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comments+xml" PartName="/xl/comments/comment3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drawing+xml" PartName="/xl/drawings/drawing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8" autoFilterDateGrouping="1" firstSheet="0" minimized="0" showHorizontalScroll="1" showSheetTabs="1" showVerticalScroll="1" tabRatio="500" visibility="visible" windowHeight="8192" windowWidth="16384" xWindow="0" yWindow="0"/>
  </bookViews>
  <sheets>
    <sheet name="Dane" sheetId="1" state="visible" r:id="rId1"/>
    <sheet name="zakresy_produkcyjne" sheetId="2" state="visible" r:id="rId2"/>
    <sheet name="linki do artykułów" sheetId="3" state="visible" r:id="rId3"/>
    <sheet name="statystyki" sheetId="4" state="visible" r:id="rId4"/>
    <sheet name="tabela_twardosci" sheetId="5" state="visible" r:id="rId5"/>
    <sheet name="EN_1564_2012" sheetId="6" state="visible" r:id="rId6"/>
    <sheet name="podejrzane" sheetId="7" state="visible" r:id="rId7"/>
    <sheet name="czesciowo_wypelnione" sheetId="8" state="visible" r:id="rId8"/>
    <sheet name="Arkusz10" sheetId="9" state="visible" r:id="rId9"/>
    <sheet name="imputed_Rm_1" sheetId="10" state="visible" r:id="rId10"/>
    <sheet name="imputed_HB_1" sheetId="11" state="visible" r:id="rId11"/>
    <sheet name="imputed_Rp02_1" sheetId="12" state="visible" r:id="rId12"/>
    <sheet name="imputed_A5_1" sheetId="13" state="visible" r:id="rId13"/>
    <sheet name="imputed_K_1" sheetId="14" state="visible" r:id="rId14"/>
    <sheet name="imputed_Rm_2" sheetId="15" state="visible" r:id="rId15"/>
    <sheet name="imputed_HB_2" sheetId="16" state="visible" r:id="rId16"/>
    <sheet name="imputed_Rp02_2" sheetId="17" state="visible" r:id="rId17"/>
    <sheet name="imputed_A5_2" sheetId="18" state="visible" r:id="rId18"/>
    <sheet name="imputed_K_2" sheetId="19" state="visible" r:id="rId19"/>
    <sheet name="imputed_HB_3" sheetId="20" state="visible" r:id="rId20"/>
    <sheet name="imputed_A5_3" sheetId="21" state="visible" r:id="rId21"/>
    <sheet name="imputed_K_3" sheetId="22" state="visible" r:id="rId22"/>
    <sheet name="imputed_HB_4" sheetId="23" state="visible" r:id="rId23"/>
    <sheet name="imputed_A5_4" sheetId="24" state="visible" r:id="rId24"/>
    <sheet name="imputed_K_4" sheetId="25" state="visible" r:id="rId25"/>
    <sheet name="imputed_A5_5" sheetId="26" state="visible" r:id="rId26"/>
    <sheet name="imputed_K_5" sheetId="27" state="visible" r:id="rId27"/>
  </sheets>
  <definedNames>
    <definedName function="0" hidden="0" name="_xlchart.v1.0" vbProcedure="0">tabela_twardosci!$Q$2:$Q$89</definedName>
    <definedName function="0" hidden="0" name="_xlchart.v1.1" vbProcedure="0">tabela_twardosci!$R$1</definedName>
    <definedName function="0" hidden="0" name="_xlchart.v1.2" vbProcedure="0">tabela_twardosci!$R$2:$R$89</definedName>
    <definedName function="1" hidden="0" name="KONWERTUJ_TWARDOSC" vbProcedure="1">none</definedName>
  </definedNames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&quot;BOOL&quot;YY&quot;AN&quot;" numFmtId="164"/>
  </numFmts>
  <fonts count="23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8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8"/>
    </font>
    <font>
      <name val="Cambria"/>
      <charset val="1"/>
      <family val="0"/>
      <b val="1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FFF200"/>
      <sz val="10"/>
    </font>
    <font>
      <name val="Calibri"/>
      <charset val="1"/>
      <family val="2"/>
      <sz val="10"/>
    </font>
    <font>
      <name val="Calibri"/>
      <charset val="1"/>
      <family val="2"/>
      <color rgb="FFFFFF00"/>
      <sz val="10"/>
    </font>
    <font>
      <name val="Calibri"/>
      <charset val="1"/>
      <family val="2"/>
      <color rgb="FFEF413D"/>
      <sz val="10"/>
    </font>
    <font>
      <name val="Calibri"/>
      <charset val="1"/>
      <family val="2"/>
      <color rgb="FF111111"/>
      <sz val="11"/>
    </font>
    <font>
      <name val="Arial"/>
      <charset val="1"/>
      <family val="0"/>
      <b val="1"/>
      <color rgb="FF000000"/>
      <sz val="11"/>
    </font>
    <font>
      <name val="Arial"/>
      <charset val="1"/>
      <family val="0"/>
      <sz val="11"/>
    </font>
    <font>
      <name val="Arial"/>
      <charset val="1"/>
      <family val="2"/>
      <color rgb="FF000000"/>
      <sz val="11"/>
    </font>
    <font>
      <name val="Arial"/>
      <charset val="1"/>
      <family val="2"/>
      <b val="1"/>
      <color rgb="FFFFFFFF"/>
      <sz val="7.5"/>
    </font>
    <font>
      <name val="Times New Roman"/>
      <charset val="1"/>
      <family val="1"/>
      <color rgb="FF000000"/>
      <sz val="11"/>
    </font>
    <font>
      <name val="Arial"/>
      <charset val="1"/>
      <family val="2"/>
      <b val="1"/>
      <color rgb="FF000000"/>
      <sz val="11"/>
    </font>
    <font>
      <name val="Arial"/>
      <family val="2"/>
      <color rgb="FF000000"/>
      <sz val="10"/>
    </font>
    <font>
      <b val="1"/>
    </font>
  </fonts>
  <fills count="59">
    <fill>
      <patternFill/>
    </fill>
    <fill>
      <patternFill patternType="gray125"/>
    </fill>
    <fill>
      <patternFill patternType="solid">
        <fgColor rgb="FFF9A870"/>
        <bgColor rgb="FFF9A16C"/>
      </patternFill>
    </fill>
    <fill>
      <patternFill patternType="solid">
        <fgColor rgb="FFEC512A"/>
        <bgColor rgb="FFD4711A"/>
      </patternFill>
    </fill>
    <fill>
      <patternFill patternType="solid">
        <fgColor rgb="FF006294"/>
        <bgColor rgb="FF008C83"/>
      </patternFill>
    </fill>
    <fill>
      <patternFill patternType="solid">
        <fgColor rgb="FF00918D"/>
        <bgColor rgb="FF008C83"/>
      </patternFill>
    </fill>
    <fill>
      <patternFill patternType="solid">
        <fgColor rgb="FFFDB94D"/>
        <bgColor rgb="FFF9A870"/>
      </patternFill>
    </fill>
    <fill>
      <patternFill patternType="solid">
        <fgColor rgb="FFFFE5D0"/>
        <bgColor rgb="FFFCD4D1"/>
      </patternFill>
    </fill>
    <fill>
      <patternFill patternType="darkGray">
        <fgColor rgb="FFF9A16C"/>
        <bgColor rgb="FFF9A870"/>
      </patternFill>
    </fill>
    <fill>
      <patternFill patternType="solid">
        <fgColor rgb="FFF9A99C"/>
        <bgColor rgb="FFF8AA97"/>
      </patternFill>
    </fill>
    <fill>
      <patternFill patternType="solid">
        <fgColor rgb="FF8EA9DB"/>
        <bgColor rgb="FF8F93C7"/>
      </patternFill>
    </fill>
    <fill>
      <patternFill patternType="solid">
        <fgColor rgb="FFD0CECE"/>
        <bgColor rgb="FFCCCCCC"/>
      </patternFill>
    </fill>
    <fill>
      <patternFill patternType="solid">
        <fgColor rgb="FFB4C7E7"/>
        <bgColor rgb="FFADC5E7"/>
      </patternFill>
    </fill>
    <fill>
      <patternFill patternType="solid">
        <fgColor rgb="FFFFE699"/>
        <bgColor rgb="FFFFE5D0"/>
      </patternFill>
    </fill>
    <fill>
      <patternFill patternType="solid">
        <fgColor rgb="FF996701"/>
        <bgColor rgb="FFD4711A"/>
      </patternFill>
    </fill>
    <fill>
      <patternFill patternType="solid">
        <fgColor rgb="FF00B0F0"/>
        <bgColor rgb="FF00B6BD"/>
      </patternFill>
    </fill>
    <fill>
      <patternFill patternType="solid">
        <fgColor rgb="FF1D4E14"/>
        <bgColor rgb="FF673604"/>
      </patternFill>
    </fill>
    <fill>
      <patternFill patternType="solid">
        <fgColor rgb="FFBF9000"/>
        <bgColor rgb="FFD4711A"/>
      </patternFill>
    </fill>
    <fill>
      <patternFill patternType="solid">
        <fgColor rgb="FF92D050"/>
        <bgColor rgb="FF72BF44"/>
      </patternFill>
    </fill>
    <fill>
      <patternFill patternType="solid">
        <fgColor rgb="FFDBE3F3"/>
        <bgColor rgb="FFDAF5E0"/>
      </patternFill>
    </fill>
    <fill>
      <patternFill patternType="solid">
        <fgColor rgb="FFED7D31"/>
        <bgColor rgb="FFD4711A"/>
      </patternFill>
    </fill>
    <fill>
      <patternFill patternType="solid">
        <fgColor rgb="FF4472C4"/>
        <bgColor rgb="FF5067AD"/>
      </patternFill>
    </fill>
    <fill>
      <patternFill patternType="solid">
        <fgColor rgb="FF7030A0"/>
        <bgColor rgb="FF8F187C"/>
      </patternFill>
    </fill>
    <fill>
      <patternFill patternType="solid">
        <fgColor rgb="FF7F7F7F"/>
        <bgColor rgb="FF8597B0"/>
      </patternFill>
    </fill>
    <fill>
      <patternFill patternType="solid">
        <fgColor rgb="FF8597B0"/>
        <bgColor rgb="FF8F93C7"/>
      </patternFill>
    </fill>
    <fill>
      <patternFill patternType="solid">
        <fgColor rgb="FF843C0B"/>
        <bgColor rgb="FF673604"/>
      </patternFill>
    </fill>
    <fill>
      <patternFill patternType="solid">
        <fgColor rgb="FFC5E0B4"/>
        <bgColor rgb="FFBEE3D3"/>
      </patternFill>
    </fill>
    <fill>
      <patternFill patternType="solid">
        <fgColor rgb="FFFFFF00"/>
        <bgColor rgb="FFFFF200"/>
      </patternFill>
    </fill>
    <fill>
      <patternFill patternType="solid">
        <fgColor rgb="FF008C83"/>
        <bgColor rgb="FF00918D"/>
      </patternFill>
    </fill>
    <fill>
      <patternFill patternType="solid">
        <fgColor rgb="FFCCCCCC"/>
        <bgColor rgb="FFD0CECE"/>
      </patternFill>
    </fill>
    <fill>
      <patternFill patternType="solid">
        <fgColor rgb="FFD4711A"/>
        <bgColor rgb="FFED7D31"/>
      </patternFill>
    </fill>
    <fill>
      <patternFill patternType="solid">
        <fgColor rgb="FF8F93C7"/>
        <bgColor rgb="FF8597B0"/>
      </patternFill>
    </fill>
    <fill>
      <patternFill patternType="solid">
        <fgColor rgb="FF72BF44"/>
        <bgColor rgb="FF92D050"/>
      </patternFill>
    </fill>
    <fill>
      <patternFill patternType="solid">
        <fgColor rgb="FFFFF450"/>
        <bgColor rgb="FFFFE699"/>
      </patternFill>
    </fill>
    <fill>
      <patternFill patternType="solid">
        <fgColor rgb="FFADD58A"/>
        <bgColor rgb="FFC5E0B4"/>
      </patternFill>
    </fill>
    <fill>
      <patternFill patternType="solid">
        <fgColor rgb="FFAB082B"/>
        <bgColor rgb="FF8F187C"/>
      </patternFill>
    </fill>
    <fill>
      <patternFill patternType="solid">
        <fgColor rgb="FFFED2D0"/>
        <bgColor rgb="FFFCD4D1"/>
      </patternFill>
    </fill>
    <fill>
      <patternFill patternType="solid">
        <fgColor rgb="FF00AAAD"/>
        <bgColor rgb="FF00B6BD"/>
      </patternFill>
    </fill>
    <fill>
      <patternFill patternType="solid">
        <fgColor rgb="FFBEE3D3"/>
        <bgColor rgb="FFBCE4E5"/>
      </patternFill>
    </fill>
    <fill>
      <patternFill patternType="solid">
        <fgColor rgb="FF5067AD"/>
        <bgColor rgb="FF4D5AA8"/>
      </patternFill>
    </fill>
    <fill>
      <patternFill patternType="solid">
        <fgColor rgb="FFFFF200"/>
        <bgColor rgb="FFFFFF00"/>
      </patternFill>
    </fill>
    <fill>
      <patternFill patternType="solid">
        <fgColor rgb="FFF9A16C"/>
        <bgColor rgb="FFF9A870"/>
      </patternFill>
    </fill>
    <fill>
      <patternFill patternType="darkGray">
        <fgColor rgb="FF006294"/>
        <bgColor rgb="FF008C83"/>
      </patternFill>
    </fill>
    <fill>
      <patternFill patternType="solid">
        <fgColor rgb="FFBD7CB5"/>
        <bgColor rgb="FF8F93C7"/>
      </patternFill>
    </fill>
    <fill>
      <patternFill patternType="solid">
        <fgColor rgb="FF59C5C7"/>
        <bgColor rgb="FF8EA9DB"/>
      </patternFill>
    </fill>
    <fill>
      <patternFill patternType="solid">
        <fgColor rgb="FF8F187C"/>
        <bgColor rgb="FF7030A0"/>
      </patternFill>
    </fill>
    <fill>
      <patternFill patternType="darkGray">
        <fgColor rgb="FFEC512A"/>
        <bgColor rgb="FFD4711A"/>
      </patternFill>
    </fill>
    <fill>
      <patternFill patternType="solid">
        <fgColor rgb="FF4D5AA8"/>
        <bgColor rgb="FF5067AD"/>
      </patternFill>
    </fill>
    <fill>
      <patternFill patternType="solid">
        <fgColor rgb="FFDAF5E0"/>
        <bgColor rgb="FFDBE3F3"/>
      </patternFill>
    </fill>
    <fill>
      <patternFill patternType="solid">
        <fgColor rgb="FFF8AA97"/>
        <bgColor rgb="FFF9A99C"/>
      </patternFill>
    </fill>
    <fill>
      <patternFill patternType="solid">
        <fgColor rgb="FFADC5E7"/>
        <bgColor rgb="FFB4C7E7"/>
      </patternFill>
    </fill>
    <fill>
      <patternFill patternType="solid">
        <fgColor rgb="FFF37B70"/>
        <bgColor rgb="FFED7D31"/>
      </patternFill>
    </fill>
    <fill>
      <patternFill patternType="solid">
        <fgColor rgb="FF00B6BD"/>
        <bgColor rgb="FF00AAAD"/>
      </patternFill>
    </fill>
    <fill>
      <patternFill patternType="solid">
        <fgColor rgb="FFFCD4D1"/>
        <bgColor rgb="FFFED2D0"/>
      </patternFill>
    </fill>
    <fill>
      <patternFill patternType="solid">
        <fgColor rgb="FFBFBFBF"/>
        <bgColor rgb="FFCCCCCC"/>
      </patternFill>
    </fill>
    <fill>
      <patternFill patternType="solid">
        <fgColor rgb="FFBCAED5"/>
        <bgColor rgb="FFBFBFBF"/>
      </patternFill>
    </fill>
    <fill>
      <patternFill patternType="solid">
        <fgColor rgb="FF673604"/>
        <bgColor rgb="FF843C0B"/>
      </patternFill>
    </fill>
    <fill>
      <patternFill patternType="solid">
        <fgColor rgb="FF000060"/>
        <bgColor rgb="FF000000"/>
      </patternFill>
    </fill>
    <fill>
      <patternFill patternType="solid">
        <fgColor rgb="FFBCE4E5"/>
        <bgColor rgb="FFBEE3D3"/>
      </patternFill>
    </fill>
  </fills>
  <borders count="12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hair"/>
      <right style="hair"/>
      <top style="hair"/>
      <bottom style="hair"/>
      <diagonal/>
    </border>
    <border>
      <left/>
      <right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2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 wrapText="1"/>
    </xf>
    <xf applyAlignment="1" borderId="1" fillId="2" fontId="4" numFmtId="0" pivotButton="0" quotePrefix="0" xfId="0">
      <alignment horizontal="center" vertical="center"/>
    </xf>
    <xf applyAlignment="1" borderId="1" fillId="3" fontId="4" numFmtId="0" pivotButton="0" quotePrefix="0" xfId="0">
      <alignment horizontal="center" vertical="bottom"/>
    </xf>
    <xf applyAlignment="1" borderId="1" fillId="4" fontId="4" numFmtId="0" pivotButton="0" quotePrefix="0" xfId="0">
      <alignment horizontal="center" vertical="center"/>
    </xf>
    <xf applyAlignment="1" borderId="1" fillId="5" fontId="5" numFmtId="0" pivotButton="0" quotePrefix="0" xfId="0">
      <alignment horizontal="center" vertical="center" wrapText="1"/>
    </xf>
    <xf applyAlignment="1" borderId="1" fillId="6" fontId="6" numFmtId="0" pivotButton="0" quotePrefix="0" xfId="0">
      <alignment horizontal="center" vertical="center"/>
    </xf>
    <xf applyAlignment="1" borderId="2" fillId="7" fontId="4" numFmtId="0" pivotButton="0" quotePrefix="0" xfId="0">
      <alignment horizontal="center" vertical="bottom"/>
    </xf>
    <xf applyAlignment="1" borderId="2" fillId="8" fontId="4" numFmtId="0" pivotButton="0" quotePrefix="0" xfId="0">
      <alignment horizontal="center" vertical="bottom"/>
    </xf>
    <xf applyAlignment="1" borderId="2" fillId="9" fontId="4" numFmtId="0" pivotButton="0" quotePrefix="0" xfId="0">
      <alignment horizontal="center" vertical="bottom"/>
    </xf>
    <xf applyAlignment="1" borderId="2" fillId="10" fontId="4" numFmtId="0" pivotButton="0" quotePrefix="0" xfId="0">
      <alignment horizontal="center" vertical="bottom" wrapText="1"/>
    </xf>
    <xf applyAlignment="1" borderId="0" fillId="10" fontId="4" numFmtId="0" pivotButton="0" quotePrefix="0" xfId="0">
      <alignment horizontal="center" vertical="bottom"/>
    </xf>
    <xf applyAlignment="1" borderId="3" fillId="10" fontId="4" numFmtId="0" pivotButton="0" quotePrefix="0" xfId="0">
      <alignment horizontal="center" vertical="bottom" wrapText="1"/>
    </xf>
    <xf applyAlignment="1" borderId="1" fillId="6" fontId="5" numFmtId="0" pivotButton="0" quotePrefix="0" xfId="0">
      <alignment horizontal="general" vertical="bottom"/>
    </xf>
    <xf applyAlignment="1" borderId="1" fillId="6" fontId="7" numFmtId="0" pivotButton="0" quotePrefix="0" xfId="0">
      <alignment horizontal="general" vertical="bottom"/>
    </xf>
    <xf applyAlignment="1" borderId="1" fillId="0" fontId="8" numFmtId="0" pivotButton="0" quotePrefix="0" xfId="0">
      <alignment horizontal="center" vertical="top"/>
    </xf>
    <xf applyAlignment="1" borderId="0" fillId="0" fontId="0" numFmtId="164" pivotButton="0" quotePrefix="0" xfId="0">
      <alignment horizontal="general" vertical="bottom"/>
    </xf>
    <xf applyAlignment="1" borderId="1" fillId="11" fontId="9" numFmtId="0" pivotButton="0" quotePrefix="0" xfId="0">
      <alignment horizontal="center" vertical="center"/>
    </xf>
    <xf applyAlignment="1" borderId="1" fillId="11" fontId="5" numFmtId="0" pivotButton="0" quotePrefix="0" xfId="0">
      <alignment horizontal="center" vertical="bottom"/>
    </xf>
    <xf applyAlignment="1" borderId="1" fillId="11" fontId="5" numFmtId="0" pivotButton="0" quotePrefix="0" xfId="0">
      <alignment horizontal="general" vertical="bottom"/>
    </xf>
    <xf applyAlignment="1" borderId="1" fillId="11" fontId="5" numFmtId="1" pivotButton="0" quotePrefix="0" xfId="0">
      <alignment horizontal="center" vertical="bottom"/>
    </xf>
    <xf applyAlignment="1" borderId="1" fillId="12" fontId="9" numFmtId="0" pivotButton="0" quotePrefix="0" xfId="0">
      <alignment horizontal="center" vertical="center"/>
    </xf>
    <xf applyAlignment="1" borderId="1" fillId="12" fontId="10" numFmtId="0" pivotButton="0" quotePrefix="0" xfId="0">
      <alignment horizontal="center" vertical="center"/>
    </xf>
    <xf applyAlignment="1" borderId="1" fillId="12" fontId="5" numFmtId="1" pivotButton="0" quotePrefix="0" xfId="0">
      <alignment horizontal="center" vertical="bottom"/>
    </xf>
    <xf applyAlignment="1" borderId="1" fillId="12" fontId="5" numFmtId="0" pivotButton="0" quotePrefix="0" xfId="0">
      <alignment horizontal="general" vertical="bottom"/>
    </xf>
    <xf applyAlignment="1" borderId="1" fillId="13" fontId="9" numFmtId="0" pivotButton="0" quotePrefix="0" xfId="0">
      <alignment horizontal="center" vertical="center"/>
    </xf>
    <xf applyAlignment="1" borderId="1" fillId="14" fontId="9" numFmtId="0" pivotButton="0" quotePrefix="0" xfId="0">
      <alignment horizontal="center" vertical="center"/>
    </xf>
    <xf applyAlignment="1" borderId="1" fillId="13" fontId="5" numFmtId="1" pivotButton="0" quotePrefix="0" xfId="0">
      <alignment horizontal="center" vertical="bottom"/>
    </xf>
    <xf applyAlignment="1" borderId="1" fillId="13" fontId="5" numFmtId="0" pivotButton="0" quotePrefix="0" xfId="0">
      <alignment horizontal="general" vertical="bottom"/>
    </xf>
    <xf applyAlignment="1" borderId="1" fillId="15" fontId="9" numFmtId="0" pivotButton="0" quotePrefix="0" xfId="0">
      <alignment horizontal="center" vertical="center"/>
    </xf>
    <xf applyAlignment="1" borderId="1" fillId="15" fontId="9" numFmtId="0" pivotButton="0" quotePrefix="0" xfId="0">
      <alignment horizontal="center" vertical="bottom"/>
    </xf>
    <xf applyAlignment="1" borderId="1" fillId="15" fontId="5" numFmtId="1" pivotButton="0" quotePrefix="0" xfId="0">
      <alignment horizontal="center" vertical="bottom"/>
    </xf>
    <xf applyAlignment="1" borderId="1" fillId="15" fontId="5" numFmtId="0" pivotButton="0" quotePrefix="0" xfId="0">
      <alignment horizontal="general" vertical="bottom"/>
    </xf>
    <xf applyAlignment="1" borderId="1" fillId="16" fontId="9" numFmtId="0" pivotButton="0" quotePrefix="0" xfId="0">
      <alignment horizontal="center" vertical="center"/>
    </xf>
    <xf applyAlignment="1" borderId="1" fillId="16" fontId="9" numFmtId="0" pivotButton="0" quotePrefix="0" xfId="0">
      <alignment horizontal="center" vertical="bottom"/>
    </xf>
    <xf applyAlignment="1" borderId="1" fillId="16" fontId="5" numFmtId="1" pivotButton="0" quotePrefix="0" xfId="0">
      <alignment horizontal="center" vertical="bottom"/>
    </xf>
    <xf applyAlignment="1" borderId="1" fillId="16" fontId="5" numFmtId="0" pivotButton="0" quotePrefix="0" xfId="0">
      <alignment horizontal="general" vertical="bottom"/>
    </xf>
    <xf applyAlignment="1" borderId="1" fillId="17" fontId="9" numFmtId="0" pivotButton="0" quotePrefix="0" xfId="0">
      <alignment horizontal="center" vertical="center"/>
    </xf>
    <xf applyAlignment="1" borderId="1" fillId="17" fontId="9" numFmtId="0" pivotButton="0" quotePrefix="0" xfId="0">
      <alignment horizontal="center" vertical="bottom"/>
    </xf>
    <xf applyAlignment="1" borderId="1" fillId="17" fontId="5" numFmtId="1" pivotButton="0" quotePrefix="0" xfId="0">
      <alignment horizontal="center" vertical="bottom"/>
    </xf>
    <xf applyAlignment="1" borderId="1" fillId="17" fontId="5" numFmtId="0" pivotButton="0" quotePrefix="0" xfId="0">
      <alignment horizontal="general" vertical="bottom"/>
    </xf>
    <xf applyAlignment="1" borderId="1" fillId="18" fontId="9" numFmtId="0" pivotButton="0" quotePrefix="0" xfId="0">
      <alignment horizontal="center" vertical="bottom"/>
    </xf>
    <xf applyAlignment="1" borderId="1" fillId="18" fontId="5" numFmtId="1" pivotButton="0" quotePrefix="0" xfId="0">
      <alignment horizontal="center" vertical="bottom"/>
    </xf>
    <xf applyAlignment="1" borderId="1" fillId="18" fontId="5" numFmtId="0" pivotButton="0" quotePrefix="0" xfId="0">
      <alignment horizontal="general" vertical="bottom"/>
    </xf>
    <xf applyAlignment="1" borderId="1" fillId="19" fontId="11" numFmtId="0" pivotButton="0" quotePrefix="0" xfId="0">
      <alignment horizontal="center" vertical="center"/>
    </xf>
    <xf applyAlignment="1" borderId="1" fillId="19" fontId="11" numFmtId="0" pivotButton="0" quotePrefix="0" xfId="0">
      <alignment horizontal="center" vertical="bottom"/>
    </xf>
    <xf applyAlignment="1" borderId="1" fillId="19" fontId="9" numFmtId="0" pivotButton="0" quotePrefix="0" xfId="0">
      <alignment horizontal="center" vertical="bottom"/>
    </xf>
    <xf applyAlignment="1" borderId="1" fillId="19" fontId="10" numFmtId="0" pivotButton="0" quotePrefix="0" xfId="0">
      <alignment horizontal="center" vertical="bottom"/>
    </xf>
    <xf applyAlignment="1" borderId="1" fillId="19" fontId="9" numFmtId="0" pivotButton="0" quotePrefix="0" xfId="0">
      <alignment horizontal="center" vertical="bottom" wrapText="1"/>
    </xf>
    <xf applyAlignment="1" borderId="1" fillId="19" fontId="5" numFmtId="1" pivotButton="0" quotePrefix="0" xfId="0">
      <alignment horizontal="center" vertical="bottom"/>
    </xf>
    <xf applyAlignment="1" borderId="1" fillId="19" fontId="5" numFmtId="0" pivotButton="0" quotePrefix="0" xfId="0">
      <alignment horizontal="general" vertical="bottom"/>
    </xf>
    <xf applyAlignment="1" borderId="2" fillId="19" fontId="11" numFmtId="0" pivotButton="0" quotePrefix="0" xfId="0">
      <alignment horizontal="center" vertical="center"/>
    </xf>
    <xf applyAlignment="1" borderId="2" fillId="19" fontId="11" numFmtId="0" pivotButton="0" quotePrefix="0" xfId="0">
      <alignment horizontal="center" vertical="bottom"/>
    </xf>
    <xf applyAlignment="1" borderId="2" fillId="19" fontId="9" numFmtId="0" pivotButton="0" quotePrefix="0" xfId="0">
      <alignment horizontal="center" vertical="bottom"/>
    </xf>
    <xf applyAlignment="1" borderId="2" fillId="19" fontId="10" numFmtId="0" pivotButton="0" quotePrefix="0" xfId="0">
      <alignment horizontal="center" vertical="bottom"/>
    </xf>
    <xf applyAlignment="1" borderId="2" fillId="19" fontId="9" numFmtId="0" pivotButton="0" quotePrefix="0" xfId="0">
      <alignment horizontal="center" vertical="bottom" wrapText="1"/>
    </xf>
    <xf applyAlignment="1" borderId="1" fillId="20" fontId="11" numFmtId="0" pivotButton="0" quotePrefix="0" xfId="0">
      <alignment horizontal="center" vertical="center"/>
    </xf>
    <xf applyAlignment="1" borderId="1" fillId="20" fontId="11" numFmtId="0" pivotButton="0" quotePrefix="0" xfId="0">
      <alignment horizontal="center" vertical="bottom"/>
    </xf>
    <xf applyAlignment="1" borderId="1" fillId="20" fontId="9" numFmtId="0" pivotButton="0" quotePrefix="0" xfId="0">
      <alignment horizontal="center" vertical="bottom"/>
    </xf>
    <xf applyAlignment="1" borderId="1" fillId="20" fontId="0" numFmtId="0" pivotButton="0" quotePrefix="0" xfId="0">
      <alignment horizontal="center" vertical="bottom"/>
    </xf>
    <xf applyAlignment="1" borderId="1" fillId="20" fontId="0" numFmtId="0" pivotButton="0" quotePrefix="0" xfId="0">
      <alignment horizontal="center" vertical="bottom" wrapText="1"/>
    </xf>
    <xf applyAlignment="1" borderId="1" fillId="20" fontId="5" numFmtId="1" pivotButton="0" quotePrefix="0" xfId="0">
      <alignment horizontal="center" vertical="bottom"/>
    </xf>
    <xf applyAlignment="1" borderId="1" fillId="20" fontId="5" numFmtId="0" pivotButton="0" quotePrefix="0" xfId="0">
      <alignment horizontal="general" vertical="bottom"/>
    </xf>
    <xf applyAlignment="1" borderId="2" fillId="20" fontId="11" numFmtId="0" pivotButton="0" quotePrefix="0" xfId="0">
      <alignment horizontal="center" vertical="center"/>
    </xf>
    <xf applyAlignment="1" borderId="2" fillId="20" fontId="11" numFmtId="0" pivotButton="0" quotePrefix="0" xfId="0">
      <alignment horizontal="center" vertical="bottom"/>
    </xf>
    <xf applyAlignment="1" borderId="2" fillId="20" fontId="9" numFmtId="0" pivotButton="0" quotePrefix="0" xfId="0">
      <alignment horizontal="center" vertical="bottom"/>
    </xf>
    <xf applyAlignment="1" borderId="3" fillId="20" fontId="9" numFmtId="0" pivotButton="0" quotePrefix="0" xfId="0">
      <alignment horizontal="center" vertical="bottom"/>
    </xf>
    <xf applyAlignment="1" borderId="2" fillId="20" fontId="0" numFmtId="0" pivotButton="0" quotePrefix="0" xfId="0">
      <alignment horizontal="center" vertical="bottom"/>
    </xf>
    <xf applyAlignment="1" borderId="2" fillId="20" fontId="0" numFmtId="0" pivotButton="0" quotePrefix="0" xfId="0">
      <alignment horizontal="center" vertical="bottom" wrapText="1"/>
    </xf>
    <xf applyAlignment="1" borderId="1" fillId="21" fontId="11" numFmtId="0" pivotButton="0" quotePrefix="0" xfId="0">
      <alignment horizontal="center" vertical="center"/>
    </xf>
    <xf applyAlignment="1" borderId="1" fillId="21" fontId="11" numFmtId="0" pivotButton="0" quotePrefix="0" xfId="0">
      <alignment horizontal="center" vertical="bottom"/>
    </xf>
    <xf applyAlignment="1" borderId="1" fillId="21" fontId="9" numFmtId="0" pivotButton="0" quotePrefix="0" xfId="0">
      <alignment horizontal="center" vertical="bottom"/>
    </xf>
    <xf applyAlignment="1" borderId="1" fillId="21" fontId="9" numFmtId="0" pivotButton="0" quotePrefix="0" xfId="0">
      <alignment horizontal="center" vertical="bottom" wrapText="1"/>
    </xf>
    <xf applyAlignment="1" borderId="1" fillId="21" fontId="5" numFmtId="1" pivotButton="0" quotePrefix="0" xfId="0">
      <alignment horizontal="center" vertical="bottom"/>
    </xf>
    <xf applyAlignment="1" borderId="1" fillId="21" fontId="5" numFmtId="0" pivotButton="0" quotePrefix="0" xfId="0">
      <alignment horizontal="general" vertical="bottom"/>
    </xf>
    <xf applyAlignment="1" borderId="1" fillId="22" fontId="11" numFmtId="0" pivotButton="0" quotePrefix="0" xfId="0">
      <alignment horizontal="center" vertical="center"/>
    </xf>
    <xf applyAlignment="1" borderId="1" fillId="22" fontId="12" numFmtId="0" pivotButton="0" quotePrefix="0" xfId="0">
      <alignment horizontal="center" vertical="bottom"/>
    </xf>
    <xf applyAlignment="1" borderId="1" fillId="22" fontId="11" numFmtId="0" pivotButton="0" quotePrefix="0" xfId="0">
      <alignment horizontal="center" vertical="bottom"/>
    </xf>
    <xf applyAlignment="1" borderId="1" fillId="22" fontId="9" numFmtId="0" pivotButton="0" quotePrefix="0" xfId="0">
      <alignment horizontal="center" vertical="bottom"/>
    </xf>
    <xf applyAlignment="1" borderId="1" fillId="22" fontId="9" numFmtId="0" pivotButton="0" quotePrefix="0" xfId="0">
      <alignment horizontal="center" vertical="bottom" wrapText="1"/>
    </xf>
    <xf applyAlignment="1" borderId="1" fillId="22" fontId="5" numFmtId="1" pivotButton="0" quotePrefix="0" xfId="0">
      <alignment horizontal="center" vertical="bottom"/>
    </xf>
    <xf applyAlignment="1" borderId="1" fillId="22" fontId="5" numFmtId="0" pivotButton="0" quotePrefix="0" xfId="0">
      <alignment horizontal="general" vertical="bottom"/>
    </xf>
    <xf applyAlignment="1" borderId="1" fillId="13" fontId="11" numFmtId="0" pivotButton="0" quotePrefix="0" xfId="0">
      <alignment horizontal="center" vertical="center"/>
    </xf>
    <xf applyAlignment="1" borderId="1" fillId="13" fontId="11" numFmtId="0" pivotButton="0" quotePrefix="0" xfId="0">
      <alignment horizontal="center" vertical="bottom"/>
    </xf>
    <xf applyAlignment="1" borderId="1" fillId="13" fontId="9" numFmtId="0" pivotButton="0" quotePrefix="0" xfId="0">
      <alignment horizontal="center" vertical="bottom"/>
    </xf>
    <xf applyAlignment="1" borderId="1" fillId="13" fontId="9" numFmtId="0" pivotButton="0" quotePrefix="0" xfId="0">
      <alignment horizontal="center" vertical="bottom" wrapText="1"/>
    </xf>
    <xf applyAlignment="1" borderId="1" fillId="23" fontId="11" numFmtId="0" pivotButton="0" quotePrefix="0" xfId="0">
      <alignment horizontal="center" vertical="center"/>
    </xf>
    <xf applyAlignment="1" borderId="1" fillId="23" fontId="9" numFmtId="0" pivotButton="0" quotePrefix="0" xfId="0">
      <alignment horizontal="center" vertical="bottom"/>
    </xf>
    <xf applyAlignment="1" borderId="1" fillId="23" fontId="11" numFmtId="0" pivotButton="0" quotePrefix="0" xfId="0">
      <alignment horizontal="center" vertical="bottom"/>
    </xf>
    <xf applyAlignment="1" borderId="1" fillId="23" fontId="9" numFmtId="0" pivotButton="0" quotePrefix="0" xfId="0">
      <alignment horizontal="center" vertical="bottom" wrapText="1"/>
    </xf>
    <xf applyAlignment="1" borderId="1" fillId="23" fontId="5" numFmtId="1" pivotButton="0" quotePrefix="0" xfId="0">
      <alignment horizontal="center" vertical="bottom"/>
    </xf>
    <xf applyAlignment="1" borderId="1" fillId="23" fontId="5" numFmtId="0" pivotButton="0" quotePrefix="0" xfId="0">
      <alignment horizontal="general" vertical="bottom"/>
    </xf>
    <xf applyAlignment="1" borderId="1" fillId="24" fontId="9" numFmtId="0" pivotButton="0" quotePrefix="0" xfId="0">
      <alignment horizontal="center" vertical="bottom"/>
    </xf>
    <xf applyAlignment="1" borderId="1" fillId="24" fontId="9" numFmtId="0" pivotButton="0" quotePrefix="0" xfId="0">
      <alignment horizontal="center" vertical="bottom" wrapText="1"/>
    </xf>
    <xf applyAlignment="1" borderId="1" fillId="24" fontId="5" numFmtId="1" pivotButton="0" quotePrefix="0" xfId="0">
      <alignment horizontal="center" vertical="bottom"/>
    </xf>
    <xf applyAlignment="1" borderId="1" fillId="24" fontId="5" numFmtId="0" pivotButton="0" quotePrefix="0" xfId="0">
      <alignment horizontal="general" vertical="bottom"/>
    </xf>
    <xf applyAlignment="1" borderId="1" fillId="18" fontId="12" numFmtId="0" pivotButton="0" quotePrefix="0" xfId="0">
      <alignment horizontal="center" vertical="bottom"/>
    </xf>
    <xf applyAlignment="1" borderId="1" fillId="18" fontId="10" numFmtId="0" pivotButton="0" quotePrefix="0" xfId="0">
      <alignment horizontal="center" vertical="bottom"/>
    </xf>
    <xf applyAlignment="1" borderId="1" fillId="18" fontId="9" numFmtId="0" pivotButton="0" quotePrefix="0" xfId="0">
      <alignment horizontal="center" vertical="bottom" wrapText="1"/>
    </xf>
    <xf applyAlignment="1" borderId="1" fillId="25" fontId="9" numFmtId="0" pivotButton="0" quotePrefix="0" xfId="0">
      <alignment horizontal="center" vertical="bottom"/>
    </xf>
    <xf applyAlignment="1" borderId="1" fillId="25" fontId="9" numFmtId="0" pivotButton="0" quotePrefix="0" xfId="0">
      <alignment horizontal="center" vertical="bottom" wrapText="1"/>
    </xf>
    <xf applyAlignment="1" borderId="1" fillId="25" fontId="5" numFmtId="1" pivotButton="0" quotePrefix="0" xfId="0">
      <alignment horizontal="center" vertical="bottom"/>
    </xf>
    <xf applyAlignment="1" borderId="1" fillId="25" fontId="5" numFmtId="0" pivotButton="0" quotePrefix="0" xfId="0">
      <alignment horizontal="general" vertical="bottom"/>
    </xf>
    <xf applyAlignment="1" borderId="1" fillId="26" fontId="11" numFmtId="0" pivotButton="0" quotePrefix="0" xfId="0">
      <alignment horizontal="center" vertical="center"/>
    </xf>
    <xf applyAlignment="1" borderId="1" fillId="26" fontId="12" numFmtId="0" pivotButton="0" quotePrefix="0" xfId="0">
      <alignment horizontal="center" vertical="center"/>
    </xf>
    <xf applyAlignment="1" borderId="1" fillId="26" fontId="11" numFmtId="0" pivotButton="0" quotePrefix="0" xfId="0">
      <alignment horizontal="center" vertical="bottom"/>
    </xf>
    <xf applyAlignment="1" borderId="1" fillId="26" fontId="9" numFmtId="0" pivotButton="0" quotePrefix="0" xfId="0">
      <alignment horizontal="center" vertical="bottom"/>
    </xf>
    <xf applyAlignment="1" borderId="1" fillId="26" fontId="5" numFmtId="1" pivotButton="0" quotePrefix="0" xfId="0">
      <alignment horizontal="center" vertical="bottom"/>
    </xf>
    <xf applyAlignment="1" borderId="1" fillId="26" fontId="5" numFmtId="0" pivotButton="0" quotePrefix="0" xfId="0">
      <alignment horizontal="general" vertical="bottom"/>
    </xf>
    <xf applyAlignment="1" borderId="1" fillId="27" fontId="11" numFmtId="0" pivotButton="0" quotePrefix="0" xfId="0">
      <alignment horizontal="center" vertical="center"/>
    </xf>
    <xf applyAlignment="1" borderId="1" fillId="27" fontId="11" numFmtId="0" pivotButton="0" quotePrefix="0" xfId="0">
      <alignment horizontal="center" vertical="bottom"/>
    </xf>
    <xf applyAlignment="1" borderId="1" fillId="27" fontId="9" numFmtId="0" pivotButton="0" quotePrefix="0" xfId="0">
      <alignment horizontal="center" vertical="bottom"/>
    </xf>
    <xf applyAlignment="1" borderId="1" fillId="27" fontId="13" numFmtId="0" pivotButton="0" quotePrefix="0" xfId="0">
      <alignment horizontal="center" vertical="bottom"/>
    </xf>
    <xf applyAlignment="1" borderId="1" fillId="27" fontId="9" numFmtId="0" pivotButton="0" quotePrefix="0" xfId="0">
      <alignment horizontal="general" vertical="bottom"/>
    </xf>
    <xf applyAlignment="1" borderId="1" fillId="27" fontId="9" numFmtId="0" pivotButton="0" quotePrefix="0" xfId="0">
      <alignment horizontal="general" vertical="bottom" wrapText="1"/>
    </xf>
    <xf applyAlignment="1" borderId="1" fillId="27" fontId="5" numFmtId="1" pivotButton="0" quotePrefix="0" xfId="0">
      <alignment horizontal="center" vertical="bottom"/>
    </xf>
    <xf applyAlignment="1" borderId="1" fillId="27" fontId="5" numFmtId="0" pivotButton="0" quotePrefix="0" xfId="0">
      <alignment horizontal="general" vertical="bottom"/>
    </xf>
    <xf applyAlignment="1" borderId="1" fillId="28" fontId="9" numFmtId="0" pivotButton="0" quotePrefix="0" xfId="0">
      <alignment horizontal="center" vertical="bottom"/>
    </xf>
    <xf applyAlignment="1" borderId="1" fillId="28" fontId="9" numFmtId="0" pivotButton="0" quotePrefix="0" xfId="0">
      <alignment horizontal="center" vertical="bottom" wrapText="1"/>
    </xf>
    <xf applyAlignment="1" borderId="1" fillId="28" fontId="9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1" fillId="29" fontId="9" numFmtId="0" pivotButton="0" quotePrefix="0" xfId="0">
      <alignment horizontal="center" vertical="center"/>
    </xf>
    <xf applyAlignment="1" borderId="1" fillId="29" fontId="10" numFmtId="0" pivotButton="0" quotePrefix="0" xfId="0">
      <alignment horizontal="center" vertical="center"/>
    </xf>
    <xf applyAlignment="1" borderId="1" fillId="29" fontId="9" numFmtId="1" pivotButton="0" quotePrefix="0" xfId="0">
      <alignment horizontal="center" vertical="bottom"/>
    </xf>
    <xf applyAlignment="1" borderId="1" fillId="29" fontId="9" numFmtId="0" pivotButton="0" quotePrefix="0" xfId="0">
      <alignment horizontal="center" vertical="bottom"/>
    </xf>
    <xf applyAlignment="1" borderId="1" fillId="29" fontId="10" numFmtId="0" pivotButton="0" quotePrefix="0" xfId="0">
      <alignment horizontal="center" vertical="bottom"/>
    </xf>
    <xf applyAlignment="1" borderId="1" fillId="9" fontId="9" numFmtId="0" pivotButton="0" quotePrefix="0" xfId="0">
      <alignment horizontal="center" vertical="bottom"/>
    </xf>
    <xf applyAlignment="1" borderId="1" fillId="30" fontId="9" numFmtId="0" pivotButton="0" quotePrefix="0" xfId="0">
      <alignment horizontal="center" vertical="bottom"/>
    </xf>
    <xf applyAlignment="1" borderId="1" fillId="5" fontId="9" numFmtId="0" pivotButton="0" quotePrefix="0" xfId="0">
      <alignment horizontal="center" vertical="bottom"/>
    </xf>
    <xf applyAlignment="1" borderId="1" fillId="5" fontId="9" numFmtId="0" pivotButton="0" quotePrefix="0" xfId="0">
      <alignment horizontal="center" vertical="bottom" wrapText="1"/>
    </xf>
    <xf applyAlignment="1" borderId="1" fillId="4" fontId="9" numFmtId="0" pivotButton="0" quotePrefix="0" xfId="0">
      <alignment horizontal="center" vertical="bottom"/>
    </xf>
    <xf applyAlignment="1" borderId="1" fillId="4" fontId="10" numFmtId="0" pivotButton="0" quotePrefix="0" xfId="0">
      <alignment horizontal="center" vertical="bottom"/>
    </xf>
    <xf applyAlignment="1" borderId="1" fillId="4" fontId="9" numFmtId="0" pivotButton="0" quotePrefix="0" xfId="0">
      <alignment horizontal="center" vertical="bottom" wrapText="1"/>
    </xf>
    <xf applyAlignment="1" borderId="1" fillId="14" fontId="9" numFmtId="0" pivotButton="0" quotePrefix="0" xfId="0">
      <alignment horizontal="center" vertical="bottom"/>
    </xf>
    <xf applyAlignment="1" borderId="1" fillId="14" fontId="9" numFmtId="0" pivotButton="0" quotePrefix="0" xfId="0">
      <alignment horizontal="center" vertical="bottom" wrapText="1"/>
    </xf>
    <xf applyAlignment="1" borderId="1" fillId="12" fontId="9" numFmtId="1" pivotButton="0" quotePrefix="0" xfId="0">
      <alignment horizontal="center" vertical="bottom"/>
    </xf>
    <xf applyAlignment="1" borderId="1" fillId="12" fontId="9" numFmtId="0" pivotButton="0" quotePrefix="0" xfId="0">
      <alignment horizontal="general" vertical="bottom"/>
    </xf>
    <xf applyAlignment="1" borderId="1" fillId="31" fontId="9" numFmtId="0" pivotButton="0" quotePrefix="0" xfId="0">
      <alignment horizontal="center" vertical="bottom"/>
    </xf>
    <xf applyAlignment="1" borderId="1" fillId="32" fontId="9" numFmtId="0" pivotButton="0" quotePrefix="0" xfId="0">
      <alignment horizontal="center" vertical="bottom"/>
    </xf>
    <xf applyAlignment="1" borderId="1" fillId="33" fontId="9" numFmtId="0" pivotButton="0" quotePrefix="0" xfId="0">
      <alignment horizontal="center" vertical="bottom"/>
    </xf>
    <xf applyAlignment="1" borderId="1" fillId="33" fontId="9" numFmtId="0" pivotButton="0" quotePrefix="0" xfId="0">
      <alignment horizontal="center" vertical="bottom" wrapText="1"/>
    </xf>
    <xf applyAlignment="1" borderId="1" fillId="34" fontId="9" numFmtId="0" pivotButton="0" quotePrefix="0" xfId="0">
      <alignment horizontal="center" vertical="bottom"/>
    </xf>
    <xf applyAlignment="1" borderId="1" fillId="34" fontId="10" numFmtId="0" pivotButton="0" quotePrefix="0" xfId="0">
      <alignment horizontal="center" vertical="bottom"/>
    </xf>
    <xf applyAlignment="1" borderId="1" fillId="12" fontId="10" numFmtId="0" pivotButton="0" quotePrefix="0" xfId="0">
      <alignment horizontal="center" vertical="bottom"/>
    </xf>
    <xf applyAlignment="1" borderId="1" fillId="2" fontId="9" numFmtId="0" pivotButton="0" quotePrefix="0" xfId="0">
      <alignment horizontal="center" vertical="bottom"/>
    </xf>
    <xf applyAlignment="1" borderId="1" fillId="2" fontId="9" numFmtId="0" pivotButton="0" quotePrefix="0" xfId="0">
      <alignment horizontal="center" vertical="bottom" wrapText="1"/>
    </xf>
    <xf applyAlignment="1" borderId="1" fillId="35" fontId="9" numFmtId="0" pivotButton="0" quotePrefix="0" xfId="0">
      <alignment horizontal="center" vertical="center"/>
    </xf>
    <xf applyAlignment="1" borderId="1" fillId="35" fontId="9" numFmtId="1" pivotButton="0" quotePrefix="0" xfId="0">
      <alignment horizontal="center" vertical="bottom"/>
    </xf>
    <xf applyAlignment="1" borderId="1" fillId="35" fontId="5" numFmtId="0" pivotButton="0" quotePrefix="0" xfId="0">
      <alignment horizontal="general" vertical="bottom"/>
    </xf>
    <xf applyAlignment="1" borderId="1" fillId="35" fontId="9" numFmtId="0" pivotButton="0" quotePrefix="0" xfId="0">
      <alignment horizontal="general" vertical="bottom"/>
    </xf>
    <xf applyAlignment="1" borderId="1" fillId="36" fontId="9" numFmtId="0" pivotButton="0" quotePrefix="0" xfId="0">
      <alignment horizontal="center" vertical="bottom"/>
    </xf>
    <xf applyAlignment="1" borderId="1" fillId="36" fontId="9" numFmtId="0" pivotButton="0" quotePrefix="0" xfId="0">
      <alignment horizontal="center" vertical="bottom" wrapText="1"/>
    </xf>
    <xf applyAlignment="1" borderId="1" fillId="37" fontId="9" numFmtId="0" pivotButton="0" quotePrefix="0" xfId="0">
      <alignment horizontal="center" vertical="bottom"/>
    </xf>
    <xf applyAlignment="1" borderId="1" fillId="37" fontId="10" numFmtId="0" pivotButton="0" quotePrefix="0" xfId="0">
      <alignment horizontal="center" vertical="bottom"/>
    </xf>
    <xf applyAlignment="1" borderId="1" fillId="38" fontId="9" numFmtId="0" pivotButton="0" quotePrefix="0" xfId="0">
      <alignment horizontal="center" vertical="center"/>
    </xf>
    <xf applyAlignment="1" borderId="1" fillId="38" fontId="10" numFmtId="0" pivotButton="0" quotePrefix="0" xfId="0">
      <alignment horizontal="center" vertical="center"/>
    </xf>
    <xf applyAlignment="1" borderId="1" fillId="38" fontId="9" numFmtId="0" pivotButton="0" quotePrefix="0" xfId="0">
      <alignment horizontal="center" vertical="bottom"/>
    </xf>
    <xf applyAlignment="1" borderId="1" fillId="38" fontId="9" numFmtId="0" pivotButton="0" quotePrefix="0" xfId="0">
      <alignment horizontal="general" vertical="bottom"/>
    </xf>
    <xf applyAlignment="1" borderId="1" fillId="39" fontId="9" numFmtId="0" pivotButton="0" quotePrefix="0" xfId="0">
      <alignment horizontal="center" vertical="bottom"/>
    </xf>
    <xf applyAlignment="1" borderId="1" fillId="39" fontId="9" numFmtId="0" pivotButton="0" quotePrefix="0" xfId="0">
      <alignment horizontal="center" vertical="center"/>
    </xf>
    <xf applyAlignment="1" borderId="1" fillId="40" fontId="9" numFmtId="0" pivotButton="0" quotePrefix="0" xfId="0">
      <alignment horizontal="center" vertical="bottom"/>
    </xf>
    <xf applyAlignment="1" borderId="1" fillId="40" fontId="9" numFmtId="0" pivotButton="0" quotePrefix="0" xfId="0">
      <alignment horizontal="center" vertical="bottom" wrapText="1"/>
    </xf>
    <xf applyAlignment="1" borderId="1" fillId="9" fontId="9" numFmtId="0" pivotButton="0" quotePrefix="0" xfId="0">
      <alignment horizontal="center" vertical="bottom" wrapText="1"/>
    </xf>
    <xf applyAlignment="1" borderId="1" fillId="31" fontId="10" numFmtId="0" pivotButton="0" quotePrefix="0" xfId="0">
      <alignment horizontal="center" vertical="bottom"/>
    </xf>
    <xf applyAlignment="1" borderId="1" fillId="31" fontId="9" numFmtId="0" pivotButton="0" quotePrefix="0" xfId="0">
      <alignment horizontal="center" vertical="bottom" wrapText="1"/>
    </xf>
    <xf applyAlignment="1" borderId="1" fillId="41" fontId="9" numFmtId="0" pivotButton="0" quotePrefix="0" xfId="0">
      <alignment horizontal="center" vertical="bottom"/>
    </xf>
    <xf applyAlignment="1" borderId="1" fillId="41" fontId="9" numFmtId="0" pivotButton="0" quotePrefix="0" xfId="0">
      <alignment horizontal="center" vertical="bottom" wrapText="1"/>
    </xf>
    <xf applyAlignment="1" borderId="1" fillId="39" fontId="9" numFmtId="0" pivotButton="0" quotePrefix="0" xfId="0">
      <alignment horizontal="center" vertical="bottom" wrapText="1"/>
    </xf>
    <xf applyAlignment="1" borderId="1" fillId="42" fontId="9" numFmtId="0" pivotButton="0" quotePrefix="0" xfId="0">
      <alignment horizontal="center" vertical="bottom"/>
    </xf>
    <xf applyAlignment="1" borderId="1" fillId="42" fontId="9" numFmtId="0" pivotButton="0" quotePrefix="0" xfId="0">
      <alignment horizontal="center" vertical="bottom" wrapText="1"/>
    </xf>
    <xf applyAlignment="1" borderId="1" fillId="43" fontId="9" numFmtId="0" pivotButton="0" quotePrefix="0" xfId="0">
      <alignment horizontal="center" vertical="bottom"/>
    </xf>
    <xf applyAlignment="1" borderId="1" fillId="43" fontId="9" numFmtId="0" pivotButton="0" quotePrefix="0" xfId="0">
      <alignment horizontal="center" vertical="bottom" wrapText="1"/>
    </xf>
    <xf applyAlignment="1" borderId="1" fillId="44" fontId="9" numFmtId="0" pivotButton="0" quotePrefix="0" xfId="0">
      <alignment horizontal="center" vertical="bottom"/>
    </xf>
    <xf applyAlignment="1" borderId="1" fillId="44" fontId="9" numFmtId="0" pivotButton="0" quotePrefix="0" xfId="0">
      <alignment horizontal="center" vertical="bottom" wrapText="1"/>
    </xf>
    <xf applyAlignment="1" borderId="1" fillId="32" fontId="9" numFmtId="0" pivotButton="0" quotePrefix="0" xfId="0">
      <alignment horizontal="center" vertical="bottom" wrapText="1"/>
    </xf>
    <xf applyAlignment="1" borderId="1" fillId="45" fontId="9" numFmtId="0" pivotButton="0" quotePrefix="0" xfId="0">
      <alignment horizontal="center" vertical="bottom"/>
    </xf>
    <xf applyAlignment="1" borderId="1" fillId="45" fontId="9" numFmtId="0" pivotButton="0" quotePrefix="0" xfId="0">
      <alignment horizontal="center" vertical="bottom" wrapText="1"/>
    </xf>
    <xf applyAlignment="1" borderId="1" fillId="46" fontId="9" numFmtId="0" pivotButton="0" quotePrefix="0" xfId="0">
      <alignment horizontal="center" vertical="bottom"/>
    </xf>
    <xf applyAlignment="1" borderId="1" fillId="46" fontId="9" numFmtId="0" pivotButton="0" quotePrefix="0" xfId="0">
      <alignment horizontal="center" vertical="bottom" wrapText="1"/>
    </xf>
    <xf applyAlignment="1" borderId="1" fillId="7" fontId="9" numFmtId="0" pivotButton="0" quotePrefix="0" xfId="0">
      <alignment horizontal="center" vertical="bottom"/>
    </xf>
    <xf applyAlignment="1" borderId="1" fillId="7" fontId="9" numFmtId="0" pivotButton="0" quotePrefix="0" xfId="0">
      <alignment horizontal="center" vertical="bottom" wrapText="1"/>
    </xf>
    <xf applyAlignment="1" borderId="1" fillId="47" fontId="9" numFmtId="0" pivotButton="0" quotePrefix="0" xfId="0">
      <alignment horizontal="center" vertical="bottom"/>
    </xf>
    <xf applyAlignment="1" borderId="1" fillId="47" fontId="9" numFmtId="0" pivotButton="0" quotePrefix="0" xfId="0">
      <alignment horizontal="center" vertical="bottom" wrapText="1"/>
    </xf>
    <xf applyAlignment="1" borderId="1" fillId="48" fontId="9" numFmtId="0" pivotButton="0" quotePrefix="0" xfId="0">
      <alignment horizontal="center" vertical="bottom"/>
    </xf>
    <xf applyAlignment="1" borderId="1" fillId="48" fontId="9" numFmtId="0" pivotButton="0" quotePrefix="0" xfId="0">
      <alignment horizontal="center" vertical="bottom" wrapText="1"/>
    </xf>
    <xf applyAlignment="1" borderId="1" fillId="49" fontId="9" numFmtId="0" pivotButton="0" quotePrefix="0" xfId="0">
      <alignment horizontal="center" vertical="bottom"/>
    </xf>
    <xf applyAlignment="1" borderId="1" fillId="49" fontId="9" numFmtId="0" pivotButton="0" quotePrefix="0" xfId="0">
      <alignment horizontal="center" vertical="bottom" wrapText="1"/>
    </xf>
    <xf applyAlignment="1" borderId="1" fillId="50" fontId="9" numFmtId="0" pivotButton="0" quotePrefix="0" xfId="0">
      <alignment horizontal="center" vertical="bottom"/>
    </xf>
    <xf applyAlignment="1" borderId="1" fillId="50" fontId="9" numFmtId="0" pivotButton="0" quotePrefix="0" xfId="0">
      <alignment horizontal="center" vertical="bottom" wrapText="1"/>
    </xf>
    <xf applyAlignment="1" borderId="4" fillId="51" fontId="9" numFmtId="0" pivotButton="0" quotePrefix="0" xfId="0">
      <alignment horizontal="center" vertical="bottom"/>
    </xf>
    <xf applyAlignment="1" borderId="4" fillId="51" fontId="9" numFmtId="0" pivotButton="0" quotePrefix="0" xfId="0">
      <alignment horizontal="center" vertical="bottom" wrapText="1"/>
    </xf>
    <xf applyAlignment="1" borderId="4" fillId="52" fontId="9" numFmtId="0" pivotButton="0" quotePrefix="0" xfId="0">
      <alignment horizontal="center" vertical="bottom"/>
    </xf>
    <xf applyAlignment="1" borderId="4" fillId="52" fontId="9" numFmtId="0" pivotButton="0" quotePrefix="0" xfId="0">
      <alignment horizontal="center" vertical="bottom" wrapText="1"/>
    </xf>
    <xf applyAlignment="1" borderId="4" fillId="53" fontId="9" numFmtId="0" pivotButton="0" quotePrefix="0" xfId="0">
      <alignment horizontal="center" vertical="bottom"/>
    </xf>
    <xf applyAlignment="1" borderId="4" fillId="53" fontId="9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general" vertical="bottom"/>
    </xf>
    <xf applyAlignment="1" borderId="1" fillId="11" fontId="5" numFmtId="0" pivotButton="0" quotePrefix="0" xfId="0">
      <alignment horizontal="left" vertical="bottom"/>
    </xf>
    <xf applyAlignment="1" borderId="0" fillId="0" fontId="0" numFmtId="0" pivotButton="0" quotePrefix="0" xfId="0">
      <alignment horizontal="general" vertical="bottom" wrapText="1"/>
    </xf>
    <xf applyAlignment="1" borderId="1" fillId="11" fontId="14" numFmtId="0" pivotButton="0" quotePrefix="0" xfId="0">
      <alignment horizontal="left" vertical="bottom"/>
    </xf>
    <xf applyAlignment="1" borderId="1" fillId="12" fontId="5" numFmtId="1" pivotButton="0" quotePrefix="0" xfId="0">
      <alignment horizontal="left" vertical="bottom"/>
    </xf>
    <xf applyAlignment="1" borderId="1" fillId="12" fontId="14" numFmtId="0" pivotButton="0" quotePrefix="0" xfId="0">
      <alignment horizontal="left" vertical="bottom" wrapText="1"/>
    </xf>
    <xf applyAlignment="1" borderId="1" fillId="12" fontId="5" numFmtId="0" pivotButton="0" quotePrefix="0" xfId="0">
      <alignment horizontal="left" vertical="bottom" wrapText="1"/>
    </xf>
    <xf applyAlignment="1" borderId="1" fillId="13" fontId="5" numFmtId="1" pivotButton="0" quotePrefix="0" xfId="0">
      <alignment horizontal="left" vertical="bottom"/>
    </xf>
    <xf applyAlignment="1" borderId="0" fillId="0" fontId="15" numFmtId="0" pivotButton="0" quotePrefix="0" xfId="0">
      <alignment horizontal="general" vertical="bottom" wrapText="1"/>
    </xf>
    <xf applyAlignment="1" borderId="1" fillId="13" fontId="14" numFmtId="0" pivotButton="0" quotePrefix="0" xfId="0">
      <alignment horizontal="left" vertical="bottom"/>
    </xf>
    <xf applyAlignment="1" borderId="1" fillId="13" fontId="5" numFmtId="0" pivotButton="0" quotePrefix="0" xfId="0">
      <alignment horizontal="left" vertical="bottom"/>
    </xf>
    <xf applyAlignment="1" borderId="1" fillId="0" fontId="5" numFmtId="0" pivotButton="0" quotePrefix="0" xfId="0">
      <alignment horizontal="left" vertical="bottom"/>
    </xf>
    <xf applyAlignment="1" borderId="1" fillId="0" fontId="14" numFmtId="0" pivotButton="0" quotePrefix="0" xfId="0">
      <alignment horizontal="left" vertical="bottom"/>
    </xf>
    <xf applyAlignment="1" borderId="1" fillId="15" fontId="5" numFmtId="1" pivotButton="0" quotePrefix="0" xfId="0">
      <alignment horizontal="left" vertical="bottom"/>
    </xf>
    <xf applyAlignment="1" borderId="1" fillId="15" fontId="14" numFmtId="0" pivotButton="0" quotePrefix="0" xfId="0">
      <alignment horizontal="left" vertical="bottom"/>
    </xf>
    <xf applyAlignment="1" borderId="1" fillId="15" fontId="5" numFmtId="0" pivotButton="0" quotePrefix="0" xfId="0">
      <alignment horizontal="left" vertical="bottom"/>
    </xf>
    <xf applyAlignment="1" borderId="1" fillId="16" fontId="5" numFmtId="1" pivotButton="0" quotePrefix="0" xfId="0">
      <alignment horizontal="left" vertical="bottom"/>
    </xf>
    <xf applyAlignment="1" borderId="1" fillId="16" fontId="14" numFmtId="0" pivotButton="0" quotePrefix="0" xfId="0">
      <alignment horizontal="left" vertical="bottom"/>
    </xf>
    <xf applyAlignment="1" borderId="1" fillId="16" fontId="5" numFmtId="0" pivotButton="0" quotePrefix="0" xfId="0">
      <alignment horizontal="left" vertical="bottom"/>
    </xf>
    <xf applyAlignment="1" borderId="1" fillId="17" fontId="5" numFmtId="1" pivotButton="0" quotePrefix="0" xfId="0">
      <alignment horizontal="left" vertical="bottom"/>
    </xf>
    <xf applyAlignment="1" borderId="1" fillId="17" fontId="14" numFmtId="0" pivotButton="0" quotePrefix="0" xfId="0">
      <alignment horizontal="left" vertical="bottom"/>
    </xf>
    <xf applyAlignment="1" borderId="1" fillId="17" fontId="5" numFmtId="0" pivotButton="0" quotePrefix="0" xfId="0">
      <alignment horizontal="left" vertical="bottom"/>
    </xf>
    <xf applyAlignment="1" borderId="1" fillId="18" fontId="5" numFmtId="1" pivotButton="0" quotePrefix="0" xfId="0">
      <alignment horizontal="left" vertical="bottom"/>
    </xf>
    <xf applyAlignment="1" borderId="1" fillId="18" fontId="14" numFmtId="0" pivotButton="0" quotePrefix="0" xfId="0">
      <alignment horizontal="left" vertical="bottom"/>
    </xf>
    <xf applyAlignment="1" borderId="1" fillId="18" fontId="5" numFmtId="0" pivotButton="0" quotePrefix="0" xfId="0">
      <alignment horizontal="left" vertical="bottom"/>
    </xf>
    <xf applyAlignment="1" borderId="1" fillId="54" fontId="5" numFmtId="1" pivotButton="0" quotePrefix="0" xfId="0">
      <alignment horizontal="left" vertical="bottom"/>
    </xf>
    <xf applyAlignment="1" borderId="1" fillId="54" fontId="14" numFmtId="0" pivotButton="0" quotePrefix="0" xfId="0">
      <alignment horizontal="left" vertical="bottom"/>
    </xf>
    <xf applyAlignment="1" borderId="1" fillId="54" fontId="5" numFmtId="0" pivotButton="0" quotePrefix="0" xfId="0">
      <alignment horizontal="left" vertical="bottom"/>
    </xf>
    <xf applyAlignment="1" borderId="1" fillId="19" fontId="5" numFmtId="1" pivotButton="0" quotePrefix="0" xfId="0">
      <alignment horizontal="left" vertical="bottom"/>
    </xf>
    <xf applyAlignment="1" borderId="1" fillId="19" fontId="14" numFmtId="0" pivotButton="0" quotePrefix="0" xfId="0">
      <alignment horizontal="left" vertical="bottom"/>
    </xf>
    <xf applyAlignment="1" borderId="1" fillId="19" fontId="5" numFmtId="0" pivotButton="0" quotePrefix="0" xfId="0">
      <alignment horizontal="left" vertical="bottom"/>
    </xf>
    <xf applyAlignment="1" borderId="1" fillId="20" fontId="5" numFmtId="1" pivotButton="0" quotePrefix="0" xfId="0">
      <alignment horizontal="left" vertical="bottom"/>
    </xf>
    <xf applyAlignment="1" borderId="1" fillId="20" fontId="14" numFmtId="1" pivotButton="0" quotePrefix="0" xfId="0">
      <alignment horizontal="left" vertical="bottom"/>
    </xf>
    <xf applyAlignment="1" borderId="1" fillId="21" fontId="5" numFmtId="1" pivotButton="0" quotePrefix="0" xfId="0">
      <alignment horizontal="left" vertical="bottom"/>
    </xf>
    <xf applyAlignment="1" borderId="1" fillId="21" fontId="14" numFmtId="1" pivotButton="0" quotePrefix="0" xfId="0">
      <alignment horizontal="left" vertical="bottom"/>
    </xf>
    <xf applyAlignment="1" borderId="1" fillId="22" fontId="5" numFmtId="1" pivotButton="0" quotePrefix="0" xfId="0">
      <alignment horizontal="left" vertical="bottom"/>
    </xf>
    <xf applyAlignment="1" borderId="1" fillId="22" fontId="14" numFmtId="1" pivotButton="0" quotePrefix="0" xfId="0">
      <alignment horizontal="left" vertical="bottom"/>
    </xf>
    <xf applyAlignment="1" borderId="1" fillId="13" fontId="14" numFmtId="1" pivotButton="0" quotePrefix="0" xfId="0">
      <alignment horizontal="left" vertical="bottom"/>
    </xf>
    <xf applyAlignment="1" borderId="1" fillId="23" fontId="5" numFmtId="1" pivotButton="0" quotePrefix="0" xfId="0">
      <alignment horizontal="left" vertical="bottom"/>
    </xf>
    <xf applyAlignment="1" borderId="1" fillId="23" fontId="14" numFmtId="1" pivotButton="0" quotePrefix="0" xfId="0">
      <alignment horizontal="left" vertical="bottom"/>
    </xf>
    <xf applyAlignment="1" borderId="1" fillId="24" fontId="5" numFmtId="1" pivotButton="0" quotePrefix="0" xfId="0">
      <alignment horizontal="left" vertical="bottom"/>
    </xf>
    <xf applyAlignment="1" borderId="1" fillId="24" fontId="14" numFmtId="1" pivotButton="0" quotePrefix="0" xfId="0">
      <alignment horizontal="left" vertical="bottom"/>
    </xf>
    <xf applyAlignment="1" borderId="1" fillId="18" fontId="14" numFmtId="1" pivotButton="0" quotePrefix="0" xfId="0">
      <alignment horizontal="left" vertical="bottom"/>
    </xf>
    <xf applyAlignment="1" borderId="1" fillId="25" fontId="5" numFmtId="1" pivotButton="0" quotePrefix="0" xfId="0">
      <alignment horizontal="left" vertical="bottom"/>
    </xf>
    <xf applyAlignment="1" borderId="1" fillId="25" fontId="14" numFmtId="1" pivotButton="0" quotePrefix="0" xfId="0">
      <alignment horizontal="left" vertical="bottom"/>
    </xf>
    <xf applyAlignment="1" borderId="1" fillId="26" fontId="5" numFmtId="1" pivotButton="0" quotePrefix="0" xfId="0">
      <alignment horizontal="left" vertical="bottom"/>
    </xf>
    <xf applyAlignment="1" borderId="1" fillId="26" fontId="14" numFmtId="1" pivotButton="0" quotePrefix="0" xfId="0">
      <alignment horizontal="left" vertical="bottom"/>
    </xf>
    <xf applyAlignment="1" borderId="1" fillId="27" fontId="5" numFmtId="1" pivotButton="0" quotePrefix="0" xfId="0">
      <alignment horizontal="left" vertical="bottom"/>
    </xf>
    <xf applyAlignment="1" borderId="1" fillId="27" fontId="14" numFmtId="1" pivotButton="0" quotePrefix="0" xfId="0">
      <alignment horizontal="left" vertical="bottom"/>
    </xf>
    <xf applyAlignment="1" borderId="1" fillId="28" fontId="5" numFmtId="0" pivotButton="0" quotePrefix="0" xfId="0">
      <alignment horizontal="left" vertical="bottom" wrapText="1"/>
    </xf>
    <xf applyAlignment="1" borderId="1" fillId="28" fontId="14" numFmtId="0" pivotButton="0" quotePrefix="0" xfId="0">
      <alignment horizontal="left" vertical="bottom" wrapText="1"/>
    </xf>
    <xf applyAlignment="1" borderId="1" fillId="29" fontId="5" numFmtId="1" pivotButton="0" quotePrefix="0" xfId="0">
      <alignment horizontal="left" vertical="bottom"/>
    </xf>
    <xf applyAlignment="1" borderId="1" fillId="29" fontId="14" numFmtId="1" pivotButton="0" quotePrefix="0" xfId="0">
      <alignment horizontal="left" vertical="bottom"/>
    </xf>
    <xf applyAlignment="1" borderId="1" fillId="9" fontId="5" numFmtId="0" pivotButton="0" quotePrefix="0" xfId="0">
      <alignment horizontal="left" vertical="bottom"/>
    </xf>
    <xf applyAlignment="1" borderId="1" fillId="30" fontId="5" numFmtId="0" pivotButton="0" quotePrefix="0" xfId="0">
      <alignment horizontal="left" vertical="bottom"/>
    </xf>
    <xf applyAlignment="1" borderId="1" fillId="55" fontId="5" numFmtId="0" pivotButton="0" quotePrefix="0" xfId="0">
      <alignment horizontal="left" vertical="bottom"/>
    </xf>
    <xf applyAlignment="1" borderId="1" fillId="5" fontId="5" numFmtId="0" pivotButton="0" quotePrefix="0" xfId="0">
      <alignment horizontal="left" vertical="bottom" wrapText="1"/>
    </xf>
    <xf applyAlignment="1" borderId="1" fillId="4" fontId="5" numFmtId="0" pivotButton="0" quotePrefix="0" xfId="0">
      <alignment horizontal="left" vertical="bottom" wrapText="1"/>
    </xf>
    <xf applyAlignment="1" borderId="1" fillId="14" fontId="5" numFmtId="0" pivotButton="0" quotePrefix="0" xfId="0">
      <alignment horizontal="left" vertical="bottom" wrapText="1"/>
    </xf>
    <xf applyAlignment="1" borderId="1" fillId="31" fontId="5" numFmtId="0" pivotButton="0" quotePrefix="0" xfId="0">
      <alignment horizontal="left" vertical="bottom"/>
    </xf>
    <xf applyAlignment="1" borderId="1" fillId="32" fontId="5" numFmtId="0" pivotButton="0" quotePrefix="0" xfId="0">
      <alignment horizontal="left" vertical="bottom"/>
    </xf>
    <xf applyAlignment="1" borderId="1" fillId="33" fontId="5" numFmtId="0" pivotButton="0" quotePrefix="0" xfId="0">
      <alignment horizontal="left" vertical="bottom" wrapText="1"/>
    </xf>
    <xf applyAlignment="1" borderId="1" fillId="56" fontId="5" numFmtId="1" pivotButton="0" quotePrefix="0" xfId="0">
      <alignment horizontal="left" vertical="bottom"/>
    </xf>
    <xf applyAlignment="1" borderId="1" fillId="34" fontId="5" numFmtId="0" pivotButton="0" quotePrefix="0" xfId="0">
      <alignment horizontal="left" vertical="bottom"/>
    </xf>
    <xf applyAlignment="1" borderId="1" fillId="2" fontId="5" numFmtId="0" pivotButton="0" quotePrefix="0" xfId="0">
      <alignment horizontal="left" vertical="bottom" wrapText="1"/>
    </xf>
    <xf applyAlignment="1" borderId="1" fillId="35" fontId="5" numFmtId="1" pivotButton="0" quotePrefix="0" xfId="0">
      <alignment horizontal="left" vertical="bottom"/>
    </xf>
    <xf applyAlignment="1" borderId="1" fillId="36" fontId="5" numFmtId="0" pivotButton="0" quotePrefix="0" xfId="0">
      <alignment horizontal="left" vertical="bottom" wrapText="1"/>
    </xf>
    <xf applyAlignment="1" borderId="1" fillId="37" fontId="5" numFmtId="0" pivotButton="0" quotePrefix="0" xfId="0">
      <alignment horizontal="left" vertical="bottom"/>
    </xf>
    <xf applyAlignment="1" borderId="1" fillId="38" fontId="5" numFmtId="0" pivotButton="0" quotePrefix="0" xfId="0">
      <alignment horizontal="left" vertical="bottom"/>
    </xf>
    <xf applyAlignment="1" borderId="1" fillId="39" fontId="5" numFmtId="0" pivotButton="0" quotePrefix="0" xfId="0">
      <alignment horizontal="left" vertical="bottom"/>
    </xf>
    <xf applyAlignment="1" borderId="1" fillId="40" fontId="5" numFmtId="0" pivotButton="0" quotePrefix="0" xfId="0">
      <alignment horizontal="left" vertical="bottom" wrapText="1"/>
    </xf>
    <xf applyAlignment="1" borderId="1" fillId="9" fontId="5" numFmtId="0" pivotButton="0" quotePrefix="0" xfId="0">
      <alignment horizontal="left" vertical="bottom" wrapText="1"/>
    </xf>
    <xf applyAlignment="1" borderId="1" fillId="31" fontId="5" numFmtId="0" pivotButton="0" quotePrefix="0" xfId="0">
      <alignment horizontal="left" vertical="bottom" wrapText="1"/>
    </xf>
    <xf applyAlignment="1" borderId="5" fillId="21" fontId="16" numFmtId="0" pivotButton="0" quotePrefix="0" xfId="0">
      <alignment horizontal="center" vertical="center"/>
    </xf>
    <xf applyAlignment="1" borderId="0" fillId="21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0" pivotButton="0" quotePrefix="0" xfId="0">
      <alignment horizontal="general" vertical="bottom"/>
    </xf>
    <xf applyAlignment="1" borderId="0" fillId="0" fontId="17" numFmtId="0" pivotButton="0" quotePrefix="0" xfId="0">
      <alignment horizontal="general" vertical="bottom"/>
    </xf>
    <xf applyAlignment="1" borderId="1" fillId="57" fontId="18" numFmtId="0" pivotButton="0" quotePrefix="0" xfId="0">
      <alignment horizontal="center" vertical="center" wrapText="1"/>
    </xf>
    <xf applyAlignment="1" borderId="1" fillId="57" fontId="19" numFmtId="0" pivotButton="0" quotePrefix="0" xfId="0">
      <alignment horizontal="center" vertical="center" wrapText="1"/>
    </xf>
    <xf applyAlignment="1" borderId="1" fillId="57" fontId="19" numFmtId="0" pivotButton="0" quotePrefix="0" xfId="0">
      <alignment horizontal="general" vertical="center" wrapText="1"/>
    </xf>
    <xf applyAlignment="1" borderId="1" fillId="0" fontId="15" numFmtId="0" pivotButton="0" quotePrefix="0" xfId="0">
      <alignment horizontal="general" vertical="bottom"/>
    </xf>
    <xf applyAlignment="1" borderId="1" fillId="0" fontId="2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7" fillId="0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1" fillId="12" fontId="11" numFmtId="0" pivotButton="0" quotePrefix="0" xfId="0">
      <alignment horizontal="center" vertical="center"/>
    </xf>
    <xf applyAlignment="1" borderId="1" fillId="12" fontId="12" numFmtId="0" pivotButton="0" quotePrefix="0" xfId="0">
      <alignment horizontal="center" vertical="center"/>
    </xf>
    <xf applyAlignment="1" borderId="1" fillId="12" fontId="5" numFmtId="1" pivotButton="0" quotePrefix="0" xfId="0">
      <alignment horizontal="general" vertical="bottom"/>
    </xf>
    <xf applyAlignment="1" borderId="1" fillId="36" fontId="9" numFmtId="0" pivotButton="0" quotePrefix="0" xfId="0">
      <alignment horizontal="general" vertical="bottom" wrapText="1"/>
    </xf>
    <xf applyAlignment="1" borderId="1" fillId="13" fontId="5" numFmtId="1" pivotButton="0" quotePrefix="0" xfId="0">
      <alignment horizontal="general" vertical="bottom"/>
    </xf>
    <xf applyAlignment="1" borderId="1" fillId="17" fontId="5" numFmtId="1" pivotButton="0" quotePrefix="0" xfId="0">
      <alignment horizontal="general" vertical="bottom"/>
    </xf>
    <xf applyAlignment="1" borderId="1" fillId="20" fontId="5" numFmtId="1" pivotButton="0" quotePrefix="0" xfId="0">
      <alignment horizontal="general" vertical="bottom"/>
    </xf>
    <xf applyAlignment="1" borderId="1" fillId="55" fontId="9" numFmtId="0" pivotButton="0" quotePrefix="0" xfId="0">
      <alignment horizontal="center" vertical="bottom"/>
    </xf>
    <xf applyAlignment="1" borderId="1" fillId="55" fontId="9" numFmtId="0" pivotButton="0" quotePrefix="0" xfId="0">
      <alignment horizontal="right" vertical="bottom"/>
    </xf>
    <xf applyAlignment="1" borderId="1" fillId="55" fontId="9" numFmtId="0" pivotButton="0" quotePrefix="0" xfId="0">
      <alignment horizontal="right" vertical="bottom" wrapText="1"/>
    </xf>
    <xf applyAlignment="1" borderId="1" fillId="29" fontId="9" numFmtId="1" pivotButton="0" quotePrefix="0" xfId="0">
      <alignment horizontal="right" vertical="bottom"/>
    </xf>
    <xf applyAlignment="1" borderId="1" fillId="23" fontId="5" numFmtId="1" pivotButton="0" quotePrefix="0" xfId="0">
      <alignment horizontal="general" vertical="bottom"/>
    </xf>
    <xf applyAlignment="1" borderId="1" fillId="40" fontId="9" numFmtId="0" pivotButton="0" quotePrefix="0" xfId="0">
      <alignment horizontal="right" vertical="bottom" wrapText="1"/>
    </xf>
    <xf applyAlignment="1" borderId="1" fillId="27" fontId="9" numFmtId="0" pivotButton="0" quotePrefix="0" xfId="0">
      <alignment horizontal="center" vertical="bottom" wrapText="1"/>
    </xf>
    <xf applyAlignment="1" borderId="1" fillId="27" fontId="5" numFmtId="1" pivotButton="0" quotePrefix="0" xfId="0">
      <alignment horizontal="general" vertical="bottom"/>
    </xf>
    <xf applyAlignment="1" borderId="1" fillId="54" fontId="9" numFmtId="0" pivotButton="0" quotePrefix="0" xfId="0">
      <alignment horizontal="center" vertical="bottom"/>
    </xf>
    <xf applyAlignment="1" borderId="1" fillId="54" fontId="9" numFmtId="1" pivotButton="0" quotePrefix="0" xfId="0">
      <alignment horizontal="general" vertical="bottom"/>
    </xf>
    <xf applyAlignment="1" borderId="1" fillId="54" fontId="9" numFmtId="0" pivotButton="0" quotePrefix="0" xfId="0">
      <alignment horizontal="general" vertical="bottom"/>
    </xf>
    <xf applyAlignment="1" borderId="1" fillId="54" fontId="9" numFmtId="0" pivotButton="0" quotePrefix="0" xfId="0">
      <alignment horizontal="center" vertical="bottom" wrapText="1"/>
    </xf>
    <xf applyAlignment="1" borderId="1" fillId="34" fontId="9" numFmtId="0" pivotButton="0" quotePrefix="0" xfId="0">
      <alignment horizontal="right" vertical="bottom"/>
    </xf>
    <xf applyAlignment="1" borderId="1" fillId="28" fontId="9" numFmtId="0" pivotButton="0" quotePrefix="0" xfId="0">
      <alignment horizontal="general" vertical="bottom" wrapText="1"/>
    </xf>
    <xf applyAlignment="1" borderId="1" fillId="58" fontId="9" numFmtId="0" pivotButton="0" quotePrefix="0" xfId="0">
      <alignment horizontal="center" vertical="bottom"/>
    </xf>
    <xf applyAlignment="1" borderId="1" fillId="58" fontId="9" numFmtId="0" pivotButton="0" quotePrefix="0" xfId="0">
      <alignment horizontal="general" vertical="bottom" wrapText="1"/>
    </xf>
    <xf applyAlignment="1" borderId="1" fillId="31" fontId="9" numFmtId="0" pivotButton="0" quotePrefix="0" xfId="0">
      <alignment horizontal="general" vertical="bottom" wrapText="1"/>
    </xf>
    <xf applyAlignment="1" borderId="1" fillId="31" fontId="9" numFmtId="0" pivotButton="0" quotePrefix="0" xfId="0">
      <alignment horizontal="general" vertical="bottom"/>
    </xf>
    <xf applyAlignment="1" borderId="1" fillId="56" fontId="10" numFmtId="0" pivotButton="0" quotePrefix="0" xfId="0">
      <alignment horizontal="center" vertical="center"/>
    </xf>
    <xf applyAlignment="1" borderId="1" fillId="56" fontId="9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 wrapText="1"/>
    </xf>
    <xf borderId="0" fillId="0" fontId="0" numFmtId="0" pivotButton="0" quotePrefix="0" xfId="0"/>
    <xf applyAlignment="1" borderId="1" fillId="2" fontId="4" numFmtId="0" pivotButton="0" quotePrefix="0" xfId="0">
      <alignment horizontal="center" vertical="center"/>
    </xf>
    <xf borderId="10" fillId="0" fontId="0" numFmtId="0" pivotButton="0" quotePrefix="0" xfId="0"/>
    <xf borderId="11" fillId="0" fontId="0" numFmtId="0" pivotButton="0" quotePrefix="0" xfId="0"/>
    <xf applyAlignment="1" borderId="1" fillId="3" fontId="4" numFmtId="0" pivotButton="0" quotePrefix="0" xfId="0">
      <alignment horizontal="center" vertical="bottom"/>
    </xf>
    <xf applyAlignment="1" borderId="1" fillId="4" fontId="4" numFmtId="0" pivotButton="0" quotePrefix="0" xfId="0">
      <alignment horizontal="center" vertical="center"/>
    </xf>
    <xf applyAlignment="1" borderId="1" fillId="5" fontId="5" numFmtId="0" pivotButton="0" quotePrefix="0" xfId="0">
      <alignment horizontal="center" vertical="center" wrapText="1"/>
    </xf>
    <xf applyAlignment="1" borderId="1" fillId="6" fontId="6" numFmtId="0" pivotButton="0" quotePrefix="0" xfId="0">
      <alignment horizontal="center" vertical="center"/>
    </xf>
    <xf applyAlignment="1" borderId="2" fillId="7" fontId="4" numFmtId="0" pivotButton="0" quotePrefix="0" xfId="0">
      <alignment horizontal="center" vertical="bottom"/>
    </xf>
    <xf applyAlignment="1" borderId="2" fillId="8" fontId="4" numFmtId="0" pivotButton="0" quotePrefix="0" xfId="0">
      <alignment horizontal="center" vertical="bottom"/>
    </xf>
    <xf applyAlignment="1" borderId="2" fillId="9" fontId="4" numFmtId="0" pivotButton="0" quotePrefix="0" xfId="0">
      <alignment horizontal="center" vertical="bottom"/>
    </xf>
    <xf applyAlignment="1" borderId="2" fillId="10" fontId="4" numFmtId="0" pivotButton="0" quotePrefix="0" xfId="0">
      <alignment horizontal="center" vertical="bottom" wrapText="1"/>
    </xf>
    <xf applyAlignment="1" borderId="0" fillId="10" fontId="4" numFmtId="0" pivotButton="0" quotePrefix="0" xfId="0">
      <alignment horizontal="center" vertical="bottom"/>
    </xf>
    <xf applyAlignment="1" borderId="3" fillId="10" fontId="4" numFmtId="0" pivotButton="0" quotePrefix="0" xfId="0">
      <alignment horizontal="center" vertical="bottom" wrapText="1"/>
    </xf>
    <xf applyAlignment="1" borderId="1" fillId="6" fontId="5" numFmtId="0" pivotButton="0" quotePrefix="0" xfId="0">
      <alignment horizontal="general" vertical="bottom"/>
    </xf>
    <xf applyAlignment="1" borderId="1" fillId="6" fontId="7" numFmtId="0" pivotButton="0" quotePrefix="0" xfId="0">
      <alignment horizontal="general" vertical="bottom"/>
    </xf>
    <xf applyAlignment="1" borderId="1" fillId="0" fontId="8" numFmtId="0" pivotButton="0" quotePrefix="0" xfId="0">
      <alignment horizontal="center" vertical="top"/>
    </xf>
    <xf applyAlignment="1" borderId="0" fillId="0" fontId="0" numFmtId="164" pivotButton="0" quotePrefix="0" xfId="0">
      <alignment horizontal="general" vertical="bottom"/>
    </xf>
    <xf applyAlignment="1" borderId="1" fillId="11" fontId="9" numFmtId="0" pivotButton="0" quotePrefix="0" xfId="0">
      <alignment horizontal="center" vertical="center"/>
    </xf>
    <xf applyAlignment="1" borderId="1" fillId="11" fontId="5" numFmtId="0" pivotButton="0" quotePrefix="0" xfId="0">
      <alignment horizontal="center" vertical="bottom"/>
    </xf>
    <xf applyAlignment="1" borderId="1" fillId="11" fontId="5" numFmtId="0" pivotButton="0" quotePrefix="0" xfId="0">
      <alignment horizontal="general" vertical="bottom"/>
    </xf>
    <xf applyAlignment="1" borderId="1" fillId="11" fontId="5" numFmtId="1" pivotButton="0" quotePrefix="0" xfId="0">
      <alignment horizontal="center" vertical="bottom"/>
    </xf>
    <xf applyAlignment="1" borderId="1" fillId="12" fontId="9" numFmtId="0" pivotButton="0" quotePrefix="0" xfId="0">
      <alignment horizontal="center" vertical="center"/>
    </xf>
    <xf applyAlignment="1" borderId="1" fillId="12" fontId="10" numFmtId="0" pivotButton="0" quotePrefix="0" xfId="0">
      <alignment horizontal="center" vertical="center"/>
    </xf>
    <xf applyAlignment="1" borderId="1" fillId="12" fontId="5" numFmtId="1" pivotButton="0" quotePrefix="0" xfId="0">
      <alignment horizontal="center" vertical="bottom"/>
    </xf>
    <xf applyAlignment="1" borderId="1" fillId="12" fontId="5" numFmtId="0" pivotButton="0" quotePrefix="0" xfId="0">
      <alignment horizontal="general" vertical="bottom"/>
    </xf>
    <xf applyAlignment="1" borderId="1" fillId="13" fontId="9" numFmtId="0" pivotButton="0" quotePrefix="0" xfId="0">
      <alignment horizontal="center" vertical="center"/>
    </xf>
    <xf applyAlignment="1" borderId="1" fillId="14" fontId="9" numFmtId="0" pivotButton="0" quotePrefix="0" xfId="0">
      <alignment horizontal="center" vertical="center"/>
    </xf>
    <xf applyAlignment="1" borderId="1" fillId="13" fontId="5" numFmtId="1" pivotButton="0" quotePrefix="0" xfId="0">
      <alignment horizontal="center" vertical="bottom"/>
    </xf>
    <xf applyAlignment="1" borderId="1" fillId="13" fontId="5" numFmtId="0" pivotButton="0" quotePrefix="0" xfId="0">
      <alignment horizontal="general" vertical="bottom"/>
    </xf>
    <xf applyAlignment="1" borderId="1" fillId="15" fontId="9" numFmtId="0" pivotButton="0" quotePrefix="0" xfId="0">
      <alignment horizontal="center" vertical="center"/>
    </xf>
    <xf applyAlignment="1" borderId="1" fillId="15" fontId="9" numFmtId="0" pivotButton="0" quotePrefix="0" xfId="0">
      <alignment horizontal="center" vertical="bottom"/>
    </xf>
    <xf applyAlignment="1" borderId="1" fillId="15" fontId="5" numFmtId="1" pivotButton="0" quotePrefix="0" xfId="0">
      <alignment horizontal="center" vertical="bottom"/>
    </xf>
    <xf applyAlignment="1" borderId="1" fillId="15" fontId="5" numFmtId="0" pivotButton="0" quotePrefix="0" xfId="0">
      <alignment horizontal="general" vertical="bottom"/>
    </xf>
    <xf applyAlignment="1" borderId="1" fillId="16" fontId="9" numFmtId="0" pivotButton="0" quotePrefix="0" xfId="0">
      <alignment horizontal="center" vertical="center"/>
    </xf>
    <xf applyAlignment="1" borderId="1" fillId="16" fontId="9" numFmtId="0" pivotButton="0" quotePrefix="0" xfId="0">
      <alignment horizontal="center" vertical="bottom"/>
    </xf>
    <xf applyAlignment="1" borderId="1" fillId="16" fontId="5" numFmtId="1" pivotButton="0" quotePrefix="0" xfId="0">
      <alignment horizontal="center" vertical="bottom"/>
    </xf>
    <xf applyAlignment="1" borderId="1" fillId="16" fontId="5" numFmtId="0" pivotButton="0" quotePrefix="0" xfId="0">
      <alignment horizontal="general" vertical="bottom"/>
    </xf>
    <xf applyAlignment="1" borderId="1" fillId="17" fontId="9" numFmtId="0" pivotButton="0" quotePrefix="0" xfId="0">
      <alignment horizontal="center" vertical="center"/>
    </xf>
    <xf applyAlignment="1" borderId="1" fillId="17" fontId="9" numFmtId="0" pivotButton="0" quotePrefix="0" xfId="0">
      <alignment horizontal="center" vertical="bottom"/>
    </xf>
    <xf applyAlignment="1" borderId="1" fillId="17" fontId="5" numFmtId="1" pivotButton="0" quotePrefix="0" xfId="0">
      <alignment horizontal="center" vertical="bottom"/>
    </xf>
    <xf applyAlignment="1" borderId="1" fillId="17" fontId="5" numFmtId="0" pivotButton="0" quotePrefix="0" xfId="0">
      <alignment horizontal="general" vertical="bottom"/>
    </xf>
    <xf applyAlignment="1" borderId="1" fillId="18" fontId="9" numFmtId="0" pivotButton="0" quotePrefix="0" xfId="0">
      <alignment horizontal="center" vertical="bottom"/>
    </xf>
    <xf applyAlignment="1" borderId="1" fillId="18" fontId="5" numFmtId="1" pivotButton="0" quotePrefix="0" xfId="0">
      <alignment horizontal="center" vertical="bottom"/>
    </xf>
    <xf applyAlignment="1" borderId="1" fillId="18" fontId="5" numFmtId="0" pivotButton="0" quotePrefix="0" xfId="0">
      <alignment horizontal="general" vertical="bottom"/>
    </xf>
    <xf applyAlignment="1" borderId="1" fillId="19" fontId="11" numFmtId="0" pivotButton="0" quotePrefix="0" xfId="0">
      <alignment horizontal="center" vertical="center"/>
    </xf>
    <xf applyAlignment="1" borderId="1" fillId="19" fontId="11" numFmtId="0" pivotButton="0" quotePrefix="0" xfId="0">
      <alignment horizontal="center" vertical="bottom"/>
    </xf>
    <xf applyAlignment="1" borderId="1" fillId="19" fontId="9" numFmtId="0" pivotButton="0" quotePrefix="0" xfId="0">
      <alignment horizontal="center" vertical="bottom"/>
    </xf>
    <xf applyAlignment="1" borderId="1" fillId="19" fontId="10" numFmtId="0" pivotButton="0" quotePrefix="0" xfId="0">
      <alignment horizontal="center" vertical="bottom"/>
    </xf>
    <xf applyAlignment="1" borderId="1" fillId="19" fontId="9" numFmtId="0" pivotButton="0" quotePrefix="0" xfId="0">
      <alignment horizontal="center" vertical="bottom" wrapText="1"/>
    </xf>
    <xf applyAlignment="1" borderId="1" fillId="19" fontId="5" numFmtId="1" pivotButton="0" quotePrefix="0" xfId="0">
      <alignment horizontal="center" vertical="bottom"/>
    </xf>
    <xf applyAlignment="1" borderId="1" fillId="19" fontId="5" numFmtId="0" pivotButton="0" quotePrefix="0" xfId="0">
      <alignment horizontal="general" vertical="bottom"/>
    </xf>
    <xf applyAlignment="1" borderId="2" fillId="19" fontId="11" numFmtId="0" pivotButton="0" quotePrefix="0" xfId="0">
      <alignment horizontal="center" vertical="center"/>
    </xf>
    <xf applyAlignment="1" borderId="2" fillId="19" fontId="11" numFmtId="0" pivotButton="0" quotePrefix="0" xfId="0">
      <alignment horizontal="center" vertical="bottom"/>
    </xf>
    <xf applyAlignment="1" borderId="2" fillId="19" fontId="9" numFmtId="0" pivotButton="0" quotePrefix="0" xfId="0">
      <alignment horizontal="center" vertical="bottom"/>
    </xf>
    <xf applyAlignment="1" borderId="2" fillId="19" fontId="10" numFmtId="0" pivotButton="0" quotePrefix="0" xfId="0">
      <alignment horizontal="center" vertical="bottom"/>
    </xf>
    <xf applyAlignment="1" borderId="2" fillId="19" fontId="9" numFmtId="0" pivotButton="0" quotePrefix="0" xfId="0">
      <alignment horizontal="center" vertical="bottom" wrapText="1"/>
    </xf>
    <xf applyAlignment="1" borderId="1" fillId="20" fontId="11" numFmtId="0" pivotButton="0" quotePrefix="0" xfId="0">
      <alignment horizontal="center" vertical="center"/>
    </xf>
    <xf applyAlignment="1" borderId="1" fillId="20" fontId="11" numFmtId="0" pivotButton="0" quotePrefix="0" xfId="0">
      <alignment horizontal="center" vertical="bottom"/>
    </xf>
    <xf applyAlignment="1" borderId="1" fillId="20" fontId="9" numFmtId="0" pivotButton="0" quotePrefix="0" xfId="0">
      <alignment horizontal="center" vertical="bottom"/>
    </xf>
    <xf applyAlignment="1" borderId="1" fillId="20" fontId="0" numFmtId="0" pivotButton="0" quotePrefix="0" xfId="0">
      <alignment horizontal="center" vertical="bottom"/>
    </xf>
    <xf applyAlignment="1" borderId="1" fillId="20" fontId="0" numFmtId="0" pivotButton="0" quotePrefix="0" xfId="0">
      <alignment horizontal="center" vertical="bottom" wrapText="1"/>
    </xf>
    <xf applyAlignment="1" borderId="1" fillId="20" fontId="5" numFmtId="1" pivotButton="0" quotePrefix="0" xfId="0">
      <alignment horizontal="center" vertical="bottom"/>
    </xf>
    <xf applyAlignment="1" borderId="1" fillId="20" fontId="5" numFmtId="0" pivotButton="0" quotePrefix="0" xfId="0">
      <alignment horizontal="general" vertical="bottom"/>
    </xf>
    <xf applyAlignment="1" borderId="2" fillId="20" fontId="11" numFmtId="0" pivotButton="0" quotePrefix="0" xfId="0">
      <alignment horizontal="center" vertical="center"/>
    </xf>
    <xf applyAlignment="1" borderId="2" fillId="20" fontId="11" numFmtId="0" pivotButton="0" quotePrefix="0" xfId="0">
      <alignment horizontal="center" vertical="bottom"/>
    </xf>
    <xf applyAlignment="1" borderId="2" fillId="20" fontId="9" numFmtId="0" pivotButton="0" quotePrefix="0" xfId="0">
      <alignment horizontal="center" vertical="bottom"/>
    </xf>
    <xf applyAlignment="1" borderId="3" fillId="20" fontId="9" numFmtId="0" pivotButton="0" quotePrefix="0" xfId="0">
      <alignment horizontal="center" vertical="bottom"/>
    </xf>
    <xf applyAlignment="1" borderId="2" fillId="20" fontId="0" numFmtId="0" pivotButton="0" quotePrefix="0" xfId="0">
      <alignment horizontal="center" vertical="bottom"/>
    </xf>
    <xf applyAlignment="1" borderId="2" fillId="20" fontId="0" numFmtId="0" pivotButton="0" quotePrefix="0" xfId="0">
      <alignment horizontal="center" vertical="bottom" wrapText="1"/>
    </xf>
    <xf applyAlignment="1" borderId="1" fillId="21" fontId="11" numFmtId="0" pivotButton="0" quotePrefix="0" xfId="0">
      <alignment horizontal="center" vertical="center"/>
    </xf>
    <xf applyAlignment="1" borderId="1" fillId="21" fontId="11" numFmtId="0" pivotButton="0" quotePrefix="0" xfId="0">
      <alignment horizontal="center" vertical="bottom"/>
    </xf>
    <xf applyAlignment="1" borderId="1" fillId="21" fontId="9" numFmtId="0" pivotButton="0" quotePrefix="0" xfId="0">
      <alignment horizontal="center" vertical="bottom"/>
    </xf>
    <xf applyAlignment="1" borderId="1" fillId="21" fontId="9" numFmtId="0" pivotButton="0" quotePrefix="0" xfId="0">
      <alignment horizontal="center" vertical="bottom" wrapText="1"/>
    </xf>
    <xf applyAlignment="1" borderId="1" fillId="21" fontId="5" numFmtId="1" pivotButton="0" quotePrefix="0" xfId="0">
      <alignment horizontal="center" vertical="bottom"/>
    </xf>
    <xf applyAlignment="1" borderId="1" fillId="21" fontId="5" numFmtId="0" pivotButton="0" quotePrefix="0" xfId="0">
      <alignment horizontal="general" vertical="bottom"/>
    </xf>
    <xf applyAlignment="1" borderId="1" fillId="22" fontId="11" numFmtId="0" pivotButton="0" quotePrefix="0" xfId="0">
      <alignment horizontal="center" vertical="center"/>
    </xf>
    <xf applyAlignment="1" borderId="1" fillId="22" fontId="12" numFmtId="0" pivotButton="0" quotePrefix="0" xfId="0">
      <alignment horizontal="center" vertical="bottom"/>
    </xf>
    <xf applyAlignment="1" borderId="1" fillId="22" fontId="11" numFmtId="0" pivotButton="0" quotePrefix="0" xfId="0">
      <alignment horizontal="center" vertical="bottom"/>
    </xf>
    <xf applyAlignment="1" borderId="1" fillId="22" fontId="9" numFmtId="0" pivotButton="0" quotePrefix="0" xfId="0">
      <alignment horizontal="center" vertical="bottom"/>
    </xf>
    <xf applyAlignment="1" borderId="1" fillId="22" fontId="9" numFmtId="0" pivotButton="0" quotePrefix="0" xfId="0">
      <alignment horizontal="center" vertical="bottom" wrapText="1"/>
    </xf>
    <xf applyAlignment="1" borderId="1" fillId="22" fontId="5" numFmtId="1" pivotButton="0" quotePrefix="0" xfId="0">
      <alignment horizontal="center" vertical="bottom"/>
    </xf>
    <xf applyAlignment="1" borderId="1" fillId="22" fontId="5" numFmtId="0" pivotButton="0" quotePrefix="0" xfId="0">
      <alignment horizontal="general" vertical="bottom"/>
    </xf>
    <xf applyAlignment="1" borderId="1" fillId="13" fontId="11" numFmtId="0" pivotButton="0" quotePrefix="0" xfId="0">
      <alignment horizontal="center" vertical="center"/>
    </xf>
    <xf applyAlignment="1" borderId="1" fillId="13" fontId="11" numFmtId="0" pivotButton="0" quotePrefix="0" xfId="0">
      <alignment horizontal="center" vertical="bottom"/>
    </xf>
    <xf applyAlignment="1" borderId="1" fillId="13" fontId="9" numFmtId="0" pivotButton="0" quotePrefix="0" xfId="0">
      <alignment horizontal="center" vertical="bottom"/>
    </xf>
    <xf applyAlignment="1" borderId="1" fillId="13" fontId="9" numFmtId="0" pivotButton="0" quotePrefix="0" xfId="0">
      <alignment horizontal="center" vertical="bottom" wrapText="1"/>
    </xf>
    <xf applyAlignment="1" borderId="1" fillId="23" fontId="11" numFmtId="0" pivotButton="0" quotePrefix="0" xfId="0">
      <alignment horizontal="center" vertical="center"/>
    </xf>
    <xf applyAlignment="1" borderId="1" fillId="23" fontId="9" numFmtId="0" pivotButton="0" quotePrefix="0" xfId="0">
      <alignment horizontal="center" vertical="bottom"/>
    </xf>
    <xf applyAlignment="1" borderId="1" fillId="23" fontId="11" numFmtId="0" pivotButton="0" quotePrefix="0" xfId="0">
      <alignment horizontal="center" vertical="bottom"/>
    </xf>
    <xf applyAlignment="1" borderId="1" fillId="23" fontId="9" numFmtId="0" pivotButton="0" quotePrefix="0" xfId="0">
      <alignment horizontal="center" vertical="bottom" wrapText="1"/>
    </xf>
    <xf applyAlignment="1" borderId="1" fillId="23" fontId="5" numFmtId="1" pivotButton="0" quotePrefix="0" xfId="0">
      <alignment horizontal="center" vertical="bottom"/>
    </xf>
    <xf applyAlignment="1" borderId="1" fillId="23" fontId="5" numFmtId="0" pivotButton="0" quotePrefix="0" xfId="0">
      <alignment horizontal="general" vertical="bottom"/>
    </xf>
    <xf applyAlignment="1" borderId="1" fillId="24" fontId="9" numFmtId="0" pivotButton="0" quotePrefix="0" xfId="0">
      <alignment horizontal="center" vertical="bottom"/>
    </xf>
    <xf applyAlignment="1" borderId="1" fillId="24" fontId="9" numFmtId="0" pivotButton="0" quotePrefix="0" xfId="0">
      <alignment horizontal="center" vertical="bottom" wrapText="1"/>
    </xf>
    <xf applyAlignment="1" borderId="1" fillId="24" fontId="5" numFmtId="1" pivotButton="0" quotePrefix="0" xfId="0">
      <alignment horizontal="center" vertical="bottom"/>
    </xf>
    <xf applyAlignment="1" borderId="1" fillId="24" fontId="5" numFmtId="0" pivotButton="0" quotePrefix="0" xfId="0">
      <alignment horizontal="general" vertical="bottom"/>
    </xf>
    <xf applyAlignment="1" borderId="1" fillId="18" fontId="12" numFmtId="0" pivotButton="0" quotePrefix="0" xfId="0">
      <alignment horizontal="center" vertical="bottom"/>
    </xf>
    <xf applyAlignment="1" borderId="1" fillId="18" fontId="10" numFmtId="0" pivotButton="0" quotePrefix="0" xfId="0">
      <alignment horizontal="center" vertical="bottom"/>
    </xf>
    <xf applyAlignment="1" borderId="1" fillId="18" fontId="9" numFmtId="0" pivotButton="0" quotePrefix="0" xfId="0">
      <alignment horizontal="center" vertical="bottom" wrapText="1"/>
    </xf>
    <xf applyAlignment="1" borderId="1" fillId="25" fontId="9" numFmtId="0" pivotButton="0" quotePrefix="0" xfId="0">
      <alignment horizontal="center" vertical="bottom"/>
    </xf>
    <xf applyAlignment="1" borderId="1" fillId="25" fontId="9" numFmtId="0" pivotButton="0" quotePrefix="0" xfId="0">
      <alignment horizontal="center" vertical="bottom" wrapText="1"/>
    </xf>
    <xf applyAlignment="1" borderId="1" fillId="25" fontId="5" numFmtId="1" pivotButton="0" quotePrefix="0" xfId="0">
      <alignment horizontal="center" vertical="bottom"/>
    </xf>
    <xf applyAlignment="1" borderId="1" fillId="25" fontId="5" numFmtId="0" pivotButton="0" quotePrefix="0" xfId="0">
      <alignment horizontal="general" vertical="bottom"/>
    </xf>
    <xf applyAlignment="1" borderId="1" fillId="26" fontId="11" numFmtId="0" pivotButton="0" quotePrefix="0" xfId="0">
      <alignment horizontal="center" vertical="center"/>
    </xf>
    <xf applyAlignment="1" borderId="1" fillId="26" fontId="12" numFmtId="0" pivotButton="0" quotePrefix="0" xfId="0">
      <alignment horizontal="center" vertical="center"/>
    </xf>
    <xf applyAlignment="1" borderId="1" fillId="26" fontId="11" numFmtId="0" pivotButton="0" quotePrefix="0" xfId="0">
      <alignment horizontal="center" vertical="bottom"/>
    </xf>
    <xf applyAlignment="1" borderId="1" fillId="26" fontId="9" numFmtId="0" pivotButton="0" quotePrefix="0" xfId="0">
      <alignment horizontal="center" vertical="bottom"/>
    </xf>
    <xf applyAlignment="1" borderId="1" fillId="26" fontId="5" numFmtId="1" pivotButton="0" quotePrefix="0" xfId="0">
      <alignment horizontal="center" vertical="bottom"/>
    </xf>
    <xf applyAlignment="1" borderId="1" fillId="26" fontId="5" numFmtId="0" pivotButton="0" quotePrefix="0" xfId="0">
      <alignment horizontal="general" vertical="bottom"/>
    </xf>
    <xf applyAlignment="1" borderId="1" fillId="27" fontId="11" numFmtId="0" pivotButton="0" quotePrefix="0" xfId="0">
      <alignment horizontal="center" vertical="center"/>
    </xf>
    <xf applyAlignment="1" borderId="1" fillId="27" fontId="11" numFmtId="0" pivotButton="0" quotePrefix="0" xfId="0">
      <alignment horizontal="center" vertical="bottom"/>
    </xf>
    <xf applyAlignment="1" borderId="1" fillId="27" fontId="9" numFmtId="0" pivotButton="0" quotePrefix="0" xfId="0">
      <alignment horizontal="center" vertical="bottom"/>
    </xf>
    <xf applyAlignment="1" borderId="1" fillId="27" fontId="13" numFmtId="0" pivotButton="0" quotePrefix="0" xfId="0">
      <alignment horizontal="center" vertical="bottom"/>
    </xf>
    <xf applyAlignment="1" borderId="1" fillId="27" fontId="9" numFmtId="0" pivotButton="0" quotePrefix="0" xfId="0">
      <alignment horizontal="general" vertical="bottom"/>
    </xf>
    <xf applyAlignment="1" borderId="1" fillId="27" fontId="9" numFmtId="0" pivotButton="0" quotePrefix="0" xfId="0">
      <alignment horizontal="general" vertical="bottom" wrapText="1"/>
    </xf>
    <xf applyAlignment="1" borderId="1" fillId="27" fontId="5" numFmtId="1" pivotButton="0" quotePrefix="0" xfId="0">
      <alignment horizontal="center" vertical="bottom"/>
    </xf>
    <xf applyAlignment="1" borderId="1" fillId="27" fontId="5" numFmtId="0" pivotButton="0" quotePrefix="0" xfId="0">
      <alignment horizontal="general" vertical="bottom"/>
    </xf>
    <xf applyAlignment="1" borderId="1" fillId="28" fontId="9" numFmtId="0" pivotButton="0" quotePrefix="0" xfId="0">
      <alignment horizontal="center" vertical="bottom"/>
    </xf>
    <xf applyAlignment="1" borderId="1" fillId="28" fontId="9" numFmtId="0" pivotButton="0" quotePrefix="0" xfId="0">
      <alignment horizontal="center" vertical="bottom" wrapText="1"/>
    </xf>
    <xf applyAlignment="1" borderId="1" fillId="28" fontId="9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1" fillId="29" fontId="9" numFmtId="0" pivotButton="0" quotePrefix="0" xfId="0">
      <alignment horizontal="center" vertical="center"/>
    </xf>
    <xf applyAlignment="1" borderId="1" fillId="29" fontId="10" numFmtId="0" pivotButton="0" quotePrefix="0" xfId="0">
      <alignment horizontal="center" vertical="center"/>
    </xf>
    <xf applyAlignment="1" borderId="1" fillId="29" fontId="9" numFmtId="1" pivotButton="0" quotePrefix="0" xfId="0">
      <alignment horizontal="center" vertical="bottom"/>
    </xf>
    <xf applyAlignment="1" borderId="1" fillId="29" fontId="9" numFmtId="0" pivotButton="0" quotePrefix="0" xfId="0">
      <alignment horizontal="center" vertical="bottom"/>
    </xf>
    <xf applyAlignment="1" borderId="1" fillId="29" fontId="10" numFmtId="0" pivotButton="0" quotePrefix="0" xfId="0">
      <alignment horizontal="center" vertical="bottom"/>
    </xf>
    <xf applyAlignment="1" borderId="1" fillId="9" fontId="9" numFmtId="0" pivotButton="0" quotePrefix="0" xfId="0">
      <alignment horizontal="center" vertical="bottom"/>
    </xf>
    <xf applyAlignment="1" borderId="1" fillId="30" fontId="9" numFmtId="0" pivotButton="0" quotePrefix="0" xfId="0">
      <alignment horizontal="center" vertical="bottom"/>
    </xf>
    <xf applyAlignment="1" borderId="1" fillId="5" fontId="9" numFmtId="0" pivotButton="0" quotePrefix="0" xfId="0">
      <alignment horizontal="center" vertical="bottom"/>
    </xf>
    <xf applyAlignment="1" borderId="1" fillId="5" fontId="9" numFmtId="0" pivotButton="0" quotePrefix="0" xfId="0">
      <alignment horizontal="center" vertical="bottom" wrapText="1"/>
    </xf>
    <xf applyAlignment="1" borderId="1" fillId="4" fontId="9" numFmtId="0" pivotButton="0" quotePrefix="0" xfId="0">
      <alignment horizontal="center" vertical="bottom"/>
    </xf>
    <xf applyAlignment="1" borderId="1" fillId="4" fontId="10" numFmtId="0" pivotButton="0" quotePrefix="0" xfId="0">
      <alignment horizontal="center" vertical="bottom"/>
    </xf>
    <xf applyAlignment="1" borderId="1" fillId="4" fontId="9" numFmtId="0" pivotButton="0" quotePrefix="0" xfId="0">
      <alignment horizontal="center" vertical="bottom" wrapText="1"/>
    </xf>
    <xf applyAlignment="1" borderId="1" fillId="14" fontId="9" numFmtId="0" pivotButton="0" quotePrefix="0" xfId="0">
      <alignment horizontal="center" vertical="bottom"/>
    </xf>
    <xf applyAlignment="1" borderId="1" fillId="14" fontId="9" numFmtId="0" pivotButton="0" quotePrefix="0" xfId="0">
      <alignment horizontal="center" vertical="bottom" wrapText="1"/>
    </xf>
    <xf applyAlignment="1" borderId="1" fillId="12" fontId="9" numFmtId="1" pivotButton="0" quotePrefix="0" xfId="0">
      <alignment horizontal="center" vertical="bottom"/>
    </xf>
    <xf applyAlignment="1" borderId="1" fillId="12" fontId="9" numFmtId="0" pivotButton="0" quotePrefix="0" xfId="0">
      <alignment horizontal="general" vertical="bottom"/>
    </xf>
    <xf applyAlignment="1" borderId="1" fillId="31" fontId="9" numFmtId="0" pivotButton="0" quotePrefix="0" xfId="0">
      <alignment horizontal="center" vertical="bottom"/>
    </xf>
    <xf applyAlignment="1" borderId="1" fillId="32" fontId="9" numFmtId="0" pivotButton="0" quotePrefix="0" xfId="0">
      <alignment horizontal="center" vertical="bottom"/>
    </xf>
    <xf applyAlignment="1" borderId="1" fillId="33" fontId="9" numFmtId="0" pivotButton="0" quotePrefix="0" xfId="0">
      <alignment horizontal="center" vertical="bottom"/>
    </xf>
    <xf applyAlignment="1" borderId="1" fillId="33" fontId="9" numFmtId="0" pivotButton="0" quotePrefix="0" xfId="0">
      <alignment horizontal="center" vertical="bottom" wrapText="1"/>
    </xf>
    <xf applyAlignment="1" borderId="1" fillId="34" fontId="9" numFmtId="0" pivotButton="0" quotePrefix="0" xfId="0">
      <alignment horizontal="center" vertical="bottom"/>
    </xf>
    <xf applyAlignment="1" borderId="1" fillId="34" fontId="10" numFmtId="0" pivotButton="0" quotePrefix="0" xfId="0">
      <alignment horizontal="center" vertical="bottom"/>
    </xf>
    <xf applyAlignment="1" borderId="1" fillId="12" fontId="10" numFmtId="0" pivotButton="0" quotePrefix="0" xfId="0">
      <alignment horizontal="center" vertical="bottom"/>
    </xf>
    <xf applyAlignment="1" borderId="1" fillId="2" fontId="9" numFmtId="0" pivotButton="0" quotePrefix="0" xfId="0">
      <alignment horizontal="center" vertical="bottom"/>
    </xf>
    <xf applyAlignment="1" borderId="1" fillId="2" fontId="9" numFmtId="0" pivotButton="0" quotePrefix="0" xfId="0">
      <alignment horizontal="center" vertical="bottom" wrapText="1"/>
    </xf>
    <xf applyAlignment="1" borderId="1" fillId="35" fontId="9" numFmtId="0" pivotButton="0" quotePrefix="0" xfId="0">
      <alignment horizontal="center" vertical="center"/>
    </xf>
    <xf applyAlignment="1" borderId="1" fillId="35" fontId="9" numFmtId="1" pivotButton="0" quotePrefix="0" xfId="0">
      <alignment horizontal="center" vertical="bottom"/>
    </xf>
    <xf applyAlignment="1" borderId="1" fillId="35" fontId="5" numFmtId="0" pivotButton="0" quotePrefix="0" xfId="0">
      <alignment horizontal="general" vertical="bottom"/>
    </xf>
    <xf applyAlignment="1" borderId="1" fillId="35" fontId="9" numFmtId="0" pivotButton="0" quotePrefix="0" xfId="0">
      <alignment horizontal="general" vertical="bottom"/>
    </xf>
    <xf applyAlignment="1" borderId="1" fillId="36" fontId="9" numFmtId="0" pivotButton="0" quotePrefix="0" xfId="0">
      <alignment horizontal="center" vertical="bottom"/>
    </xf>
    <xf applyAlignment="1" borderId="1" fillId="36" fontId="9" numFmtId="0" pivotButton="0" quotePrefix="0" xfId="0">
      <alignment horizontal="center" vertical="bottom" wrapText="1"/>
    </xf>
    <xf applyAlignment="1" borderId="1" fillId="37" fontId="9" numFmtId="0" pivotButton="0" quotePrefix="0" xfId="0">
      <alignment horizontal="center" vertical="bottom"/>
    </xf>
    <xf applyAlignment="1" borderId="1" fillId="37" fontId="10" numFmtId="0" pivotButton="0" quotePrefix="0" xfId="0">
      <alignment horizontal="center" vertical="bottom"/>
    </xf>
    <xf applyAlignment="1" borderId="1" fillId="38" fontId="9" numFmtId="0" pivotButton="0" quotePrefix="0" xfId="0">
      <alignment horizontal="center" vertical="center"/>
    </xf>
    <xf applyAlignment="1" borderId="1" fillId="38" fontId="10" numFmtId="0" pivotButton="0" quotePrefix="0" xfId="0">
      <alignment horizontal="center" vertical="center"/>
    </xf>
    <xf applyAlignment="1" borderId="1" fillId="38" fontId="9" numFmtId="0" pivotButton="0" quotePrefix="0" xfId="0">
      <alignment horizontal="center" vertical="bottom"/>
    </xf>
    <xf applyAlignment="1" borderId="1" fillId="38" fontId="9" numFmtId="0" pivotButton="0" quotePrefix="0" xfId="0">
      <alignment horizontal="general" vertical="bottom"/>
    </xf>
    <xf applyAlignment="1" borderId="1" fillId="39" fontId="9" numFmtId="0" pivotButton="0" quotePrefix="0" xfId="0">
      <alignment horizontal="center" vertical="bottom"/>
    </xf>
    <xf applyAlignment="1" borderId="1" fillId="39" fontId="9" numFmtId="0" pivotButton="0" quotePrefix="0" xfId="0">
      <alignment horizontal="center" vertical="center"/>
    </xf>
    <xf applyAlignment="1" borderId="1" fillId="40" fontId="9" numFmtId="0" pivotButton="0" quotePrefix="0" xfId="0">
      <alignment horizontal="center" vertical="bottom"/>
    </xf>
    <xf applyAlignment="1" borderId="1" fillId="40" fontId="9" numFmtId="0" pivotButton="0" quotePrefix="0" xfId="0">
      <alignment horizontal="center" vertical="bottom" wrapText="1"/>
    </xf>
    <xf applyAlignment="1" borderId="1" fillId="9" fontId="9" numFmtId="0" pivotButton="0" quotePrefix="0" xfId="0">
      <alignment horizontal="center" vertical="bottom" wrapText="1"/>
    </xf>
    <xf applyAlignment="1" borderId="1" fillId="31" fontId="10" numFmtId="0" pivotButton="0" quotePrefix="0" xfId="0">
      <alignment horizontal="center" vertical="bottom"/>
    </xf>
    <xf applyAlignment="1" borderId="1" fillId="31" fontId="9" numFmtId="0" pivotButton="0" quotePrefix="0" xfId="0">
      <alignment horizontal="center" vertical="bottom" wrapText="1"/>
    </xf>
    <xf applyAlignment="1" borderId="1" fillId="41" fontId="9" numFmtId="0" pivotButton="0" quotePrefix="0" xfId="0">
      <alignment horizontal="center" vertical="bottom"/>
    </xf>
    <xf applyAlignment="1" borderId="1" fillId="41" fontId="9" numFmtId="0" pivotButton="0" quotePrefix="0" xfId="0">
      <alignment horizontal="center" vertical="bottom" wrapText="1"/>
    </xf>
    <xf applyAlignment="1" borderId="1" fillId="39" fontId="9" numFmtId="0" pivotButton="0" quotePrefix="0" xfId="0">
      <alignment horizontal="center" vertical="bottom" wrapText="1"/>
    </xf>
    <xf applyAlignment="1" borderId="1" fillId="42" fontId="9" numFmtId="0" pivotButton="0" quotePrefix="0" xfId="0">
      <alignment horizontal="center" vertical="bottom"/>
    </xf>
    <xf applyAlignment="1" borderId="1" fillId="42" fontId="9" numFmtId="0" pivotButton="0" quotePrefix="0" xfId="0">
      <alignment horizontal="center" vertical="bottom" wrapText="1"/>
    </xf>
    <xf applyAlignment="1" borderId="1" fillId="43" fontId="9" numFmtId="0" pivotButton="0" quotePrefix="0" xfId="0">
      <alignment horizontal="center" vertical="bottom"/>
    </xf>
    <xf applyAlignment="1" borderId="1" fillId="43" fontId="9" numFmtId="0" pivotButton="0" quotePrefix="0" xfId="0">
      <alignment horizontal="center" vertical="bottom" wrapText="1"/>
    </xf>
    <xf applyAlignment="1" borderId="1" fillId="44" fontId="9" numFmtId="0" pivotButton="0" quotePrefix="0" xfId="0">
      <alignment horizontal="center" vertical="bottom"/>
    </xf>
    <xf applyAlignment="1" borderId="1" fillId="44" fontId="9" numFmtId="0" pivotButton="0" quotePrefix="0" xfId="0">
      <alignment horizontal="center" vertical="bottom" wrapText="1"/>
    </xf>
    <xf applyAlignment="1" borderId="1" fillId="32" fontId="9" numFmtId="0" pivotButton="0" quotePrefix="0" xfId="0">
      <alignment horizontal="center" vertical="bottom" wrapText="1"/>
    </xf>
    <xf applyAlignment="1" borderId="1" fillId="45" fontId="9" numFmtId="0" pivotButton="0" quotePrefix="0" xfId="0">
      <alignment horizontal="center" vertical="bottom"/>
    </xf>
    <xf applyAlignment="1" borderId="1" fillId="45" fontId="9" numFmtId="0" pivotButton="0" quotePrefix="0" xfId="0">
      <alignment horizontal="center" vertical="bottom" wrapText="1"/>
    </xf>
    <xf applyAlignment="1" borderId="1" fillId="46" fontId="9" numFmtId="0" pivotButton="0" quotePrefix="0" xfId="0">
      <alignment horizontal="center" vertical="bottom"/>
    </xf>
    <xf applyAlignment="1" borderId="1" fillId="46" fontId="9" numFmtId="0" pivotButton="0" quotePrefix="0" xfId="0">
      <alignment horizontal="center" vertical="bottom" wrapText="1"/>
    </xf>
    <xf applyAlignment="1" borderId="1" fillId="7" fontId="9" numFmtId="0" pivotButton="0" quotePrefix="0" xfId="0">
      <alignment horizontal="center" vertical="bottom"/>
    </xf>
    <xf applyAlignment="1" borderId="1" fillId="7" fontId="9" numFmtId="0" pivotButton="0" quotePrefix="0" xfId="0">
      <alignment horizontal="center" vertical="bottom" wrapText="1"/>
    </xf>
    <xf applyAlignment="1" borderId="1" fillId="47" fontId="9" numFmtId="0" pivotButton="0" quotePrefix="0" xfId="0">
      <alignment horizontal="center" vertical="bottom"/>
    </xf>
    <xf applyAlignment="1" borderId="1" fillId="47" fontId="9" numFmtId="0" pivotButton="0" quotePrefix="0" xfId="0">
      <alignment horizontal="center" vertical="bottom" wrapText="1"/>
    </xf>
    <xf applyAlignment="1" borderId="1" fillId="48" fontId="9" numFmtId="0" pivotButton="0" quotePrefix="0" xfId="0">
      <alignment horizontal="center" vertical="bottom"/>
    </xf>
    <xf applyAlignment="1" borderId="1" fillId="48" fontId="9" numFmtId="0" pivotButton="0" quotePrefix="0" xfId="0">
      <alignment horizontal="center" vertical="bottom" wrapText="1"/>
    </xf>
    <xf applyAlignment="1" borderId="1" fillId="49" fontId="9" numFmtId="0" pivotButton="0" quotePrefix="0" xfId="0">
      <alignment horizontal="center" vertical="bottom"/>
    </xf>
    <xf applyAlignment="1" borderId="1" fillId="49" fontId="9" numFmtId="0" pivotButton="0" quotePrefix="0" xfId="0">
      <alignment horizontal="center" vertical="bottom" wrapText="1"/>
    </xf>
    <xf applyAlignment="1" borderId="1" fillId="50" fontId="9" numFmtId="0" pivotButton="0" quotePrefix="0" xfId="0">
      <alignment horizontal="center" vertical="bottom"/>
    </xf>
    <xf applyAlignment="1" borderId="1" fillId="50" fontId="9" numFmtId="0" pivotButton="0" quotePrefix="0" xfId="0">
      <alignment horizontal="center" vertical="bottom" wrapText="1"/>
    </xf>
    <xf applyAlignment="1" borderId="4" fillId="51" fontId="9" numFmtId="0" pivotButton="0" quotePrefix="0" xfId="0">
      <alignment horizontal="center" vertical="bottom"/>
    </xf>
    <xf applyAlignment="1" borderId="4" fillId="51" fontId="9" numFmtId="0" pivotButton="0" quotePrefix="0" xfId="0">
      <alignment horizontal="center" vertical="bottom" wrapText="1"/>
    </xf>
    <xf applyAlignment="1" borderId="4" fillId="52" fontId="9" numFmtId="0" pivotButton="0" quotePrefix="0" xfId="0">
      <alignment horizontal="center" vertical="bottom"/>
    </xf>
    <xf applyAlignment="1" borderId="4" fillId="52" fontId="9" numFmtId="0" pivotButton="0" quotePrefix="0" xfId="0">
      <alignment horizontal="center" vertical="bottom" wrapText="1"/>
    </xf>
    <xf applyAlignment="1" borderId="4" fillId="53" fontId="9" numFmtId="0" pivotButton="0" quotePrefix="0" xfId="0">
      <alignment horizontal="center" vertical="bottom"/>
    </xf>
    <xf applyAlignment="1" borderId="4" fillId="53" fontId="9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general" vertical="bottom"/>
    </xf>
    <xf applyAlignment="1" borderId="1" fillId="11" fontId="5" numFmtId="0" pivotButton="0" quotePrefix="0" xfId="0">
      <alignment horizontal="left" vertical="bottom"/>
    </xf>
    <xf applyAlignment="1" borderId="0" fillId="0" fontId="0" numFmtId="0" pivotButton="0" quotePrefix="0" xfId="0">
      <alignment horizontal="general" vertical="bottom" wrapText="1"/>
    </xf>
    <xf applyAlignment="1" borderId="1" fillId="11" fontId="14" numFmtId="0" pivotButton="0" quotePrefix="0" xfId="0">
      <alignment horizontal="left" vertical="bottom"/>
    </xf>
    <xf applyAlignment="1" borderId="1" fillId="12" fontId="5" numFmtId="1" pivotButton="0" quotePrefix="0" xfId="0">
      <alignment horizontal="left" vertical="bottom"/>
    </xf>
    <xf applyAlignment="1" borderId="1" fillId="12" fontId="14" numFmtId="0" pivotButton="0" quotePrefix="0" xfId="0">
      <alignment horizontal="left" vertical="bottom" wrapText="1"/>
    </xf>
    <xf applyAlignment="1" borderId="1" fillId="12" fontId="5" numFmtId="0" pivotButton="0" quotePrefix="0" xfId="0">
      <alignment horizontal="left" vertical="bottom" wrapText="1"/>
    </xf>
    <xf applyAlignment="1" borderId="1" fillId="13" fontId="5" numFmtId="1" pivotButton="0" quotePrefix="0" xfId="0">
      <alignment horizontal="left" vertical="bottom"/>
    </xf>
    <xf applyAlignment="1" borderId="0" fillId="0" fontId="15" numFmtId="0" pivotButton="0" quotePrefix="0" xfId="0">
      <alignment horizontal="general" vertical="bottom" wrapText="1"/>
    </xf>
    <xf applyAlignment="1" borderId="1" fillId="13" fontId="14" numFmtId="0" pivotButton="0" quotePrefix="0" xfId="0">
      <alignment horizontal="left" vertical="bottom"/>
    </xf>
    <xf applyAlignment="1" borderId="1" fillId="13" fontId="5" numFmtId="0" pivotButton="0" quotePrefix="0" xfId="0">
      <alignment horizontal="left" vertical="bottom"/>
    </xf>
    <xf applyAlignment="1" borderId="1" fillId="0" fontId="5" numFmtId="0" pivotButton="0" quotePrefix="0" xfId="0">
      <alignment horizontal="left" vertical="bottom"/>
    </xf>
    <xf applyAlignment="1" borderId="1" fillId="0" fontId="14" numFmtId="0" pivotButton="0" quotePrefix="0" xfId="0">
      <alignment horizontal="left" vertical="bottom"/>
    </xf>
    <xf applyAlignment="1" borderId="1" fillId="15" fontId="5" numFmtId="1" pivotButton="0" quotePrefix="0" xfId="0">
      <alignment horizontal="left" vertical="bottom"/>
    </xf>
    <xf applyAlignment="1" borderId="1" fillId="15" fontId="14" numFmtId="0" pivotButton="0" quotePrefix="0" xfId="0">
      <alignment horizontal="left" vertical="bottom"/>
    </xf>
    <xf applyAlignment="1" borderId="1" fillId="15" fontId="5" numFmtId="0" pivotButton="0" quotePrefix="0" xfId="0">
      <alignment horizontal="left" vertical="bottom"/>
    </xf>
    <xf applyAlignment="1" borderId="1" fillId="16" fontId="5" numFmtId="1" pivotButton="0" quotePrefix="0" xfId="0">
      <alignment horizontal="left" vertical="bottom"/>
    </xf>
    <xf applyAlignment="1" borderId="1" fillId="16" fontId="14" numFmtId="0" pivotButton="0" quotePrefix="0" xfId="0">
      <alignment horizontal="left" vertical="bottom"/>
    </xf>
    <xf applyAlignment="1" borderId="1" fillId="16" fontId="5" numFmtId="0" pivotButton="0" quotePrefix="0" xfId="0">
      <alignment horizontal="left" vertical="bottom"/>
    </xf>
    <xf applyAlignment="1" borderId="1" fillId="17" fontId="5" numFmtId="1" pivotButton="0" quotePrefix="0" xfId="0">
      <alignment horizontal="left" vertical="bottom"/>
    </xf>
    <xf applyAlignment="1" borderId="1" fillId="17" fontId="14" numFmtId="0" pivotButton="0" quotePrefix="0" xfId="0">
      <alignment horizontal="left" vertical="bottom"/>
    </xf>
    <xf applyAlignment="1" borderId="1" fillId="17" fontId="5" numFmtId="0" pivotButton="0" quotePrefix="0" xfId="0">
      <alignment horizontal="left" vertical="bottom"/>
    </xf>
    <xf applyAlignment="1" borderId="1" fillId="18" fontId="5" numFmtId="1" pivotButton="0" quotePrefix="0" xfId="0">
      <alignment horizontal="left" vertical="bottom"/>
    </xf>
    <xf applyAlignment="1" borderId="1" fillId="18" fontId="14" numFmtId="0" pivotButton="0" quotePrefix="0" xfId="0">
      <alignment horizontal="left" vertical="bottom"/>
    </xf>
    <xf applyAlignment="1" borderId="1" fillId="18" fontId="5" numFmtId="0" pivotButton="0" quotePrefix="0" xfId="0">
      <alignment horizontal="left" vertical="bottom"/>
    </xf>
    <xf applyAlignment="1" borderId="1" fillId="54" fontId="5" numFmtId="1" pivotButton="0" quotePrefix="0" xfId="0">
      <alignment horizontal="left" vertical="bottom"/>
    </xf>
    <xf applyAlignment="1" borderId="1" fillId="54" fontId="14" numFmtId="0" pivotButton="0" quotePrefix="0" xfId="0">
      <alignment horizontal="left" vertical="bottom"/>
    </xf>
    <xf applyAlignment="1" borderId="1" fillId="54" fontId="5" numFmtId="0" pivotButton="0" quotePrefix="0" xfId="0">
      <alignment horizontal="left" vertical="bottom"/>
    </xf>
    <xf applyAlignment="1" borderId="1" fillId="19" fontId="5" numFmtId="1" pivotButton="0" quotePrefix="0" xfId="0">
      <alignment horizontal="left" vertical="bottom"/>
    </xf>
    <xf applyAlignment="1" borderId="1" fillId="19" fontId="14" numFmtId="0" pivotButton="0" quotePrefix="0" xfId="0">
      <alignment horizontal="left" vertical="bottom"/>
    </xf>
    <xf applyAlignment="1" borderId="1" fillId="19" fontId="5" numFmtId="0" pivotButton="0" quotePrefix="0" xfId="0">
      <alignment horizontal="left" vertical="bottom"/>
    </xf>
    <xf applyAlignment="1" borderId="1" fillId="20" fontId="5" numFmtId="1" pivotButton="0" quotePrefix="0" xfId="0">
      <alignment horizontal="left" vertical="bottom"/>
    </xf>
    <xf applyAlignment="1" borderId="1" fillId="20" fontId="14" numFmtId="1" pivotButton="0" quotePrefix="0" xfId="0">
      <alignment horizontal="left" vertical="bottom"/>
    </xf>
    <xf applyAlignment="1" borderId="1" fillId="21" fontId="5" numFmtId="1" pivotButton="0" quotePrefix="0" xfId="0">
      <alignment horizontal="left" vertical="bottom"/>
    </xf>
    <xf applyAlignment="1" borderId="1" fillId="21" fontId="14" numFmtId="1" pivotButton="0" quotePrefix="0" xfId="0">
      <alignment horizontal="left" vertical="bottom"/>
    </xf>
    <xf applyAlignment="1" borderId="1" fillId="22" fontId="5" numFmtId="1" pivotButton="0" quotePrefix="0" xfId="0">
      <alignment horizontal="left" vertical="bottom"/>
    </xf>
    <xf applyAlignment="1" borderId="1" fillId="22" fontId="14" numFmtId="1" pivotButton="0" quotePrefix="0" xfId="0">
      <alignment horizontal="left" vertical="bottom"/>
    </xf>
    <xf applyAlignment="1" borderId="1" fillId="13" fontId="14" numFmtId="1" pivotButton="0" quotePrefix="0" xfId="0">
      <alignment horizontal="left" vertical="bottom"/>
    </xf>
    <xf applyAlignment="1" borderId="1" fillId="23" fontId="5" numFmtId="1" pivotButton="0" quotePrefix="0" xfId="0">
      <alignment horizontal="left" vertical="bottom"/>
    </xf>
    <xf applyAlignment="1" borderId="1" fillId="23" fontId="14" numFmtId="1" pivotButton="0" quotePrefix="0" xfId="0">
      <alignment horizontal="left" vertical="bottom"/>
    </xf>
    <xf applyAlignment="1" borderId="1" fillId="24" fontId="5" numFmtId="1" pivotButton="0" quotePrefix="0" xfId="0">
      <alignment horizontal="left" vertical="bottom"/>
    </xf>
    <xf applyAlignment="1" borderId="1" fillId="24" fontId="14" numFmtId="1" pivotButton="0" quotePrefix="0" xfId="0">
      <alignment horizontal="left" vertical="bottom"/>
    </xf>
    <xf applyAlignment="1" borderId="1" fillId="18" fontId="14" numFmtId="1" pivotButton="0" quotePrefix="0" xfId="0">
      <alignment horizontal="left" vertical="bottom"/>
    </xf>
    <xf applyAlignment="1" borderId="1" fillId="25" fontId="5" numFmtId="1" pivotButton="0" quotePrefix="0" xfId="0">
      <alignment horizontal="left" vertical="bottom"/>
    </xf>
    <xf applyAlignment="1" borderId="1" fillId="25" fontId="14" numFmtId="1" pivotButton="0" quotePrefix="0" xfId="0">
      <alignment horizontal="left" vertical="bottom"/>
    </xf>
    <xf applyAlignment="1" borderId="1" fillId="26" fontId="5" numFmtId="1" pivotButton="0" quotePrefix="0" xfId="0">
      <alignment horizontal="left" vertical="bottom"/>
    </xf>
    <xf applyAlignment="1" borderId="1" fillId="26" fontId="14" numFmtId="1" pivotButton="0" quotePrefix="0" xfId="0">
      <alignment horizontal="left" vertical="bottom"/>
    </xf>
    <xf applyAlignment="1" borderId="1" fillId="27" fontId="5" numFmtId="1" pivotButton="0" quotePrefix="0" xfId="0">
      <alignment horizontal="left" vertical="bottom"/>
    </xf>
    <xf applyAlignment="1" borderId="1" fillId="27" fontId="14" numFmtId="1" pivotButton="0" quotePrefix="0" xfId="0">
      <alignment horizontal="left" vertical="bottom"/>
    </xf>
    <xf applyAlignment="1" borderId="1" fillId="28" fontId="5" numFmtId="0" pivotButton="0" quotePrefix="0" xfId="0">
      <alignment horizontal="left" vertical="bottom" wrapText="1"/>
    </xf>
    <xf applyAlignment="1" borderId="1" fillId="28" fontId="14" numFmtId="0" pivotButton="0" quotePrefix="0" xfId="0">
      <alignment horizontal="left" vertical="bottom" wrapText="1"/>
    </xf>
    <xf applyAlignment="1" borderId="1" fillId="29" fontId="5" numFmtId="1" pivotButton="0" quotePrefix="0" xfId="0">
      <alignment horizontal="left" vertical="bottom"/>
    </xf>
    <xf applyAlignment="1" borderId="1" fillId="29" fontId="14" numFmtId="1" pivotButton="0" quotePrefix="0" xfId="0">
      <alignment horizontal="left" vertical="bottom"/>
    </xf>
    <xf applyAlignment="1" borderId="1" fillId="9" fontId="5" numFmtId="0" pivotButton="0" quotePrefix="0" xfId="0">
      <alignment horizontal="left" vertical="bottom"/>
    </xf>
    <xf applyAlignment="1" borderId="1" fillId="30" fontId="5" numFmtId="0" pivotButton="0" quotePrefix="0" xfId="0">
      <alignment horizontal="left" vertical="bottom"/>
    </xf>
    <xf applyAlignment="1" borderId="1" fillId="55" fontId="5" numFmtId="0" pivotButton="0" quotePrefix="0" xfId="0">
      <alignment horizontal="left" vertical="bottom"/>
    </xf>
    <xf applyAlignment="1" borderId="1" fillId="5" fontId="5" numFmtId="0" pivotButton="0" quotePrefix="0" xfId="0">
      <alignment horizontal="left" vertical="bottom" wrapText="1"/>
    </xf>
    <xf applyAlignment="1" borderId="1" fillId="4" fontId="5" numFmtId="0" pivotButton="0" quotePrefix="0" xfId="0">
      <alignment horizontal="left" vertical="bottom" wrapText="1"/>
    </xf>
    <xf applyAlignment="1" borderId="1" fillId="14" fontId="5" numFmtId="0" pivotButton="0" quotePrefix="0" xfId="0">
      <alignment horizontal="left" vertical="bottom" wrapText="1"/>
    </xf>
    <xf applyAlignment="1" borderId="1" fillId="31" fontId="5" numFmtId="0" pivotButton="0" quotePrefix="0" xfId="0">
      <alignment horizontal="left" vertical="bottom"/>
    </xf>
    <xf applyAlignment="1" borderId="1" fillId="32" fontId="5" numFmtId="0" pivotButton="0" quotePrefix="0" xfId="0">
      <alignment horizontal="left" vertical="bottom"/>
    </xf>
    <xf applyAlignment="1" borderId="1" fillId="33" fontId="5" numFmtId="0" pivotButton="0" quotePrefix="0" xfId="0">
      <alignment horizontal="left" vertical="bottom" wrapText="1"/>
    </xf>
    <xf applyAlignment="1" borderId="1" fillId="56" fontId="5" numFmtId="1" pivotButton="0" quotePrefix="0" xfId="0">
      <alignment horizontal="left" vertical="bottom"/>
    </xf>
    <xf applyAlignment="1" borderId="1" fillId="34" fontId="5" numFmtId="0" pivotButton="0" quotePrefix="0" xfId="0">
      <alignment horizontal="left" vertical="bottom"/>
    </xf>
    <xf applyAlignment="1" borderId="1" fillId="2" fontId="5" numFmtId="0" pivotButton="0" quotePrefix="0" xfId="0">
      <alignment horizontal="left" vertical="bottom" wrapText="1"/>
    </xf>
    <xf applyAlignment="1" borderId="1" fillId="35" fontId="5" numFmtId="1" pivotButton="0" quotePrefix="0" xfId="0">
      <alignment horizontal="left" vertical="bottom"/>
    </xf>
    <xf applyAlignment="1" borderId="1" fillId="36" fontId="5" numFmtId="0" pivotButton="0" quotePrefix="0" xfId="0">
      <alignment horizontal="left" vertical="bottom" wrapText="1"/>
    </xf>
    <xf applyAlignment="1" borderId="1" fillId="37" fontId="5" numFmtId="0" pivotButton="0" quotePrefix="0" xfId="0">
      <alignment horizontal="left" vertical="bottom"/>
    </xf>
    <xf applyAlignment="1" borderId="1" fillId="38" fontId="5" numFmtId="0" pivotButton="0" quotePrefix="0" xfId="0">
      <alignment horizontal="left" vertical="bottom"/>
    </xf>
    <xf applyAlignment="1" borderId="1" fillId="39" fontId="5" numFmtId="0" pivotButton="0" quotePrefix="0" xfId="0">
      <alignment horizontal="left" vertical="bottom"/>
    </xf>
    <xf applyAlignment="1" borderId="1" fillId="40" fontId="5" numFmtId="0" pivotButton="0" quotePrefix="0" xfId="0">
      <alignment horizontal="left" vertical="bottom" wrapText="1"/>
    </xf>
    <xf applyAlignment="1" borderId="1" fillId="9" fontId="5" numFmtId="0" pivotButton="0" quotePrefix="0" xfId="0">
      <alignment horizontal="left" vertical="bottom" wrapText="1"/>
    </xf>
    <xf applyAlignment="1" borderId="1" fillId="31" fontId="5" numFmtId="0" pivotButton="0" quotePrefix="0" xfId="0">
      <alignment horizontal="left" vertical="bottom" wrapText="1"/>
    </xf>
    <xf applyAlignment="1" borderId="5" fillId="21" fontId="16" numFmtId="0" pivotButton="0" quotePrefix="0" xfId="0">
      <alignment horizontal="center" vertical="center"/>
    </xf>
    <xf borderId="5" fillId="0" fontId="0" numFmtId="0" pivotButton="0" quotePrefix="0" xfId="0"/>
    <xf applyAlignment="1" borderId="0" fillId="21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0" pivotButton="0" quotePrefix="0" xfId="0">
      <alignment horizontal="general" vertical="bottom"/>
    </xf>
    <xf applyAlignment="1" borderId="0" fillId="0" fontId="17" numFmtId="0" pivotButton="0" quotePrefix="0" xfId="0">
      <alignment horizontal="general" vertical="bottom"/>
    </xf>
    <xf applyAlignment="1" borderId="1" fillId="57" fontId="18" numFmtId="0" pivotButton="0" quotePrefix="0" xfId="0">
      <alignment horizontal="center" vertical="center" wrapText="1"/>
    </xf>
    <xf applyAlignment="1" borderId="1" fillId="57" fontId="19" numFmtId="0" pivotButton="0" quotePrefix="0" xfId="0">
      <alignment horizontal="center" vertical="center" wrapText="1"/>
    </xf>
    <xf applyAlignment="1" borderId="1" fillId="57" fontId="19" numFmtId="0" pivotButton="0" quotePrefix="0" xfId="0">
      <alignment horizontal="general" vertical="center" wrapText="1"/>
    </xf>
    <xf applyAlignment="1" borderId="1" fillId="0" fontId="15" numFmtId="0" pivotButton="0" quotePrefix="0" xfId="0">
      <alignment horizontal="general" vertical="bottom"/>
    </xf>
    <xf applyAlignment="1" borderId="1" fillId="0" fontId="2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7" fillId="0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1" fillId="12" fontId="11" numFmtId="0" pivotButton="0" quotePrefix="0" xfId="0">
      <alignment horizontal="center" vertical="center"/>
    </xf>
    <xf applyAlignment="1" borderId="1" fillId="12" fontId="12" numFmtId="0" pivotButton="0" quotePrefix="0" xfId="0">
      <alignment horizontal="center" vertical="center"/>
    </xf>
    <xf applyAlignment="1" borderId="1" fillId="12" fontId="5" numFmtId="1" pivotButton="0" quotePrefix="0" xfId="0">
      <alignment horizontal="general" vertical="bottom"/>
    </xf>
    <xf applyAlignment="1" borderId="1" fillId="36" fontId="9" numFmtId="0" pivotButton="0" quotePrefix="0" xfId="0">
      <alignment horizontal="general" vertical="bottom" wrapText="1"/>
    </xf>
    <xf applyAlignment="1" borderId="1" fillId="13" fontId="5" numFmtId="1" pivotButton="0" quotePrefix="0" xfId="0">
      <alignment horizontal="general" vertical="bottom"/>
    </xf>
    <xf applyAlignment="1" borderId="1" fillId="17" fontId="5" numFmtId="1" pivotButton="0" quotePrefix="0" xfId="0">
      <alignment horizontal="general" vertical="bottom"/>
    </xf>
    <xf applyAlignment="1" borderId="1" fillId="20" fontId="5" numFmtId="1" pivotButton="0" quotePrefix="0" xfId="0">
      <alignment horizontal="general" vertical="bottom"/>
    </xf>
    <xf applyAlignment="1" borderId="1" fillId="55" fontId="9" numFmtId="0" pivotButton="0" quotePrefix="0" xfId="0">
      <alignment horizontal="center" vertical="bottom"/>
    </xf>
    <xf applyAlignment="1" borderId="1" fillId="55" fontId="9" numFmtId="0" pivotButton="0" quotePrefix="0" xfId="0">
      <alignment horizontal="right" vertical="bottom"/>
    </xf>
    <xf applyAlignment="1" borderId="1" fillId="55" fontId="9" numFmtId="0" pivotButton="0" quotePrefix="0" xfId="0">
      <alignment horizontal="right" vertical="bottom" wrapText="1"/>
    </xf>
    <xf applyAlignment="1" borderId="1" fillId="29" fontId="9" numFmtId="1" pivotButton="0" quotePrefix="0" xfId="0">
      <alignment horizontal="right" vertical="bottom"/>
    </xf>
    <xf applyAlignment="1" borderId="1" fillId="23" fontId="5" numFmtId="1" pivotButton="0" quotePrefix="0" xfId="0">
      <alignment horizontal="general" vertical="bottom"/>
    </xf>
    <xf applyAlignment="1" borderId="1" fillId="40" fontId="9" numFmtId="0" pivotButton="0" quotePrefix="0" xfId="0">
      <alignment horizontal="right" vertical="bottom" wrapText="1"/>
    </xf>
    <xf applyAlignment="1" borderId="1" fillId="27" fontId="9" numFmtId="0" pivotButton="0" quotePrefix="0" xfId="0">
      <alignment horizontal="center" vertical="bottom" wrapText="1"/>
    </xf>
    <xf applyAlignment="1" borderId="1" fillId="27" fontId="5" numFmtId="1" pivotButton="0" quotePrefix="0" xfId="0">
      <alignment horizontal="general" vertical="bottom"/>
    </xf>
    <xf applyAlignment="1" borderId="1" fillId="54" fontId="9" numFmtId="0" pivotButton="0" quotePrefix="0" xfId="0">
      <alignment horizontal="center" vertical="bottom"/>
    </xf>
    <xf applyAlignment="1" borderId="1" fillId="54" fontId="9" numFmtId="1" pivotButton="0" quotePrefix="0" xfId="0">
      <alignment horizontal="general" vertical="bottom"/>
    </xf>
    <xf applyAlignment="1" borderId="1" fillId="54" fontId="9" numFmtId="0" pivotButton="0" quotePrefix="0" xfId="0">
      <alignment horizontal="general" vertical="bottom"/>
    </xf>
    <xf applyAlignment="1" borderId="1" fillId="54" fontId="9" numFmtId="0" pivotButton="0" quotePrefix="0" xfId="0">
      <alignment horizontal="center" vertical="bottom" wrapText="1"/>
    </xf>
    <xf applyAlignment="1" borderId="1" fillId="34" fontId="9" numFmtId="0" pivotButton="0" quotePrefix="0" xfId="0">
      <alignment horizontal="right" vertical="bottom"/>
    </xf>
    <xf applyAlignment="1" borderId="1" fillId="28" fontId="9" numFmtId="0" pivotButton="0" quotePrefix="0" xfId="0">
      <alignment horizontal="general" vertical="bottom" wrapText="1"/>
    </xf>
    <xf applyAlignment="1" borderId="1" fillId="58" fontId="9" numFmtId="0" pivotButton="0" quotePrefix="0" xfId="0">
      <alignment horizontal="center" vertical="bottom"/>
    </xf>
    <xf applyAlignment="1" borderId="1" fillId="58" fontId="9" numFmtId="0" pivotButton="0" quotePrefix="0" xfId="0">
      <alignment horizontal="general" vertical="bottom" wrapText="1"/>
    </xf>
    <xf applyAlignment="1" borderId="1" fillId="31" fontId="9" numFmtId="0" pivotButton="0" quotePrefix="0" xfId="0">
      <alignment horizontal="general" vertical="bottom" wrapText="1"/>
    </xf>
    <xf applyAlignment="1" borderId="1" fillId="31" fontId="9" numFmtId="0" pivotButton="0" quotePrefix="0" xfId="0">
      <alignment horizontal="general" vertical="bottom"/>
    </xf>
    <xf applyAlignment="1" borderId="1" fillId="56" fontId="10" numFmtId="0" pivotButton="0" quotePrefix="0" xfId="0">
      <alignment horizontal="center" vertical="center"/>
    </xf>
    <xf applyAlignment="1" borderId="1" fillId="56" fontId="9" numFmtId="0" pivotButton="0" quotePrefix="0" xfId="0">
      <alignment horizontal="center" vertical="center"/>
    </xf>
    <xf applyAlignment="1" borderId="1" fillId="0" fontId="22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dxfs count="1">
    <dxf>
      <font>
        <name val="Arial"/>
        <charset val="1"/>
        <family val="0"/>
        <color rgb="FF000000"/>
      </font>
    </dxf>
  </dxf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scatterChart>
        <scatterStyle val="lineMarker"/>
        <varyColors val="0"/>
        <ser>
          <idx val="0"/>
          <order val="0"/>
          <spPr>
            <a:solidFill>
              <a:srgbClr val="004586"/>
            </a:solidFill>
            <a:ln w="28800">
              <a:noFill/>
              <a:prstDash val="solid"/>
            </a:ln>
          </spPr>
          <marker>
            <symbol val="square"/>
            <size val="8"/>
            <spPr>
              <a:solidFill>
                <a:srgbClr val="004586"/>
              </a:solidFill>
              <a:ln>
                <a:prstDash val="solid"/>
              </a:ln>
            </spPr>
          </marker>
          <dLbls>
            <numFmt formatCode="General"/>
            <dLblPos val="r"/>
            <showLegendKey val="0"/>
            <showVal val="0"/>
            <showCatName val="0"/>
            <showSerName val="0"/>
            <showPercent val="0"/>
            <showLeaderLines val="0"/>
          </dLbls>
          <xVal>
            <numRef>
              <f>Arkusz10!$A$1:$A$388</f>
              <numCache>
                <formatCode>General</formatCode>
                <ptCount val="388"/>
                <pt idx="0">
                  <v>240</v>
                </pt>
                <pt idx="1">
                  <v>270</v>
                </pt>
                <pt idx="2">
                  <v>310</v>
                </pt>
                <pt idx="3">
                  <v>360</v>
                </pt>
                <pt idx="4">
                  <v>390</v>
                </pt>
                <pt idx="5">
                  <v>380</v>
                </pt>
                <pt idx="6">
                  <v>350</v>
                </pt>
                <pt idx="7">
                  <v>340</v>
                </pt>
                <pt idx="8">
                  <v>330</v>
                </pt>
                <pt idx="9">
                  <v>320</v>
                </pt>
                <pt idx="10">
                  <v>290</v>
                </pt>
                <pt idx="11">
                  <v>280</v>
                </pt>
                <pt idx="12">
                  <v>300</v>
                </pt>
                <pt idx="13">
                  <v>300</v>
                </pt>
                <pt idx="14">
                  <v>400</v>
                </pt>
                <pt idx="15">
                  <v>400</v>
                </pt>
                <pt idx="16">
                  <v>300</v>
                </pt>
                <pt idx="17">
                  <v>380</v>
                </pt>
                <pt idx="18">
                  <v>240</v>
                </pt>
                <pt idx="19">
                  <v>270</v>
                </pt>
                <pt idx="20">
                  <v>310</v>
                </pt>
                <pt idx="21">
                  <v>360</v>
                </pt>
                <pt idx="22">
                  <v>260</v>
                </pt>
                <pt idx="23">
                  <v>300</v>
                </pt>
                <pt idx="24">
                  <v>300</v>
                </pt>
                <pt idx="25">
                  <v>330</v>
                </pt>
                <pt idx="26">
                  <v>330</v>
                </pt>
                <pt idx="27">
                  <v>360</v>
                </pt>
                <pt idx="28">
                  <v>380</v>
                </pt>
                <pt idx="29">
                  <v>400</v>
                </pt>
                <pt idx="30">
                  <v>250</v>
                </pt>
                <pt idx="31">
                  <v>250</v>
                </pt>
                <pt idx="32">
                  <v>250</v>
                </pt>
                <pt idx="33">
                  <v>250</v>
                </pt>
                <pt idx="34">
                  <v>300</v>
                </pt>
                <pt idx="35">
                  <v>300</v>
                </pt>
                <pt idx="36">
                  <v>300</v>
                </pt>
                <pt idx="37">
                  <v>300</v>
                </pt>
                <pt idx="38">
                  <v>350</v>
                </pt>
                <pt idx="39">
                  <v>350</v>
                </pt>
                <pt idx="40">
                  <v>350</v>
                </pt>
                <pt idx="41">
                  <v>350</v>
                </pt>
                <pt idx="42">
                  <v>250</v>
                </pt>
                <pt idx="43">
                  <v>250</v>
                </pt>
                <pt idx="44">
                  <v>250</v>
                </pt>
                <pt idx="45">
                  <v>250</v>
                </pt>
                <pt idx="46">
                  <v>300</v>
                </pt>
                <pt idx="47">
                  <v>300</v>
                </pt>
                <pt idx="48">
                  <v>300</v>
                </pt>
                <pt idx="49">
                  <v>300</v>
                </pt>
                <pt idx="50">
                  <v>350</v>
                </pt>
                <pt idx="51">
                  <v>350</v>
                </pt>
                <pt idx="52">
                  <v>350</v>
                </pt>
                <pt idx="53">
                  <v>350</v>
                </pt>
                <pt idx="54">
                  <v>250</v>
                </pt>
                <pt idx="55">
                  <v>250</v>
                </pt>
                <pt idx="56">
                  <v>250</v>
                </pt>
                <pt idx="57">
                  <v>250</v>
                </pt>
                <pt idx="58">
                  <v>300</v>
                </pt>
                <pt idx="59">
                  <v>300</v>
                </pt>
                <pt idx="60">
                  <v>300</v>
                </pt>
                <pt idx="61">
                  <v>300</v>
                </pt>
                <pt idx="62">
                  <v>350</v>
                </pt>
                <pt idx="63">
                  <v>350</v>
                </pt>
                <pt idx="64">
                  <v>350</v>
                </pt>
                <pt idx="65">
                  <v>350</v>
                </pt>
                <pt idx="66">
                  <v>275</v>
                </pt>
                <pt idx="67">
                  <v>275</v>
                </pt>
                <pt idx="68">
                  <v>275</v>
                </pt>
                <pt idx="69">
                  <v>300</v>
                </pt>
                <pt idx="70">
                  <v>360</v>
                </pt>
                <pt idx="71">
                  <v>360</v>
                </pt>
                <pt idx="72">
                  <v>370</v>
                </pt>
                <pt idx="73">
                  <v>370</v>
                </pt>
                <pt idx="74">
                  <v>370</v>
                </pt>
                <pt idx="75">
                  <v>370</v>
                </pt>
                <pt idx="76">
                  <v>370</v>
                </pt>
                <pt idx="77">
                  <v>370</v>
                </pt>
                <pt idx="78">
                  <v>370</v>
                </pt>
                <pt idx="79">
                  <v>370</v>
                </pt>
                <pt idx="80">
                  <v>370</v>
                </pt>
                <pt idx="81">
                  <v>370</v>
                </pt>
                <pt idx="82">
                  <v>370</v>
                </pt>
                <pt idx="83">
                  <v>370</v>
                </pt>
                <pt idx="84">
                  <v>370</v>
                </pt>
                <pt idx="85">
                  <v>370</v>
                </pt>
                <pt idx="86">
                  <v>370</v>
                </pt>
                <pt idx="87">
                  <v>370</v>
                </pt>
                <pt idx="88">
                  <v>370</v>
                </pt>
                <pt idx="89">
                  <v>370</v>
                </pt>
                <pt idx="90">
                  <v>370</v>
                </pt>
                <pt idx="91">
                  <v>370</v>
                </pt>
                <pt idx="92">
                  <v>370</v>
                </pt>
                <pt idx="93">
                  <v>370</v>
                </pt>
                <pt idx="94">
                  <v>370</v>
                </pt>
                <pt idx="95">
                  <v>370</v>
                </pt>
                <pt idx="96">
                  <v>380</v>
                </pt>
                <pt idx="97">
                  <v>340</v>
                </pt>
                <pt idx="98">
                  <v>300</v>
                </pt>
                <pt idx="99">
                  <v>360</v>
                </pt>
                <pt idx="100">
                  <v>385</v>
                </pt>
                <pt idx="101">
                  <v>315</v>
                </pt>
                <pt idx="102">
                  <v>288</v>
                </pt>
                <pt idx="103">
                  <v>360</v>
                </pt>
                <pt idx="104">
                  <v>350</v>
                </pt>
                <pt idx="105">
                  <v>370</v>
                </pt>
                <pt idx="106">
                  <v>390</v>
                </pt>
                <pt idx="107">
                  <v>410</v>
                </pt>
                <pt idx="108">
                  <v>285</v>
                </pt>
                <pt idx="109">
                  <v>370</v>
                </pt>
                <pt idx="110">
                  <v>300</v>
                </pt>
                <pt idx="111">
                  <v>320</v>
                </pt>
                <pt idx="112">
                  <v>340</v>
                </pt>
                <pt idx="113">
                  <v>360</v>
                </pt>
                <pt idx="114">
                  <v>300</v>
                </pt>
                <pt idx="115">
                  <v>300</v>
                </pt>
                <pt idx="116">
                  <v>300</v>
                </pt>
                <pt idx="117">
                  <v>300</v>
                </pt>
                <pt idx="118">
                  <v>300</v>
                </pt>
                <pt idx="119">
                  <v>350</v>
                </pt>
                <pt idx="120">
                  <v>350</v>
                </pt>
                <pt idx="121">
                  <v>350</v>
                </pt>
                <pt idx="122">
                  <v>350</v>
                </pt>
                <pt idx="123">
                  <v>350</v>
                </pt>
                <pt idx="124">
                  <v>400</v>
                </pt>
                <pt idx="125">
                  <v>400</v>
                </pt>
                <pt idx="126">
                  <v>400</v>
                </pt>
                <pt idx="127">
                  <v>400</v>
                </pt>
                <pt idx="128">
                  <v>400</v>
                </pt>
                <pt idx="129">
                  <v>375</v>
                </pt>
                <pt idx="130">
                  <v>375</v>
                </pt>
                <pt idx="131">
                  <v>375</v>
                </pt>
                <pt idx="132">
                  <v>350</v>
                </pt>
                <pt idx="133">
                  <v>350</v>
                </pt>
                <pt idx="134">
                  <v>350</v>
                </pt>
                <pt idx="135">
                  <v>325</v>
                </pt>
                <pt idx="136">
                  <v>325</v>
                </pt>
                <pt idx="137">
                  <v>325</v>
                </pt>
                <pt idx="138">
                  <v>300</v>
                </pt>
                <pt idx="139">
                  <v>300</v>
                </pt>
                <pt idx="140">
                  <v>300</v>
                </pt>
                <pt idx="141">
                  <v>300</v>
                </pt>
                <pt idx="142">
                  <v>300</v>
                </pt>
                <pt idx="143">
                  <v>300</v>
                </pt>
                <pt idx="144">
                  <v>356</v>
                </pt>
                <pt idx="145">
                  <v>356</v>
                </pt>
                <pt idx="146">
                  <v>356</v>
                </pt>
                <pt idx="147">
                  <v>300</v>
                </pt>
                <pt idx="148">
                  <v>300</v>
                </pt>
                <pt idx="149">
                  <v>300</v>
                </pt>
                <pt idx="150">
                  <v>359</v>
                </pt>
                <pt idx="151">
                  <v>359</v>
                </pt>
                <pt idx="152">
                  <v>359</v>
                </pt>
                <pt idx="153">
                  <v>300</v>
                </pt>
                <pt idx="154">
                  <v>300</v>
                </pt>
                <pt idx="155">
                  <v>300</v>
                </pt>
                <pt idx="156">
                  <v>363</v>
                </pt>
                <pt idx="157">
                  <v>363</v>
                </pt>
                <pt idx="158">
                  <v>363</v>
                </pt>
                <pt idx="159">
                  <v>350</v>
                </pt>
                <pt idx="160">
                  <v>350</v>
                </pt>
                <pt idx="161">
                  <v>350</v>
                </pt>
                <pt idx="162">
                  <v>350</v>
                </pt>
                <pt idx="163">
                  <v>400</v>
                </pt>
                <pt idx="164">
                  <v>400</v>
                </pt>
                <pt idx="165">
                  <v>400</v>
                </pt>
                <pt idx="166">
                  <v>400</v>
                </pt>
                <pt idx="167">
                  <v>280</v>
                </pt>
                <pt idx="168">
                  <v>300</v>
                </pt>
                <pt idx="169">
                  <v>320</v>
                </pt>
                <pt idx="170">
                  <v>340</v>
                </pt>
                <pt idx="171">
                  <v>360</v>
                </pt>
                <pt idx="172">
                  <v>380</v>
                </pt>
                <pt idx="173">
                  <v>300</v>
                </pt>
                <pt idx="174">
                  <v>400</v>
                </pt>
                <pt idx="175">
                  <v>260</v>
                </pt>
                <pt idx="176">
                  <v>260</v>
                </pt>
                <pt idx="177">
                  <v>260</v>
                </pt>
                <pt idx="178">
                  <v>260</v>
                </pt>
                <pt idx="179">
                  <v>260</v>
                </pt>
                <pt idx="180">
                  <v>371</v>
                </pt>
                <pt idx="181">
                  <v>371</v>
                </pt>
                <pt idx="182">
                  <v>371</v>
                </pt>
                <pt idx="183">
                  <v>371</v>
                </pt>
                <pt idx="184">
                  <v>260</v>
                </pt>
                <pt idx="185">
                  <v>288</v>
                </pt>
                <pt idx="186">
                  <v>371</v>
                </pt>
                <pt idx="187">
                  <v>385</v>
                </pt>
                <pt idx="188">
                  <v>399</v>
                </pt>
                <pt idx="189">
                  <v>270</v>
                </pt>
                <pt idx="190">
                  <v>330</v>
                </pt>
                <pt idx="191">
                  <v>380</v>
                </pt>
                <pt idx="192">
                  <v>273</v>
                </pt>
                <pt idx="193">
                  <v>329</v>
                </pt>
                <pt idx="194">
                  <v>366</v>
                </pt>
                <pt idx="195">
                  <v>385</v>
                </pt>
                <pt idx="196">
                  <v>260</v>
                </pt>
                <pt idx="197">
                  <v>288</v>
                </pt>
                <pt idx="198">
                  <v>358</v>
                </pt>
                <pt idx="199">
                  <v>385</v>
                </pt>
                <pt idx="200">
                  <v>365</v>
                </pt>
                <pt idx="201">
                  <v>365</v>
                </pt>
                <pt idx="202">
                  <v>365</v>
                </pt>
                <pt idx="203">
                  <v>365</v>
                </pt>
                <pt idx="204">
                  <v>380</v>
                </pt>
                <pt idx="205">
                  <v>380</v>
                </pt>
                <pt idx="206">
                  <v>380</v>
                </pt>
                <pt idx="207">
                  <v>380</v>
                </pt>
                <pt idx="208">
                  <v>300</v>
                </pt>
                <pt idx="209">
                  <v>350</v>
                </pt>
                <pt idx="210">
                  <v>400</v>
                </pt>
                <pt idx="211">
                  <v>300</v>
                </pt>
                <pt idx="212">
                  <v>350</v>
                </pt>
                <pt idx="213">
                  <v>400</v>
                </pt>
                <pt idx="214">
                  <v>300</v>
                </pt>
                <pt idx="215">
                  <v>350</v>
                </pt>
                <pt idx="216">
                  <v>400</v>
                </pt>
                <pt idx="217">
                  <v>400</v>
                </pt>
                <pt idx="218">
                  <v>400</v>
                </pt>
                <pt idx="219">
                  <v>400</v>
                </pt>
                <pt idx="220">
                  <v>400</v>
                </pt>
                <pt idx="221">
                  <v>350</v>
                </pt>
                <pt idx="222">
                  <v>350</v>
                </pt>
                <pt idx="223">
                  <v>350</v>
                </pt>
                <pt idx="224">
                  <v>350</v>
                </pt>
                <pt idx="225">
                  <v>325</v>
                </pt>
                <pt idx="226">
                  <v>325</v>
                </pt>
                <pt idx="227">
                  <v>325</v>
                </pt>
                <pt idx="228">
                  <v>325</v>
                </pt>
                <pt idx="229">
                  <v>300</v>
                </pt>
                <pt idx="230">
                  <v>300</v>
                </pt>
                <pt idx="231">
                  <v>300</v>
                </pt>
                <pt idx="232">
                  <v>300</v>
                </pt>
                <pt idx="233">
                  <v>400</v>
                </pt>
                <pt idx="234">
                  <v>400</v>
                </pt>
                <pt idx="235">
                  <v>400</v>
                </pt>
                <pt idx="236">
                  <v>400</v>
                </pt>
                <pt idx="237">
                  <v>350</v>
                </pt>
                <pt idx="238">
                  <v>350</v>
                </pt>
                <pt idx="239">
                  <v>350</v>
                </pt>
                <pt idx="240">
                  <v>325</v>
                </pt>
                <pt idx="241">
                  <v>325</v>
                </pt>
                <pt idx="242">
                  <v>325</v>
                </pt>
                <pt idx="243">
                  <v>325</v>
                </pt>
                <pt idx="244">
                  <v>300</v>
                </pt>
                <pt idx="245">
                  <v>300</v>
                </pt>
                <pt idx="246">
                  <v>300</v>
                </pt>
                <pt idx="247">
                  <v>300</v>
                </pt>
                <pt idx="248">
                  <v>320</v>
                </pt>
                <pt idx="249">
                  <v>360</v>
                </pt>
                <pt idx="250">
                  <v>320</v>
                </pt>
                <pt idx="251">
                  <v>360</v>
                </pt>
                <pt idx="252">
                  <v>300</v>
                </pt>
                <pt idx="253">
                  <v>300</v>
                </pt>
                <pt idx="254">
                  <v>300</v>
                </pt>
                <pt idx="255">
                  <v>360</v>
                </pt>
                <pt idx="256">
                  <v>360</v>
                </pt>
                <pt idx="257">
                  <v>360</v>
                </pt>
                <pt idx="258">
                  <v>250</v>
                </pt>
                <pt idx="259">
                  <v>325</v>
                </pt>
                <pt idx="260">
                  <v>375</v>
                </pt>
                <pt idx="261">
                  <v>425</v>
                </pt>
                <pt idx="262">
                  <v>370</v>
                </pt>
                <pt idx="263">
                  <v>370</v>
                </pt>
                <pt idx="264">
                  <v>350</v>
                </pt>
                <pt idx="265">
                  <v>300</v>
                </pt>
                <pt idx="266">
                  <v>325</v>
                </pt>
                <pt idx="267">
                  <v>350</v>
                </pt>
                <pt idx="268">
                  <v>350</v>
                </pt>
                <pt idx="269">
                  <v>350</v>
                </pt>
                <pt idx="270">
                  <v>350</v>
                </pt>
                <pt idx="271">
                  <v>350</v>
                </pt>
                <pt idx="272">
                  <v>375</v>
                </pt>
                <pt idx="273">
                  <v>400</v>
                </pt>
                <pt idx="274">
                  <v>400</v>
                </pt>
                <pt idx="275">
                  <v>350</v>
                </pt>
                <pt idx="276">
                  <v>340</v>
                </pt>
                <pt idx="277">
                  <v>340</v>
                </pt>
                <pt idx="278">
                  <v>340</v>
                </pt>
                <pt idx="279">
                  <v>360</v>
                </pt>
                <pt idx="280">
                  <v>360</v>
                </pt>
                <pt idx="281">
                  <v>360</v>
                </pt>
                <pt idx="282">
                  <v>340</v>
                </pt>
                <pt idx="283">
                  <v>340</v>
                </pt>
                <pt idx="284">
                  <v>340</v>
                </pt>
                <pt idx="285">
                  <v>360</v>
                </pt>
                <pt idx="286">
                  <v>360</v>
                </pt>
                <pt idx="287">
                  <v>360</v>
                </pt>
                <pt idx="288">
                  <v>340</v>
                </pt>
                <pt idx="289">
                  <v>340</v>
                </pt>
                <pt idx="290">
                  <v>340</v>
                </pt>
                <pt idx="291">
                  <v>360</v>
                </pt>
                <pt idx="292">
                  <v>360</v>
                </pt>
                <pt idx="293">
                  <v>360</v>
                </pt>
                <pt idx="294">
                  <v>340</v>
                </pt>
                <pt idx="295">
                  <v>340</v>
                </pt>
                <pt idx="296">
                  <v>340</v>
                </pt>
                <pt idx="297">
                  <v>360</v>
                </pt>
                <pt idx="298">
                  <v>360</v>
                </pt>
                <pt idx="299">
                  <v>360</v>
                </pt>
                <pt idx="300">
                  <v>370</v>
                </pt>
                <pt idx="301">
                  <v>320</v>
                </pt>
                <pt idx="302">
                  <v>270</v>
                </pt>
                <pt idx="303">
                  <v>375</v>
                </pt>
                <pt idx="304">
                  <v>330</v>
                </pt>
                <pt idx="305">
                  <v>270</v>
                </pt>
                <pt idx="306">
                  <v>260</v>
                </pt>
                <pt idx="307">
                  <v>273</v>
                </pt>
                <pt idx="308">
                  <v>288</v>
                </pt>
                <pt idx="309">
                  <v>316</v>
                </pt>
                <pt idx="310">
                  <v>330</v>
                </pt>
                <pt idx="311">
                  <v>343</v>
                </pt>
                <pt idx="312">
                  <v>357</v>
                </pt>
                <pt idx="313">
                  <v>371</v>
                </pt>
                <pt idx="314">
                  <v>260</v>
                </pt>
                <pt idx="315">
                  <v>316</v>
                </pt>
                <pt idx="316">
                  <v>385</v>
                </pt>
                <pt idx="317">
                  <v>350</v>
                </pt>
                <pt idx="318">
                  <v>350</v>
                </pt>
                <pt idx="319">
                  <v>350</v>
                </pt>
                <pt idx="320">
                  <v>350</v>
                </pt>
                <pt idx="321">
                  <v>350</v>
                </pt>
                <pt idx="322">
                  <v>350</v>
                </pt>
                <pt idx="323">
                  <v>350</v>
                </pt>
                <pt idx="324">
                  <v>350</v>
                </pt>
                <pt idx="325">
                  <v>350</v>
                </pt>
                <pt idx="326">
                  <v>350</v>
                </pt>
                <pt idx="327">
                  <v>350</v>
                </pt>
                <pt idx="328">
                  <v>350</v>
                </pt>
                <pt idx="329">
                  <v>350</v>
                </pt>
                <pt idx="330">
                  <v>260</v>
                </pt>
                <pt idx="331">
                  <v>274</v>
                </pt>
                <pt idx="332">
                  <v>288</v>
                </pt>
                <pt idx="333">
                  <v>302</v>
                </pt>
                <pt idx="334">
                  <v>316</v>
                </pt>
                <pt idx="335">
                  <v>329</v>
                </pt>
                <pt idx="336">
                  <v>343</v>
                </pt>
                <pt idx="337">
                  <v>357</v>
                </pt>
                <pt idx="338">
                  <v>371</v>
                </pt>
                <pt idx="339">
                  <v>385</v>
                </pt>
                <pt idx="340">
                  <v>399</v>
                </pt>
                <pt idx="341">
                  <v>297</v>
                </pt>
                <pt idx="342">
                  <v>337</v>
                </pt>
                <pt idx="343">
                  <v>377</v>
                </pt>
                <pt idx="344">
                  <v>335</v>
                </pt>
                <pt idx="345">
                  <v>335</v>
                </pt>
                <pt idx="346">
                  <v>335</v>
                </pt>
                <pt idx="347">
                  <v>420</v>
                </pt>
                <pt idx="348">
                  <v>420</v>
                </pt>
                <pt idx="349">
                  <v>280</v>
                </pt>
                <pt idx="350">
                  <v>300</v>
                </pt>
                <pt idx="351">
                  <v>320</v>
                </pt>
                <pt idx="352">
                  <v>340</v>
                </pt>
                <pt idx="353">
                  <v>360</v>
                </pt>
                <pt idx="354">
                  <v>380</v>
                </pt>
                <pt idx="355">
                  <v>400</v>
                </pt>
                <pt idx="356">
                  <v>420</v>
                </pt>
                <pt idx="357">
                  <v>450</v>
                </pt>
                <pt idx="358">
                  <v>420</v>
                </pt>
                <pt idx="359">
                  <v>420</v>
                </pt>
                <pt idx="360">
                  <v>420</v>
                </pt>
                <pt idx="361">
                  <v>420</v>
                </pt>
                <pt idx="362">
                  <v>420</v>
                </pt>
                <pt idx="363">
                  <v>420</v>
                </pt>
                <pt idx="364">
                  <v>360</v>
                </pt>
                <pt idx="365">
                  <v>360</v>
                </pt>
                <pt idx="366">
                  <v>300</v>
                </pt>
                <pt idx="367">
                  <v>360</v>
                </pt>
                <pt idx="368">
                  <v>288</v>
                </pt>
                <pt idx="369">
                  <v>316</v>
                </pt>
                <pt idx="370">
                  <v>343</v>
                </pt>
                <pt idx="371">
                  <v>371</v>
                </pt>
                <pt idx="372">
                  <v>385</v>
                </pt>
                <pt idx="373">
                  <v>365</v>
                </pt>
                <pt idx="374">
                  <v>365</v>
                </pt>
                <pt idx="375">
                  <v>365</v>
                </pt>
                <pt idx="376">
                  <v>325</v>
                </pt>
                <pt idx="377">
                  <v>340</v>
                </pt>
                <pt idx="378">
                  <v>350</v>
                </pt>
                <pt idx="379">
                  <v>360</v>
                </pt>
                <pt idx="380">
                  <v>375</v>
                </pt>
                <pt idx="381">
                  <v>260</v>
                </pt>
                <pt idx="382">
                  <v>280</v>
                </pt>
                <pt idx="383">
                  <v>320</v>
                </pt>
                <pt idx="384">
                  <v>360</v>
                </pt>
                <pt idx="385">
                  <v>380</v>
                </pt>
                <pt idx="386">
                  <v>310</v>
                </pt>
                <pt idx="387">
                  <v>380</v>
                </pt>
              </numCache>
            </numRef>
          </xVal>
          <yVal>
            <numRef>
              <f>Arkusz10!$B$1:$B$388</f>
              <numCache>
                <formatCode>General</formatCode>
                <ptCount val="388"/>
                <pt idx="0">
                  <v>1507</v>
                </pt>
                <pt idx="1">
                  <v>1307</v>
                </pt>
                <pt idx="2">
                  <v>1132</v>
                </pt>
                <pt idx="3">
                  <v>1028</v>
                </pt>
                <pt idx="4">
                  <v>1064.9</v>
                </pt>
                <pt idx="5">
                  <v>1032.6</v>
                </pt>
                <pt idx="6">
                  <v>1168.8</v>
                </pt>
                <pt idx="7">
                  <v>1002.7</v>
                </pt>
                <pt idx="8">
                  <v>1259.7</v>
                </pt>
                <pt idx="9">
                  <v>1310</v>
                </pt>
                <pt idx="10">
                  <v>1428.6</v>
                </pt>
                <pt idx="11">
                  <v>1425.5</v>
                </pt>
                <pt idx="12">
                  <v>1443</v>
                </pt>
                <pt idx="13">
                  <v>1462</v>
                </pt>
                <pt idx="14">
                  <v>984</v>
                </pt>
                <pt idx="15">
                  <v>947</v>
                </pt>
                <pt idx="16">
                  <v>1361</v>
                </pt>
                <pt idx="17">
                  <v>1001</v>
                </pt>
                <pt idx="18">
                  <v>1507</v>
                </pt>
                <pt idx="19">
                  <v>1372</v>
                </pt>
                <pt idx="20">
                  <v>1132</v>
                </pt>
                <pt idx="21">
                  <v>1028</v>
                </pt>
                <pt idx="22">
                  <v>1343</v>
                </pt>
                <pt idx="23">
                  <v>1065</v>
                </pt>
                <pt idx="24">
                  <v>1381</v>
                </pt>
                <pt idx="25">
                  <v>1201</v>
                </pt>
                <pt idx="26">
                  <v>1255</v>
                </pt>
                <pt idx="27">
                  <v>1068</v>
                </pt>
                <pt idx="28">
                  <v>960</v>
                </pt>
                <pt idx="29">
                  <v>950</v>
                </pt>
                <pt idx="30">
                  <v>997</v>
                </pt>
                <pt idx="31">
                  <v>1139</v>
                </pt>
                <pt idx="32">
                  <v>1124</v>
                </pt>
                <pt idx="33">
                  <v>1116</v>
                </pt>
                <pt idx="34">
                  <v>831</v>
                </pt>
                <pt idx="35">
                  <v>983</v>
                </pt>
                <pt idx="36">
                  <v>965</v>
                </pt>
                <pt idx="37">
                  <v>976</v>
                </pt>
                <pt idx="38">
                  <v>724</v>
                </pt>
                <pt idx="39">
                  <v>871</v>
                </pt>
                <pt idx="40">
                  <v>849</v>
                </pt>
                <pt idx="41">
                  <v>861</v>
                </pt>
                <pt idx="42">
                  <v>1039</v>
                </pt>
                <pt idx="43">
                  <v>1181</v>
                </pt>
                <pt idx="44">
                  <v>1162</v>
                </pt>
                <pt idx="45">
                  <v>1168</v>
                </pt>
                <pt idx="46">
                  <v>873</v>
                </pt>
                <pt idx="47">
                  <v>1017</v>
                </pt>
                <pt idx="48">
                  <v>1034</v>
                </pt>
                <pt idx="49">
                  <v>1030</v>
                </pt>
                <pt idx="50">
                  <v>778</v>
                </pt>
                <pt idx="51">
                  <v>928</v>
                </pt>
                <pt idx="52">
                  <v>921</v>
                </pt>
                <pt idx="53">
                  <v>907</v>
                </pt>
                <pt idx="54">
                  <v>1010</v>
                </pt>
                <pt idx="55">
                  <v>1156</v>
                </pt>
                <pt idx="56">
                  <v>1160</v>
                </pt>
                <pt idx="57">
                  <v>1121</v>
                </pt>
                <pt idx="58">
                  <v>852</v>
                </pt>
                <pt idx="59">
                  <v>1003</v>
                </pt>
                <pt idx="60">
                  <v>1018</v>
                </pt>
                <pt idx="61">
                  <v>997</v>
                </pt>
                <pt idx="62">
                  <v>757</v>
                </pt>
                <pt idx="63">
                  <v>905</v>
                </pt>
                <pt idx="64">
                  <v>889</v>
                </pt>
                <pt idx="65">
                  <v>898</v>
                </pt>
                <pt idx="66">
                  <v>1171</v>
                </pt>
                <pt idx="67">
                  <v>1291</v>
                </pt>
                <pt idx="68">
                  <v>1247</v>
                </pt>
                <pt idx="69">
                  <v>1433.9</v>
                </pt>
                <pt idx="70">
                  <v>1115.1</v>
                </pt>
                <pt idx="71">
                  <v>1134.5</v>
                </pt>
                <pt idx="72">
                  <v>1071</v>
                </pt>
                <pt idx="73">
                  <v>1058</v>
                </pt>
                <pt idx="74">
                  <v>1129</v>
                </pt>
                <pt idx="75">
                  <v>1149</v>
                </pt>
                <pt idx="76">
                  <v>1210</v>
                </pt>
                <pt idx="77">
                  <v>1180</v>
                </pt>
                <pt idx="78">
                  <v>1169</v>
                </pt>
                <pt idx="79">
                  <v>1203</v>
                </pt>
                <pt idx="80">
                  <v>1137</v>
                </pt>
                <pt idx="81">
                  <v>1086</v>
                </pt>
                <pt idx="82">
                  <v>1149</v>
                </pt>
                <pt idx="83">
                  <v>1172</v>
                </pt>
                <pt idx="84">
                  <v>1167</v>
                </pt>
                <pt idx="85">
                  <v>1149</v>
                </pt>
                <pt idx="86">
                  <v>1180</v>
                </pt>
                <pt idx="87">
                  <v>1186</v>
                </pt>
                <pt idx="88">
                  <v>1154</v>
                </pt>
                <pt idx="89">
                  <v>1114</v>
                </pt>
                <pt idx="90">
                  <v>1106</v>
                </pt>
                <pt idx="91">
                  <v>1110</v>
                </pt>
                <pt idx="92">
                  <v>1110</v>
                </pt>
                <pt idx="93">
                  <v>1082</v>
                </pt>
                <pt idx="94">
                  <v>1094</v>
                </pt>
                <pt idx="95">
                  <v>1154</v>
                </pt>
                <pt idx="96">
                  <v>963</v>
                </pt>
                <pt idx="97">
                  <v>1140</v>
                </pt>
                <pt idx="98">
                  <v>1290</v>
                </pt>
                <pt idx="99">
                  <v>872</v>
                </pt>
                <pt idx="100">
                  <v>1052</v>
                </pt>
                <pt idx="101">
                  <v>1385</v>
                </pt>
                <pt idx="102">
                  <v>1481</v>
                </pt>
                <pt idx="103">
                  <v>919</v>
                </pt>
                <pt idx="104">
                  <v>1125</v>
                </pt>
                <pt idx="105">
                  <v>1104</v>
                </pt>
                <pt idx="106">
                  <v>965</v>
                </pt>
                <pt idx="107">
                  <v>967</v>
                </pt>
                <pt idx="108">
                  <v>1657</v>
                </pt>
                <pt idx="109">
                  <v>1154</v>
                </pt>
                <pt idx="110">
                  <v>1437</v>
                </pt>
                <pt idx="111">
                  <v>935</v>
                </pt>
                <pt idx="112">
                  <v>909</v>
                </pt>
                <pt idx="113">
                  <v>874</v>
                </pt>
                <pt idx="114">
                  <v>1390</v>
                </pt>
                <pt idx="115">
                  <v>1354</v>
                </pt>
                <pt idx="116">
                  <v>1369</v>
                </pt>
                <pt idx="117">
                  <v>1375</v>
                </pt>
                <pt idx="118">
                  <v>1325</v>
                </pt>
                <pt idx="119">
                  <v>1111</v>
                </pt>
                <pt idx="120">
                  <v>1109</v>
                </pt>
                <pt idx="121">
                  <v>1070</v>
                </pt>
                <pt idx="122">
                  <v>1043</v>
                </pt>
                <pt idx="123">
                  <v>1042</v>
                </pt>
                <pt idx="124">
                  <v>973</v>
                </pt>
                <pt idx="125">
                  <v>989</v>
                </pt>
                <pt idx="126">
                  <v>950</v>
                </pt>
                <pt idx="127">
                  <v>986</v>
                </pt>
                <pt idx="128">
                  <v>959</v>
                </pt>
                <pt idx="129">
                  <v>1033</v>
                </pt>
                <pt idx="130">
                  <v>1023</v>
                </pt>
                <pt idx="131">
                  <v>1008</v>
                </pt>
                <pt idx="132">
                  <v>1013</v>
                </pt>
                <pt idx="133">
                  <v>1015</v>
                </pt>
                <pt idx="134">
                  <v>1026</v>
                </pt>
                <pt idx="135">
                  <v>1241</v>
                </pt>
                <pt idx="136">
                  <v>1245</v>
                </pt>
                <pt idx="137">
                  <v>1281</v>
                </pt>
                <pt idx="138">
                  <v>1481</v>
                </pt>
                <pt idx="139">
                  <v>1491</v>
                </pt>
                <pt idx="140">
                  <v>1509</v>
                </pt>
                <pt idx="141">
                  <v>1388</v>
                </pt>
                <pt idx="142">
                  <v>1373</v>
                </pt>
                <pt idx="143">
                  <v>1529</v>
                </pt>
                <pt idx="144">
                  <v>1089</v>
                </pt>
                <pt idx="145">
                  <v>1073</v>
                </pt>
                <pt idx="146">
                  <v>1095</v>
                </pt>
                <pt idx="147">
                  <v>1380</v>
                </pt>
                <pt idx="148">
                  <v>1543</v>
                </pt>
                <pt idx="149">
                  <v>1602</v>
                </pt>
                <pt idx="150">
                  <v>1125</v>
                </pt>
                <pt idx="151">
                  <v>1116</v>
                </pt>
                <pt idx="152">
                  <v>1126</v>
                </pt>
                <pt idx="153">
                  <v>1329</v>
                </pt>
                <pt idx="154">
                  <v>1197</v>
                </pt>
                <pt idx="155">
                  <v>1359</v>
                </pt>
                <pt idx="156">
                  <v>924</v>
                </pt>
                <pt idx="157">
                  <v>883</v>
                </pt>
                <pt idx="158">
                  <v>997</v>
                </pt>
                <pt idx="159">
                  <v>1100</v>
                </pt>
                <pt idx="160">
                  <v>1200</v>
                </pt>
                <pt idx="161">
                  <v>1060</v>
                </pt>
                <pt idx="162">
                  <v>1040</v>
                </pt>
                <pt idx="163">
                  <v>850</v>
                </pt>
                <pt idx="164">
                  <v>1000</v>
                </pt>
                <pt idx="165">
                  <v>1005</v>
                </pt>
                <pt idx="166">
                  <v>1010</v>
                </pt>
                <pt idx="167">
                  <v>1486</v>
                </pt>
                <pt idx="168">
                  <v>1430</v>
                </pt>
                <pt idx="169">
                  <v>1205</v>
                </pt>
                <pt idx="170">
                  <v>1202</v>
                </pt>
                <pt idx="171">
                  <v>1032</v>
                </pt>
                <pt idx="172">
                  <v>862</v>
                </pt>
                <pt idx="173">
                  <v>1513</v>
                </pt>
                <pt idx="174">
                  <v>1032</v>
                </pt>
                <pt idx="175">
                  <v>1223</v>
                </pt>
                <pt idx="176">
                  <v>1433</v>
                </pt>
                <pt idx="177">
                  <v>1279</v>
                </pt>
                <pt idx="178">
                  <v>1477</v>
                </pt>
                <pt idx="179">
                  <v>1497</v>
                </pt>
                <pt idx="180">
                  <v>1086</v>
                </pt>
                <pt idx="181">
                  <v>1046</v>
                </pt>
                <pt idx="182">
                  <v>1223</v>
                </pt>
                <pt idx="183">
                  <v>1062</v>
                </pt>
                <pt idx="184">
                  <v>1594</v>
                </pt>
                <pt idx="185">
                  <v>1329</v>
                </pt>
                <pt idx="186">
                  <v>1078</v>
                </pt>
                <pt idx="187">
                  <v>1013</v>
                </pt>
                <pt idx="188">
                  <v>1008</v>
                </pt>
                <pt idx="189">
                  <v>1340</v>
                </pt>
                <pt idx="190">
                  <v>1094</v>
                </pt>
                <pt idx="191">
                  <v>887</v>
                </pt>
                <pt idx="192">
                  <v>1179</v>
                </pt>
                <pt idx="193">
                  <v>1144</v>
                </pt>
                <pt idx="194">
                  <v>1010</v>
                </pt>
                <pt idx="195">
                  <v>848</v>
                </pt>
                <pt idx="196">
                  <v>1438</v>
                </pt>
                <pt idx="197">
                  <v>1130</v>
                </pt>
                <pt idx="198">
                  <v>980</v>
                </pt>
                <pt idx="199">
                  <v>830</v>
                </pt>
                <pt idx="200">
                  <v>1111.1</v>
                </pt>
                <pt idx="201">
                  <v>1089.9</v>
                </pt>
                <pt idx="202">
                  <v>1085.7</v>
                </pt>
                <pt idx="203">
                  <v>1105.1</v>
                </pt>
                <pt idx="204">
                  <v>805</v>
                </pt>
                <pt idx="205">
                  <v>823</v>
                </pt>
                <pt idx="206">
                  <v>935</v>
                </pt>
                <pt idx="207">
                  <v>957</v>
                </pt>
                <pt idx="208">
                  <v>1196</v>
                </pt>
                <pt idx="209">
                  <v>979</v>
                </pt>
                <pt idx="210">
                  <v>911</v>
                </pt>
                <pt idx="211">
                  <v>1535</v>
                </pt>
                <pt idx="212">
                  <v>1303</v>
                </pt>
                <pt idx="213">
                  <v>712</v>
                </pt>
                <pt idx="214">
                  <v>1166</v>
                </pt>
                <pt idx="215">
                  <v>964</v>
                </pt>
                <pt idx="216">
                  <v>749</v>
                </pt>
                <pt idx="217">
                  <v>813</v>
                </pt>
                <pt idx="218">
                  <v>847</v>
                </pt>
                <pt idx="219">
                  <v>828</v>
                </pt>
                <pt idx="220">
                  <v>820</v>
                </pt>
                <pt idx="221">
                  <v>816</v>
                </pt>
                <pt idx="222">
                  <v>923</v>
                </pt>
                <pt idx="223">
                  <v>947</v>
                </pt>
                <pt idx="224">
                  <v>912</v>
                </pt>
                <pt idx="225">
                  <v>1170</v>
                </pt>
                <pt idx="226">
                  <v>918</v>
                </pt>
                <pt idx="227">
                  <v>940</v>
                </pt>
                <pt idx="228">
                  <v>875</v>
                </pt>
                <pt idx="229">
                  <v>1282</v>
                </pt>
                <pt idx="230">
                  <v>1329</v>
                </pt>
                <pt idx="231">
                  <v>1021</v>
                </pt>
                <pt idx="232">
                  <v>973</v>
                </pt>
                <pt idx="233">
                  <v>837</v>
                </pt>
                <pt idx="234">
                  <v>841</v>
                </pt>
                <pt idx="235">
                  <v>878</v>
                </pt>
                <pt idx="236">
                  <v>890</v>
                </pt>
                <pt idx="237">
                  <v>1067</v>
                </pt>
                <pt idx="238">
                  <v>1082</v>
                </pt>
                <pt idx="239">
                  <v>1119</v>
                </pt>
                <pt idx="240">
                  <v>1141</v>
                </pt>
                <pt idx="241">
                  <v>1240</v>
                </pt>
                <pt idx="242">
                  <v>1240</v>
                </pt>
                <pt idx="243">
                  <v>1234</v>
                </pt>
                <pt idx="244">
                  <v>1224</v>
                </pt>
                <pt idx="245">
                  <v>1346</v>
                </pt>
                <pt idx="246">
                  <v>1360</v>
                </pt>
                <pt idx="247">
                  <v>1302</v>
                </pt>
                <pt idx="248">
                  <v>1262</v>
                </pt>
                <pt idx="249">
                  <v>1142</v>
                </pt>
                <pt idx="250">
                  <v>1391</v>
                </pt>
                <pt idx="251">
                  <v>1169</v>
                </pt>
                <pt idx="252">
                  <v>1333</v>
                </pt>
                <pt idx="253">
                  <v>1246</v>
                </pt>
                <pt idx="254">
                  <v>1076</v>
                </pt>
                <pt idx="255">
                  <v>1036</v>
                </pt>
                <pt idx="256">
                  <v>1011</v>
                </pt>
                <pt idx="257">
                  <v>1023.5</v>
                </pt>
                <pt idx="258">
                  <v>1520</v>
                </pt>
                <pt idx="259">
                  <v>1263</v>
                </pt>
                <pt idx="260">
                  <v>1075</v>
                </pt>
                <pt idx="261">
                  <v>862</v>
                </pt>
                <pt idx="262">
                  <v>956</v>
                </pt>
                <pt idx="263">
                  <v>936</v>
                </pt>
                <pt idx="264">
                  <v>1005</v>
                </pt>
                <pt idx="265">
                  <v>1292</v>
                </pt>
                <pt idx="266">
                  <v>1161</v>
                </pt>
                <pt idx="267">
                  <v>978</v>
                </pt>
                <pt idx="268">
                  <v>1010</v>
                </pt>
                <pt idx="269">
                  <v>1035</v>
                </pt>
                <pt idx="270">
                  <v>1023</v>
                </pt>
                <pt idx="271">
                  <v>987</v>
                </pt>
                <pt idx="272">
                  <v>993</v>
                </pt>
                <pt idx="273">
                  <v>1052</v>
                </pt>
                <pt idx="274">
                  <v>912</v>
                </pt>
                <pt idx="275">
                  <v>956</v>
                </pt>
                <pt idx="276">
                  <v>961</v>
                </pt>
                <pt idx="277">
                  <v>1065</v>
                </pt>
                <pt idx="278">
                  <v>1052</v>
                </pt>
                <pt idx="279">
                  <v>1065</v>
                </pt>
                <pt idx="280">
                  <v>1052</v>
                </pt>
                <pt idx="281">
                  <v>1052</v>
                </pt>
                <pt idx="282">
                  <v>1065</v>
                </pt>
                <pt idx="283">
                  <v>1078</v>
                </pt>
                <pt idx="284">
                  <v>1078</v>
                </pt>
                <pt idx="285">
                  <v>1078</v>
                </pt>
                <pt idx="286">
                  <v>1091</v>
                </pt>
                <pt idx="287">
                  <v>1065</v>
                </pt>
                <pt idx="288">
                  <v>1052</v>
                </pt>
                <pt idx="289">
                  <v>1039</v>
                </pt>
                <pt idx="290">
                  <v>1039</v>
                </pt>
                <pt idx="291">
                  <v>1013</v>
                </pt>
                <pt idx="292">
                  <v>1026</v>
                </pt>
                <pt idx="293">
                  <v>1039</v>
                </pt>
                <pt idx="294">
                  <v>961</v>
                </pt>
                <pt idx="295">
                  <v>1065</v>
                </pt>
                <pt idx="296">
                  <v>1026</v>
                </pt>
                <pt idx="297">
                  <v>896</v>
                </pt>
                <pt idx="298">
                  <v>1065</v>
                </pt>
                <pt idx="299">
                  <v>1026</v>
                </pt>
                <pt idx="300">
                  <v>875</v>
                </pt>
                <pt idx="301">
                  <v>1161</v>
                </pt>
                <pt idx="302">
                  <v>1275</v>
                </pt>
                <pt idx="303">
                  <v>950</v>
                </pt>
                <pt idx="304">
                  <v>1168</v>
                </pt>
                <pt idx="305">
                  <v>1485</v>
                </pt>
                <pt idx="306">
                  <v>1528</v>
                </pt>
                <pt idx="307">
                  <v>1522</v>
                </pt>
                <pt idx="308">
                  <v>1470</v>
                </pt>
                <pt idx="309">
                  <v>1326</v>
                </pt>
                <pt idx="310">
                  <v>1277</v>
                </pt>
                <pt idx="311">
                  <v>1185</v>
                </pt>
                <pt idx="312">
                  <v>1105</v>
                </pt>
                <pt idx="313">
                  <v>1062</v>
                </pt>
                <pt idx="314">
                  <v>1446.4</v>
                </pt>
                <pt idx="315">
                  <v>1264.1</v>
                </pt>
                <pt idx="316">
                  <v>1069.1</v>
                </pt>
                <pt idx="317">
                  <v>1133.6</v>
                </pt>
                <pt idx="318">
                  <v>1131</v>
                </pt>
                <pt idx="319">
                  <v>1159</v>
                </pt>
                <pt idx="320">
                  <v>1173.5</v>
                </pt>
                <pt idx="321">
                  <v>1121</v>
                </pt>
                <pt idx="322">
                  <v>1128.5</v>
                </pt>
                <pt idx="323">
                  <v>1210</v>
                </pt>
                <pt idx="324">
                  <v>1185</v>
                </pt>
                <pt idx="325">
                  <v>1131</v>
                </pt>
                <pt idx="326">
                  <v>1128.5</v>
                </pt>
                <pt idx="327">
                  <v>1082.5</v>
                </pt>
                <pt idx="328">
                  <v>1041.5</v>
                </pt>
                <pt idx="329">
                  <v>1041</v>
                </pt>
                <pt idx="330">
                  <v>1598.1</v>
                </pt>
                <pt idx="331">
                  <v>1530.4</v>
                </pt>
                <pt idx="332">
                  <v>1505</v>
                </pt>
                <pt idx="333">
                  <v>1404.9</v>
                </pt>
                <pt idx="334">
                  <v>1366.6</v>
                </pt>
                <pt idx="335">
                  <v>1230.3</v>
                </pt>
                <pt idx="336">
                  <v>1194.7</v>
                </pt>
                <pt idx="337">
                  <v>1053.9</v>
                </pt>
                <pt idx="338">
                  <v>1034.4</v>
                </pt>
                <pt idx="339">
                  <v>1080.3</v>
                </pt>
                <pt idx="340">
                  <v>1015.4</v>
                </pt>
                <pt idx="341">
                  <v>1500</v>
                </pt>
                <pt idx="342">
                  <v>1268</v>
                </pt>
                <pt idx="343">
                  <v>1010</v>
                </pt>
                <pt idx="344">
                  <v>928</v>
                </pt>
                <pt idx="345">
                  <v>930</v>
                </pt>
                <pt idx="346">
                  <v>960</v>
                </pt>
                <pt idx="347">
                  <v>960.2</v>
                </pt>
                <pt idx="348">
                  <v>988</v>
                </pt>
                <pt idx="349">
                  <v>1456.2</v>
                </pt>
                <pt idx="350">
                  <v>1392</v>
                </pt>
                <pt idx="351">
                  <v>1264</v>
                </pt>
                <pt idx="352">
                  <v>1232.2</v>
                </pt>
                <pt idx="353">
                  <v>1151.5</v>
                </pt>
                <pt idx="354">
                  <v>1043.7</v>
                </pt>
                <pt idx="355">
                  <v>1023.7</v>
                </pt>
                <pt idx="356">
                  <v>988</v>
                </pt>
                <pt idx="357">
                  <v>882</v>
                </pt>
                <pt idx="358">
                  <v>787.2</v>
                </pt>
                <pt idx="359">
                  <v>955.5</v>
                </pt>
                <pt idx="360">
                  <v>1046.2</v>
                </pt>
                <pt idx="361">
                  <v>904.5</v>
                </pt>
                <pt idx="362">
                  <v>960.2</v>
                </pt>
                <pt idx="363">
                  <v>964.2</v>
                </pt>
                <pt idx="364">
                  <v>1152</v>
                </pt>
                <pt idx="365">
                  <v>1164.3</v>
                </pt>
                <pt idx="366">
                  <v>1340</v>
                </pt>
                <pt idx="367">
                  <v>1094</v>
                </pt>
                <pt idx="368">
                  <v>1505</v>
                </pt>
                <pt idx="369">
                  <v>1367</v>
                </pt>
                <pt idx="370">
                  <v>1195</v>
                </pt>
                <pt idx="371">
                  <v>1034</v>
                </pt>
                <pt idx="372">
                  <v>1080</v>
                </pt>
                <pt idx="373">
                  <v>1111.1</v>
                </pt>
                <pt idx="374">
                  <v>1096.9</v>
                </pt>
                <pt idx="375">
                  <v>1085.7</v>
                </pt>
                <pt idx="376">
                  <v>1266</v>
                </pt>
                <pt idx="377">
                  <v>1170</v>
                </pt>
                <pt idx="378">
                  <v>1110</v>
                </pt>
                <pt idx="379">
                  <v>1054</v>
                </pt>
                <pt idx="380">
                  <v>985</v>
                </pt>
                <pt idx="381">
                  <v>1431</v>
                </pt>
                <pt idx="382">
                  <v>1408</v>
                </pt>
                <pt idx="383">
                  <v>1255</v>
                </pt>
                <pt idx="384">
                  <v>1035</v>
                </pt>
                <pt idx="385">
                  <v>1080</v>
                </pt>
                <pt idx="386">
                  <v>1488</v>
                </pt>
                <pt idx="387">
                  <v>1092</v>
                </pt>
              </numCache>
            </numRef>
          </yVal>
          <smooth val="0"/>
        </ser>
        <axId val="78108536"/>
        <axId val="75039985"/>
      </scatterChart>
      <valAx>
        <axId val="78108536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spPr>
          <a:ln w="9360">
            <a:solidFill>
              <a:srgbClr val="b3b3b3"/>
            </a:solidFill>
            <a:prstDash val="solid"/>
            <a:round/>
          </a:ln>
        </spPr>
        <txPr>
          <a:bodyPr/>
          <a:lstStyle/>
          <a:p>
            <a:pPr>
              <a:defRPr b="0" spc="-1" strike="noStrike" sz="1000">
                <a:solidFill>
                  <a:srgbClr val="000000"/>
                </a:solidFill>
                <a:latin typeface="Arial"/>
              </a:defRPr>
            </a:pPr>
            <a:r>
              <a:t>None</a:t>
            </a:r>
          </a:p>
        </txPr>
        <crossAx val="75039985"/>
        <crosses val="autoZero"/>
        <crossBetween val="midCat"/>
      </valAx>
      <valAx>
        <axId val="75039985"/>
        <scaling>
          <orientation val="minMax"/>
        </scaling>
        <delete val="0"/>
        <axPos val="l"/>
        <majorGridlines>
          <spPr>
            <a:ln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w="9360">
            <a:solidFill>
              <a:srgbClr val="b3b3b3"/>
            </a:solidFill>
            <a:prstDash val="solid"/>
            <a:round/>
          </a:ln>
        </spPr>
        <txPr>
          <a:bodyPr/>
          <a:lstStyle/>
          <a:p>
            <a:pPr>
              <a:defRPr b="0" spc="-1" strike="noStrike" sz="1000">
                <a:solidFill>
                  <a:srgbClr val="000000"/>
                </a:solidFill>
                <a:latin typeface="Arial"/>
              </a:defRPr>
            </a:pPr>
            <a:r>
              <a:t>None</a:t>
            </a:r>
          </a:p>
        </txPr>
        <crossAx val="78108536"/>
        <crosses val="autoZero"/>
        <crossBetween val="midCat"/>
      </valAx>
    </plotArea>
    <legend>
      <legendPos val="r"/>
      <overlay val="0"/>
      <spPr>
        <a:noFill/>
        <a:ln>
          <a:noFill/>
          <a:prstDash val="solid"/>
        </a:ln>
      </spPr>
      <txPr>
        <a:bodyPr/>
        <a:lstStyle/>
        <a:p>
          <a:pPr>
            <a:defRPr b="0" spc="-1" strike="noStrike" sz="1000">
              <a:solidFill>
                <a:srgbClr val="000000"/>
              </a:solidFill>
              <a:latin typeface="Arial"/>
            </a:defRPr>
          </a:pPr>
          <a:r>
            <a:t>None</a:t>
          </a:r>
        </a:p>
      </txPr>
    </legend>
    <plotVisOnly val="1"/>
    <dispBlanksAs val="span"/>
  </chart>
</chartSpace>
</file>

<file path=xl/comments/comment1.xml><?xml version="1.0" encoding="utf-8"?>
<comments xmlns="http://schemas.openxmlformats.org/spreadsheetml/2006/main">
  <authors>
    <author> </author>
  </authors>
  <commentList>
    <comment authorId="0" ref="Y2" shapeId="0">
      <text>
        <t>Linki do artukułów w arkuszu „linki do artykułów”</t>
      </text>
    </comment>
    <comment authorId="0" ref="A3" shapeId="0">
      <text>
        <t>Kolory grupują między sobą rekordy pochodzące z tego samego źródła</t>
      </text>
    </comment>
    <comment authorId="0" ref="D87" shapeId="0">
      <text>
        <t>Wartości na żółto dogenerowane metodą najblizszych sąsiadów</t>
      </text>
    </comment>
    <comment authorId="0" ref="C123" shapeId="0">
      <text>
        <t>Wartości na żółto dogenerowane metodą najblizszych sąsiadów</t>
      </text>
    </comment>
    <comment authorId="0" ref="D129" shapeId="0">
      <text>
        <t>Wartości na żółto dogenerowane metodą najblizszych sąsiadów</t>
      </text>
    </comment>
    <comment authorId="0" ref="R200" shapeId="0">
      <text>
        <t>Wpisane ręcznie ponieważ w artykule nie ma informacji na ten temat</t>
      </text>
    </comment>
  </commentList>
</comments>
</file>

<file path=xl/comments/comment2.xml><?xml version="1.0" encoding="utf-8"?>
<comments xmlns="http://schemas.openxmlformats.org/spreadsheetml/2006/main">
  <authors>
    <author> </author>
  </authors>
  <commentList>
    <comment authorId="0" ref="D1" shapeId="0">
      <text>
        <t>Oznacza, czy dane pochodzą z jednego badania</t>
      </text>
    </comment>
    <comment authorId="0" ref="D3" shapeId="0">
      <text>
        <t>Tutaj brak wiedzy o źrodłach pochodzenia danych</t>
      </text>
    </comment>
  </commentList>
</comments>
</file>

<file path=xl/comments/comment3.xml><?xml version="1.0" encoding="utf-8"?>
<comments xmlns="http://schemas.openxmlformats.org/spreadsheetml/2006/main">
  <authors>
    <author> </author>
  </authors>
  <commentList>
    <comment authorId="0" ref="D1" shapeId="0">
      <text>
        <t>Wartości na żółto dogenerowane metodą najblizszych sąsiadów</t>
      </text>
    </comment>
  </commentList>
</comments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8</col>
      <colOff>204840</colOff>
      <row>354</row>
      <rowOff>15120</rowOff>
    </from>
    <to>
      <col>15</col>
      <colOff>263520</colOff>
      <row>372</row>
      <rowOff>87840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rId1" Target="http://docplayer.pl/19832255-Odpornosc-na-zmeczenie-cieplne-zeliwa-adi.html" TargetMode="External" Type="http://schemas.openxmlformats.org/officeDocument/2006/relationships/hyperlink" /><Relationship Id="rId2" Target="https://www.researchgate.net/publication/236149709_Effect_of_Alloying_Elements_and_Processing_Parameters_on_Mechanical_Properties_of_Austempered_Ductile_Iron" TargetMode="External" Type="http://schemas.openxmlformats.org/officeDocument/2006/relationships/hyperlink" /><Relationship Id="rId3" Target="https://www.sciencedirect.com/science/article/pii/S0924013605009593" TargetMode="External" Type="http://schemas.openxmlformats.org/officeDocument/2006/relationships/hyperlink" /><Relationship Id="rId4" Target="https://inis.iaea.org/collection/NCLCollectionStore/_Public/48/018/48018576.pdf?r=1&amp;r=1" TargetMode="External" Type="http://schemas.openxmlformats.org/officeDocument/2006/relationships/hyperlink" /><Relationship Id="rId5" Target="https://www.sciencedirect.com/science/article/abs/pii/0142112396828957" TargetMode="External" Type="http://schemas.openxmlformats.org/officeDocument/2006/relationships/hyperlink" /><Relationship Id="rId6" Target="https://link.springer.com/article/10.1007/s11003-005-0071-4" TargetMode="External" Type="http://schemas.openxmlformats.org/officeDocument/2006/relationships/hyperlink" /><Relationship Id="rId7" Target="http://yadda.icm.edu.pl/baztech/element/bwmeta1.element.baztech-87deabb6-cbcb-46d8-9619-bb8bab870559" TargetMode="External" Type="http://schemas.openxmlformats.org/officeDocument/2006/relationships/hyperlink" /><Relationship Id="rId8" Target="https://www.sciencedirect.com/science/article/pii/S1044580313001241" TargetMode="External" Type="http://schemas.openxmlformats.org/officeDocument/2006/relationships/hyperlink" /><Relationship Id="rId9" Target="https://link.springer.com/article/10.1007/s12666-015-0608-7" TargetMode="External" Type="http://schemas.openxmlformats.org/officeDocument/2006/relationships/hyperlink" /><Relationship Id="rId10" Target="https://link.springer.com/article/10.1361/105994900770346150" TargetMode="External" Type="http://schemas.openxmlformats.org/officeDocument/2006/relationships/hyperlink" /><Relationship Id="rId11" Target="https://www.sciencedirect.com/science/article/abs/pii/S092150931401538X" TargetMode="External" Type="http://schemas.openxmlformats.org/officeDocument/2006/relationships/hyperlink" /><Relationship Id="rId12" Target="https://link.springer.com/article/10.1007%2Fs11665-012-0380-3" TargetMode="External" Type="http://schemas.openxmlformats.org/officeDocument/2006/relationships/hyperlink" /><Relationship Id="rId13" Target="https://link.springer.com/article/10.1007/BF02682710" TargetMode="External" Type="http://schemas.openxmlformats.org/officeDocument/2006/relationships/hyperlink" /><Relationship Id="rId14" Target="https://link.springer.com/article/10.1007/s11665-007-9143-y" TargetMode="External" Type="http://schemas.openxmlformats.org/officeDocument/2006/relationships/hyperlink" /><Relationship Id="rId15" Target="https://link.springer.com/article/10.1007%2Fs11661-012-1271-9" TargetMode="External" Type="http://schemas.openxmlformats.org/officeDocument/2006/relationships/hyperlink" /><Relationship Id="rId16" Target="https://link.springer.com/article/10.1007/s10853-008-2717-8" TargetMode="External" Type="http://schemas.openxmlformats.org/officeDocument/2006/relationships/hyperlink" /><Relationship Id="rId17" Target="https://link.springer.com/article/10.1007/s11661-998-0208-9" TargetMode="External" Type="http://schemas.openxmlformats.org/officeDocument/2006/relationships/hyperlink" /><Relationship Id="rId18" Target="http://repozytorium.utp.edu.pl/dlibra/docmetadata?id=169&amp;from=pubindex&amp;dirids=3&amp;lp=120" TargetMode="External" Type="http://schemas.openxmlformats.org/officeDocument/2006/relationships/hyperlink" /><Relationship Id="rId19" Target="https://www.tandfonline.com/doi/abs/10.1080/13640461.2002.11819471" TargetMode="External" Type="http://schemas.openxmlformats.org/officeDocument/2006/relationships/hyperlink" /><Relationship Id="rId20" Target="https://www.jstage.jst.go.jp/article/matertrans1989/38/8/38_8_682/_article" TargetMode="External" Type="http://schemas.openxmlformats.org/officeDocument/2006/relationships/hyperlink" /><Relationship Id="rId21" Target="https://www.sciencedirect.com/science/article/abs/pii/S135063070400024X" TargetMode="External" Type="http://schemas.openxmlformats.org/officeDocument/2006/relationships/hyperlink" /><Relationship Id="rId22" Target="http://atmia.put.poznan.pl/Woluminy/Fil/ATMiA_30_3_4.pdf" TargetMode="External" Type="http://schemas.openxmlformats.org/officeDocument/2006/relationships/hyperlink" /><Relationship Id="rId23" Target="https://www.tandfonline.com/doi/abs/10.1080/09534962.1988.11818954" TargetMode="External" Type="http://schemas.openxmlformats.org/officeDocument/2006/relationships/hyperlink" /><Relationship Id="rId24" Target="https://www.sciencedirect.com/science/article/abs/pii/S0921509301012102" TargetMode="External" Type="http://schemas.openxmlformats.org/officeDocument/2006/relationships/hyperlink" /><Relationship Id="rId25" Target="https://www.sciencedirect.com/science/article/abs/pii/S0921509306014353" TargetMode="External" Type="http://schemas.openxmlformats.org/officeDocument/2006/relationships/hyperlink" /><Relationship Id="rId26" Target="https://www.tandfonline.com/doi/abs/10.1179/174328409X407524" TargetMode="External" Type="http://schemas.openxmlformats.org/officeDocument/2006/relationships/hyperlink" /><Relationship Id="rId27" Target="https://link.springer.com/article/10.1007/BF02649817" TargetMode="External" Type="http://schemas.openxmlformats.org/officeDocument/2006/relationships/hyperlink" /><Relationship Id="rId28" Target="https://www.sciencedirect.com/science/article/abs/pii/S0013794413001835?via%3Dihub" TargetMode="External" Type="http://schemas.openxmlformats.org/officeDocument/2006/relationships/hyperlink" /><Relationship Id="rId29" Target="https://www.sciencedirect.com/science/article/abs/pii/S0043164805002760" TargetMode="External" Type="http://schemas.openxmlformats.org/officeDocument/2006/relationships/hyperlink" /><Relationship Id="rId30" Target="https://www.sciencedirect.com/science/article/abs/pii/S0921509305002534?via%3Dihub" TargetMode="External" Type="http://schemas.openxmlformats.org/officeDocument/2006/relationships/hyperlink" /><Relationship Id="rId31" Target="https://onlinelibrary.wiley.com/doi/abs/10.1111/ffe.12360" TargetMode="External" Type="http://schemas.openxmlformats.org/officeDocument/2006/relationships/hyperlink" /><Relationship Id="rId32" Target="https://www.sciencedirect.com/science/article/abs/pii/S014211239800053X" TargetMode="External" Type="http://schemas.openxmlformats.org/officeDocument/2006/relationships/hyperlink" /><Relationship Id="rId33" Target="https://www.sciencedirect.com/science/article/abs/pii/S0921509305006465" TargetMode="External" Type="http://schemas.openxmlformats.org/officeDocument/2006/relationships/hyperlink" /><Relationship Id="rId34" Target="https://www.sciencedirect.com/science/article/abs/pii/S0921509306011944" TargetMode="External" Type="http://schemas.openxmlformats.org/officeDocument/2006/relationships/hyperlink" /><Relationship Id="rId35" Target="https://www.sciencedirect.com/science/article/pii/S0261306907002300" TargetMode="External" Type="http://schemas.openxmlformats.org/officeDocument/2006/relationships/hyperlink" /><Relationship Id="rId36" Target="https://www.sciencedirect.com/science/article/abs/pii/S0958946502000781" TargetMode="External" Type="http://schemas.openxmlformats.org/officeDocument/2006/relationships/hyperlink" /><Relationship Id="rId37" Target="https://www.sciencedirect.com/science/article/abs/pii/S0921509307014840" TargetMode="External" Type="http://schemas.openxmlformats.org/officeDocument/2006/relationships/hyperlink" /><Relationship Id="rId38" Target="http://www.afe.polsl.pl/index.php/pl/715/the-effect-of-microstructure-of-low-alloy-spheroidal-cast-iron-on-impact-strength.pdf" TargetMode="External" Type="http://schemas.openxmlformats.org/officeDocument/2006/relationships/hyperlink" /><Relationship Id="rId39" Target="https://www.saimm.co.za/Journal/v095n07p357.pdf" TargetMode="External" Type="http://schemas.openxmlformats.org/officeDocument/2006/relationships/hyperlink" /><Relationship Id="rId40" Target="https://www.researchgate.net/publication/321860514_Microstructural_Characterization_and_Some_Mechanical_Behaviour_of_Low_Manganese_Austempered_Ferritic_Ductile_Iron" TargetMode="External" Type="http://schemas.openxmlformats.org/officeDocument/2006/relationships/hyperlink" /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7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9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BP691"/>
  <sheetViews>
    <sheetView colorId="64" defaultGridColor="1" rightToLeft="0" showFormulas="0" showGridLines="1" showOutlineSymbols="1" showRowColHeaders="1" showZeros="1" tabSelected="0" topLeftCell="A1" view="normal" workbookViewId="0" zoomScale="85" zoomScaleNormal="85" zoomScalePageLayoutView="100">
      <pane activePane="bottomLeft" state="split" topLeftCell="AB629" xSplit="0" ySplit="750"/>
      <selection activeCell="A1" activeCellId="0" pane="topLeft" sqref="A1"/>
      <selection activeCell="G644" activeCellId="0" pane="bottomLeft" sqref="G644"/>
    </sheetView>
  </sheetViews>
  <sheetFormatPr baseColWidth="8" defaultRowHeight="13.8" outlineLevelRow="0" zeroHeight="0"/>
  <cols>
    <col customWidth="1" max="21" min="1" style="309" width="10.61"/>
    <col customWidth="1" max="22" min="22" style="309" width="16.09"/>
    <col customWidth="1" max="24" min="23" style="309" width="10.61"/>
    <col customWidth="1" max="25" min="25" style="310" width="3.29"/>
    <col customWidth="1" max="26" min="26" style="309" width="9"/>
    <col customWidth="1" max="28" min="27" style="309" width="10.61"/>
    <col customWidth="1" max="29" min="29" style="309" width="9.75"/>
    <col customWidth="1" max="30" min="30" style="309" width="12.57"/>
    <col customWidth="1" max="31" min="31" style="309" width="11"/>
    <col customWidth="1" max="32" min="32" style="309" width="12.49"/>
    <col customWidth="1" max="33" min="33" style="309" width="15.03"/>
    <col customWidth="1" max="34" min="34" style="309" width="17.73"/>
    <col customWidth="1" max="35" min="35" style="309" width="8.6"/>
    <col customWidth="1" max="36" min="36" style="309" width="9.449999999999999"/>
    <col customWidth="1" max="45" min="37" style="309" width="8.6"/>
    <col customWidth="1" max="46" min="46" style="309" width="16.71"/>
    <col customWidth="1" max="47" min="47" style="309" width="18.91"/>
    <col customWidth="1" max="66" min="48" style="309" width="8.6"/>
    <col customWidth="1" max="67" min="67" style="309" width="22.13"/>
    <col customWidth="1" max="68" min="68" style="309" width="22.16"/>
    <col customWidth="1" max="70" min="69" style="309" width="8.6"/>
    <col customWidth="1" max="71" min="71" style="309" width="16.53"/>
    <col customWidth="1" max="72" min="72" style="309" width="15.58"/>
    <col customWidth="1" max="1018" min="73" style="309" width="8.6"/>
    <col customWidth="1" max="1025" min="1019" style="309" width="10.5"/>
  </cols>
  <sheetData>
    <row customHeight="1" ht="15" r="1" s="311">
      <c r="A1" s="312" t="inlineStr">
        <is>
          <t>skład chemiczny</t>
        </is>
      </c>
      <c r="B1" s="313" t="n"/>
      <c r="C1" s="313" t="n"/>
      <c r="D1" s="313" t="n"/>
      <c r="E1" s="313" t="n"/>
      <c r="F1" s="313" t="n"/>
      <c r="G1" s="313" t="n"/>
      <c r="H1" s="313" t="n"/>
      <c r="I1" s="313" t="n"/>
      <c r="J1" s="313" t="n"/>
      <c r="K1" s="313" t="n"/>
      <c r="L1" s="313" t="n"/>
      <c r="M1" s="313" t="n"/>
      <c r="N1" s="314" t="n"/>
      <c r="O1" s="315" t="inlineStr">
        <is>
          <t>austenityzowanie</t>
        </is>
      </c>
      <c r="P1" s="314" t="n"/>
      <c r="Q1" s="315" t="inlineStr">
        <is>
          <t>ausferryzowanie</t>
        </is>
      </c>
      <c r="R1" s="314" t="n"/>
      <c r="S1" s="316" t="inlineStr">
        <is>
          <t>Właściwości fizyczne</t>
        </is>
      </c>
      <c r="T1" s="313" t="n"/>
      <c r="U1" s="313" t="n"/>
      <c r="V1" s="313" t="n"/>
      <c r="W1" s="313" t="n"/>
      <c r="X1" s="314" t="n"/>
      <c r="Y1" s="317" t="n"/>
      <c r="Z1" s="318" t="inlineStr">
        <is>
          <t>pozostałe właściwości fizyczne</t>
        </is>
      </c>
      <c r="AA1" s="313" t="n"/>
      <c r="AB1" s="313" t="n"/>
      <c r="AC1" s="313" t="n"/>
      <c r="AD1" s="313" t="n"/>
      <c r="AE1" s="314" t="n"/>
    </row>
    <row customHeight="1" ht="13.8" r="2" s="311">
      <c r="A2" s="319" t="inlineStr">
        <is>
          <t>C</t>
        </is>
      </c>
      <c r="B2" s="319" t="inlineStr">
        <is>
          <t>Si</t>
        </is>
      </c>
      <c r="C2" s="319" t="inlineStr">
        <is>
          <t>Mn</t>
        </is>
      </c>
      <c r="D2" s="319" t="inlineStr">
        <is>
          <t>Mg</t>
        </is>
      </c>
      <c r="E2" s="319" t="inlineStr">
        <is>
          <t>Cu</t>
        </is>
      </c>
      <c r="F2" s="319" t="inlineStr">
        <is>
          <t>Ni</t>
        </is>
      </c>
      <c r="G2" s="319" t="inlineStr">
        <is>
          <t>Mo</t>
        </is>
      </c>
      <c r="H2" s="319" t="inlineStr">
        <is>
          <t>S</t>
        </is>
      </c>
      <c r="I2" s="319" t="inlineStr">
        <is>
          <t>P</t>
        </is>
      </c>
      <c r="J2" s="319" t="inlineStr">
        <is>
          <t>V</t>
        </is>
      </c>
      <c r="K2" s="319" t="inlineStr">
        <is>
          <t>Cr</t>
        </is>
      </c>
      <c r="L2" s="319" t="inlineStr">
        <is>
          <t>Ti</t>
        </is>
      </c>
      <c r="M2" s="319" t="inlineStr">
        <is>
          <t>Sn</t>
        </is>
      </c>
      <c r="N2" s="319" t="inlineStr">
        <is>
          <t>Al</t>
        </is>
      </c>
      <c r="O2" s="320" t="inlineStr">
        <is>
          <t>aust_temp</t>
        </is>
      </c>
      <c r="P2" s="320" t="inlineStr">
        <is>
          <t>aust_czas</t>
        </is>
      </c>
      <c r="Q2" s="321" t="inlineStr">
        <is>
          <t>ausf_temp</t>
        </is>
      </c>
      <c r="R2" s="321" t="inlineStr">
        <is>
          <t>ausf_czas</t>
        </is>
      </c>
      <c r="S2" s="322" t="inlineStr">
        <is>
          <t>Rm</t>
        </is>
      </c>
      <c r="T2" s="322" t="inlineStr">
        <is>
          <t>Rp02</t>
        </is>
      </c>
      <c r="U2" s="322" t="inlineStr">
        <is>
          <t>A5</t>
        </is>
      </c>
      <c r="V2" s="323" t="inlineStr">
        <is>
          <t>HB</t>
        </is>
      </c>
      <c r="W2" s="322" t="inlineStr">
        <is>
          <t>KV</t>
        </is>
      </c>
      <c r="X2" s="324" t="inlineStr">
        <is>
          <t>K</t>
        </is>
      </c>
      <c r="Y2" s="317" t="inlineStr">
        <is>
          <t>indeks_artykułu</t>
        </is>
      </c>
      <c r="Z2" s="325" t="inlineStr">
        <is>
          <t>HRA</t>
        </is>
      </c>
      <c r="AA2" s="325" t="inlineStr">
        <is>
          <t>HRC</t>
        </is>
      </c>
      <c r="AB2" s="326" t="inlineStr">
        <is>
          <t>przewężenie (Z), %</t>
        </is>
      </c>
      <c r="AC2" s="326" t="inlineStr">
        <is>
          <t>fracture toughness, Mpa √m</t>
        </is>
      </c>
      <c r="AD2" s="325" t="inlineStr">
        <is>
          <t>wytrzym. zmęcz.,Mpa</t>
        </is>
      </c>
      <c r="AE2" s="325" t="inlineStr">
        <is>
          <t>HV</t>
        </is>
      </c>
      <c r="AF2" s="309" t="inlineStr">
        <is>
          <t>kompletny</t>
        </is>
      </c>
      <c r="AG2" s="327" t="inlineStr">
        <is>
          <t>grubosc</t>
        </is>
      </c>
      <c r="AH2" s="309" t="inlineStr">
        <is>
          <t>zakres_grubosci</t>
        </is>
      </c>
      <c r="AI2" s="327" t="inlineStr">
        <is>
          <t>C_prod</t>
        </is>
      </c>
      <c r="AJ2" s="309" t="inlineStr">
        <is>
          <t>Si_prod</t>
        </is>
      </c>
      <c r="AK2" s="309" t="inlineStr">
        <is>
          <t>Mn_prod</t>
        </is>
      </c>
      <c r="AL2" s="309" t="inlineStr">
        <is>
          <t>Mg_prod</t>
        </is>
      </c>
      <c r="AM2" s="309" t="inlineStr">
        <is>
          <t>Cu_prod</t>
        </is>
      </c>
      <c r="AN2" s="309" t="inlineStr">
        <is>
          <t>Ni_prod</t>
        </is>
      </c>
      <c r="AO2" s="309" t="inlineStr">
        <is>
          <t>Mo_prod</t>
        </is>
      </c>
      <c r="AP2" s="309" t="inlineStr">
        <is>
          <t>aust_temp_prod</t>
        </is>
      </c>
      <c r="AQ2" s="309" t="inlineStr">
        <is>
          <t>aust_czas_prod</t>
        </is>
      </c>
      <c r="AR2" s="309" t="inlineStr">
        <is>
          <t>ausf_temp_prod</t>
        </is>
      </c>
      <c r="AS2" s="309" t="inlineStr">
        <is>
          <t>ausf_czas_prod</t>
        </is>
      </c>
      <c r="AT2" s="309" t="inlineStr">
        <is>
          <t>sklad_produkcyjny</t>
        </is>
      </c>
      <c r="AU2" s="309" t="inlineStr">
        <is>
          <t>obrobka_produkcyjna</t>
        </is>
      </c>
      <c r="AV2" s="309" t="inlineStr">
        <is>
          <t>zakres_produkcyjny?</t>
        </is>
      </c>
      <c r="AW2" s="309" t="inlineStr">
        <is>
          <t>jakość</t>
        </is>
      </c>
      <c r="AX2" s="309" t="inlineStr">
        <is>
          <t>uwagi</t>
        </is>
      </c>
      <c r="AY2" s="309" t="inlineStr">
        <is>
          <t>Rm_as_cast</t>
        </is>
      </c>
      <c r="AZ2" s="309" t="inlineStr">
        <is>
          <t>Rp02_as_cast</t>
        </is>
      </c>
      <c r="BA2" s="309" t="inlineStr">
        <is>
          <t>A5_as_cast</t>
        </is>
      </c>
      <c r="BB2" s="309" t="inlineStr">
        <is>
          <t>HB_as_cast</t>
        </is>
      </c>
      <c r="BC2" s="309" t="inlineStr">
        <is>
          <t>K_as_cast</t>
        </is>
      </c>
      <c r="BD2" s="309" t="inlineStr">
        <is>
          <t>wydzielenia_grafitu</t>
        </is>
      </c>
      <c r="BE2" s="327" t="inlineStr">
        <is>
          <t>Rm_generated</t>
        </is>
      </c>
      <c r="BF2" s="327" t="inlineStr">
        <is>
          <t>Rp02_generated</t>
        </is>
      </c>
      <c r="BG2" s="327" t="inlineStr">
        <is>
          <t>A5_generated</t>
        </is>
      </c>
      <c r="BH2" s="327" t="inlineStr">
        <is>
          <t>HB_generated</t>
        </is>
      </c>
      <c r="BI2" s="327" t="inlineStr">
        <is>
          <t>K_generated</t>
        </is>
      </c>
      <c r="BJ2" s="327" t="inlineStr">
        <is>
          <t>Rm_filled</t>
        </is>
      </c>
      <c r="BK2" s="327" t="inlineStr">
        <is>
          <t>Rp02_filled</t>
        </is>
      </c>
      <c r="BL2" s="327" t="inlineStr">
        <is>
          <t>A5_filled</t>
        </is>
      </c>
      <c r="BM2" s="327" t="inlineStr">
        <is>
          <t>HB_filled</t>
        </is>
      </c>
      <c r="BN2" s="327" t="inlineStr">
        <is>
          <t>K_filled</t>
        </is>
      </c>
      <c r="BO2" s="309" t="inlineStr">
        <is>
          <t>error</t>
        </is>
      </c>
      <c r="BP2" s="328" t="inlineStr">
        <is>
          <t>Rm_w</t>
        </is>
      </c>
    </row>
    <row customHeight="1" ht="13.8" r="3" s="311">
      <c r="A3" s="329" t="n">
        <v>3.4</v>
      </c>
      <c r="B3" s="329" t="n">
        <v>2.3</v>
      </c>
      <c r="C3" s="329" t="n">
        <v>0.17</v>
      </c>
      <c r="D3" s="329" t="n">
        <v>0.047</v>
      </c>
      <c r="E3" s="329" t="n">
        <v>0.7</v>
      </c>
      <c r="F3" s="329" t="n">
        <v>1.5</v>
      </c>
      <c r="G3" s="329" t="n">
        <v>0.24</v>
      </c>
      <c r="H3" s="329" t="n">
        <v>0.01</v>
      </c>
      <c r="I3" s="329" t="n">
        <v>0.034</v>
      </c>
      <c r="J3" s="329" t="n">
        <v>0</v>
      </c>
      <c r="K3" s="329" t="n">
        <v>0</v>
      </c>
      <c r="L3" s="329" t="n">
        <v>0</v>
      </c>
      <c r="M3" s="329" t="n">
        <v>0</v>
      </c>
      <c r="N3" s="329" t="n">
        <v>0</v>
      </c>
      <c r="O3" s="329" t="n">
        <v>900</v>
      </c>
      <c r="P3" s="329" t="n">
        <v>120</v>
      </c>
      <c r="Q3" s="329" t="n">
        <v>240</v>
      </c>
      <c r="R3" s="329" t="n">
        <v>120</v>
      </c>
      <c r="S3" s="329" t="n">
        <v>1507</v>
      </c>
      <c r="T3" s="329" t="n">
        <v>1072</v>
      </c>
      <c r="U3" s="329" t="n">
        <v>2.8</v>
      </c>
      <c r="V3" s="329" t="n">
        <v>429</v>
      </c>
      <c r="W3" s="329" t="n"/>
      <c r="X3" s="329" t="n">
        <v>54.4</v>
      </c>
      <c r="Y3" s="330" t="n">
        <v>1</v>
      </c>
      <c r="Z3" s="331" t="n"/>
      <c r="AA3" s="331" t="n"/>
      <c r="AB3" s="331" t="n"/>
      <c r="AC3" s="331" t="n"/>
      <c r="AD3" s="331" t="n"/>
      <c r="AE3" s="331" t="n"/>
      <c r="AF3" s="309">
        <f>NOT(OR(ISBLANK(S3),ISBLANK(T3),ISBLANK(U3),ISBLANK(V3),AND(ISBLANK(W3),ISBLANK(X3))))</f>
        <v/>
      </c>
      <c r="AG3" s="309" t="n">
        <v>25</v>
      </c>
      <c r="AH3" s="309">
        <f>IF(AG3&lt;=30,1,IF(AG3&lt;=60,2,IF(AG3&lt;=100,3,"bd")))</f>
        <v/>
      </c>
      <c r="AI3" s="309">
        <f>AND(A3&gt;=zakresy_produkcyjne!B$2,A3&lt;=zakresy_produkcyjne!B$3)</f>
        <v/>
      </c>
      <c r="AJ3" s="309">
        <f>AND(B3&gt;=zakresy_produkcyjne!C$2,B3&lt;=zakresy_produkcyjne!C$3)</f>
        <v/>
      </c>
      <c r="AK3" s="309">
        <f>AND(C3&gt;=zakresy_produkcyjne!D$2,C3&lt;=zakresy_produkcyjne!D$3)</f>
        <v/>
      </c>
      <c r="AL3" s="309">
        <f>AND(D3&gt;=zakresy_produkcyjne!E$2,D3&lt;=zakresy_produkcyjne!E$3)</f>
        <v/>
      </c>
      <c r="AM3" s="309">
        <f>AND(E3&gt;=zakresy_produkcyjne!F$2,E3&lt;=zakresy_produkcyjne!F$3)</f>
        <v/>
      </c>
      <c r="AN3" s="309">
        <f>AND(F3&gt;=zakresy_produkcyjne!G$2,F3&lt;=zakresy_produkcyjne!G$3)</f>
        <v/>
      </c>
      <c r="AO3" s="309">
        <f>AND(G3&gt;=zakresy_produkcyjne!H$2,G3&lt;=zakresy_produkcyjne!H$3)</f>
        <v/>
      </c>
      <c r="AP3" s="309">
        <f>AND(O3&gt;=zakresy_produkcyjne!I$2,O3&lt;=zakresy_produkcyjne!I$3)</f>
        <v/>
      </c>
      <c r="AQ3" s="309">
        <f>AND(P3&gt;=zakresy_produkcyjne!J$2,P3&lt;=zakresy_produkcyjne!J$3)</f>
        <v/>
      </c>
      <c r="AR3" s="309">
        <f>AND(Q3&gt;=zakresy_produkcyjne!K$2,Q3&lt;=zakresy_produkcyjne!K$3)</f>
        <v/>
      </c>
      <c r="AS3" s="309">
        <f>AND(R3&gt;=zakresy_produkcyjne!L$2,R3&lt;=zakresy_produkcyjne!L$3)</f>
        <v/>
      </c>
      <c r="AT3" s="309">
        <f>AND(AI3:AO3)</f>
        <v/>
      </c>
      <c r="AU3" s="309">
        <f>AND(AP3:AS3)</f>
        <v/>
      </c>
      <c r="AV3" s="309">
        <f>AND(AT3:AU3)</f>
        <v/>
      </c>
      <c r="AW3" s="309">
        <f>AI3*zakresy_produkcyjne!B$4+AJ3*zakresy_produkcyjne!C$4+AK3*zakresy_produkcyjne!D$4+AL3*zakresy_produkcyjne!E$4+AM3*zakresy_produkcyjne!F$4+AN3*zakresy_produkcyjne!G$4+AO3*zakresy_produkcyjne!H$4+AP3*zakresy_produkcyjne!I$4+AQ3*zakresy_produkcyjne!J$4+AR3*zakresy_produkcyjne!K$4+AS3*zakresy_produkcyjne!L$4</f>
        <v/>
      </c>
      <c r="BJ3" s="309">
        <f>IF(S3&lt;&gt;"",S3,BE3)</f>
        <v/>
      </c>
      <c r="BK3" s="309">
        <f>IF(T3&lt;&gt;"",T3,BF3)</f>
        <v/>
      </c>
      <c r="BL3" s="309">
        <f>IF(U3&lt;&gt;"",U3,BG3)</f>
        <v/>
      </c>
      <c r="BM3" s="309">
        <f>IF(V3&lt;&gt;"",V3,BH3)</f>
        <v/>
      </c>
      <c r="BN3" s="309">
        <f>IF(X3&lt;&gt;"",X3,BI3)</f>
        <v/>
      </c>
      <c r="BO3" s="309">
        <f>ABS(BE3-BJ3)</f>
        <v/>
      </c>
      <c r="BP3" s="309">
        <f>IF(S3&lt;&gt;"",POWER((Arkusz10!$O$9*Q3+Arkusz10!$P$9)-S3,2))</f>
        <v/>
      </c>
    </row>
    <row customHeight="1" ht="13.8" r="4" s="311">
      <c r="A4" s="329" t="n">
        <v>3.4</v>
      </c>
      <c r="B4" s="329" t="n">
        <v>2.3</v>
      </c>
      <c r="C4" s="329" t="n">
        <v>0.17</v>
      </c>
      <c r="D4" s="329" t="n">
        <v>0.047</v>
      </c>
      <c r="E4" s="329" t="n">
        <v>0.7</v>
      </c>
      <c r="F4" s="329" t="n">
        <v>1.5</v>
      </c>
      <c r="G4" s="329" t="n">
        <v>0.24</v>
      </c>
      <c r="H4" s="329" t="n">
        <v>0.01</v>
      </c>
      <c r="I4" s="329" t="n">
        <v>0.034</v>
      </c>
      <c r="J4" s="329" t="n">
        <v>0</v>
      </c>
      <c r="K4" s="329" t="n">
        <v>0</v>
      </c>
      <c r="L4" s="329" t="n">
        <v>0</v>
      </c>
      <c r="M4" s="329" t="n">
        <v>0</v>
      </c>
      <c r="N4" s="329" t="n">
        <v>0</v>
      </c>
      <c r="O4" s="329" t="n">
        <v>900</v>
      </c>
      <c r="P4" s="329" t="n">
        <v>120</v>
      </c>
      <c r="Q4" s="329" t="n">
        <v>270</v>
      </c>
      <c r="R4" s="329" t="n">
        <v>120</v>
      </c>
      <c r="S4" s="329" t="n">
        <v>1307</v>
      </c>
      <c r="T4" s="329" t="n">
        <v>936</v>
      </c>
      <c r="U4" s="329" t="n">
        <v>4.1</v>
      </c>
      <c r="V4" s="329" t="n">
        <v>388</v>
      </c>
      <c r="W4" s="329" t="n"/>
      <c r="X4" s="329" t="n">
        <v>71.59999999999999</v>
      </c>
      <c r="Y4" s="332" t="n">
        <v>1</v>
      </c>
      <c r="Z4" s="331" t="n"/>
      <c r="AA4" s="331" t="n"/>
      <c r="AB4" s="331" t="n"/>
      <c r="AC4" s="331" t="n"/>
      <c r="AD4" s="331" t="n"/>
      <c r="AE4" s="331" t="n"/>
      <c r="AF4" s="309">
        <f>NOT(OR(ISBLANK(S4),ISBLANK(T4),ISBLANK(U4),ISBLANK(V4),AND(ISBLANK(W4),ISBLANK(X4))))</f>
        <v/>
      </c>
      <c r="AG4" s="309" t="n">
        <v>25</v>
      </c>
      <c r="AH4" s="309">
        <f>IF(AG4&lt;=30,1,IF(AG4&lt;=60,2,IF(AG4&lt;=100,3,"bd")))</f>
        <v/>
      </c>
      <c r="AI4" s="309">
        <f>AND(A4&gt;=zakresy_produkcyjne!B$2,A4&lt;=zakresy_produkcyjne!B$3)</f>
        <v/>
      </c>
      <c r="AJ4" s="309">
        <f>AND(B4&gt;=zakresy_produkcyjne!C$2,B4&lt;=zakresy_produkcyjne!C$3)</f>
        <v/>
      </c>
      <c r="AK4" s="309">
        <f>AND(C4&gt;=zakresy_produkcyjne!D$2,C4&lt;=zakresy_produkcyjne!D$3)</f>
        <v/>
      </c>
      <c r="AL4" s="309">
        <f>AND(D4&gt;=zakresy_produkcyjne!E$2,D4&lt;=zakresy_produkcyjne!E$3)</f>
        <v/>
      </c>
      <c r="AM4" s="309">
        <f>AND(E4&gt;=zakresy_produkcyjne!F$2,E4&lt;=zakresy_produkcyjne!F$3)</f>
        <v/>
      </c>
      <c r="AN4" s="309">
        <f>AND(F4&gt;=zakresy_produkcyjne!G$2,F4&lt;=zakresy_produkcyjne!G$3)</f>
        <v/>
      </c>
      <c r="AO4" s="309">
        <f>AND(G4&gt;=zakresy_produkcyjne!H$2,G4&lt;=zakresy_produkcyjne!H$3)</f>
        <v/>
      </c>
      <c r="AP4" s="309">
        <f>AND(O4&gt;=zakresy_produkcyjne!I$2,O4&lt;=zakresy_produkcyjne!I$3)</f>
        <v/>
      </c>
      <c r="AQ4" s="309">
        <f>AND(P4&gt;=zakresy_produkcyjne!J$2,P4&lt;=zakresy_produkcyjne!J$3)</f>
        <v/>
      </c>
      <c r="AR4" s="309">
        <f>AND(Q4&gt;=zakresy_produkcyjne!K$2,Q4&lt;=zakresy_produkcyjne!K$3)</f>
        <v/>
      </c>
      <c r="AS4" s="309">
        <f>AND(R4&gt;=zakresy_produkcyjne!L$2,R4&lt;=zakresy_produkcyjne!L$3)</f>
        <v/>
      </c>
      <c r="AT4" s="309">
        <f>AND(AI4:AO4)</f>
        <v/>
      </c>
      <c r="AU4" s="309">
        <f>AND(AP4:AS4)</f>
        <v/>
      </c>
      <c r="AV4" s="309">
        <f>AND(AT4:AU4)</f>
        <v/>
      </c>
      <c r="AW4" s="309">
        <f>AI4*zakresy_produkcyjne!B$4+AJ4*zakresy_produkcyjne!C$4+AK4*zakresy_produkcyjne!D$4+AL4*zakresy_produkcyjne!E$4+AM4*zakresy_produkcyjne!F$4+AN4*zakresy_produkcyjne!G$4+AO4*zakresy_produkcyjne!H$4+AP4*zakresy_produkcyjne!I$4+AQ4*zakresy_produkcyjne!J$4+AR4*zakresy_produkcyjne!K$4+AS4*zakresy_produkcyjne!L$4</f>
        <v/>
      </c>
      <c r="BJ4" s="309">
        <f>IF(S4&lt;&gt;"",S4,BE4)</f>
        <v/>
      </c>
      <c r="BK4" s="309">
        <f>IF(T4&lt;&gt;"",T4,BF4)</f>
        <v/>
      </c>
      <c r="BL4" s="309">
        <f>IF(U4&lt;&gt;"",U4,BG4)</f>
        <v/>
      </c>
      <c r="BM4" s="309">
        <f>IF(V4&lt;&gt;"",V4,BH4)</f>
        <v/>
      </c>
      <c r="BN4" s="309">
        <f>IF(X4&lt;&gt;"",X4,BI4)</f>
        <v/>
      </c>
      <c r="BO4" s="309">
        <f>ABS(BE4-BJ4)</f>
        <v/>
      </c>
      <c r="BP4" s="309">
        <f>IF(S4&lt;&gt;"",POWER((Arkusz10!$O$9*Q4+Arkusz10!$P$9)-S4,2))</f>
        <v/>
      </c>
    </row>
    <row customHeight="1" ht="13.8" r="5" s="311">
      <c r="A5" s="329" t="n">
        <v>3.4</v>
      </c>
      <c r="B5" s="329" t="n">
        <v>2.3</v>
      </c>
      <c r="C5" s="329" t="n">
        <v>0.17</v>
      </c>
      <c r="D5" s="329" t="n">
        <v>0.047</v>
      </c>
      <c r="E5" s="329" t="n">
        <v>0.7</v>
      </c>
      <c r="F5" s="329" t="n">
        <v>1.5</v>
      </c>
      <c r="G5" s="329" t="n">
        <v>0.24</v>
      </c>
      <c r="H5" s="329" t="n">
        <v>0.01</v>
      </c>
      <c r="I5" s="329" t="n">
        <v>0.034</v>
      </c>
      <c r="J5" s="329" t="n">
        <v>0</v>
      </c>
      <c r="K5" s="329" t="n">
        <v>0</v>
      </c>
      <c r="L5" s="329" t="n">
        <v>0</v>
      </c>
      <c r="M5" s="329" t="n">
        <v>0</v>
      </c>
      <c r="N5" s="329" t="n">
        <v>0</v>
      </c>
      <c r="O5" s="329" t="n">
        <v>900</v>
      </c>
      <c r="P5" s="329" t="n">
        <v>120</v>
      </c>
      <c r="Q5" s="329" t="n">
        <v>310</v>
      </c>
      <c r="R5" s="329" t="n">
        <v>120</v>
      </c>
      <c r="S5" s="329" t="n">
        <v>1132</v>
      </c>
      <c r="T5" s="329" t="n">
        <v>804</v>
      </c>
      <c r="U5" s="329" t="n">
        <v>5.4</v>
      </c>
      <c r="V5" s="329" t="n">
        <v>341</v>
      </c>
      <c r="W5" s="329" t="n"/>
      <c r="X5" s="329" t="n">
        <v>84.40000000000001</v>
      </c>
      <c r="Y5" s="332" t="n">
        <v>1</v>
      </c>
      <c r="Z5" s="331" t="n"/>
      <c r="AA5" s="331" t="n"/>
      <c r="AB5" s="331" t="n"/>
      <c r="AC5" s="331" t="n"/>
      <c r="AD5" s="331" t="n"/>
      <c r="AE5" s="331" t="n"/>
      <c r="AF5" s="309">
        <f>NOT(OR(ISBLANK(S5),ISBLANK(T5),ISBLANK(U5),ISBLANK(V5),AND(ISBLANK(W5),ISBLANK(X5))))</f>
        <v/>
      </c>
      <c r="AG5" s="309" t="n">
        <v>25</v>
      </c>
      <c r="AH5" s="309">
        <f>IF(AG5&lt;=30,1,IF(AG5&lt;=60,2,IF(AG5&lt;=100,3,"bd")))</f>
        <v/>
      </c>
      <c r="AI5" s="309">
        <f>AND(A5&gt;=zakresy_produkcyjne!B$2,A5&lt;=zakresy_produkcyjne!B$3)</f>
        <v/>
      </c>
      <c r="AJ5" s="309">
        <f>AND(B5&gt;=zakresy_produkcyjne!C$2,B5&lt;=zakresy_produkcyjne!C$3)</f>
        <v/>
      </c>
      <c r="AK5" s="309">
        <f>AND(C5&gt;=zakresy_produkcyjne!D$2,C5&lt;=zakresy_produkcyjne!D$3)</f>
        <v/>
      </c>
      <c r="AL5" s="309">
        <f>AND(D5&gt;=zakresy_produkcyjne!E$2,D5&lt;=zakresy_produkcyjne!E$3)</f>
        <v/>
      </c>
      <c r="AM5" s="309">
        <f>AND(E5&gt;=zakresy_produkcyjne!F$2,E5&lt;=zakresy_produkcyjne!F$3)</f>
        <v/>
      </c>
      <c r="AN5" s="309">
        <f>AND(F5&gt;=zakresy_produkcyjne!G$2,F5&lt;=zakresy_produkcyjne!G$3)</f>
        <v/>
      </c>
      <c r="AO5" s="309">
        <f>AND(G5&gt;=zakresy_produkcyjne!H$2,G5&lt;=zakresy_produkcyjne!H$3)</f>
        <v/>
      </c>
      <c r="AP5" s="309">
        <f>AND(O5&gt;=zakresy_produkcyjne!I$2,O5&lt;=zakresy_produkcyjne!I$3)</f>
        <v/>
      </c>
      <c r="AQ5" s="309">
        <f>AND(P5&gt;=zakresy_produkcyjne!J$2,P5&lt;=zakresy_produkcyjne!J$3)</f>
        <v/>
      </c>
      <c r="AR5" s="309">
        <f>AND(Q5&gt;=zakresy_produkcyjne!K$2,Q5&lt;=zakresy_produkcyjne!K$3)</f>
        <v/>
      </c>
      <c r="AS5" s="309">
        <f>AND(R5&gt;=zakresy_produkcyjne!L$2,R5&lt;=zakresy_produkcyjne!L$3)</f>
        <v/>
      </c>
      <c r="AT5" s="309">
        <f>AND(AI5:AO5)</f>
        <v/>
      </c>
      <c r="AU5" s="309">
        <f>AND(AP5:AS5)</f>
        <v/>
      </c>
      <c r="AV5" s="309">
        <f>AND(AT5:AU5)</f>
        <v/>
      </c>
      <c r="AW5" s="309">
        <f>AI5*zakresy_produkcyjne!B$4+AJ5*zakresy_produkcyjne!C$4+AK5*zakresy_produkcyjne!D$4+AL5*zakresy_produkcyjne!E$4+AM5*zakresy_produkcyjne!F$4+AN5*zakresy_produkcyjne!G$4+AO5*zakresy_produkcyjne!H$4+AP5*zakresy_produkcyjne!I$4+AQ5*zakresy_produkcyjne!J$4+AR5*zakresy_produkcyjne!K$4+AS5*zakresy_produkcyjne!L$4</f>
        <v/>
      </c>
      <c r="BJ5" s="309">
        <f>IF(S5&lt;&gt;"",S5,BE5)</f>
        <v/>
      </c>
      <c r="BK5" s="309">
        <f>IF(T5&lt;&gt;"",T5,BF5)</f>
        <v/>
      </c>
      <c r="BL5" s="309">
        <f>IF(U5&lt;&gt;"",U5,BG5)</f>
        <v/>
      </c>
      <c r="BM5" s="309">
        <f>IF(V5&lt;&gt;"",V5,BH5)</f>
        <v/>
      </c>
      <c r="BN5" s="309">
        <f>IF(X5&lt;&gt;"",X5,BI5)</f>
        <v/>
      </c>
      <c r="BO5" s="309">
        <f>ABS(BE5-BJ5)</f>
        <v/>
      </c>
      <c r="BP5" s="309">
        <f>IF(S5&lt;&gt;"",POWER((Arkusz10!$O$9*Q5+Arkusz10!$P$9)-S5,2))</f>
        <v/>
      </c>
    </row>
    <row customHeight="1" ht="13.8" r="6" s="311">
      <c r="A6" s="329" t="n">
        <v>3.4</v>
      </c>
      <c r="B6" s="329" t="n">
        <v>2.3</v>
      </c>
      <c r="C6" s="329" t="n">
        <v>0.17</v>
      </c>
      <c r="D6" s="329" t="n">
        <v>0.047</v>
      </c>
      <c r="E6" s="329" t="n">
        <v>0.7</v>
      </c>
      <c r="F6" s="329" t="n">
        <v>1.5</v>
      </c>
      <c r="G6" s="329" t="n">
        <v>0.24</v>
      </c>
      <c r="H6" s="329" t="n">
        <v>0.01</v>
      </c>
      <c r="I6" s="329" t="n">
        <v>0.034</v>
      </c>
      <c r="J6" s="329" t="n">
        <v>0</v>
      </c>
      <c r="K6" s="329" t="n">
        <v>0</v>
      </c>
      <c r="L6" s="329" t="n">
        <v>0</v>
      </c>
      <c r="M6" s="329" t="n">
        <v>0</v>
      </c>
      <c r="N6" s="329" t="n">
        <v>0</v>
      </c>
      <c r="O6" s="329" t="n">
        <v>900</v>
      </c>
      <c r="P6" s="329" t="n">
        <v>120</v>
      </c>
      <c r="Q6" s="329" t="n">
        <v>360</v>
      </c>
      <c r="R6" s="329" t="n">
        <v>120</v>
      </c>
      <c r="S6" s="329" t="n">
        <v>1028</v>
      </c>
      <c r="T6" s="329" t="n">
        <v>652</v>
      </c>
      <c r="U6" s="329" t="n">
        <v>10</v>
      </c>
      <c r="V6" s="329" t="n">
        <v>285</v>
      </c>
      <c r="W6" s="329" t="n"/>
      <c r="X6" s="329" t="n">
        <v>123.6</v>
      </c>
      <c r="Y6" s="332" t="n">
        <v>1</v>
      </c>
      <c r="Z6" s="331" t="n"/>
      <c r="AA6" s="331" t="n"/>
      <c r="AB6" s="331" t="n"/>
      <c r="AC6" s="331" t="n"/>
      <c r="AD6" s="331" t="n"/>
      <c r="AE6" s="331" t="n"/>
      <c r="AF6" s="309">
        <f>NOT(OR(ISBLANK(S6),ISBLANK(T6),ISBLANK(U6),ISBLANK(V6),AND(ISBLANK(W6),ISBLANK(X6))))</f>
        <v/>
      </c>
      <c r="AG6" s="309" t="n">
        <v>25</v>
      </c>
      <c r="AH6" s="309">
        <f>IF(AG6&lt;=30,1,IF(AG6&lt;=60,2,IF(AG6&lt;=100,3,"bd")))</f>
        <v/>
      </c>
      <c r="AI6" s="309">
        <f>AND(A6&gt;=zakresy_produkcyjne!B$2,A6&lt;=zakresy_produkcyjne!B$3)</f>
        <v/>
      </c>
      <c r="AJ6" s="309">
        <f>AND(B6&gt;=zakresy_produkcyjne!C$2,B6&lt;=zakresy_produkcyjne!C$3)</f>
        <v/>
      </c>
      <c r="AK6" s="309">
        <f>AND(C6&gt;=zakresy_produkcyjne!D$2,C6&lt;=zakresy_produkcyjne!D$3)</f>
        <v/>
      </c>
      <c r="AL6" s="309">
        <f>AND(D6&gt;=zakresy_produkcyjne!E$2,D6&lt;=zakresy_produkcyjne!E$3)</f>
        <v/>
      </c>
      <c r="AM6" s="309">
        <f>AND(E6&gt;=zakresy_produkcyjne!F$2,E6&lt;=zakresy_produkcyjne!F$3)</f>
        <v/>
      </c>
      <c r="AN6" s="309">
        <f>AND(F6&gt;=zakresy_produkcyjne!G$2,F6&lt;=zakresy_produkcyjne!G$3)</f>
        <v/>
      </c>
      <c r="AO6" s="309">
        <f>AND(G6&gt;=zakresy_produkcyjne!H$2,G6&lt;=zakresy_produkcyjne!H$3)</f>
        <v/>
      </c>
      <c r="AP6" s="309">
        <f>AND(O6&gt;=zakresy_produkcyjne!I$2,O6&lt;=zakresy_produkcyjne!I$3)</f>
        <v/>
      </c>
      <c r="AQ6" s="309">
        <f>AND(P6&gt;=zakresy_produkcyjne!J$2,P6&lt;=zakresy_produkcyjne!J$3)</f>
        <v/>
      </c>
      <c r="AR6" s="309">
        <f>AND(Q6&gt;=zakresy_produkcyjne!K$2,Q6&lt;=zakresy_produkcyjne!K$3)</f>
        <v/>
      </c>
      <c r="AS6" s="309">
        <f>AND(R6&gt;=zakresy_produkcyjne!L$2,R6&lt;=zakresy_produkcyjne!L$3)</f>
        <v/>
      </c>
      <c r="AT6" s="309">
        <f>AND(AI6:AO6)</f>
        <v/>
      </c>
      <c r="AU6" s="309">
        <f>AND(AP6:AS6)</f>
        <v/>
      </c>
      <c r="AV6" s="309">
        <f>AND(AT6:AU6)</f>
        <v/>
      </c>
      <c r="AW6" s="309">
        <f>AI6*zakresy_produkcyjne!B$4+AJ6*zakresy_produkcyjne!C$4+AK6*zakresy_produkcyjne!D$4+AL6*zakresy_produkcyjne!E$4+AM6*zakresy_produkcyjne!F$4+AN6*zakresy_produkcyjne!G$4+AO6*zakresy_produkcyjne!H$4+AP6*zakresy_produkcyjne!I$4+AQ6*zakresy_produkcyjne!J$4+AR6*zakresy_produkcyjne!K$4+AS6*zakresy_produkcyjne!L$4</f>
        <v/>
      </c>
      <c r="BJ6" s="309">
        <f>IF(S6&lt;&gt;"",S6,BE6)</f>
        <v/>
      </c>
      <c r="BK6" s="309">
        <f>IF(T6&lt;&gt;"",T6,BF6)</f>
        <v/>
      </c>
      <c r="BL6" s="309">
        <f>IF(U6&lt;&gt;"",U6,BG6)</f>
        <v/>
      </c>
      <c r="BM6" s="309">
        <f>IF(V6&lt;&gt;"",V6,BH6)</f>
        <v/>
      </c>
      <c r="BN6" s="309">
        <f>IF(X6&lt;&gt;"",X6,BI6)</f>
        <v/>
      </c>
      <c r="BO6" s="309">
        <f>ABS(BE6-BJ6)</f>
        <v/>
      </c>
      <c r="BP6" s="309">
        <f>IF(S6&lt;&gt;"",POWER((Arkusz10!$O$9*Q6+Arkusz10!$P$9)-S6,2))</f>
        <v/>
      </c>
    </row>
    <row customHeight="1" ht="13.8" r="7" s="311">
      <c r="A7" s="333" t="n">
        <v>3.52</v>
      </c>
      <c r="B7" s="333" t="n">
        <v>2.87</v>
      </c>
      <c r="C7" s="333" t="n">
        <v>0.22</v>
      </c>
      <c r="D7" s="333" t="n">
        <v>0.051</v>
      </c>
      <c r="E7" s="333" t="n">
        <v>0.73</v>
      </c>
      <c r="F7" s="333" t="n">
        <v>1.55</v>
      </c>
      <c r="G7" s="333" t="n">
        <v>0</v>
      </c>
      <c r="H7" s="333" t="n">
        <v>0.017</v>
      </c>
      <c r="I7" s="333" t="n">
        <v>0.65</v>
      </c>
      <c r="J7" s="333" t="n">
        <v>0</v>
      </c>
      <c r="K7" s="333" t="n">
        <v>0</v>
      </c>
      <c r="L7" s="333" t="n">
        <v>0</v>
      </c>
      <c r="M7" s="333" t="n">
        <v>0</v>
      </c>
      <c r="N7" s="333" t="n">
        <v>0</v>
      </c>
      <c r="O7" s="333" t="n">
        <v>850</v>
      </c>
      <c r="P7" s="333" t="n">
        <v>120</v>
      </c>
      <c r="Q7" s="333" t="n">
        <v>390</v>
      </c>
      <c r="R7" s="333" t="n">
        <v>90</v>
      </c>
      <c r="S7" s="333" t="n">
        <v>1064.9</v>
      </c>
      <c r="T7" s="334" t="n"/>
      <c r="U7" s="333" t="n">
        <v>15.4</v>
      </c>
      <c r="V7" s="333">
        <f>KONWERTUJ_TWARDOSC(AA7,tabela_twardosci!$C$8:$C$69,tabela_twardosci!$K$8:$K$69)</f>
        <v/>
      </c>
      <c r="W7" s="333" t="n"/>
      <c r="X7" s="333" t="n"/>
      <c r="Y7" s="335" t="n">
        <v>2</v>
      </c>
      <c r="Z7" s="336" t="n"/>
      <c r="AA7" s="336" t="n">
        <v>31.4</v>
      </c>
      <c r="AB7" s="336" t="n"/>
      <c r="AC7" s="336" t="n"/>
      <c r="AD7" s="336" t="n"/>
      <c r="AE7" s="336" t="n"/>
      <c r="AF7" s="309">
        <f>NOT(OR(ISBLANK(S7),ISBLANK(T7),ISBLANK(U7),ISBLANK(V7),AND(ISBLANK(W7),ISBLANK(X7))))</f>
        <v/>
      </c>
      <c r="AG7" s="309" t="n">
        <v>25</v>
      </c>
      <c r="AH7" s="309">
        <f>IF(AG7&lt;=30,1,IF(AG7&lt;=60,2,IF(AG7&lt;=100,3,"bd")))</f>
        <v/>
      </c>
      <c r="AI7" s="309">
        <f>AND(A7&gt;=zakresy_produkcyjne!B$2,A7&lt;=zakresy_produkcyjne!B$3)</f>
        <v/>
      </c>
      <c r="AJ7" s="309">
        <f>AND(B7&gt;=zakresy_produkcyjne!C$2,B7&lt;=zakresy_produkcyjne!C$3)</f>
        <v/>
      </c>
      <c r="AK7" s="309">
        <f>AND(C7&gt;=zakresy_produkcyjne!D$2,C7&lt;=zakresy_produkcyjne!D$3)</f>
        <v/>
      </c>
      <c r="AL7" s="309">
        <f>AND(D7&gt;=zakresy_produkcyjne!E$2,D7&lt;=zakresy_produkcyjne!E$3)</f>
        <v/>
      </c>
      <c r="AM7" s="309">
        <f>AND(E7&gt;=zakresy_produkcyjne!F$2,E7&lt;=zakresy_produkcyjne!F$3)</f>
        <v/>
      </c>
      <c r="AN7" s="309">
        <f>AND(F7&gt;=zakresy_produkcyjne!G$2,F7&lt;=zakresy_produkcyjne!G$3)</f>
        <v/>
      </c>
      <c r="AO7" s="309">
        <f>AND(G7&gt;=zakresy_produkcyjne!H$2,G7&lt;=zakresy_produkcyjne!H$3)</f>
        <v/>
      </c>
      <c r="AP7" s="309">
        <f>AND(O7&gt;=zakresy_produkcyjne!I$2,O7&lt;=zakresy_produkcyjne!I$3)</f>
        <v/>
      </c>
      <c r="AQ7" s="309">
        <f>AND(P7&gt;=zakresy_produkcyjne!J$2,P7&lt;=zakresy_produkcyjne!J$3)</f>
        <v/>
      </c>
      <c r="AR7" s="309">
        <f>AND(Q7&gt;=zakresy_produkcyjne!K$2,Q7&lt;=zakresy_produkcyjne!K$3)</f>
        <v/>
      </c>
      <c r="AS7" s="309">
        <f>AND(R7&gt;=zakresy_produkcyjne!L$2,R7&lt;=zakresy_produkcyjne!L$3)</f>
        <v/>
      </c>
      <c r="AT7" s="309">
        <f>AND(AI7:AO7)</f>
        <v/>
      </c>
      <c r="AU7" s="309">
        <f>AND(AP7:AS7)</f>
        <v/>
      </c>
      <c r="AV7" s="309">
        <f>AND(AT7:AU7)</f>
        <v/>
      </c>
      <c r="AW7" s="309">
        <f>AI7*zakresy_produkcyjne!B$4+AJ7*zakresy_produkcyjne!C$4+AK7*zakresy_produkcyjne!D$4+AL7*zakresy_produkcyjne!E$4+AM7*zakresy_produkcyjne!F$4+AN7*zakresy_produkcyjne!G$4+AO7*zakresy_produkcyjne!H$4+AP7*zakresy_produkcyjne!I$4+AQ7*zakresy_produkcyjne!J$4+AR7*zakresy_produkcyjne!K$4+AS7*zakresy_produkcyjne!L$4</f>
        <v/>
      </c>
      <c r="BJ7" s="309">
        <f>IF(S7&lt;&gt;"",S7,BE7)</f>
        <v/>
      </c>
      <c r="BK7" s="309">
        <f>IF(T7&lt;&gt;"",T7,BF7)</f>
        <v/>
      </c>
      <c r="BL7" s="309">
        <f>IF(U7&lt;&gt;"",U7,BG7)</f>
        <v/>
      </c>
      <c r="BM7" s="309">
        <f>IF(V7&lt;&gt;"",V7,BH7)</f>
        <v/>
      </c>
      <c r="BN7" s="309">
        <f>IF(X7&lt;&gt;"",X7,BI7)</f>
        <v/>
      </c>
      <c r="BO7" s="309">
        <f>ABS(BE7-BJ7)</f>
        <v/>
      </c>
      <c r="BP7" s="309">
        <f>IF(S7&lt;&gt;"",POWER((Arkusz10!$O$9*Q7+Arkusz10!$P$9)-S7,2))</f>
        <v/>
      </c>
    </row>
    <row customHeight="1" ht="13.8" r="8" s="311">
      <c r="A8" s="333" t="n">
        <v>3.52</v>
      </c>
      <c r="B8" s="333" t="n">
        <v>2.87</v>
      </c>
      <c r="C8" s="333" t="n">
        <v>0.22</v>
      </c>
      <c r="D8" s="333" t="n">
        <v>0.051</v>
      </c>
      <c r="E8" s="333" t="n">
        <v>0.73</v>
      </c>
      <c r="F8" s="333" t="n">
        <v>1.55</v>
      </c>
      <c r="G8" s="333" t="n">
        <v>0</v>
      </c>
      <c r="H8" s="333" t="n">
        <v>0.017</v>
      </c>
      <c r="I8" s="333" t="n">
        <v>0.65</v>
      </c>
      <c r="J8" s="333" t="n">
        <v>0</v>
      </c>
      <c r="K8" s="333" t="n">
        <v>0</v>
      </c>
      <c r="L8" s="333" t="n">
        <v>0</v>
      </c>
      <c r="M8" s="333" t="n">
        <v>0</v>
      </c>
      <c r="N8" s="333" t="n">
        <v>0</v>
      </c>
      <c r="O8" s="333" t="n">
        <v>840</v>
      </c>
      <c r="P8" s="333" t="n">
        <v>120</v>
      </c>
      <c r="Q8" s="333" t="n">
        <v>380</v>
      </c>
      <c r="R8" s="333" t="n">
        <v>90</v>
      </c>
      <c r="S8" s="333" t="n">
        <v>1032.6</v>
      </c>
      <c r="T8" s="334" t="n"/>
      <c r="U8" s="333" t="n">
        <v>15.7</v>
      </c>
      <c r="V8" s="333">
        <f>KONWERTUJ_TWARDOSC(AA8,tabela_twardosci!$C$8:$C$69,tabela_twardosci!$K$8:$K$69)</f>
        <v/>
      </c>
      <c r="W8" s="333" t="n"/>
      <c r="X8" s="333" t="n"/>
      <c r="Y8" s="335" t="n">
        <v>2</v>
      </c>
      <c r="Z8" s="336" t="n"/>
      <c r="AA8" s="336" t="n">
        <v>26.7</v>
      </c>
      <c r="AB8" s="336" t="n"/>
      <c r="AC8" s="336" t="n"/>
      <c r="AD8" s="336" t="n"/>
      <c r="AE8" s="336" t="n"/>
      <c r="AF8" s="309">
        <f>NOT(OR(ISBLANK(S8),ISBLANK(T8),ISBLANK(U8),ISBLANK(V8),AND(ISBLANK(W8),ISBLANK(X8))))</f>
        <v/>
      </c>
      <c r="AG8" s="309" t="n">
        <v>25</v>
      </c>
      <c r="AH8" s="309">
        <f>IF(AG8&lt;=30,1,IF(AG8&lt;=60,2,IF(AG8&lt;=100,3,"bd")))</f>
        <v/>
      </c>
      <c r="AI8" s="309">
        <f>AND(A8&gt;=zakresy_produkcyjne!B$2,A8&lt;=zakresy_produkcyjne!B$3)</f>
        <v/>
      </c>
      <c r="AJ8" s="309">
        <f>AND(B8&gt;=zakresy_produkcyjne!C$2,B8&lt;=zakresy_produkcyjne!C$3)</f>
        <v/>
      </c>
      <c r="AK8" s="309">
        <f>AND(C8&gt;=zakresy_produkcyjne!D$2,C8&lt;=zakresy_produkcyjne!D$3)</f>
        <v/>
      </c>
      <c r="AL8" s="309">
        <f>AND(D8&gt;=zakresy_produkcyjne!E$2,D8&lt;=zakresy_produkcyjne!E$3)</f>
        <v/>
      </c>
      <c r="AM8" s="309">
        <f>AND(E8&gt;=zakresy_produkcyjne!F$2,E8&lt;=zakresy_produkcyjne!F$3)</f>
        <v/>
      </c>
      <c r="AN8" s="309">
        <f>AND(F8&gt;=zakresy_produkcyjne!G$2,F8&lt;=zakresy_produkcyjne!G$3)</f>
        <v/>
      </c>
      <c r="AO8" s="309">
        <f>AND(G8&gt;=zakresy_produkcyjne!H$2,G8&lt;=zakresy_produkcyjne!H$3)</f>
        <v/>
      </c>
      <c r="AP8" s="309">
        <f>AND(O8&gt;=zakresy_produkcyjne!I$2,O8&lt;=zakresy_produkcyjne!I$3)</f>
        <v/>
      </c>
      <c r="AQ8" s="309">
        <f>AND(P8&gt;=zakresy_produkcyjne!J$2,P8&lt;=zakresy_produkcyjne!J$3)</f>
        <v/>
      </c>
      <c r="AR8" s="309">
        <f>AND(Q8&gt;=zakresy_produkcyjne!K$2,Q8&lt;=zakresy_produkcyjne!K$3)</f>
        <v/>
      </c>
      <c r="AS8" s="309">
        <f>AND(R8&gt;=zakresy_produkcyjne!L$2,R8&lt;=zakresy_produkcyjne!L$3)</f>
        <v/>
      </c>
      <c r="AT8" s="309">
        <f>AND(AI8:AO8)</f>
        <v/>
      </c>
      <c r="AU8" s="309">
        <f>AND(AP8:AS8)</f>
        <v/>
      </c>
      <c r="AV8" s="309">
        <f>AND(AT8:AU8)</f>
        <v/>
      </c>
      <c r="AW8" s="309">
        <f>AI8*zakresy_produkcyjne!B$4+AJ8*zakresy_produkcyjne!C$4+AK8*zakresy_produkcyjne!D$4+AL8*zakresy_produkcyjne!E$4+AM8*zakresy_produkcyjne!F$4+AN8*zakresy_produkcyjne!G$4+AO8*zakresy_produkcyjne!H$4+AP8*zakresy_produkcyjne!I$4+AQ8*zakresy_produkcyjne!J$4+AR8*zakresy_produkcyjne!K$4+AS8*zakresy_produkcyjne!L$4</f>
        <v/>
      </c>
      <c r="BJ8" s="309">
        <f>IF(S8&lt;&gt;"",S8,BE8)</f>
        <v/>
      </c>
      <c r="BK8" s="309">
        <f>IF(T8&lt;&gt;"",T8,BF8)</f>
        <v/>
      </c>
      <c r="BL8" s="309">
        <f>IF(U8&lt;&gt;"",U8,BG8)</f>
        <v/>
      </c>
      <c r="BM8" s="309">
        <f>IF(V8&lt;&gt;"",V8,BH8)</f>
        <v/>
      </c>
      <c r="BN8" s="309">
        <f>IF(X8&lt;&gt;"",X8,BI8)</f>
        <v/>
      </c>
      <c r="BO8" s="309">
        <f>ABS(BE8-BJ8)</f>
        <v/>
      </c>
      <c r="BP8" s="309">
        <f>IF(S8&lt;&gt;"",POWER((Arkusz10!$O$9*Q8+Arkusz10!$P$9)-S8,2))</f>
        <v/>
      </c>
    </row>
    <row customHeight="1" ht="13.8" r="9" s="311">
      <c r="A9" s="333" t="n">
        <v>3.52</v>
      </c>
      <c r="B9" s="333" t="n">
        <v>2.87</v>
      </c>
      <c r="C9" s="333" t="n">
        <v>0.22</v>
      </c>
      <c r="D9" s="333" t="n">
        <v>0.051</v>
      </c>
      <c r="E9" s="333" t="n">
        <v>0.73</v>
      </c>
      <c r="F9" s="333" t="n">
        <v>1.55</v>
      </c>
      <c r="G9" s="333" t="n">
        <v>0</v>
      </c>
      <c r="H9" s="333" t="n">
        <v>0.017</v>
      </c>
      <c r="I9" s="333" t="n">
        <v>0.65</v>
      </c>
      <c r="J9" s="333" t="n">
        <v>0</v>
      </c>
      <c r="K9" s="333" t="n">
        <v>0</v>
      </c>
      <c r="L9" s="333" t="n">
        <v>0</v>
      </c>
      <c r="M9" s="333" t="n">
        <v>0</v>
      </c>
      <c r="N9" s="333" t="n">
        <v>0</v>
      </c>
      <c r="O9" s="333" t="n">
        <v>890</v>
      </c>
      <c r="P9" s="333" t="n">
        <v>120</v>
      </c>
      <c r="Q9" s="333" t="n">
        <v>350</v>
      </c>
      <c r="R9" s="333" t="n">
        <v>120</v>
      </c>
      <c r="S9" s="333" t="n">
        <v>1168.8</v>
      </c>
      <c r="T9" s="334" t="n"/>
      <c r="U9" s="333" t="n">
        <v>12.3</v>
      </c>
      <c r="V9" s="333">
        <f>KONWERTUJ_TWARDOSC(AA9,tabela_twardosci!$C$8:$C$69,tabela_twardosci!$K$8:$K$69)</f>
        <v/>
      </c>
      <c r="W9" s="333" t="n"/>
      <c r="X9" s="333" t="n"/>
      <c r="Y9" s="335" t="n">
        <v>2</v>
      </c>
      <c r="Z9" s="336" t="n"/>
      <c r="AA9" s="336" t="n">
        <v>37.2125171133254</v>
      </c>
      <c r="AB9" s="336" t="n"/>
      <c r="AC9" s="336" t="n"/>
      <c r="AD9" s="336" t="n"/>
      <c r="AE9" s="336" t="n"/>
      <c r="AF9" s="309">
        <f>NOT(OR(ISBLANK(S9),ISBLANK(T9),ISBLANK(U9),ISBLANK(V9),AND(ISBLANK(W9),ISBLANK(X9))))</f>
        <v/>
      </c>
      <c r="AG9" s="309" t="n">
        <v>25</v>
      </c>
      <c r="AH9" s="309">
        <f>IF(AG9&lt;=30,1,IF(AG9&lt;=60,2,IF(AG9&lt;=100,3,"bd")))</f>
        <v/>
      </c>
      <c r="AI9" s="309">
        <f>AND(A9&gt;=zakresy_produkcyjne!B$2,A9&lt;=zakresy_produkcyjne!B$3)</f>
        <v/>
      </c>
      <c r="AJ9" s="309">
        <f>AND(B9&gt;=zakresy_produkcyjne!C$2,B9&lt;=zakresy_produkcyjne!C$3)</f>
        <v/>
      </c>
      <c r="AK9" s="309">
        <f>AND(C9&gt;=zakresy_produkcyjne!D$2,C9&lt;=zakresy_produkcyjne!D$3)</f>
        <v/>
      </c>
      <c r="AL9" s="309">
        <f>AND(D9&gt;=zakresy_produkcyjne!E$2,D9&lt;=zakresy_produkcyjne!E$3)</f>
        <v/>
      </c>
      <c r="AM9" s="309">
        <f>AND(E9&gt;=zakresy_produkcyjne!F$2,E9&lt;=zakresy_produkcyjne!F$3)</f>
        <v/>
      </c>
      <c r="AN9" s="309">
        <f>AND(F9&gt;=zakresy_produkcyjne!G$2,F9&lt;=zakresy_produkcyjne!G$3)</f>
        <v/>
      </c>
      <c r="AO9" s="309">
        <f>AND(G9&gt;=zakresy_produkcyjne!H$2,G9&lt;=zakresy_produkcyjne!H$3)</f>
        <v/>
      </c>
      <c r="AP9" s="309">
        <f>AND(O9&gt;=zakresy_produkcyjne!I$2,O9&lt;=zakresy_produkcyjne!I$3)</f>
        <v/>
      </c>
      <c r="AQ9" s="309">
        <f>AND(P9&gt;=zakresy_produkcyjne!J$2,P9&lt;=zakresy_produkcyjne!J$3)</f>
        <v/>
      </c>
      <c r="AR9" s="309">
        <f>AND(Q9&gt;=zakresy_produkcyjne!K$2,Q9&lt;=zakresy_produkcyjne!K$3)</f>
        <v/>
      </c>
      <c r="AS9" s="309">
        <f>AND(R9&gt;=zakresy_produkcyjne!L$2,R9&lt;=zakresy_produkcyjne!L$3)</f>
        <v/>
      </c>
      <c r="AT9" s="309">
        <f>AND(AI9:AO9)</f>
        <v/>
      </c>
      <c r="AU9" s="309">
        <f>AND(AP9:AS9)</f>
        <v/>
      </c>
      <c r="AV9" s="309">
        <f>AND(AT9:AU9)</f>
        <v/>
      </c>
      <c r="AW9" s="309">
        <f>AI9*zakresy_produkcyjne!B$4+AJ9*zakresy_produkcyjne!C$4+AK9*zakresy_produkcyjne!D$4+AL9*zakresy_produkcyjne!E$4+AM9*zakresy_produkcyjne!F$4+AN9*zakresy_produkcyjne!G$4+AO9*zakresy_produkcyjne!H$4+AP9*zakresy_produkcyjne!I$4+AQ9*zakresy_produkcyjne!J$4+AR9*zakresy_produkcyjne!K$4+AS9*zakresy_produkcyjne!L$4</f>
        <v/>
      </c>
      <c r="BJ9" s="309">
        <f>IF(S9&lt;&gt;"",S9,BE9)</f>
        <v/>
      </c>
      <c r="BK9" s="309">
        <f>IF(T9&lt;&gt;"",T9,BF9)</f>
        <v/>
      </c>
      <c r="BL9" s="309">
        <f>IF(U9&lt;&gt;"",U9,BG9)</f>
        <v/>
      </c>
      <c r="BM9" s="309">
        <f>IF(V9&lt;&gt;"",V9,BH9)</f>
        <v/>
      </c>
      <c r="BN9" s="309">
        <f>IF(X9&lt;&gt;"",X9,BI9)</f>
        <v/>
      </c>
      <c r="BO9" s="309">
        <f>ABS(BE9-BJ9)</f>
        <v/>
      </c>
      <c r="BP9" s="309">
        <f>IF(S9&lt;&gt;"",POWER((Arkusz10!$O$9*Q9+Arkusz10!$P$9)-S9,2))</f>
        <v/>
      </c>
    </row>
    <row customHeight="1" ht="13.8" r="10" s="311">
      <c r="A10" s="333" t="n">
        <v>3.52</v>
      </c>
      <c r="B10" s="333" t="n">
        <v>2.87</v>
      </c>
      <c r="C10" s="333" t="n">
        <v>0.22</v>
      </c>
      <c r="D10" s="333" t="n">
        <v>0.051</v>
      </c>
      <c r="E10" s="333" t="n">
        <v>0.73</v>
      </c>
      <c r="F10" s="333" t="n">
        <v>1.55</v>
      </c>
      <c r="G10" s="333" t="n">
        <v>0</v>
      </c>
      <c r="H10" s="333" t="n">
        <v>0.017</v>
      </c>
      <c r="I10" s="333" t="n">
        <v>0.65</v>
      </c>
      <c r="J10" s="333" t="n">
        <v>0</v>
      </c>
      <c r="K10" s="333" t="n">
        <v>0</v>
      </c>
      <c r="L10" s="333" t="n">
        <v>0</v>
      </c>
      <c r="M10" s="333" t="n">
        <v>0</v>
      </c>
      <c r="N10" s="333" t="n">
        <v>0</v>
      </c>
      <c r="O10" s="333" t="n">
        <v>880</v>
      </c>
      <c r="P10" s="333" t="n">
        <v>120</v>
      </c>
      <c r="Q10" s="333" t="n">
        <v>340</v>
      </c>
      <c r="R10" s="333" t="n">
        <v>120</v>
      </c>
      <c r="S10" s="333" t="n">
        <v>1002.7</v>
      </c>
      <c r="T10" s="334" t="n"/>
      <c r="U10" s="333" t="n">
        <v>9.699999999999999</v>
      </c>
      <c r="V10" s="333">
        <f>KONWERTUJ_TWARDOSC(AA10,tabela_twardosci!$C$8:$C$69,tabela_twardosci!$K$8:$K$69)</f>
        <v/>
      </c>
      <c r="W10" s="333" t="n"/>
      <c r="X10" s="333" t="n"/>
      <c r="Y10" s="335" t="n">
        <v>2</v>
      </c>
      <c r="Z10" s="336" t="n"/>
      <c r="AA10" s="336" t="n">
        <v>31.1686059700563</v>
      </c>
      <c r="AB10" s="336" t="n"/>
      <c r="AC10" s="336" t="n"/>
      <c r="AD10" s="336" t="n"/>
      <c r="AE10" s="336" t="n"/>
      <c r="AF10" s="309">
        <f>NOT(OR(ISBLANK(S10),ISBLANK(T10),ISBLANK(U10),ISBLANK(V10),AND(ISBLANK(W10),ISBLANK(X10))))</f>
        <v/>
      </c>
      <c r="AG10" s="309" t="n">
        <v>25</v>
      </c>
      <c r="AH10" s="309">
        <f>IF(AG10&lt;=30,1,IF(AG10&lt;=60,2,IF(AG10&lt;=100,3,"bd")))</f>
        <v/>
      </c>
      <c r="AI10" s="309">
        <f>AND(A10&gt;=zakresy_produkcyjne!B$2,A10&lt;=zakresy_produkcyjne!B$3)</f>
        <v/>
      </c>
      <c r="AJ10" s="309">
        <f>AND(B10&gt;=zakresy_produkcyjne!C$2,B10&lt;=zakresy_produkcyjne!C$3)</f>
        <v/>
      </c>
      <c r="AK10" s="309">
        <f>AND(C10&gt;=zakresy_produkcyjne!D$2,C10&lt;=zakresy_produkcyjne!D$3)</f>
        <v/>
      </c>
      <c r="AL10" s="309">
        <f>AND(D10&gt;=zakresy_produkcyjne!E$2,D10&lt;=zakresy_produkcyjne!E$3)</f>
        <v/>
      </c>
      <c r="AM10" s="309">
        <f>AND(E10&gt;=zakresy_produkcyjne!F$2,E10&lt;=zakresy_produkcyjne!F$3)</f>
        <v/>
      </c>
      <c r="AN10" s="309">
        <f>AND(F10&gt;=zakresy_produkcyjne!G$2,F10&lt;=zakresy_produkcyjne!G$3)</f>
        <v/>
      </c>
      <c r="AO10" s="309">
        <f>AND(G10&gt;=zakresy_produkcyjne!H$2,G10&lt;=zakresy_produkcyjne!H$3)</f>
        <v/>
      </c>
      <c r="AP10" s="309">
        <f>AND(O10&gt;=zakresy_produkcyjne!I$2,O10&lt;=zakresy_produkcyjne!I$3)</f>
        <v/>
      </c>
      <c r="AQ10" s="309">
        <f>AND(P10&gt;=zakresy_produkcyjne!J$2,P10&lt;=zakresy_produkcyjne!J$3)</f>
        <v/>
      </c>
      <c r="AR10" s="309">
        <f>AND(Q10&gt;=zakresy_produkcyjne!K$2,Q10&lt;=zakresy_produkcyjne!K$3)</f>
        <v/>
      </c>
      <c r="AS10" s="309">
        <f>AND(R10&gt;=zakresy_produkcyjne!L$2,R10&lt;=zakresy_produkcyjne!L$3)</f>
        <v/>
      </c>
      <c r="AT10" s="309">
        <f>AND(AI10:AO10)</f>
        <v/>
      </c>
      <c r="AU10" s="309">
        <f>AND(AP10:AS10)</f>
        <v/>
      </c>
      <c r="AV10" s="309">
        <f>AND(AT10:AU10)</f>
        <v/>
      </c>
      <c r="AW10" s="309">
        <f>AI10*zakresy_produkcyjne!B$4+AJ10*zakresy_produkcyjne!C$4+AK10*zakresy_produkcyjne!D$4+AL10*zakresy_produkcyjne!E$4+AM10*zakresy_produkcyjne!F$4+AN10*zakresy_produkcyjne!G$4+AO10*zakresy_produkcyjne!H$4+AP10*zakresy_produkcyjne!I$4+AQ10*zakresy_produkcyjne!J$4+AR10*zakresy_produkcyjne!K$4+AS10*zakresy_produkcyjne!L$4</f>
        <v/>
      </c>
      <c r="BJ10" s="309">
        <f>IF(S10&lt;&gt;"",S10,BE10)</f>
        <v/>
      </c>
      <c r="BK10" s="309">
        <f>IF(T10&lt;&gt;"",T10,BF10)</f>
        <v/>
      </c>
      <c r="BL10" s="309">
        <f>IF(U10&lt;&gt;"",U10,BG10)</f>
        <v/>
      </c>
      <c r="BM10" s="309">
        <f>IF(V10&lt;&gt;"",V10,BH10)</f>
        <v/>
      </c>
      <c r="BN10" s="309">
        <f>IF(X10&lt;&gt;"",X10,BI10)</f>
        <v/>
      </c>
      <c r="BO10" s="309">
        <f>ABS(BE10-BJ10)</f>
        <v/>
      </c>
      <c r="BP10" s="309">
        <f>IF(S10&lt;&gt;"",POWER((Arkusz10!$O$9*Q10+Arkusz10!$P$9)-S10,2))</f>
        <v/>
      </c>
    </row>
    <row customHeight="1" ht="13.8" r="11" s="311">
      <c r="A11" s="333" t="n">
        <v>3.52</v>
      </c>
      <c r="B11" s="333" t="n">
        <v>2.87</v>
      </c>
      <c r="C11" s="333" t="n">
        <v>0.22</v>
      </c>
      <c r="D11" s="333" t="n">
        <v>0.051</v>
      </c>
      <c r="E11" s="333" t="n">
        <v>0.73</v>
      </c>
      <c r="F11" s="333" t="n">
        <v>1.55</v>
      </c>
      <c r="G11" s="333" t="n">
        <v>0</v>
      </c>
      <c r="H11" s="333" t="n">
        <v>0.017</v>
      </c>
      <c r="I11" s="333" t="n">
        <v>0.65</v>
      </c>
      <c r="J11" s="333" t="n">
        <v>0</v>
      </c>
      <c r="K11" s="333" t="n">
        <v>0</v>
      </c>
      <c r="L11" s="333" t="n">
        <v>0</v>
      </c>
      <c r="M11" s="333" t="n">
        <v>0</v>
      </c>
      <c r="N11" s="333" t="n">
        <v>0</v>
      </c>
      <c r="O11" s="333" t="n">
        <v>900</v>
      </c>
      <c r="P11" s="333" t="n">
        <v>120</v>
      </c>
      <c r="Q11" s="333" t="n">
        <v>330</v>
      </c>
      <c r="R11" s="333" t="n">
        <v>120</v>
      </c>
      <c r="S11" s="333" t="n">
        <v>1259.7</v>
      </c>
      <c r="T11" s="334" t="n"/>
      <c r="U11" s="333" t="n">
        <v>13.4</v>
      </c>
      <c r="V11" s="333">
        <f>KONWERTUJ_TWARDOSC(AA11,tabela_twardosci!$C$8:$C$69,tabela_twardosci!$K$8:$K$69)</f>
        <v/>
      </c>
      <c r="W11" s="333" t="n"/>
      <c r="X11" s="333" t="n"/>
      <c r="Y11" s="335" t="n">
        <v>2</v>
      </c>
      <c r="Z11" s="336" t="n"/>
      <c r="AA11" s="336" t="n">
        <v>39.6559086576744</v>
      </c>
      <c r="AB11" s="336" t="n"/>
      <c r="AC11" s="336" t="n"/>
      <c r="AD11" s="336" t="n"/>
      <c r="AE11" s="336" t="n"/>
      <c r="AF11" s="309">
        <f>NOT(OR(ISBLANK(S11),ISBLANK(T11),ISBLANK(U11),ISBLANK(V11),AND(ISBLANK(W11),ISBLANK(X11))))</f>
        <v/>
      </c>
      <c r="AG11" s="309" t="n">
        <v>25</v>
      </c>
      <c r="AH11" s="309">
        <f>IF(AG11&lt;=30,1,IF(AG11&lt;=60,2,IF(AG11&lt;=100,3,"bd")))</f>
        <v/>
      </c>
      <c r="AI11" s="309">
        <f>AND(A11&gt;=zakresy_produkcyjne!B$2,A11&lt;=zakresy_produkcyjne!B$3)</f>
        <v/>
      </c>
      <c r="AJ11" s="309">
        <f>AND(B11&gt;=zakresy_produkcyjne!C$2,B11&lt;=zakresy_produkcyjne!C$3)</f>
        <v/>
      </c>
      <c r="AK11" s="309">
        <f>AND(C11&gt;=zakresy_produkcyjne!D$2,C11&lt;=zakresy_produkcyjne!D$3)</f>
        <v/>
      </c>
      <c r="AL11" s="309">
        <f>AND(D11&gt;=zakresy_produkcyjne!E$2,D11&lt;=zakresy_produkcyjne!E$3)</f>
        <v/>
      </c>
      <c r="AM11" s="309">
        <f>AND(E11&gt;=zakresy_produkcyjne!F$2,E11&lt;=zakresy_produkcyjne!F$3)</f>
        <v/>
      </c>
      <c r="AN11" s="309">
        <f>AND(F11&gt;=zakresy_produkcyjne!G$2,F11&lt;=zakresy_produkcyjne!G$3)</f>
        <v/>
      </c>
      <c r="AO11" s="309">
        <f>AND(G11&gt;=zakresy_produkcyjne!H$2,G11&lt;=zakresy_produkcyjne!H$3)</f>
        <v/>
      </c>
      <c r="AP11" s="309">
        <f>AND(O11&gt;=zakresy_produkcyjne!I$2,O11&lt;=zakresy_produkcyjne!I$3)</f>
        <v/>
      </c>
      <c r="AQ11" s="309">
        <f>AND(P11&gt;=zakresy_produkcyjne!J$2,P11&lt;=zakresy_produkcyjne!J$3)</f>
        <v/>
      </c>
      <c r="AR11" s="309">
        <f>AND(Q11&gt;=zakresy_produkcyjne!K$2,Q11&lt;=zakresy_produkcyjne!K$3)</f>
        <v/>
      </c>
      <c r="AS11" s="309">
        <f>AND(R11&gt;=zakresy_produkcyjne!L$2,R11&lt;=zakresy_produkcyjne!L$3)</f>
        <v/>
      </c>
      <c r="AT11" s="309">
        <f>AND(AI11:AO11)</f>
        <v/>
      </c>
      <c r="AU11" s="309">
        <f>AND(AP11:AS11)</f>
        <v/>
      </c>
      <c r="AV11" s="309">
        <f>AND(AT11:AU11)</f>
        <v/>
      </c>
      <c r="AW11" s="309">
        <f>AI11*zakresy_produkcyjne!B$4+AJ11*zakresy_produkcyjne!C$4+AK11*zakresy_produkcyjne!D$4+AL11*zakresy_produkcyjne!E$4+AM11*zakresy_produkcyjne!F$4+AN11*zakresy_produkcyjne!G$4+AO11*zakresy_produkcyjne!H$4+AP11*zakresy_produkcyjne!I$4+AQ11*zakresy_produkcyjne!J$4+AR11*zakresy_produkcyjne!K$4+AS11*zakresy_produkcyjne!L$4</f>
        <v/>
      </c>
      <c r="BJ11" s="309">
        <f>IF(S11&lt;&gt;"",S11,BE11)</f>
        <v/>
      </c>
      <c r="BK11" s="309">
        <f>IF(T11&lt;&gt;"",T11,BF11)</f>
        <v/>
      </c>
      <c r="BL11" s="309">
        <f>IF(U11&lt;&gt;"",U11,BG11)</f>
        <v/>
      </c>
      <c r="BM11" s="309">
        <f>IF(V11&lt;&gt;"",V11,BH11)</f>
        <v/>
      </c>
      <c r="BN11" s="309">
        <f>IF(X11&lt;&gt;"",X11,BI11)</f>
        <v/>
      </c>
      <c r="BO11" s="309">
        <f>ABS(BE11-BJ11)</f>
        <v/>
      </c>
      <c r="BP11" s="309">
        <f>IF(S11&lt;&gt;"",POWER((Arkusz10!$O$9*Q11+Arkusz10!$P$9)-S11,2))</f>
        <v/>
      </c>
    </row>
    <row customHeight="1" ht="13.8" r="12" s="311">
      <c r="A12" s="333" t="n">
        <v>3.52</v>
      </c>
      <c r="B12" s="333" t="n">
        <v>2.87</v>
      </c>
      <c r="C12" s="333" t="n">
        <v>0.22</v>
      </c>
      <c r="D12" s="333" t="n">
        <v>0.051</v>
      </c>
      <c r="E12" s="333" t="n">
        <v>0.73</v>
      </c>
      <c r="F12" s="333" t="n">
        <v>1.55</v>
      </c>
      <c r="G12" s="333" t="n">
        <v>0</v>
      </c>
      <c r="H12" s="333" t="n">
        <v>0.017</v>
      </c>
      <c r="I12" s="333" t="n">
        <v>0.65</v>
      </c>
      <c r="J12" s="333" t="n">
        <v>0</v>
      </c>
      <c r="K12" s="333" t="n">
        <v>0</v>
      </c>
      <c r="L12" s="333" t="n">
        <v>0</v>
      </c>
      <c r="M12" s="333" t="n">
        <v>0</v>
      </c>
      <c r="N12" s="333" t="n">
        <v>0</v>
      </c>
      <c r="O12" s="333" t="n">
        <v>910</v>
      </c>
      <c r="P12" s="333" t="n">
        <v>120</v>
      </c>
      <c r="Q12" s="333" t="n">
        <v>320</v>
      </c>
      <c r="R12" s="333" t="n">
        <v>120</v>
      </c>
      <c r="S12" s="333" t="n">
        <v>1310</v>
      </c>
      <c r="T12" s="334" t="n"/>
      <c r="U12" s="333" t="n">
        <v>7.7</v>
      </c>
      <c r="V12" s="333">
        <f>KONWERTUJ_TWARDOSC(AA12,tabela_twardosci!$C$8:$C$69,tabela_twardosci!$K$8:$K$69)</f>
        <v/>
      </c>
      <c r="W12" s="333" t="n"/>
      <c r="X12" s="333" t="n"/>
      <c r="Y12" s="335" t="n">
        <v>2</v>
      </c>
      <c r="Z12" s="336" t="n"/>
      <c r="AA12" s="336" t="n">
        <v>39.1803520364416</v>
      </c>
      <c r="AB12" s="336" t="n"/>
      <c r="AC12" s="336" t="n"/>
      <c r="AD12" s="336" t="n"/>
      <c r="AE12" s="336" t="n"/>
      <c r="AF12" s="309">
        <f>NOT(OR(ISBLANK(S12),ISBLANK(T12),ISBLANK(U12),ISBLANK(V12),AND(ISBLANK(W12),ISBLANK(X12))))</f>
        <v/>
      </c>
      <c r="AG12" s="309" t="n">
        <v>25</v>
      </c>
      <c r="AH12" s="309">
        <f>IF(AG12&lt;=30,1,IF(AG12&lt;=60,2,IF(AG12&lt;=100,3,"bd")))</f>
        <v/>
      </c>
      <c r="AI12" s="309">
        <f>AND(A12&gt;=zakresy_produkcyjne!B$2,A12&lt;=zakresy_produkcyjne!B$3)</f>
        <v/>
      </c>
      <c r="AJ12" s="309">
        <f>AND(B12&gt;=zakresy_produkcyjne!C$2,B12&lt;=zakresy_produkcyjne!C$3)</f>
        <v/>
      </c>
      <c r="AK12" s="309">
        <f>AND(C12&gt;=zakresy_produkcyjne!D$2,C12&lt;=zakresy_produkcyjne!D$3)</f>
        <v/>
      </c>
      <c r="AL12" s="309">
        <f>AND(D12&gt;=zakresy_produkcyjne!E$2,D12&lt;=zakresy_produkcyjne!E$3)</f>
        <v/>
      </c>
      <c r="AM12" s="309">
        <f>AND(E12&gt;=zakresy_produkcyjne!F$2,E12&lt;=zakresy_produkcyjne!F$3)</f>
        <v/>
      </c>
      <c r="AN12" s="309">
        <f>AND(F12&gt;=zakresy_produkcyjne!G$2,F12&lt;=zakresy_produkcyjne!G$3)</f>
        <v/>
      </c>
      <c r="AO12" s="309">
        <f>AND(G12&gt;=zakresy_produkcyjne!H$2,G12&lt;=zakresy_produkcyjne!H$3)</f>
        <v/>
      </c>
      <c r="AP12" s="309">
        <f>AND(O12&gt;=zakresy_produkcyjne!I$2,O12&lt;=zakresy_produkcyjne!I$3)</f>
        <v/>
      </c>
      <c r="AQ12" s="309">
        <f>AND(P12&gt;=zakresy_produkcyjne!J$2,P12&lt;=zakresy_produkcyjne!J$3)</f>
        <v/>
      </c>
      <c r="AR12" s="309">
        <f>AND(Q12&gt;=zakresy_produkcyjne!K$2,Q12&lt;=zakresy_produkcyjne!K$3)</f>
        <v/>
      </c>
      <c r="AS12" s="309">
        <f>AND(R12&gt;=zakresy_produkcyjne!L$2,R12&lt;=zakresy_produkcyjne!L$3)</f>
        <v/>
      </c>
      <c r="AT12" s="309">
        <f>AND(AI12:AO12)</f>
        <v/>
      </c>
      <c r="AU12" s="309">
        <f>AND(AP12:AS12)</f>
        <v/>
      </c>
      <c r="AV12" s="309">
        <f>AND(AT12:AU12)</f>
        <v/>
      </c>
      <c r="AW12" s="309">
        <f>AI12*zakresy_produkcyjne!B$4+AJ12*zakresy_produkcyjne!C$4+AK12*zakresy_produkcyjne!D$4+AL12*zakresy_produkcyjne!E$4+AM12*zakresy_produkcyjne!F$4+AN12*zakresy_produkcyjne!G$4+AO12*zakresy_produkcyjne!H$4+AP12*zakresy_produkcyjne!I$4+AQ12*zakresy_produkcyjne!J$4+AR12*zakresy_produkcyjne!K$4+AS12*zakresy_produkcyjne!L$4</f>
        <v/>
      </c>
      <c r="BJ12" s="309">
        <f>IF(S12&lt;&gt;"",S12,BE12)</f>
        <v/>
      </c>
      <c r="BK12" s="309">
        <f>IF(T12&lt;&gt;"",T12,BF12)</f>
        <v/>
      </c>
      <c r="BL12" s="309">
        <f>IF(U12&lt;&gt;"",U12,BG12)</f>
        <v/>
      </c>
      <c r="BM12" s="309">
        <f>IF(V12&lt;&gt;"",V12,BH12)</f>
        <v/>
      </c>
      <c r="BN12" s="309">
        <f>IF(X12&lt;&gt;"",X12,BI12)</f>
        <v/>
      </c>
      <c r="BO12" s="309">
        <f>ABS(BE12-BJ12)</f>
        <v/>
      </c>
      <c r="BP12" s="309">
        <f>IF(S12&lt;&gt;"",POWER((Arkusz10!$O$9*Q12+Arkusz10!$P$9)-S12,2))</f>
        <v/>
      </c>
    </row>
    <row customHeight="1" ht="13.8" r="13" s="311">
      <c r="A13" s="333" t="n">
        <v>3.52</v>
      </c>
      <c r="B13" s="333" t="n">
        <v>2.87</v>
      </c>
      <c r="C13" s="333" t="n">
        <v>0.22</v>
      </c>
      <c r="D13" s="333" t="n">
        <v>0.051</v>
      </c>
      <c r="E13" s="333" t="n">
        <v>0.73</v>
      </c>
      <c r="F13" s="333" t="n">
        <v>1.55</v>
      </c>
      <c r="G13" s="333" t="n">
        <v>0</v>
      </c>
      <c r="H13" s="333" t="n">
        <v>0.017</v>
      </c>
      <c r="I13" s="333" t="n">
        <v>0.65</v>
      </c>
      <c r="J13" s="333" t="n">
        <v>0</v>
      </c>
      <c r="K13" s="333" t="n">
        <v>0</v>
      </c>
      <c r="L13" s="333" t="n">
        <v>0</v>
      </c>
      <c r="M13" s="333" t="n">
        <v>0</v>
      </c>
      <c r="N13" s="333" t="n">
        <v>0</v>
      </c>
      <c r="O13" s="333" t="n">
        <v>950</v>
      </c>
      <c r="P13" s="333" t="n">
        <v>120</v>
      </c>
      <c r="Q13" s="333" t="n">
        <v>290</v>
      </c>
      <c r="R13" s="333" t="n">
        <v>180</v>
      </c>
      <c r="S13" s="333" t="n">
        <v>1428.6</v>
      </c>
      <c r="T13" s="334" t="n"/>
      <c r="U13" s="333" t="n">
        <v>5.7</v>
      </c>
      <c r="V13" s="333">
        <f>KONWERTUJ_TWARDOSC(AA13,tabela_twardosci!$C$8:$C$69,tabela_twardosci!$K$8:$K$69)</f>
        <v/>
      </c>
      <c r="W13" s="333" t="n"/>
      <c r="X13" s="333" t="n"/>
      <c r="Y13" s="335" t="n">
        <v>2</v>
      </c>
      <c r="Z13" s="336" t="n"/>
      <c r="AA13" s="336" t="n">
        <v>42.3841066618097</v>
      </c>
      <c r="AB13" s="336" t="n"/>
      <c r="AC13" s="336" t="n"/>
      <c r="AD13" s="336" t="n"/>
      <c r="AE13" s="336" t="n"/>
      <c r="AF13" s="309">
        <f>NOT(OR(ISBLANK(S13),ISBLANK(T13),ISBLANK(U13),ISBLANK(V13),AND(ISBLANK(W13),ISBLANK(X13))))</f>
        <v/>
      </c>
      <c r="AG13" s="309" t="n">
        <v>25</v>
      </c>
      <c r="AH13" s="309">
        <f>IF(AG13&lt;=30,1,IF(AG13&lt;=60,2,IF(AG13&lt;=100,3,"bd")))</f>
        <v/>
      </c>
      <c r="AI13" s="309">
        <f>AND(A13&gt;=zakresy_produkcyjne!B$2,A13&lt;=zakresy_produkcyjne!B$3)</f>
        <v/>
      </c>
      <c r="AJ13" s="309">
        <f>AND(B13&gt;=zakresy_produkcyjne!C$2,B13&lt;=zakresy_produkcyjne!C$3)</f>
        <v/>
      </c>
      <c r="AK13" s="309">
        <f>AND(C13&gt;=zakresy_produkcyjne!D$2,C13&lt;=zakresy_produkcyjne!D$3)</f>
        <v/>
      </c>
      <c r="AL13" s="309">
        <f>AND(D13&gt;=zakresy_produkcyjne!E$2,D13&lt;=zakresy_produkcyjne!E$3)</f>
        <v/>
      </c>
      <c r="AM13" s="309">
        <f>AND(E13&gt;=zakresy_produkcyjne!F$2,E13&lt;=zakresy_produkcyjne!F$3)</f>
        <v/>
      </c>
      <c r="AN13" s="309">
        <f>AND(F13&gt;=zakresy_produkcyjne!G$2,F13&lt;=zakresy_produkcyjne!G$3)</f>
        <v/>
      </c>
      <c r="AO13" s="309">
        <f>AND(G13&gt;=zakresy_produkcyjne!H$2,G13&lt;=zakresy_produkcyjne!H$3)</f>
        <v/>
      </c>
      <c r="AP13" s="309">
        <f>AND(O13&gt;=zakresy_produkcyjne!I$2,O13&lt;=zakresy_produkcyjne!I$3)</f>
        <v/>
      </c>
      <c r="AQ13" s="309">
        <f>AND(P13&gt;=zakresy_produkcyjne!J$2,P13&lt;=zakresy_produkcyjne!J$3)</f>
        <v/>
      </c>
      <c r="AR13" s="309">
        <f>AND(Q13&gt;=zakresy_produkcyjne!K$2,Q13&lt;=zakresy_produkcyjne!K$3)</f>
        <v/>
      </c>
      <c r="AS13" s="309">
        <f>AND(R13&gt;=zakresy_produkcyjne!L$2,R13&lt;=zakresy_produkcyjne!L$3)</f>
        <v/>
      </c>
      <c r="AT13" s="309">
        <f>AND(AI13:AO13)</f>
        <v/>
      </c>
      <c r="AU13" s="309">
        <f>AND(AP13:AS13)</f>
        <v/>
      </c>
      <c r="AV13" s="309">
        <f>AND(AT13:AU13)</f>
        <v/>
      </c>
      <c r="AW13" s="309">
        <f>AI13*zakresy_produkcyjne!B$4+AJ13*zakresy_produkcyjne!C$4+AK13*zakresy_produkcyjne!D$4+AL13*zakresy_produkcyjne!E$4+AM13*zakresy_produkcyjne!F$4+AN13*zakresy_produkcyjne!G$4+AO13*zakresy_produkcyjne!H$4+AP13*zakresy_produkcyjne!I$4+AQ13*zakresy_produkcyjne!J$4+AR13*zakresy_produkcyjne!K$4+AS13*zakresy_produkcyjne!L$4</f>
        <v/>
      </c>
      <c r="BJ13" s="309">
        <f>IF(S13&lt;&gt;"",S13,BE13)</f>
        <v/>
      </c>
      <c r="BK13" s="309">
        <f>IF(T13&lt;&gt;"",T13,BF13)</f>
        <v/>
      </c>
      <c r="BL13" s="309">
        <f>IF(U13&lt;&gt;"",U13,BG13)</f>
        <v/>
      </c>
      <c r="BM13" s="309">
        <f>IF(V13&lt;&gt;"",V13,BH13)</f>
        <v/>
      </c>
      <c r="BN13" s="309">
        <f>IF(X13&lt;&gt;"",X13,BI13)</f>
        <v/>
      </c>
      <c r="BO13" s="309">
        <f>ABS(BE13-BJ13)</f>
        <v/>
      </c>
      <c r="BP13" s="309">
        <f>IF(S13&lt;&gt;"",POWER((Arkusz10!$O$9*Q13+Arkusz10!$P$9)-S13,2))</f>
        <v/>
      </c>
    </row>
    <row customHeight="1" ht="13.8" r="14" s="311">
      <c r="A14" s="333" t="n">
        <v>3.52</v>
      </c>
      <c r="B14" s="333" t="n">
        <v>2.87</v>
      </c>
      <c r="C14" s="333" t="n">
        <v>0.22</v>
      </c>
      <c r="D14" s="333" t="n">
        <v>0.051</v>
      </c>
      <c r="E14" s="333" t="n">
        <v>0.73</v>
      </c>
      <c r="F14" s="333" t="n">
        <v>1.55</v>
      </c>
      <c r="G14" s="333" t="n">
        <v>0</v>
      </c>
      <c r="H14" s="333" t="n">
        <v>0.017</v>
      </c>
      <c r="I14" s="333" t="n">
        <v>0.65</v>
      </c>
      <c r="J14" s="333" t="n">
        <v>0</v>
      </c>
      <c r="K14" s="333" t="n">
        <v>0</v>
      </c>
      <c r="L14" s="333" t="n">
        <v>0</v>
      </c>
      <c r="M14" s="333" t="n">
        <v>0</v>
      </c>
      <c r="N14" s="333" t="n">
        <v>0</v>
      </c>
      <c r="O14" s="333" t="n">
        <v>940</v>
      </c>
      <c r="P14" s="333" t="n">
        <v>120</v>
      </c>
      <c r="Q14" s="333" t="n">
        <v>280</v>
      </c>
      <c r="R14" s="333" t="n">
        <v>180</v>
      </c>
      <c r="S14" s="333" t="n">
        <v>1425.5</v>
      </c>
      <c r="T14" s="334" t="n"/>
      <c r="U14" s="333" t="n">
        <v>4.9</v>
      </c>
      <c r="V14" s="333">
        <f>KONWERTUJ_TWARDOSC(AA14,tabela_twardosci!$C$8:$C$69,tabela_twardosci!$K$8:$K$69)</f>
        <v/>
      </c>
      <c r="W14" s="333" t="n"/>
      <c r="X14" s="333" t="n"/>
      <c r="Y14" s="335" t="n">
        <v>2</v>
      </c>
      <c r="Z14" s="336" t="n"/>
      <c r="AA14" s="336" t="n">
        <v>43.2493051537043</v>
      </c>
      <c r="AB14" s="336" t="n"/>
      <c r="AC14" s="336" t="n"/>
      <c r="AD14" s="336" t="n"/>
      <c r="AE14" s="336" t="n"/>
      <c r="AF14" s="309">
        <f>NOT(OR(ISBLANK(S14),ISBLANK(T14),ISBLANK(U14),ISBLANK(V14),AND(ISBLANK(W14),ISBLANK(X14))))</f>
        <v/>
      </c>
      <c r="AG14" s="309" t="n">
        <v>25</v>
      </c>
      <c r="AH14" s="309">
        <f>IF(AG14&lt;=30,1,IF(AG14&lt;=60,2,IF(AG14&lt;=100,3,"bd")))</f>
        <v/>
      </c>
      <c r="AI14" s="309">
        <f>AND(A14&gt;=zakresy_produkcyjne!B$2,A14&lt;=zakresy_produkcyjne!B$3)</f>
        <v/>
      </c>
      <c r="AJ14" s="309">
        <f>AND(B14&gt;=zakresy_produkcyjne!C$2,B14&lt;=zakresy_produkcyjne!C$3)</f>
        <v/>
      </c>
      <c r="AK14" s="309">
        <f>AND(C14&gt;=zakresy_produkcyjne!D$2,C14&lt;=zakresy_produkcyjne!D$3)</f>
        <v/>
      </c>
      <c r="AL14" s="309">
        <f>AND(D14&gt;=zakresy_produkcyjne!E$2,D14&lt;=zakresy_produkcyjne!E$3)</f>
        <v/>
      </c>
      <c r="AM14" s="309">
        <f>AND(E14&gt;=zakresy_produkcyjne!F$2,E14&lt;=zakresy_produkcyjne!F$3)</f>
        <v/>
      </c>
      <c r="AN14" s="309">
        <f>AND(F14&gt;=zakresy_produkcyjne!G$2,F14&lt;=zakresy_produkcyjne!G$3)</f>
        <v/>
      </c>
      <c r="AO14" s="309">
        <f>AND(G14&gt;=zakresy_produkcyjne!H$2,G14&lt;=zakresy_produkcyjne!H$3)</f>
        <v/>
      </c>
      <c r="AP14" s="309">
        <f>AND(O14&gt;=zakresy_produkcyjne!I$2,O14&lt;=zakresy_produkcyjne!I$3)</f>
        <v/>
      </c>
      <c r="AQ14" s="309">
        <f>AND(P14&gt;=zakresy_produkcyjne!J$2,P14&lt;=zakresy_produkcyjne!J$3)</f>
        <v/>
      </c>
      <c r="AR14" s="309">
        <f>AND(Q14&gt;=zakresy_produkcyjne!K$2,Q14&lt;=zakresy_produkcyjne!K$3)</f>
        <v/>
      </c>
      <c r="AS14" s="309">
        <f>AND(R14&gt;=zakresy_produkcyjne!L$2,R14&lt;=zakresy_produkcyjne!L$3)</f>
        <v/>
      </c>
      <c r="AT14" s="309">
        <f>AND(AI14:AO14)</f>
        <v/>
      </c>
      <c r="AU14" s="309">
        <f>AND(AP14:AS14)</f>
        <v/>
      </c>
      <c r="AV14" s="309">
        <f>AND(AT14:AU14)</f>
        <v/>
      </c>
      <c r="AW14" s="309">
        <f>AI14*zakresy_produkcyjne!B$4+AJ14*zakresy_produkcyjne!C$4+AK14*zakresy_produkcyjne!D$4+AL14*zakresy_produkcyjne!E$4+AM14*zakresy_produkcyjne!F$4+AN14*zakresy_produkcyjne!G$4+AO14*zakresy_produkcyjne!H$4+AP14*zakresy_produkcyjne!I$4+AQ14*zakresy_produkcyjne!J$4+AR14*zakresy_produkcyjne!K$4+AS14*zakresy_produkcyjne!L$4</f>
        <v/>
      </c>
      <c r="BJ14" s="309">
        <f>IF(S14&lt;&gt;"",S14,BE14)</f>
        <v/>
      </c>
      <c r="BK14" s="309">
        <f>IF(T14&lt;&gt;"",T14,BF14)</f>
        <v/>
      </c>
      <c r="BL14" s="309">
        <f>IF(U14&lt;&gt;"",U14,BG14)</f>
        <v/>
      </c>
      <c r="BM14" s="309">
        <f>IF(V14&lt;&gt;"",V14,BH14)</f>
        <v/>
      </c>
      <c r="BN14" s="309">
        <f>IF(X14&lt;&gt;"",X14,BI14)</f>
        <v/>
      </c>
      <c r="BO14" s="309">
        <f>ABS(BE14-BJ14)</f>
        <v/>
      </c>
      <c r="BP14" s="309">
        <f>IF(S14&lt;&gt;"",POWER((Arkusz10!$O$9*Q14+Arkusz10!$P$9)-S14,2))</f>
        <v/>
      </c>
    </row>
    <row customHeight="1" ht="13.8" r="15" s="311">
      <c r="A15" s="337" t="n">
        <v>3.65</v>
      </c>
      <c r="B15" s="337" t="n">
        <v>2.59</v>
      </c>
      <c r="C15" s="337" t="n">
        <v>0.18</v>
      </c>
      <c r="D15" s="337" t="n">
        <v>0.06</v>
      </c>
      <c r="E15" s="337" t="n">
        <v>0</v>
      </c>
      <c r="F15" s="337" t="n">
        <v>0</v>
      </c>
      <c r="G15" s="337" t="n">
        <v>0</v>
      </c>
      <c r="H15" s="337" t="n">
        <v>0.014</v>
      </c>
      <c r="I15" s="337" t="n">
        <v>0.052</v>
      </c>
      <c r="J15" s="337" t="n">
        <v>0</v>
      </c>
      <c r="K15" s="337" t="n">
        <v>0</v>
      </c>
      <c r="L15" s="337" t="n">
        <v>0</v>
      </c>
      <c r="M15" s="337" t="n">
        <v>0</v>
      </c>
      <c r="N15" s="337" t="n">
        <v>0</v>
      </c>
      <c r="O15" s="337" t="n">
        <v>900</v>
      </c>
      <c r="P15" s="337" t="n">
        <v>60</v>
      </c>
      <c r="Q15" s="337" t="n">
        <v>300</v>
      </c>
      <c r="R15" s="337" t="n">
        <v>32</v>
      </c>
      <c r="S15" s="337" t="n">
        <v>1443</v>
      </c>
      <c r="T15" s="337" t="n">
        <v>1030</v>
      </c>
      <c r="U15" s="337" t="n">
        <v>4</v>
      </c>
      <c r="V15" s="337" t="n">
        <v>376</v>
      </c>
      <c r="W15" s="338" t="n">
        <v>7.03333333333333</v>
      </c>
      <c r="X15" s="337">
        <f>11*W15</f>
        <v/>
      </c>
      <c r="Y15" s="339" t="n">
        <v>3</v>
      </c>
      <c r="Z15" s="340" t="n"/>
      <c r="AA15" s="340" t="n"/>
      <c r="AB15" s="340" t="n"/>
      <c r="AC15" s="340" t="n"/>
      <c r="AD15" s="340" t="n"/>
      <c r="AE15" s="340" t="n"/>
      <c r="AF15" s="309">
        <f>NOT(OR(ISBLANK(S15),ISBLANK(T15),ISBLANK(U15),ISBLANK(V15),AND(ISBLANK(W15),ISBLANK(X15))))</f>
        <v/>
      </c>
      <c r="AG15" s="309" t="n">
        <v>25</v>
      </c>
      <c r="AH15" s="309">
        <f>IF(AG15&lt;=30,1,IF(AG15&lt;=60,2,IF(AG15&lt;=100,3,"bd")))</f>
        <v/>
      </c>
      <c r="AI15" s="309">
        <f>AND(A15&gt;=zakresy_produkcyjne!B$2,A15&lt;=zakresy_produkcyjne!B$3)</f>
        <v/>
      </c>
      <c r="AJ15" s="309">
        <f>AND(B15&gt;=zakresy_produkcyjne!C$2,B15&lt;=zakresy_produkcyjne!C$3)</f>
        <v/>
      </c>
      <c r="AK15" s="309">
        <f>AND(C15&gt;=zakresy_produkcyjne!D$2,C15&lt;=zakresy_produkcyjne!D$3)</f>
        <v/>
      </c>
      <c r="AL15" s="309">
        <f>AND(D15&gt;=zakresy_produkcyjne!E$2,D15&lt;=zakresy_produkcyjne!E$3)</f>
        <v/>
      </c>
      <c r="AM15" s="309">
        <f>AND(E15&gt;=zakresy_produkcyjne!F$2,E15&lt;=zakresy_produkcyjne!F$3)</f>
        <v/>
      </c>
      <c r="AN15" s="309">
        <f>AND(F15&gt;=zakresy_produkcyjne!G$2,F15&lt;=zakresy_produkcyjne!G$3)</f>
        <v/>
      </c>
      <c r="AO15" s="309">
        <f>AND(G15&gt;=zakresy_produkcyjne!H$2,G15&lt;=zakresy_produkcyjne!H$3)</f>
        <v/>
      </c>
      <c r="AP15" s="309">
        <f>AND(O15&gt;=zakresy_produkcyjne!I$2,O15&lt;=zakresy_produkcyjne!I$3)</f>
        <v/>
      </c>
      <c r="AQ15" s="309">
        <f>AND(P15&gt;=zakresy_produkcyjne!J$2,P15&lt;=zakresy_produkcyjne!J$3)</f>
        <v/>
      </c>
      <c r="AR15" s="309">
        <f>AND(Q15&gt;=zakresy_produkcyjne!K$2,Q15&lt;=zakresy_produkcyjne!K$3)</f>
        <v/>
      </c>
      <c r="AS15" s="309">
        <f>AND(R15&gt;=zakresy_produkcyjne!L$2,R15&lt;=zakresy_produkcyjne!L$3)</f>
        <v/>
      </c>
      <c r="AT15" s="309">
        <f>AND(AI15:AO15)</f>
        <v/>
      </c>
      <c r="AU15" s="309">
        <f>AND(AP15:AS15)</f>
        <v/>
      </c>
      <c r="AV15" s="309">
        <f>AND(AT15:AU15)</f>
        <v/>
      </c>
      <c r="AW15" s="309">
        <f>AI15*zakresy_produkcyjne!B$4+AJ15*zakresy_produkcyjne!C$4+AK15*zakresy_produkcyjne!D$4+AL15*zakresy_produkcyjne!E$4+AM15*zakresy_produkcyjne!F$4+AN15*zakresy_produkcyjne!G$4+AO15*zakresy_produkcyjne!H$4+AP15*zakresy_produkcyjne!I$4+AQ15*zakresy_produkcyjne!J$4+AR15*zakresy_produkcyjne!K$4+AS15*zakresy_produkcyjne!L$4</f>
        <v/>
      </c>
      <c r="AY15" s="309" t="n">
        <v>507</v>
      </c>
      <c r="BA15" s="309" t="n">
        <v>12.1</v>
      </c>
      <c r="BB15" s="309">
        <f>KONWERTUJ_TWARDOSC(156,tabela_twardosci!$M$8:$M$69,tabela_twardosci!$K$8:$K$69)</f>
        <v/>
      </c>
      <c r="BC15" s="309" t="n">
        <v>106</v>
      </c>
      <c r="BD15" s="309" t="n">
        <v>112</v>
      </c>
      <c r="BJ15" s="309">
        <f>IF(S15&lt;&gt;"",S15,BE15)</f>
        <v/>
      </c>
      <c r="BK15" s="309">
        <f>IF(T15&lt;&gt;"",T15,BF15)</f>
        <v/>
      </c>
      <c r="BL15" s="309">
        <f>IF(U15&lt;&gt;"",U15,BG15)</f>
        <v/>
      </c>
      <c r="BM15" s="309">
        <f>IF(V15&lt;&gt;"",V15,BH15)</f>
        <v/>
      </c>
      <c r="BN15" s="309">
        <f>IF(X15&lt;&gt;"",X15,BI15)</f>
        <v/>
      </c>
      <c r="BO15" s="309">
        <f>ABS(BE15-BJ15)</f>
        <v/>
      </c>
      <c r="BP15" s="309">
        <f>IF(S15&lt;&gt;"",POWER((Arkusz10!$O$9*Q15+Arkusz10!$P$9)-S15,2))</f>
        <v/>
      </c>
    </row>
    <row customHeight="1" ht="13.8" r="16" s="311">
      <c r="A16" s="337" t="n">
        <v>3.65</v>
      </c>
      <c r="B16" s="337" t="n">
        <v>2.59</v>
      </c>
      <c r="C16" s="337" t="n">
        <v>0.18</v>
      </c>
      <c r="D16" s="337" t="n">
        <v>0.06</v>
      </c>
      <c r="E16" s="337" t="n">
        <v>0</v>
      </c>
      <c r="F16" s="337" t="n">
        <v>0</v>
      </c>
      <c r="G16" s="337" t="n">
        <v>0</v>
      </c>
      <c r="H16" s="337" t="n">
        <v>0.014</v>
      </c>
      <c r="I16" s="337" t="n">
        <v>0.052</v>
      </c>
      <c r="J16" s="337" t="n">
        <v>0</v>
      </c>
      <c r="K16" s="337" t="n">
        <v>0</v>
      </c>
      <c r="L16" s="337" t="n">
        <v>0</v>
      </c>
      <c r="M16" s="337" t="n">
        <v>0</v>
      </c>
      <c r="N16" s="337" t="n">
        <v>0</v>
      </c>
      <c r="O16" s="337" t="n">
        <v>900</v>
      </c>
      <c r="P16" s="337" t="n">
        <v>60</v>
      </c>
      <c r="Q16" s="337" t="n">
        <v>300</v>
      </c>
      <c r="R16" s="337" t="n">
        <v>64</v>
      </c>
      <c r="S16" s="337" t="n">
        <v>1462</v>
      </c>
      <c r="T16" s="337" t="n">
        <v>1146</v>
      </c>
      <c r="U16" s="337" t="n">
        <v>4</v>
      </c>
      <c r="V16" s="337" t="n">
        <v>396</v>
      </c>
      <c r="W16" s="338" t="n">
        <v>6.46666666666667</v>
      </c>
      <c r="X16" s="337">
        <f>11*W16</f>
        <v/>
      </c>
      <c r="Y16" s="339" t="n">
        <v>3</v>
      </c>
      <c r="Z16" s="340" t="n"/>
      <c r="AA16" s="340" t="n"/>
      <c r="AB16" s="340" t="n"/>
      <c r="AC16" s="340" t="n"/>
      <c r="AD16" s="340" t="n"/>
      <c r="AE16" s="340" t="n"/>
      <c r="AF16" s="309">
        <f>NOT(OR(ISBLANK(S16),ISBLANK(T16),ISBLANK(U16),ISBLANK(V16),AND(ISBLANK(W16),ISBLANK(X16))))</f>
        <v/>
      </c>
      <c r="AG16" s="309" t="n">
        <v>25</v>
      </c>
      <c r="AH16" s="309">
        <f>IF(AG16&lt;=30,1,IF(AG16&lt;=60,2,IF(AG16&lt;=100,3,"bd")))</f>
        <v/>
      </c>
      <c r="AI16" s="309">
        <f>AND(A16&gt;=zakresy_produkcyjne!B$2,A16&lt;=zakresy_produkcyjne!B$3)</f>
        <v/>
      </c>
      <c r="AJ16" s="309">
        <f>AND(B16&gt;=zakresy_produkcyjne!C$2,B16&lt;=zakresy_produkcyjne!C$3)</f>
        <v/>
      </c>
      <c r="AK16" s="309">
        <f>AND(C16&gt;=zakresy_produkcyjne!D$2,C16&lt;=zakresy_produkcyjne!D$3)</f>
        <v/>
      </c>
      <c r="AL16" s="309">
        <f>AND(D16&gt;=zakresy_produkcyjne!E$2,D16&lt;=zakresy_produkcyjne!E$3)</f>
        <v/>
      </c>
      <c r="AM16" s="309">
        <f>AND(E16&gt;=zakresy_produkcyjne!F$2,E16&lt;=zakresy_produkcyjne!F$3)</f>
        <v/>
      </c>
      <c r="AN16" s="309">
        <f>AND(F16&gt;=zakresy_produkcyjne!G$2,F16&lt;=zakresy_produkcyjne!G$3)</f>
        <v/>
      </c>
      <c r="AO16" s="309">
        <f>AND(G16&gt;=zakresy_produkcyjne!H$2,G16&lt;=zakresy_produkcyjne!H$3)</f>
        <v/>
      </c>
      <c r="AP16" s="309">
        <f>AND(O16&gt;=zakresy_produkcyjne!I$2,O16&lt;=zakresy_produkcyjne!I$3)</f>
        <v/>
      </c>
      <c r="AQ16" s="309">
        <f>AND(P16&gt;=zakresy_produkcyjne!J$2,P16&lt;=zakresy_produkcyjne!J$3)</f>
        <v/>
      </c>
      <c r="AR16" s="309">
        <f>AND(Q16&gt;=zakresy_produkcyjne!K$2,Q16&lt;=zakresy_produkcyjne!K$3)</f>
        <v/>
      </c>
      <c r="AS16" s="309">
        <f>AND(R16&gt;=zakresy_produkcyjne!L$2,R16&lt;=zakresy_produkcyjne!L$3)</f>
        <v/>
      </c>
      <c r="AT16" s="309">
        <f>AND(AI16:AO16)</f>
        <v/>
      </c>
      <c r="AU16" s="309">
        <f>AND(AP16:AS16)</f>
        <v/>
      </c>
      <c r="AV16" s="309">
        <f>AND(AT16:AU16)</f>
        <v/>
      </c>
      <c r="AW16" s="309">
        <f>AI16*zakresy_produkcyjne!B$4+AJ16*zakresy_produkcyjne!C$4+AK16*zakresy_produkcyjne!D$4+AL16*zakresy_produkcyjne!E$4+AM16*zakresy_produkcyjne!F$4+AN16*zakresy_produkcyjne!G$4+AO16*zakresy_produkcyjne!H$4+AP16*zakresy_produkcyjne!I$4+AQ16*zakresy_produkcyjne!J$4+AR16*zakresy_produkcyjne!K$4+AS16*zakresy_produkcyjne!L$4</f>
        <v/>
      </c>
      <c r="AY16" s="309" t="n">
        <v>507</v>
      </c>
      <c r="BA16" s="309" t="n">
        <v>12.1</v>
      </c>
      <c r="BB16" s="309">
        <f>KONWERTUJ_TWARDOSC(156,tabela_twardosci!$M$8:$M$69,tabela_twardosci!$K$8:$K$69)</f>
        <v/>
      </c>
      <c r="BC16" s="309" t="n">
        <v>106</v>
      </c>
      <c r="BD16" s="309" t="n">
        <v>112</v>
      </c>
      <c r="BJ16" s="309">
        <f>IF(S16&lt;&gt;"",S16,BE16)</f>
        <v/>
      </c>
      <c r="BK16" s="309">
        <f>IF(T16&lt;&gt;"",T16,BF16)</f>
        <v/>
      </c>
      <c r="BL16" s="309">
        <f>IF(U16&lt;&gt;"",U16,BG16)</f>
        <v/>
      </c>
      <c r="BM16" s="309">
        <f>IF(V16&lt;&gt;"",V16,BH16)</f>
        <v/>
      </c>
      <c r="BN16" s="309">
        <f>IF(X16&lt;&gt;"",X16,BI16)</f>
        <v/>
      </c>
      <c r="BO16" s="309">
        <f>ABS(BE16-BJ16)</f>
        <v/>
      </c>
      <c r="BP16" s="309">
        <f>IF(S16&lt;&gt;"",POWER((Arkusz10!$O$9*Q16+Arkusz10!$P$9)-S16,2))</f>
        <v/>
      </c>
    </row>
    <row customHeight="1" ht="13.8" r="17" s="311">
      <c r="A17" s="337" t="n">
        <v>3.65</v>
      </c>
      <c r="B17" s="337" t="n">
        <v>2.59</v>
      </c>
      <c r="C17" s="337" t="n">
        <v>0.18</v>
      </c>
      <c r="D17" s="337" t="n">
        <v>0.06</v>
      </c>
      <c r="E17" s="337" t="n">
        <v>0</v>
      </c>
      <c r="F17" s="337" t="n">
        <v>0</v>
      </c>
      <c r="G17" s="337" t="n">
        <v>0</v>
      </c>
      <c r="H17" s="337" t="n">
        <v>0.014</v>
      </c>
      <c r="I17" s="337" t="n">
        <v>0.052</v>
      </c>
      <c r="J17" s="337" t="n">
        <v>0</v>
      </c>
      <c r="K17" s="337" t="n">
        <v>0</v>
      </c>
      <c r="L17" s="337" t="n">
        <v>0</v>
      </c>
      <c r="M17" s="337" t="n">
        <v>0</v>
      </c>
      <c r="N17" s="337" t="n">
        <v>0</v>
      </c>
      <c r="O17" s="337" t="n">
        <v>900</v>
      </c>
      <c r="P17" s="337" t="n">
        <v>60</v>
      </c>
      <c r="Q17" s="337" t="n">
        <v>400</v>
      </c>
      <c r="R17" s="337" t="n">
        <v>32</v>
      </c>
      <c r="S17" s="337" t="n">
        <v>984</v>
      </c>
      <c r="T17" s="337" t="n">
        <v>711</v>
      </c>
      <c r="U17" s="337" t="n">
        <v>13</v>
      </c>
      <c r="V17" s="337" t="n">
        <v>259</v>
      </c>
      <c r="W17" s="338" t="n">
        <v>14</v>
      </c>
      <c r="X17" s="337">
        <f>11*W17</f>
        <v/>
      </c>
      <c r="Y17" s="339" t="n">
        <v>3</v>
      </c>
      <c r="Z17" s="340" t="n"/>
      <c r="AA17" s="340" t="n"/>
      <c r="AB17" s="340" t="n"/>
      <c r="AC17" s="340" t="n"/>
      <c r="AD17" s="340" t="n"/>
      <c r="AE17" s="340" t="n"/>
      <c r="AF17" s="309">
        <f>NOT(OR(ISBLANK(S17),ISBLANK(T17),ISBLANK(U17),ISBLANK(V17),AND(ISBLANK(W17),ISBLANK(X17))))</f>
        <v/>
      </c>
      <c r="AG17" s="309" t="n">
        <v>25</v>
      </c>
      <c r="AH17" s="309">
        <f>IF(AG17&lt;=30,1,IF(AG17&lt;=60,2,IF(AG17&lt;=100,3,"bd")))</f>
        <v/>
      </c>
      <c r="AI17" s="309">
        <f>AND(A17&gt;=zakresy_produkcyjne!B$2,A17&lt;=zakresy_produkcyjne!B$3)</f>
        <v/>
      </c>
      <c r="AJ17" s="309">
        <f>AND(B17&gt;=zakresy_produkcyjne!C$2,B17&lt;=zakresy_produkcyjne!C$3)</f>
        <v/>
      </c>
      <c r="AK17" s="309">
        <f>AND(C17&gt;=zakresy_produkcyjne!D$2,C17&lt;=zakresy_produkcyjne!D$3)</f>
        <v/>
      </c>
      <c r="AL17" s="309">
        <f>AND(D17&gt;=zakresy_produkcyjne!E$2,D17&lt;=zakresy_produkcyjne!E$3)</f>
        <v/>
      </c>
      <c r="AM17" s="309">
        <f>AND(E17&gt;=zakresy_produkcyjne!F$2,E17&lt;=zakresy_produkcyjne!F$3)</f>
        <v/>
      </c>
      <c r="AN17" s="309">
        <f>AND(F17&gt;=zakresy_produkcyjne!G$2,F17&lt;=zakresy_produkcyjne!G$3)</f>
        <v/>
      </c>
      <c r="AO17" s="309">
        <f>AND(G17&gt;=zakresy_produkcyjne!H$2,G17&lt;=zakresy_produkcyjne!H$3)</f>
        <v/>
      </c>
      <c r="AP17" s="309">
        <f>AND(O17&gt;=zakresy_produkcyjne!I$2,O17&lt;=zakresy_produkcyjne!I$3)</f>
        <v/>
      </c>
      <c r="AQ17" s="309">
        <f>AND(P17&gt;=zakresy_produkcyjne!J$2,P17&lt;=zakresy_produkcyjne!J$3)</f>
        <v/>
      </c>
      <c r="AR17" s="309">
        <f>AND(Q17&gt;=zakresy_produkcyjne!K$2,Q17&lt;=zakresy_produkcyjne!K$3)</f>
        <v/>
      </c>
      <c r="AS17" s="309">
        <f>AND(R17&gt;=zakresy_produkcyjne!L$2,R17&lt;=zakresy_produkcyjne!L$3)</f>
        <v/>
      </c>
      <c r="AT17" s="309">
        <f>AND(AI17:AO17)</f>
        <v/>
      </c>
      <c r="AU17" s="309">
        <f>AND(AP17:AS17)</f>
        <v/>
      </c>
      <c r="AV17" s="309">
        <f>AND(AT17:AU17)</f>
        <v/>
      </c>
      <c r="AW17" s="309">
        <f>AI17*zakresy_produkcyjne!B$4+AJ17*zakresy_produkcyjne!C$4+AK17*zakresy_produkcyjne!D$4+AL17*zakresy_produkcyjne!E$4+AM17*zakresy_produkcyjne!F$4+AN17*zakresy_produkcyjne!G$4+AO17*zakresy_produkcyjne!H$4+AP17*zakresy_produkcyjne!I$4+AQ17*zakresy_produkcyjne!J$4+AR17*zakresy_produkcyjne!K$4+AS17*zakresy_produkcyjne!L$4</f>
        <v/>
      </c>
      <c r="AY17" s="309" t="n">
        <v>507</v>
      </c>
      <c r="BA17" s="309" t="n">
        <v>12.1</v>
      </c>
      <c r="BB17" s="309">
        <f>KONWERTUJ_TWARDOSC(156,tabela_twardosci!$M$8:$M$69,tabela_twardosci!$K$8:$K$69)</f>
        <v/>
      </c>
      <c r="BC17" s="309" t="n">
        <v>106</v>
      </c>
      <c r="BD17" s="309" t="n">
        <v>112</v>
      </c>
      <c r="BJ17" s="309">
        <f>IF(S17&lt;&gt;"",S17,BE17)</f>
        <v/>
      </c>
      <c r="BK17" s="309">
        <f>IF(T17&lt;&gt;"",T17,BF17)</f>
        <v/>
      </c>
      <c r="BL17" s="309">
        <f>IF(U17&lt;&gt;"",U17,BG17)</f>
        <v/>
      </c>
      <c r="BM17" s="309">
        <f>IF(V17&lt;&gt;"",V17,BH17)</f>
        <v/>
      </c>
      <c r="BN17" s="309">
        <f>IF(X17&lt;&gt;"",X17,BI17)</f>
        <v/>
      </c>
      <c r="BO17" s="309">
        <f>ABS(BE17-BJ17)</f>
        <v/>
      </c>
      <c r="BP17" s="309">
        <f>IF(S17&lt;&gt;"",POWER((Arkusz10!$O$9*Q17+Arkusz10!$P$9)-S17,2))</f>
        <v/>
      </c>
    </row>
    <row customHeight="1" ht="13.8" r="18" s="311">
      <c r="A18" s="337" t="n">
        <v>3.65</v>
      </c>
      <c r="B18" s="337" t="n">
        <v>2.59</v>
      </c>
      <c r="C18" s="337" t="n">
        <v>0.18</v>
      </c>
      <c r="D18" s="337" t="n">
        <v>0.06</v>
      </c>
      <c r="E18" s="337" t="n">
        <v>0</v>
      </c>
      <c r="F18" s="337" t="n">
        <v>0</v>
      </c>
      <c r="G18" s="337" t="n">
        <v>0</v>
      </c>
      <c r="H18" s="337" t="n">
        <v>0.014</v>
      </c>
      <c r="I18" s="337" t="n">
        <v>0.052</v>
      </c>
      <c r="J18" s="337" t="n">
        <v>0</v>
      </c>
      <c r="K18" s="337" t="n">
        <v>0</v>
      </c>
      <c r="L18" s="337" t="n">
        <v>0</v>
      </c>
      <c r="M18" s="337" t="n">
        <v>0</v>
      </c>
      <c r="N18" s="337" t="n">
        <v>0</v>
      </c>
      <c r="O18" s="337" t="n">
        <v>900</v>
      </c>
      <c r="P18" s="337" t="n">
        <v>60</v>
      </c>
      <c r="Q18" s="337" t="n">
        <v>400</v>
      </c>
      <c r="R18" s="337" t="n">
        <v>64</v>
      </c>
      <c r="S18" s="337" t="n">
        <v>947</v>
      </c>
      <c r="T18" s="337" t="n">
        <v>717</v>
      </c>
      <c r="U18" s="337" t="n">
        <v>8</v>
      </c>
      <c r="V18" s="337" t="n">
        <v>258</v>
      </c>
      <c r="W18" s="338" t="n">
        <v>13</v>
      </c>
      <c r="X18" s="337">
        <f>11*W18</f>
        <v/>
      </c>
      <c r="Y18" s="339" t="n">
        <v>3</v>
      </c>
      <c r="Z18" s="340" t="n"/>
      <c r="AA18" s="340" t="n"/>
      <c r="AB18" s="340" t="n"/>
      <c r="AC18" s="340" t="n"/>
      <c r="AD18" s="340" t="n"/>
      <c r="AE18" s="340" t="n"/>
      <c r="AF18" s="309">
        <f>NOT(OR(ISBLANK(S18),ISBLANK(T18),ISBLANK(U18),ISBLANK(V18),AND(ISBLANK(W18),ISBLANK(X18))))</f>
        <v/>
      </c>
      <c r="AG18" s="309" t="n">
        <v>25</v>
      </c>
      <c r="AH18" s="309">
        <f>IF(AG18&lt;=30,1,IF(AG18&lt;=60,2,IF(AG18&lt;=100,3,"bd")))</f>
        <v/>
      </c>
      <c r="AI18" s="309">
        <f>AND(A18&gt;=zakresy_produkcyjne!B$2,A18&lt;=zakresy_produkcyjne!B$3)</f>
        <v/>
      </c>
      <c r="AJ18" s="309">
        <f>AND(B18&gt;=zakresy_produkcyjne!C$2,B18&lt;=zakresy_produkcyjne!C$3)</f>
        <v/>
      </c>
      <c r="AK18" s="309">
        <f>AND(C18&gt;=zakresy_produkcyjne!D$2,C18&lt;=zakresy_produkcyjne!D$3)</f>
        <v/>
      </c>
      <c r="AL18" s="309">
        <f>AND(D18&gt;=zakresy_produkcyjne!E$2,D18&lt;=zakresy_produkcyjne!E$3)</f>
        <v/>
      </c>
      <c r="AM18" s="309">
        <f>AND(E18&gt;=zakresy_produkcyjne!F$2,E18&lt;=zakresy_produkcyjne!F$3)</f>
        <v/>
      </c>
      <c r="AN18" s="309">
        <f>AND(F18&gt;=zakresy_produkcyjne!G$2,F18&lt;=zakresy_produkcyjne!G$3)</f>
        <v/>
      </c>
      <c r="AO18" s="309">
        <f>AND(G18&gt;=zakresy_produkcyjne!H$2,G18&lt;=zakresy_produkcyjne!H$3)</f>
        <v/>
      </c>
      <c r="AP18" s="309">
        <f>AND(O18&gt;=zakresy_produkcyjne!I$2,O18&lt;=zakresy_produkcyjne!I$3)</f>
        <v/>
      </c>
      <c r="AQ18" s="309">
        <f>AND(P18&gt;=zakresy_produkcyjne!J$2,P18&lt;=zakresy_produkcyjne!J$3)</f>
        <v/>
      </c>
      <c r="AR18" s="309">
        <f>AND(Q18&gt;=zakresy_produkcyjne!K$2,Q18&lt;=zakresy_produkcyjne!K$3)</f>
        <v/>
      </c>
      <c r="AS18" s="309">
        <f>AND(R18&gt;=zakresy_produkcyjne!L$2,R18&lt;=zakresy_produkcyjne!L$3)</f>
        <v/>
      </c>
      <c r="AT18" s="309">
        <f>AND(AI18:AO18)</f>
        <v/>
      </c>
      <c r="AU18" s="309">
        <f>AND(AP18:AS18)</f>
        <v/>
      </c>
      <c r="AV18" s="309">
        <f>AND(AT18:AU18)</f>
        <v/>
      </c>
      <c r="AW18" s="309">
        <f>AI18*zakresy_produkcyjne!B$4+AJ18*zakresy_produkcyjne!C$4+AK18*zakresy_produkcyjne!D$4+AL18*zakresy_produkcyjne!E$4+AM18*zakresy_produkcyjne!F$4+AN18*zakresy_produkcyjne!G$4+AO18*zakresy_produkcyjne!H$4+AP18*zakresy_produkcyjne!I$4+AQ18*zakresy_produkcyjne!J$4+AR18*zakresy_produkcyjne!K$4+AS18*zakresy_produkcyjne!L$4</f>
        <v/>
      </c>
      <c r="AY18" s="309" t="n">
        <v>507</v>
      </c>
      <c r="BA18" s="309" t="n">
        <v>12.1</v>
      </c>
      <c r="BB18" s="309">
        <f>KONWERTUJ_TWARDOSC(156,tabela_twardosci!$M$8:$M$69,tabela_twardosci!$K$8:$K$69)</f>
        <v/>
      </c>
      <c r="BC18" s="309" t="n">
        <v>106</v>
      </c>
      <c r="BD18" s="309" t="n">
        <v>112</v>
      </c>
      <c r="BJ18" s="309">
        <f>IF(S18&lt;&gt;"",S18,BE18)</f>
        <v/>
      </c>
      <c r="BK18" s="309">
        <f>IF(T18&lt;&gt;"",T18,BF18)</f>
        <v/>
      </c>
      <c r="BL18" s="309">
        <f>IF(U18&lt;&gt;"",U18,BG18)</f>
        <v/>
      </c>
      <c r="BM18" s="309">
        <f>IF(V18&lt;&gt;"",V18,BH18)</f>
        <v/>
      </c>
      <c r="BN18" s="309">
        <f>IF(X18&lt;&gt;"",X18,BI18)</f>
        <v/>
      </c>
      <c r="BO18" s="309">
        <f>ABS(BE18-BJ18)</f>
        <v/>
      </c>
      <c r="BP18" s="309">
        <f>IF(S18&lt;&gt;"",POWER((Arkusz10!$O$9*Q18+Arkusz10!$P$9)-S18,2))</f>
        <v/>
      </c>
    </row>
    <row customHeight="1" ht="13.8" r="19" s="311">
      <c r="A19" s="341" t="n">
        <v>3.56</v>
      </c>
      <c r="B19" s="341" t="n">
        <v>2.4</v>
      </c>
      <c r="C19" s="341" t="n">
        <v>0.2</v>
      </c>
      <c r="D19" s="341" t="n">
        <v>0.04</v>
      </c>
      <c r="E19" s="341" t="n">
        <v>0.6</v>
      </c>
      <c r="F19" s="341" t="n">
        <v>1.4</v>
      </c>
      <c r="G19" s="341" t="n">
        <v>0.31</v>
      </c>
      <c r="H19" s="341" t="n">
        <v>0.014</v>
      </c>
      <c r="I19" s="341" t="n">
        <v>0.039</v>
      </c>
      <c r="J19" s="341" t="n">
        <v>0</v>
      </c>
      <c r="K19" s="341" t="n">
        <v>0</v>
      </c>
      <c r="L19" s="341" t="n">
        <v>0</v>
      </c>
      <c r="M19" s="341" t="n">
        <v>0</v>
      </c>
      <c r="N19" s="341" t="n">
        <v>0</v>
      </c>
      <c r="O19" s="341" t="n">
        <v>900</v>
      </c>
      <c r="P19" s="341" t="n">
        <v>120</v>
      </c>
      <c r="Q19" s="341" t="n">
        <v>300</v>
      </c>
      <c r="R19" s="341" t="n">
        <v>120</v>
      </c>
      <c r="S19" s="341" t="n">
        <v>1361</v>
      </c>
      <c r="T19" s="341" t="n">
        <v>1111</v>
      </c>
      <c r="U19" s="342" t="n">
        <v>4.6</v>
      </c>
      <c r="V19" s="342" t="n">
        <v>388</v>
      </c>
      <c r="W19" s="342" t="n"/>
      <c r="X19" s="342" t="n"/>
      <c r="Y19" s="343" t="n">
        <v>5</v>
      </c>
      <c r="Z19" s="344" t="n"/>
      <c r="AA19" s="344" t="n"/>
      <c r="AB19" s="344" t="n"/>
      <c r="AC19" s="344" t="n"/>
      <c r="AD19" s="344" t="n"/>
      <c r="AE19" s="344" t="n"/>
      <c r="AF19" s="309">
        <f>NOT(OR(ISBLANK(S19),ISBLANK(T19),ISBLANK(U19),ISBLANK(V19),AND(ISBLANK(W19),ISBLANK(X19))))</f>
        <v/>
      </c>
      <c r="AG19" s="309" t="n">
        <v>25</v>
      </c>
      <c r="AH19" s="309">
        <f>IF(AG19&lt;=30,1,IF(AG19&lt;=60,2,IF(AG19&lt;=100,3,"bd")))</f>
        <v/>
      </c>
      <c r="AI19" s="309">
        <f>AND(A19&gt;=zakresy_produkcyjne!B$2,A19&lt;=zakresy_produkcyjne!B$3)</f>
        <v/>
      </c>
      <c r="AJ19" s="309">
        <f>AND(B19&gt;=zakresy_produkcyjne!C$2,B19&lt;=zakresy_produkcyjne!C$3)</f>
        <v/>
      </c>
      <c r="AK19" s="309">
        <f>AND(C19&gt;=zakresy_produkcyjne!D$2,C19&lt;=zakresy_produkcyjne!D$3)</f>
        <v/>
      </c>
      <c r="AL19" s="309">
        <f>AND(D19&gt;=zakresy_produkcyjne!E$2,D19&lt;=zakresy_produkcyjne!E$3)</f>
        <v/>
      </c>
      <c r="AM19" s="309">
        <f>AND(E19&gt;=zakresy_produkcyjne!F$2,E19&lt;=zakresy_produkcyjne!F$3)</f>
        <v/>
      </c>
      <c r="AN19" s="309">
        <f>AND(F19&gt;=zakresy_produkcyjne!G$2,F19&lt;=zakresy_produkcyjne!G$3)</f>
        <v/>
      </c>
      <c r="AO19" s="309">
        <f>AND(G19&gt;=zakresy_produkcyjne!H$2,G19&lt;=zakresy_produkcyjne!H$3)</f>
        <v/>
      </c>
      <c r="AP19" s="309">
        <f>AND(O19&gt;=zakresy_produkcyjne!I$2,O19&lt;=zakresy_produkcyjne!I$3)</f>
        <v/>
      </c>
      <c r="AQ19" s="309">
        <f>AND(P19&gt;=zakresy_produkcyjne!J$2,P19&lt;=zakresy_produkcyjne!J$3)</f>
        <v/>
      </c>
      <c r="AR19" s="309">
        <f>AND(Q19&gt;=zakresy_produkcyjne!K$2,Q19&lt;=zakresy_produkcyjne!K$3)</f>
        <v/>
      </c>
      <c r="AS19" s="309">
        <f>AND(R19&gt;=zakresy_produkcyjne!L$2,R19&lt;=zakresy_produkcyjne!L$3)</f>
        <v/>
      </c>
      <c r="AT19" s="309">
        <f>AND(AI19:AO19)</f>
        <v/>
      </c>
      <c r="AU19" s="309">
        <f>AND(AP19:AS19)</f>
        <v/>
      </c>
      <c r="AV19" s="309">
        <f>AND(AT19:AU19)</f>
        <v/>
      </c>
      <c r="AW19" s="309">
        <f>AI19*zakresy_produkcyjne!B$4+AJ19*zakresy_produkcyjne!C$4+AK19*zakresy_produkcyjne!D$4+AL19*zakresy_produkcyjne!E$4+AM19*zakresy_produkcyjne!F$4+AN19*zakresy_produkcyjne!G$4+AO19*zakresy_produkcyjne!H$4+AP19*zakresy_produkcyjne!I$4+AQ19*zakresy_produkcyjne!J$4+AR19*zakresy_produkcyjne!K$4+AS19*zakresy_produkcyjne!L$4</f>
        <v/>
      </c>
      <c r="AY19" s="309" t="n">
        <v>759</v>
      </c>
      <c r="AZ19" s="309" t="n">
        <v>522</v>
      </c>
      <c r="BA19" s="309" t="n">
        <v>3.7</v>
      </c>
      <c r="BB19" s="309" t="n">
        <v>269</v>
      </c>
      <c r="BC19" s="309">
        <f>3.8*11</f>
        <v/>
      </c>
      <c r="BJ19" s="309">
        <f>IF(S19&lt;&gt;"",S19,BE19)</f>
        <v/>
      </c>
      <c r="BK19" s="309">
        <f>IF(T19&lt;&gt;"",T19,BF19)</f>
        <v/>
      </c>
      <c r="BL19" s="309">
        <f>IF(U19&lt;&gt;"",U19,BG19)</f>
        <v/>
      </c>
      <c r="BM19" s="309">
        <f>IF(V19&lt;&gt;"",V19,BH19)</f>
        <v/>
      </c>
      <c r="BN19" s="309">
        <f>IF(X19&lt;&gt;"",X19,BI19)</f>
        <v/>
      </c>
      <c r="BO19" s="309">
        <f>ABS(BE19-BJ19)</f>
        <v/>
      </c>
      <c r="BP19" s="309">
        <f>IF(S19&lt;&gt;"",POWER((Arkusz10!$O$9*Q19+Arkusz10!$P$9)-S19,2))</f>
        <v/>
      </c>
    </row>
    <row customHeight="1" ht="13.8" r="20" s="311">
      <c r="A20" s="341" t="n">
        <v>3.56</v>
      </c>
      <c r="B20" s="341" t="n">
        <v>2.4</v>
      </c>
      <c r="C20" s="341" t="n">
        <v>0.2</v>
      </c>
      <c r="D20" s="341" t="n">
        <v>0.04</v>
      </c>
      <c r="E20" s="341" t="n">
        <v>0.6</v>
      </c>
      <c r="F20" s="341" t="n">
        <v>1.4</v>
      </c>
      <c r="G20" s="341" t="n">
        <v>0.31</v>
      </c>
      <c r="H20" s="341" t="n">
        <v>0.014</v>
      </c>
      <c r="I20" s="341" t="n">
        <v>0.039</v>
      </c>
      <c r="J20" s="341" t="n">
        <v>0</v>
      </c>
      <c r="K20" s="341" t="n">
        <v>0</v>
      </c>
      <c r="L20" s="341" t="n">
        <v>0</v>
      </c>
      <c r="M20" s="341" t="n">
        <v>0</v>
      </c>
      <c r="N20" s="341" t="n">
        <v>0</v>
      </c>
      <c r="O20" s="341" t="n">
        <v>900</v>
      </c>
      <c r="P20" s="341" t="n">
        <v>120</v>
      </c>
      <c r="Q20" s="341" t="n">
        <v>380</v>
      </c>
      <c r="R20" s="341" t="n">
        <v>120</v>
      </c>
      <c r="S20" s="341" t="n">
        <v>1001</v>
      </c>
      <c r="T20" s="341" t="n">
        <v>772</v>
      </c>
      <c r="U20" s="341" t="n">
        <v>7.9</v>
      </c>
      <c r="V20" s="342" t="n">
        <v>311</v>
      </c>
      <c r="W20" s="342" t="n"/>
      <c r="X20" s="342" t="n"/>
      <c r="Y20" s="343" t="n">
        <v>5</v>
      </c>
      <c r="Z20" s="344" t="n"/>
      <c r="AA20" s="344" t="n"/>
      <c r="AB20" s="344" t="n"/>
      <c r="AC20" s="344" t="n"/>
      <c r="AD20" s="344" t="n"/>
      <c r="AE20" s="344" t="n"/>
      <c r="AF20" s="309">
        <f>NOT(OR(ISBLANK(S20),ISBLANK(T20),ISBLANK(U20),ISBLANK(V20),AND(ISBLANK(W20),ISBLANK(X20))))</f>
        <v/>
      </c>
      <c r="AG20" s="309" t="n">
        <v>25</v>
      </c>
      <c r="AH20" s="309">
        <f>IF(AG20&lt;=30,1,IF(AG20&lt;=60,2,IF(AG20&lt;=100,3,"bd")))</f>
        <v/>
      </c>
      <c r="AI20" s="309">
        <f>AND(A20&gt;=zakresy_produkcyjne!B$2,A20&lt;=zakresy_produkcyjne!B$3)</f>
        <v/>
      </c>
      <c r="AJ20" s="309">
        <f>AND(B20&gt;=zakresy_produkcyjne!C$2,B20&lt;=zakresy_produkcyjne!C$3)</f>
        <v/>
      </c>
      <c r="AK20" s="309">
        <f>AND(C20&gt;=zakresy_produkcyjne!D$2,C20&lt;=zakresy_produkcyjne!D$3)</f>
        <v/>
      </c>
      <c r="AL20" s="309">
        <f>AND(D20&gt;=zakresy_produkcyjne!E$2,D20&lt;=zakresy_produkcyjne!E$3)</f>
        <v/>
      </c>
      <c r="AM20" s="309">
        <f>AND(E20&gt;=zakresy_produkcyjne!F$2,E20&lt;=zakresy_produkcyjne!F$3)</f>
        <v/>
      </c>
      <c r="AN20" s="309">
        <f>AND(F20&gt;=zakresy_produkcyjne!G$2,F20&lt;=zakresy_produkcyjne!G$3)</f>
        <v/>
      </c>
      <c r="AO20" s="309">
        <f>AND(G20&gt;=zakresy_produkcyjne!H$2,G20&lt;=zakresy_produkcyjne!H$3)</f>
        <v/>
      </c>
      <c r="AP20" s="309">
        <f>AND(O20&gt;=zakresy_produkcyjne!I$2,O20&lt;=zakresy_produkcyjne!I$3)</f>
        <v/>
      </c>
      <c r="AQ20" s="309">
        <f>AND(P20&gt;=zakresy_produkcyjne!J$2,P20&lt;=zakresy_produkcyjne!J$3)</f>
        <v/>
      </c>
      <c r="AR20" s="309">
        <f>AND(Q20&gt;=zakresy_produkcyjne!K$2,Q20&lt;=zakresy_produkcyjne!K$3)</f>
        <v/>
      </c>
      <c r="AS20" s="309">
        <f>AND(R20&gt;=zakresy_produkcyjne!L$2,R20&lt;=zakresy_produkcyjne!L$3)</f>
        <v/>
      </c>
      <c r="AT20" s="309">
        <f>AND(AI20:AO20)</f>
        <v/>
      </c>
      <c r="AU20" s="309">
        <f>AND(AP20:AS20)</f>
        <v/>
      </c>
      <c r="AV20" s="309">
        <f>AND(AT20:AU20)</f>
        <v/>
      </c>
      <c r="AW20" s="309">
        <f>AI20*zakresy_produkcyjne!B$4+AJ20*zakresy_produkcyjne!C$4+AK20*zakresy_produkcyjne!D$4+AL20*zakresy_produkcyjne!E$4+AM20*zakresy_produkcyjne!F$4+AN20*zakresy_produkcyjne!G$4+AO20*zakresy_produkcyjne!H$4+AP20*zakresy_produkcyjne!I$4+AQ20*zakresy_produkcyjne!J$4+AR20*zakresy_produkcyjne!K$4+AS20*zakresy_produkcyjne!L$4</f>
        <v/>
      </c>
      <c r="AY20" s="309" t="n">
        <v>759</v>
      </c>
      <c r="AZ20" s="309" t="n">
        <v>522</v>
      </c>
      <c r="BA20" s="309" t="n">
        <v>3.7</v>
      </c>
      <c r="BB20" s="309" t="n">
        <v>269</v>
      </c>
      <c r="BC20" s="309">
        <f>3.8*11</f>
        <v/>
      </c>
      <c r="BJ20" s="309">
        <f>IF(S20&lt;&gt;"",S20,BE20)</f>
        <v/>
      </c>
      <c r="BK20" s="309">
        <f>IF(T20&lt;&gt;"",T20,BF20)</f>
        <v/>
      </c>
      <c r="BL20" s="309">
        <f>IF(U20&lt;&gt;"",U20,BG20)</f>
        <v/>
      </c>
      <c r="BM20" s="309">
        <f>IF(V20&lt;&gt;"",V20,BH20)</f>
        <v/>
      </c>
      <c r="BN20" s="309">
        <f>IF(X20&lt;&gt;"",X20,BI20)</f>
        <v/>
      </c>
      <c r="BO20" s="309">
        <f>ABS(BE20-BJ20)</f>
        <v/>
      </c>
      <c r="BP20" s="309">
        <f>IF(S20&lt;&gt;"",POWER((Arkusz10!$O$9*Q20+Arkusz10!$P$9)-S20,2))</f>
        <v/>
      </c>
    </row>
    <row customHeight="1" ht="13.8" r="21" s="311">
      <c r="A21" s="345" t="n">
        <v>3.5</v>
      </c>
      <c r="B21" s="345" t="n">
        <v>2.54</v>
      </c>
      <c r="C21" s="345" t="n">
        <v>0.16</v>
      </c>
      <c r="D21" s="345" t="n">
        <v>0.047</v>
      </c>
      <c r="E21" s="345" t="n">
        <v>0.5</v>
      </c>
      <c r="F21" s="345" t="n">
        <v>1.4</v>
      </c>
      <c r="G21" s="345" t="n">
        <v>0.24</v>
      </c>
      <c r="H21" s="345" t="n">
        <v>0.013</v>
      </c>
      <c r="I21" s="345" t="n">
        <v>0.041</v>
      </c>
      <c r="J21" s="346" t="n">
        <v>0</v>
      </c>
      <c r="K21" s="345" t="n">
        <v>0.026</v>
      </c>
      <c r="L21" s="346" t="n">
        <v>0</v>
      </c>
      <c r="M21" s="346" t="n">
        <v>0</v>
      </c>
      <c r="N21" s="346" t="n">
        <v>0</v>
      </c>
      <c r="O21" s="345" t="n">
        <v>950</v>
      </c>
      <c r="P21" s="345" t="n">
        <v>180</v>
      </c>
      <c r="Q21" s="345" t="n">
        <v>240</v>
      </c>
      <c r="R21" s="345" t="n">
        <v>150</v>
      </c>
      <c r="S21" s="345" t="n">
        <v>1507</v>
      </c>
      <c r="T21" s="345" t="n">
        <v>1072</v>
      </c>
      <c r="U21" s="345" t="n">
        <v>3</v>
      </c>
      <c r="V21" s="345" t="n">
        <v>415</v>
      </c>
      <c r="W21" s="345" t="n"/>
      <c r="X21" s="345" t="n">
        <v>54</v>
      </c>
      <c r="Y21" s="347" t="n">
        <v>6</v>
      </c>
      <c r="Z21" s="348" t="n"/>
      <c r="AA21" s="348" t="n"/>
      <c r="AB21" s="348" t="n"/>
      <c r="AC21" s="348" t="n"/>
      <c r="AD21" s="348" t="n"/>
      <c r="AE21" s="348" t="n"/>
      <c r="AF21" s="309">
        <f>NOT(OR(ISBLANK(S21),ISBLANK(T21),ISBLANK(U21),ISBLANK(V21),AND(ISBLANK(W21),ISBLANK(X21))))</f>
        <v/>
      </c>
      <c r="AG21" s="309" t="n">
        <v>25</v>
      </c>
      <c r="AH21" s="309">
        <f>IF(AG21&lt;=30,1,IF(AG21&lt;=60,2,IF(AG21&lt;=100,3,"bd")))</f>
        <v/>
      </c>
      <c r="AI21" s="309">
        <f>AND(A21&gt;=zakresy_produkcyjne!B$2,A21&lt;=zakresy_produkcyjne!B$3)</f>
        <v/>
      </c>
      <c r="AJ21" s="309">
        <f>AND(B21&gt;=zakresy_produkcyjne!C$2,B21&lt;=zakresy_produkcyjne!C$3)</f>
        <v/>
      </c>
      <c r="AK21" s="309">
        <f>AND(C21&gt;=zakresy_produkcyjne!D$2,C21&lt;=zakresy_produkcyjne!D$3)</f>
        <v/>
      </c>
      <c r="AL21" s="309">
        <f>AND(D21&gt;=zakresy_produkcyjne!E$2,D21&lt;=zakresy_produkcyjne!E$3)</f>
        <v/>
      </c>
      <c r="AM21" s="309">
        <f>AND(E21&gt;=zakresy_produkcyjne!F$2,E21&lt;=zakresy_produkcyjne!F$3)</f>
        <v/>
      </c>
      <c r="AN21" s="309">
        <f>AND(F21&gt;=zakresy_produkcyjne!G$2,F21&lt;=zakresy_produkcyjne!G$3)</f>
        <v/>
      </c>
      <c r="AO21" s="309">
        <f>AND(G21&gt;=zakresy_produkcyjne!H$2,G21&lt;=zakresy_produkcyjne!H$3)</f>
        <v/>
      </c>
      <c r="AP21" s="309">
        <f>AND(O21&gt;=zakresy_produkcyjne!I$2,O21&lt;=zakresy_produkcyjne!I$3)</f>
        <v/>
      </c>
      <c r="AQ21" s="309">
        <f>AND(P21&gt;=zakresy_produkcyjne!J$2,P21&lt;=zakresy_produkcyjne!J$3)</f>
        <v/>
      </c>
      <c r="AR21" s="309">
        <f>AND(Q21&gt;=zakresy_produkcyjne!K$2,Q21&lt;=zakresy_produkcyjne!K$3)</f>
        <v/>
      </c>
      <c r="AS21" s="309">
        <f>AND(R21&gt;=zakresy_produkcyjne!L$2,R21&lt;=zakresy_produkcyjne!L$3)</f>
        <v/>
      </c>
      <c r="AT21" s="309">
        <f>AND(AI21:AO21)</f>
        <v/>
      </c>
      <c r="AU21" s="309">
        <f>AND(AP21:AS21)</f>
        <v/>
      </c>
      <c r="AV21" s="309">
        <f>AND(AT21:AU21)</f>
        <v/>
      </c>
      <c r="AW21" s="309">
        <f>AI21*zakresy_produkcyjne!B$4+AJ21*zakresy_produkcyjne!C$4+AK21*zakresy_produkcyjne!D$4+AL21*zakresy_produkcyjne!E$4+AM21*zakresy_produkcyjne!F$4+AN21*zakresy_produkcyjne!G$4+AO21*zakresy_produkcyjne!H$4+AP21*zakresy_produkcyjne!I$4+AQ21*zakresy_produkcyjne!J$4+AR21*zakresy_produkcyjne!K$4+AS21*zakresy_produkcyjne!L$4</f>
        <v/>
      </c>
      <c r="BD21" s="309" t="n">
        <v>200</v>
      </c>
      <c r="BJ21" s="309">
        <f>IF(S21&lt;&gt;"",S21,BE21)</f>
        <v/>
      </c>
      <c r="BK21" s="309">
        <f>IF(T21&lt;&gt;"",T21,BF21)</f>
        <v/>
      </c>
      <c r="BL21" s="309">
        <f>IF(U21&lt;&gt;"",U21,BG21)</f>
        <v/>
      </c>
      <c r="BM21" s="309">
        <f>IF(V21&lt;&gt;"",V21,BH21)</f>
        <v/>
      </c>
      <c r="BN21" s="309">
        <f>IF(X21&lt;&gt;"",X21,BI21)</f>
        <v/>
      </c>
      <c r="BO21" s="309">
        <f>ABS(BE21-BJ21)</f>
        <v/>
      </c>
      <c r="BP21" s="309">
        <f>IF(S21&lt;&gt;"",POWER((Arkusz10!$O$9*Q21+Arkusz10!$P$9)-S21,2))</f>
        <v/>
      </c>
    </row>
    <row customHeight="1" ht="13.8" r="22" s="311">
      <c r="A22" s="345" t="n">
        <v>3.5</v>
      </c>
      <c r="B22" s="345" t="n">
        <v>2.54</v>
      </c>
      <c r="C22" s="345" t="n">
        <v>0.16</v>
      </c>
      <c r="D22" s="345" t="n">
        <v>0.047</v>
      </c>
      <c r="E22" s="345" t="n">
        <v>0.5</v>
      </c>
      <c r="F22" s="345" t="n">
        <v>1.4</v>
      </c>
      <c r="G22" s="345" t="n">
        <v>0.24</v>
      </c>
      <c r="H22" s="345" t="n">
        <v>0.013</v>
      </c>
      <c r="I22" s="345" t="n">
        <v>0.041</v>
      </c>
      <c r="J22" s="346" t="n">
        <v>0</v>
      </c>
      <c r="K22" s="345" t="n">
        <v>0.026</v>
      </c>
      <c r="L22" s="346" t="n">
        <v>0</v>
      </c>
      <c r="M22" s="346" t="n">
        <v>0</v>
      </c>
      <c r="N22" s="346" t="n">
        <v>0</v>
      </c>
      <c r="O22" s="345" t="n">
        <v>950</v>
      </c>
      <c r="P22" s="345" t="n">
        <v>180</v>
      </c>
      <c r="Q22" s="345" t="n">
        <v>270</v>
      </c>
      <c r="R22" s="345" t="n">
        <v>150</v>
      </c>
      <c r="S22" s="345" t="n">
        <v>1372</v>
      </c>
      <c r="T22" s="345" t="n">
        <v>936</v>
      </c>
      <c r="U22" s="345" t="n">
        <v>4</v>
      </c>
      <c r="V22" s="345" t="n">
        <v>388</v>
      </c>
      <c r="W22" s="345" t="n"/>
      <c r="X22" s="345" t="n">
        <v>72</v>
      </c>
      <c r="Y22" s="347" t="n">
        <v>6</v>
      </c>
      <c r="Z22" s="348" t="n"/>
      <c r="AA22" s="348" t="n"/>
      <c r="AB22" s="348" t="n"/>
      <c r="AC22" s="348" t="n"/>
      <c r="AD22" s="348" t="n"/>
      <c r="AE22" s="348" t="n"/>
      <c r="AF22" s="309">
        <f>NOT(OR(ISBLANK(S22),ISBLANK(T22),ISBLANK(U22),ISBLANK(V22),AND(ISBLANK(W22),ISBLANK(X22))))</f>
        <v/>
      </c>
      <c r="AG22" s="309" t="n">
        <v>25</v>
      </c>
      <c r="AH22" s="309">
        <f>IF(AG22&lt;=30,1,IF(AG22&lt;=60,2,IF(AG22&lt;=100,3,"bd")))</f>
        <v/>
      </c>
      <c r="AI22" s="309">
        <f>AND(A22&gt;=zakresy_produkcyjne!B$2,A22&lt;=zakresy_produkcyjne!B$3)</f>
        <v/>
      </c>
      <c r="AJ22" s="309">
        <f>AND(B22&gt;=zakresy_produkcyjne!C$2,B22&lt;=zakresy_produkcyjne!C$3)</f>
        <v/>
      </c>
      <c r="AK22" s="309">
        <f>AND(C22&gt;=zakresy_produkcyjne!D$2,C22&lt;=zakresy_produkcyjne!D$3)</f>
        <v/>
      </c>
      <c r="AL22" s="309">
        <f>AND(D22&gt;=zakresy_produkcyjne!E$2,D22&lt;=zakresy_produkcyjne!E$3)</f>
        <v/>
      </c>
      <c r="AM22" s="309">
        <f>AND(E22&gt;=zakresy_produkcyjne!F$2,E22&lt;=zakresy_produkcyjne!F$3)</f>
        <v/>
      </c>
      <c r="AN22" s="309">
        <f>AND(F22&gt;=zakresy_produkcyjne!G$2,F22&lt;=zakresy_produkcyjne!G$3)</f>
        <v/>
      </c>
      <c r="AO22" s="309">
        <f>AND(G22&gt;=zakresy_produkcyjne!H$2,G22&lt;=zakresy_produkcyjne!H$3)</f>
        <v/>
      </c>
      <c r="AP22" s="309">
        <f>AND(O22&gt;=zakresy_produkcyjne!I$2,O22&lt;=zakresy_produkcyjne!I$3)</f>
        <v/>
      </c>
      <c r="AQ22" s="309">
        <f>AND(P22&gt;=zakresy_produkcyjne!J$2,P22&lt;=zakresy_produkcyjne!J$3)</f>
        <v/>
      </c>
      <c r="AR22" s="309">
        <f>AND(Q22&gt;=zakresy_produkcyjne!K$2,Q22&lt;=zakresy_produkcyjne!K$3)</f>
        <v/>
      </c>
      <c r="AS22" s="309">
        <f>AND(R22&gt;=zakresy_produkcyjne!L$2,R22&lt;=zakresy_produkcyjne!L$3)</f>
        <v/>
      </c>
      <c r="AT22" s="309">
        <f>AND(AI22:AO22)</f>
        <v/>
      </c>
      <c r="AU22" s="309">
        <f>AND(AP22:AS22)</f>
        <v/>
      </c>
      <c r="AV22" s="309">
        <f>AND(AT22:AU22)</f>
        <v/>
      </c>
      <c r="AW22" s="309">
        <f>AI22*zakresy_produkcyjne!B$4+AJ22*zakresy_produkcyjne!C$4+AK22*zakresy_produkcyjne!D$4+AL22*zakresy_produkcyjne!E$4+AM22*zakresy_produkcyjne!F$4+AN22*zakresy_produkcyjne!G$4+AO22*zakresy_produkcyjne!H$4+AP22*zakresy_produkcyjne!I$4+AQ22*zakresy_produkcyjne!J$4+AR22*zakresy_produkcyjne!K$4+AS22*zakresy_produkcyjne!L$4</f>
        <v/>
      </c>
      <c r="BD22" s="309" t="n">
        <v>200</v>
      </c>
      <c r="BJ22" s="309">
        <f>IF(S22&lt;&gt;"",S22,BE22)</f>
        <v/>
      </c>
      <c r="BK22" s="309">
        <f>IF(T22&lt;&gt;"",T22,BF22)</f>
        <v/>
      </c>
      <c r="BL22" s="309">
        <f>IF(U22&lt;&gt;"",U22,BG22)</f>
        <v/>
      </c>
      <c r="BM22" s="309">
        <f>IF(V22&lt;&gt;"",V22,BH22)</f>
        <v/>
      </c>
      <c r="BN22" s="309">
        <f>IF(X22&lt;&gt;"",X22,BI22)</f>
        <v/>
      </c>
      <c r="BO22" s="309">
        <f>ABS(BE22-BJ22)</f>
        <v/>
      </c>
      <c r="BP22" s="309">
        <f>IF(S22&lt;&gt;"",POWER((Arkusz10!$O$9*Q22+Arkusz10!$P$9)-S22,2))</f>
        <v/>
      </c>
    </row>
    <row customHeight="1" ht="13.8" r="23" s="311">
      <c r="A23" s="345" t="n">
        <v>3.5</v>
      </c>
      <c r="B23" s="345" t="n">
        <v>2.54</v>
      </c>
      <c r="C23" s="345" t="n">
        <v>0.16</v>
      </c>
      <c r="D23" s="345" t="n">
        <v>0.047</v>
      </c>
      <c r="E23" s="345" t="n">
        <v>0.5</v>
      </c>
      <c r="F23" s="345" t="n">
        <v>1.4</v>
      </c>
      <c r="G23" s="345" t="n">
        <v>0.24</v>
      </c>
      <c r="H23" s="345" t="n">
        <v>0.013</v>
      </c>
      <c r="I23" s="345" t="n">
        <v>0.041</v>
      </c>
      <c r="J23" s="346" t="n">
        <v>0</v>
      </c>
      <c r="K23" s="345" t="n">
        <v>0.026</v>
      </c>
      <c r="L23" s="346" t="n">
        <v>0</v>
      </c>
      <c r="M23" s="346" t="n">
        <v>0</v>
      </c>
      <c r="N23" s="346" t="n">
        <v>0</v>
      </c>
      <c r="O23" s="345" t="n">
        <v>950</v>
      </c>
      <c r="P23" s="345" t="n">
        <v>180</v>
      </c>
      <c r="Q23" s="345" t="n">
        <v>310</v>
      </c>
      <c r="R23" s="345" t="n">
        <v>150</v>
      </c>
      <c r="S23" s="345" t="n">
        <v>1132</v>
      </c>
      <c r="T23" s="345" t="n">
        <v>804</v>
      </c>
      <c r="U23" s="345" t="n">
        <v>5</v>
      </c>
      <c r="V23" s="345" t="n">
        <v>331</v>
      </c>
      <c r="W23" s="345" t="n"/>
      <c r="X23" s="345" t="n">
        <v>84</v>
      </c>
      <c r="Y23" s="347" t="n">
        <v>6</v>
      </c>
      <c r="Z23" s="348" t="n"/>
      <c r="AA23" s="348" t="n"/>
      <c r="AB23" s="348" t="n"/>
      <c r="AC23" s="348" t="n"/>
      <c r="AD23" s="348" t="n"/>
      <c r="AE23" s="348" t="n"/>
      <c r="AF23" s="309">
        <f>NOT(OR(ISBLANK(S23),ISBLANK(T23),ISBLANK(U23),ISBLANK(V23),AND(ISBLANK(W23),ISBLANK(X23))))</f>
        <v/>
      </c>
      <c r="AG23" s="309" t="n">
        <v>25</v>
      </c>
      <c r="AH23" s="309">
        <f>IF(AG23&lt;=30,1,IF(AG23&lt;=60,2,IF(AG23&lt;=100,3,"bd")))</f>
        <v/>
      </c>
      <c r="AI23" s="309">
        <f>AND(A23&gt;=zakresy_produkcyjne!B$2,A23&lt;=zakresy_produkcyjne!B$3)</f>
        <v/>
      </c>
      <c r="AJ23" s="309">
        <f>AND(B23&gt;=zakresy_produkcyjne!C$2,B23&lt;=zakresy_produkcyjne!C$3)</f>
        <v/>
      </c>
      <c r="AK23" s="309">
        <f>AND(C23&gt;=zakresy_produkcyjne!D$2,C23&lt;=zakresy_produkcyjne!D$3)</f>
        <v/>
      </c>
      <c r="AL23" s="309">
        <f>AND(D23&gt;=zakresy_produkcyjne!E$2,D23&lt;=zakresy_produkcyjne!E$3)</f>
        <v/>
      </c>
      <c r="AM23" s="309">
        <f>AND(E23&gt;=zakresy_produkcyjne!F$2,E23&lt;=zakresy_produkcyjne!F$3)</f>
        <v/>
      </c>
      <c r="AN23" s="309">
        <f>AND(F23&gt;=zakresy_produkcyjne!G$2,F23&lt;=zakresy_produkcyjne!G$3)</f>
        <v/>
      </c>
      <c r="AO23" s="309">
        <f>AND(G23&gt;=zakresy_produkcyjne!H$2,G23&lt;=zakresy_produkcyjne!H$3)</f>
        <v/>
      </c>
      <c r="AP23" s="309">
        <f>AND(O23&gt;=zakresy_produkcyjne!I$2,O23&lt;=zakresy_produkcyjne!I$3)</f>
        <v/>
      </c>
      <c r="AQ23" s="309">
        <f>AND(P23&gt;=zakresy_produkcyjne!J$2,P23&lt;=zakresy_produkcyjne!J$3)</f>
        <v/>
      </c>
      <c r="AR23" s="309">
        <f>AND(Q23&gt;=zakresy_produkcyjne!K$2,Q23&lt;=zakresy_produkcyjne!K$3)</f>
        <v/>
      </c>
      <c r="AS23" s="309">
        <f>AND(R23&gt;=zakresy_produkcyjne!L$2,R23&lt;=zakresy_produkcyjne!L$3)</f>
        <v/>
      </c>
      <c r="AT23" s="309">
        <f>AND(AI23:AO23)</f>
        <v/>
      </c>
      <c r="AU23" s="309">
        <f>AND(AP23:AS23)</f>
        <v/>
      </c>
      <c r="AV23" s="309">
        <f>AND(AT23:AU23)</f>
        <v/>
      </c>
      <c r="AW23" s="309">
        <f>AI23*zakresy_produkcyjne!B$4+AJ23*zakresy_produkcyjne!C$4+AK23*zakresy_produkcyjne!D$4+AL23*zakresy_produkcyjne!E$4+AM23*zakresy_produkcyjne!F$4+AN23*zakresy_produkcyjne!G$4+AO23*zakresy_produkcyjne!H$4+AP23*zakresy_produkcyjne!I$4+AQ23*zakresy_produkcyjne!J$4+AR23*zakresy_produkcyjne!K$4+AS23*zakresy_produkcyjne!L$4</f>
        <v/>
      </c>
      <c r="BD23" s="309" t="n">
        <v>200</v>
      </c>
      <c r="BJ23" s="309">
        <f>IF(S23&lt;&gt;"",S23,BE23)</f>
        <v/>
      </c>
      <c r="BK23" s="309">
        <f>IF(T23&lt;&gt;"",T23,BF23)</f>
        <v/>
      </c>
      <c r="BL23" s="309">
        <f>IF(U23&lt;&gt;"",U23,BG23)</f>
        <v/>
      </c>
      <c r="BM23" s="309">
        <f>IF(V23&lt;&gt;"",V23,BH23)</f>
        <v/>
      </c>
      <c r="BN23" s="309">
        <f>IF(X23&lt;&gt;"",X23,BI23)</f>
        <v/>
      </c>
      <c r="BO23" s="309">
        <f>ABS(BE23-BJ23)</f>
        <v/>
      </c>
      <c r="BP23" s="309">
        <f>IF(S23&lt;&gt;"",POWER((Arkusz10!$O$9*Q23+Arkusz10!$P$9)-S23,2))</f>
        <v/>
      </c>
    </row>
    <row customHeight="1" ht="13.8" r="24" s="311">
      <c r="A24" s="345" t="n">
        <v>3.5</v>
      </c>
      <c r="B24" s="345" t="n">
        <v>2.54</v>
      </c>
      <c r="C24" s="345" t="n">
        <v>0.16</v>
      </c>
      <c r="D24" s="345" t="n">
        <v>0.047</v>
      </c>
      <c r="E24" s="345" t="n">
        <v>0.5</v>
      </c>
      <c r="F24" s="345" t="n">
        <v>1.4</v>
      </c>
      <c r="G24" s="345" t="n">
        <v>0.24</v>
      </c>
      <c r="H24" s="345" t="n">
        <v>0.013</v>
      </c>
      <c r="I24" s="345" t="n">
        <v>0.041</v>
      </c>
      <c r="J24" s="346" t="n">
        <v>0</v>
      </c>
      <c r="K24" s="345" t="n">
        <v>0.026</v>
      </c>
      <c r="L24" s="346" t="n">
        <v>0</v>
      </c>
      <c r="M24" s="346" t="n">
        <v>0</v>
      </c>
      <c r="N24" s="346" t="n">
        <v>0</v>
      </c>
      <c r="O24" s="345" t="n">
        <v>950</v>
      </c>
      <c r="P24" s="345" t="n">
        <v>180</v>
      </c>
      <c r="Q24" s="345" t="n">
        <v>360</v>
      </c>
      <c r="R24" s="345" t="n">
        <v>150</v>
      </c>
      <c r="S24" s="345" t="n">
        <v>1028</v>
      </c>
      <c r="T24" s="345" t="n">
        <v>652</v>
      </c>
      <c r="U24" s="345" t="n">
        <v>10</v>
      </c>
      <c r="V24" s="345" t="n">
        <v>283</v>
      </c>
      <c r="W24" s="345" t="n"/>
      <c r="X24" s="345" t="n">
        <v>124</v>
      </c>
      <c r="Y24" s="347" t="n">
        <v>6</v>
      </c>
      <c r="Z24" s="348" t="n"/>
      <c r="AA24" s="348" t="n"/>
      <c r="AB24" s="348" t="n"/>
      <c r="AC24" s="348" t="n"/>
      <c r="AD24" s="348" t="n"/>
      <c r="AE24" s="348" t="n"/>
      <c r="AF24" s="309">
        <f>NOT(OR(ISBLANK(S24),ISBLANK(T24),ISBLANK(U24),ISBLANK(V24),AND(ISBLANK(W24),ISBLANK(X24))))</f>
        <v/>
      </c>
      <c r="AG24" s="309" t="n">
        <v>25</v>
      </c>
      <c r="AH24" s="309">
        <f>IF(AG24&lt;=30,1,IF(AG24&lt;=60,2,IF(AG24&lt;=100,3,"bd")))</f>
        <v/>
      </c>
      <c r="AI24" s="309">
        <f>AND(A24&gt;=zakresy_produkcyjne!B$2,A24&lt;=zakresy_produkcyjne!B$3)</f>
        <v/>
      </c>
      <c r="AJ24" s="309">
        <f>AND(B24&gt;=zakresy_produkcyjne!C$2,B24&lt;=zakresy_produkcyjne!C$3)</f>
        <v/>
      </c>
      <c r="AK24" s="309">
        <f>AND(C24&gt;=zakresy_produkcyjne!D$2,C24&lt;=zakresy_produkcyjne!D$3)</f>
        <v/>
      </c>
      <c r="AL24" s="309">
        <f>AND(D24&gt;=zakresy_produkcyjne!E$2,D24&lt;=zakresy_produkcyjne!E$3)</f>
        <v/>
      </c>
      <c r="AM24" s="309">
        <f>AND(E24&gt;=zakresy_produkcyjne!F$2,E24&lt;=zakresy_produkcyjne!F$3)</f>
        <v/>
      </c>
      <c r="AN24" s="309">
        <f>AND(F24&gt;=zakresy_produkcyjne!G$2,F24&lt;=zakresy_produkcyjne!G$3)</f>
        <v/>
      </c>
      <c r="AO24" s="309">
        <f>AND(G24&gt;=zakresy_produkcyjne!H$2,G24&lt;=zakresy_produkcyjne!H$3)</f>
        <v/>
      </c>
      <c r="AP24" s="309">
        <f>AND(O24&gt;=zakresy_produkcyjne!I$2,O24&lt;=zakresy_produkcyjne!I$3)</f>
        <v/>
      </c>
      <c r="AQ24" s="309">
        <f>AND(P24&gt;=zakresy_produkcyjne!J$2,P24&lt;=zakresy_produkcyjne!J$3)</f>
        <v/>
      </c>
      <c r="AR24" s="309">
        <f>AND(Q24&gt;=zakresy_produkcyjne!K$2,Q24&lt;=zakresy_produkcyjne!K$3)</f>
        <v/>
      </c>
      <c r="AS24" s="309">
        <f>AND(R24&gt;=zakresy_produkcyjne!L$2,R24&lt;=zakresy_produkcyjne!L$3)</f>
        <v/>
      </c>
      <c r="AT24" s="309">
        <f>AND(AI24:AO24)</f>
        <v/>
      </c>
      <c r="AU24" s="309">
        <f>AND(AP24:AS24)</f>
        <v/>
      </c>
      <c r="AV24" s="309">
        <f>AND(AT24:AU24)</f>
        <v/>
      </c>
      <c r="AW24" s="309">
        <f>AI24*zakresy_produkcyjne!B$4+AJ24*zakresy_produkcyjne!C$4+AK24*zakresy_produkcyjne!D$4+AL24*zakresy_produkcyjne!E$4+AM24*zakresy_produkcyjne!F$4+AN24*zakresy_produkcyjne!G$4+AO24*zakresy_produkcyjne!H$4+AP24*zakresy_produkcyjne!I$4+AQ24*zakresy_produkcyjne!J$4+AR24*zakresy_produkcyjne!K$4+AS24*zakresy_produkcyjne!L$4</f>
        <v/>
      </c>
      <c r="BD24" s="309" t="n">
        <v>200</v>
      </c>
      <c r="BJ24" s="309">
        <f>IF(S24&lt;&gt;"",S24,BE24)</f>
        <v/>
      </c>
      <c r="BK24" s="309">
        <f>IF(T24&lt;&gt;"",T24,BF24)</f>
        <v/>
      </c>
      <c r="BL24" s="309">
        <f>IF(U24&lt;&gt;"",U24,BG24)</f>
        <v/>
      </c>
      <c r="BM24" s="309">
        <f>IF(V24&lt;&gt;"",V24,BH24)</f>
        <v/>
      </c>
      <c r="BN24" s="309">
        <f>IF(X24&lt;&gt;"",X24,BI24)</f>
        <v/>
      </c>
      <c r="BO24" s="309">
        <f>ABS(BE24-BJ24)</f>
        <v/>
      </c>
      <c r="BP24" s="309">
        <f>IF(S24&lt;&gt;"",POWER((Arkusz10!$O$9*Q24+Arkusz10!$P$9)-S24,2))</f>
        <v/>
      </c>
    </row>
    <row customHeight="1" ht="13.8" r="25" s="311">
      <c r="A25" s="349" t="n">
        <v>3.55</v>
      </c>
      <c r="B25" s="349" t="n">
        <v>2.55</v>
      </c>
      <c r="C25" s="349" t="n">
        <v>0.31</v>
      </c>
      <c r="D25" s="349" t="n">
        <v>0.063</v>
      </c>
      <c r="E25" s="349" t="n">
        <v>0</v>
      </c>
      <c r="F25" s="349" t="n">
        <v>1.56</v>
      </c>
      <c r="G25" s="350" t="n">
        <v>0</v>
      </c>
      <c r="H25" s="349" t="n">
        <v>0.008999999999999999</v>
      </c>
      <c r="I25" s="349" t="n">
        <v>0.025</v>
      </c>
      <c r="J25" s="350" t="n">
        <v>0</v>
      </c>
      <c r="K25" s="350" t="n">
        <v>0</v>
      </c>
      <c r="L25" s="350" t="n">
        <v>0</v>
      </c>
      <c r="M25" s="350" t="n">
        <v>0</v>
      </c>
      <c r="N25" s="350" t="n">
        <v>0</v>
      </c>
      <c r="O25" s="350" t="n">
        <v>920</v>
      </c>
      <c r="P25" s="350" t="n">
        <v>120</v>
      </c>
      <c r="Q25" s="350" t="n">
        <v>260</v>
      </c>
      <c r="R25" s="350" t="n">
        <v>120</v>
      </c>
      <c r="S25" s="350" t="n">
        <v>1343</v>
      </c>
      <c r="T25" s="350" t="n">
        <v>1343</v>
      </c>
      <c r="U25" s="350" t="n">
        <v>2</v>
      </c>
      <c r="V25" s="350" t="n">
        <v>452</v>
      </c>
      <c r="W25" s="350" t="n">
        <v>6.8</v>
      </c>
      <c r="X25" s="350">
        <f>11*W25</f>
        <v/>
      </c>
      <c r="Y25" s="351" t="n">
        <v>7</v>
      </c>
      <c r="Z25" s="352" t="n"/>
      <c r="AA25" s="352" t="n"/>
      <c r="AB25" s="352" t="n"/>
      <c r="AC25" s="352" t="n"/>
      <c r="AD25" s="352" t="n"/>
      <c r="AE25" s="352" t="n"/>
      <c r="AF25" s="309">
        <f>NOT(OR(ISBLANK(S25),ISBLANK(T25),ISBLANK(U25),ISBLANK(V25),AND(ISBLANK(W25),ISBLANK(X25))))</f>
        <v/>
      </c>
      <c r="AG25" s="309" t="n">
        <v>25</v>
      </c>
      <c r="AH25" s="309">
        <f>IF(AG25&lt;=30,1,IF(AG25&lt;=60,2,IF(AG25&lt;=100,3,"bd")))</f>
        <v/>
      </c>
      <c r="AI25" s="309">
        <f>AND(A25&gt;=zakresy_produkcyjne!B$2,A25&lt;=zakresy_produkcyjne!B$3)</f>
        <v/>
      </c>
      <c r="AJ25" s="309">
        <f>AND(B25&gt;=zakresy_produkcyjne!C$2,B25&lt;=zakresy_produkcyjne!C$3)</f>
        <v/>
      </c>
      <c r="AK25" s="309">
        <f>AND(C25&gt;=zakresy_produkcyjne!D$2,C25&lt;=zakresy_produkcyjne!D$3)</f>
        <v/>
      </c>
      <c r="AL25" s="309">
        <f>AND(D25&gt;=zakresy_produkcyjne!E$2,D25&lt;=zakresy_produkcyjne!E$3)</f>
        <v/>
      </c>
      <c r="AM25" s="309">
        <f>AND(E25&gt;=zakresy_produkcyjne!F$2,E25&lt;=zakresy_produkcyjne!F$3)</f>
        <v/>
      </c>
      <c r="AN25" s="309">
        <f>AND(F25&gt;=zakresy_produkcyjne!G$2,F25&lt;=zakresy_produkcyjne!G$3)</f>
        <v/>
      </c>
      <c r="AO25" s="309">
        <f>AND(G25&gt;=zakresy_produkcyjne!H$2,G25&lt;=zakresy_produkcyjne!H$3)</f>
        <v/>
      </c>
      <c r="AP25" s="309">
        <f>AND(O25&gt;=zakresy_produkcyjne!I$2,O25&lt;=zakresy_produkcyjne!I$3)</f>
        <v/>
      </c>
      <c r="AQ25" s="309">
        <f>AND(P25&gt;=zakresy_produkcyjne!J$2,P25&lt;=zakresy_produkcyjne!J$3)</f>
        <v/>
      </c>
      <c r="AR25" s="309">
        <f>AND(Q25&gt;=zakresy_produkcyjne!K$2,Q25&lt;=zakresy_produkcyjne!K$3)</f>
        <v/>
      </c>
      <c r="AS25" s="309">
        <f>AND(R25&gt;=zakresy_produkcyjne!L$2,R25&lt;=zakresy_produkcyjne!L$3)</f>
        <v/>
      </c>
      <c r="AT25" s="309">
        <f>AND(AI25:AO25)</f>
        <v/>
      </c>
      <c r="AU25" s="309">
        <f>AND(AP25:AS25)</f>
        <v/>
      </c>
      <c r="AV25" s="309">
        <f>AND(AT25:AU25)</f>
        <v/>
      </c>
      <c r="AW25" s="309">
        <f>AI25*zakresy_produkcyjne!B$4+AJ25*zakresy_produkcyjne!C$4+AK25*zakresy_produkcyjne!D$4+AL25*zakresy_produkcyjne!E$4+AM25*zakresy_produkcyjne!F$4+AN25*zakresy_produkcyjne!G$4+AO25*zakresy_produkcyjne!H$4+AP25*zakresy_produkcyjne!I$4+AQ25*zakresy_produkcyjne!J$4+AR25*zakresy_produkcyjne!K$4+AS25*zakresy_produkcyjne!L$4</f>
        <v/>
      </c>
      <c r="AY25" s="309" t="n">
        <v>701</v>
      </c>
      <c r="AZ25" s="309" t="n">
        <v>478</v>
      </c>
      <c r="BA25" s="309" t="n">
        <v>6.9</v>
      </c>
      <c r="BB25" s="309" t="n">
        <v>202</v>
      </c>
      <c r="BC25" s="309">
        <f>4.2*11</f>
        <v/>
      </c>
      <c r="BJ25" s="309">
        <f>IF(S25&lt;&gt;"",S25,BE25)</f>
        <v/>
      </c>
      <c r="BK25" s="309">
        <f>IF(T25&lt;&gt;"",T25,BF25)</f>
        <v/>
      </c>
      <c r="BL25" s="309">
        <f>IF(U25&lt;&gt;"",U25,BG25)</f>
        <v/>
      </c>
      <c r="BM25" s="309">
        <f>IF(V25&lt;&gt;"",V25,BH25)</f>
        <v/>
      </c>
      <c r="BN25" s="309">
        <f>IF(X25&lt;&gt;"",X25,BI25)</f>
        <v/>
      </c>
      <c r="BO25" s="309">
        <f>ABS(BE25-BJ25)</f>
        <v/>
      </c>
      <c r="BP25" s="309">
        <f>IF(S25&lt;&gt;"",POWER((Arkusz10!$O$9*Q25+Arkusz10!$P$9)-S25,2))</f>
        <v/>
      </c>
    </row>
    <row customHeight="1" ht="13.8" r="26" s="311">
      <c r="A26" s="349" t="n">
        <v>3.55</v>
      </c>
      <c r="B26" s="349" t="n">
        <v>2.55</v>
      </c>
      <c r="C26" s="349" t="n">
        <v>0.31</v>
      </c>
      <c r="D26" s="349" t="n">
        <v>0.063</v>
      </c>
      <c r="E26" s="349" t="n">
        <v>0</v>
      </c>
      <c r="F26" s="349" t="n">
        <v>1.56</v>
      </c>
      <c r="G26" s="350" t="n">
        <v>0</v>
      </c>
      <c r="H26" s="349" t="n">
        <v>0.008999999999999999</v>
      </c>
      <c r="I26" s="349" t="n">
        <v>0.025</v>
      </c>
      <c r="J26" s="350" t="n">
        <v>0</v>
      </c>
      <c r="K26" s="350" t="n">
        <v>0</v>
      </c>
      <c r="L26" s="350" t="n">
        <v>0</v>
      </c>
      <c r="M26" s="350" t="n">
        <v>0</v>
      </c>
      <c r="N26" s="350" t="n">
        <v>0</v>
      </c>
      <c r="O26" s="350" t="n">
        <v>920</v>
      </c>
      <c r="P26" s="350" t="n">
        <v>120</v>
      </c>
      <c r="Q26" s="350" t="n">
        <v>300</v>
      </c>
      <c r="R26" s="350" t="n">
        <v>30</v>
      </c>
      <c r="S26" s="350" t="n">
        <v>1065</v>
      </c>
      <c r="T26" s="350" t="n">
        <v>835</v>
      </c>
      <c r="U26" s="350" t="n">
        <v>1.4</v>
      </c>
      <c r="V26" s="350" t="n">
        <v>437</v>
      </c>
      <c r="W26" s="350" t="n">
        <v>5.5</v>
      </c>
      <c r="X26" s="350">
        <f>11*W26</f>
        <v/>
      </c>
      <c r="Y26" s="351" t="n">
        <v>7</v>
      </c>
      <c r="Z26" s="352" t="n"/>
      <c r="AA26" s="352" t="n"/>
      <c r="AB26" s="352" t="n"/>
      <c r="AC26" s="352" t="n"/>
      <c r="AD26" s="352" t="n"/>
      <c r="AE26" s="352" t="n"/>
      <c r="AF26" s="309">
        <f>NOT(OR(ISBLANK(S26),ISBLANK(T26),ISBLANK(U26),ISBLANK(V26),AND(ISBLANK(W26),ISBLANK(X26))))</f>
        <v/>
      </c>
      <c r="AG26" s="309" t="n">
        <v>25</v>
      </c>
      <c r="AH26" s="309">
        <f>IF(AG26&lt;=30,1,IF(AG26&lt;=60,2,IF(AG26&lt;=100,3,"bd")))</f>
        <v/>
      </c>
      <c r="AI26" s="309">
        <f>AND(A26&gt;=zakresy_produkcyjne!B$2,A26&lt;=zakresy_produkcyjne!B$3)</f>
        <v/>
      </c>
      <c r="AJ26" s="309">
        <f>AND(B26&gt;=zakresy_produkcyjne!C$2,B26&lt;=zakresy_produkcyjne!C$3)</f>
        <v/>
      </c>
      <c r="AK26" s="309">
        <f>AND(C26&gt;=zakresy_produkcyjne!D$2,C26&lt;=zakresy_produkcyjne!D$3)</f>
        <v/>
      </c>
      <c r="AL26" s="309">
        <f>AND(D26&gt;=zakresy_produkcyjne!E$2,D26&lt;=zakresy_produkcyjne!E$3)</f>
        <v/>
      </c>
      <c r="AM26" s="309">
        <f>AND(E26&gt;=zakresy_produkcyjne!F$2,E26&lt;=zakresy_produkcyjne!F$3)</f>
        <v/>
      </c>
      <c r="AN26" s="309">
        <f>AND(F26&gt;=zakresy_produkcyjne!G$2,F26&lt;=zakresy_produkcyjne!G$3)</f>
        <v/>
      </c>
      <c r="AO26" s="309">
        <f>AND(G26&gt;=zakresy_produkcyjne!H$2,G26&lt;=zakresy_produkcyjne!H$3)</f>
        <v/>
      </c>
      <c r="AP26" s="309">
        <f>AND(O26&gt;=zakresy_produkcyjne!I$2,O26&lt;=zakresy_produkcyjne!I$3)</f>
        <v/>
      </c>
      <c r="AQ26" s="309">
        <f>AND(P26&gt;=zakresy_produkcyjne!J$2,P26&lt;=zakresy_produkcyjne!J$3)</f>
        <v/>
      </c>
      <c r="AR26" s="309">
        <f>AND(Q26&gt;=zakresy_produkcyjne!K$2,Q26&lt;=zakresy_produkcyjne!K$3)</f>
        <v/>
      </c>
      <c r="AS26" s="309">
        <f>AND(R26&gt;=zakresy_produkcyjne!L$2,R26&lt;=zakresy_produkcyjne!L$3)</f>
        <v/>
      </c>
      <c r="AT26" s="309">
        <f>AND(AI26:AO26)</f>
        <v/>
      </c>
      <c r="AU26" s="309">
        <f>AND(AP26:AS26)</f>
        <v/>
      </c>
      <c r="AV26" s="309">
        <f>AND(AT26:AU26)</f>
        <v/>
      </c>
      <c r="AW26" s="309">
        <f>AI26*zakresy_produkcyjne!B$4+AJ26*zakresy_produkcyjne!C$4+AK26*zakresy_produkcyjne!D$4+AL26*zakresy_produkcyjne!E$4+AM26*zakresy_produkcyjne!F$4+AN26*zakresy_produkcyjne!G$4+AO26*zakresy_produkcyjne!H$4+AP26*zakresy_produkcyjne!I$4+AQ26*zakresy_produkcyjne!J$4+AR26*zakresy_produkcyjne!K$4+AS26*zakresy_produkcyjne!L$4</f>
        <v/>
      </c>
      <c r="AY26" s="309" t="n">
        <v>701</v>
      </c>
      <c r="AZ26" s="309" t="n">
        <v>478</v>
      </c>
      <c r="BA26" s="309" t="n">
        <v>6.9</v>
      </c>
      <c r="BB26" s="309" t="n">
        <v>202</v>
      </c>
      <c r="BC26" s="309">
        <f>4.2*11</f>
        <v/>
      </c>
      <c r="BJ26" s="309">
        <f>IF(S26&lt;&gt;"",S26,BE26)</f>
        <v/>
      </c>
      <c r="BK26" s="309">
        <f>IF(T26&lt;&gt;"",T26,BF26)</f>
        <v/>
      </c>
      <c r="BL26" s="309">
        <f>IF(U26&lt;&gt;"",U26,BG26)</f>
        <v/>
      </c>
      <c r="BM26" s="309">
        <f>IF(V26&lt;&gt;"",V26,BH26)</f>
        <v/>
      </c>
      <c r="BN26" s="309">
        <f>IF(X26&lt;&gt;"",X26,BI26)</f>
        <v/>
      </c>
      <c r="BO26" s="309">
        <f>ABS(BE26-BJ26)</f>
        <v/>
      </c>
      <c r="BP26" s="309">
        <f>IF(S26&lt;&gt;"",POWER((Arkusz10!$O$9*Q26+Arkusz10!$P$9)-S26,2))</f>
        <v/>
      </c>
    </row>
    <row customHeight="1" ht="13.8" r="27" s="311">
      <c r="A27" s="349" t="n">
        <v>3.55</v>
      </c>
      <c r="B27" s="349" t="n">
        <v>2.55</v>
      </c>
      <c r="C27" s="349" t="n">
        <v>0.31</v>
      </c>
      <c r="D27" s="349" t="n">
        <v>0.063</v>
      </c>
      <c r="E27" s="349" t="n">
        <v>0</v>
      </c>
      <c r="F27" s="349" t="n">
        <v>1.56</v>
      </c>
      <c r="G27" s="350" t="n">
        <v>0</v>
      </c>
      <c r="H27" s="349" t="n">
        <v>0.008999999999999999</v>
      </c>
      <c r="I27" s="349" t="n">
        <v>0.025</v>
      </c>
      <c r="J27" s="350" t="n">
        <v>0</v>
      </c>
      <c r="K27" s="350" t="n">
        <v>0</v>
      </c>
      <c r="L27" s="350" t="n">
        <v>0</v>
      </c>
      <c r="M27" s="350" t="n">
        <v>0</v>
      </c>
      <c r="N27" s="350" t="n">
        <v>0</v>
      </c>
      <c r="O27" s="350" t="n">
        <v>920</v>
      </c>
      <c r="P27" s="350" t="n">
        <v>120</v>
      </c>
      <c r="Q27" s="350" t="n">
        <v>300</v>
      </c>
      <c r="R27" s="350" t="n">
        <v>120</v>
      </c>
      <c r="S27" s="350" t="n">
        <v>1381</v>
      </c>
      <c r="T27" s="350" t="n">
        <v>1017</v>
      </c>
      <c r="U27" s="350" t="n">
        <v>3.9</v>
      </c>
      <c r="V27" s="350" t="n">
        <v>392</v>
      </c>
      <c r="W27" s="350" t="n">
        <v>8.1</v>
      </c>
      <c r="X27" s="350">
        <f>11*W27</f>
        <v/>
      </c>
      <c r="Y27" s="351" t="n">
        <v>7</v>
      </c>
      <c r="Z27" s="352" t="n"/>
      <c r="AA27" s="352" t="n"/>
      <c r="AB27" s="352" t="n"/>
      <c r="AC27" s="352" t="n"/>
      <c r="AD27" s="352" t="n"/>
      <c r="AE27" s="352" t="n"/>
      <c r="AF27" s="309">
        <f>NOT(OR(ISBLANK(S27),ISBLANK(T27),ISBLANK(U27),ISBLANK(V27),AND(ISBLANK(W27),ISBLANK(X27))))</f>
        <v/>
      </c>
      <c r="AG27" s="309" t="n">
        <v>25</v>
      </c>
      <c r="AH27" s="309">
        <f>IF(AG27&lt;=30,1,IF(AG27&lt;=60,2,IF(AG27&lt;=100,3,"bd")))</f>
        <v/>
      </c>
      <c r="AI27" s="309">
        <f>AND(A27&gt;=zakresy_produkcyjne!B$2,A27&lt;=zakresy_produkcyjne!B$3)</f>
        <v/>
      </c>
      <c r="AJ27" s="309">
        <f>AND(B27&gt;=zakresy_produkcyjne!C$2,B27&lt;=zakresy_produkcyjne!C$3)</f>
        <v/>
      </c>
      <c r="AK27" s="309">
        <f>AND(C27&gt;=zakresy_produkcyjne!D$2,C27&lt;=zakresy_produkcyjne!D$3)</f>
        <v/>
      </c>
      <c r="AL27" s="309">
        <f>AND(D27&gt;=zakresy_produkcyjne!E$2,D27&lt;=zakresy_produkcyjne!E$3)</f>
        <v/>
      </c>
      <c r="AM27" s="309">
        <f>AND(E27&gt;=zakresy_produkcyjne!F$2,E27&lt;=zakresy_produkcyjne!F$3)</f>
        <v/>
      </c>
      <c r="AN27" s="309">
        <f>AND(F27&gt;=zakresy_produkcyjne!G$2,F27&lt;=zakresy_produkcyjne!G$3)</f>
        <v/>
      </c>
      <c r="AO27" s="309">
        <f>AND(G27&gt;=zakresy_produkcyjne!H$2,G27&lt;=zakresy_produkcyjne!H$3)</f>
        <v/>
      </c>
      <c r="AP27" s="309">
        <f>AND(O27&gt;=zakresy_produkcyjne!I$2,O27&lt;=zakresy_produkcyjne!I$3)</f>
        <v/>
      </c>
      <c r="AQ27" s="309">
        <f>AND(P27&gt;=zakresy_produkcyjne!J$2,P27&lt;=zakresy_produkcyjne!J$3)</f>
        <v/>
      </c>
      <c r="AR27" s="309">
        <f>AND(Q27&gt;=zakresy_produkcyjne!K$2,Q27&lt;=zakresy_produkcyjne!K$3)</f>
        <v/>
      </c>
      <c r="AS27" s="309">
        <f>AND(R27&gt;=zakresy_produkcyjne!L$2,R27&lt;=zakresy_produkcyjne!L$3)</f>
        <v/>
      </c>
      <c r="AT27" s="309">
        <f>AND(AI27:AO27)</f>
        <v/>
      </c>
      <c r="AU27" s="309">
        <f>AND(AP27:AS27)</f>
        <v/>
      </c>
      <c r="AV27" s="309">
        <f>AND(AT27:AU27)</f>
        <v/>
      </c>
      <c r="AW27" s="309">
        <f>AI27*zakresy_produkcyjne!B$4+AJ27*zakresy_produkcyjne!C$4+AK27*zakresy_produkcyjne!D$4+AL27*zakresy_produkcyjne!E$4+AM27*zakresy_produkcyjne!F$4+AN27*zakresy_produkcyjne!G$4+AO27*zakresy_produkcyjne!H$4+AP27*zakresy_produkcyjne!I$4+AQ27*zakresy_produkcyjne!J$4+AR27*zakresy_produkcyjne!K$4+AS27*zakresy_produkcyjne!L$4</f>
        <v/>
      </c>
      <c r="AY27" s="309" t="n">
        <v>701</v>
      </c>
      <c r="AZ27" s="309" t="n">
        <v>478</v>
      </c>
      <c r="BA27" s="309" t="n">
        <v>6.9</v>
      </c>
      <c r="BB27" s="309" t="n">
        <v>202</v>
      </c>
      <c r="BC27" s="309">
        <f>4.2*11</f>
        <v/>
      </c>
      <c r="BJ27" s="309">
        <f>IF(S27&lt;&gt;"",S27,BE27)</f>
        <v/>
      </c>
      <c r="BK27" s="309">
        <f>IF(T27&lt;&gt;"",T27,BF27)</f>
        <v/>
      </c>
      <c r="BL27" s="309">
        <f>IF(U27&lt;&gt;"",U27,BG27)</f>
        <v/>
      </c>
      <c r="BM27" s="309">
        <f>IF(V27&lt;&gt;"",V27,BH27)</f>
        <v/>
      </c>
      <c r="BN27" s="309">
        <f>IF(X27&lt;&gt;"",X27,BI27)</f>
        <v/>
      </c>
      <c r="BO27" s="309">
        <f>ABS(BE27-BJ27)</f>
        <v/>
      </c>
      <c r="BP27" s="309">
        <f>IF(S27&lt;&gt;"",POWER((Arkusz10!$O$9*Q27+Arkusz10!$P$9)-S27,2))</f>
        <v/>
      </c>
    </row>
    <row customHeight="1" ht="13.8" r="28" s="311">
      <c r="A28" s="349" t="n">
        <v>3.55</v>
      </c>
      <c r="B28" s="349" t="n">
        <v>2.55</v>
      </c>
      <c r="C28" s="349" t="n">
        <v>0.31</v>
      </c>
      <c r="D28" s="349" t="n">
        <v>0.063</v>
      </c>
      <c r="E28" s="349" t="n">
        <v>0</v>
      </c>
      <c r="F28" s="349" t="n">
        <v>1.56</v>
      </c>
      <c r="G28" s="350" t="n">
        <v>0</v>
      </c>
      <c r="H28" s="349" t="n">
        <v>0.008999999999999999</v>
      </c>
      <c r="I28" s="349" t="n">
        <v>0.025</v>
      </c>
      <c r="J28" s="350" t="n">
        <v>0</v>
      </c>
      <c r="K28" s="350" t="n">
        <v>0</v>
      </c>
      <c r="L28" s="350" t="n">
        <v>0</v>
      </c>
      <c r="M28" s="350" t="n">
        <v>0</v>
      </c>
      <c r="N28" s="350" t="n">
        <v>0</v>
      </c>
      <c r="O28" s="350" t="n">
        <v>920</v>
      </c>
      <c r="P28" s="350" t="n">
        <v>120</v>
      </c>
      <c r="Q28" s="350" t="n">
        <v>330</v>
      </c>
      <c r="R28" s="350" t="n">
        <v>30</v>
      </c>
      <c r="S28" s="350" t="n">
        <v>1201</v>
      </c>
      <c r="T28" s="350" t="n">
        <v>779</v>
      </c>
      <c r="U28" s="350" t="n">
        <v>2.4</v>
      </c>
      <c r="V28" s="350" t="n">
        <v>375</v>
      </c>
      <c r="W28" s="350" t="n">
        <v>6.3</v>
      </c>
      <c r="X28" s="350">
        <f>11*W28</f>
        <v/>
      </c>
      <c r="Y28" s="351" t="n">
        <v>7</v>
      </c>
      <c r="Z28" s="352" t="n"/>
      <c r="AA28" s="352" t="n"/>
      <c r="AB28" s="352" t="n"/>
      <c r="AC28" s="352" t="n"/>
      <c r="AD28" s="352" t="n"/>
      <c r="AE28" s="352" t="n"/>
      <c r="AF28" s="309">
        <f>NOT(OR(ISBLANK(S28),ISBLANK(T28),ISBLANK(U28),ISBLANK(V28),AND(ISBLANK(W28),ISBLANK(X28))))</f>
        <v/>
      </c>
      <c r="AG28" s="309" t="n">
        <v>25</v>
      </c>
      <c r="AH28" s="309">
        <f>IF(AG28&lt;=30,1,IF(AG28&lt;=60,2,IF(AG28&lt;=100,3,"bd")))</f>
        <v/>
      </c>
      <c r="AI28" s="309">
        <f>AND(A28&gt;=zakresy_produkcyjne!B$2,A28&lt;=zakresy_produkcyjne!B$3)</f>
        <v/>
      </c>
      <c r="AJ28" s="309">
        <f>AND(B28&gt;=zakresy_produkcyjne!C$2,B28&lt;=zakresy_produkcyjne!C$3)</f>
        <v/>
      </c>
      <c r="AK28" s="309">
        <f>AND(C28&gt;=zakresy_produkcyjne!D$2,C28&lt;=zakresy_produkcyjne!D$3)</f>
        <v/>
      </c>
      <c r="AL28" s="309">
        <f>AND(D28&gt;=zakresy_produkcyjne!E$2,D28&lt;=zakresy_produkcyjne!E$3)</f>
        <v/>
      </c>
      <c r="AM28" s="309">
        <f>AND(E28&gt;=zakresy_produkcyjne!F$2,E28&lt;=zakresy_produkcyjne!F$3)</f>
        <v/>
      </c>
      <c r="AN28" s="309">
        <f>AND(F28&gt;=zakresy_produkcyjne!G$2,F28&lt;=zakresy_produkcyjne!G$3)</f>
        <v/>
      </c>
      <c r="AO28" s="309">
        <f>AND(G28&gt;=zakresy_produkcyjne!H$2,G28&lt;=zakresy_produkcyjne!H$3)</f>
        <v/>
      </c>
      <c r="AP28" s="309">
        <f>AND(O28&gt;=zakresy_produkcyjne!I$2,O28&lt;=zakresy_produkcyjne!I$3)</f>
        <v/>
      </c>
      <c r="AQ28" s="309">
        <f>AND(P28&gt;=zakresy_produkcyjne!J$2,P28&lt;=zakresy_produkcyjne!J$3)</f>
        <v/>
      </c>
      <c r="AR28" s="309">
        <f>AND(Q28&gt;=zakresy_produkcyjne!K$2,Q28&lt;=zakresy_produkcyjne!K$3)</f>
        <v/>
      </c>
      <c r="AS28" s="309">
        <f>AND(R28&gt;=zakresy_produkcyjne!L$2,R28&lt;=zakresy_produkcyjne!L$3)</f>
        <v/>
      </c>
      <c r="AT28" s="309">
        <f>AND(AI28:AO28)</f>
        <v/>
      </c>
      <c r="AU28" s="309">
        <f>AND(AP28:AS28)</f>
        <v/>
      </c>
      <c r="AV28" s="309">
        <f>AND(AT28:AU28)</f>
        <v/>
      </c>
      <c r="AW28" s="309">
        <f>AI28*zakresy_produkcyjne!B$4+AJ28*zakresy_produkcyjne!C$4+AK28*zakresy_produkcyjne!D$4+AL28*zakresy_produkcyjne!E$4+AM28*zakresy_produkcyjne!F$4+AN28*zakresy_produkcyjne!G$4+AO28*zakresy_produkcyjne!H$4+AP28*zakresy_produkcyjne!I$4+AQ28*zakresy_produkcyjne!J$4+AR28*zakresy_produkcyjne!K$4+AS28*zakresy_produkcyjne!L$4</f>
        <v/>
      </c>
      <c r="AY28" s="309" t="n">
        <v>701</v>
      </c>
      <c r="AZ28" s="309" t="n">
        <v>478</v>
      </c>
      <c r="BA28" s="309" t="n">
        <v>6.9</v>
      </c>
      <c r="BB28" s="309" t="n">
        <v>202</v>
      </c>
      <c r="BC28" s="309">
        <f>4.2*11</f>
        <v/>
      </c>
      <c r="BJ28" s="309">
        <f>IF(S28&lt;&gt;"",S28,BE28)</f>
        <v/>
      </c>
      <c r="BK28" s="309">
        <f>IF(T28&lt;&gt;"",T28,BF28)</f>
        <v/>
      </c>
      <c r="BL28" s="309">
        <f>IF(U28&lt;&gt;"",U28,BG28)</f>
        <v/>
      </c>
      <c r="BM28" s="309">
        <f>IF(V28&lt;&gt;"",V28,BH28)</f>
        <v/>
      </c>
      <c r="BN28" s="309">
        <f>IF(X28&lt;&gt;"",X28,BI28)</f>
        <v/>
      </c>
      <c r="BO28" s="309">
        <f>ABS(BE28-BJ28)</f>
        <v/>
      </c>
      <c r="BP28" s="309">
        <f>IF(S28&lt;&gt;"",POWER((Arkusz10!$O$9*Q28+Arkusz10!$P$9)-S28,2))</f>
        <v/>
      </c>
    </row>
    <row customHeight="1" ht="13.8" r="29" s="311">
      <c r="A29" s="349" t="n">
        <v>3.55</v>
      </c>
      <c r="B29" s="349" t="n">
        <v>2.55</v>
      </c>
      <c r="C29" s="349" t="n">
        <v>0.31</v>
      </c>
      <c r="D29" s="349" t="n">
        <v>0.063</v>
      </c>
      <c r="E29" s="349" t="n">
        <v>0</v>
      </c>
      <c r="F29" s="349" t="n">
        <v>1.56</v>
      </c>
      <c r="G29" s="350" t="n">
        <v>0</v>
      </c>
      <c r="H29" s="349" t="n">
        <v>0.008999999999999999</v>
      </c>
      <c r="I29" s="349" t="n">
        <v>0.025</v>
      </c>
      <c r="J29" s="350" t="n">
        <v>0</v>
      </c>
      <c r="K29" s="350" t="n">
        <v>0</v>
      </c>
      <c r="L29" s="350" t="n">
        <v>0</v>
      </c>
      <c r="M29" s="350" t="n">
        <v>0</v>
      </c>
      <c r="N29" s="350" t="n">
        <v>0</v>
      </c>
      <c r="O29" s="350" t="n">
        <v>920</v>
      </c>
      <c r="P29" s="350" t="n">
        <v>120</v>
      </c>
      <c r="Q29" s="350" t="n">
        <v>330</v>
      </c>
      <c r="R29" s="350" t="n">
        <v>120</v>
      </c>
      <c r="S29" s="350" t="n">
        <v>1255</v>
      </c>
      <c r="T29" s="350" t="n">
        <v>968</v>
      </c>
      <c r="U29" s="350" t="n">
        <v>4.2</v>
      </c>
      <c r="V29" s="350" t="n">
        <v>371</v>
      </c>
      <c r="W29" s="350" t="n">
        <v>9.9</v>
      </c>
      <c r="X29" s="350">
        <f>11*W29</f>
        <v/>
      </c>
      <c r="Y29" s="351" t="n">
        <v>7</v>
      </c>
      <c r="Z29" s="352" t="n"/>
      <c r="AA29" s="352" t="n"/>
      <c r="AB29" s="352" t="n"/>
      <c r="AC29" s="352" t="n"/>
      <c r="AD29" s="352" t="n"/>
      <c r="AE29" s="352" t="n"/>
      <c r="AF29" s="309">
        <f>NOT(OR(ISBLANK(S29),ISBLANK(T29),ISBLANK(U29),ISBLANK(V29),AND(ISBLANK(W29),ISBLANK(X29))))</f>
        <v/>
      </c>
      <c r="AG29" s="309" t="n">
        <v>25</v>
      </c>
      <c r="AH29" s="309">
        <f>IF(AG29&lt;=30,1,IF(AG29&lt;=60,2,IF(AG29&lt;=100,3,"bd")))</f>
        <v/>
      </c>
      <c r="AI29" s="309">
        <f>AND(A29&gt;=zakresy_produkcyjne!B$2,A29&lt;=zakresy_produkcyjne!B$3)</f>
        <v/>
      </c>
      <c r="AJ29" s="309">
        <f>AND(B29&gt;=zakresy_produkcyjne!C$2,B29&lt;=zakresy_produkcyjne!C$3)</f>
        <v/>
      </c>
      <c r="AK29" s="309">
        <f>AND(C29&gt;=zakresy_produkcyjne!D$2,C29&lt;=zakresy_produkcyjne!D$3)</f>
        <v/>
      </c>
      <c r="AL29" s="309">
        <f>AND(D29&gt;=zakresy_produkcyjne!E$2,D29&lt;=zakresy_produkcyjne!E$3)</f>
        <v/>
      </c>
      <c r="AM29" s="309">
        <f>AND(E29&gt;=zakresy_produkcyjne!F$2,E29&lt;=zakresy_produkcyjne!F$3)</f>
        <v/>
      </c>
      <c r="AN29" s="309">
        <f>AND(F29&gt;=zakresy_produkcyjne!G$2,F29&lt;=zakresy_produkcyjne!G$3)</f>
        <v/>
      </c>
      <c r="AO29" s="309">
        <f>AND(G29&gt;=zakresy_produkcyjne!H$2,G29&lt;=zakresy_produkcyjne!H$3)</f>
        <v/>
      </c>
      <c r="AP29" s="309">
        <f>AND(O29&gt;=zakresy_produkcyjne!I$2,O29&lt;=zakresy_produkcyjne!I$3)</f>
        <v/>
      </c>
      <c r="AQ29" s="309">
        <f>AND(P29&gt;=zakresy_produkcyjne!J$2,P29&lt;=zakresy_produkcyjne!J$3)</f>
        <v/>
      </c>
      <c r="AR29" s="309">
        <f>AND(Q29&gt;=zakresy_produkcyjne!K$2,Q29&lt;=zakresy_produkcyjne!K$3)</f>
        <v/>
      </c>
      <c r="AS29" s="309">
        <f>AND(R29&gt;=zakresy_produkcyjne!L$2,R29&lt;=zakresy_produkcyjne!L$3)</f>
        <v/>
      </c>
      <c r="AT29" s="309">
        <f>AND(AI29:AO29)</f>
        <v/>
      </c>
      <c r="AU29" s="309">
        <f>AND(AP29:AS29)</f>
        <v/>
      </c>
      <c r="AV29" s="309">
        <f>AND(AT29:AU29)</f>
        <v/>
      </c>
      <c r="AW29" s="309">
        <f>AI29*zakresy_produkcyjne!B$4+AJ29*zakresy_produkcyjne!C$4+AK29*zakresy_produkcyjne!D$4+AL29*zakresy_produkcyjne!E$4+AM29*zakresy_produkcyjne!F$4+AN29*zakresy_produkcyjne!G$4+AO29*zakresy_produkcyjne!H$4+AP29*zakresy_produkcyjne!I$4+AQ29*zakresy_produkcyjne!J$4+AR29*zakresy_produkcyjne!K$4+AS29*zakresy_produkcyjne!L$4</f>
        <v/>
      </c>
      <c r="AY29" s="309" t="n">
        <v>701</v>
      </c>
      <c r="AZ29" s="309" t="n">
        <v>478</v>
      </c>
      <c r="BA29" s="309" t="n">
        <v>6.9</v>
      </c>
      <c r="BB29" s="309" t="n">
        <v>202</v>
      </c>
      <c r="BC29" s="309">
        <f>4.2*11</f>
        <v/>
      </c>
      <c r="BJ29" s="309">
        <f>IF(S29&lt;&gt;"",S29,BE29)</f>
        <v/>
      </c>
      <c r="BK29" s="309">
        <f>IF(T29&lt;&gt;"",T29,BF29)</f>
        <v/>
      </c>
      <c r="BL29" s="309">
        <f>IF(U29&lt;&gt;"",U29,BG29)</f>
        <v/>
      </c>
      <c r="BM29" s="309">
        <f>IF(V29&lt;&gt;"",V29,BH29)</f>
        <v/>
      </c>
      <c r="BN29" s="309">
        <f>IF(X29&lt;&gt;"",X29,BI29)</f>
        <v/>
      </c>
      <c r="BO29" s="309">
        <f>ABS(BE29-BJ29)</f>
        <v/>
      </c>
      <c r="BP29" s="309">
        <f>IF(S29&lt;&gt;"",POWER((Arkusz10!$O$9*Q29+Arkusz10!$P$9)-S29,2))</f>
        <v/>
      </c>
    </row>
    <row customHeight="1" ht="13.8" r="30" s="311">
      <c r="A30" s="349" t="n">
        <v>3.55</v>
      </c>
      <c r="B30" s="349" t="n">
        <v>2.55</v>
      </c>
      <c r="C30" s="349" t="n">
        <v>0.31</v>
      </c>
      <c r="D30" s="349" t="n">
        <v>0.063</v>
      </c>
      <c r="E30" s="349" t="n">
        <v>0</v>
      </c>
      <c r="F30" s="349" t="n">
        <v>1.56</v>
      </c>
      <c r="G30" s="350" t="n">
        <v>0</v>
      </c>
      <c r="H30" s="349" t="n">
        <v>0.008999999999999999</v>
      </c>
      <c r="I30" s="349" t="n">
        <v>0.025</v>
      </c>
      <c r="J30" s="350" t="n">
        <v>0</v>
      </c>
      <c r="K30" s="350" t="n">
        <v>0</v>
      </c>
      <c r="L30" s="350" t="n">
        <v>0</v>
      </c>
      <c r="M30" s="350" t="n">
        <v>0</v>
      </c>
      <c r="N30" s="350" t="n">
        <v>0</v>
      </c>
      <c r="O30" s="350" t="n">
        <v>920</v>
      </c>
      <c r="P30" s="350" t="n">
        <v>120</v>
      </c>
      <c r="Q30" s="350" t="n">
        <v>360</v>
      </c>
      <c r="R30" s="350" t="n">
        <v>90</v>
      </c>
      <c r="S30" s="350" t="n">
        <v>1068</v>
      </c>
      <c r="T30" s="350" t="n">
        <v>783</v>
      </c>
      <c r="U30" s="350" t="n">
        <v>6</v>
      </c>
      <c r="V30" s="350" t="n">
        <v>325</v>
      </c>
      <c r="W30" s="350" t="n">
        <v>10.7</v>
      </c>
      <c r="X30" s="350">
        <f>11*W30</f>
        <v/>
      </c>
      <c r="Y30" s="351" t="n">
        <v>7</v>
      </c>
      <c r="Z30" s="352" t="n"/>
      <c r="AA30" s="352" t="n"/>
      <c r="AB30" s="352" t="n"/>
      <c r="AC30" s="352" t="n"/>
      <c r="AD30" s="352" t="n"/>
      <c r="AE30" s="352" t="n"/>
      <c r="AF30" s="309">
        <f>NOT(OR(ISBLANK(S30),ISBLANK(T30),ISBLANK(U30),ISBLANK(V30),AND(ISBLANK(W30),ISBLANK(X30))))</f>
        <v/>
      </c>
      <c r="AG30" s="309" t="n">
        <v>25</v>
      </c>
      <c r="AH30" s="309">
        <f>IF(AG30&lt;=30,1,IF(AG30&lt;=60,2,IF(AG30&lt;=100,3,"bd")))</f>
        <v/>
      </c>
      <c r="AI30" s="309">
        <f>AND(A30&gt;=zakresy_produkcyjne!B$2,A30&lt;=zakresy_produkcyjne!B$3)</f>
        <v/>
      </c>
      <c r="AJ30" s="309">
        <f>AND(B30&gt;=zakresy_produkcyjne!C$2,B30&lt;=zakresy_produkcyjne!C$3)</f>
        <v/>
      </c>
      <c r="AK30" s="309">
        <f>AND(C30&gt;=zakresy_produkcyjne!D$2,C30&lt;=zakresy_produkcyjne!D$3)</f>
        <v/>
      </c>
      <c r="AL30" s="309">
        <f>AND(D30&gt;=zakresy_produkcyjne!E$2,D30&lt;=zakresy_produkcyjne!E$3)</f>
        <v/>
      </c>
      <c r="AM30" s="309">
        <f>AND(E30&gt;=zakresy_produkcyjne!F$2,E30&lt;=zakresy_produkcyjne!F$3)</f>
        <v/>
      </c>
      <c r="AN30" s="309">
        <f>AND(F30&gt;=zakresy_produkcyjne!G$2,F30&lt;=zakresy_produkcyjne!G$3)</f>
        <v/>
      </c>
      <c r="AO30" s="309">
        <f>AND(G30&gt;=zakresy_produkcyjne!H$2,G30&lt;=zakresy_produkcyjne!H$3)</f>
        <v/>
      </c>
      <c r="AP30" s="309">
        <f>AND(O30&gt;=zakresy_produkcyjne!I$2,O30&lt;=zakresy_produkcyjne!I$3)</f>
        <v/>
      </c>
      <c r="AQ30" s="309">
        <f>AND(P30&gt;=zakresy_produkcyjne!J$2,P30&lt;=zakresy_produkcyjne!J$3)</f>
        <v/>
      </c>
      <c r="AR30" s="309">
        <f>AND(Q30&gt;=zakresy_produkcyjne!K$2,Q30&lt;=zakresy_produkcyjne!K$3)</f>
        <v/>
      </c>
      <c r="AS30" s="309">
        <f>AND(R30&gt;=zakresy_produkcyjne!L$2,R30&lt;=zakresy_produkcyjne!L$3)</f>
        <v/>
      </c>
      <c r="AT30" s="309">
        <f>AND(AI30:AO30)</f>
        <v/>
      </c>
      <c r="AU30" s="309">
        <f>AND(AP30:AS30)</f>
        <v/>
      </c>
      <c r="AV30" s="309">
        <f>AND(AT30:AU30)</f>
        <v/>
      </c>
      <c r="AW30" s="309">
        <f>AI30*zakresy_produkcyjne!B$4+AJ30*zakresy_produkcyjne!C$4+AK30*zakresy_produkcyjne!D$4+AL30*zakresy_produkcyjne!E$4+AM30*zakresy_produkcyjne!F$4+AN30*zakresy_produkcyjne!G$4+AO30*zakresy_produkcyjne!H$4+AP30*zakresy_produkcyjne!I$4+AQ30*zakresy_produkcyjne!J$4+AR30*zakresy_produkcyjne!K$4+AS30*zakresy_produkcyjne!L$4</f>
        <v/>
      </c>
      <c r="AY30" s="309" t="n">
        <v>701</v>
      </c>
      <c r="AZ30" s="309" t="n">
        <v>478</v>
      </c>
      <c r="BA30" s="309" t="n">
        <v>6.9</v>
      </c>
      <c r="BB30" s="309" t="n">
        <v>202</v>
      </c>
      <c r="BC30" s="309">
        <f>4.2*11</f>
        <v/>
      </c>
      <c r="BJ30" s="309">
        <f>IF(S30&lt;&gt;"",S30,BE30)</f>
        <v/>
      </c>
      <c r="BK30" s="309">
        <f>IF(T30&lt;&gt;"",T30,BF30)</f>
        <v/>
      </c>
      <c r="BL30" s="309">
        <f>IF(U30&lt;&gt;"",U30,BG30)</f>
        <v/>
      </c>
      <c r="BM30" s="309">
        <f>IF(V30&lt;&gt;"",V30,BH30)</f>
        <v/>
      </c>
      <c r="BN30" s="309">
        <f>IF(X30&lt;&gt;"",X30,BI30)</f>
        <v/>
      </c>
      <c r="BO30" s="309">
        <f>ABS(BE30-BJ30)</f>
        <v/>
      </c>
      <c r="BP30" s="309">
        <f>IF(S30&lt;&gt;"",POWER((Arkusz10!$O$9*Q30+Arkusz10!$P$9)-S30,2))</f>
        <v/>
      </c>
    </row>
    <row customHeight="1" ht="13.8" r="31" s="311">
      <c r="A31" s="349" t="n">
        <v>3.55</v>
      </c>
      <c r="B31" s="349" t="n">
        <v>2.55</v>
      </c>
      <c r="C31" s="349" t="n">
        <v>0.31</v>
      </c>
      <c r="D31" s="349" t="n">
        <v>0.063</v>
      </c>
      <c r="E31" s="349" t="n">
        <v>0</v>
      </c>
      <c r="F31" s="349" t="n">
        <v>1.56</v>
      </c>
      <c r="G31" s="350" t="n">
        <v>0</v>
      </c>
      <c r="H31" s="349" t="n">
        <v>0.008999999999999999</v>
      </c>
      <c r="I31" s="349" t="n">
        <v>0.025</v>
      </c>
      <c r="J31" s="350" t="n">
        <v>0</v>
      </c>
      <c r="K31" s="350" t="n">
        <v>0</v>
      </c>
      <c r="L31" s="350" t="n">
        <v>0</v>
      </c>
      <c r="M31" s="350" t="n">
        <v>0</v>
      </c>
      <c r="N31" s="350" t="n">
        <v>0</v>
      </c>
      <c r="O31" s="350" t="n">
        <v>920</v>
      </c>
      <c r="P31" s="350" t="n">
        <v>120</v>
      </c>
      <c r="Q31" s="350" t="n">
        <v>380</v>
      </c>
      <c r="R31" s="350" t="n">
        <v>90</v>
      </c>
      <c r="S31" s="350" t="n">
        <v>960</v>
      </c>
      <c r="T31" s="350" t="n">
        <v>681</v>
      </c>
      <c r="U31" s="350" t="n">
        <v>4.9</v>
      </c>
      <c r="V31" s="350" t="n">
        <v>285</v>
      </c>
      <c r="W31" s="350" t="n">
        <v>11.5</v>
      </c>
      <c r="X31" s="350">
        <f>11*W31</f>
        <v/>
      </c>
      <c r="Y31" s="351" t="n">
        <v>7</v>
      </c>
      <c r="Z31" s="352" t="n"/>
      <c r="AA31" s="352" t="n"/>
      <c r="AB31" s="352" t="n"/>
      <c r="AC31" s="352" t="n"/>
      <c r="AD31" s="352" t="n"/>
      <c r="AE31" s="352" t="n"/>
      <c r="AF31" s="309">
        <f>NOT(OR(ISBLANK(S31),ISBLANK(T31),ISBLANK(U31),ISBLANK(V31),AND(ISBLANK(W31),ISBLANK(X31))))</f>
        <v/>
      </c>
      <c r="AG31" s="309" t="n">
        <v>25</v>
      </c>
      <c r="AH31" s="309">
        <f>IF(AG31&lt;=30,1,IF(AG31&lt;=60,2,IF(AG31&lt;=100,3,"bd")))</f>
        <v/>
      </c>
      <c r="AI31" s="309">
        <f>AND(A31&gt;=zakresy_produkcyjne!B$2,A31&lt;=zakresy_produkcyjne!B$3)</f>
        <v/>
      </c>
      <c r="AJ31" s="309">
        <f>AND(B31&gt;=zakresy_produkcyjne!C$2,B31&lt;=zakresy_produkcyjne!C$3)</f>
        <v/>
      </c>
      <c r="AK31" s="309">
        <f>AND(C31&gt;=zakresy_produkcyjne!D$2,C31&lt;=zakresy_produkcyjne!D$3)</f>
        <v/>
      </c>
      <c r="AL31" s="309">
        <f>AND(D31&gt;=zakresy_produkcyjne!E$2,D31&lt;=zakresy_produkcyjne!E$3)</f>
        <v/>
      </c>
      <c r="AM31" s="309">
        <f>AND(E31&gt;=zakresy_produkcyjne!F$2,E31&lt;=zakresy_produkcyjne!F$3)</f>
        <v/>
      </c>
      <c r="AN31" s="309">
        <f>AND(F31&gt;=zakresy_produkcyjne!G$2,F31&lt;=zakresy_produkcyjne!G$3)</f>
        <v/>
      </c>
      <c r="AO31" s="309">
        <f>AND(G31&gt;=zakresy_produkcyjne!H$2,G31&lt;=zakresy_produkcyjne!H$3)</f>
        <v/>
      </c>
      <c r="AP31" s="309">
        <f>AND(O31&gt;=zakresy_produkcyjne!I$2,O31&lt;=zakresy_produkcyjne!I$3)</f>
        <v/>
      </c>
      <c r="AQ31" s="309">
        <f>AND(P31&gt;=zakresy_produkcyjne!J$2,P31&lt;=zakresy_produkcyjne!J$3)</f>
        <v/>
      </c>
      <c r="AR31" s="309">
        <f>AND(Q31&gt;=zakresy_produkcyjne!K$2,Q31&lt;=zakresy_produkcyjne!K$3)</f>
        <v/>
      </c>
      <c r="AS31" s="309">
        <f>AND(R31&gt;=zakresy_produkcyjne!L$2,R31&lt;=zakresy_produkcyjne!L$3)</f>
        <v/>
      </c>
      <c r="AT31" s="309">
        <f>AND(AI31:AO31)</f>
        <v/>
      </c>
      <c r="AU31" s="309">
        <f>AND(AP31:AS31)</f>
        <v/>
      </c>
      <c r="AV31" s="309">
        <f>AND(AT31:AU31)</f>
        <v/>
      </c>
      <c r="AW31" s="309">
        <f>AI31*zakresy_produkcyjne!B$4+AJ31*zakresy_produkcyjne!C$4+AK31*zakresy_produkcyjne!D$4+AL31*zakresy_produkcyjne!E$4+AM31*zakresy_produkcyjne!F$4+AN31*zakresy_produkcyjne!G$4+AO31*zakresy_produkcyjne!H$4+AP31*zakresy_produkcyjne!I$4+AQ31*zakresy_produkcyjne!J$4+AR31*zakresy_produkcyjne!K$4+AS31*zakresy_produkcyjne!L$4</f>
        <v/>
      </c>
      <c r="AY31" s="309" t="n">
        <v>701</v>
      </c>
      <c r="AZ31" s="309" t="n">
        <v>478</v>
      </c>
      <c r="BA31" s="309" t="n">
        <v>6.9</v>
      </c>
      <c r="BB31" s="309" t="n">
        <v>202</v>
      </c>
      <c r="BC31" s="309">
        <f>4.2*11</f>
        <v/>
      </c>
      <c r="BJ31" s="309">
        <f>IF(S31&lt;&gt;"",S31,BE31)</f>
        <v/>
      </c>
      <c r="BK31" s="309">
        <f>IF(T31&lt;&gt;"",T31,BF31)</f>
        <v/>
      </c>
      <c r="BL31" s="309">
        <f>IF(U31&lt;&gt;"",U31,BG31)</f>
        <v/>
      </c>
      <c r="BM31" s="309">
        <f>IF(V31&lt;&gt;"",V31,BH31)</f>
        <v/>
      </c>
      <c r="BN31" s="309">
        <f>IF(X31&lt;&gt;"",X31,BI31)</f>
        <v/>
      </c>
      <c r="BO31" s="309">
        <f>ABS(BE31-BJ31)</f>
        <v/>
      </c>
      <c r="BP31" s="309">
        <f>IF(S31&lt;&gt;"",POWER((Arkusz10!$O$9*Q31+Arkusz10!$P$9)-S31,2))</f>
        <v/>
      </c>
    </row>
    <row customHeight="1" ht="13.8" r="32" s="311">
      <c r="A32" s="349" t="n">
        <v>3.55</v>
      </c>
      <c r="B32" s="349" t="n">
        <v>2.55</v>
      </c>
      <c r="C32" s="349" t="n">
        <v>0.31</v>
      </c>
      <c r="D32" s="349" t="n">
        <v>0.063</v>
      </c>
      <c r="E32" s="349" t="n">
        <v>0</v>
      </c>
      <c r="F32" s="349" t="n">
        <v>1.56</v>
      </c>
      <c r="G32" s="350" t="n">
        <v>0</v>
      </c>
      <c r="H32" s="349" t="n">
        <v>0.008999999999999999</v>
      </c>
      <c r="I32" s="349" t="n">
        <v>0.025</v>
      </c>
      <c r="J32" s="350" t="n">
        <v>0</v>
      </c>
      <c r="K32" s="350" t="n">
        <v>0</v>
      </c>
      <c r="L32" s="350" t="n">
        <v>0</v>
      </c>
      <c r="M32" s="350" t="n">
        <v>0</v>
      </c>
      <c r="N32" s="350" t="n">
        <v>0</v>
      </c>
      <c r="O32" s="350" t="n">
        <v>920</v>
      </c>
      <c r="P32" s="350" t="n">
        <v>120</v>
      </c>
      <c r="Q32" s="350" t="n">
        <v>400</v>
      </c>
      <c r="R32" s="350" t="n">
        <v>90</v>
      </c>
      <c r="S32" s="350" t="n">
        <v>950</v>
      </c>
      <c r="T32" s="350" t="n">
        <v>597</v>
      </c>
      <c r="U32" s="350" t="n">
        <v>7.8</v>
      </c>
      <c r="V32" s="350" t="n">
        <v>270</v>
      </c>
      <c r="W32" s="350" t="n">
        <v>11.9</v>
      </c>
      <c r="X32" s="350">
        <f>11*W32</f>
        <v/>
      </c>
      <c r="Y32" s="351" t="n">
        <v>7</v>
      </c>
      <c r="Z32" s="352" t="n"/>
      <c r="AA32" s="352" t="n"/>
      <c r="AB32" s="352" t="n"/>
      <c r="AC32" s="352" t="n"/>
      <c r="AD32" s="352" t="n"/>
      <c r="AE32" s="352" t="n"/>
      <c r="AF32" s="309">
        <f>NOT(OR(ISBLANK(S32),ISBLANK(T32),ISBLANK(U32),ISBLANK(V32),AND(ISBLANK(W32),ISBLANK(X32))))</f>
        <v/>
      </c>
      <c r="AG32" s="309" t="n">
        <v>25</v>
      </c>
      <c r="AH32" s="309">
        <f>IF(AG32&lt;=30,1,IF(AG32&lt;=60,2,IF(AG32&lt;=100,3,"bd")))</f>
        <v/>
      </c>
      <c r="AI32" s="309">
        <f>AND(A32&gt;=zakresy_produkcyjne!B$2,A32&lt;=zakresy_produkcyjne!B$3)</f>
        <v/>
      </c>
      <c r="AJ32" s="309">
        <f>AND(B32&gt;=zakresy_produkcyjne!C$2,B32&lt;=zakresy_produkcyjne!C$3)</f>
        <v/>
      </c>
      <c r="AK32" s="309">
        <f>AND(C32&gt;=zakresy_produkcyjne!D$2,C32&lt;=zakresy_produkcyjne!D$3)</f>
        <v/>
      </c>
      <c r="AL32" s="309">
        <f>AND(D32&gt;=zakresy_produkcyjne!E$2,D32&lt;=zakresy_produkcyjne!E$3)</f>
        <v/>
      </c>
      <c r="AM32" s="309">
        <f>AND(E32&gt;=zakresy_produkcyjne!F$2,E32&lt;=zakresy_produkcyjne!F$3)</f>
        <v/>
      </c>
      <c r="AN32" s="309">
        <f>AND(F32&gt;=zakresy_produkcyjne!G$2,F32&lt;=zakresy_produkcyjne!G$3)</f>
        <v/>
      </c>
      <c r="AO32" s="309">
        <f>AND(G32&gt;=zakresy_produkcyjne!H$2,G32&lt;=zakresy_produkcyjne!H$3)</f>
        <v/>
      </c>
      <c r="AP32" s="309">
        <f>AND(O32&gt;=zakresy_produkcyjne!I$2,O32&lt;=zakresy_produkcyjne!I$3)</f>
        <v/>
      </c>
      <c r="AQ32" s="309">
        <f>AND(P32&gt;=zakresy_produkcyjne!J$2,P32&lt;=zakresy_produkcyjne!J$3)</f>
        <v/>
      </c>
      <c r="AR32" s="309">
        <f>AND(Q32&gt;=zakresy_produkcyjne!K$2,Q32&lt;=zakresy_produkcyjne!K$3)</f>
        <v/>
      </c>
      <c r="AS32" s="309">
        <f>AND(R32&gt;=zakresy_produkcyjne!L$2,R32&lt;=zakresy_produkcyjne!L$3)</f>
        <v/>
      </c>
      <c r="AT32" s="309">
        <f>AND(AI32:AO32)</f>
        <v/>
      </c>
      <c r="AU32" s="309">
        <f>AND(AP32:AS32)</f>
        <v/>
      </c>
      <c r="AV32" s="309">
        <f>AND(AT32:AU32)</f>
        <v/>
      </c>
      <c r="AW32" s="309">
        <f>AI32*zakresy_produkcyjne!B$4+AJ32*zakresy_produkcyjne!C$4+AK32*zakresy_produkcyjne!D$4+AL32*zakresy_produkcyjne!E$4+AM32*zakresy_produkcyjne!F$4+AN32*zakresy_produkcyjne!G$4+AO32*zakresy_produkcyjne!H$4+AP32*zakresy_produkcyjne!I$4+AQ32*zakresy_produkcyjne!J$4+AR32*zakresy_produkcyjne!K$4+AS32*zakresy_produkcyjne!L$4</f>
        <v/>
      </c>
      <c r="AY32" s="309" t="n">
        <v>701</v>
      </c>
      <c r="AZ32" s="309" t="n">
        <v>478</v>
      </c>
      <c r="BA32" s="309" t="n">
        <v>6.9</v>
      </c>
      <c r="BB32" s="309" t="n">
        <v>202</v>
      </c>
      <c r="BC32" s="309">
        <f>4.2*11</f>
        <v/>
      </c>
      <c r="BJ32" s="309">
        <f>IF(S32&lt;&gt;"",S32,BE32)</f>
        <v/>
      </c>
      <c r="BK32" s="309">
        <f>IF(T32&lt;&gt;"",T32,BF32)</f>
        <v/>
      </c>
      <c r="BL32" s="309">
        <f>IF(U32&lt;&gt;"",U32,BG32)</f>
        <v/>
      </c>
      <c r="BM32" s="309">
        <f>IF(V32&lt;&gt;"",V32,BH32)</f>
        <v/>
      </c>
      <c r="BN32" s="309">
        <f>IF(X32&lt;&gt;"",X32,BI32)</f>
        <v/>
      </c>
      <c r="BO32" s="309">
        <f>ABS(BE32-BJ32)</f>
        <v/>
      </c>
      <c r="BP32" s="309">
        <f>IF(S32&lt;&gt;"",POWER((Arkusz10!$O$9*Q32+Arkusz10!$P$9)-S32,2))</f>
        <v/>
      </c>
    </row>
    <row customHeight="1" ht="13.8" r="33" s="311">
      <c r="A33" s="353" t="n">
        <v>3.57</v>
      </c>
      <c r="B33" s="353" t="n">
        <v>2.22</v>
      </c>
      <c r="C33" s="353" t="n">
        <v>0.23</v>
      </c>
      <c r="D33" s="353" t="n">
        <v>0.045</v>
      </c>
      <c r="E33" s="353" t="n">
        <v>0.001</v>
      </c>
      <c r="F33" s="353" t="n">
        <v>0.12</v>
      </c>
      <c r="G33" s="353" t="n">
        <v>0</v>
      </c>
      <c r="H33" s="353" t="n">
        <v>0.011</v>
      </c>
      <c r="I33" s="353" t="n">
        <v>0.026</v>
      </c>
      <c r="J33" s="353" t="n">
        <v>0</v>
      </c>
      <c r="K33" s="353" t="n">
        <v>0.03</v>
      </c>
      <c r="L33" s="353" t="n">
        <v>0</v>
      </c>
      <c r="M33" s="353" t="n">
        <v>0</v>
      </c>
      <c r="N33" s="353" t="n">
        <v>0</v>
      </c>
      <c r="O33" s="353" t="n">
        <v>900</v>
      </c>
      <c r="P33" s="353" t="n">
        <v>60</v>
      </c>
      <c r="Q33" s="353" t="n">
        <v>250</v>
      </c>
      <c r="R33" s="353" t="n">
        <v>30</v>
      </c>
      <c r="S33" s="353" t="n">
        <v>997</v>
      </c>
      <c r="T33" s="353" t="n">
        <v>795</v>
      </c>
      <c r="U33" s="353" t="n">
        <v>1.9</v>
      </c>
      <c r="V33" s="353">
        <f>KONWERTUJ_TWARDOSC(Z33,tabela_twardosci!$G$8:$G$95,tabela_twardosci!$K$8:$K$95)</f>
        <v/>
      </c>
      <c r="W33" s="353" t="n"/>
      <c r="X33" s="353" t="n"/>
      <c r="Y33" s="354" t="n">
        <v>8</v>
      </c>
      <c r="Z33" s="355" t="n">
        <v>75</v>
      </c>
      <c r="AA33" s="355" t="n"/>
      <c r="AB33" s="355" t="n"/>
      <c r="AC33" s="355" t="n"/>
      <c r="AD33" s="355" t="n"/>
      <c r="AE33" s="355" t="n"/>
      <c r="AF33" s="309">
        <f>NOT(OR(ISBLANK(S33),ISBLANK(T33),ISBLANK(U33),ISBLANK(V33),AND(ISBLANK(W33),ISBLANK(X33))))</f>
        <v/>
      </c>
      <c r="AG33" s="309" t="n">
        <v>25</v>
      </c>
      <c r="AH33" s="309">
        <f>IF(AG33&lt;=30,1,IF(AG33&lt;=60,2,IF(AG33&lt;=100,3,"bd")))</f>
        <v/>
      </c>
      <c r="AI33" s="309">
        <f>AND(A33&gt;=zakresy_produkcyjne!B$2,A33&lt;=zakresy_produkcyjne!B$3)</f>
        <v/>
      </c>
      <c r="AJ33" s="309">
        <f>AND(B33&gt;=zakresy_produkcyjne!C$2,B33&lt;=zakresy_produkcyjne!C$3)</f>
        <v/>
      </c>
      <c r="AK33" s="309">
        <f>AND(C33&gt;=zakresy_produkcyjne!D$2,C33&lt;=zakresy_produkcyjne!D$3)</f>
        <v/>
      </c>
      <c r="AL33" s="309">
        <f>AND(D33&gt;=zakresy_produkcyjne!E$2,D33&lt;=zakresy_produkcyjne!E$3)</f>
        <v/>
      </c>
      <c r="AM33" s="309">
        <f>AND(E33&gt;=zakresy_produkcyjne!F$2,E33&lt;=zakresy_produkcyjne!F$3)</f>
        <v/>
      </c>
      <c r="AN33" s="309">
        <f>AND(F33&gt;=zakresy_produkcyjne!G$2,F33&lt;=zakresy_produkcyjne!G$3)</f>
        <v/>
      </c>
      <c r="AO33" s="309">
        <f>AND(G33&gt;=zakresy_produkcyjne!H$2,G33&lt;=zakresy_produkcyjne!H$3)</f>
        <v/>
      </c>
      <c r="AP33" s="309">
        <f>AND(O33&gt;=zakresy_produkcyjne!I$2,O33&lt;=zakresy_produkcyjne!I$3)</f>
        <v/>
      </c>
      <c r="AQ33" s="309">
        <f>AND(P33&gt;=zakresy_produkcyjne!J$2,P33&lt;=zakresy_produkcyjne!J$3)</f>
        <v/>
      </c>
      <c r="AR33" s="309">
        <f>AND(Q33&gt;=zakresy_produkcyjne!K$2,Q33&lt;=zakresy_produkcyjne!K$3)</f>
        <v/>
      </c>
      <c r="AS33" s="309">
        <f>AND(R33&gt;=zakresy_produkcyjne!L$2,R33&lt;=zakresy_produkcyjne!L$3)</f>
        <v/>
      </c>
      <c r="AT33" s="309">
        <f>AND(AI33:AO33)</f>
        <v/>
      </c>
      <c r="AU33" s="309">
        <f>AND(AP33:AS33)</f>
        <v/>
      </c>
      <c r="AV33" s="309">
        <f>AND(AT33:AU33)</f>
        <v/>
      </c>
      <c r="AW33" s="309">
        <f>AI33*zakresy_produkcyjne!B$4+AJ33*zakresy_produkcyjne!C$4+AK33*zakresy_produkcyjne!D$4+AL33*zakresy_produkcyjne!E$4+AM33*zakresy_produkcyjne!F$4+AN33*zakresy_produkcyjne!G$4+AO33*zakresy_produkcyjne!H$4+AP33*zakresy_produkcyjne!I$4+AQ33*zakresy_produkcyjne!J$4+AR33*zakresy_produkcyjne!K$4+AS33*zakresy_produkcyjne!L$4</f>
        <v/>
      </c>
      <c r="BJ33" s="309">
        <f>IF(S33&lt;&gt;"",S33,BE33)</f>
        <v/>
      </c>
      <c r="BK33" s="309">
        <f>IF(T33&lt;&gt;"",T33,BF33)</f>
        <v/>
      </c>
      <c r="BL33" s="309">
        <f>IF(U33&lt;&gt;"",U33,BG33)</f>
        <v/>
      </c>
      <c r="BM33" s="309">
        <f>IF(V33&lt;&gt;"",V33,BH33)</f>
        <v/>
      </c>
      <c r="BN33" s="309">
        <f>IF(X33&lt;&gt;"",X33,BI33)</f>
        <v/>
      </c>
      <c r="BO33" s="309">
        <f>ABS(BE33-BJ33)</f>
        <v/>
      </c>
      <c r="BP33" s="309">
        <f>IF(S33&lt;&gt;"",POWER((Arkusz10!$O$9*Q33+Arkusz10!$P$9)-S33,2))</f>
        <v/>
      </c>
    </row>
    <row customHeight="1" ht="13.8" r="34" s="311">
      <c r="A34" s="353" t="n">
        <v>3.57</v>
      </c>
      <c r="B34" s="353" t="n">
        <v>2.22</v>
      </c>
      <c r="C34" s="353" t="n">
        <v>0.23</v>
      </c>
      <c r="D34" s="353" t="n">
        <v>0.045</v>
      </c>
      <c r="E34" s="353" t="n">
        <v>0.001</v>
      </c>
      <c r="F34" s="353" t="n">
        <v>0.12</v>
      </c>
      <c r="G34" s="353" t="n">
        <v>0</v>
      </c>
      <c r="H34" s="353" t="n">
        <v>0.011</v>
      </c>
      <c r="I34" s="353" t="n">
        <v>0.026</v>
      </c>
      <c r="J34" s="353" t="n">
        <v>0</v>
      </c>
      <c r="K34" s="353" t="n">
        <v>0.03</v>
      </c>
      <c r="L34" s="353" t="n">
        <v>0</v>
      </c>
      <c r="M34" s="353" t="n">
        <v>0</v>
      </c>
      <c r="N34" s="353" t="n">
        <v>0</v>
      </c>
      <c r="O34" s="353" t="n">
        <v>900</v>
      </c>
      <c r="P34" s="353" t="n">
        <v>60</v>
      </c>
      <c r="Q34" s="353" t="n">
        <v>250</v>
      </c>
      <c r="R34" s="353" t="n">
        <v>60</v>
      </c>
      <c r="S34" s="353" t="n">
        <v>1139</v>
      </c>
      <c r="T34" s="353" t="n">
        <v>957</v>
      </c>
      <c r="U34" s="353" t="n">
        <v>2.4</v>
      </c>
      <c r="V34" s="353">
        <f>KONWERTUJ_TWARDOSC(Z34,tabela_twardosci!$G$8:$G$95,tabela_twardosci!$K$8:$K$95)</f>
        <v/>
      </c>
      <c r="W34" s="353" t="n"/>
      <c r="X34" s="353" t="n"/>
      <c r="Y34" s="354" t="n">
        <v>8</v>
      </c>
      <c r="Z34" s="355" t="n">
        <v>80</v>
      </c>
      <c r="AA34" s="355" t="n"/>
      <c r="AB34" s="355" t="n"/>
      <c r="AC34" s="355" t="n"/>
      <c r="AD34" s="355" t="n"/>
      <c r="AE34" s="355" t="n"/>
      <c r="AF34" s="309">
        <f>NOT(OR(ISBLANK(S34),ISBLANK(T34),ISBLANK(U34),ISBLANK(V34),AND(ISBLANK(W34),ISBLANK(X34))))</f>
        <v/>
      </c>
      <c r="AG34" s="309" t="n">
        <v>25</v>
      </c>
      <c r="AH34" s="309">
        <f>IF(AG34&lt;=30,1,IF(AG34&lt;=60,2,IF(AG34&lt;=100,3,"bd")))</f>
        <v/>
      </c>
      <c r="AI34" s="309">
        <f>AND(A34&gt;=zakresy_produkcyjne!B$2,A34&lt;=zakresy_produkcyjne!B$3)</f>
        <v/>
      </c>
      <c r="AJ34" s="309">
        <f>AND(B34&gt;=zakresy_produkcyjne!C$2,B34&lt;=zakresy_produkcyjne!C$3)</f>
        <v/>
      </c>
      <c r="AK34" s="309">
        <f>AND(C34&gt;=zakresy_produkcyjne!D$2,C34&lt;=zakresy_produkcyjne!D$3)</f>
        <v/>
      </c>
      <c r="AL34" s="309">
        <f>AND(D34&gt;=zakresy_produkcyjne!E$2,D34&lt;=zakresy_produkcyjne!E$3)</f>
        <v/>
      </c>
      <c r="AM34" s="309">
        <f>AND(E34&gt;=zakresy_produkcyjne!F$2,E34&lt;=zakresy_produkcyjne!F$3)</f>
        <v/>
      </c>
      <c r="AN34" s="309">
        <f>AND(F34&gt;=zakresy_produkcyjne!G$2,F34&lt;=zakresy_produkcyjne!G$3)</f>
        <v/>
      </c>
      <c r="AO34" s="309">
        <f>AND(G34&gt;=zakresy_produkcyjne!H$2,G34&lt;=zakresy_produkcyjne!H$3)</f>
        <v/>
      </c>
      <c r="AP34" s="309">
        <f>AND(O34&gt;=zakresy_produkcyjne!I$2,O34&lt;=zakresy_produkcyjne!I$3)</f>
        <v/>
      </c>
      <c r="AQ34" s="309">
        <f>AND(P34&gt;=zakresy_produkcyjne!J$2,P34&lt;=zakresy_produkcyjne!J$3)</f>
        <v/>
      </c>
      <c r="AR34" s="309">
        <f>AND(Q34&gt;=zakresy_produkcyjne!K$2,Q34&lt;=zakresy_produkcyjne!K$3)</f>
        <v/>
      </c>
      <c r="AS34" s="309">
        <f>AND(R34&gt;=zakresy_produkcyjne!L$2,R34&lt;=zakresy_produkcyjne!L$3)</f>
        <v/>
      </c>
      <c r="AT34" s="309">
        <f>AND(AI34:AO34)</f>
        <v/>
      </c>
      <c r="AU34" s="309">
        <f>AND(AP34:AS34)</f>
        <v/>
      </c>
      <c r="AV34" s="309">
        <f>AND(AT34:AU34)</f>
        <v/>
      </c>
      <c r="AW34" s="309">
        <f>AI34*zakresy_produkcyjne!B$4+AJ34*zakresy_produkcyjne!C$4+AK34*zakresy_produkcyjne!D$4+AL34*zakresy_produkcyjne!E$4+AM34*zakresy_produkcyjne!F$4+AN34*zakresy_produkcyjne!G$4+AO34*zakresy_produkcyjne!H$4+AP34*zakresy_produkcyjne!I$4+AQ34*zakresy_produkcyjne!J$4+AR34*zakresy_produkcyjne!K$4+AS34*zakresy_produkcyjne!L$4</f>
        <v/>
      </c>
      <c r="BJ34" s="309">
        <f>IF(S34&lt;&gt;"",S34,BE34)</f>
        <v/>
      </c>
      <c r="BK34" s="309">
        <f>IF(T34&lt;&gt;"",T34,BF34)</f>
        <v/>
      </c>
      <c r="BL34" s="309">
        <f>IF(U34&lt;&gt;"",U34,BG34)</f>
        <v/>
      </c>
      <c r="BM34" s="309">
        <f>IF(V34&lt;&gt;"",V34,BH34)</f>
        <v/>
      </c>
      <c r="BN34" s="309">
        <f>IF(X34&lt;&gt;"",X34,BI34)</f>
        <v/>
      </c>
      <c r="BO34" s="309">
        <f>ABS(BE34-BJ34)</f>
        <v/>
      </c>
      <c r="BP34" s="309">
        <f>IF(S34&lt;&gt;"",POWER((Arkusz10!$O$9*Q34+Arkusz10!$P$9)-S34,2))</f>
        <v/>
      </c>
    </row>
    <row customHeight="1" ht="13.8" r="35" s="311">
      <c r="A35" s="353" t="n">
        <v>3.57</v>
      </c>
      <c r="B35" s="353" t="n">
        <v>2.22</v>
      </c>
      <c r="C35" s="353" t="n">
        <v>0.23</v>
      </c>
      <c r="D35" s="353" t="n">
        <v>0.045</v>
      </c>
      <c r="E35" s="353" t="n">
        <v>0.001</v>
      </c>
      <c r="F35" s="353" t="n">
        <v>0.12</v>
      </c>
      <c r="G35" s="353" t="n">
        <v>0</v>
      </c>
      <c r="H35" s="353" t="n">
        <v>0.011</v>
      </c>
      <c r="I35" s="353" t="n">
        <v>0.026</v>
      </c>
      <c r="J35" s="353" t="n">
        <v>0</v>
      </c>
      <c r="K35" s="353" t="n">
        <v>0.03</v>
      </c>
      <c r="L35" s="353" t="n">
        <v>0</v>
      </c>
      <c r="M35" s="353" t="n">
        <v>0</v>
      </c>
      <c r="N35" s="353" t="n">
        <v>0</v>
      </c>
      <c r="O35" s="353" t="n">
        <v>900</v>
      </c>
      <c r="P35" s="353" t="n">
        <v>60</v>
      </c>
      <c r="Q35" s="353" t="n">
        <v>250</v>
      </c>
      <c r="R35" s="353" t="n">
        <v>90</v>
      </c>
      <c r="S35" s="353" t="n">
        <v>1124</v>
      </c>
      <c r="T35" s="353" t="n">
        <v>927</v>
      </c>
      <c r="U35" s="353" t="n">
        <v>2.8</v>
      </c>
      <c r="V35" s="353">
        <f>KONWERTUJ_TWARDOSC(Z35,tabela_twardosci!$G$8:$G$95,tabela_twardosci!$K$8:$K$95)</f>
        <v/>
      </c>
      <c r="W35" s="353" t="n"/>
      <c r="X35" s="353" t="n"/>
      <c r="Y35" s="354" t="n">
        <v>8</v>
      </c>
      <c r="Z35" s="355" t="n">
        <v>79</v>
      </c>
      <c r="AA35" s="355" t="n"/>
      <c r="AB35" s="355" t="n"/>
      <c r="AC35" s="355" t="n"/>
      <c r="AD35" s="355" t="n"/>
      <c r="AE35" s="355" t="n"/>
      <c r="AF35" s="309">
        <f>NOT(OR(ISBLANK(S35),ISBLANK(T35),ISBLANK(U35),ISBLANK(V35),AND(ISBLANK(W35),ISBLANK(X35))))</f>
        <v/>
      </c>
      <c r="AG35" s="309" t="n">
        <v>25</v>
      </c>
      <c r="AH35" s="309">
        <f>IF(AG35&lt;=30,1,IF(AG35&lt;=60,2,IF(AG35&lt;=100,3,"bd")))</f>
        <v/>
      </c>
      <c r="AI35" s="309">
        <f>AND(A35&gt;=zakresy_produkcyjne!B$2,A35&lt;=zakresy_produkcyjne!B$3)</f>
        <v/>
      </c>
      <c r="AJ35" s="309">
        <f>AND(B35&gt;=zakresy_produkcyjne!C$2,B35&lt;=zakresy_produkcyjne!C$3)</f>
        <v/>
      </c>
      <c r="AK35" s="309">
        <f>AND(C35&gt;=zakresy_produkcyjne!D$2,C35&lt;=zakresy_produkcyjne!D$3)</f>
        <v/>
      </c>
      <c r="AL35" s="309">
        <f>AND(D35&gt;=zakresy_produkcyjne!E$2,D35&lt;=zakresy_produkcyjne!E$3)</f>
        <v/>
      </c>
      <c r="AM35" s="309">
        <f>AND(E35&gt;=zakresy_produkcyjne!F$2,E35&lt;=zakresy_produkcyjne!F$3)</f>
        <v/>
      </c>
      <c r="AN35" s="309">
        <f>AND(F35&gt;=zakresy_produkcyjne!G$2,F35&lt;=zakresy_produkcyjne!G$3)</f>
        <v/>
      </c>
      <c r="AO35" s="309">
        <f>AND(G35&gt;=zakresy_produkcyjne!H$2,G35&lt;=zakresy_produkcyjne!H$3)</f>
        <v/>
      </c>
      <c r="AP35" s="309">
        <f>AND(O35&gt;=zakresy_produkcyjne!I$2,O35&lt;=zakresy_produkcyjne!I$3)</f>
        <v/>
      </c>
      <c r="AQ35" s="309">
        <f>AND(P35&gt;=zakresy_produkcyjne!J$2,P35&lt;=zakresy_produkcyjne!J$3)</f>
        <v/>
      </c>
      <c r="AR35" s="309">
        <f>AND(Q35&gt;=zakresy_produkcyjne!K$2,Q35&lt;=zakresy_produkcyjne!K$3)</f>
        <v/>
      </c>
      <c r="AS35" s="309">
        <f>AND(R35&gt;=zakresy_produkcyjne!L$2,R35&lt;=zakresy_produkcyjne!L$3)</f>
        <v/>
      </c>
      <c r="AT35" s="309">
        <f>AND(AI35:AO35)</f>
        <v/>
      </c>
      <c r="AU35" s="309">
        <f>AND(AP35:AS35)</f>
        <v/>
      </c>
      <c r="AV35" s="309">
        <f>AND(AT35:AU35)</f>
        <v/>
      </c>
      <c r="AW35" s="309">
        <f>AI35*zakresy_produkcyjne!B$4+AJ35*zakresy_produkcyjne!C$4+AK35*zakresy_produkcyjne!D$4+AL35*zakresy_produkcyjne!E$4+AM35*zakresy_produkcyjne!F$4+AN35*zakresy_produkcyjne!G$4+AO35*zakresy_produkcyjne!H$4+AP35*zakresy_produkcyjne!I$4+AQ35*zakresy_produkcyjne!J$4+AR35*zakresy_produkcyjne!K$4+AS35*zakresy_produkcyjne!L$4</f>
        <v/>
      </c>
      <c r="BJ35" s="309">
        <f>IF(S35&lt;&gt;"",S35,BE35)</f>
        <v/>
      </c>
      <c r="BK35" s="309">
        <f>IF(T35&lt;&gt;"",T35,BF35)</f>
        <v/>
      </c>
      <c r="BL35" s="309">
        <f>IF(U35&lt;&gt;"",U35,BG35)</f>
        <v/>
      </c>
      <c r="BM35" s="309">
        <f>IF(V35&lt;&gt;"",V35,BH35)</f>
        <v/>
      </c>
      <c r="BN35" s="309">
        <f>IF(X35&lt;&gt;"",X35,BI35)</f>
        <v/>
      </c>
      <c r="BO35" s="309">
        <f>ABS(BE35-BJ35)</f>
        <v/>
      </c>
      <c r="BP35" s="309">
        <f>IF(S35&lt;&gt;"",POWER((Arkusz10!$O$9*Q35+Arkusz10!$P$9)-S35,2))</f>
        <v/>
      </c>
    </row>
    <row customHeight="1" ht="13.8" r="36" s="311">
      <c r="A36" s="353" t="n">
        <v>3.57</v>
      </c>
      <c r="B36" s="353" t="n">
        <v>2.22</v>
      </c>
      <c r="C36" s="353" t="n">
        <v>0.23</v>
      </c>
      <c r="D36" s="353" t="n">
        <v>0.045</v>
      </c>
      <c r="E36" s="353" t="n">
        <v>0.001</v>
      </c>
      <c r="F36" s="353" t="n">
        <v>0.12</v>
      </c>
      <c r="G36" s="353" t="n">
        <v>0</v>
      </c>
      <c r="H36" s="353" t="n">
        <v>0.011</v>
      </c>
      <c r="I36" s="353" t="n">
        <v>0.026</v>
      </c>
      <c r="J36" s="353" t="n">
        <v>0</v>
      </c>
      <c r="K36" s="353" t="n">
        <v>0.03</v>
      </c>
      <c r="L36" s="353" t="n">
        <v>0</v>
      </c>
      <c r="M36" s="353" t="n">
        <v>0</v>
      </c>
      <c r="N36" s="353" t="n">
        <v>0</v>
      </c>
      <c r="O36" s="353" t="n">
        <v>900</v>
      </c>
      <c r="P36" s="353" t="n">
        <v>60</v>
      </c>
      <c r="Q36" s="353" t="n">
        <v>250</v>
      </c>
      <c r="R36" s="353" t="n">
        <v>120</v>
      </c>
      <c r="S36" s="353" t="n">
        <v>1116</v>
      </c>
      <c r="T36" s="353" t="n">
        <v>906</v>
      </c>
      <c r="U36" s="353" t="n">
        <v>2.8</v>
      </c>
      <c r="V36" s="353">
        <f>KONWERTUJ_TWARDOSC(Z36,tabela_twardosci!$G$8:$G$95,tabela_twardosci!$K$8:$K$95)</f>
        <v/>
      </c>
      <c r="W36" s="353" t="n"/>
      <c r="X36" s="353" t="n"/>
      <c r="Y36" s="354" t="n">
        <v>8</v>
      </c>
      <c r="Z36" s="355" t="n">
        <v>78</v>
      </c>
      <c r="AA36" s="355" t="n"/>
      <c r="AB36" s="355" t="n"/>
      <c r="AC36" s="355" t="n"/>
      <c r="AD36" s="355" t="n"/>
      <c r="AE36" s="355" t="n"/>
      <c r="AF36" s="309">
        <f>NOT(OR(ISBLANK(S36),ISBLANK(T36),ISBLANK(U36),ISBLANK(V36),AND(ISBLANK(W36),ISBLANK(X36))))</f>
        <v/>
      </c>
      <c r="AG36" s="309" t="n">
        <v>25</v>
      </c>
      <c r="AH36" s="309">
        <f>IF(AG36&lt;=30,1,IF(AG36&lt;=60,2,IF(AG36&lt;=100,3,"bd")))</f>
        <v/>
      </c>
      <c r="AI36" s="309">
        <f>AND(A36&gt;=zakresy_produkcyjne!B$2,A36&lt;=zakresy_produkcyjne!B$3)</f>
        <v/>
      </c>
      <c r="AJ36" s="309">
        <f>AND(B36&gt;=zakresy_produkcyjne!C$2,B36&lt;=zakresy_produkcyjne!C$3)</f>
        <v/>
      </c>
      <c r="AK36" s="309">
        <f>AND(C36&gt;=zakresy_produkcyjne!D$2,C36&lt;=zakresy_produkcyjne!D$3)</f>
        <v/>
      </c>
      <c r="AL36" s="309">
        <f>AND(D36&gt;=zakresy_produkcyjne!E$2,D36&lt;=zakresy_produkcyjne!E$3)</f>
        <v/>
      </c>
      <c r="AM36" s="309">
        <f>AND(E36&gt;=zakresy_produkcyjne!F$2,E36&lt;=zakresy_produkcyjne!F$3)</f>
        <v/>
      </c>
      <c r="AN36" s="309">
        <f>AND(F36&gt;=zakresy_produkcyjne!G$2,F36&lt;=zakresy_produkcyjne!G$3)</f>
        <v/>
      </c>
      <c r="AO36" s="309">
        <f>AND(G36&gt;=zakresy_produkcyjne!H$2,G36&lt;=zakresy_produkcyjne!H$3)</f>
        <v/>
      </c>
      <c r="AP36" s="309">
        <f>AND(O36&gt;=zakresy_produkcyjne!I$2,O36&lt;=zakresy_produkcyjne!I$3)</f>
        <v/>
      </c>
      <c r="AQ36" s="309">
        <f>AND(P36&gt;=zakresy_produkcyjne!J$2,P36&lt;=zakresy_produkcyjne!J$3)</f>
        <v/>
      </c>
      <c r="AR36" s="309">
        <f>AND(Q36&gt;=zakresy_produkcyjne!K$2,Q36&lt;=zakresy_produkcyjne!K$3)</f>
        <v/>
      </c>
      <c r="AS36" s="309">
        <f>AND(R36&gt;=zakresy_produkcyjne!L$2,R36&lt;=zakresy_produkcyjne!L$3)</f>
        <v/>
      </c>
      <c r="AT36" s="309">
        <f>AND(AI36:AO36)</f>
        <v/>
      </c>
      <c r="AU36" s="309">
        <f>AND(AP36:AS36)</f>
        <v/>
      </c>
      <c r="AV36" s="309">
        <f>AND(AT36:AU36)</f>
        <v/>
      </c>
      <c r="AW36" s="309">
        <f>AI36*zakresy_produkcyjne!B$4+AJ36*zakresy_produkcyjne!C$4+AK36*zakresy_produkcyjne!D$4+AL36*zakresy_produkcyjne!E$4+AM36*zakresy_produkcyjne!F$4+AN36*zakresy_produkcyjne!G$4+AO36*zakresy_produkcyjne!H$4+AP36*zakresy_produkcyjne!I$4+AQ36*zakresy_produkcyjne!J$4+AR36*zakresy_produkcyjne!K$4+AS36*zakresy_produkcyjne!L$4</f>
        <v/>
      </c>
      <c r="BJ36" s="309">
        <f>IF(S36&lt;&gt;"",S36,BE36)</f>
        <v/>
      </c>
      <c r="BK36" s="309">
        <f>IF(T36&lt;&gt;"",T36,BF36)</f>
        <v/>
      </c>
      <c r="BL36" s="309">
        <f>IF(U36&lt;&gt;"",U36,BG36)</f>
        <v/>
      </c>
      <c r="BM36" s="309">
        <f>IF(V36&lt;&gt;"",V36,BH36)</f>
        <v/>
      </c>
      <c r="BN36" s="309">
        <f>IF(X36&lt;&gt;"",X36,BI36)</f>
        <v/>
      </c>
      <c r="BO36" s="309">
        <f>ABS(BE36-BJ36)</f>
        <v/>
      </c>
      <c r="BP36" s="309">
        <f>IF(S36&lt;&gt;"",POWER((Arkusz10!$O$9*Q36+Arkusz10!$P$9)-S36,2))</f>
        <v/>
      </c>
    </row>
    <row customHeight="1" ht="13.8" r="37" s="311">
      <c r="A37" s="353" t="n">
        <v>3.57</v>
      </c>
      <c r="B37" s="353" t="n">
        <v>2.22</v>
      </c>
      <c r="C37" s="353" t="n">
        <v>0.23</v>
      </c>
      <c r="D37" s="353" t="n">
        <v>0.045</v>
      </c>
      <c r="E37" s="353" t="n">
        <v>0.001</v>
      </c>
      <c r="F37" s="353" t="n">
        <v>0.12</v>
      </c>
      <c r="G37" s="353" t="n">
        <v>0</v>
      </c>
      <c r="H37" s="353" t="n">
        <v>0.011</v>
      </c>
      <c r="I37" s="353" t="n">
        <v>0.026</v>
      </c>
      <c r="J37" s="353" t="n">
        <v>0</v>
      </c>
      <c r="K37" s="353" t="n">
        <v>0.03</v>
      </c>
      <c r="L37" s="353" t="n">
        <v>0</v>
      </c>
      <c r="M37" s="353" t="n">
        <v>0</v>
      </c>
      <c r="N37" s="353" t="n">
        <v>0</v>
      </c>
      <c r="O37" s="353" t="n">
        <v>900</v>
      </c>
      <c r="P37" s="353" t="n">
        <v>60</v>
      </c>
      <c r="Q37" s="353" t="n">
        <v>300</v>
      </c>
      <c r="R37" s="353" t="n">
        <v>30</v>
      </c>
      <c r="S37" s="353" t="n">
        <v>831</v>
      </c>
      <c r="T37" s="353" t="n">
        <v>693</v>
      </c>
      <c r="U37" s="353" t="n">
        <v>3.7</v>
      </c>
      <c r="V37" s="353">
        <f>KONWERTUJ_TWARDOSC(Z37,tabela_twardosci!$G$8:$G$95,tabela_twardosci!$K$8:$K$95)</f>
        <v/>
      </c>
      <c r="W37" s="353" t="n"/>
      <c r="X37" s="353" t="n"/>
      <c r="Y37" s="354" t="n">
        <v>8</v>
      </c>
      <c r="Z37" s="355" t="n">
        <v>69</v>
      </c>
      <c r="AA37" s="355" t="n"/>
      <c r="AB37" s="355" t="n"/>
      <c r="AC37" s="355" t="n"/>
      <c r="AD37" s="355" t="n"/>
      <c r="AE37" s="355" t="n"/>
      <c r="AF37" s="309">
        <f>NOT(OR(ISBLANK(S37),ISBLANK(T37),ISBLANK(U37),ISBLANK(V37),AND(ISBLANK(W37),ISBLANK(X37))))</f>
        <v/>
      </c>
      <c r="AG37" s="309" t="n">
        <v>25</v>
      </c>
      <c r="AH37" s="309">
        <f>IF(AG37&lt;=30,1,IF(AG37&lt;=60,2,IF(AG37&lt;=100,3,"bd")))</f>
        <v/>
      </c>
      <c r="AI37" s="309">
        <f>AND(A37&gt;=zakresy_produkcyjne!B$2,A37&lt;=zakresy_produkcyjne!B$3)</f>
        <v/>
      </c>
      <c r="AJ37" s="309">
        <f>AND(B37&gt;=zakresy_produkcyjne!C$2,B37&lt;=zakresy_produkcyjne!C$3)</f>
        <v/>
      </c>
      <c r="AK37" s="309">
        <f>AND(C37&gt;=zakresy_produkcyjne!D$2,C37&lt;=zakresy_produkcyjne!D$3)</f>
        <v/>
      </c>
      <c r="AL37" s="309">
        <f>AND(D37&gt;=zakresy_produkcyjne!E$2,D37&lt;=zakresy_produkcyjne!E$3)</f>
        <v/>
      </c>
      <c r="AM37" s="309">
        <f>AND(E37&gt;=zakresy_produkcyjne!F$2,E37&lt;=zakresy_produkcyjne!F$3)</f>
        <v/>
      </c>
      <c r="AN37" s="309">
        <f>AND(F37&gt;=zakresy_produkcyjne!G$2,F37&lt;=zakresy_produkcyjne!G$3)</f>
        <v/>
      </c>
      <c r="AO37" s="309">
        <f>AND(G37&gt;=zakresy_produkcyjne!H$2,G37&lt;=zakresy_produkcyjne!H$3)</f>
        <v/>
      </c>
      <c r="AP37" s="309">
        <f>AND(O37&gt;=zakresy_produkcyjne!I$2,O37&lt;=zakresy_produkcyjne!I$3)</f>
        <v/>
      </c>
      <c r="AQ37" s="309">
        <f>AND(P37&gt;=zakresy_produkcyjne!J$2,P37&lt;=zakresy_produkcyjne!J$3)</f>
        <v/>
      </c>
      <c r="AR37" s="309">
        <f>AND(Q37&gt;=zakresy_produkcyjne!K$2,Q37&lt;=zakresy_produkcyjne!K$3)</f>
        <v/>
      </c>
      <c r="AS37" s="309">
        <f>AND(R37&gt;=zakresy_produkcyjne!L$2,R37&lt;=zakresy_produkcyjne!L$3)</f>
        <v/>
      </c>
      <c r="AT37" s="309">
        <f>AND(AI37:AO37)</f>
        <v/>
      </c>
      <c r="AU37" s="309">
        <f>AND(AP37:AS37)</f>
        <v/>
      </c>
      <c r="AV37" s="309">
        <f>AND(AT37:AU37)</f>
        <v/>
      </c>
      <c r="AW37" s="309">
        <f>AI37*zakresy_produkcyjne!B$4+AJ37*zakresy_produkcyjne!C$4+AK37*zakresy_produkcyjne!D$4+AL37*zakresy_produkcyjne!E$4+AM37*zakresy_produkcyjne!F$4+AN37*zakresy_produkcyjne!G$4+AO37*zakresy_produkcyjne!H$4+AP37*zakresy_produkcyjne!I$4+AQ37*zakresy_produkcyjne!J$4+AR37*zakresy_produkcyjne!K$4+AS37*zakresy_produkcyjne!L$4</f>
        <v/>
      </c>
      <c r="BJ37" s="309">
        <f>IF(S37&lt;&gt;"",S37,BE37)</f>
        <v/>
      </c>
      <c r="BK37" s="309">
        <f>IF(T37&lt;&gt;"",T37,BF37)</f>
        <v/>
      </c>
      <c r="BL37" s="309">
        <f>IF(U37&lt;&gt;"",U37,BG37)</f>
        <v/>
      </c>
      <c r="BM37" s="309">
        <f>IF(V37&lt;&gt;"",V37,BH37)</f>
        <v/>
      </c>
      <c r="BN37" s="309">
        <f>IF(X37&lt;&gt;"",X37,BI37)</f>
        <v/>
      </c>
      <c r="BO37" s="309">
        <f>ABS(BE37-BJ37)</f>
        <v/>
      </c>
      <c r="BP37" s="309">
        <f>IF(S37&lt;&gt;"",POWER((Arkusz10!$O$9*Q37+Arkusz10!$P$9)-S37,2))</f>
        <v/>
      </c>
    </row>
    <row customHeight="1" ht="13.8" r="38" s="311">
      <c r="A38" s="353" t="n">
        <v>3.57</v>
      </c>
      <c r="B38" s="353" t="n">
        <v>2.22</v>
      </c>
      <c r="C38" s="353" t="n">
        <v>0.23</v>
      </c>
      <c r="D38" s="353" t="n">
        <v>0.045</v>
      </c>
      <c r="E38" s="353" t="n">
        <v>0.001</v>
      </c>
      <c r="F38" s="353" t="n">
        <v>0.12</v>
      </c>
      <c r="G38" s="353" t="n">
        <v>0</v>
      </c>
      <c r="H38" s="353" t="n">
        <v>0.011</v>
      </c>
      <c r="I38" s="353" t="n">
        <v>0.026</v>
      </c>
      <c r="J38" s="353" t="n">
        <v>0</v>
      </c>
      <c r="K38" s="353" t="n">
        <v>0.03</v>
      </c>
      <c r="L38" s="353" t="n">
        <v>0</v>
      </c>
      <c r="M38" s="353" t="n">
        <v>0</v>
      </c>
      <c r="N38" s="353" t="n">
        <v>0</v>
      </c>
      <c r="O38" s="353" t="n">
        <v>900</v>
      </c>
      <c r="P38" s="353" t="n">
        <v>60</v>
      </c>
      <c r="Q38" s="353" t="n">
        <v>300</v>
      </c>
      <c r="R38" s="353" t="n">
        <v>60</v>
      </c>
      <c r="S38" s="353" t="n">
        <v>983</v>
      </c>
      <c r="T38" s="353" t="n">
        <v>806</v>
      </c>
      <c r="U38" s="353" t="n">
        <v>4.2</v>
      </c>
      <c r="V38" s="353">
        <f>KONWERTUJ_TWARDOSC(Z38,tabela_twardosci!$G$8:$G$95,tabela_twardosci!$K$8:$K$95)</f>
        <v/>
      </c>
      <c r="W38" s="353" t="n"/>
      <c r="X38" s="353" t="n"/>
      <c r="Y38" s="354" t="n">
        <v>8</v>
      </c>
      <c r="Z38" s="355" t="n">
        <v>73</v>
      </c>
      <c r="AA38" s="355" t="n"/>
      <c r="AB38" s="355" t="n"/>
      <c r="AC38" s="355" t="n"/>
      <c r="AD38" s="355" t="n"/>
      <c r="AE38" s="355" t="n"/>
      <c r="AF38" s="309">
        <f>NOT(OR(ISBLANK(S38),ISBLANK(T38),ISBLANK(U38),ISBLANK(V38),AND(ISBLANK(W38),ISBLANK(X38))))</f>
        <v/>
      </c>
      <c r="AG38" s="309" t="n">
        <v>25</v>
      </c>
      <c r="AH38" s="309">
        <f>IF(AG38&lt;=30,1,IF(AG38&lt;=60,2,IF(AG38&lt;=100,3,"bd")))</f>
        <v/>
      </c>
      <c r="AI38" s="309">
        <f>AND(A38&gt;=zakresy_produkcyjne!B$2,A38&lt;=zakresy_produkcyjne!B$3)</f>
        <v/>
      </c>
      <c r="AJ38" s="309">
        <f>AND(B38&gt;=zakresy_produkcyjne!C$2,B38&lt;=zakresy_produkcyjne!C$3)</f>
        <v/>
      </c>
      <c r="AK38" s="309">
        <f>AND(C38&gt;=zakresy_produkcyjne!D$2,C38&lt;=zakresy_produkcyjne!D$3)</f>
        <v/>
      </c>
      <c r="AL38" s="309">
        <f>AND(D38&gt;=zakresy_produkcyjne!E$2,D38&lt;=zakresy_produkcyjne!E$3)</f>
        <v/>
      </c>
      <c r="AM38" s="309">
        <f>AND(E38&gt;=zakresy_produkcyjne!F$2,E38&lt;=zakresy_produkcyjne!F$3)</f>
        <v/>
      </c>
      <c r="AN38" s="309">
        <f>AND(F38&gt;=zakresy_produkcyjne!G$2,F38&lt;=zakresy_produkcyjne!G$3)</f>
        <v/>
      </c>
      <c r="AO38" s="309">
        <f>AND(G38&gt;=zakresy_produkcyjne!H$2,G38&lt;=zakresy_produkcyjne!H$3)</f>
        <v/>
      </c>
      <c r="AP38" s="309">
        <f>AND(O38&gt;=zakresy_produkcyjne!I$2,O38&lt;=zakresy_produkcyjne!I$3)</f>
        <v/>
      </c>
      <c r="AQ38" s="309">
        <f>AND(P38&gt;=zakresy_produkcyjne!J$2,P38&lt;=zakresy_produkcyjne!J$3)</f>
        <v/>
      </c>
      <c r="AR38" s="309">
        <f>AND(Q38&gt;=zakresy_produkcyjne!K$2,Q38&lt;=zakresy_produkcyjne!K$3)</f>
        <v/>
      </c>
      <c r="AS38" s="309">
        <f>AND(R38&gt;=zakresy_produkcyjne!L$2,R38&lt;=zakresy_produkcyjne!L$3)</f>
        <v/>
      </c>
      <c r="AT38" s="309">
        <f>AND(AI38:AO38)</f>
        <v/>
      </c>
      <c r="AU38" s="309">
        <f>AND(AP38:AS38)</f>
        <v/>
      </c>
      <c r="AV38" s="309">
        <f>AND(AT38:AU38)</f>
        <v/>
      </c>
      <c r="AW38" s="309">
        <f>AI38*zakresy_produkcyjne!B$4+AJ38*zakresy_produkcyjne!C$4+AK38*zakresy_produkcyjne!D$4+AL38*zakresy_produkcyjne!E$4+AM38*zakresy_produkcyjne!F$4+AN38*zakresy_produkcyjne!G$4+AO38*zakresy_produkcyjne!H$4+AP38*zakresy_produkcyjne!I$4+AQ38*zakresy_produkcyjne!J$4+AR38*zakresy_produkcyjne!K$4+AS38*zakresy_produkcyjne!L$4</f>
        <v/>
      </c>
      <c r="BJ38" s="309">
        <f>IF(S38&lt;&gt;"",S38,BE38)</f>
        <v/>
      </c>
      <c r="BK38" s="309">
        <f>IF(T38&lt;&gt;"",T38,BF38)</f>
        <v/>
      </c>
      <c r="BL38" s="309">
        <f>IF(U38&lt;&gt;"",U38,BG38)</f>
        <v/>
      </c>
      <c r="BM38" s="309">
        <f>IF(V38&lt;&gt;"",V38,BH38)</f>
        <v/>
      </c>
      <c r="BN38" s="309">
        <f>IF(X38&lt;&gt;"",X38,BI38)</f>
        <v/>
      </c>
      <c r="BO38" s="309">
        <f>ABS(BE38-BJ38)</f>
        <v/>
      </c>
      <c r="BP38" s="309">
        <f>IF(S38&lt;&gt;"",POWER((Arkusz10!$O$9*Q38+Arkusz10!$P$9)-S38,2))</f>
        <v/>
      </c>
    </row>
    <row customHeight="1" ht="14" r="39" s="311">
      <c r="A39" s="353" t="n">
        <v>3.57</v>
      </c>
      <c r="B39" s="353" t="n">
        <v>2.22</v>
      </c>
      <c r="C39" s="353" t="n">
        <v>0.23</v>
      </c>
      <c r="D39" s="353" t="n">
        <v>0.045</v>
      </c>
      <c r="E39" s="353" t="n">
        <v>0.001</v>
      </c>
      <c r="F39" s="353" t="n">
        <v>0.12</v>
      </c>
      <c r="G39" s="353" t="n">
        <v>0</v>
      </c>
      <c r="H39" s="353" t="n">
        <v>0.011</v>
      </c>
      <c r="I39" s="353" t="n">
        <v>0.026</v>
      </c>
      <c r="J39" s="353" t="n">
        <v>0</v>
      </c>
      <c r="K39" s="353" t="n">
        <v>0.03</v>
      </c>
      <c r="L39" s="353" t="n">
        <v>0</v>
      </c>
      <c r="M39" s="353" t="n">
        <v>0</v>
      </c>
      <c r="N39" s="353" t="n">
        <v>0</v>
      </c>
      <c r="O39" s="353" t="n">
        <v>900</v>
      </c>
      <c r="P39" s="353" t="n">
        <v>60</v>
      </c>
      <c r="Q39" s="353" t="n">
        <v>300</v>
      </c>
      <c r="R39" s="353" t="n">
        <v>90</v>
      </c>
      <c r="S39" s="353" t="n">
        <v>965</v>
      </c>
      <c r="T39" s="353" t="n">
        <v>759</v>
      </c>
      <c r="U39" s="353" t="n">
        <v>4.8</v>
      </c>
      <c r="V39" s="353">
        <f>KONWERTUJ_TWARDOSC(Z39,tabela_twardosci!$G$8:$G$95,tabela_twardosci!$K$8:$K$95)</f>
        <v/>
      </c>
      <c r="W39" s="353" t="n"/>
      <c r="X39" s="353" t="n"/>
      <c r="Y39" s="354" t="n">
        <v>8</v>
      </c>
      <c r="Z39" s="355" t="n">
        <v>71</v>
      </c>
      <c r="AA39" s="355" t="n"/>
      <c r="AB39" s="355" t="n"/>
      <c r="AC39" s="355" t="n"/>
      <c r="AD39" s="355" t="n"/>
      <c r="AE39" s="355" t="n"/>
      <c r="AF39" s="309">
        <f>NOT(OR(ISBLANK(S39),ISBLANK(T39),ISBLANK(U39),ISBLANK(V39),AND(ISBLANK(W39),ISBLANK(X39))))</f>
        <v/>
      </c>
      <c r="AG39" s="309" t="n">
        <v>25</v>
      </c>
      <c r="AH39" s="309">
        <f>IF(AG39&lt;=30,1,IF(AG39&lt;=60,2,IF(AG39&lt;=100,3,"bd")))</f>
        <v/>
      </c>
      <c r="AI39" s="309">
        <f>AND(A39&gt;=zakresy_produkcyjne!B$2,A39&lt;=zakresy_produkcyjne!B$3)</f>
        <v/>
      </c>
      <c r="AJ39" s="309">
        <f>AND(B39&gt;=zakresy_produkcyjne!C$2,B39&lt;=zakresy_produkcyjne!C$3)</f>
        <v/>
      </c>
      <c r="AK39" s="309">
        <f>AND(C39&gt;=zakresy_produkcyjne!D$2,C39&lt;=zakresy_produkcyjne!D$3)</f>
        <v/>
      </c>
      <c r="AL39" s="309">
        <f>AND(D39&gt;=zakresy_produkcyjne!E$2,D39&lt;=zakresy_produkcyjne!E$3)</f>
        <v/>
      </c>
      <c r="AM39" s="309">
        <f>AND(E39&gt;=zakresy_produkcyjne!F$2,E39&lt;=zakresy_produkcyjne!F$3)</f>
        <v/>
      </c>
      <c r="AN39" s="309">
        <f>AND(F39&gt;=zakresy_produkcyjne!G$2,F39&lt;=zakresy_produkcyjne!G$3)</f>
        <v/>
      </c>
      <c r="AO39" s="309">
        <f>AND(G39&gt;=zakresy_produkcyjne!H$2,G39&lt;=zakresy_produkcyjne!H$3)</f>
        <v/>
      </c>
      <c r="AP39" s="309">
        <f>AND(O39&gt;=zakresy_produkcyjne!I$2,O39&lt;=zakresy_produkcyjne!I$3)</f>
        <v/>
      </c>
      <c r="AQ39" s="309">
        <f>AND(P39&gt;=zakresy_produkcyjne!J$2,P39&lt;=zakresy_produkcyjne!J$3)</f>
        <v/>
      </c>
      <c r="AR39" s="309">
        <f>AND(Q39&gt;=zakresy_produkcyjne!K$2,Q39&lt;=zakresy_produkcyjne!K$3)</f>
        <v/>
      </c>
      <c r="AS39" s="309">
        <f>AND(R39&gt;=zakresy_produkcyjne!L$2,R39&lt;=zakresy_produkcyjne!L$3)</f>
        <v/>
      </c>
      <c r="AT39" s="309">
        <f>AND(AI39:AO39)</f>
        <v/>
      </c>
      <c r="AU39" s="309">
        <f>AND(AP39:AS39)</f>
        <v/>
      </c>
      <c r="AV39" s="309">
        <f>AND(AT39:AU39)</f>
        <v/>
      </c>
      <c r="AW39" s="309">
        <f>AI39*zakresy_produkcyjne!B$4+AJ39*zakresy_produkcyjne!C$4+AK39*zakresy_produkcyjne!D$4+AL39*zakresy_produkcyjne!E$4+AM39*zakresy_produkcyjne!F$4+AN39*zakresy_produkcyjne!G$4+AO39*zakresy_produkcyjne!H$4+AP39*zakresy_produkcyjne!I$4+AQ39*zakresy_produkcyjne!J$4+AR39*zakresy_produkcyjne!K$4+AS39*zakresy_produkcyjne!L$4</f>
        <v/>
      </c>
      <c r="BJ39" s="309">
        <f>IF(S39&lt;&gt;"",S39,BE39)</f>
        <v/>
      </c>
      <c r="BK39" s="309">
        <f>IF(T39&lt;&gt;"",T39,BF39)</f>
        <v/>
      </c>
      <c r="BL39" s="309">
        <f>IF(U39&lt;&gt;"",U39,BG39)</f>
        <v/>
      </c>
      <c r="BM39" s="309">
        <f>IF(V39&lt;&gt;"",V39,BH39)</f>
        <v/>
      </c>
      <c r="BN39" s="309">
        <f>IF(X39&lt;&gt;"",X39,BI39)</f>
        <v/>
      </c>
      <c r="BO39" s="309">
        <f>ABS(BE39-BJ39)</f>
        <v/>
      </c>
      <c r="BP39" s="309">
        <f>IF(S39&lt;&gt;"",POWER((Arkusz10!$O$9*Q39+Arkusz10!$P$9)-S39,2))</f>
        <v/>
      </c>
    </row>
    <row customHeight="1" ht="14" r="40" s="311">
      <c r="A40" s="353" t="n">
        <v>3.57</v>
      </c>
      <c r="B40" s="353" t="n">
        <v>2.22</v>
      </c>
      <c r="C40" s="353" t="n">
        <v>0.23</v>
      </c>
      <c r="D40" s="353" t="n">
        <v>0.045</v>
      </c>
      <c r="E40" s="353" t="n">
        <v>0.001</v>
      </c>
      <c r="F40" s="353" t="n">
        <v>0.12</v>
      </c>
      <c r="G40" s="353" t="n">
        <v>0</v>
      </c>
      <c r="H40" s="353" t="n">
        <v>0.011</v>
      </c>
      <c r="I40" s="353" t="n">
        <v>0.026</v>
      </c>
      <c r="J40" s="353" t="n">
        <v>0</v>
      </c>
      <c r="K40" s="353" t="n">
        <v>0.03</v>
      </c>
      <c r="L40" s="353" t="n">
        <v>0</v>
      </c>
      <c r="M40" s="353" t="n">
        <v>0</v>
      </c>
      <c r="N40" s="353" t="n">
        <v>0</v>
      </c>
      <c r="O40" s="353" t="n">
        <v>900</v>
      </c>
      <c r="P40" s="353" t="n">
        <v>60</v>
      </c>
      <c r="Q40" s="353" t="n">
        <v>300</v>
      </c>
      <c r="R40" s="353" t="n">
        <v>120</v>
      </c>
      <c r="S40" s="353" t="n">
        <v>976</v>
      </c>
      <c r="T40" s="353" t="n">
        <v>788</v>
      </c>
      <c r="U40" s="353" t="n">
        <v>4.7</v>
      </c>
      <c r="V40" s="353">
        <f>KONWERTUJ_TWARDOSC(Z40,tabela_twardosci!$G$8:$G$95,tabela_twardosci!$K$8:$K$95)</f>
        <v/>
      </c>
      <c r="W40" s="353" t="n"/>
      <c r="X40" s="353" t="n"/>
      <c r="Y40" s="354" t="n">
        <v>8</v>
      </c>
      <c r="Z40" s="355" t="n">
        <v>72</v>
      </c>
      <c r="AA40" s="355" t="n"/>
      <c r="AB40" s="355" t="n"/>
      <c r="AC40" s="355" t="n"/>
      <c r="AD40" s="355" t="n"/>
      <c r="AE40" s="355" t="n"/>
      <c r="AF40" s="309">
        <f>NOT(OR(ISBLANK(S40),ISBLANK(T40),ISBLANK(U40),ISBLANK(V40),AND(ISBLANK(W40),ISBLANK(X40))))</f>
        <v/>
      </c>
      <c r="AG40" s="309" t="n">
        <v>25</v>
      </c>
      <c r="AH40" s="309">
        <f>IF(AG40&lt;=30,1,IF(AG40&lt;=60,2,IF(AG40&lt;=100,3,"bd")))</f>
        <v/>
      </c>
      <c r="AI40" s="309">
        <f>AND(A40&gt;=zakresy_produkcyjne!B$2,A40&lt;=zakresy_produkcyjne!B$3)</f>
        <v/>
      </c>
      <c r="AJ40" s="309">
        <f>AND(B40&gt;=zakresy_produkcyjne!C$2,B40&lt;=zakresy_produkcyjne!C$3)</f>
        <v/>
      </c>
      <c r="AK40" s="309">
        <f>AND(C40&gt;=zakresy_produkcyjne!D$2,C40&lt;=zakresy_produkcyjne!D$3)</f>
        <v/>
      </c>
      <c r="AL40" s="309">
        <f>AND(D40&gt;=zakresy_produkcyjne!E$2,D40&lt;=zakresy_produkcyjne!E$3)</f>
        <v/>
      </c>
      <c r="AM40" s="309">
        <f>AND(E40&gt;=zakresy_produkcyjne!F$2,E40&lt;=zakresy_produkcyjne!F$3)</f>
        <v/>
      </c>
      <c r="AN40" s="309">
        <f>AND(F40&gt;=zakresy_produkcyjne!G$2,F40&lt;=zakresy_produkcyjne!G$3)</f>
        <v/>
      </c>
      <c r="AO40" s="309">
        <f>AND(G40&gt;=zakresy_produkcyjne!H$2,G40&lt;=zakresy_produkcyjne!H$3)</f>
        <v/>
      </c>
      <c r="AP40" s="309">
        <f>AND(O40&gt;=zakresy_produkcyjne!I$2,O40&lt;=zakresy_produkcyjne!I$3)</f>
        <v/>
      </c>
      <c r="AQ40" s="309">
        <f>AND(P40&gt;=zakresy_produkcyjne!J$2,P40&lt;=zakresy_produkcyjne!J$3)</f>
        <v/>
      </c>
      <c r="AR40" s="309">
        <f>AND(Q40&gt;=zakresy_produkcyjne!K$2,Q40&lt;=zakresy_produkcyjne!K$3)</f>
        <v/>
      </c>
      <c r="AS40" s="309">
        <f>AND(R40&gt;=zakresy_produkcyjne!L$2,R40&lt;=zakresy_produkcyjne!L$3)</f>
        <v/>
      </c>
      <c r="AT40" s="309">
        <f>AND(AI40:AO40)</f>
        <v/>
      </c>
      <c r="AU40" s="309">
        <f>AND(AP40:AS40)</f>
        <v/>
      </c>
      <c r="AV40" s="309">
        <f>AND(AT40:AU40)</f>
        <v/>
      </c>
      <c r="AW40" s="309">
        <f>AI40*zakresy_produkcyjne!B$4+AJ40*zakresy_produkcyjne!C$4+AK40*zakresy_produkcyjne!D$4+AL40*zakresy_produkcyjne!E$4+AM40*zakresy_produkcyjne!F$4+AN40*zakresy_produkcyjne!G$4+AO40*zakresy_produkcyjne!H$4+AP40*zakresy_produkcyjne!I$4+AQ40*zakresy_produkcyjne!J$4+AR40*zakresy_produkcyjne!K$4+AS40*zakresy_produkcyjne!L$4</f>
        <v/>
      </c>
      <c r="BJ40" s="309">
        <f>IF(S40&lt;&gt;"",S40,BE40)</f>
        <v/>
      </c>
      <c r="BK40" s="309">
        <f>IF(T40&lt;&gt;"",T40,BF40)</f>
        <v/>
      </c>
      <c r="BL40" s="309">
        <f>IF(U40&lt;&gt;"",U40,BG40)</f>
        <v/>
      </c>
      <c r="BM40" s="309">
        <f>IF(V40&lt;&gt;"",V40,BH40)</f>
        <v/>
      </c>
      <c r="BN40" s="309">
        <f>IF(X40&lt;&gt;"",X40,BI40)</f>
        <v/>
      </c>
      <c r="BO40" s="309">
        <f>ABS(BE40-BJ40)</f>
        <v/>
      </c>
      <c r="BP40" s="309">
        <f>IF(S40&lt;&gt;"",POWER((Arkusz10!$O$9*Q40+Arkusz10!$P$9)-S40,2))</f>
        <v/>
      </c>
    </row>
    <row customHeight="1" ht="13.8" r="41" s="311">
      <c r="A41" s="353" t="n">
        <v>3.57</v>
      </c>
      <c r="B41" s="353" t="n">
        <v>2.22</v>
      </c>
      <c r="C41" s="353" t="n">
        <v>0.23</v>
      </c>
      <c r="D41" s="353" t="n">
        <v>0.045</v>
      </c>
      <c r="E41" s="353" t="n">
        <v>0.001</v>
      </c>
      <c r="F41" s="353" t="n">
        <v>0.12</v>
      </c>
      <c r="G41" s="353" t="n">
        <v>0</v>
      </c>
      <c r="H41" s="353" t="n">
        <v>0.011</v>
      </c>
      <c r="I41" s="353" t="n">
        <v>0.026</v>
      </c>
      <c r="J41" s="353" t="n">
        <v>0</v>
      </c>
      <c r="K41" s="353" t="n">
        <v>0.03</v>
      </c>
      <c r="L41" s="353" t="n">
        <v>0</v>
      </c>
      <c r="M41" s="353" t="n">
        <v>0</v>
      </c>
      <c r="N41" s="353" t="n">
        <v>0</v>
      </c>
      <c r="O41" s="353" t="n">
        <v>900</v>
      </c>
      <c r="P41" s="353" t="n">
        <v>60</v>
      </c>
      <c r="Q41" s="353" t="n">
        <v>350</v>
      </c>
      <c r="R41" s="353" t="n">
        <v>30</v>
      </c>
      <c r="S41" s="353" t="n">
        <v>724</v>
      </c>
      <c r="T41" s="353" t="n">
        <v>539</v>
      </c>
      <c r="U41" s="353" t="n">
        <v>5.9</v>
      </c>
      <c r="V41" s="353">
        <f>KONWERTUJ_TWARDOSC(Z41,tabela_twardosci!$G$8:$G$95,tabela_twardosci!$K$8:$K$95)</f>
        <v/>
      </c>
      <c r="W41" s="353" t="n"/>
      <c r="X41" s="353" t="n"/>
      <c r="Y41" s="354" t="n">
        <v>8</v>
      </c>
      <c r="Z41" s="355" t="n">
        <v>65</v>
      </c>
      <c r="AA41" s="355" t="n"/>
      <c r="AB41" s="355" t="n"/>
      <c r="AC41" s="355" t="n"/>
      <c r="AD41" s="355" t="n"/>
      <c r="AE41" s="355" t="n"/>
      <c r="AF41" s="309">
        <f>NOT(OR(ISBLANK(S41),ISBLANK(T41),ISBLANK(U41),ISBLANK(V41),AND(ISBLANK(W41),ISBLANK(X41))))</f>
        <v/>
      </c>
      <c r="AG41" s="309" t="n">
        <v>25</v>
      </c>
      <c r="AH41" s="309">
        <f>IF(AG41&lt;=30,1,IF(AG41&lt;=60,2,IF(AG41&lt;=100,3,"bd")))</f>
        <v/>
      </c>
      <c r="AI41" s="309">
        <f>AND(A41&gt;=zakresy_produkcyjne!B$2,A41&lt;=zakresy_produkcyjne!B$3)</f>
        <v/>
      </c>
      <c r="AJ41" s="309">
        <f>AND(B41&gt;=zakresy_produkcyjne!C$2,B41&lt;=zakresy_produkcyjne!C$3)</f>
        <v/>
      </c>
      <c r="AK41" s="309">
        <f>AND(C41&gt;=zakresy_produkcyjne!D$2,C41&lt;=zakresy_produkcyjne!D$3)</f>
        <v/>
      </c>
      <c r="AL41" s="309">
        <f>AND(D41&gt;=zakresy_produkcyjne!E$2,D41&lt;=zakresy_produkcyjne!E$3)</f>
        <v/>
      </c>
      <c r="AM41" s="309">
        <f>AND(E41&gt;=zakresy_produkcyjne!F$2,E41&lt;=zakresy_produkcyjne!F$3)</f>
        <v/>
      </c>
      <c r="AN41" s="309">
        <f>AND(F41&gt;=zakresy_produkcyjne!G$2,F41&lt;=zakresy_produkcyjne!G$3)</f>
        <v/>
      </c>
      <c r="AO41" s="309">
        <f>AND(G41&gt;=zakresy_produkcyjne!H$2,G41&lt;=zakresy_produkcyjne!H$3)</f>
        <v/>
      </c>
      <c r="AP41" s="309">
        <f>AND(O41&gt;=zakresy_produkcyjne!I$2,O41&lt;=zakresy_produkcyjne!I$3)</f>
        <v/>
      </c>
      <c r="AQ41" s="309">
        <f>AND(P41&gt;=zakresy_produkcyjne!J$2,P41&lt;=zakresy_produkcyjne!J$3)</f>
        <v/>
      </c>
      <c r="AR41" s="309">
        <f>AND(Q41&gt;=zakresy_produkcyjne!K$2,Q41&lt;=zakresy_produkcyjne!K$3)</f>
        <v/>
      </c>
      <c r="AS41" s="309">
        <f>AND(R41&gt;=zakresy_produkcyjne!L$2,R41&lt;=zakresy_produkcyjne!L$3)</f>
        <v/>
      </c>
      <c r="AT41" s="309">
        <f>AND(AI41:AO41)</f>
        <v/>
      </c>
      <c r="AU41" s="309">
        <f>AND(AP41:AS41)</f>
        <v/>
      </c>
      <c r="AV41" s="309">
        <f>AND(AT41:AU41)</f>
        <v/>
      </c>
      <c r="AW41" s="309">
        <f>AI41*zakresy_produkcyjne!B$4+AJ41*zakresy_produkcyjne!C$4+AK41*zakresy_produkcyjne!D$4+AL41*zakresy_produkcyjne!E$4+AM41*zakresy_produkcyjne!F$4+AN41*zakresy_produkcyjne!G$4+AO41*zakresy_produkcyjne!H$4+AP41*zakresy_produkcyjne!I$4+AQ41*zakresy_produkcyjne!J$4+AR41*zakresy_produkcyjne!K$4+AS41*zakresy_produkcyjne!L$4</f>
        <v/>
      </c>
      <c r="BJ41" s="309">
        <f>IF(S41&lt;&gt;"",S41,BE41)</f>
        <v/>
      </c>
      <c r="BK41" s="309">
        <f>IF(T41&lt;&gt;"",T41,BF41)</f>
        <v/>
      </c>
      <c r="BL41" s="309">
        <f>IF(U41&lt;&gt;"",U41,BG41)</f>
        <v/>
      </c>
      <c r="BM41" s="309">
        <f>IF(V41&lt;&gt;"",V41,BH41)</f>
        <v/>
      </c>
      <c r="BN41" s="309">
        <f>IF(X41&lt;&gt;"",X41,BI41)</f>
        <v/>
      </c>
      <c r="BO41" s="309">
        <f>ABS(BE41-BJ41)</f>
        <v/>
      </c>
      <c r="BP41" s="309">
        <f>IF(S41&lt;&gt;"",POWER((Arkusz10!$O$9*Q41+Arkusz10!$P$9)-S41,2))</f>
        <v/>
      </c>
    </row>
    <row customHeight="1" ht="14" r="42" s="311">
      <c r="A42" s="353" t="n">
        <v>3.57</v>
      </c>
      <c r="B42" s="353" t="n">
        <v>2.22</v>
      </c>
      <c r="C42" s="353" t="n">
        <v>0.23</v>
      </c>
      <c r="D42" s="353" t="n">
        <v>0.045</v>
      </c>
      <c r="E42" s="353" t="n">
        <v>0.001</v>
      </c>
      <c r="F42" s="353" t="n">
        <v>0.12</v>
      </c>
      <c r="G42" s="353" t="n">
        <v>0</v>
      </c>
      <c r="H42" s="353" t="n">
        <v>0.011</v>
      </c>
      <c r="I42" s="353" t="n">
        <v>0.026</v>
      </c>
      <c r="J42" s="353" t="n">
        <v>0</v>
      </c>
      <c r="K42" s="353" t="n">
        <v>0.03</v>
      </c>
      <c r="L42" s="353" t="n">
        <v>0</v>
      </c>
      <c r="M42" s="353" t="n">
        <v>0</v>
      </c>
      <c r="N42" s="353" t="n">
        <v>0</v>
      </c>
      <c r="O42" s="353" t="n">
        <v>900</v>
      </c>
      <c r="P42" s="353" t="n">
        <v>60</v>
      </c>
      <c r="Q42" s="353" t="n">
        <v>350</v>
      </c>
      <c r="R42" s="353" t="n">
        <v>60</v>
      </c>
      <c r="S42" s="353" t="n">
        <v>871</v>
      </c>
      <c r="T42" s="353" t="n">
        <v>691</v>
      </c>
      <c r="U42" s="353" t="n">
        <v>6.7</v>
      </c>
      <c r="V42" s="353">
        <f>KONWERTUJ_TWARDOSC(Z42,tabela_twardosci!$G$8:$G$95,tabela_twardosci!$K$8:$K$95)</f>
        <v/>
      </c>
      <c r="W42" s="353" t="n"/>
      <c r="X42" s="353" t="n"/>
      <c r="Y42" s="354" t="n">
        <v>8</v>
      </c>
      <c r="Z42" s="355" t="n">
        <v>69</v>
      </c>
      <c r="AA42" s="355" t="n"/>
      <c r="AB42" s="355" t="n"/>
      <c r="AC42" s="355" t="n"/>
      <c r="AD42" s="355" t="n"/>
      <c r="AE42" s="355" t="n"/>
      <c r="AF42" s="309">
        <f>NOT(OR(ISBLANK(S42),ISBLANK(T42),ISBLANK(U42),ISBLANK(V42),AND(ISBLANK(W42),ISBLANK(X42))))</f>
        <v/>
      </c>
      <c r="AG42" s="309" t="n">
        <v>25</v>
      </c>
      <c r="AH42" s="309">
        <f>IF(AG42&lt;=30,1,IF(AG42&lt;=60,2,IF(AG42&lt;=100,3,"bd")))</f>
        <v/>
      </c>
      <c r="AI42" s="309">
        <f>AND(A42&gt;=zakresy_produkcyjne!B$2,A42&lt;=zakresy_produkcyjne!B$3)</f>
        <v/>
      </c>
      <c r="AJ42" s="309">
        <f>AND(B42&gt;=zakresy_produkcyjne!C$2,B42&lt;=zakresy_produkcyjne!C$3)</f>
        <v/>
      </c>
      <c r="AK42" s="309">
        <f>AND(C42&gt;=zakresy_produkcyjne!D$2,C42&lt;=zakresy_produkcyjne!D$3)</f>
        <v/>
      </c>
      <c r="AL42" s="309">
        <f>AND(D42&gt;=zakresy_produkcyjne!E$2,D42&lt;=zakresy_produkcyjne!E$3)</f>
        <v/>
      </c>
      <c r="AM42" s="309">
        <f>AND(E42&gt;=zakresy_produkcyjne!F$2,E42&lt;=zakresy_produkcyjne!F$3)</f>
        <v/>
      </c>
      <c r="AN42" s="309">
        <f>AND(F42&gt;=zakresy_produkcyjne!G$2,F42&lt;=zakresy_produkcyjne!G$3)</f>
        <v/>
      </c>
      <c r="AO42" s="309">
        <f>AND(G42&gt;=zakresy_produkcyjne!H$2,G42&lt;=zakresy_produkcyjne!H$3)</f>
        <v/>
      </c>
      <c r="AP42" s="309">
        <f>AND(O42&gt;=zakresy_produkcyjne!I$2,O42&lt;=zakresy_produkcyjne!I$3)</f>
        <v/>
      </c>
      <c r="AQ42" s="309">
        <f>AND(P42&gt;=zakresy_produkcyjne!J$2,P42&lt;=zakresy_produkcyjne!J$3)</f>
        <v/>
      </c>
      <c r="AR42" s="309">
        <f>AND(Q42&gt;=zakresy_produkcyjne!K$2,Q42&lt;=zakresy_produkcyjne!K$3)</f>
        <v/>
      </c>
      <c r="AS42" s="309">
        <f>AND(R42&gt;=zakresy_produkcyjne!L$2,R42&lt;=zakresy_produkcyjne!L$3)</f>
        <v/>
      </c>
      <c r="AT42" s="309">
        <f>AND(AI42:AO42)</f>
        <v/>
      </c>
      <c r="AU42" s="309">
        <f>AND(AP42:AS42)</f>
        <v/>
      </c>
      <c r="AV42" s="309">
        <f>AND(AT42:AU42)</f>
        <v/>
      </c>
      <c r="AW42" s="309">
        <f>AI42*zakresy_produkcyjne!B$4+AJ42*zakresy_produkcyjne!C$4+AK42*zakresy_produkcyjne!D$4+AL42*zakresy_produkcyjne!E$4+AM42*zakresy_produkcyjne!F$4+AN42*zakresy_produkcyjne!G$4+AO42*zakresy_produkcyjne!H$4+AP42*zakresy_produkcyjne!I$4+AQ42*zakresy_produkcyjne!J$4+AR42*zakresy_produkcyjne!K$4+AS42*zakresy_produkcyjne!L$4</f>
        <v/>
      </c>
      <c r="BJ42" s="309">
        <f>IF(S42&lt;&gt;"",S42,BE42)</f>
        <v/>
      </c>
      <c r="BK42" s="309">
        <f>IF(T42&lt;&gt;"",T42,BF42)</f>
        <v/>
      </c>
      <c r="BL42" s="309">
        <f>IF(U42&lt;&gt;"",U42,BG42)</f>
        <v/>
      </c>
      <c r="BM42" s="309">
        <f>IF(V42&lt;&gt;"",V42,BH42)</f>
        <v/>
      </c>
      <c r="BN42" s="309">
        <f>IF(X42&lt;&gt;"",X42,BI42)</f>
        <v/>
      </c>
      <c r="BO42" s="309">
        <f>ABS(BE42-BJ42)</f>
        <v/>
      </c>
      <c r="BP42" s="309">
        <f>IF(S42&lt;&gt;"",POWER((Arkusz10!$O$9*Q42+Arkusz10!$P$9)-S42,2))</f>
        <v/>
      </c>
    </row>
    <row customHeight="1" ht="14" r="43" s="311">
      <c r="A43" s="353" t="n">
        <v>3.57</v>
      </c>
      <c r="B43" s="353" t="n">
        <v>2.22</v>
      </c>
      <c r="C43" s="353" t="n">
        <v>0.23</v>
      </c>
      <c r="D43" s="353" t="n">
        <v>0.045</v>
      </c>
      <c r="E43" s="353" t="n">
        <v>0.001</v>
      </c>
      <c r="F43" s="353" t="n">
        <v>0.12</v>
      </c>
      <c r="G43" s="353" t="n">
        <v>0</v>
      </c>
      <c r="H43" s="353" t="n">
        <v>0.011</v>
      </c>
      <c r="I43" s="353" t="n">
        <v>0.026</v>
      </c>
      <c r="J43" s="353" t="n">
        <v>0</v>
      </c>
      <c r="K43" s="353" t="n">
        <v>0.03</v>
      </c>
      <c r="L43" s="353" t="n">
        <v>0</v>
      </c>
      <c r="M43" s="353" t="n">
        <v>0</v>
      </c>
      <c r="N43" s="353" t="n">
        <v>0</v>
      </c>
      <c r="O43" s="353" t="n">
        <v>900</v>
      </c>
      <c r="P43" s="353" t="n">
        <v>60</v>
      </c>
      <c r="Q43" s="353" t="n">
        <v>350</v>
      </c>
      <c r="R43" s="353" t="n">
        <v>90</v>
      </c>
      <c r="S43" s="353" t="n">
        <v>849</v>
      </c>
      <c r="T43" s="353" t="n">
        <v>673</v>
      </c>
      <c r="U43" s="353" t="n">
        <v>7.2</v>
      </c>
      <c r="V43" s="353">
        <f>KONWERTUJ_TWARDOSC(Z43,tabela_twardosci!$G$8:$G$95,tabela_twardosci!$K$8:$K$95)</f>
        <v/>
      </c>
      <c r="W43" s="353" t="n"/>
      <c r="X43" s="353" t="n"/>
      <c r="Y43" s="354" t="n">
        <v>8</v>
      </c>
      <c r="Z43" s="355" t="n">
        <v>68</v>
      </c>
      <c r="AA43" s="355" t="n"/>
      <c r="AB43" s="355" t="n"/>
      <c r="AC43" s="355" t="n"/>
      <c r="AD43" s="355" t="n"/>
      <c r="AE43" s="355" t="n"/>
      <c r="AF43" s="309">
        <f>NOT(OR(ISBLANK(S43),ISBLANK(T43),ISBLANK(U43),ISBLANK(V43),AND(ISBLANK(W43),ISBLANK(X43))))</f>
        <v/>
      </c>
      <c r="AG43" s="309" t="n">
        <v>25</v>
      </c>
      <c r="AH43" s="309">
        <f>IF(AG43&lt;=30,1,IF(AG43&lt;=60,2,IF(AG43&lt;=100,3,"bd")))</f>
        <v/>
      </c>
      <c r="AI43" s="309">
        <f>AND(A43&gt;=zakresy_produkcyjne!B$2,A43&lt;=zakresy_produkcyjne!B$3)</f>
        <v/>
      </c>
      <c r="AJ43" s="309">
        <f>AND(B43&gt;=zakresy_produkcyjne!C$2,B43&lt;=zakresy_produkcyjne!C$3)</f>
        <v/>
      </c>
      <c r="AK43" s="309">
        <f>AND(C43&gt;=zakresy_produkcyjne!D$2,C43&lt;=zakresy_produkcyjne!D$3)</f>
        <v/>
      </c>
      <c r="AL43" s="309">
        <f>AND(D43&gt;=zakresy_produkcyjne!E$2,D43&lt;=zakresy_produkcyjne!E$3)</f>
        <v/>
      </c>
      <c r="AM43" s="309">
        <f>AND(E43&gt;=zakresy_produkcyjne!F$2,E43&lt;=zakresy_produkcyjne!F$3)</f>
        <v/>
      </c>
      <c r="AN43" s="309">
        <f>AND(F43&gt;=zakresy_produkcyjne!G$2,F43&lt;=zakresy_produkcyjne!G$3)</f>
        <v/>
      </c>
      <c r="AO43" s="309">
        <f>AND(G43&gt;=zakresy_produkcyjne!H$2,G43&lt;=zakresy_produkcyjne!H$3)</f>
        <v/>
      </c>
      <c r="AP43" s="309">
        <f>AND(O43&gt;=zakresy_produkcyjne!I$2,O43&lt;=zakresy_produkcyjne!I$3)</f>
        <v/>
      </c>
      <c r="AQ43" s="309">
        <f>AND(P43&gt;=zakresy_produkcyjne!J$2,P43&lt;=zakresy_produkcyjne!J$3)</f>
        <v/>
      </c>
      <c r="AR43" s="309">
        <f>AND(Q43&gt;=zakresy_produkcyjne!K$2,Q43&lt;=zakresy_produkcyjne!K$3)</f>
        <v/>
      </c>
      <c r="AS43" s="309">
        <f>AND(R43&gt;=zakresy_produkcyjne!L$2,R43&lt;=zakresy_produkcyjne!L$3)</f>
        <v/>
      </c>
      <c r="AT43" s="309">
        <f>AND(AI43:AO43)</f>
        <v/>
      </c>
      <c r="AU43" s="309">
        <f>AND(AP43:AS43)</f>
        <v/>
      </c>
      <c r="AV43" s="309">
        <f>AND(AT43:AU43)</f>
        <v/>
      </c>
      <c r="AW43" s="309">
        <f>AI43*zakresy_produkcyjne!B$4+AJ43*zakresy_produkcyjne!C$4+AK43*zakresy_produkcyjne!D$4+AL43*zakresy_produkcyjne!E$4+AM43*zakresy_produkcyjne!F$4+AN43*zakresy_produkcyjne!G$4+AO43*zakresy_produkcyjne!H$4+AP43*zakresy_produkcyjne!I$4+AQ43*zakresy_produkcyjne!J$4+AR43*zakresy_produkcyjne!K$4+AS43*zakresy_produkcyjne!L$4</f>
        <v/>
      </c>
      <c r="BJ43" s="309">
        <f>IF(S43&lt;&gt;"",S43,BE43)</f>
        <v/>
      </c>
      <c r="BK43" s="309">
        <f>IF(T43&lt;&gt;"",T43,BF43)</f>
        <v/>
      </c>
      <c r="BL43" s="309">
        <f>IF(U43&lt;&gt;"",U43,BG43)</f>
        <v/>
      </c>
      <c r="BM43" s="309">
        <f>IF(V43&lt;&gt;"",V43,BH43)</f>
        <v/>
      </c>
      <c r="BN43" s="309">
        <f>IF(X43&lt;&gt;"",X43,BI43)</f>
        <v/>
      </c>
      <c r="BO43" s="309">
        <f>ABS(BE43-BJ43)</f>
        <v/>
      </c>
      <c r="BP43" s="309">
        <f>IF(S43&lt;&gt;"",POWER((Arkusz10!$O$9*Q43+Arkusz10!$P$9)-S43,2))</f>
        <v/>
      </c>
    </row>
    <row customHeight="1" ht="14" r="44" s="311">
      <c r="A44" s="353" t="n">
        <v>3.57</v>
      </c>
      <c r="B44" s="353" t="n">
        <v>2.22</v>
      </c>
      <c r="C44" s="353" t="n">
        <v>0.23</v>
      </c>
      <c r="D44" s="353" t="n">
        <v>0.045</v>
      </c>
      <c r="E44" s="353" t="n">
        <v>0.001</v>
      </c>
      <c r="F44" s="353" t="n">
        <v>0.12</v>
      </c>
      <c r="G44" s="353" t="n">
        <v>0</v>
      </c>
      <c r="H44" s="353" t="n">
        <v>0.011</v>
      </c>
      <c r="I44" s="353" t="n">
        <v>0.026</v>
      </c>
      <c r="J44" s="353" t="n">
        <v>0</v>
      </c>
      <c r="K44" s="353" t="n">
        <v>0.03</v>
      </c>
      <c r="L44" s="353" t="n">
        <v>0</v>
      </c>
      <c r="M44" s="353" t="n">
        <v>0</v>
      </c>
      <c r="N44" s="353" t="n">
        <v>0</v>
      </c>
      <c r="O44" s="353" t="n">
        <v>900</v>
      </c>
      <c r="P44" s="353" t="n">
        <v>60</v>
      </c>
      <c r="Q44" s="353" t="n">
        <v>350</v>
      </c>
      <c r="R44" s="353" t="n">
        <v>120</v>
      </c>
      <c r="S44" s="353" t="n">
        <v>861</v>
      </c>
      <c r="T44" s="353" t="n">
        <v>687</v>
      </c>
      <c r="U44" s="353" t="n">
        <v>7.1</v>
      </c>
      <c r="V44" s="353">
        <f>KONWERTUJ_TWARDOSC(Z44,tabela_twardosci!$G$8:$G$95,tabela_twardosci!$K$8:$K$95)</f>
        <v/>
      </c>
      <c r="W44" s="353" t="n"/>
      <c r="X44" s="353" t="n"/>
      <c r="Y44" s="354" t="n">
        <v>8</v>
      </c>
      <c r="Z44" s="355" t="n">
        <v>67</v>
      </c>
      <c r="AA44" s="355" t="n"/>
      <c r="AB44" s="355" t="n"/>
      <c r="AC44" s="355" t="n"/>
      <c r="AD44" s="355" t="n"/>
      <c r="AE44" s="355" t="n"/>
      <c r="AF44" s="309">
        <f>NOT(OR(ISBLANK(S44),ISBLANK(T44),ISBLANK(U44),ISBLANK(V44),AND(ISBLANK(W44),ISBLANK(X44))))</f>
        <v/>
      </c>
      <c r="AG44" s="309" t="n">
        <v>25</v>
      </c>
      <c r="AH44" s="309">
        <f>IF(AG44&lt;=30,1,IF(AG44&lt;=60,2,IF(AG44&lt;=100,3,"bd")))</f>
        <v/>
      </c>
      <c r="AI44" s="309">
        <f>AND(A44&gt;=zakresy_produkcyjne!B$2,A44&lt;=zakresy_produkcyjne!B$3)</f>
        <v/>
      </c>
      <c r="AJ44" s="309">
        <f>AND(B44&gt;=zakresy_produkcyjne!C$2,B44&lt;=zakresy_produkcyjne!C$3)</f>
        <v/>
      </c>
      <c r="AK44" s="309">
        <f>AND(C44&gt;=zakresy_produkcyjne!D$2,C44&lt;=zakresy_produkcyjne!D$3)</f>
        <v/>
      </c>
      <c r="AL44" s="309">
        <f>AND(D44&gt;=zakresy_produkcyjne!E$2,D44&lt;=zakresy_produkcyjne!E$3)</f>
        <v/>
      </c>
      <c r="AM44" s="309">
        <f>AND(E44&gt;=zakresy_produkcyjne!F$2,E44&lt;=zakresy_produkcyjne!F$3)</f>
        <v/>
      </c>
      <c r="AN44" s="309">
        <f>AND(F44&gt;=zakresy_produkcyjne!G$2,F44&lt;=zakresy_produkcyjne!G$3)</f>
        <v/>
      </c>
      <c r="AO44" s="309">
        <f>AND(G44&gt;=zakresy_produkcyjne!H$2,G44&lt;=zakresy_produkcyjne!H$3)</f>
        <v/>
      </c>
      <c r="AP44" s="309">
        <f>AND(O44&gt;=zakresy_produkcyjne!I$2,O44&lt;=zakresy_produkcyjne!I$3)</f>
        <v/>
      </c>
      <c r="AQ44" s="309">
        <f>AND(P44&gt;=zakresy_produkcyjne!J$2,P44&lt;=zakresy_produkcyjne!J$3)</f>
        <v/>
      </c>
      <c r="AR44" s="309">
        <f>AND(Q44&gt;=zakresy_produkcyjne!K$2,Q44&lt;=zakresy_produkcyjne!K$3)</f>
        <v/>
      </c>
      <c r="AS44" s="309">
        <f>AND(R44&gt;=zakresy_produkcyjne!L$2,R44&lt;=zakresy_produkcyjne!L$3)</f>
        <v/>
      </c>
      <c r="AT44" s="309">
        <f>AND(AI44:AO44)</f>
        <v/>
      </c>
      <c r="AU44" s="309">
        <f>AND(AP44:AS44)</f>
        <v/>
      </c>
      <c r="AV44" s="309">
        <f>AND(AT44:AU44)</f>
        <v/>
      </c>
      <c r="AW44" s="309">
        <f>AI44*zakresy_produkcyjne!B$4+AJ44*zakresy_produkcyjne!C$4+AK44*zakresy_produkcyjne!D$4+AL44*zakresy_produkcyjne!E$4+AM44*zakresy_produkcyjne!F$4+AN44*zakresy_produkcyjne!G$4+AO44*zakresy_produkcyjne!H$4+AP44*zakresy_produkcyjne!I$4+AQ44*zakresy_produkcyjne!J$4+AR44*zakresy_produkcyjne!K$4+AS44*zakresy_produkcyjne!L$4</f>
        <v/>
      </c>
      <c r="BJ44" s="309">
        <f>IF(S44&lt;&gt;"",S44,BE44)</f>
        <v/>
      </c>
      <c r="BK44" s="309">
        <f>IF(T44&lt;&gt;"",T44,BF44)</f>
        <v/>
      </c>
      <c r="BL44" s="309">
        <f>IF(U44&lt;&gt;"",U44,BG44)</f>
        <v/>
      </c>
      <c r="BM44" s="309">
        <f>IF(V44&lt;&gt;"",V44,BH44)</f>
        <v/>
      </c>
      <c r="BN44" s="309">
        <f>IF(X44&lt;&gt;"",X44,BI44)</f>
        <v/>
      </c>
      <c r="BO44" s="309">
        <f>ABS(BE44-BJ44)</f>
        <v/>
      </c>
      <c r="BP44" s="309">
        <f>IF(S44&lt;&gt;"",POWER((Arkusz10!$O$9*Q44+Arkusz10!$P$9)-S44,2))</f>
        <v/>
      </c>
    </row>
    <row customHeight="1" ht="14.25" r="45" s="311">
      <c r="A45" s="353" t="n">
        <v>3.55</v>
      </c>
      <c r="B45" s="353" t="n">
        <v>2.1</v>
      </c>
      <c r="C45" s="353" t="n">
        <v>0.18</v>
      </c>
      <c r="D45" s="353" t="n">
        <v>0.038</v>
      </c>
      <c r="E45" s="353" t="n">
        <v>0.49</v>
      </c>
      <c r="F45" s="353" t="n">
        <v>0.22</v>
      </c>
      <c r="G45" s="353" t="n">
        <v>0</v>
      </c>
      <c r="H45" s="353" t="n">
        <v>0.008999999999999999</v>
      </c>
      <c r="I45" s="353" t="n">
        <v>0.024</v>
      </c>
      <c r="J45" s="353" t="n">
        <v>0</v>
      </c>
      <c r="K45" s="353" t="n">
        <v>0.03</v>
      </c>
      <c r="L45" s="353" t="n">
        <v>0</v>
      </c>
      <c r="M45" s="353" t="n">
        <v>0</v>
      </c>
      <c r="N45" s="353" t="n">
        <v>0</v>
      </c>
      <c r="O45" s="353" t="n">
        <v>900</v>
      </c>
      <c r="P45" s="353" t="n">
        <v>60</v>
      </c>
      <c r="Q45" s="353" t="n">
        <v>250</v>
      </c>
      <c r="R45" s="353" t="n">
        <v>30</v>
      </c>
      <c r="S45" s="353" t="n">
        <v>1039</v>
      </c>
      <c r="T45" s="353" t="n">
        <v>834</v>
      </c>
      <c r="U45" s="353" t="n">
        <v>1.5</v>
      </c>
      <c r="V45" s="353">
        <f>KONWERTUJ_TWARDOSC(Z45,tabela_twardosci!$G$8:$G$95,tabela_twardosci!$K$8:$K$95)</f>
        <v/>
      </c>
      <c r="W45" s="353" t="n"/>
      <c r="X45" s="353" t="n"/>
      <c r="Y45" s="354" t="n">
        <v>8</v>
      </c>
      <c r="Z45" s="355" t="n">
        <v>76</v>
      </c>
      <c r="AA45" s="355" t="n"/>
      <c r="AB45" s="355" t="n"/>
      <c r="AC45" s="355" t="n"/>
      <c r="AD45" s="355" t="n"/>
      <c r="AE45" s="355" t="n"/>
      <c r="AF45" s="309">
        <f>NOT(OR(ISBLANK(S45),ISBLANK(T45),ISBLANK(U45),ISBLANK(V45),AND(ISBLANK(W45),ISBLANK(X45))))</f>
        <v/>
      </c>
      <c r="AG45" s="309" t="n">
        <v>25</v>
      </c>
      <c r="AH45" s="309">
        <f>IF(AG45&lt;=30,1,IF(AG45&lt;=60,2,IF(AG45&lt;=100,3,"bd")))</f>
        <v/>
      </c>
      <c r="AI45" s="309">
        <f>AND(A45&gt;=zakresy_produkcyjne!B$2,A45&lt;=zakresy_produkcyjne!B$3)</f>
        <v/>
      </c>
      <c r="AJ45" s="309">
        <f>AND(B45&gt;=zakresy_produkcyjne!C$2,B45&lt;=zakresy_produkcyjne!C$3)</f>
        <v/>
      </c>
      <c r="AK45" s="309">
        <f>AND(C45&gt;=zakresy_produkcyjne!D$2,C45&lt;=zakresy_produkcyjne!D$3)</f>
        <v/>
      </c>
      <c r="AL45" s="309">
        <f>AND(D45&gt;=zakresy_produkcyjne!E$2,D45&lt;=zakresy_produkcyjne!E$3)</f>
        <v/>
      </c>
      <c r="AM45" s="309">
        <f>AND(E45&gt;=zakresy_produkcyjne!F$2,E45&lt;=zakresy_produkcyjne!F$3)</f>
        <v/>
      </c>
      <c r="AN45" s="309">
        <f>AND(F45&gt;=zakresy_produkcyjne!G$2,F45&lt;=zakresy_produkcyjne!G$3)</f>
        <v/>
      </c>
      <c r="AO45" s="309">
        <f>AND(G45&gt;=zakresy_produkcyjne!H$2,G45&lt;=zakresy_produkcyjne!H$3)</f>
        <v/>
      </c>
      <c r="AP45" s="309">
        <f>AND(O45&gt;=zakresy_produkcyjne!I$2,O45&lt;=zakresy_produkcyjne!I$3)</f>
        <v/>
      </c>
      <c r="AQ45" s="309">
        <f>AND(P45&gt;=zakresy_produkcyjne!J$2,P45&lt;=zakresy_produkcyjne!J$3)</f>
        <v/>
      </c>
      <c r="AR45" s="309">
        <f>AND(Q45&gt;=zakresy_produkcyjne!K$2,Q45&lt;=zakresy_produkcyjne!K$3)</f>
        <v/>
      </c>
      <c r="AS45" s="309">
        <f>AND(R45&gt;=zakresy_produkcyjne!L$2,R45&lt;=zakresy_produkcyjne!L$3)</f>
        <v/>
      </c>
      <c r="AT45" s="309">
        <f>AND(AI45:AO45)</f>
        <v/>
      </c>
      <c r="AU45" s="309">
        <f>AND(AP45:AS45)</f>
        <v/>
      </c>
      <c r="AV45" s="309">
        <f>AND(AT45:AU45)</f>
        <v/>
      </c>
      <c r="AW45" s="309">
        <f>AI45*zakresy_produkcyjne!B$4+AJ45*zakresy_produkcyjne!C$4+AK45*zakresy_produkcyjne!D$4+AL45*zakresy_produkcyjne!E$4+AM45*zakresy_produkcyjne!F$4+AN45*zakresy_produkcyjne!G$4+AO45*zakresy_produkcyjne!H$4+AP45*zakresy_produkcyjne!I$4+AQ45*zakresy_produkcyjne!J$4+AR45*zakresy_produkcyjne!K$4+AS45*zakresy_produkcyjne!L$4</f>
        <v/>
      </c>
      <c r="BJ45" s="309">
        <f>IF(S45&lt;&gt;"",S45,BE45)</f>
        <v/>
      </c>
      <c r="BK45" s="309">
        <f>IF(T45&lt;&gt;"",T45,BF45)</f>
        <v/>
      </c>
      <c r="BL45" s="309">
        <f>IF(U45&lt;&gt;"",U45,BG45)</f>
        <v/>
      </c>
      <c r="BM45" s="309">
        <f>IF(V45&lt;&gt;"",V45,BH45)</f>
        <v/>
      </c>
      <c r="BN45" s="309">
        <f>IF(X45&lt;&gt;"",X45,BI45)</f>
        <v/>
      </c>
      <c r="BO45" s="309">
        <f>ABS(BE45-BJ45)</f>
        <v/>
      </c>
      <c r="BP45" s="309">
        <f>IF(S45&lt;&gt;"",POWER((Arkusz10!$O$9*Q45+Arkusz10!$P$9)-S45,2))</f>
        <v/>
      </c>
    </row>
    <row customHeight="1" ht="14" r="46" s="311">
      <c r="A46" s="353" t="n">
        <v>3.55</v>
      </c>
      <c r="B46" s="353" t="n">
        <v>2.1</v>
      </c>
      <c r="C46" s="353" t="n">
        <v>0.18</v>
      </c>
      <c r="D46" s="353" t="n">
        <v>0.038</v>
      </c>
      <c r="E46" s="353" t="n">
        <v>0.49</v>
      </c>
      <c r="F46" s="353" t="n">
        <v>0.22</v>
      </c>
      <c r="G46" s="353" t="n">
        <v>0</v>
      </c>
      <c r="H46" s="353" t="n">
        <v>0.008999999999999999</v>
      </c>
      <c r="I46" s="353" t="n">
        <v>0.024</v>
      </c>
      <c r="J46" s="353" t="n">
        <v>0</v>
      </c>
      <c r="K46" s="353" t="n">
        <v>0.03</v>
      </c>
      <c r="L46" s="353" t="n">
        <v>0</v>
      </c>
      <c r="M46" s="353" t="n">
        <v>0</v>
      </c>
      <c r="N46" s="353" t="n">
        <v>0</v>
      </c>
      <c r="O46" s="353" t="n">
        <v>900</v>
      </c>
      <c r="P46" s="353" t="n">
        <v>60</v>
      </c>
      <c r="Q46" s="353" t="n">
        <v>250</v>
      </c>
      <c r="R46" s="353" t="n">
        <v>60</v>
      </c>
      <c r="S46" s="353" t="n">
        <v>1181</v>
      </c>
      <c r="T46" s="353" t="n">
        <v>995</v>
      </c>
      <c r="U46" s="353" t="n">
        <v>2.1</v>
      </c>
      <c r="V46" s="353">
        <f>KONWERTUJ_TWARDOSC(Z46,tabela_twardosci!$G$8:$G$95,tabela_twardosci!$K$8:$K$95)</f>
        <v/>
      </c>
      <c r="W46" s="353" t="n"/>
      <c r="X46" s="353" t="n"/>
      <c r="Y46" s="354" t="n">
        <v>8</v>
      </c>
      <c r="Z46" s="355" t="n">
        <v>82</v>
      </c>
      <c r="AA46" s="355" t="n"/>
      <c r="AB46" s="355" t="n"/>
      <c r="AC46" s="355" t="n"/>
      <c r="AD46" s="355" t="n"/>
      <c r="AE46" s="355" t="n"/>
      <c r="AF46" s="309">
        <f>NOT(OR(ISBLANK(S46),ISBLANK(T46),ISBLANK(U46),ISBLANK(V46),AND(ISBLANK(W46),ISBLANK(X46))))</f>
        <v/>
      </c>
      <c r="AG46" s="309" t="n">
        <v>25</v>
      </c>
      <c r="AH46" s="309">
        <f>IF(AG46&lt;=30,1,IF(AG46&lt;=60,2,IF(AG46&lt;=100,3,"bd")))</f>
        <v/>
      </c>
      <c r="AI46" s="309">
        <f>AND(A46&gt;=zakresy_produkcyjne!B$2,A46&lt;=zakresy_produkcyjne!B$3)</f>
        <v/>
      </c>
      <c r="AJ46" s="309">
        <f>AND(B46&gt;=zakresy_produkcyjne!C$2,B46&lt;=zakresy_produkcyjne!C$3)</f>
        <v/>
      </c>
      <c r="AK46" s="309">
        <f>AND(C46&gt;=zakresy_produkcyjne!D$2,C46&lt;=zakresy_produkcyjne!D$3)</f>
        <v/>
      </c>
      <c r="AL46" s="309">
        <f>AND(D46&gt;=zakresy_produkcyjne!E$2,D46&lt;=zakresy_produkcyjne!E$3)</f>
        <v/>
      </c>
      <c r="AM46" s="309">
        <f>AND(E46&gt;=zakresy_produkcyjne!F$2,E46&lt;=zakresy_produkcyjne!F$3)</f>
        <v/>
      </c>
      <c r="AN46" s="309">
        <f>AND(F46&gt;=zakresy_produkcyjne!G$2,F46&lt;=zakresy_produkcyjne!G$3)</f>
        <v/>
      </c>
      <c r="AO46" s="309">
        <f>AND(G46&gt;=zakresy_produkcyjne!H$2,G46&lt;=zakresy_produkcyjne!H$3)</f>
        <v/>
      </c>
      <c r="AP46" s="309">
        <f>AND(O46&gt;=zakresy_produkcyjne!I$2,O46&lt;=zakresy_produkcyjne!I$3)</f>
        <v/>
      </c>
      <c r="AQ46" s="309">
        <f>AND(P46&gt;=zakresy_produkcyjne!J$2,P46&lt;=zakresy_produkcyjne!J$3)</f>
        <v/>
      </c>
      <c r="AR46" s="309">
        <f>AND(Q46&gt;=zakresy_produkcyjne!K$2,Q46&lt;=zakresy_produkcyjne!K$3)</f>
        <v/>
      </c>
      <c r="AS46" s="309">
        <f>AND(R46&gt;=zakresy_produkcyjne!L$2,R46&lt;=zakresy_produkcyjne!L$3)</f>
        <v/>
      </c>
      <c r="AT46" s="309">
        <f>AND(AI46:AO46)</f>
        <v/>
      </c>
      <c r="AU46" s="309">
        <f>AND(AP46:AS46)</f>
        <v/>
      </c>
      <c r="AV46" s="309">
        <f>AND(AT46:AU46)</f>
        <v/>
      </c>
      <c r="AW46" s="309">
        <f>AI46*zakresy_produkcyjne!B$4+AJ46*zakresy_produkcyjne!C$4+AK46*zakresy_produkcyjne!D$4+AL46*zakresy_produkcyjne!E$4+AM46*zakresy_produkcyjne!F$4+AN46*zakresy_produkcyjne!G$4+AO46*zakresy_produkcyjne!H$4+AP46*zakresy_produkcyjne!I$4+AQ46*zakresy_produkcyjne!J$4+AR46*zakresy_produkcyjne!K$4+AS46*zakresy_produkcyjne!L$4</f>
        <v/>
      </c>
      <c r="BJ46" s="309">
        <f>IF(S46&lt;&gt;"",S46,BE46)</f>
        <v/>
      </c>
      <c r="BK46" s="309">
        <f>IF(T46&lt;&gt;"",T46,BF46)</f>
        <v/>
      </c>
      <c r="BL46" s="309">
        <f>IF(U46&lt;&gt;"",U46,BG46)</f>
        <v/>
      </c>
      <c r="BM46" s="309">
        <f>IF(V46&lt;&gt;"",V46,BH46)</f>
        <v/>
      </c>
      <c r="BN46" s="309">
        <f>IF(X46&lt;&gt;"",X46,BI46)</f>
        <v/>
      </c>
      <c r="BO46" s="309">
        <f>ABS(BE46-BJ46)</f>
        <v/>
      </c>
      <c r="BP46" s="309">
        <f>IF(S46&lt;&gt;"",POWER((Arkusz10!$O$9*Q46+Arkusz10!$P$9)-S46,2))</f>
        <v/>
      </c>
    </row>
    <row customHeight="1" ht="13.8" r="47" s="311">
      <c r="A47" s="353" t="n">
        <v>3.55</v>
      </c>
      <c r="B47" s="353" t="n">
        <v>2.1</v>
      </c>
      <c r="C47" s="353" t="n">
        <v>0.18</v>
      </c>
      <c r="D47" s="353" t="n">
        <v>0.038</v>
      </c>
      <c r="E47" s="353" t="n">
        <v>0.49</v>
      </c>
      <c r="F47" s="353" t="n">
        <v>0.22</v>
      </c>
      <c r="G47" s="353" t="n">
        <v>0</v>
      </c>
      <c r="H47" s="353" t="n">
        <v>0.008999999999999999</v>
      </c>
      <c r="I47" s="353" t="n">
        <v>0.024</v>
      </c>
      <c r="J47" s="353" t="n">
        <v>0</v>
      </c>
      <c r="K47" s="353" t="n">
        <v>0.03</v>
      </c>
      <c r="L47" s="353" t="n">
        <v>0</v>
      </c>
      <c r="M47" s="353" t="n">
        <v>0</v>
      </c>
      <c r="N47" s="353" t="n">
        <v>0</v>
      </c>
      <c r="O47" s="353" t="n">
        <v>900</v>
      </c>
      <c r="P47" s="353" t="n">
        <v>60</v>
      </c>
      <c r="Q47" s="353" t="n">
        <v>250</v>
      </c>
      <c r="R47" s="353" t="n">
        <v>90</v>
      </c>
      <c r="S47" s="353" t="n">
        <v>1162</v>
      </c>
      <c r="T47" s="353" t="n">
        <v>967</v>
      </c>
      <c r="U47" s="353" t="n">
        <v>2.4</v>
      </c>
      <c r="V47" s="353">
        <f>KONWERTUJ_TWARDOSC(Z47,tabela_twardosci!$G$8:$G$95,tabela_twardosci!$K$8:$K$95)</f>
        <v/>
      </c>
      <c r="W47" s="353" t="n"/>
      <c r="X47" s="353" t="n"/>
      <c r="Y47" s="354" t="n">
        <v>8</v>
      </c>
      <c r="Z47" s="355" t="n">
        <v>80</v>
      </c>
      <c r="AA47" s="355" t="n"/>
      <c r="AB47" s="355" t="n"/>
      <c r="AC47" s="355" t="n"/>
      <c r="AD47" s="355" t="n"/>
      <c r="AE47" s="355" t="n"/>
      <c r="AF47" s="309">
        <f>NOT(OR(ISBLANK(S47),ISBLANK(T47),ISBLANK(U47),ISBLANK(V47),AND(ISBLANK(W47),ISBLANK(X47))))</f>
        <v/>
      </c>
      <c r="AG47" s="309" t="n">
        <v>25</v>
      </c>
      <c r="AH47" s="309">
        <f>IF(AG47&lt;=30,1,IF(AG47&lt;=60,2,IF(AG47&lt;=100,3,"bd")))</f>
        <v/>
      </c>
      <c r="AI47" s="309">
        <f>AND(A47&gt;=zakresy_produkcyjne!B$2,A47&lt;=zakresy_produkcyjne!B$3)</f>
        <v/>
      </c>
      <c r="AJ47" s="309">
        <f>AND(B47&gt;=zakresy_produkcyjne!C$2,B47&lt;=zakresy_produkcyjne!C$3)</f>
        <v/>
      </c>
      <c r="AK47" s="309">
        <f>AND(C47&gt;=zakresy_produkcyjne!D$2,C47&lt;=zakresy_produkcyjne!D$3)</f>
        <v/>
      </c>
      <c r="AL47" s="309">
        <f>AND(D47&gt;=zakresy_produkcyjne!E$2,D47&lt;=zakresy_produkcyjne!E$3)</f>
        <v/>
      </c>
      <c r="AM47" s="309">
        <f>AND(E47&gt;=zakresy_produkcyjne!F$2,E47&lt;=zakresy_produkcyjne!F$3)</f>
        <v/>
      </c>
      <c r="AN47" s="309">
        <f>AND(F47&gt;=zakresy_produkcyjne!G$2,F47&lt;=zakresy_produkcyjne!G$3)</f>
        <v/>
      </c>
      <c r="AO47" s="309">
        <f>AND(G47&gt;=zakresy_produkcyjne!H$2,G47&lt;=zakresy_produkcyjne!H$3)</f>
        <v/>
      </c>
      <c r="AP47" s="309">
        <f>AND(O47&gt;=zakresy_produkcyjne!I$2,O47&lt;=zakresy_produkcyjne!I$3)</f>
        <v/>
      </c>
      <c r="AQ47" s="309">
        <f>AND(P47&gt;=zakresy_produkcyjne!J$2,P47&lt;=zakresy_produkcyjne!J$3)</f>
        <v/>
      </c>
      <c r="AR47" s="309">
        <f>AND(Q47&gt;=zakresy_produkcyjne!K$2,Q47&lt;=zakresy_produkcyjne!K$3)</f>
        <v/>
      </c>
      <c r="AS47" s="309">
        <f>AND(R47&gt;=zakresy_produkcyjne!L$2,R47&lt;=zakresy_produkcyjne!L$3)</f>
        <v/>
      </c>
      <c r="AT47" s="309">
        <f>AND(AI47:AO47)</f>
        <v/>
      </c>
      <c r="AU47" s="309">
        <f>AND(AP47:AS47)</f>
        <v/>
      </c>
      <c r="AV47" s="309">
        <f>AND(AT47:AU47)</f>
        <v/>
      </c>
      <c r="AW47" s="309">
        <f>AI47*zakresy_produkcyjne!B$4+AJ47*zakresy_produkcyjne!C$4+AK47*zakresy_produkcyjne!D$4+AL47*zakresy_produkcyjne!E$4+AM47*zakresy_produkcyjne!F$4+AN47*zakresy_produkcyjne!G$4+AO47*zakresy_produkcyjne!H$4+AP47*zakresy_produkcyjne!I$4+AQ47*zakresy_produkcyjne!J$4+AR47*zakresy_produkcyjne!K$4+AS47*zakresy_produkcyjne!L$4</f>
        <v/>
      </c>
      <c r="BJ47" s="309">
        <f>IF(S47&lt;&gt;"",S47,BE47)</f>
        <v/>
      </c>
      <c r="BK47" s="309">
        <f>IF(T47&lt;&gt;"",T47,BF47)</f>
        <v/>
      </c>
      <c r="BL47" s="309">
        <f>IF(U47&lt;&gt;"",U47,BG47)</f>
        <v/>
      </c>
      <c r="BM47" s="309">
        <f>IF(V47&lt;&gt;"",V47,BH47)</f>
        <v/>
      </c>
      <c r="BN47" s="309">
        <f>IF(X47&lt;&gt;"",X47,BI47)</f>
        <v/>
      </c>
      <c r="BO47" s="309">
        <f>ABS(BE47-BJ47)</f>
        <v/>
      </c>
      <c r="BP47" s="309">
        <f>IF(S47&lt;&gt;"",POWER((Arkusz10!$O$9*Q47+Arkusz10!$P$9)-S47,2))</f>
        <v/>
      </c>
    </row>
    <row customHeight="1" ht="13.8" r="48" s="311">
      <c r="A48" s="353" t="n">
        <v>3.55</v>
      </c>
      <c r="B48" s="353" t="n">
        <v>2.1</v>
      </c>
      <c r="C48" s="353" t="n">
        <v>0.18</v>
      </c>
      <c r="D48" s="353" t="n">
        <v>0.038</v>
      </c>
      <c r="E48" s="353" t="n">
        <v>0.49</v>
      </c>
      <c r="F48" s="353" t="n">
        <v>0.22</v>
      </c>
      <c r="G48" s="353" t="n">
        <v>0</v>
      </c>
      <c r="H48" s="353" t="n">
        <v>0.008999999999999999</v>
      </c>
      <c r="I48" s="353" t="n">
        <v>0.024</v>
      </c>
      <c r="J48" s="353" t="n">
        <v>0</v>
      </c>
      <c r="K48" s="353" t="n">
        <v>0.03</v>
      </c>
      <c r="L48" s="353" t="n">
        <v>0</v>
      </c>
      <c r="M48" s="353" t="n">
        <v>0</v>
      </c>
      <c r="N48" s="353" t="n">
        <v>0</v>
      </c>
      <c r="O48" s="353" t="n">
        <v>900</v>
      </c>
      <c r="P48" s="353" t="n">
        <v>60</v>
      </c>
      <c r="Q48" s="353" t="n">
        <v>250</v>
      </c>
      <c r="R48" s="353" t="n">
        <v>120</v>
      </c>
      <c r="S48" s="353" t="n">
        <v>1168</v>
      </c>
      <c r="T48" s="353" t="n">
        <v>978</v>
      </c>
      <c r="U48" s="353" t="n">
        <v>2.3</v>
      </c>
      <c r="V48" s="353">
        <f>KONWERTUJ_TWARDOSC(Z48,tabela_twardosci!$G$8:$G$95,tabela_twardosci!$K$8:$K$95)</f>
        <v/>
      </c>
      <c r="W48" s="353" t="n"/>
      <c r="X48" s="353" t="n"/>
      <c r="Y48" s="354" t="n">
        <v>8</v>
      </c>
      <c r="Z48" s="355" t="n">
        <v>79</v>
      </c>
      <c r="AA48" s="355" t="n"/>
      <c r="AB48" s="355" t="n"/>
      <c r="AC48" s="355" t="n"/>
      <c r="AD48" s="355" t="n"/>
      <c r="AE48" s="355" t="n"/>
      <c r="AF48" s="309">
        <f>NOT(OR(ISBLANK(S48),ISBLANK(T48),ISBLANK(U48),ISBLANK(V48),AND(ISBLANK(W48),ISBLANK(X48))))</f>
        <v/>
      </c>
      <c r="AG48" s="309" t="n">
        <v>25</v>
      </c>
      <c r="AH48" s="309">
        <f>IF(AG48&lt;=30,1,IF(AG48&lt;=60,2,IF(AG48&lt;=100,3,"bd")))</f>
        <v/>
      </c>
      <c r="AI48" s="309">
        <f>AND(A48&gt;=zakresy_produkcyjne!B$2,A48&lt;=zakresy_produkcyjne!B$3)</f>
        <v/>
      </c>
      <c r="AJ48" s="309">
        <f>AND(B48&gt;=zakresy_produkcyjne!C$2,B48&lt;=zakresy_produkcyjne!C$3)</f>
        <v/>
      </c>
      <c r="AK48" s="309">
        <f>AND(C48&gt;=zakresy_produkcyjne!D$2,C48&lt;=zakresy_produkcyjne!D$3)</f>
        <v/>
      </c>
      <c r="AL48" s="309">
        <f>AND(D48&gt;=zakresy_produkcyjne!E$2,D48&lt;=zakresy_produkcyjne!E$3)</f>
        <v/>
      </c>
      <c r="AM48" s="309">
        <f>AND(E48&gt;=zakresy_produkcyjne!F$2,E48&lt;=zakresy_produkcyjne!F$3)</f>
        <v/>
      </c>
      <c r="AN48" s="309">
        <f>AND(F48&gt;=zakresy_produkcyjne!G$2,F48&lt;=zakresy_produkcyjne!G$3)</f>
        <v/>
      </c>
      <c r="AO48" s="309">
        <f>AND(G48&gt;=zakresy_produkcyjne!H$2,G48&lt;=zakresy_produkcyjne!H$3)</f>
        <v/>
      </c>
      <c r="AP48" s="309">
        <f>AND(O48&gt;=zakresy_produkcyjne!I$2,O48&lt;=zakresy_produkcyjne!I$3)</f>
        <v/>
      </c>
      <c r="AQ48" s="309">
        <f>AND(P48&gt;=zakresy_produkcyjne!J$2,P48&lt;=zakresy_produkcyjne!J$3)</f>
        <v/>
      </c>
      <c r="AR48" s="309">
        <f>AND(Q48&gt;=zakresy_produkcyjne!K$2,Q48&lt;=zakresy_produkcyjne!K$3)</f>
        <v/>
      </c>
      <c r="AS48" s="309">
        <f>AND(R48&gt;=zakresy_produkcyjne!L$2,R48&lt;=zakresy_produkcyjne!L$3)</f>
        <v/>
      </c>
      <c r="AT48" s="309">
        <f>AND(AI48:AO48)</f>
        <v/>
      </c>
      <c r="AU48" s="309">
        <f>AND(AP48:AS48)</f>
        <v/>
      </c>
      <c r="AV48" s="309">
        <f>AND(AT48:AU48)</f>
        <v/>
      </c>
      <c r="AW48" s="309">
        <f>AI48*zakresy_produkcyjne!B$4+AJ48*zakresy_produkcyjne!C$4+AK48*zakresy_produkcyjne!D$4+AL48*zakresy_produkcyjne!E$4+AM48*zakresy_produkcyjne!F$4+AN48*zakresy_produkcyjne!G$4+AO48*zakresy_produkcyjne!H$4+AP48*zakresy_produkcyjne!I$4+AQ48*zakresy_produkcyjne!J$4+AR48*zakresy_produkcyjne!K$4+AS48*zakresy_produkcyjne!L$4</f>
        <v/>
      </c>
      <c r="BJ48" s="309">
        <f>IF(S48&lt;&gt;"",S48,BE48)</f>
        <v/>
      </c>
      <c r="BK48" s="309">
        <f>IF(T48&lt;&gt;"",T48,BF48)</f>
        <v/>
      </c>
      <c r="BL48" s="309">
        <f>IF(U48&lt;&gt;"",U48,BG48)</f>
        <v/>
      </c>
      <c r="BM48" s="309">
        <f>IF(V48&lt;&gt;"",V48,BH48)</f>
        <v/>
      </c>
      <c r="BN48" s="309">
        <f>IF(X48&lt;&gt;"",X48,BI48)</f>
        <v/>
      </c>
      <c r="BO48" s="309">
        <f>ABS(BE48-BJ48)</f>
        <v/>
      </c>
      <c r="BP48" s="309">
        <f>IF(S48&lt;&gt;"",POWER((Arkusz10!$O$9*Q48+Arkusz10!$P$9)-S48,2))</f>
        <v/>
      </c>
    </row>
    <row customHeight="1" ht="13.8" r="49" s="311">
      <c r="A49" s="353" t="n">
        <v>3.55</v>
      </c>
      <c r="B49" s="353" t="n">
        <v>2.1</v>
      </c>
      <c r="C49" s="353" t="n">
        <v>0.18</v>
      </c>
      <c r="D49" s="353" t="n">
        <v>0.038</v>
      </c>
      <c r="E49" s="353" t="n">
        <v>0.49</v>
      </c>
      <c r="F49" s="353" t="n">
        <v>0.22</v>
      </c>
      <c r="G49" s="353" t="n">
        <v>0</v>
      </c>
      <c r="H49" s="353" t="n">
        <v>0.008999999999999999</v>
      </c>
      <c r="I49" s="353" t="n">
        <v>0.024</v>
      </c>
      <c r="J49" s="353" t="n">
        <v>0</v>
      </c>
      <c r="K49" s="353" t="n">
        <v>0.03</v>
      </c>
      <c r="L49" s="353" t="n">
        <v>0</v>
      </c>
      <c r="M49" s="353" t="n">
        <v>0</v>
      </c>
      <c r="N49" s="353" t="n">
        <v>0</v>
      </c>
      <c r="O49" s="353" t="n">
        <v>900</v>
      </c>
      <c r="P49" s="353" t="n">
        <v>60</v>
      </c>
      <c r="Q49" s="353" t="n">
        <v>300</v>
      </c>
      <c r="R49" s="353" t="n">
        <v>30</v>
      </c>
      <c r="S49" s="353" t="n">
        <v>873</v>
      </c>
      <c r="T49" s="353" t="n">
        <v>685</v>
      </c>
      <c r="U49" s="353" t="n">
        <v>3.1</v>
      </c>
      <c r="V49" s="353">
        <f>KONWERTUJ_TWARDOSC(Z49,tabela_twardosci!$G$8:$G$95,tabela_twardosci!$K$8:$K$95)</f>
        <v/>
      </c>
      <c r="W49" s="353" t="n"/>
      <c r="X49" s="353" t="n"/>
      <c r="Y49" s="354" t="n">
        <v>8</v>
      </c>
      <c r="Z49" s="355" t="n">
        <v>71</v>
      </c>
      <c r="AA49" s="355" t="n"/>
      <c r="AB49" s="355" t="n"/>
      <c r="AC49" s="355" t="n"/>
      <c r="AD49" s="355" t="n"/>
      <c r="AE49" s="355" t="n"/>
      <c r="AF49" s="309">
        <f>NOT(OR(ISBLANK(S49),ISBLANK(T49),ISBLANK(U49),ISBLANK(V49),AND(ISBLANK(W49),ISBLANK(X49))))</f>
        <v/>
      </c>
      <c r="AG49" s="309" t="n">
        <v>25</v>
      </c>
      <c r="AH49" s="309">
        <f>IF(AG49&lt;=30,1,IF(AG49&lt;=60,2,IF(AG49&lt;=100,3,"bd")))</f>
        <v/>
      </c>
      <c r="AI49" s="309">
        <f>AND(A49&gt;=zakresy_produkcyjne!B$2,A49&lt;=zakresy_produkcyjne!B$3)</f>
        <v/>
      </c>
      <c r="AJ49" s="309">
        <f>AND(B49&gt;=zakresy_produkcyjne!C$2,B49&lt;=zakresy_produkcyjne!C$3)</f>
        <v/>
      </c>
      <c r="AK49" s="309">
        <f>AND(C49&gt;=zakresy_produkcyjne!D$2,C49&lt;=zakresy_produkcyjne!D$3)</f>
        <v/>
      </c>
      <c r="AL49" s="309">
        <f>AND(D49&gt;=zakresy_produkcyjne!E$2,D49&lt;=zakresy_produkcyjne!E$3)</f>
        <v/>
      </c>
      <c r="AM49" s="309">
        <f>AND(E49&gt;=zakresy_produkcyjne!F$2,E49&lt;=zakresy_produkcyjne!F$3)</f>
        <v/>
      </c>
      <c r="AN49" s="309">
        <f>AND(F49&gt;=zakresy_produkcyjne!G$2,F49&lt;=zakresy_produkcyjne!G$3)</f>
        <v/>
      </c>
      <c r="AO49" s="309">
        <f>AND(G49&gt;=zakresy_produkcyjne!H$2,G49&lt;=zakresy_produkcyjne!H$3)</f>
        <v/>
      </c>
      <c r="AP49" s="309">
        <f>AND(O49&gt;=zakresy_produkcyjne!I$2,O49&lt;=zakresy_produkcyjne!I$3)</f>
        <v/>
      </c>
      <c r="AQ49" s="309">
        <f>AND(P49&gt;=zakresy_produkcyjne!J$2,P49&lt;=zakresy_produkcyjne!J$3)</f>
        <v/>
      </c>
      <c r="AR49" s="309">
        <f>AND(Q49&gt;=zakresy_produkcyjne!K$2,Q49&lt;=zakresy_produkcyjne!K$3)</f>
        <v/>
      </c>
      <c r="AS49" s="309">
        <f>AND(R49&gt;=zakresy_produkcyjne!L$2,R49&lt;=zakresy_produkcyjne!L$3)</f>
        <v/>
      </c>
      <c r="AT49" s="309">
        <f>AND(AI49:AO49)</f>
        <v/>
      </c>
      <c r="AU49" s="309">
        <f>AND(AP49:AS49)</f>
        <v/>
      </c>
      <c r="AV49" s="309">
        <f>AND(AT49:AU49)</f>
        <v/>
      </c>
      <c r="AW49" s="309">
        <f>AI49*zakresy_produkcyjne!B$4+AJ49*zakresy_produkcyjne!C$4+AK49*zakresy_produkcyjne!D$4+AL49*zakresy_produkcyjne!E$4+AM49*zakresy_produkcyjne!F$4+AN49*zakresy_produkcyjne!G$4+AO49*zakresy_produkcyjne!H$4+AP49*zakresy_produkcyjne!I$4+AQ49*zakresy_produkcyjne!J$4+AR49*zakresy_produkcyjne!K$4+AS49*zakresy_produkcyjne!L$4</f>
        <v/>
      </c>
      <c r="BJ49" s="309">
        <f>IF(S49&lt;&gt;"",S49,BE49)</f>
        <v/>
      </c>
      <c r="BK49" s="309">
        <f>IF(T49&lt;&gt;"",T49,BF49)</f>
        <v/>
      </c>
      <c r="BL49" s="309">
        <f>IF(U49&lt;&gt;"",U49,BG49)</f>
        <v/>
      </c>
      <c r="BM49" s="309">
        <f>IF(V49&lt;&gt;"",V49,BH49)</f>
        <v/>
      </c>
      <c r="BN49" s="309">
        <f>IF(X49&lt;&gt;"",X49,BI49)</f>
        <v/>
      </c>
      <c r="BO49" s="309">
        <f>ABS(BE49-BJ49)</f>
        <v/>
      </c>
      <c r="BP49" s="309">
        <f>IF(S49&lt;&gt;"",POWER((Arkusz10!$O$9*Q49+Arkusz10!$P$9)-S49,2))</f>
        <v/>
      </c>
    </row>
    <row customHeight="1" ht="13.8" r="50" s="311">
      <c r="A50" s="353" t="n">
        <v>3.55</v>
      </c>
      <c r="B50" s="353" t="n">
        <v>2.1</v>
      </c>
      <c r="C50" s="353" t="n">
        <v>0.18</v>
      </c>
      <c r="D50" s="353" t="n">
        <v>0.038</v>
      </c>
      <c r="E50" s="353" t="n">
        <v>0.49</v>
      </c>
      <c r="F50" s="353" t="n">
        <v>0.22</v>
      </c>
      <c r="G50" s="353" t="n">
        <v>0</v>
      </c>
      <c r="H50" s="353" t="n">
        <v>0.008999999999999999</v>
      </c>
      <c r="I50" s="353" t="n">
        <v>0.024</v>
      </c>
      <c r="J50" s="353" t="n">
        <v>0</v>
      </c>
      <c r="K50" s="353" t="n">
        <v>0.03</v>
      </c>
      <c r="L50" s="353" t="n">
        <v>0</v>
      </c>
      <c r="M50" s="353" t="n">
        <v>0</v>
      </c>
      <c r="N50" s="353" t="n">
        <v>0</v>
      </c>
      <c r="O50" s="353" t="n">
        <v>900</v>
      </c>
      <c r="P50" s="353" t="n">
        <v>60</v>
      </c>
      <c r="Q50" s="353" t="n">
        <v>300</v>
      </c>
      <c r="R50" s="353" t="n">
        <v>60</v>
      </c>
      <c r="S50" s="353" t="n">
        <v>1017</v>
      </c>
      <c r="T50" s="353" t="n">
        <v>825</v>
      </c>
      <c r="U50" s="353" t="n">
        <v>3.5</v>
      </c>
      <c r="V50" s="353">
        <f>KONWERTUJ_TWARDOSC(Z50,tabela_twardosci!$G$8:$G$95,tabela_twardosci!$K$8:$K$95)</f>
        <v/>
      </c>
      <c r="W50" s="353" t="n"/>
      <c r="X50" s="353" t="n"/>
      <c r="Y50" s="354" t="n">
        <v>8</v>
      </c>
      <c r="Z50" s="355" t="n">
        <v>74</v>
      </c>
      <c r="AA50" s="355" t="n"/>
      <c r="AB50" s="355" t="n"/>
      <c r="AC50" s="355" t="n"/>
      <c r="AD50" s="355" t="n"/>
      <c r="AE50" s="355" t="n"/>
      <c r="AF50" s="309">
        <f>NOT(OR(ISBLANK(S50),ISBLANK(T50),ISBLANK(U50),ISBLANK(V50),AND(ISBLANK(W50),ISBLANK(X50))))</f>
        <v/>
      </c>
      <c r="AG50" s="309" t="n">
        <v>25</v>
      </c>
      <c r="AH50" s="309">
        <f>IF(AG50&lt;=30,1,IF(AG50&lt;=60,2,IF(AG50&lt;=100,3,"bd")))</f>
        <v/>
      </c>
      <c r="AI50" s="309">
        <f>AND(A50&gt;=zakresy_produkcyjne!B$2,A50&lt;=zakresy_produkcyjne!B$3)</f>
        <v/>
      </c>
      <c r="AJ50" s="309">
        <f>AND(B50&gt;=zakresy_produkcyjne!C$2,B50&lt;=zakresy_produkcyjne!C$3)</f>
        <v/>
      </c>
      <c r="AK50" s="309">
        <f>AND(C50&gt;=zakresy_produkcyjne!D$2,C50&lt;=zakresy_produkcyjne!D$3)</f>
        <v/>
      </c>
      <c r="AL50" s="309">
        <f>AND(D50&gt;=zakresy_produkcyjne!E$2,D50&lt;=zakresy_produkcyjne!E$3)</f>
        <v/>
      </c>
      <c r="AM50" s="309">
        <f>AND(E50&gt;=zakresy_produkcyjne!F$2,E50&lt;=zakresy_produkcyjne!F$3)</f>
        <v/>
      </c>
      <c r="AN50" s="309">
        <f>AND(F50&gt;=zakresy_produkcyjne!G$2,F50&lt;=zakresy_produkcyjne!G$3)</f>
        <v/>
      </c>
      <c r="AO50" s="309">
        <f>AND(G50&gt;=zakresy_produkcyjne!H$2,G50&lt;=zakresy_produkcyjne!H$3)</f>
        <v/>
      </c>
      <c r="AP50" s="309">
        <f>AND(O50&gt;=zakresy_produkcyjne!I$2,O50&lt;=zakresy_produkcyjne!I$3)</f>
        <v/>
      </c>
      <c r="AQ50" s="309">
        <f>AND(P50&gt;=zakresy_produkcyjne!J$2,P50&lt;=zakresy_produkcyjne!J$3)</f>
        <v/>
      </c>
      <c r="AR50" s="309">
        <f>AND(Q50&gt;=zakresy_produkcyjne!K$2,Q50&lt;=zakresy_produkcyjne!K$3)</f>
        <v/>
      </c>
      <c r="AS50" s="309">
        <f>AND(R50&gt;=zakresy_produkcyjne!L$2,R50&lt;=zakresy_produkcyjne!L$3)</f>
        <v/>
      </c>
      <c r="AT50" s="309">
        <f>AND(AI50:AO50)</f>
        <v/>
      </c>
      <c r="AU50" s="309">
        <f>AND(AP50:AS50)</f>
        <v/>
      </c>
      <c r="AV50" s="309">
        <f>AND(AT50:AU50)</f>
        <v/>
      </c>
      <c r="AW50" s="309">
        <f>AI50*zakresy_produkcyjne!B$4+AJ50*zakresy_produkcyjne!C$4+AK50*zakresy_produkcyjne!D$4+AL50*zakresy_produkcyjne!E$4+AM50*zakresy_produkcyjne!F$4+AN50*zakresy_produkcyjne!G$4+AO50*zakresy_produkcyjne!H$4+AP50*zakresy_produkcyjne!I$4+AQ50*zakresy_produkcyjne!J$4+AR50*zakresy_produkcyjne!K$4+AS50*zakresy_produkcyjne!L$4</f>
        <v/>
      </c>
      <c r="BJ50" s="309">
        <f>IF(S50&lt;&gt;"",S50,BE50)</f>
        <v/>
      </c>
      <c r="BK50" s="309">
        <f>IF(T50&lt;&gt;"",T50,BF50)</f>
        <v/>
      </c>
      <c r="BL50" s="309">
        <f>IF(U50&lt;&gt;"",U50,BG50)</f>
        <v/>
      </c>
      <c r="BM50" s="309">
        <f>IF(V50&lt;&gt;"",V50,BH50)</f>
        <v/>
      </c>
      <c r="BN50" s="309">
        <f>IF(X50&lt;&gt;"",X50,BI50)</f>
        <v/>
      </c>
      <c r="BO50" s="309">
        <f>ABS(BE50-BJ50)</f>
        <v/>
      </c>
      <c r="BP50" s="309">
        <f>IF(S50&lt;&gt;"",POWER((Arkusz10!$O$9*Q50+Arkusz10!$P$9)-S50,2))</f>
        <v/>
      </c>
    </row>
    <row customHeight="1" ht="13.8" r="51" s="311">
      <c r="A51" s="353" t="n">
        <v>3.55</v>
      </c>
      <c r="B51" s="353" t="n">
        <v>2.1</v>
      </c>
      <c r="C51" s="353" t="n">
        <v>0.18</v>
      </c>
      <c r="D51" s="353" t="n">
        <v>0.038</v>
      </c>
      <c r="E51" s="353" t="n">
        <v>0.49</v>
      </c>
      <c r="F51" s="353" t="n">
        <v>0.22</v>
      </c>
      <c r="G51" s="353" t="n">
        <v>0</v>
      </c>
      <c r="H51" s="353" t="n">
        <v>0.008999999999999999</v>
      </c>
      <c r="I51" s="353" t="n">
        <v>0.024</v>
      </c>
      <c r="J51" s="353" t="n">
        <v>0</v>
      </c>
      <c r="K51" s="353" t="n">
        <v>0.03</v>
      </c>
      <c r="L51" s="353" t="n">
        <v>0</v>
      </c>
      <c r="M51" s="353" t="n">
        <v>0</v>
      </c>
      <c r="N51" s="353" t="n">
        <v>0</v>
      </c>
      <c r="O51" s="353" t="n">
        <v>900</v>
      </c>
      <c r="P51" s="353" t="n">
        <v>60</v>
      </c>
      <c r="Q51" s="353" t="n">
        <v>300</v>
      </c>
      <c r="R51" s="353" t="n">
        <v>90</v>
      </c>
      <c r="S51" s="353" t="n">
        <v>1034</v>
      </c>
      <c r="T51" s="353" t="n">
        <v>858</v>
      </c>
      <c r="U51" s="353" t="n">
        <v>3.7</v>
      </c>
      <c r="V51" s="353">
        <f>KONWERTUJ_TWARDOSC(Z51,tabela_twardosci!$G$8:$G$95,tabela_twardosci!$K$8:$K$95)</f>
        <v/>
      </c>
      <c r="W51" s="353" t="n"/>
      <c r="X51" s="353" t="n"/>
      <c r="Y51" s="354" t="n">
        <v>8</v>
      </c>
      <c r="Z51" s="355" t="n">
        <v>72</v>
      </c>
      <c r="AA51" s="355" t="n"/>
      <c r="AB51" s="355" t="n"/>
      <c r="AC51" s="355" t="n"/>
      <c r="AD51" s="355" t="n"/>
      <c r="AE51" s="355" t="n"/>
      <c r="AF51" s="309">
        <f>NOT(OR(ISBLANK(S51),ISBLANK(T51),ISBLANK(U51),ISBLANK(V51),AND(ISBLANK(W51),ISBLANK(X51))))</f>
        <v/>
      </c>
      <c r="AG51" s="309" t="n">
        <v>25</v>
      </c>
      <c r="AH51" s="309">
        <f>IF(AG51&lt;=30,1,IF(AG51&lt;=60,2,IF(AG51&lt;=100,3,"bd")))</f>
        <v/>
      </c>
      <c r="AI51" s="309">
        <f>AND(A51&gt;=zakresy_produkcyjne!B$2,A51&lt;=zakresy_produkcyjne!B$3)</f>
        <v/>
      </c>
      <c r="AJ51" s="309">
        <f>AND(B51&gt;=zakresy_produkcyjne!C$2,B51&lt;=zakresy_produkcyjne!C$3)</f>
        <v/>
      </c>
      <c r="AK51" s="309">
        <f>AND(C51&gt;=zakresy_produkcyjne!D$2,C51&lt;=zakresy_produkcyjne!D$3)</f>
        <v/>
      </c>
      <c r="AL51" s="309">
        <f>AND(D51&gt;=zakresy_produkcyjne!E$2,D51&lt;=zakresy_produkcyjne!E$3)</f>
        <v/>
      </c>
      <c r="AM51" s="309">
        <f>AND(E51&gt;=zakresy_produkcyjne!F$2,E51&lt;=zakresy_produkcyjne!F$3)</f>
        <v/>
      </c>
      <c r="AN51" s="309">
        <f>AND(F51&gt;=zakresy_produkcyjne!G$2,F51&lt;=zakresy_produkcyjne!G$3)</f>
        <v/>
      </c>
      <c r="AO51" s="309">
        <f>AND(G51&gt;=zakresy_produkcyjne!H$2,G51&lt;=zakresy_produkcyjne!H$3)</f>
        <v/>
      </c>
      <c r="AP51" s="309">
        <f>AND(O51&gt;=zakresy_produkcyjne!I$2,O51&lt;=zakresy_produkcyjne!I$3)</f>
        <v/>
      </c>
      <c r="AQ51" s="309">
        <f>AND(P51&gt;=zakresy_produkcyjne!J$2,P51&lt;=zakresy_produkcyjne!J$3)</f>
        <v/>
      </c>
      <c r="AR51" s="309">
        <f>AND(Q51&gt;=zakresy_produkcyjne!K$2,Q51&lt;=zakresy_produkcyjne!K$3)</f>
        <v/>
      </c>
      <c r="AS51" s="309">
        <f>AND(R51&gt;=zakresy_produkcyjne!L$2,R51&lt;=zakresy_produkcyjne!L$3)</f>
        <v/>
      </c>
      <c r="AT51" s="309">
        <f>AND(AI51:AO51)</f>
        <v/>
      </c>
      <c r="AU51" s="309">
        <f>AND(AP51:AS51)</f>
        <v/>
      </c>
      <c r="AV51" s="309">
        <f>AND(AT51:AU51)</f>
        <v/>
      </c>
      <c r="AW51" s="309">
        <f>AI51*zakresy_produkcyjne!B$4+AJ51*zakresy_produkcyjne!C$4+AK51*zakresy_produkcyjne!D$4+AL51*zakresy_produkcyjne!E$4+AM51*zakresy_produkcyjne!F$4+AN51*zakresy_produkcyjne!G$4+AO51*zakresy_produkcyjne!H$4+AP51*zakresy_produkcyjne!I$4+AQ51*zakresy_produkcyjne!J$4+AR51*zakresy_produkcyjne!K$4+AS51*zakresy_produkcyjne!L$4</f>
        <v/>
      </c>
      <c r="BJ51" s="309">
        <f>IF(S51&lt;&gt;"",S51,BE51)</f>
        <v/>
      </c>
      <c r="BK51" s="309">
        <f>IF(T51&lt;&gt;"",T51,BF51)</f>
        <v/>
      </c>
      <c r="BL51" s="309">
        <f>IF(U51&lt;&gt;"",U51,BG51)</f>
        <v/>
      </c>
      <c r="BM51" s="309">
        <f>IF(V51&lt;&gt;"",V51,BH51)</f>
        <v/>
      </c>
      <c r="BN51" s="309">
        <f>IF(X51&lt;&gt;"",X51,BI51)</f>
        <v/>
      </c>
      <c r="BO51" s="309">
        <f>ABS(BE51-BJ51)</f>
        <v/>
      </c>
      <c r="BP51" s="309">
        <f>IF(S51&lt;&gt;"",POWER((Arkusz10!$O$9*Q51+Arkusz10!$P$9)-S51,2))</f>
        <v/>
      </c>
    </row>
    <row customHeight="1" ht="13.8" r="52" s="311">
      <c r="A52" s="353" t="n">
        <v>3.55</v>
      </c>
      <c r="B52" s="353" t="n">
        <v>2.1</v>
      </c>
      <c r="C52" s="353" t="n">
        <v>0.18</v>
      </c>
      <c r="D52" s="353" t="n">
        <v>0.038</v>
      </c>
      <c r="E52" s="353" t="n">
        <v>0.49</v>
      </c>
      <c r="F52" s="353" t="n">
        <v>0.22</v>
      </c>
      <c r="G52" s="353" t="n">
        <v>0</v>
      </c>
      <c r="H52" s="353" t="n">
        <v>0.008999999999999999</v>
      </c>
      <c r="I52" s="353" t="n">
        <v>0.024</v>
      </c>
      <c r="J52" s="353" t="n">
        <v>0</v>
      </c>
      <c r="K52" s="353" t="n">
        <v>0.03</v>
      </c>
      <c r="L52" s="353" t="n">
        <v>0</v>
      </c>
      <c r="M52" s="353" t="n">
        <v>0</v>
      </c>
      <c r="N52" s="353" t="n">
        <v>0</v>
      </c>
      <c r="O52" s="353" t="n">
        <v>900</v>
      </c>
      <c r="P52" s="353" t="n">
        <v>60</v>
      </c>
      <c r="Q52" s="353" t="n">
        <v>300</v>
      </c>
      <c r="R52" s="353" t="n">
        <v>120</v>
      </c>
      <c r="S52" s="353" t="n">
        <v>1030</v>
      </c>
      <c r="T52" s="353" t="n">
        <v>851</v>
      </c>
      <c r="U52" s="353" t="n">
        <v>3.8</v>
      </c>
      <c r="V52" s="353">
        <f>KONWERTUJ_TWARDOSC(Z52,tabela_twardosci!$G$8:$G$95,tabela_twardosci!$K$8:$K$95)</f>
        <v/>
      </c>
      <c r="W52" s="353" t="n"/>
      <c r="X52" s="353" t="n"/>
      <c r="Y52" s="354" t="n">
        <v>8</v>
      </c>
      <c r="Z52" s="355" t="n">
        <v>73</v>
      </c>
      <c r="AA52" s="355" t="n"/>
      <c r="AB52" s="355" t="n"/>
      <c r="AC52" s="355" t="n"/>
      <c r="AD52" s="355" t="n"/>
      <c r="AE52" s="355" t="n"/>
      <c r="AF52" s="309">
        <f>NOT(OR(ISBLANK(S52),ISBLANK(T52),ISBLANK(U52),ISBLANK(V52),AND(ISBLANK(W52),ISBLANK(X52))))</f>
        <v/>
      </c>
      <c r="AG52" s="309" t="n">
        <v>25</v>
      </c>
      <c r="AH52" s="309">
        <f>IF(AG52&lt;=30,1,IF(AG52&lt;=60,2,IF(AG52&lt;=100,3,"bd")))</f>
        <v/>
      </c>
      <c r="AI52" s="309">
        <f>AND(A52&gt;=zakresy_produkcyjne!B$2,A52&lt;=zakresy_produkcyjne!B$3)</f>
        <v/>
      </c>
      <c r="AJ52" s="309">
        <f>AND(B52&gt;=zakresy_produkcyjne!C$2,B52&lt;=zakresy_produkcyjne!C$3)</f>
        <v/>
      </c>
      <c r="AK52" s="309">
        <f>AND(C52&gt;=zakresy_produkcyjne!D$2,C52&lt;=zakresy_produkcyjne!D$3)</f>
        <v/>
      </c>
      <c r="AL52" s="309">
        <f>AND(D52&gt;=zakresy_produkcyjne!E$2,D52&lt;=zakresy_produkcyjne!E$3)</f>
        <v/>
      </c>
      <c r="AM52" s="309">
        <f>AND(E52&gt;=zakresy_produkcyjne!F$2,E52&lt;=zakresy_produkcyjne!F$3)</f>
        <v/>
      </c>
      <c r="AN52" s="309">
        <f>AND(F52&gt;=zakresy_produkcyjne!G$2,F52&lt;=zakresy_produkcyjne!G$3)</f>
        <v/>
      </c>
      <c r="AO52" s="309">
        <f>AND(G52&gt;=zakresy_produkcyjne!H$2,G52&lt;=zakresy_produkcyjne!H$3)</f>
        <v/>
      </c>
      <c r="AP52" s="309">
        <f>AND(O52&gt;=zakresy_produkcyjne!I$2,O52&lt;=zakresy_produkcyjne!I$3)</f>
        <v/>
      </c>
      <c r="AQ52" s="309">
        <f>AND(P52&gt;=zakresy_produkcyjne!J$2,P52&lt;=zakresy_produkcyjne!J$3)</f>
        <v/>
      </c>
      <c r="AR52" s="309">
        <f>AND(Q52&gt;=zakresy_produkcyjne!K$2,Q52&lt;=zakresy_produkcyjne!K$3)</f>
        <v/>
      </c>
      <c r="AS52" s="309">
        <f>AND(R52&gt;=zakresy_produkcyjne!L$2,R52&lt;=zakresy_produkcyjne!L$3)</f>
        <v/>
      </c>
      <c r="AT52" s="309">
        <f>AND(AI52:AO52)</f>
        <v/>
      </c>
      <c r="AU52" s="309">
        <f>AND(AP52:AS52)</f>
        <v/>
      </c>
      <c r="AV52" s="309">
        <f>AND(AT52:AU52)</f>
        <v/>
      </c>
      <c r="AW52" s="309">
        <f>AI52*zakresy_produkcyjne!B$4+AJ52*zakresy_produkcyjne!C$4+AK52*zakresy_produkcyjne!D$4+AL52*zakresy_produkcyjne!E$4+AM52*zakresy_produkcyjne!F$4+AN52*zakresy_produkcyjne!G$4+AO52*zakresy_produkcyjne!H$4+AP52*zakresy_produkcyjne!I$4+AQ52*zakresy_produkcyjne!J$4+AR52*zakresy_produkcyjne!K$4+AS52*zakresy_produkcyjne!L$4</f>
        <v/>
      </c>
      <c r="BJ52" s="309">
        <f>IF(S52&lt;&gt;"",S52,BE52)</f>
        <v/>
      </c>
      <c r="BK52" s="309">
        <f>IF(T52&lt;&gt;"",T52,BF52)</f>
        <v/>
      </c>
      <c r="BL52" s="309">
        <f>IF(U52&lt;&gt;"",U52,BG52)</f>
        <v/>
      </c>
      <c r="BM52" s="309">
        <f>IF(V52&lt;&gt;"",V52,BH52)</f>
        <v/>
      </c>
      <c r="BN52" s="309">
        <f>IF(X52&lt;&gt;"",X52,BI52)</f>
        <v/>
      </c>
      <c r="BO52" s="309">
        <f>ABS(BE52-BJ52)</f>
        <v/>
      </c>
      <c r="BP52" s="309">
        <f>IF(S52&lt;&gt;"",POWER((Arkusz10!$O$9*Q52+Arkusz10!$P$9)-S52,2))</f>
        <v/>
      </c>
    </row>
    <row customHeight="1" ht="13.8" r="53" s="311">
      <c r="A53" s="353" t="n">
        <v>3.55</v>
      </c>
      <c r="B53" s="353" t="n">
        <v>2.1</v>
      </c>
      <c r="C53" s="353" t="n">
        <v>0.18</v>
      </c>
      <c r="D53" s="353" t="n">
        <v>0.038</v>
      </c>
      <c r="E53" s="353" t="n">
        <v>0.49</v>
      </c>
      <c r="F53" s="353" t="n">
        <v>0.22</v>
      </c>
      <c r="G53" s="353" t="n">
        <v>0</v>
      </c>
      <c r="H53" s="353" t="n">
        <v>0.008999999999999999</v>
      </c>
      <c r="I53" s="353" t="n">
        <v>0.024</v>
      </c>
      <c r="J53" s="353" t="n">
        <v>0</v>
      </c>
      <c r="K53" s="353" t="n">
        <v>0.03</v>
      </c>
      <c r="L53" s="353" t="n">
        <v>0</v>
      </c>
      <c r="M53" s="353" t="n">
        <v>0</v>
      </c>
      <c r="N53" s="353" t="n">
        <v>0</v>
      </c>
      <c r="O53" s="353" t="n">
        <v>900</v>
      </c>
      <c r="P53" s="353" t="n">
        <v>60</v>
      </c>
      <c r="Q53" s="353" t="n">
        <v>350</v>
      </c>
      <c r="R53" s="353" t="n">
        <v>30</v>
      </c>
      <c r="S53" s="353" t="n">
        <v>778</v>
      </c>
      <c r="T53" s="353" t="n">
        <v>591</v>
      </c>
      <c r="U53" s="353" t="n">
        <v>5.2</v>
      </c>
      <c r="V53" s="353">
        <f>KONWERTUJ_TWARDOSC(Z53,tabela_twardosci!$G$8:$G$95,tabela_twardosci!$K$8:$K$95)</f>
        <v/>
      </c>
      <c r="W53" s="353" t="n"/>
      <c r="X53" s="353" t="n"/>
      <c r="Y53" s="354" t="n">
        <v>8</v>
      </c>
      <c r="Z53" s="355" t="n">
        <v>68</v>
      </c>
      <c r="AA53" s="355" t="n"/>
      <c r="AB53" s="355" t="n"/>
      <c r="AC53" s="355" t="n"/>
      <c r="AD53" s="355" t="n"/>
      <c r="AE53" s="355" t="n"/>
      <c r="AF53" s="309">
        <f>NOT(OR(ISBLANK(S53),ISBLANK(T53),ISBLANK(U53),ISBLANK(V53),AND(ISBLANK(W53),ISBLANK(X53))))</f>
        <v/>
      </c>
      <c r="AG53" s="309" t="n">
        <v>25</v>
      </c>
      <c r="AH53" s="309">
        <f>IF(AG53&lt;=30,1,IF(AG53&lt;=60,2,IF(AG53&lt;=100,3,"bd")))</f>
        <v/>
      </c>
      <c r="AI53" s="309">
        <f>AND(A53&gt;=zakresy_produkcyjne!B$2,A53&lt;=zakresy_produkcyjne!B$3)</f>
        <v/>
      </c>
      <c r="AJ53" s="309">
        <f>AND(B53&gt;=zakresy_produkcyjne!C$2,B53&lt;=zakresy_produkcyjne!C$3)</f>
        <v/>
      </c>
      <c r="AK53" s="309">
        <f>AND(C53&gt;=zakresy_produkcyjne!D$2,C53&lt;=zakresy_produkcyjne!D$3)</f>
        <v/>
      </c>
      <c r="AL53" s="309">
        <f>AND(D53&gt;=zakresy_produkcyjne!E$2,D53&lt;=zakresy_produkcyjne!E$3)</f>
        <v/>
      </c>
      <c r="AM53" s="309">
        <f>AND(E53&gt;=zakresy_produkcyjne!F$2,E53&lt;=zakresy_produkcyjne!F$3)</f>
        <v/>
      </c>
      <c r="AN53" s="309">
        <f>AND(F53&gt;=zakresy_produkcyjne!G$2,F53&lt;=zakresy_produkcyjne!G$3)</f>
        <v/>
      </c>
      <c r="AO53" s="309">
        <f>AND(G53&gt;=zakresy_produkcyjne!H$2,G53&lt;=zakresy_produkcyjne!H$3)</f>
        <v/>
      </c>
      <c r="AP53" s="309">
        <f>AND(O53&gt;=zakresy_produkcyjne!I$2,O53&lt;=zakresy_produkcyjne!I$3)</f>
        <v/>
      </c>
      <c r="AQ53" s="309">
        <f>AND(P53&gt;=zakresy_produkcyjne!J$2,P53&lt;=zakresy_produkcyjne!J$3)</f>
        <v/>
      </c>
      <c r="AR53" s="309">
        <f>AND(Q53&gt;=zakresy_produkcyjne!K$2,Q53&lt;=zakresy_produkcyjne!K$3)</f>
        <v/>
      </c>
      <c r="AS53" s="309">
        <f>AND(R53&gt;=zakresy_produkcyjne!L$2,R53&lt;=zakresy_produkcyjne!L$3)</f>
        <v/>
      </c>
      <c r="AT53" s="309">
        <f>AND(AI53:AO53)</f>
        <v/>
      </c>
      <c r="AU53" s="309">
        <f>AND(AP53:AS53)</f>
        <v/>
      </c>
      <c r="AV53" s="309">
        <f>AND(AT53:AU53)</f>
        <v/>
      </c>
      <c r="AW53" s="309">
        <f>AI53*zakresy_produkcyjne!B$4+AJ53*zakresy_produkcyjne!C$4+AK53*zakresy_produkcyjne!D$4+AL53*zakresy_produkcyjne!E$4+AM53*zakresy_produkcyjne!F$4+AN53*zakresy_produkcyjne!G$4+AO53*zakresy_produkcyjne!H$4+AP53*zakresy_produkcyjne!I$4+AQ53*zakresy_produkcyjne!J$4+AR53*zakresy_produkcyjne!K$4+AS53*zakresy_produkcyjne!L$4</f>
        <v/>
      </c>
      <c r="BJ53" s="309">
        <f>IF(S53&lt;&gt;"",S53,BE53)</f>
        <v/>
      </c>
      <c r="BK53" s="309">
        <f>IF(T53&lt;&gt;"",T53,BF53)</f>
        <v/>
      </c>
      <c r="BL53" s="309">
        <f>IF(U53&lt;&gt;"",U53,BG53)</f>
        <v/>
      </c>
      <c r="BM53" s="309">
        <f>IF(V53&lt;&gt;"",V53,BH53)</f>
        <v/>
      </c>
      <c r="BN53" s="309">
        <f>IF(X53&lt;&gt;"",X53,BI53)</f>
        <v/>
      </c>
      <c r="BO53" s="309">
        <f>ABS(BE53-BJ53)</f>
        <v/>
      </c>
      <c r="BP53" s="309">
        <f>IF(S53&lt;&gt;"",POWER((Arkusz10!$O$9*Q53+Arkusz10!$P$9)-S53,2))</f>
        <v/>
      </c>
    </row>
    <row customHeight="1" ht="13.8" r="54" s="311">
      <c r="A54" s="353" t="n">
        <v>3.55</v>
      </c>
      <c r="B54" s="353" t="n">
        <v>2.1</v>
      </c>
      <c r="C54" s="353" t="n">
        <v>0.18</v>
      </c>
      <c r="D54" s="353" t="n">
        <v>0.038</v>
      </c>
      <c r="E54" s="353" t="n">
        <v>0.49</v>
      </c>
      <c r="F54" s="353" t="n">
        <v>0.22</v>
      </c>
      <c r="G54" s="353" t="n">
        <v>0</v>
      </c>
      <c r="H54" s="353" t="n">
        <v>0.008999999999999999</v>
      </c>
      <c r="I54" s="353" t="n">
        <v>0.024</v>
      </c>
      <c r="J54" s="353" t="n">
        <v>0</v>
      </c>
      <c r="K54" s="353" t="n">
        <v>0.03</v>
      </c>
      <c r="L54" s="353" t="n">
        <v>0</v>
      </c>
      <c r="M54" s="353" t="n">
        <v>0</v>
      </c>
      <c r="N54" s="353" t="n">
        <v>0</v>
      </c>
      <c r="O54" s="353" t="n">
        <v>900</v>
      </c>
      <c r="P54" s="353" t="n">
        <v>60</v>
      </c>
      <c r="Q54" s="353" t="n">
        <v>350</v>
      </c>
      <c r="R54" s="353" t="n">
        <v>60</v>
      </c>
      <c r="S54" s="353" t="n">
        <v>928</v>
      </c>
      <c r="T54" s="353" t="n">
        <v>735</v>
      </c>
      <c r="U54" s="353" t="n">
        <v>5.8</v>
      </c>
      <c r="V54" s="353">
        <f>KONWERTUJ_TWARDOSC(Z54,tabela_twardosci!$G$8:$G$95,tabela_twardosci!$K$8:$K$95)</f>
        <v/>
      </c>
      <c r="W54" s="353" t="n"/>
      <c r="X54" s="353" t="n"/>
      <c r="Y54" s="354" t="n">
        <v>8</v>
      </c>
      <c r="Z54" s="355" t="n">
        <v>72</v>
      </c>
      <c r="AA54" s="355" t="n"/>
      <c r="AB54" s="355" t="n"/>
      <c r="AC54" s="355" t="n"/>
      <c r="AD54" s="355" t="n"/>
      <c r="AE54" s="355" t="n"/>
      <c r="AF54" s="309">
        <f>NOT(OR(ISBLANK(S54),ISBLANK(T54),ISBLANK(U54),ISBLANK(V54),AND(ISBLANK(W54),ISBLANK(X54))))</f>
        <v/>
      </c>
      <c r="AG54" s="309" t="n">
        <v>25</v>
      </c>
      <c r="AH54" s="309">
        <f>IF(AG54&lt;=30,1,IF(AG54&lt;=60,2,IF(AG54&lt;=100,3,"bd")))</f>
        <v/>
      </c>
      <c r="AI54" s="309">
        <f>AND(A54&gt;=zakresy_produkcyjne!B$2,A54&lt;=zakresy_produkcyjne!B$3)</f>
        <v/>
      </c>
      <c r="AJ54" s="309">
        <f>AND(B54&gt;=zakresy_produkcyjne!C$2,B54&lt;=zakresy_produkcyjne!C$3)</f>
        <v/>
      </c>
      <c r="AK54" s="309">
        <f>AND(C54&gt;=zakresy_produkcyjne!D$2,C54&lt;=zakresy_produkcyjne!D$3)</f>
        <v/>
      </c>
      <c r="AL54" s="309">
        <f>AND(D54&gt;=zakresy_produkcyjne!E$2,D54&lt;=zakresy_produkcyjne!E$3)</f>
        <v/>
      </c>
      <c r="AM54" s="309">
        <f>AND(E54&gt;=zakresy_produkcyjne!F$2,E54&lt;=zakresy_produkcyjne!F$3)</f>
        <v/>
      </c>
      <c r="AN54" s="309">
        <f>AND(F54&gt;=zakresy_produkcyjne!G$2,F54&lt;=zakresy_produkcyjne!G$3)</f>
        <v/>
      </c>
      <c r="AO54" s="309">
        <f>AND(G54&gt;=zakresy_produkcyjne!H$2,G54&lt;=zakresy_produkcyjne!H$3)</f>
        <v/>
      </c>
      <c r="AP54" s="309">
        <f>AND(O54&gt;=zakresy_produkcyjne!I$2,O54&lt;=zakresy_produkcyjne!I$3)</f>
        <v/>
      </c>
      <c r="AQ54" s="309">
        <f>AND(P54&gt;=zakresy_produkcyjne!J$2,P54&lt;=zakresy_produkcyjne!J$3)</f>
        <v/>
      </c>
      <c r="AR54" s="309">
        <f>AND(Q54&gt;=zakresy_produkcyjne!K$2,Q54&lt;=zakresy_produkcyjne!K$3)</f>
        <v/>
      </c>
      <c r="AS54" s="309">
        <f>AND(R54&gt;=zakresy_produkcyjne!L$2,R54&lt;=zakresy_produkcyjne!L$3)</f>
        <v/>
      </c>
      <c r="AT54" s="309">
        <f>AND(AI54:AO54)</f>
        <v/>
      </c>
      <c r="AU54" s="309">
        <f>AND(AP54:AS54)</f>
        <v/>
      </c>
      <c r="AV54" s="309">
        <f>AND(AT54:AU54)</f>
        <v/>
      </c>
      <c r="AW54" s="309">
        <f>AI54*zakresy_produkcyjne!B$4+AJ54*zakresy_produkcyjne!C$4+AK54*zakresy_produkcyjne!D$4+AL54*zakresy_produkcyjne!E$4+AM54*zakresy_produkcyjne!F$4+AN54*zakresy_produkcyjne!G$4+AO54*zakresy_produkcyjne!H$4+AP54*zakresy_produkcyjne!I$4+AQ54*zakresy_produkcyjne!J$4+AR54*zakresy_produkcyjne!K$4+AS54*zakresy_produkcyjne!L$4</f>
        <v/>
      </c>
      <c r="BJ54" s="309">
        <f>IF(S54&lt;&gt;"",S54,BE54)</f>
        <v/>
      </c>
      <c r="BK54" s="309">
        <f>IF(T54&lt;&gt;"",T54,BF54)</f>
        <v/>
      </c>
      <c r="BL54" s="309">
        <f>IF(U54&lt;&gt;"",U54,BG54)</f>
        <v/>
      </c>
      <c r="BM54" s="309">
        <f>IF(V54&lt;&gt;"",V54,BH54)</f>
        <v/>
      </c>
      <c r="BN54" s="309">
        <f>IF(X54&lt;&gt;"",X54,BI54)</f>
        <v/>
      </c>
      <c r="BO54" s="309">
        <f>ABS(BE54-BJ54)</f>
        <v/>
      </c>
      <c r="BP54" s="309">
        <f>IF(S54&lt;&gt;"",POWER((Arkusz10!$O$9*Q54+Arkusz10!$P$9)-S54,2))</f>
        <v/>
      </c>
    </row>
    <row customHeight="1" ht="13.8" r="55" s="311">
      <c r="A55" s="353" t="n">
        <v>3.55</v>
      </c>
      <c r="B55" s="353" t="n">
        <v>2.1</v>
      </c>
      <c r="C55" s="353" t="n">
        <v>0.18</v>
      </c>
      <c r="D55" s="353" t="n">
        <v>0.038</v>
      </c>
      <c r="E55" s="353" t="n">
        <v>0.49</v>
      </c>
      <c r="F55" s="353" t="n">
        <v>0.22</v>
      </c>
      <c r="G55" s="353" t="n">
        <v>0</v>
      </c>
      <c r="H55" s="353" t="n">
        <v>0.008999999999999999</v>
      </c>
      <c r="I55" s="353" t="n">
        <v>0.024</v>
      </c>
      <c r="J55" s="353" t="n">
        <v>0</v>
      </c>
      <c r="K55" s="353" t="n">
        <v>0.03</v>
      </c>
      <c r="L55" s="353" t="n">
        <v>0</v>
      </c>
      <c r="M55" s="353" t="n">
        <v>0</v>
      </c>
      <c r="N55" s="353" t="n">
        <v>0</v>
      </c>
      <c r="O55" s="353" t="n">
        <v>900</v>
      </c>
      <c r="P55" s="353" t="n">
        <v>60</v>
      </c>
      <c r="Q55" s="353" t="n">
        <v>350</v>
      </c>
      <c r="R55" s="353" t="n">
        <v>90</v>
      </c>
      <c r="S55" s="353" t="n">
        <v>921</v>
      </c>
      <c r="T55" s="353" t="n">
        <v>733</v>
      </c>
      <c r="U55" s="353" t="n">
        <v>5.9</v>
      </c>
      <c r="V55" s="353">
        <f>KONWERTUJ_TWARDOSC(Z55,tabela_twardosci!$G$8:$G$95,tabela_twardosci!$K$8:$K$95)</f>
        <v/>
      </c>
      <c r="W55" s="353" t="n"/>
      <c r="X55" s="353" t="n"/>
      <c r="Y55" s="354" t="n">
        <v>8</v>
      </c>
      <c r="Z55" s="355" t="n">
        <v>70</v>
      </c>
      <c r="AA55" s="355" t="n"/>
      <c r="AB55" s="355" t="n"/>
      <c r="AC55" s="355" t="n"/>
      <c r="AD55" s="355" t="n"/>
      <c r="AE55" s="355" t="n"/>
      <c r="AF55" s="309">
        <f>NOT(OR(ISBLANK(S55),ISBLANK(T55),ISBLANK(U55),ISBLANK(V55),AND(ISBLANK(W55),ISBLANK(X55))))</f>
        <v/>
      </c>
      <c r="AG55" s="309" t="n">
        <v>25</v>
      </c>
      <c r="AH55" s="309">
        <f>IF(AG55&lt;=30,1,IF(AG55&lt;=60,2,IF(AG55&lt;=100,3,"bd")))</f>
        <v/>
      </c>
      <c r="AI55" s="309">
        <f>AND(A55&gt;=zakresy_produkcyjne!B$2,A55&lt;=zakresy_produkcyjne!B$3)</f>
        <v/>
      </c>
      <c r="AJ55" s="309">
        <f>AND(B55&gt;=zakresy_produkcyjne!C$2,B55&lt;=zakresy_produkcyjne!C$3)</f>
        <v/>
      </c>
      <c r="AK55" s="309">
        <f>AND(C55&gt;=zakresy_produkcyjne!D$2,C55&lt;=zakresy_produkcyjne!D$3)</f>
        <v/>
      </c>
      <c r="AL55" s="309">
        <f>AND(D55&gt;=zakresy_produkcyjne!E$2,D55&lt;=zakresy_produkcyjne!E$3)</f>
        <v/>
      </c>
      <c r="AM55" s="309">
        <f>AND(E55&gt;=zakresy_produkcyjne!F$2,E55&lt;=zakresy_produkcyjne!F$3)</f>
        <v/>
      </c>
      <c r="AN55" s="309">
        <f>AND(F55&gt;=zakresy_produkcyjne!G$2,F55&lt;=zakresy_produkcyjne!G$3)</f>
        <v/>
      </c>
      <c r="AO55" s="309">
        <f>AND(G55&gt;=zakresy_produkcyjne!H$2,G55&lt;=zakresy_produkcyjne!H$3)</f>
        <v/>
      </c>
      <c r="AP55" s="309">
        <f>AND(O55&gt;=zakresy_produkcyjne!I$2,O55&lt;=zakresy_produkcyjne!I$3)</f>
        <v/>
      </c>
      <c r="AQ55" s="309">
        <f>AND(P55&gt;=zakresy_produkcyjne!J$2,P55&lt;=zakresy_produkcyjne!J$3)</f>
        <v/>
      </c>
      <c r="AR55" s="309">
        <f>AND(Q55&gt;=zakresy_produkcyjne!K$2,Q55&lt;=zakresy_produkcyjne!K$3)</f>
        <v/>
      </c>
      <c r="AS55" s="309">
        <f>AND(R55&gt;=zakresy_produkcyjne!L$2,R55&lt;=zakresy_produkcyjne!L$3)</f>
        <v/>
      </c>
      <c r="AT55" s="309">
        <f>AND(AI55:AO55)</f>
        <v/>
      </c>
      <c r="AU55" s="309">
        <f>AND(AP55:AS55)</f>
        <v/>
      </c>
      <c r="AV55" s="309">
        <f>AND(AT55:AU55)</f>
        <v/>
      </c>
      <c r="AW55" s="309">
        <f>AI55*zakresy_produkcyjne!B$4+AJ55*zakresy_produkcyjne!C$4+AK55*zakresy_produkcyjne!D$4+AL55*zakresy_produkcyjne!E$4+AM55*zakresy_produkcyjne!F$4+AN55*zakresy_produkcyjne!G$4+AO55*zakresy_produkcyjne!H$4+AP55*zakresy_produkcyjne!I$4+AQ55*zakresy_produkcyjne!J$4+AR55*zakresy_produkcyjne!K$4+AS55*zakresy_produkcyjne!L$4</f>
        <v/>
      </c>
      <c r="BJ55" s="309">
        <f>IF(S55&lt;&gt;"",S55,BE55)</f>
        <v/>
      </c>
      <c r="BK55" s="309">
        <f>IF(T55&lt;&gt;"",T55,BF55)</f>
        <v/>
      </c>
      <c r="BL55" s="309">
        <f>IF(U55&lt;&gt;"",U55,BG55)</f>
        <v/>
      </c>
      <c r="BM55" s="309">
        <f>IF(V55&lt;&gt;"",V55,BH55)</f>
        <v/>
      </c>
      <c r="BN55" s="309">
        <f>IF(X55&lt;&gt;"",X55,BI55)</f>
        <v/>
      </c>
      <c r="BO55" s="309">
        <f>ABS(BE55-BJ55)</f>
        <v/>
      </c>
      <c r="BP55" s="309">
        <f>IF(S55&lt;&gt;"",POWER((Arkusz10!$O$9*Q55+Arkusz10!$P$9)-S55,2))</f>
        <v/>
      </c>
    </row>
    <row customHeight="1" ht="13.8" r="56" s="311">
      <c r="A56" s="353" t="n">
        <v>3.55</v>
      </c>
      <c r="B56" s="353" t="n">
        <v>2.1</v>
      </c>
      <c r="C56" s="353" t="n">
        <v>0.18</v>
      </c>
      <c r="D56" s="353" t="n">
        <v>0.038</v>
      </c>
      <c r="E56" s="353" t="n">
        <v>0.49</v>
      </c>
      <c r="F56" s="353" t="n">
        <v>0.22</v>
      </c>
      <c r="G56" s="353" t="n">
        <v>0</v>
      </c>
      <c r="H56" s="353" t="n">
        <v>0.008999999999999999</v>
      </c>
      <c r="I56" s="353" t="n">
        <v>0.024</v>
      </c>
      <c r="J56" s="353" t="n">
        <v>0</v>
      </c>
      <c r="K56" s="353" t="n">
        <v>0.03</v>
      </c>
      <c r="L56" s="353" t="n">
        <v>0</v>
      </c>
      <c r="M56" s="353" t="n">
        <v>0</v>
      </c>
      <c r="N56" s="353" t="n">
        <v>0</v>
      </c>
      <c r="O56" s="353" t="n">
        <v>900</v>
      </c>
      <c r="P56" s="353" t="n">
        <v>60</v>
      </c>
      <c r="Q56" s="353" t="n">
        <v>350</v>
      </c>
      <c r="R56" s="353" t="n">
        <v>120</v>
      </c>
      <c r="S56" s="353" t="n">
        <v>907</v>
      </c>
      <c r="T56" s="353" t="n">
        <v>716</v>
      </c>
      <c r="U56" s="353" t="n">
        <v>6</v>
      </c>
      <c r="V56" s="353">
        <f>KONWERTUJ_TWARDOSC(Z56,tabela_twardosci!$G$8:$G$95,tabela_twardosci!$K$8:$K$95)</f>
        <v/>
      </c>
      <c r="W56" s="353" t="n"/>
      <c r="X56" s="353" t="n"/>
      <c r="Y56" s="354" t="n">
        <v>8</v>
      </c>
      <c r="Z56" s="355" t="n">
        <v>69</v>
      </c>
      <c r="AA56" s="355" t="n"/>
      <c r="AB56" s="355" t="n"/>
      <c r="AC56" s="355" t="n"/>
      <c r="AD56" s="355" t="n"/>
      <c r="AE56" s="355" t="n"/>
      <c r="AF56" s="309">
        <f>NOT(OR(ISBLANK(S56),ISBLANK(T56),ISBLANK(U56),ISBLANK(V56),AND(ISBLANK(W56),ISBLANK(X56))))</f>
        <v/>
      </c>
      <c r="AG56" s="309" t="n">
        <v>25</v>
      </c>
      <c r="AH56" s="309">
        <f>IF(AG56&lt;=30,1,IF(AG56&lt;=60,2,IF(AG56&lt;=100,3,"bd")))</f>
        <v/>
      </c>
      <c r="AI56" s="309">
        <f>AND(A56&gt;=zakresy_produkcyjne!B$2,A56&lt;=zakresy_produkcyjne!B$3)</f>
        <v/>
      </c>
      <c r="AJ56" s="309">
        <f>AND(B56&gt;=zakresy_produkcyjne!C$2,B56&lt;=zakresy_produkcyjne!C$3)</f>
        <v/>
      </c>
      <c r="AK56" s="309">
        <f>AND(C56&gt;=zakresy_produkcyjne!D$2,C56&lt;=zakresy_produkcyjne!D$3)</f>
        <v/>
      </c>
      <c r="AL56" s="309">
        <f>AND(D56&gt;=zakresy_produkcyjne!E$2,D56&lt;=zakresy_produkcyjne!E$3)</f>
        <v/>
      </c>
      <c r="AM56" s="309">
        <f>AND(E56&gt;=zakresy_produkcyjne!F$2,E56&lt;=zakresy_produkcyjne!F$3)</f>
        <v/>
      </c>
      <c r="AN56" s="309">
        <f>AND(F56&gt;=zakresy_produkcyjne!G$2,F56&lt;=zakresy_produkcyjne!G$3)</f>
        <v/>
      </c>
      <c r="AO56" s="309">
        <f>AND(G56&gt;=zakresy_produkcyjne!H$2,G56&lt;=zakresy_produkcyjne!H$3)</f>
        <v/>
      </c>
      <c r="AP56" s="309">
        <f>AND(O56&gt;=zakresy_produkcyjne!I$2,O56&lt;=zakresy_produkcyjne!I$3)</f>
        <v/>
      </c>
      <c r="AQ56" s="309">
        <f>AND(P56&gt;=zakresy_produkcyjne!J$2,P56&lt;=zakresy_produkcyjne!J$3)</f>
        <v/>
      </c>
      <c r="AR56" s="309">
        <f>AND(Q56&gt;=zakresy_produkcyjne!K$2,Q56&lt;=zakresy_produkcyjne!K$3)</f>
        <v/>
      </c>
      <c r="AS56" s="309">
        <f>AND(R56&gt;=zakresy_produkcyjne!L$2,R56&lt;=zakresy_produkcyjne!L$3)</f>
        <v/>
      </c>
      <c r="AT56" s="309">
        <f>AND(AI56:AO56)</f>
        <v/>
      </c>
      <c r="AU56" s="309">
        <f>AND(AP56:AS56)</f>
        <v/>
      </c>
      <c r="AV56" s="309">
        <f>AND(AT56:AU56)</f>
        <v/>
      </c>
      <c r="AW56" s="309">
        <f>AI56*zakresy_produkcyjne!B$4+AJ56*zakresy_produkcyjne!C$4+AK56*zakresy_produkcyjne!D$4+AL56*zakresy_produkcyjne!E$4+AM56*zakresy_produkcyjne!F$4+AN56*zakresy_produkcyjne!G$4+AO56*zakresy_produkcyjne!H$4+AP56*zakresy_produkcyjne!I$4+AQ56*zakresy_produkcyjne!J$4+AR56*zakresy_produkcyjne!K$4+AS56*zakresy_produkcyjne!L$4</f>
        <v/>
      </c>
      <c r="BJ56" s="309">
        <f>IF(S56&lt;&gt;"",S56,BE56)</f>
        <v/>
      </c>
      <c r="BK56" s="309">
        <f>IF(T56&lt;&gt;"",T56,BF56)</f>
        <v/>
      </c>
      <c r="BL56" s="309">
        <f>IF(U56&lt;&gt;"",U56,BG56)</f>
        <v/>
      </c>
      <c r="BM56" s="309">
        <f>IF(V56&lt;&gt;"",V56,BH56)</f>
        <v/>
      </c>
      <c r="BN56" s="309">
        <f>IF(X56&lt;&gt;"",X56,BI56)</f>
        <v/>
      </c>
      <c r="BO56" s="309">
        <f>ABS(BE56-BJ56)</f>
        <v/>
      </c>
      <c r="BP56" s="309">
        <f>IF(S56&lt;&gt;"",POWER((Arkusz10!$O$9*Q56+Arkusz10!$P$9)-S56,2))</f>
        <v/>
      </c>
    </row>
    <row customHeight="1" ht="13.8" r="57" s="311">
      <c r="A57" s="353" t="n">
        <v>3.56</v>
      </c>
      <c r="B57" s="353" t="n">
        <v>2.14</v>
      </c>
      <c r="C57" s="353" t="n">
        <v>0.18</v>
      </c>
      <c r="D57" s="353" t="n">
        <v>0.042</v>
      </c>
      <c r="E57" s="353" t="n">
        <v>0.002</v>
      </c>
      <c r="F57" s="353" t="n">
        <v>0.45</v>
      </c>
      <c r="G57" s="353" t="n">
        <v>0</v>
      </c>
      <c r="H57" s="353" t="n">
        <v>0.008</v>
      </c>
      <c r="I57" s="353" t="n">
        <v>0.023</v>
      </c>
      <c r="J57" s="353" t="n">
        <v>0</v>
      </c>
      <c r="K57" s="353" t="n">
        <v>0.02</v>
      </c>
      <c r="L57" s="353" t="n">
        <v>0</v>
      </c>
      <c r="M57" s="353" t="n">
        <v>0</v>
      </c>
      <c r="N57" s="353" t="n">
        <v>0</v>
      </c>
      <c r="O57" s="353" t="n">
        <v>900</v>
      </c>
      <c r="P57" s="353" t="n">
        <v>60</v>
      </c>
      <c r="Q57" s="353" t="n">
        <v>250</v>
      </c>
      <c r="R57" s="353" t="n">
        <v>30</v>
      </c>
      <c r="S57" s="353" t="n">
        <v>1010</v>
      </c>
      <c r="T57" s="353" t="n">
        <v>815</v>
      </c>
      <c r="U57" s="353" t="n">
        <v>1.7</v>
      </c>
      <c r="V57" s="353">
        <f>KONWERTUJ_TWARDOSC(Z57,tabela_twardosci!$G$8:$G$95,tabela_twardosci!$K$8:$K$95)</f>
        <v/>
      </c>
      <c r="W57" s="353" t="n"/>
      <c r="X57" s="353" t="n"/>
      <c r="Y57" s="354" t="n">
        <v>8</v>
      </c>
      <c r="Z57" s="355" t="n">
        <v>75.5</v>
      </c>
      <c r="AA57" s="355" t="n"/>
      <c r="AB57" s="355" t="n"/>
      <c r="AC57" s="355" t="n"/>
      <c r="AD57" s="355" t="n"/>
      <c r="AE57" s="355" t="n"/>
      <c r="AF57" s="309">
        <f>NOT(OR(ISBLANK(S57),ISBLANK(T57),ISBLANK(U57),ISBLANK(V57),AND(ISBLANK(W57),ISBLANK(X57))))</f>
        <v/>
      </c>
      <c r="AG57" s="309" t="n">
        <v>25</v>
      </c>
      <c r="AH57" s="309">
        <f>IF(AG57&lt;=30,1,IF(AG57&lt;=60,2,IF(AG57&lt;=100,3,"bd")))</f>
        <v/>
      </c>
      <c r="AI57" s="309">
        <f>AND(A57&gt;=zakresy_produkcyjne!B$2,A57&lt;=zakresy_produkcyjne!B$3)</f>
        <v/>
      </c>
      <c r="AJ57" s="309">
        <f>AND(B57&gt;=zakresy_produkcyjne!C$2,B57&lt;=zakresy_produkcyjne!C$3)</f>
        <v/>
      </c>
      <c r="AK57" s="309">
        <f>AND(C57&gt;=zakresy_produkcyjne!D$2,C57&lt;=zakresy_produkcyjne!D$3)</f>
        <v/>
      </c>
      <c r="AL57" s="309">
        <f>AND(D57&gt;=zakresy_produkcyjne!E$2,D57&lt;=zakresy_produkcyjne!E$3)</f>
        <v/>
      </c>
      <c r="AM57" s="309">
        <f>AND(E57&gt;=zakresy_produkcyjne!F$2,E57&lt;=zakresy_produkcyjne!F$3)</f>
        <v/>
      </c>
      <c r="AN57" s="309">
        <f>AND(F57&gt;=zakresy_produkcyjne!G$2,F57&lt;=zakresy_produkcyjne!G$3)</f>
        <v/>
      </c>
      <c r="AO57" s="309">
        <f>AND(G57&gt;=zakresy_produkcyjne!H$2,G57&lt;=zakresy_produkcyjne!H$3)</f>
        <v/>
      </c>
      <c r="AP57" s="309">
        <f>AND(O57&gt;=zakresy_produkcyjne!I$2,O57&lt;=zakresy_produkcyjne!I$3)</f>
        <v/>
      </c>
      <c r="AQ57" s="309">
        <f>AND(P57&gt;=zakresy_produkcyjne!J$2,P57&lt;=zakresy_produkcyjne!J$3)</f>
        <v/>
      </c>
      <c r="AR57" s="309">
        <f>AND(Q57&gt;=zakresy_produkcyjne!K$2,Q57&lt;=zakresy_produkcyjne!K$3)</f>
        <v/>
      </c>
      <c r="AS57" s="309">
        <f>AND(R57&gt;=zakresy_produkcyjne!L$2,R57&lt;=zakresy_produkcyjne!L$3)</f>
        <v/>
      </c>
      <c r="AT57" s="309">
        <f>AND(AI57:AO57)</f>
        <v/>
      </c>
      <c r="AU57" s="309">
        <f>AND(AP57:AS57)</f>
        <v/>
      </c>
      <c r="AV57" s="309">
        <f>AND(AT57:AU57)</f>
        <v/>
      </c>
      <c r="AW57" s="309">
        <f>AI57*zakresy_produkcyjne!B$4+AJ57*zakresy_produkcyjne!C$4+AK57*zakresy_produkcyjne!D$4+AL57*zakresy_produkcyjne!E$4+AM57*zakresy_produkcyjne!F$4+AN57*zakresy_produkcyjne!G$4+AO57*zakresy_produkcyjne!H$4+AP57*zakresy_produkcyjne!I$4+AQ57*zakresy_produkcyjne!J$4+AR57*zakresy_produkcyjne!K$4+AS57*zakresy_produkcyjne!L$4</f>
        <v/>
      </c>
      <c r="BJ57" s="309">
        <f>IF(S57&lt;&gt;"",S57,BE57)</f>
        <v/>
      </c>
      <c r="BK57" s="309">
        <f>IF(T57&lt;&gt;"",T57,BF57)</f>
        <v/>
      </c>
      <c r="BL57" s="309">
        <f>IF(U57&lt;&gt;"",U57,BG57)</f>
        <v/>
      </c>
      <c r="BM57" s="309">
        <f>IF(V57&lt;&gt;"",V57,BH57)</f>
        <v/>
      </c>
      <c r="BN57" s="309">
        <f>IF(X57&lt;&gt;"",X57,BI57)</f>
        <v/>
      </c>
      <c r="BO57" s="309">
        <f>ABS(BE57-BJ57)</f>
        <v/>
      </c>
      <c r="BP57" s="309">
        <f>IF(S57&lt;&gt;"",POWER((Arkusz10!$O$9*Q57+Arkusz10!$P$9)-S57,2))</f>
        <v/>
      </c>
    </row>
    <row customHeight="1" ht="13.8" r="58" s="311">
      <c r="A58" s="353" t="n">
        <v>3.56</v>
      </c>
      <c r="B58" s="353" t="n">
        <v>2.14</v>
      </c>
      <c r="C58" s="353" t="n">
        <v>0.18</v>
      </c>
      <c r="D58" s="353" t="n">
        <v>0.042</v>
      </c>
      <c r="E58" s="353" t="n">
        <v>0.002</v>
      </c>
      <c r="F58" s="353" t="n">
        <v>0.45</v>
      </c>
      <c r="G58" s="353" t="n">
        <v>0</v>
      </c>
      <c r="H58" s="353" t="n">
        <v>0.008</v>
      </c>
      <c r="I58" s="353" t="n">
        <v>0.023</v>
      </c>
      <c r="J58" s="353" t="n">
        <v>0</v>
      </c>
      <c r="K58" s="353" t="n">
        <v>0.02</v>
      </c>
      <c r="L58" s="353" t="n">
        <v>0</v>
      </c>
      <c r="M58" s="353" t="n">
        <v>0</v>
      </c>
      <c r="N58" s="353" t="n">
        <v>0</v>
      </c>
      <c r="O58" s="353" t="n">
        <v>900</v>
      </c>
      <c r="P58" s="353" t="n">
        <v>60</v>
      </c>
      <c r="Q58" s="353" t="n">
        <v>250</v>
      </c>
      <c r="R58" s="353" t="n">
        <v>60</v>
      </c>
      <c r="S58" s="353" t="n">
        <v>1156</v>
      </c>
      <c r="T58" s="353" t="n">
        <v>985</v>
      </c>
      <c r="U58" s="353" t="n">
        <v>2.2</v>
      </c>
      <c r="V58" s="353">
        <f>KONWERTUJ_TWARDOSC(Z58,tabela_twardosci!$G$8:$G$95,tabela_twardosci!$K$8:$K$95)</f>
        <v/>
      </c>
      <c r="W58" s="353" t="n"/>
      <c r="X58" s="353" t="n"/>
      <c r="Y58" s="354" t="n">
        <v>8</v>
      </c>
      <c r="Z58" s="355" t="n">
        <v>81</v>
      </c>
      <c r="AA58" s="355" t="n"/>
      <c r="AB58" s="355" t="n"/>
      <c r="AC58" s="355" t="n"/>
      <c r="AD58" s="355" t="n"/>
      <c r="AE58" s="355" t="n"/>
      <c r="AF58" s="309">
        <f>NOT(OR(ISBLANK(S58),ISBLANK(T58),ISBLANK(U58),ISBLANK(V58),AND(ISBLANK(W58),ISBLANK(X58))))</f>
        <v/>
      </c>
      <c r="AG58" s="309" t="n">
        <v>25</v>
      </c>
      <c r="AH58" s="309">
        <f>IF(AG58&lt;=30,1,IF(AG58&lt;=60,2,IF(AG58&lt;=100,3,"bd")))</f>
        <v/>
      </c>
      <c r="AI58" s="309">
        <f>AND(A58&gt;=zakresy_produkcyjne!B$2,A58&lt;=zakresy_produkcyjne!B$3)</f>
        <v/>
      </c>
      <c r="AJ58" s="309">
        <f>AND(B58&gt;=zakresy_produkcyjne!C$2,B58&lt;=zakresy_produkcyjne!C$3)</f>
        <v/>
      </c>
      <c r="AK58" s="309">
        <f>AND(C58&gt;=zakresy_produkcyjne!D$2,C58&lt;=zakresy_produkcyjne!D$3)</f>
        <v/>
      </c>
      <c r="AL58" s="309">
        <f>AND(D58&gt;=zakresy_produkcyjne!E$2,D58&lt;=zakresy_produkcyjne!E$3)</f>
        <v/>
      </c>
      <c r="AM58" s="309">
        <f>AND(E58&gt;=zakresy_produkcyjne!F$2,E58&lt;=zakresy_produkcyjne!F$3)</f>
        <v/>
      </c>
      <c r="AN58" s="309">
        <f>AND(F58&gt;=zakresy_produkcyjne!G$2,F58&lt;=zakresy_produkcyjne!G$3)</f>
        <v/>
      </c>
      <c r="AO58" s="309">
        <f>AND(G58&gt;=zakresy_produkcyjne!H$2,G58&lt;=zakresy_produkcyjne!H$3)</f>
        <v/>
      </c>
      <c r="AP58" s="309">
        <f>AND(O58&gt;=zakresy_produkcyjne!I$2,O58&lt;=zakresy_produkcyjne!I$3)</f>
        <v/>
      </c>
      <c r="AQ58" s="309">
        <f>AND(P58&gt;=zakresy_produkcyjne!J$2,P58&lt;=zakresy_produkcyjne!J$3)</f>
        <v/>
      </c>
      <c r="AR58" s="309">
        <f>AND(Q58&gt;=zakresy_produkcyjne!K$2,Q58&lt;=zakresy_produkcyjne!K$3)</f>
        <v/>
      </c>
      <c r="AS58" s="309">
        <f>AND(R58&gt;=zakresy_produkcyjne!L$2,R58&lt;=zakresy_produkcyjne!L$3)</f>
        <v/>
      </c>
      <c r="AT58" s="309">
        <f>AND(AI58:AO58)</f>
        <v/>
      </c>
      <c r="AU58" s="309">
        <f>AND(AP58:AS58)</f>
        <v/>
      </c>
      <c r="AV58" s="309">
        <f>AND(AT58:AU58)</f>
        <v/>
      </c>
      <c r="AW58" s="309">
        <f>AI58*zakresy_produkcyjne!B$4+AJ58*zakresy_produkcyjne!C$4+AK58*zakresy_produkcyjne!D$4+AL58*zakresy_produkcyjne!E$4+AM58*zakresy_produkcyjne!F$4+AN58*zakresy_produkcyjne!G$4+AO58*zakresy_produkcyjne!H$4+AP58*zakresy_produkcyjne!I$4+AQ58*zakresy_produkcyjne!J$4+AR58*zakresy_produkcyjne!K$4+AS58*zakresy_produkcyjne!L$4</f>
        <v/>
      </c>
      <c r="BJ58" s="309">
        <f>IF(S58&lt;&gt;"",S58,BE58)</f>
        <v/>
      </c>
      <c r="BK58" s="309">
        <f>IF(T58&lt;&gt;"",T58,BF58)</f>
        <v/>
      </c>
      <c r="BL58" s="309">
        <f>IF(U58&lt;&gt;"",U58,BG58)</f>
        <v/>
      </c>
      <c r="BM58" s="309">
        <f>IF(V58&lt;&gt;"",V58,BH58)</f>
        <v/>
      </c>
      <c r="BN58" s="309">
        <f>IF(X58&lt;&gt;"",X58,BI58)</f>
        <v/>
      </c>
      <c r="BO58" s="309">
        <f>ABS(BE58-BJ58)</f>
        <v/>
      </c>
      <c r="BP58" s="309">
        <f>IF(S58&lt;&gt;"",POWER((Arkusz10!$O$9*Q58+Arkusz10!$P$9)-S58,2))</f>
        <v/>
      </c>
    </row>
    <row customHeight="1" ht="13.8" r="59" s="311">
      <c r="A59" s="353" t="n">
        <v>3.56</v>
      </c>
      <c r="B59" s="353" t="n">
        <v>2.14</v>
      </c>
      <c r="C59" s="353" t="n">
        <v>0.18</v>
      </c>
      <c r="D59" s="353" t="n">
        <v>0.042</v>
      </c>
      <c r="E59" s="353" t="n">
        <v>0.002</v>
      </c>
      <c r="F59" s="353" t="n">
        <v>0.45</v>
      </c>
      <c r="G59" s="353" t="n">
        <v>0</v>
      </c>
      <c r="H59" s="353" t="n">
        <v>0.008</v>
      </c>
      <c r="I59" s="353" t="n">
        <v>0.023</v>
      </c>
      <c r="J59" s="353" t="n">
        <v>0</v>
      </c>
      <c r="K59" s="353" t="n">
        <v>0.02</v>
      </c>
      <c r="L59" s="353" t="n">
        <v>0</v>
      </c>
      <c r="M59" s="353" t="n">
        <v>0</v>
      </c>
      <c r="N59" s="353" t="n">
        <v>0</v>
      </c>
      <c r="O59" s="353" t="n">
        <v>900</v>
      </c>
      <c r="P59" s="353" t="n">
        <v>60</v>
      </c>
      <c r="Q59" s="353" t="n">
        <v>250</v>
      </c>
      <c r="R59" s="353" t="n">
        <v>90</v>
      </c>
      <c r="S59" s="353" t="n">
        <v>1160</v>
      </c>
      <c r="T59" s="353" t="n">
        <v>945</v>
      </c>
      <c r="U59" s="353" t="n">
        <v>2.6</v>
      </c>
      <c r="V59" s="353">
        <f>KONWERTUJ_TWARDOSC(Z59,tabela_twardosci!$G$8:$G$95,tabela_twardosci!$K$8:$K$95)</f>
        <v/>
      </c>
      <c r="W59" s="353" t="n"/>
      <c r="X59" s="353" t="n"/>
      <c r="Y59" s="354" t="n">
        <v>8</v>
      </c>
      <c r="Z59" s="355" t="n">
        <v>79.5</v>
      </c>
      <c r="AA59" s="355" t="n"/>
      <c r="AB59" s="355" t="n"/>
      <c r="AC59" s="355" t="n"/>
      <c r="AD59" s="355" t="n"/>
      <c r="AE59" s="355" t="n"/>
      <c r="AF59" s="309">
        <f>NOT(OR(ISBLANK(S59),ISBLANK(T59),ISBLANK(U59),ISBLANK(V59),AND(ISBLANK(W59),ISBLANK(X59))))</f>
        <v/>
      </c>
      <c r="AG59" s="309" t="n">
        <v>25</v>
      </c>
      <c r="AH59" s="309">
        <f>IF(AG59&lt;=30,1,IF(AG59&lt;=60,2,IF(AG59&lt;=100,3,"bd")))</f>
        <v/>
      </c>
      <c r="AI59" s="309">
        <f>AND(A59&gt;=zakresy_produkcyjne!B$2,A59&lt;=zakresy_produkcyjne!B$3)</f>
        <v/>
      </c>
      <c r="AJ59" s="309">
        <f>AND(B59&gt;=zakresy_produkcyjne!C$2,B59&lt;=zakresy_produkcyjne!C$3)</f>
        <v/>
      </c>
      <c r="AK59" s="309">
        <f>AND(C59&gt;=zakresy_produkcyjne!D$2,C59&lt;=zakresy_produkcyjne!D$3)</f>
        <v/>
      </c>
      <c r="AL59" s="309">
        <f>AND(D59&gt;=zakresy_produkcyjne!E$2,D59&lt;=zakresy_produkcyjne!E$3)</f>
        <v/>
      </c>
      <c r="AM59" s="309">
        <f>AND(E59&gt;=zakresy_produkcyjne!F$2,E59&lt;=zakresy_produkcyjne!F$3)</f>
        <v/>
      </c>
      <c r="AN59" s="309">
        <f>AND(F59&gt;=zakresy_produkcyjne!G$2,F59&lt;=zakresy_produkcyjne!G$3)</f>
        <v/>
      </c>
      <c r="AO59" s="309">
        <f>AND(G59&gt;=zakresy_produkcyjne!H$2,G59&lt;=zakresy_produkcyjne!H$3)</f>
        <v/>
      </c>
      <c r="AP59" s="309">
        <f>AND(O59&gt;=zakresy_produkcyjne!I$2,O59&lt;=zakresy_produkcyjne!I$3)</f>
        <v/>
      </c>
      <c r="AQ59" s="309">
        <f>AND(P59&gt;=zakresy_produkcyjne!J$2,P59&lt;=zakresy_produkcyjne!J$3)</f>
        <v/>
      </c>
      <c r="AR59" s="309">
        <f>AND(Q59&gt;=zakresy_produkcyjne!K$2,Q59&lt;=zakresy_produkcyjne!K$3)</f>
        <v/>
      </c>
      <c r="AS59" s="309">
        <f>AND(R59&gt;=zakresy_produkcyjne!L$2,R59&lt;=zakresy_produkcyjne!L$3)</f>
        <v/>
      </c>
      <c r="AT59" s="309">
        <f>AND(AI59:AO59)</f>
        <v/>
      </c>
      <c r="AU59" s="309">
        <f>AND(AP59:AS59)</f>
        <v/>
      </c>
      <c r="AV59" s="309">
        <f>AND(AT59:AU59)</f>
        <v/>
      </c>
      <c r="AW59" s="309">
        <f>AI59*zakresy_produkcyjne!B$4+AJ59*zakresy_produkcyjne!C$4+AK59*zakresy_produkcyjne!D$4+AL59*zakresy_produkcyjne!E$4+AM59*zakresy_produkcyjne!F$4+AN59*zakresy_produkcyjne!G$4+AO59*zakresy_produkcyjne!H$4+AP59*zakresy_produkcyjne!I$4+AQ59*zakresy_produkcyjne!J$4+AR59*zakresy_produkcyjne!K$4+AS59*zakresy_produkcyjne!L$4</f>
        <v/>
      </c>
      <c r="BJ59" s="309">
        <f>IF(S59&lt;&gt;"",S59,BE59)</f>
        <v/>
      </c>
      <c r="BK59" s="309">
        <f>IF(T59&lt;&gt;"",T59,BF59)</f>
        <v/>
      </c>
      <c r="BL59" s="309">
        <f>IF(U59&lt;&gt;"",U59,BG59)</f>
        <v/>
      </c>
      <c r="BM59" s="309">
        <f>IF(V59&lt;&gt;"",V59,BH59)</f>
        <v/>
      </c>
      <c r="BN59" s="309">
        <f>IF(X59&lt;&gt;"",X59,BI59)</f>
        <v/>
      </c>
      <c r="BO59" s="309">
        <f>ABS(BE59-BJ59)</f>
        <v/>
      </c>
      <c r="BP59" s="309">
        <f>IF(S59&lt;&gt;"",POWER((Arkusz10!$O$9*Q59+Arkusz10!$P$9)-S59,2))</f>
        <v/>
      </c>
    </row>
    <row customHeight="1" ht="13.8" r="60" s="311">
      <c r="A60" s="353" t="n">
        <v>3.56</v>
      </c>
      <c r="B60" s="353" t="n">
        <v>2.14</v>
      </c>
      <c r="C60" s="353" t="n">
        <v>0.18</v>
      </c>
      <c r="D60" s="353" t="n">
        <v>0.042</v>
      </c>
      <c r="E60" s="353" t="n">
        <v>0.002</v>
      </c>
      <c r="F60" s="353" t="n">
        <v>0.45</v>
      </c>
      <c r="G60" s="353" t="n">
        <v>0</v>
      </c>
      <c r="H60" s="353" t="n">
        <v>0.008</v>
      </c>
      <c r="I60" s="353" t="n">
        <v>0.023</v>
      </c>
      <c r="J60" s="353" t="n">
        <v>0</v>
      </c>
      <c r="K60" s="353" t="n">
        <v>0.02</v>
      </c>
      <c r="L60" s="353" t="n">
        <v>0</v>
      </c>
      <c r="M60" s="353" t="n">
        <v>0</v>
      </c>
      <c r="N60" s="353" t="n">
        <v>0</v>
      </c>
      <c r="O60" s="353" t="n">
        <v>900</v>
      </c>
      <c r="P60" s="353" t="n">
        <v>60</v>
      </c>
      <c r="Q60" s="353" t="n">
        <v>250</v>
      </c>
      <c r="R60" s="353" t="n">
        <v>120</v>
      </c>
      <c r="S60" s="353" t="n">
        <v>1121</v>
      </c>
      <c r="T60" s="353" t="n">
        <v>942</v>
      </c>
      <c r="U60" s="353" t="n">
        <v>2.6</v>
      </c>
      <c r="V60" s="353">
        <f>KONWERTUJ_TWARDOSC(Z60,tabela_twardosci!$G$8:$G$95,tabela_twardosci!$K$8:$K$95)</f>
        <v/>
      </c>
      <c r="W60" s="353" t="n"/>
      <c r="X60" s="353" t="n"/>
      <c r="Y60" s="354" t="n">
        <v>8</v>
      </c>
      <c r="Z60" s="355" t="n">
        <v>79</v>
      </c>
      <c r="AA60" s="355" t="n"/>
      <c r="AB60" s="355" t="n"/>
      <c r="AC60" s="355" t="n"/>
      <c r="AD60" s="355" t="n"/>
      <c r="AE60" s="355" t="n"/>
      <c r="AF60" s="309">
        <f>NOT(OR(ISBLANK(S60),ISBLANK(T60),ISBLANK(U60),ISBLANK(V60),AND(ISBLANK(W60),ISBLANK(X60))))</f>
        <v/>
      </c>
      <c r="AG60" s="309" t="n">
        <v>25</v>
      </c>
      <c r="AH60" s="309">
        <f>IF(AG60&lt;=30,1,IF(AG60&lt;=60,2,IF(AG60&lt;=100,3,"bd")))</f>
        <v/>
      </c>
      <c r="AI60" s="309">
        <f>AND(A60&gt;=zakresy_produkcyjne!B$2,A60&lt;=zakresy_produkcyjne!B$3)</f>
        <v/>
      </c>
      <c r="AJ60" s="309">
        <f>AND(B60&gt;=zakresy_produkcyjne!C$2,B60&lt;=zakresy_produkcyjne!C$3)</f>
        <v/>
      </c>
      <c r="AK60" s="309">
        <f>AND(C60&gt;=zakresy_produkcyjne!D$2,C60&lt;=zakresy_produkcyjne!D$3)</f>
        <v/>
      </c>
      <c r="AL60" s="309">
        <f>AND(D60&gt;=zakresy_produkcyjne!E$2,D60&lt;=zakresy_produkcyjne!E$3)</f>
        <v/>
      </c>
      <c r="AM60" s="309">
        <f>AND(E60&gt;=zakresy_produkcyjne!F$2,E60&lt;=zakresy_produkcyjne!F$3)</f>
        <v/>
      </c>
      <c r="AN60" s="309">
        <f>AND(F60&gt;=zakresy_produkcyjne!G$2,F60&lt;=zakresy_produkcyjne!G$3)</f>
        <v/>
      </c>
      <c r="AO60" s="309">
        <f>AND(G60&gt;=zakresy_produkcyjne!H$2,G60&lt;=zakresy_produkcyjne!H$3)</f>
        <v/>
      </c>
      <c r="AP60" s="309">
        <f>AND(O60&gt;=zakresy_produkcyjne!I$2,O60&lt;=zakresy_produkcyjne!I$3)</f>
        <v/>
      </c>
      <c r="AQ60" s="309">
        <f>AND(P60&gt;=zakresy_produkcyjne!J$2,P60&lt;=zakresy_produkcyjne!J$3)</f>
        <v/>
      </c>
      <c r="AR60" s="309">
        <f>AND(Q60&gt;=zakresy_produkcyjne!K$2,Q60&lt;=zakresy_produkcyjne!K$3)</f>
        <v/>
      </c>
      <c r="AS60" s="309">
        <f>AND(R60&gt;=zakresy_produkcyjne!L$2,R60&lt;=zakresy_produkcyjne!L$3)</f>
        <v/>
      </c>
      <c r="AT60" s="309">
        <f>AND(AI60:AO60)</f>
        <v/>
      </c>
      <c r="AU60" s="309">
        <f>AND(AP60:AS60)</f>
        <v/>
      </c>
      <c r="AV60" s="309">
        <f>AND(AT60:AU60)</f>
        <v/>
      </c>
      <c r="AW60" s="309">
        <f>AI60*zakresy_produkcyjne!B$4+AJ60*zakresy_produkcyjne!C$4+AK60*zakresy_produkcyjne!D$4+AL60*zakresy_produkcyjne!E$4+AM60*zakresy_produkcyjne!F$4+AN60*zakresy_produkcyjne!G$4+AO60*zakresy_produkcyjne!H$4+AP60*zakresy_produkcyjne!I$4+AQ60*zakresy_produkcyjne!J$4+AR60*zakresy_produkcyjne!K$4+AS60*zakresy_produkcyjne!L$4</f>
        <v/>
      </c>
      <c r="BJ60" s="309">
        <f>IF(S60&lt;&gt;"",S60,BE60)</f>
        <v/>
      </c>
      <c r="BK60" s="309">
        <f>IF(T60&lt;&gt;"",T60,BF60)</f>
        <v/>
      </c>
      <c r="BL60" s="309">
        <f>IF(U60&lt;&gt;"",U60,BG60)</f>
        <v/>
      </c>
      <c r="BM60" s="309">
        <f>IF(V60&lt;&gt;"",V60,BH60)</f>
        <v/>
      </c>
      <c r="BN60" s="309">
        <f>IF(X60&lt;&gt;"",X60,BI60)</f>
        <v/>
      </c>
      <c r="BO60" s="309">
        <f>ABS(BE60-BJ60)</f>
        <v/>
      </c>
      <c r="BP60" s="309">
        <f>IF(S60&lt;&gt;"",POWER((Arkusz10!$O$9*Q60+Arkusz10!$P$9)-S60,2))</f>
        <v/>
      </c>
    </row>
    <row customHeight="1" ht="13.8" r="61" s="311">
      <c r="A61" s="353" t="n">
        <v>3.56</v>
      </c>
      <c r="B61" s="353" t="n">
        <v>2.14</v>
      </c>
      <c r="C61" s="353" t="n">
        <v>0.18</v>
      </c>
      <c r="D61" s="353" t="n">
        <v>0.042</v>
      </c>
      <c r="E61" s="353" t="n">
        <v>0.002</v>
      </c>
      <c r="F61" s="353" t="n">
        <v>0.45</v>
      </c>
      <c r="G61" s="353" t="n">
        <v>0</v>
      </c>
      <c r="H61" s="353" t="n">
        <v>0.008</v>
      </c>
      <c r="I61" s="353" t="n">
        <v>0.023</v>
      </c>
      <c r="J61" s="353" t="n">
        <v>0</v>
      </c>
      <c r="K61" s="353" t="n">
        <v>0.02</v>
      </c>
      <c r="L61" s="353" t="n">
        <v>0</v>
      </c>
      <c r="M61" s="353" t="n">
        <v>0</v>
      </c>
      <c r="N61" s="353" t="n">
        <v>0</v>
      </c>
      <c r="O61" s="353" t="n">
        <v>900</v>
      </c>
      <c r="P61" s="353" t="n">
        <v>60</v>
      </c>
      <c r="Q61" s="353" t="n">
        <v>300</v>
      </c>
      <c r="R61" s="353" t="n">
        <v>30</v>
      </c>
      <c r="S61" s="353" t="n">
        <v>852</v>
      </c>
      <c r="T61" s="353" t="n">
        <v>667</v>
      </c>
      <c r="U61" s="353" t="n">
        <v>3.5</v>
      </c>
      <c r="V61" s="353">
        <f>KONWERTUJ_TWARDOSC(Z61,tabela_twardosci!$G$8:$G$95,tabela_twardosci!$K$8:$K$95)</f>
        <v/>
      </c>
      <c r="W61" s="353" t="n"/>
      <c r="X61" s="353" t="n"/>
      <c r="Y61" s="354" t="n">
        <v>8</v>
      </c>
      <c r="Z61" s="355" t="n">
        <v>69.5</v>
      </c>
      <c r="AA61" s="355" t="n"/>
      <c r="AB61" s="355" t="n"/>
      <c r="AC61" s="355" t="n"/>
      <c r="AD61" s="355" t="n"/>
      <c r="AE61" s="355" t="n"/>
      <c r="AF61" s="309">
        <f>NOT(OR(ISBLANK(S61),ISBLANK(T61),ISBLANK(U61),ISBLANK(V61),AND(ISBLANK(W61),ISBLANK(X61))))</f>
        <v/>
      </c>
      <c r="AG61" s="309" t="n">
        <v>25</v>
      </c>
      <c r="AH61" s="309">
        <f>IF(AG61&lt;=30,1,IF(AG61&lt;=60,2,IF(AG61&lt;=100,3,"bd")))</f>
        <v/>
      </c>
      <c r="AI61" s="309">
        <f>AND(A61&gt;=zakresy_produkcyjne!B$2,A61&lt;=zakresy_produkcyjne!B$3)</f>
        <v/>
      </c>
      <c r="AJ61" s="309">
        <f>AND(B61&gt;=zakresy_produkcyjne!C$2,B61&lt;=zakresy_produkcyjne!C$3)</f>
        <v/>
      </c>
      <c r="AK61" s="309">
        <f>AND(C61&gt;=zakresy_produkcyjne!D$2,C61&lt;=zakresy_produkcyjne!D$3)</f>
        <v/>
      </c>
      <c r="AL61" s="309">
        <f>AND(D61&gt;=zakresy_produkcyjne!E$2,D61&lt;=zakresy_produkcyjne!E$3)</f>
        <v/>
      </c>
      <c r="AM61" s="309">
        <f>AND(E61&gt;=zakresy_produkcyjne!F$2,E61&lt;=zakresy_produkcyjne!F$3)</f>
        <v/>
      </c>
      <c r="AN61" s="309">
        <f>AND(F61&gt;=zakresy_produkcyjne!G$2,F61&lt;=zakresy_produkcyjne!G$3)</f>
        <v/>
      </c>
      <c r="AO61" s="309">
        <f>AND(G61&gt;=zakresy_produkcyjne!H$2,G61&lt;=zakresy_produkcyjne!H$3)</f>
        <v/>
      </c>
      <c r="AP61" s="309">
        <f>AND(O61&gt;=zakresy_produkcyjne!I$2,O61&lt;=zakresy_produkcyjne!I$3)</f>
        <v/>
      </c>
      <c r="AQ61" s="309">
        <f>AND(P61&gt;=zakresy_produkcyjne!J$2,P61&lt;=zakresy_produkcyjne!J$3)</f>
        <v/>
      </c>
      <c r="AR61" s="309">
        <f>AND(Q61&gt;=zakresy_produkcyjne!K$2,Q61&lt;=zakresy_produkcyjne!K$3)</f>
        <v/>
      </c>
      <c r="AS61" s="309">
        <f>AND(R61&gt;=zakresy_produkcyjne!L$2,R61&lt;=zakresy_produkcyjne!L$3)</f>
        <v/>
      </c>
      <c r="AT61" s="309">
        <f>AND(AI61:AO61)</f>
        <v/>
      </c>
      <c r="AU61" s="309">
        <f>AND(AP61:AS61)</f>
        <v/>
      </c>
      <c r="AV61" s="309">
        <f>AND(AT61:AU61)</f>
        <v/>
      </c>
      <c r="AW61" s="309">
        <f>AI61*zakresy_produkcyjne!B$4+AJ61*zakresy_produkcyjne!C$4+AK61*zakresy_produkcyjne!D$4+AL61*zakresy_produkcyjne!E$4+AM61*zakresy_produkcyjne!F$4+AN61*zakresy_produkcyjne!G$4+AO61*zakresy_produkcyjne!H$4+AP61*zakresy_produkcyjne!I$4+AQ61*zakresy_produkcyjne!J$4+AR61*zakresy_produkcyjne!K$4+AS61*zakresy_produkcyjne!L$4</f>
        <v/>
      </c>
      <c r="BJ61" s="309">
        <f>IF(S61&lt;&gt;"",S61,BE61)</f>
        <v/>
      </c>
      <c r="BK61" s="309">
        <f>IF(T61&lt;&gt;"",T61,BF61)</f>
        <v/>
      </c>
      <c r="BL61" s="309">
        <f>IF(U61&lt;&gt;"",U61,BG61)</f>
        <v/>
      </c>
      <c r="BM61" s="309">
        <f>IF(V61&lt;&gt;"",V61,BH61)</f>
        <v/>
      </c>
      <c r="BN61" s="309">
        <f>IF(X61&lt;&gt;"",X61,BI61)</f>
        <v/>
      </c>
      <c r="BO61" s="309">
        <f>ABS(BE61-BJ61)</f>
        <v/>
      </c>
      <c r="BP61" s="309">
        <f>IF(S61&lt;&gt;"",POWER((Arkusz10!$O$9*Q61+Arkusz10!$P$9)-S61,2))</f>
        <v/>
      </c>
    </row>
    <row customHeight="1" ht="13.8" r="62" s="311">
      <c r="A62" s="353" t="n">
        <v>3.56</v>
      </c>
      <c r="B62" s="353" t="n">
        <v>2.14</v>
      </c>
      <c r="C62" s="353" t="n">
        <v>0.18</v>
      </c>
      <c r="D62" s="353" t="n">
        <v>0.042</v>
      </c>
      <c r="E62" s="353" t="n">
        <v>0.002</v>
      </c>
      <c r="F62" s="353" t="n">
        <v>0.45</v>
      </c>
      <c r="G62" s="353" t="n">
        <v>0</v>
      </c>
      <c r="H62" s="353" t="n">
        <v>0.008</v>
      </c>
      <c r="I62" s="353" t="n">
        <v>0.023</v>
      </c>
      <c r="J62" s="353" t="n">
        <v>0</v>
      </c>
      <c r="K62" s="353" t="n">
        <v>0.02</v>
      </c>
      <c r="L62" s="353" t="n">
        <v>0</v>
      </c>
      <c r="M62" s="353" t="n">
        <v>0</v>
      </c>
      <c r="N62" s="353" t="n">
        <v>0</v>
      </c>
      <c r="O62" s="353" t="n">
        <v>900</v>
      </c>
      <c r="P62" s="353" t="n">
        <v>60</v>
      </c>
      <c r="Q62" s="353" t="n">
        <v>300</v>
      </c>
      <c r="R62" s="353" t="n">
        <v>60</v>
      </c>
      <c r="S62" s="353" t="n">
        <v>1003</v>
      </c>
      <c r="T62" s="353" t="n">
        <v>822</v>
      </c>
      <c r="U62" s="353" t="n">
        <v>3.9</v>
      </c>
      <c r="V62" s="353">
        <f>KONWERTUJ_TWARDOSC(Z62,tabela_twardosci!$G$8:$G$95,tabela_twardosci!$K$8:$K$95)</f>
        <v/>
      </c>
      <c r="W62" s="353" t="n"/>
      <c r="X62" s="353" t="n"/>
      <c r="Y62" s="354" t="n">
        <v>8</v>
      </c>
      <c r="Z62" s="355" t="n">
        <v>73.5</v>
      </c>
      <c r="AA62" s="355" t="n"/>
      <c r="AB62" s="355" t="n"/>
      <c r="AC62" s="355" t="n"/>
      <c r="AD62" s="355" t="n"/>
      <c r="AE62" s="355" t="n"/>
      <c r="AF62" s="309">
        <f>NOT(OR(ISBLANK(S62),ISBLANK(T62),ISBLANK(U62),ISBLANK(V62),AND(ISBLANK(W62),ISBLANK(X62))))</f>
        <v/>
      </c>
      <c r="AG62" s="309" t="n">
        <v>25</v>
      </c>
      <c r="AH62" s="309">
        <f>IF(AG62&lt;=30,1,IF(AG62&lt;=60,2,IF(AG62&lt;=100,3,"bd")))</f>
        <v/>
      </c>
      <c r="AI62" s="309">
        <f>AND(A62&gt;=zakresy_produkcyjne!B$2,A62&lt;=zakresy_produkcyjne!B$3)</f>
        <v/>
      </c>
      <c r="AJ62" s="309">
        <f>AND(B62&gt;=zakresy_produkcyjne!C$2,B62&lt;=zakresy_produkcyjne!C$3)</f>
        <v/>
      </c>
      <c r="AK62" s="309">
        <f>AND(C62&gt;=zakresy_produkcyjne!D$2,C62&lt;=zakresy_produkcyjne!D$3)</f>
        <v/>
      </c>
      <c r="AL62" s="309">
        <f>AND(D62&gt;=zakresy_produkcyjne!E$2,D62&lt;=zakresy_produkcyjne!E$3)</f>
        <v/>
      </c>
      <c r="AM62" s="309">
        <f>AND(E62&gt;=zakresy_produkcyjne!F$2,E62&lt;=zakresy_produkcyjne!F$3)</f>
        <v/>
      </c>
      <c r="AN62" s="309">
        <f>AND(F62&gt;=zakresy_produkcyjne!G$2,F62&lt;=zakresy_produkcyjne!G$3)</f>
        <v/>
      </c>
      <c r="AO62" s="309">
        <f>AND(G62&gt;=zakresy_produkcyjne!H$2,G62&lt;=zakresy_produkcyjne!H$3)</f>
        <v/>
      </c>
      <c r="AP62" s="309">
        <f>AND(O62&gt;=zakresy_produkcyjne!I$2,O62&lt;=zakresy_produkcyjne!I$3)</f>
        <v/>
      </c>
      <c r="AQ62" s="309">
        <f>AND(P62&gt;=zakresy_produkcyjne!J$2,P62&lt;=zakresy_produkcyjne!J$3)</f>
        <v/>
      </c>
      <c r="AR62" s="309">
        <f>AND(Q62&gt;=zakresy_produkcyjne!K$2,Q62&lt;=zakresy_produkcyjne!K$3)</f>
        <v/>
      </c>
      <c r="AS62" s="309">
        <f>AND(R62&gt;=zakresy_produkcyjne!L$2,R62&lt;=zakresy_produkcyjne!L$3)</f>
        <v/>
      </c>
      <c r="AT62" s="309">
        <f>AND(AI62:AO62)</f>
        <v/>
      </c>
      <c r="AU62" s="309">
        <f>AND(AP62:AS62)</f>
        <v/>
      </c>
      <c r="AV62" s="309">
        <f>AND(AT62:AU62)</f>
        <v/>
      </c>
      <c r="AW62" s="309">
        <f>AI62*zakresy_produkcyjne!B$4+AJ62*zakresy_produkcyjne!C$4+AK62*zakresy_produkcyjne!D$4+AL62*zakresy_produkcyjne!E$4+AM62*zakresy_produkcyjne!F$4+AN62*zakresy_produkcyjne!G$4+AO62*zakresy_produkcyjne!H$4+AP62*zakresy_produkcyjne!I$4+AQ62*zakresy_produkcyjne!J$4+AR62*zakresy_produkcyjne!K$4+AS62*zakresy_produkcyjne!L$4</f>
        <v/>
      </c>
      <c r="BJ62" s="309">
        <f>IF(S62&lt;&gt;"",S62,BE62)</f>
        <v/>
      </c>
      <c r="BK62" s="309">
        <f>IF(T62&lt;&gt;"",T62,BF62)</f>
        <v/>
      </c>
      <c r="BL62" s="309">
        <f>IF(U62&lt;&gt;"",U62,BG62)</f>
        <v/>
      </c>
      <c r="BM62" s="309">
        <f>IF(V62&lt;&gt;"",V62,BH62)</f>
        <v/>
      </c>
      <c r="BN62" s="309">
        <f>IF(X62&lt;&gt;"",X62,BI62)</f>
        <v/>
      </c>
      <c r="BO62" s="309">
        <f>ABS(BE62-BJ62)</f>
        <v/>
      </c>
      <c r="BP62" s="309">
        <f>IF(S62&lt;&gt;"",POWER((Arkusz10!$O$9*Q62+Arkusz10!$P$9)-S62,2))</f>
        <v/>
      </c>
    </row>
    <row customHeight="1" ht="13.8" r="63" s="311">
      <c r="A63" s="353" t="n">
        <v>3.56</v>
      </c>
      <c r="B63" s="353" t="n">
        <v>2.14</v>
      </c>
      <c r="C63" s="353" t="n">
        <v>0.18</v>
      </c>
      <c r="D63" s="353" t="n">
        <v>0.042</v>
      </c>
      <c r="E63" s="353" t="n">
        <v>0.002</v>
      </c>
      <c r="F63" s="353" t="n">
        <v>0.45</v>
      </c>
      <c r="G63" s="353" t="n">
        <v>0</v>
      </c>
      <c r="H63" s="353" t="n">
        <v>0.008</v>
      </c>
      <c r="I63" s="353" t="n">
        <v>0.023</v>
      </c>
      <c r="J63" s="353" t="n">
        <v>0</v>
      </c>
      <c r="K63" s="353" t="n">
        <v>0.02</v>
      </c>
      <c r="L63" s="353" t="n">
        <v>0</v>
      </c>
      <c r="M63" s="353" t="n">
        <v>0</v>
      </c>
      <c r="N63" s="353" t="n">
        <v>0</v>
      </c>
      <c r="O63" s="353" t="n">
        <v>900</v>
      </c>
      <c r="P63" s="353" t="n">
        <v>60</v>
      </c>
      <c r="Q63" s="353" t="n">
        <v>300</v>
      </c>
      <c r="R63" s="353" t="n">
        <v>90</v>
      </c>
      <c r="S63" s="353" t="n">
        <v>1018</v>
      </c>
      <c r="T63" s="353" t="n">
        <v>828</v>
      </c>
      <c r="U63" s="353" t="n">
        <v>4.3</v>
      </c>
      <c r="V63" s="353">
        <f>KONWERTUJ_TWARDOSC(Z63,tabela_twardosci!$G$8:$G$95,tabela_twardosci!$K$8:$K$95)</f>
        <v/>
      </c>
      <c r="W63" s="353" t="n"/>
      <c r="X63" s="353" t="n"/>
      <c r="Y63" s="354" t="n">
        <v>8</v>
      </c>
      <c r="Z63" s="355" t="n">
        <v>71.5</v>
      </c>
      <c r="AA63" s="355" t="n"/>
      <c r="AB63" s="355" t="n"/>
      <c r="AC63" s="355" t="n"/>
      <c r="AD63" s="355" t="n"/>
      <c r="AE63" s="355" t="n"/>
      <c r="AF63" s="309">
        <f>NOT(OR(ISBLANK(S63),ISBLANK(T63),ISBLANK(U63),ISBLANK(V63),AND(ISBLANK(W63),ISBLANK(X63))))</f>
        <v/>
      </c>
      <c r="AG63" s="309" t="n">
        <v>25</v>
      </c>
      <c r="AH63" s="309">
        <f>IF(AG63&lt;=30,1,IF(AG63&lt;=60,2,IF(AG63&lt;=100,3,"bd")))</f>
        <v/>
      </c>
      <c r="AI63" s="309">
        <f>AND(A63&gt;=zakresy_produkcyjne!B$2,A63&lt;=zakresy_produkcyjne!B$3)</f>
        <v/>
      </c>
      <c r="AJ63" s="309">
        <f>AND(B63&gt;=zakresy_produkcyjne!C$2,B63&lt;=zakresy_produkcyjne!C$3)</f>
        <v/>
      </c>
      <c r="AK63" s="309">
        <f>AND(C63&gt;=zakresy_produkcyjne!D$2,C63&lt;=zakresy_produkcyjne!D$3)</f>
        <v/>
      </c>
      <c r="AL63" s="309">
        <f>AND(D63&gt;=zakresy_produkcyjne!E$2,D63&lt;=zakresy_produkcyjne!E$3)</f>
        <v/>
      </c>
      <c r="AM63" s="309">
        <f>AND(E63&gt;=zakresy_produkcyjne!F$2,E63&lt;=zakresy_produkcyjne!F$3)</f>
        <v/>
      </c>
      <c r="AN63" s="309">
        <f>AND(F63&gt;=zakresy_produkcyjne!G$2,F63&lt;=zakresy_produkcyjne!G$3)</f>
        <v/>
      </c>
      <c r="AO63" s="309">
        <f>AND(G63&gt;=zakresy_produkcyjne!H$2,G63&lt;=zakresy_produkcyjne!H$3)</f>
        <v/>
      </c>
      <c r="AP63" s="309">
        <f>AND(O63&gt;=zakresy_produkcyjne!I$2,O63&lt;=zakresy_produkcyjne!I$3)</f>
        <v/>
      </c>
      <c r="AQ63" s="309">
        <f>AND(P63&gt;=zakresy_produkcyjne!J$2,P63&lt;=zakresy_produkcyjne!J$3)</f>
        <v/>
      </c>
      <c r="AR63" s="309">
        <f>AND(Q63&gt;=zakresy_produkcyjne!K$2,Q63&lt;=zakresy_produkcyjne!K$3)</f>
        <v/>
      </c>
      <c r="AS63" s="309">
        <f>AND(R63&gt;=zakresy_produkcyjne!L$2,R63&lt;=zakresy_produkcyjne!L$3)</f>
        <v/>
      </c>
      <c r="AT63" s="309">
        <f>AND(AI63:AO63)</f>
        <v/>
      </c>
      <c r="AU63" s="309">
        <f>AND(AP63:AS63)</f>
        <v/>
      </c>
      <c r="AV63" s="309">
        <f>AND(AT63:AU63)</f>
        <v/>
      </c>
      <c r="AW63" s="309">
        <f>AI63*zakresy_produkcyjne!B$4+AJ63*zakresy_produkcyjne!C$4+AK63*zakresy_produkcyjne!D$4+AL63*zakresy_produkcyjne!E$4+AM63*zakresy_produkcyjne!F$4+AN63*zakresy_produkcyjne!G$4+AO63*zakresy_produkcyjne!H$4+AP63*zakresy_produkcyjne!I$4+AQ63*zakresy_produkcyjne!J$4+AR63*zakresy_produkcyjne!K$4+AS63*zakresy_produkcyjne!L$4</f>
        <v/>
      </c>
      <c r="BJ63" s="309">
        <f>IF(S63&lt;&gt;"",S63,BE63)</f>
        <v/>
      </c>
      <c r="BK63" s="309">
        <f>IF(T63&lt;&gt;"",T63,BF63)</f>
        <v/>
      </c>
      <c r="BL63" s="309">
        <f>IF(U63&lt;&gt;"",U63,BG63)</f>
        <v/>
      </c>
      <c r="BM63" s="309">
        <f>IF(V63&lt;&gt;"",V63,BH63)</f>
        <v/>
      </c>
      <c r="BN63" s="309">
        <f>IF(X63&lt;&gt;"",X63,BI63)</f>
        <v/>
      </c>
      <c r="BO63" s="309">
        <f>ABS(BE63-BJ63)</f>
        <v/>
      </c>
      <c r="BP63" s="309">
        <f>IF(S63&lt;&gt;"",POWER((Arkusz10!$O$9*Q63+Arkusz10!$P$9)-S63,2))</f>
        <v/>
      </c>
    </row>
    <row customHeight="1" ht="15" r="64" s="311">
      <c r="A64" s="353" t="n">
        <v>3.56</v>
      </c>
      <c r="B64" s="353" t="n">
        <v>2.14</v>
      </c>
      <c r="C64" s="353" t="n">
        <v>0.18</v>
      </c>
      <c r="D64" s="353" t="n">
        <v>0.042</v>
      </c>
      <c r="E64" s="353" t="n">
        <v>0.002</v>
      </c>
      <c r="F64" s="353" t="n">
        <v>0.45</v>
      </c>
      <c r="G64" s="353" t="n">
        <v>0</v>
      </c>
      <c r="H64" s="353" t="n">
        <v>0.008</v>
      </c>
      <c r="I64" s="353" t="n">
        <v>0.023</v>
      </c>
      <c r="J64" s="353" t="n">
        <v>0</v>
      </c>
      <c r="K64" s="353" t="n">
        <v>0.02</v>
      </c>
      <c r="L64" s="353" t="n">
        <v>0</v>
      </c>
      <c r="M64" s="353" t="n">
        <v>0</v>
      </c>
      <c r="N64" s="353" t="n">
        <v>0</v>
      </c>
      <c r="O64" s="353" t="n">
        <v>900</v>
      </c>
      <c r="P64" s="353" t="n">
        <v>60</v>
      </c>
      <c r="Q64" s="353" t="n">
        <v>300</v>
      </c>
      <c r="R64" s="353" t="n">
        <v>120</v>
      </c>
      <c r="S64" s="353" t="n">
        <v>997</v>
      </c>
      <c r="T64" s="353" t="n">
        <v>805</v>
      </c>
      <c r="U64" s="353" t="n">
        <v>4.4</v>
      </c>
      <c r="V64" s="353">
        <f>KONWERTUJ_TWARDOSC(Z64,tabela_twardosci!$G$8:$G$95,tabela_twardosci!$K$8:$K$95)</f>
        <v/>
      </c>
      <c r="W64" s="353" t="n"/>
      <c r="X64" s="353" t="n"/>
      <c r="Y64" s="354" t="n">
        <v>8</v>
      </c>
      <c r="Z64" s="355" t="n">
        <v>72.5</v>
      </c>
      <c r="AA64" s="355" t="n"/>
      <c r="AB64" s="355" t="n"/>
      <c r="AC64" s="355" t="n"/>
      <c r="AD64" s="355" t="n"/>
      <c r="AE64" s="355" t="n"/>
      <c r="AF64" s="309">
        <f>NOT(OR(ISBLANK(S64),ISBLANK(T64),ISBLANK(U64),ISBLANK(V64),AND(ISBLANK(W64),ISBLANK(X64))))</f>
        <v/>
      </c>
      <c r="AG64" s="309" t="n">
        <v>25</v>
      </c>
      <c r="AH64" s="309">
        <f>IF(AG64&lt;=30,1,IF(AG64&lt;=60,2,IF(AG64&lt;=100,3,"bd")))</f>
        <v/>
      </c>
      <c r="AI64" s="309">
        <f>AND(A64&gt;=zakresy_produkcyjne!B$2,A64&lt;=zakresy_produkcyjne!B$3)</f>
        <v/>
      </c>
      <c r="AJ64" s="309">
        <f>AND(B64&gt;=zakresy_produkcyjne!C$2,B64&lt;=zakresy_produkcyjne!C$3)</f>
        <v/>
      </c>
      <c r="AK64" s="309">
        <f>AND(C64&gt;=zakresy_produkcyjne!D$2,C64&lt;=zakresy_produkcyjne!D$3)</f>
        <v/>
      </c>
      <c r="AL64" s="309">
        <f>AND(D64&gt;=zakresy_produkcyjne!E$2,D64&lt;=zakresy_produkcyjne!E$3)</f>
        <v/>
      </c>
      <c r="AM64" s="309">
        <f>AND(E64&gt;=zakresy_produkcyjne!F$2,E64&lt;=zakresy_produkcyjne!F$3)</f>
        <v/>
      </c>
      <c r="AN64" s="309">
        <f>AND(F64&gt;=zakresy_produkcyjne!G$2,F64&lt;=zakresy_produkcyjne!G$3)</f>
        <v/>
      </c>
      <c r="AO64" s="309">
        <f>AND(G64&gt;=zakresy_produkcyjne!H$2,G64&lt;=zakresy_produkcyjne!H$3)</f>
        <v/>
      </c>
      <c r="AP64" s="309">
        <f>AND(O64&gt;=zakresy_produkcyjne!I$2,O64&lt;=zakresy_produkcyjne!I$3)</f>
        <v/>
      </c>
      <c r="AQ64" s="309">
        <f>AND(P64&gt;=zakresy_produkcyjne!J$2,P64&lt;=zakresy_produkcyjne!J$3)</f>
        <v/>
      </c>
      <c r="AR64" s="309">
        <f>AND(Q64&gt;=zakresy_produkcyjne!K$2,Q64&lt;=zakresy_produkcyjne!K$3)</f>
        <v/>
      </c>
      <c r="AS64" s="309">
        <f>AND(R64&gt;=zakresy_produkcyjne!L$2,R64&lt;=zakresy_produkcyjne!L$3)</f>
        <v/>
      </c>
      <c r="AT64" s="309">
        <f>AND(AI64:AO64)</f>
        <v/>
      </c>
      <c r="AU64" s="309">
        <f>AND(AP64:AS64)</f>
        <v/>
      </c>
      <c r="AV64" s="309">
        <f>AND(AT64:AU64)</f>
        <v/>
      </c>
      <c r="AW64" s="309">
        <f>AI64*zakresy_produkcyjne!B$4+AJ64*zakresy_produkcyjne!C$4+AK64*zakresy_produkcyjne!D$4+AL64*zakresy_produkcyjne!E$4+AM64*zakresy_produkcyjne!F$4+AN64*zakresy_produkcyjne!G$4+AO64*zakresy_produkcyjne!H$4+AP64*zakresy_produkcyjne!I$4+AQ64*zakresy_produkcyjne!J$4+AR64*zakresy_produkcyjne!K$4+AS64*zakresy_produkcyjne!L$4</f>
        <v/>
      </c>
      <c r="BJ64" s="309">
        <f>IF(S64&lt;&gt;"",S64,BE64)</f>
        <v/>
      </c>
      <c r="BK64" s="309">
        <f>IF(T64&lt;&gt;"",T64,BF64)</f>
        <v/>
      </c>
      <c r="BL64" s="309">
        <f>IF(U64&lt;&gt;"",U64,BG64)</f>
        <v/>
      </c>
      <c r="BM64" s="309">
        <f>IF(V64&lt;&gt;"",V64,BH64)</f>
        <v/>
      </c>
      <c r="BN64" s="309">
        <f>IF(X64&lt;&gt;"",X64,BI64)</f>
        <v/>
      </c>
      <c r="BO64" s="309">
        <f>ABS(BE64-BJ64)</f>
        <v/>
      </c>
      <c r="BP64" s="309">
        <f>IF(S64&lt;&gt;"",POWER((Arkusz10!$O$9*Q64+Arkusz10!$P$9)-S64,2))</f>
        <v/>
      </c>
    </row>
    <row customHeight="1" ht="13.8" r="65" s="311">
      <c r="A65" s="353" t="n">
        <v>3.56</v>
      </c>
      <c r="B65" s="353" t="n">
        <v>2.14</v>
      </c>
      <c r="C65" s="353" t="n">
        <v>0.18</v>
      </c>
      <c r="D65" s="353" t="n">
        <v>0.042</v>
      </c>
      <c r="E65" s="353" t="n">
        <v>0.002</v>
      </c>
      <c r="F65" s="353" t="n">
        <v>0.45</v>
      </c>
      <c r="G65" s="353" t="n">
        <v>0</v>
      </c>
      <c r="H65" s="353" t="n">
        <v>0.008</v>
      </c>
      <c r="I65" s="353" t="n">
        <v>0.023</v>
      </c>
      <c r="J65" s="353" t="n">
        <v>0</v>
      </c>
      <c r="K65" s="353" t="n">
        <v>0.02</v>
      </c>
      <c r="L65" s="353" t="n">
        <v>0</v>
      </c>
      <c r="M65" s="353" t="n">
        <v>0</v>
      </c>
      <c r="N65" s="353" t="n">
        <v>0</v>
      </c>
      <c r="O65" s="353" t="n">
        <v>900</v>
      </c>
      <c r="P65" s="353" t="n">
        <v>60</v>
      </c>
      <c r="Q65" s="353" t="n">
        <v>350</v>
      </c>
      <c r="R65" s="353" t="n">
        <v>30</v>
      </c>
      <c r="S65" s="353" t="n">
        <v>757</v>
      </c>
      <c r="T65" s="353" t="n">
        <v>565</v>
      </c>
      <c r="U65" s="353" t="n">
        <v>5.5</v>
      </c>
      <c r="V65" s="353">
        <f>KONWERTUJ_TWARDOSC(Z65,tabela_twardosci!$G$8:$G$95,tabela_twardosci!$K$8:$K$95)</f>
        <v/>
      </c>
      <c r="W65" s="353" t="n"/>
      <c r="X65" s="353" t="n"/>
      <c r="Y65" s="354" t="n">
        <v>8</v>
      </c>
      <c r="Z65" s="355" t="n">
        <v>67</v>
      </c>
      <c r="AA65" s="355" t="n"/>
      <c r="AB65" s="355" t="n"/>
      <c r="AC65" s="355" t="n"/>
      <c r="AD65" s="355" t="n"/>
      <c r="AE65" s="355" t="n"/>
      <c r="AF65" s="309">
        <f>NOT(OR(ISBLANK(S65),ISBLANK(T65),ISBLANK(U65),ISBLANK(V65),AND(ISBLANK(W65),ISBLANK(X65))))</f>
        <v/>
      </c>
      <c r="AG65" s="309" t="n">
        <v>25</v>
      </c>
      <c r="AH65" s="309">
        <f>IF(AG65&lt;=30,1,IF(AG65&lt;=60,2,IF(AG65&lt;=100,3,"bd")))</f>
        <v/>
      </c>
      <c r="AI65" s="309">
        <f>AND(A65&gt;=zakresy_produkcyjne!B$2,A65&lt;=zakresy_produkcyjne!B$3)</f>
        <v/>
      </c>
      <c r="AJ65" s="309">
        <f>AND(B65&gt;=zakresy_produkcyjne!C$2,B65&lt;=zakresy_produkcyjne!C$3)</f>
        <v/>
      </c>
      <c r="AK65" s="309">
        <f>AND(C65&gt;=zakresy_produkcyjne!D$2,C65&lt;=zakresy_produkcyjne!D$3)</f>
        <v/>
      </c>
      <c r="AL65" s="309">
        <f>AND(D65&gt;=zakresy_produkcyjne!E$2,D65&lt;=zakresy_produkcyjne!E$3)</f>
        <v/>
      </c>
      <c r="AM65" s="309">
        <f>AND(E65&gt;=zakresy_produkcyjne!F$2,E65&lt;=zakresy_produkcyjne!F$3)</f>
        <v/>
      </c>
      <c r="AN65" s="309">
        <f>AND(F65&gt;=zakresy_produkcyjne!G$2,F65&lt;=zakresy_produkcyjne!G$3)</f>
        <v/>
      </c>
      <c r="AO65" s="309">
        <f>AND(G65&gt;=zakresy_produkcyjne!H$2,G65&lt;=zakresy_produkcyjne!H$3)</f>
        <v/>
      </c>
      <c r="AP65" s="309">
        <f>AND(O65&gt;=zakresy_produkcyjne!I$2,O65&lt;=zakresy_produkcyjne!I$3)</f>
        <v/>
      </c>
      <c r="AQ65" s="309">
        <f>AND(P65&gt;=zakresy_produkcyjne!J$2,P65&lt;=zakresy_produkcyjne!J$3)</f>
        <v/>
      </c>
      <c r="AR65" s="309">
        <f>AND(Q65&gt;=zakresy_produkcyjne!K$2,Q65&lt;=zakresy_produkcyjne!K$3)</f>
        <v/>
      </c>
      <c r="AS65" s="309">
        <f>AND(R65&gt;=zakresy_produkcyjne!L$2,R65&lt;=zakresy_produkcyjne!L$3)</f>
        <v/>
      </c>
      <c r="AT65" s="309">
        <f>AND(AI65:AO65)</f>
        <v/>
      </c>
      <c r="AU65" s="309">
        <f>AND(AP65:AS65)</f>
        <v/>
      </c>
      <c r="AV65" s="309">
        <f>AND(AT65:AU65)</f>
        <v/>
      </c>
      <c r="AW65" s="309">
        <f>AI65*zakresy_produkcyjne!B$4+AJ65*zakresy_produkcyjne!C$4+AK65*zakresy_produkcyjne!D$4+AL65*zakresy_produkcyjne!E$4+AM65*zakresy_produkcyjne!F$4+AN65*zakresy_produkcyjne!G$4+AO65*zakresy_produkcyjne!H$4+AP65*zakresy_produkcyjne!I$4+AQ65*zakresy_produkcyjne!J$4+AR65*zakresy_produkcyjne!K$4+AS65*zakresy_produkcyjne!L$4</f>
        <v/>
      </c>
      <c r="BJ65" s="309">
        <f>IF(S65&lt;&gt;"",S65,BE65)</f>
        <v/>
      </c>
      <c r="BK65" s="309">
        <f>IF(T65&lt;&gt;"",T65,BF65)</f>
        <v/>
      </c>
      <c r="BL65" s="309">
        <f>IF(U65&lt;&gt;"",U65,BG65)</f>
        <v/>
      </c>
      <c r="BM65" s="309">
        <f>IF(V65&lt;&gt;"",V65,BH65)</f>
        <v/>
      </c>
      <c r="BN65" s="309">
        <f>IF(X65&lt;&gt;"",X65,BI65)</f>
        <v/>
      </c>
      <c r="BO65" s="309">
        <f>ABS(BE65-BJ65)</f>
        <v/>
      </c>
      <c r="BP65" s="309">
        <f>IF(S65&lt;&gt;"",POWER((Arkusz10!$O$9*Q65+Arkusz10!$P$9)-S65,2))</f>
        <v/>
      </c>
    </row>
    <row customHeight="1" ht="13.8" r="66" s="311">
      <c r="A66" s="353" t="n">
        <v>3.56</v>
      </c>
      <c r="B66" s="353" t="n">
        <v>2.14</v>
      </c>
      <c r="C66" s="353" t="n">
        <v>0.18</v>
      </c>
      <c r="D66" s="353" t="n">
        <v>0.042</v>
      </c>
      <c r="E66" s="353" t="n">
        <v>0.002</v>
      </c>
      <c r="F66" s="353" t="n">
        <v>0.45</v>
      </c>
      <c r="G66" s="353" t="n">
        <v>0</v>
      </c>
      <c r="H66" s="353" t="n">
        <v>0.008</v>
      </c>
      <c r="I66" s="353" t="n">
        <v>0.023</v>
      </c>
      <c r="J66" s="353" t="n">
        <v>0</v>
      </c>
      <c r="K66" s="353" t="n">
        <v>0.02</v>
      </c>
      <c r="L66" s="353" t="n">
        <v>0</v>
      </c>
      <c r="M66" s="353" t="n">
        <v>0</v>
      </c>
      <c r="N66" s="353" t="n">
        <v>0</v>
      </c>
      <c r="O66" s="353" t="n">
        <v>900</v>
      </c>
      <c r="P66" s="353" t="n">
        <v>60</v>
      </c>
      <c r="Q66" s="353" t="n">
        <v>350</v>
      </c>
      <c r="R66" s="353" t="n">
        <v>60</v>
      </c>
      <c r="S66" s="353" t="n">
        <v>905</v>
      </c>
      <c r="T66" s="353" t="n">
        <v>711</v>
      </c>
      <c r="U66" s="353" t="n">
        <v>6.5</v>
      </c>
      <c r="V66" s="353">
        <f>KONWERTUJ_TWARDOSC(Z66,tabela_twardosci!$G$8:$G$95,tabela_twardosci!$K$8:$K$95)</f>
        <v/>
      </c>
      <c r="W66" s="353" t="n"/>
      <c r="X66" s="353" t="n"/>
      <c r="Y66" s="354" t="n">
        <v>8</v>
      </c>
      <c r="Z66" s="355" t="n">
        <v>71</v>
      </c>
      <c r="AA66" s="355" t="n"/>
      <c r="AB66" s="355" t="n"/>
      <c r="AC66" s="355" t="n"/>
      <c r="AD66" s="355" t="n"/>
      <c r="AE66" s="355" t="n"/>
      <c r="AF66" s="309">
        <f>NOT(OR(ISBLANK(S66),ISBLANK(T66),ISBLANK(U66),ISBLANK(V66),AND(ISBLANK(W66),ISBLANK(X66))))</f>
        <v/>
      </c>
      <c r="AG66" s="309" t="n">
        <v>25</v>
      </c>
      <c r="AH66" s="309">
        <f>IF(AG66&lt;=30,1,IF(AG66&lt;=60,2,IF(AG66&lt;=100,3,"bd")))</f>
        <v/>
      </c>
      <c r="AI66" s="309">
        <f>AND(A66&gt;=zakresy_produkcyjne!B$2,A66&lt;=zakresy_produkcyjne!B$3)</f>
        <v/>
      </c>
      <c r="AJ66" s="309">
        <f>AND(B66&gt;=zakresy_produkcyjne!C$2,B66&lt;=zakresy_produkcyjne!C$3)</f>
        <v/>
      </c>
      <c r="AK66" s="309">
        <f>AND(C66&gt;=zakresy_produkcyjne!D$2,C66&lt;=zakresy_produkcyjne!D$3)</f>
        <v/>
      </c>
      <c r="AL66" s="309">
        <f>AND(D66&gt;=zakresy_produkcyjne!E$2,D66&lt;=zakresy_produkcyjne!E$3)</f>
        <v/>
      </c>
      <c r="AM66" s="309">
        <f>AND(E66&gt;=zakresy_produkcyjne!F$2,E66&lt;=zakresy_produkcyjne!F$3)</f>
        <v/>
      </c>
      <c r="AN66" s="309">
        <f>AND(F66&gt;=zakresy_produkcyjne!G$2,F66&lt;=zakresy_produkcyjne!G$3)</f>
        <v/>
      </c>
      <c r="AO66" s="309">
        <f>AND(G66&gt;=zakresy_produkcyjne!H$2,G66&lt;=zakresy_produkcyjne!H$3)</f>
        <v/>
      </c>
      <c r="AP66" s="309">
        <f>AND(O66&gt;=zakresy_produkcyjne!I$2,O66&lt;=zakresy_produkcyjne!I$3)</f>
        <v/>
      </c>
      <c r="AQ66" s="309">
        <f>AND(P66&gt;=zakresy_produkcyjne!J$2,P66&lt;=zakresy_produkcyjne!J$3)</f>
        <v/>
      </c>
      <c r="AR66" s="309">
        <f>AND(Q66&gt;=zakresy_produkcyjne!K$2,Q66&lt;=zakresy_produkcyjne!K$3)</f>
        <v/>
      </c>
      <c r="AS66" s="309">
        <f>AND(R66&gt;=zakresy_produkcyjne!L$2,R66&lt;=zakresy_produkcyjne!L$3)</f>
        <v/>
      </c>
      <c r="AT66" s="309">
        <f>AND(AI66:AO66)</f>
        <v/>
      </c>
      <c r="AU66" s="309">
        <f>AND(AP66:AS66)</f>
        <v/>
      </c>
      <c r="AV66" s="309">
        <f>AND(AT66:AU66)</f>
        <v/>
      </c>
      <c r="AW66" s="309">
        <f>AI66*zakresy_produkcyjne!B$4+AJ66*zakresy_produkcyjne!C$4+AK66*zakresy_produkcyjne!D$4+AL66*zakresy_produkcyjne!E$4+AM66*zakresy_produkcyjne!F$4+AN66*zakresy_produkcyjne!G$4+AO66*zakresy_produkcyjne!H$4+AP66*zakresy_produkcyjne!I$4+AQ66*zakresy_produkcyjne!J$4+AR66*zakresy_produkcyjne!K$4+AS66*zakresy_produkcyjne!L$4</f>
        <v/>
      </c>
      <c r="BJ66" s="309">
        <f>IF(S66&lt;&gt;"",S66,BE66)</f>
        <v/>
      </c>
      <c r="BK66" s="309">
        <f>IF(T66&lt;&gt;"",T66,BF66)</f>
        <v/>
      </c>
      <c r="BL66" s="309">
        <f>IF(U66&lt;&gt;"",U66,BG66)</f>
        <v/>
      </c>
      <c r="BM66" s="309">
        <f>IF(V66&lt;&gt;"",V66,BH66)</f>
        <v/>
      </c>
      <c r="BN66" s="309">
        <f>IF(X66&lt;&gt;"",X66,BI66)</f>
        <v/>
      </c>
      <c r="BO66" s="309">
        <f>ABS(BE66-BJ66)</f>
        <v/>
      </c>
      <c r="BP66" s="309">
        <f>IF(S66&lt;&gt;"",POWER((Arkusz10!$O$9*Q66+Arkusz10!$P$9)-S66,2))</f>
        <v/>
      </c>
    </row>
    <row customHeight="1" ht="13.8" r="67" s="311">
      <c r="A67" s="353" t="n">
        <v>3.56</v>
      </c>
      <c r="B67" s="353" t="n">
        <v>2.14</v>
      </c>
      <c r="C67" s="353" t="n">
        <v>0.18</v>
      </c>
      <c r="D67" s="353" t="n">
        <v>0.042</v>
      </c>
      <c r="E67" s="353" t="n">
        <v>0.002</v>
      </c>
      <c r="F67" s="353" t="n">
        <v>0.45</v>
      </c>
      <c r="G67" s="353" t="n">
        <v>0</v>
      </c>
      <c r="H67" s="353" t="n">
        <v>0.008</v>
      </c>
      <c r="I67" s="353" t="n">
        <v>0.023</v>
      </c>
      <c r="J67" s="353" t="n">
        <v>0</v>
      </c>
      <c r="K67" s="353" t="n">
        <v>0.02</v>
      </c>
      <c r="L67" s="353" t="n">
        <v>0</v>
      </c>
      <c r="M67" s="353" t="n">
        <v>0</v>
      </c>
      <c r="N67" s="353" t="n">
        <v>0</v>
      </c>
      <c r="O67" s="353" t="n">
        <v>900</v>
      </c>
      <c r="P67" s="353" t="n">
        <v>60</v>
      </c>
      <c r="Q67" s="353" t="n">
        <v>350</v>
      </c>
      <c r="R67" s="353" t="n">
        <v>90</v>
      </c>
      <c r="S67" s="353" t="n">
        <v>889</v>
      </c>
      <c r="T67" s="353" t="n">
        <v>698</v>
      </c>
      <c r="U67" s="353" t="n">
        <v>6.9</v>
      </c>
      <c r="V67" s="353">
        <f>KONWERTUJ_TWARDOSC(Z67,tabela_twardosci!$G$8:$G$95,tabela_twardosci!$K$8:$K$95)</f>
        <v/>
      </c>
      <c r="W67" s="353" t="n"/>
      <c r="X67" s="353" t="n"/>
      <c r="Y67" s="354" t="n">
        <v>8</v>
      </c>
      <c r="Z67" s="355" t="n">
        <v>69</v>
      </c>
      <c r="AA67" s="355" t="n"/>
      <c r="AB67" s="355" t="n"/>
      <c r="AC67" s="355" t="n"/>
      <c r="AD67" s="355" t="n"/>
      <c r="AE67" s="355" t="n"/>
      <c r="AF67" s="309">
        <f>NOT(OR(ISBLANK(S67),ISBLANK(T67),ISBLANK(U67),ISBLANK(V67),AND(ISBLANK(W67),ISBLANK(X67))))</f>
        <v/>
      </c>
      <c r="AG67" s="309" t="n">
        <v>25</v>
      </c>
      <c r="AH67" s="309">
        <f>IF(AG67&lt;=30,1,IF(AG67&lt;=60,2,IF(AG67&lt;=100,3,"bd")))</f>
        <v/>
      </c>
      <c r="AI67" s="309">
        <f>AND(A67&gt;=zakresy_produkcyjne!B$2,A67&lt;=zakresy_produkcyjne!B$3)</f>
        <v/>
      </c>
      <c r="AJ67" s="309">
        <f>AND(B67&gt;=zakresy_produkcyjne!C$2,B67&lt;=zakresy_produkcyjne!C$3)</f>
        <v/>
      </c>
      <c r="AK67" s="309">
        <f>AND(C67&gt;=zakresy_produkcyjne!D$2,C67&lt;=zakresy_produkcyjne!D$3)</f>
        <v/>
      </c>
      <c r="AL67" s="309">
        <f>AND(D67&gt;=zakresy_produkcyjne!E$2,D67&lt;=zakresy_produkcyjne!E$3)</f>
        <v/>
      </c>
      <c r="AM67" s="309">
        <f>AND(E67&gt;=zakresy_produkcyjne!F$2,E67&lt;=zakresy_produkcyjne!F$3)</f>
        <v/>
      </c>
      <c r="AN67" s="309">
        <f>AND(F67&gt;=zakresy_produkcyjne!G$2,F67&lt;=zakresy_produkcyjne!G$3)</f>
        <v/>
      </c>
      <c r="AO67" s="309">
        <f>AND(G67&gt;=zakresy_produkcyjne!H$2,G67&lt;=zakresy_produkcyjne!H$3)</f>
        <v/>
      </c>
      <c r="AP67" s="309">
        <f>AND(O67&gt;=zakresy_produkcyjne!I$2,O67&lt;=zakresy_produkcyjne!I$3)</f>
        <v/>
      </c>
      <c r="AQ67" s="309">
        <f>AND(P67&gt;=zakresy_produkcyjne!J$2,P67&lt;=zakresy_produkcyjne!J$3)</f>
        <v/>
      </c>
      <c r="AR67" s="309">
        <f>AND(Q67&gt;=zakresy_produkcyjne!K$2,Q67&lt;=zakresy_produkcyjne!K$3)</f>
        <v/>
      </c>
      <c r="AS67" s="309">
        <f>AND(R67&gt;=zakresy_produkcyjne!L$2,R67&lt;=zakresy_produkcyjne!L$3)</f>
        <v/>
      </c>
      <c r="AT67" s="309">
        <f>AND(AI67:AO67)</f>
        <v/>
      </c>
      <c r="AU67" s="309">
        <f>AND(AP67:AS67)</f>
        <v/>
      </c>
      <c r="AV67" s="309">
        <f>AND(AT67:AU67)</f>
        <v/>
      </c>
      <c r="AW67" s="309">
        <f>AI67*zakresy_produkcyjne!B$4+AJ67*zakresy_produkcyjne!C$4+AK67*zakresy_produkcyjne!D$4+AL67*zakresy_produkcyjne!E$4+AM67*zakresy_produkcyjne!F$4+AN67*zakresy_produkcyjne!G$4+AO67*zakresy_produkcyjne!H$4+AP67*zakresy_produkcyjne!I$4+AQ67*zakresy_produkcyjne!J$4+AR67*zakresy_produkcyjne!K$4+AS67*zakresy_produkcyjne!L$4</f>
        <v/>
      </c>
      <c r="BJ67" s="309">
        <f>IF(S67&lt;&gt;"",S67,BE67)</f>
        <v/>
      </c>
      <c r="BK67" s="309">
        <f>IF(T67&lt;&gt;"",T67,BF67)</f>
        <v/>
      </c>
      <c r="BL67" s="309">
        <f>IF(U67&lt;&gt;"",U67,BG67)</f>
        <v/>
      </c>
      <c r="BM67" s="309">
        <f>IF(V67&lt;&gt;"",V67,BH67)</f>
        <v/>
      </c>
      <c r="BN67" s="309">
        <f>IF(X67&lt;&gt;"",X67,BI67)</f>
        <v/>
      </c>
      <c r="BO67" s="309">
        <f>ABS(BE67-BJ67)</f>
        <v/>
      </c>
      <c r="BP67" s="309">
        <f>IF(S67&lt;&gt;"",POWER((Arkusz10!$O$9*Q67+Arkusz10!$P$9)-S67,2))</f>
        <v/>
      </c>
    </row>
    <row customHeight="1" ht="13.8" r="68" s="311">
      <c r="A68" s="353" t="n">
        <v>3.56</v>
      </c>
      <c r="B68" s="353" t="n">
        <v>2.14</v>
      </c>
      <c r="C68" s="353" t="n">
        <v>0.18</v>
      </c>
      <c r="D68" s="353" t="n">
        <v>0.042</v>
      </c>
      <c r="E68" s="353" t="n">
        <v>0.002</v>
      </c>
      <c r="F68" s="353" t="n">
        <v>0.45</v>
      </c>
      <c r="G68" s="353" t="n">
        <v>0</v>
      </c>
      <c r="H68" s="353" t="n">
        <v>0.008</v>
      </c>
      <c r="I68" s="353" t="n">
        <v>0.023</v>
      </c>
      <c r="J68" s="353" t="n">
        <v>0</v>
      </c>
      <c r="K68" s="353" t="n">
        <v>0.02</v>
      </c>
      <c r="L68" s="353" t="n">
        <v>0</v>
      </c>
      <c r="M68" s="353" t="n">
        <v>0</v>
      </c>
      <c r="N68" s="353" t="n">
        <v>0</v>
      </c>
      <c r="O68" s="353" t="n">
        <v>900</v>
      </c>
      <c r="P68" s="353" t="n">
        <v>60</v>
      </c>
      <c r="Q68" s="353" t="n">
        <v>350</v>
      </c>
      <c r="R68" s="353" t="n">
        <v>120</v>
      </c>
      <c r="S68" s="353" t="n">
        <v>898</v>
      </c>
      <c r="T68" s="353" t="n">
        <v>702</v>
      </c>
      <c r="U68" s="353" t="n">
        <v>6.6</v>
      </c>
      <c r="V68" s="353">
        <f>KONWERTUJ_TWARDOSC(Z68,tabela_twardosci!$G$8:$G$95,tabela_twardosci!$K$8:$K$95)</f>
        <v/>
      </c>
      <c r="W68" s="353" t="n"/>
      <c r="X68" s="353" t="n"/>
      <c r="Y68" s="354" t="n">
        <v>8</v>
      </c>
      <c r="Z68" s="355" t="n">
        <v>68</v>
      </c>
      <c r="AA68" s="355" t="n"/>
      <c r="AB68" s="355" t="n"/>
      <c r="AC68" s="355" t="n"/>
      <c r="AD68" s="355" t="n"/>
      <c r="AE68" s="355" t="n"/>
      <c r="AF68" s="309">
        <f>NOT(OR(ISBLANK(S68),ISBLANK(T68),ISBLANK(U68),ISBLANK(V68),AND(ISBLANK(W68),ISBLANK(X68))))</f>
        <v/>
      </c>
      <c r="AG68" s="309" t="n">
        <v>25</v>
      </c>
      <c r="AH68" s="309">
        <f>IF(AG68&lt;=30,1,IF(AG68&lt;=60,2,IF(AG68&lt;=100,3,"bd")))</f>
        <v/>
      </c>
      <c r="AI68" s="309">
        <f>AND(A68&gt;=zakresy_produkcyjne!B$2,A68&lt;=zakresy_produkcyjne!B$3)</f>
        <v/>
      </c>
      <c r="AJ68" s="309">
        <f>AND(B68&gt;=zakresy_produkcyjne!C$2,B68&lt;=zakresy_produkcyjne!C$3)</f>
        <v/>
      </c>
      <c r="AK68" s="309">
        <f>AND(C68&gt;=zakresy_produkcyjne!D$2,C68&lt;=zakresy_produkcyjne!D$3)</f>
        <v/>
      </c>
      <c r="AL68" s="309">
        <f>AND(D68&gt;=zakresy_produkcyjne!E$2,D68&lt;=zakresy_produkcyjne!E$3)</f>
        <v/>
      </c>
      <c r="AM68" s="309">
        <f>AND(E68&gt;=zakresy_produkcyjne!F$2,E68&lt;=zakresy_produkcyjne!F$3)</f>
        <v/>
      </c>
      <c r="AN68" s="309">
        <f>AND(F68&gt;=zakresy_produkcyjne!G$2,F68&lt;=zakresy_produkcyjne!G$3)</f>
        <v/>
      </c>
      <c r="AO68" s="309">
        <f>AND(G68&gt;=zakresy_produkcyjne!H$2,G68&lt;=zakresy_produkcyjne!H$3)</f>
        <v/>
      </c>
      <c r="AP68" s="309">
        <f>AND(O68&gt;=zakresy_produkcyjne!I$2,O68&lt;=zakresy_produkcyjne!I$3)</f>
        <v/>
      </c>
      <c r="AQ68" s="309">
        <f>AND(P68&gt;=zakresy_produkcyjne!J$2,P68&lt;=zakresy_produkcyjne!J$3)</f>
        <v/>
      </c>
      <c r="AR68" s="309">
        <f>AND(Q68&gt;=zakresy_produkcyjne!K$2,Q68&lt;=zakresy_produkcyjne!K$3)</f>
        <v/>
      </c>
      <c r="AS68" s="309">
        <f>AND(R68&gt;=zakresy_produkcyjne!L$2,R68&lt;=zakresy_produkcyjne!L$3)</f>
        <v/>
      </c>
      <c r="AT68" s="309">
        <f>AND(AI68:AO68)</f>
        <v/>
      </c>
      <c r="AU68" s="309">
        <f>AND(AP68:AS68)</f>
        <v/>
      </c>
      <c r="AV68" s="309">
        <f>AND(AT68:AU68)</f>
        <v/>
      </c>
      <c r="AW68" s="309">
        <f>AI68*zakresy_produkcyjne!B$4+AJ68*zakresy_produkcyjne!C$4+AK68*zakresy_produkcyjne!D$4+AL68*zakresy_produkcyjne!E$4+AM68*zakresy_produkcyjne!F$4+AN68*zakresy_produkcyjne!G$4+AO68*zakresy_produkcyjne!H$4+AP68*zakresy_produkcyjne!I$4+AQ68*zakresy_produkcyjne!J$4+AR68*zakresy_produkcyjne!K$4+AS68*zakresy_produkcyjne!L$4</f>
        <v/>
      </c>
      <c r="BJ68" s="309">
        <f>IF(S68&lt;&gt;"",S68,BE68)</f>
        <v/>
      </c>
      <c r="BK68" s="309">
        <f>IF(T68&lt;&gt;"",T68,BF68)</f>
        <v/>
      </c>
      <c r="BL68" s="309">
        <f>IF(U68&lt;&gt;"",U68,BG68)</f>
        <v/>
      </c>
      <c r="BM68" s="309">
        <f>IF(V68&lt;&gt;"",V68,BH68)</f>
        <v/>
      </c>
      <c r="BN68" s="309">
        <f>IF(X68&lt;&gt;"",X68,BI68)</f>
        <v/>
      </c>
      <c r="BO68" s="309">
        <f>ABS(BE68-BJ68)</f>
        <v/>
      </c>
      <c r="BP68" s="309">
        <f>IF(S68&lt;&gt;"",POWER((Arkusz10!$O$9*Q68+Arkusz10!$P$9)-S68,2))</f>
        <v/>
      </c>
    </row>
    <row customHeight="1" ht="13.8" r="69" s="311">
      <c r="A69" s="356" t="n">
        <v>3.5</v>
      </c>
      <c r="B69" s="356" t="n">
        <v>2.5</v>
      </c>
      <c r="C69" s="356" t="n">
        <v>0.3</v>
      </c>
      <c r="D69" s="357" t="n">
        <v>0.055</v>
      </c>
      <c r="E69" s="356" t="n">
        <v>0.8</v>
      </c>
      <c r="F69" s="356" t="n">
        <v>0.95</v>
      </c>
      <c r="G69" s="357" t="n">
        <v>0.291</v>
      </c>
      <c r="H69" s="356" t="n">
        <v>0.008</v>
      </c>
      <c r="I69" s="356" t="n">
        <v>0.042</v>
      </c>
      <c r="J69" s="358" t="n">
        <v>0</v>
      </c>
      <c r="K69" s="356" t="n">
        <v>0.05</v>
      </c>
      <c r="L69" s="358" t="n">
        <v>0</v>
      </c>
      <c r="M69" s="358" t="n">
        <v>0</v>
      </c>
      <c r="N69" s="357" t="n">
        <v>0.03</v>
      </c>
      <c r="O69" s="358" t="n">
        <v>860</v>
      </c>
      <c r="P69" s="358" t="n">
        <v>60</v>
      </c>
      <c r="Q69" s="358" t="n">
        <v>320</v>
      </c>
      <c r="R69" s="358" t="n">
        <v>30</v>
      </c>
      <c r="S69" s="359" t="n"/>
      <c r="T69" s="358" t="n"/>
      <c r="U69" s="358" t="n"/>
      <c r="V69" s="358" t="n"/>
      <c r="W69" s="358" t="n"/>
      <c r="X69" s="360" t="n">
        <v>24</v>
      </c>
      <c r="Y69" s="361" t="n">
        <v>10</v>
      </c>
      <c r="Z69" s="362" t="n"/>
      <c r="AA69" s="362" t="n"/>
      <c r="AB69" s="362" t="n"/>
      <c r="AC69" s="362" t="n"/>
      <c r="AD69" s="362" t="n"/>
      <c r="AE69" s="362" t="n"/>
      <c r="AF69" s="309">
        <f>NOT(OR(ISBLANK(S69),ISBLANK(T69),ISBLANK(U69),ISBLANK(V69),AND(ISBLANK(W69),ISBLANK(X69))))</f>
        <v/>
      </c>
      <c r="AG69" s="309" t="n">
        <v>25</v>
      </c>
      <c r="AH69" s="309">
        <f>IF(AG69&lt;=30,1,IF(AG69&lt;=60,2,IF(AG69&lt;=100,3,"bd")))</f>
        <v/>
      </c>
      <c r="AI69" s="309">
        <f>AND(A69&gt;=zakresy_produkcyjne!B$2,A69&lt;=zakresy_produkcyjne!B$3)</f>
        <v/>
      </c>
      <c r="AJ69" s="309">
        <f>AND(B69&gt;=zakresy_produkcyjne!C$2,B69&lt;=zakresy_produkcyjne!C$3)</f>
        <v/>
      </c>
      <c r="AK69" s="309">
        <f>AND(C69&gt;=zakresy_produkcyjne!D$2,C69&lt;=zakresy_produkcyjne!D$3)</f>
        <v/>
      </c>
      <c r="AL69" s="309">
        <f>AND(D69&gt;=zakresy_produkcyjne!E$2,D69&lt;=zakresy_produkcyjne!E$3)</f>
        <v/>
      </c>
      <c r="AM69" s="309">
        <f>AND(E69&gt;=zakresy_produkcyjne!F$2,E69&lt;=zakresy_produkcyjne!F$3)</f>
        <v/>
      </c>
      <c r="AN69" s="309">
        <f>AND(F69&gt;=zakresy_produkcyjne!G$2,F69&lt;=zakresy_produkcyjne!G$3)</f>
        <v/>
      </c>
      <c r="AO69" s="309">
        <f>AND(G69&gt;=zakresy_produkcyjne!H$2,G69&lt;=zakresy_produkcyjne!H$3)</f>
        <v/>
      </c>
      <c r="AP69" s="309">
        <f>AND(O69&gt;=zakresy_produkcyjne!I$2,O69&lt;=zakresy_produkcyjne!I$3)</f>
        <v/>
      </c>
      <c r="AQ69" s="309">
        <f>AND(P69&gt;=zakresy_produkcyjne!J$2,P69&lt;=zakresy_produkcyjne!J$3)</f>
        <v/>
      </c>
      <c r="AR69" s="309">
        <f>AND(Q69&gt;=zakresy_produkcyjne!K$2,Q69&lt;=zakresy_produkcyjne!K$3)</f>
        <v/>
      </c>
      <c r="AS69" s="309">
        <f>AND(R69&gt;=zakresy_produkcyjne!L$2,R69&lt;=zakresy_produkcyjne!L$3)</f>
        <v/>
      </c>
      <c r="AT69" s="309">
        <f>AND(AI69:AO69)</f>
        <v/>
      </c>
      <c r="AU69" s="309">
        <f>AND(AP69:AS69)</f>
        <v/>
      </c>
      <c r="AV69" s="309">
        <f>AND(AT69:AU69)</f>
        <v/>
      </c>
      <c r="AW69" s="309">
        <f>AI69*zakresy_produkcyjne!B$4+AJ69*zakresy_produkcyjne!C$4+AK69*zakresy_produkcyjne!D$4+AL69*zakresy_produkcyjne!E$4+AM69*zakresy_produkcyjne!F$4+AN69*zakresy_produkcyjne!G$4+AO69*zakresy_produkcyjne!H$4+AP69*zakresy_produkcyjne!I$4+AQ69*zakresy_produkcyjne!J$4+AR69*zakresy_produkcyjne!K$4+AS69*zakresy_produkcyjne!L$4</f>
        <v/>
      </c>
      <c r="BD69" s="309" t="n">
        <v>100</v>
      </c>
      <c r="BJ69" s="309">
        <f>IF(S69&lt;&gt;"",S69,BE69)</f>
        <v/>
      </c>
      <c r="BK69" s="309">
        <f>IF(T69&lt;&gt;"",T69,BF69)</f>
        <v/>
      </c>
      <c r="BL69" s="309">
        <f>IF(U69&lt;&gt;"",U69,BG69)</f>
        <v/>
      </c>
      <c r="BM69" s="309">
        <f>IF(V69&lt;&gt;"",V69,BH69)</f>
        <v/>
      </c>
      <c r="BN69" s="309">
        <f>IF(X69&lt;&gt;"",X69,BI69)</f>
        <v/>
      </c>
      <c r="BO69" s="309">
        <f>ABS(BE69-BJ69)</f>
        <v/>
      </c>
      <c r="BP69" s="309">
        <f>IF(S69&lt;&gt;"",POWER((Arkusz10!$O$9*Q69+Arkusz10!$P$9)-S69,2))</f>
        <v/>
      </c>
    </row>
    <row customHeight="1" ht="13.8" r="70" s="311">
      <c r="A70" s="356" t="n">
        <v>3.5</v>
      </c>
      <c r="B70" s="356" t="n">
        <v>2.5</v>
      </c>
      <c r="C70" s="356" t="n">
        <v>0.3</v>
      </c>
      <c r="D70" s="357" t="n">
        <v>0.055</v>
      </c>
      <c r="E70" s="356" t="n">
        <v>0.8</v>
      </c>
      <c r="F70" s="356" t="n">
        <v>0.95</v>
      </c>
      <c r="G70" s="357" t="n">
        <v>0.291</v>
      </c>
      <c r="H70" s="356" t="n">
        <v>0.008</v>
      </c>
      <c r="I70" s="356" t="n">
        <v>0.042</v>
      </c>
      <c r="J70" s="358" t="n">
        <v>0</v>
      </c>
      <c r="K70" s="356" t="n">
        <v>0.05</v>
      </c>
      <c r="L70" s="358" t="n">
        <v>0</v>
      </c>
      <c r="M70" s="358" t="n">
        <v>0</v>
      </c>
      <c r="N70" s="357" t="n">
        <v>0.03</v>
      </c>
      <c r="O70" s="358" t="n">
        <v>860</v>
      </c>
      <c r="P70" s="358" t="n">
        <v>60</v>
      </c>
      <c r="Q70" s="358" t="n">
        <v>320</v>
      </c>
      <c r="R70" s="358" t="n">
        <v>60</v>
      </c>
      <c r="S70" s="359" t="n"/>
      <c r="T70" s="358" t="n"/>
      <c r="U70" s="358" t="n"/>
      <c r="V70" s="358" t="n"/>
      <c r="W70" s="358" t="n"/>
      <c r="X70" s="360" t="n">
        <v>62</v>
      </c>
      <c r="Y70" s="361" t="n">
        <v>10</v>
      </c>
      <c r="Z70" s="362" t="n"/>
      <c r="AA70" s="362" t="n"/>
      <c r="AB70" s="362" t="n"/>
      <c r="AC70" s="362" t="n"/>
      <c r="AD70" s="362" t="n"/>
      <c r="AE70" s="362" t="n"/>
      <c r="AF70" s="309">
        <f>NOT(OR(ISBLANK(S70),ISBLANK(T70),ISBLANK(U70),ISBLANK(V70),AND(ISBLANK(W70),ISBLANK(X70))))</f>
        <v/>
      </c>
      <c r="AG70" s="309" t="n">
        <v>25</v>
      </c>
      <c r="AH70" s="309">
        <f>IF(AG70&lt;=30,1,IF(AG70&lt;=60,2,IF(AG70&lt;=100,3,"bd")))</f>
        <v/>
      </c>
      <c r="AI70" s="309">
        <f>AND(A70&gt;=zakresy_produkcyjne!B$2,A70&lt;=zakresy_produkcyjne!B$3)</f>
        <v/>
      </c>
      <c r="AJ70" s="309">
        <f>AND(B70&gt;=zakresy_produkcyjne!C$2,B70&lt;=zakresy_produkcyjne!C$3)</f>
        <v/>
      </c>
      <c r="AK70" s="309">
        <f>AND(C70&gt;=zakresy_produkcyjne!D$2,C70&lt;=zakresy_produkcyjne!D$3)</f>
        <v/>
      </c>
      <c r="AL70" s="309">
        <f>AND(D70&gt;=zakresy_produkcyjne!E$2,D70&lt;=zakresy_produkcyjne!E$3)</f>
        <v/>
      </c>
      <c r="AM70" s="309">
        <f>AND(E70&gt;=zakresy_produkcyjne!F$2,E70&lt;=zakresy_produkcyjne!F$3)</f>
        <v/>
      </c>
      <c r="AN70" s="309">
        <f>AND(F70&gt;=zakresy_produkcyjne!G$2,F70&lt;=zakresy_produkcyjne!G$3)</f>
        <v/>
      </c>
      <c r="AO70" s="309">
        <f>AND(G70&gt;=zakresy_produkcyjne!H$2,G70&lt;=zakresy_produkcyjne!H$3)</f>
        <v/>
      </c>
      <c r="AP70" s="309">
        <f>AND(O70&gt;=zakresy_produkcyjne!I$2,O70&lt;=zakresy_produkcyjne!I$3)</f>
        <v/>
      </c>
      <c r="AQ70" s="309">
        <f>AND(P70&gt;=zakresy_produkcyjne!J$2,P70&lt;=zakresy_produkcyjne!J$3)</f>
        <v/>
      </c>
      <c r="AR70" s="309">
        <f>AND(Q70&gt;=zakresy_produkcyjne!K$2,Q70&lt;=zakresy_produkcyjne!K$3)</f>
        <v/>
      </c>
      <c r="AS70" s="309">
        <f>AND(R70&gt;=zakresy_produkcyjne!L$2,R70&lt;=zakresy_produkcyjne!L$3)</f>
        <v/>
      </c>
      <c r="AT70" s="309">
        <f>AND(AI70:AO70)</f>
        <v/>
      </c>
      <c r="AU70" s="309">
        <f>AND(AP70:AS70)</f>
        <v/>
      </c>
      <c r="AV70" s="309">
        <f>AND(AT70:AU70)</f>
        <v/>
      </c>
      <c r="AW70" s="309">
        <f>AI70*zakresy_produkcyjne!B$4+AJ70*zakresy_produkcyjne!C$4+AK70*zakresy_produkcyjne!D$4+AL70*zakresy_produkcyjne!E$4+AM70*zakresy_produkcyjne!F$4+AN70*zakresy_produkcyjne!G$4+AO70*zakresy_produkcyjne!H$4+AP70*zakresy_produkcyjne!I$4+AQ70*zakresy_produkcyjne!J$4+AR70*zakresy_produkcyjne!K$4+AS70*zakresy_produkcyjne!L$4</f>
        <v/>
      </c>
      <c r="BD70" s="309" t="n">
        <v>100</v>
      </c>
      <c r="BJ70" s="309">
        <f>IF(S70&lt;&gt;"",S70,BE70)</f>
        <v/>
      </c>
      <c r="BK70" s="309">
        <f>IF(T70&lt;&gt;"",T70,BF70)</f>
        <v/>
      </c>
      <c r="BL70" s="309">
        <f>IF(U70&lt;&gt;"",U70,BG70)</f>
        <v/>
      </c>
      <c r="BM70" s="309">
        <f>IF(V70&lt;&gt;"",V70,BH70)</f>
        <v/>
      </c>
      <c r="BN70" s="309">
        <f>IF(X70&lt;&gt;"",X70,BI70)</f>
        <v/>
      </c>
      <c r="BO70" s="309">
        <f>ABS(BE70-BJ70)</f>
        <v/>
      </c>
      <c r="BP70" s="309">
        <f>IF(S70&lt;&gt;"",POWER((Arkusz10!$O$9*Q70+Arkusz10!$P$9)-S70,2))</f>
        <v/>
      </c>
    </row>
    <row customHeight="1" ht="13.8" r="71" s="311">
      <c r="A71" s="356" t="n">
        <v>3.5</v>
      </c>
      <c r="B71" s="356" t="n">
        <v>2.5</v>
      </c>
      <c r="C71" s="356" t="n">
        <v>0.3</v>
      </c>
      <c r="D71" s="357" t="n">
        <v>0.055</v>
      </c>
      <c r="E71" s="356" t="n">
        <v>0.8</v>
      </c>
      <c r="F71" s="356" t="n">
        <v>0.95</v>
      </c>
      <c r="G71" s="357" t="n">
        <v>0.291</v>
      </c>
      <c r="H71" s="356" t="n">
        <v>0.008</v>
      </c>
      <c r="I71" s="356" t="n">
        <v>0.042</v>
      </c>
      <c r="J71" s="358" t="n">
        <v>0</v>
      </c>
      <c r="K71" s="356" t="n">
        <v>0.05</v>
      </c>
      <c r="L71" s="358" t="n">
        <v>0</v>
      </c>
      <c r="M71" s="358" t="n">
        <v>0</v>
      </c>
      <c r="N71" s="357" t="n">
        <v>0.03</v>
      </c>
      <c r="O71" s="358" t="n">
        <v>860</v>
      </c>
      <c r="P71" s="358" t="n">
        <v>60</v>
      </c>
      <c r="Q71" s="358" t="n">
        <v>320</v>
      </c>
      <c r="R71" s="358" t="n">
        <v>90</v>
      </c>
      <c r="S71" s="359" t="n"/>
      <c r="T71" s="358" t="n"/>
      <c r="U71" s="358" t="n"/>
      <c r="V71" s="358" t="n"/>
      <c r="W71" s="358" t="n"/>
      <c r="X71" s="360" t="n">
        <v>72</v>
      </c>
      <c r="Y71" s="361" t="n">
        <v>10</v>
      </c>
      <c r="Z71" s="362" t="n"/>
      <c r="AA71" s="362" t="n"/>
      <c r="AB71" s="362" t="n"/>
      <c r="AC71" s="362" t="n"/>
      <c r="AD71" s="362" t="n"/>
      <c r="AE71" s="362" t="n"/>
      <c r="AF71" s="309">
        <f>NOT(OR(ISBLANK(S71),ISBLANK(T71),ISBLANK(U71),ISBLANK(V71),AND(ISBLANK(W71),ISBLANK(X71))))</f>
        <v/>
      </c>
      <c r="AG71" s="309" t="n">
        <v>25</v>
      </c>
      <c r="AH71" s="309">
        <f>IF(AG71&lt;=30,1,IF(AG71&lt;=60,2,IF(AG71&lt;=100,3,"bd")))</f>
        <v/>
      </c>
      <c r="AI71" s="309">
        <f>AND(A71&gt;=zakresy_produkcyjne!B$2,A71&lt;=zakresy_produkcyjne!B$3)</f>
        <v/>
      </c>
      <c r="AJ71" s="309">
        <f>AND(B71&gt;=zakresy_produkcyjne!C$2,B71&lt;=zakresy_produkcyjne!C$3)</f>
        <v/>
      </c>
      <c r="AK71" s="309">
        <f>AND(C71&gt;=zakresy_produkcyjne!D$2,C71&lt;=zakresy_produkcyjne!D$3)</f>
        <v/>
      </c>
      <c r="AL71" s="309">
        <f>AND(D71&gt;=zakresy_produkcyjne!E$2,D71&lt;=zakresy_produkcyjne!E$3)</f>
        <v/>
      </c>
      <c r="AM71" s="309">
        <f>AND(E71&gt;=zakresy_produkcyjne!F$2,E71&lt;=zakresy_produkcyjne!F$3)</f>
        <v/>
      </c>
      <c r="AN71" s="309">
        <f>AND(F71&gt;=zakresy_produkcyjne!G$2,F71&lt;=zakresy_produkcyjne!G$3)</f>
        <v/>
      </c>
      <c r="AO71" s="309">
        <f>AND(G71&gt;=zakresy_produkcyjne!H$2,G71&lt;=zakresy_produkcyjne!H$3)</f>
        <v/>
      </c>
      <c r="AP71" s="309">
        <f>AND(O71&gt;=zakresy_produkcyjne!I$2,O71&lt;=zakresy_produkcyjne!I$3)</f>
        <v/>
      </c>
      <c r="AQ71" s="309">
        <f>AND(P71&gt;=zakresy_produkcyjne!J$2,P71&lt;=zakresy_produkcyjne!J$3)</f>
        <v/>
      </c>
      <c r="AR71" s="309">
        <f>AND(Q71&gt;=zakresy_produkcyjne!K$2,Q71&lt;=zakresy_produkcyjne!K$3)</f>
        <v/>
      </c>
      <c r="AS71" s="309">
        <f>AND(R71&gt;=zakresy_produkcyjne!L$2,R71&lt;=zakresy_produkcyjne!L$3)</f>
        <v/>
      </c>
      <c r="AT71" s="309">
        <f>AND(AI71:AO71)</f>
        <v/>
      </c>
      <c r="AU71" s="309">
        <f>AND(AP71:AS71)</f>
        <v/>
      </c>
      <c r="AV71" s="309">
        <f>AND(AT71:AU71)</f>
        <v/>
      </c>
      <c r="AW71" s="309">
        <f>AI71*zakresy_produkcyjne!B$4+AJ71*zakresy_produkcyjne!C$4+AK71*zakresy_produkcyjne!D$4+AL71*zakresy_produkcyjne!E$4+AM71*zakresy_produkcyjne!F$4+AN71*zakresy_produkcyjne!G$4+AO71*zakresy_produkcyjne!H$4+AP71*zakresy_produkcyjne!I$4+AQ71*zakresy_produkcyjne!J$4+AR71*zakresy_produkcyjne!K$4+AS71*zakresy_produkcyjne!L$4</f>
        <v/>
      </c>
      <c r="BD71" s="309" t="n">
        <v>100</v>
      </c>
      <c r="BJ71" s="309">
        <f>IF(S71&lt;&gt;"",S71,BE71)</f>
        <v/>
      </c>
      <c r="BK71" s="309">
        <f>IF(T71&lt;&gt;"",T71,BF71)</f>
        <v/>
      </c>
      <c r="BL71" s="309">
        <f>IF(U71&lt;&gt;"",U71,BG71)</f>
        <v/>
      </c>
      <c r="BM71" s="309">
        <f>IF(V71&lt;&gt;"",V71,BH71)</f>
        <v/>
      </c>
      <c r="BN71" s="309">
        <f>IF(X71&lt;&gt;"",X71,BI71)</f>
        <v/>
      </c>
      <c r="BO71" s="309">
        <f>ABS(BE71-BJ71)</f>
        <v/>
      </c>
      <c r="BP71" s="309">
        <f>IF(S71&lt;&gt;"",POWER((Arkusz10!$O$9*Q71+Arkusz10!$P$9)-S71,2))</f>
        <v/>
      </c>
    </row>
    <row customHeight="1" ht="13.8" r="72" s="311">
      <c r="A72" s="356" t="n">
        <v>3.5</v>
      </c>
      <c r="B72" s="356" t="n">
        <v>2.5</v>
      </c>
      <c r="C72" s="356" t="n">
        <v>0.3</v>
      </c>
      <c r="D72" s="357" t="n">
        <v>0.055</v>
      </c>
      <c r="E72" s="356" t="n">
        <v>0.8</v>
      </c>
      <c r="F72" s="356" t="n">
        <v>0.95</v>
      </c>
      <c r="G72" s="357" t="n">
        <v>0.291</v>
      </c>
      <c r="H72" s="356" t="n">
        <v>0.008</v>
      </c>
      <c r="I72" s="356" t="n">
        <v>0.042</v>
      </c>
      <c r="J72" s="358" t="n">
        <v>0</v>
      </c>
      <c r="K72" s="356" t="n">
        <v>0.05</v>
      </c>
      <c r="L72" s="358" t="n">
        <v>0</v>
      </c>
      <c r="M72" s="358" t="n">
        <v>0</v>
      </c>
      <c r="N72" s="357" t="n">
        <v>0.03</v>
      </c>
      <c r="O72" s="358" t="n">
        <v>860</v>
      </c>
      <c r="P72" s="358" t="n">
        <v>60</v>
      </c>
      <c r="Q72" s="358" t="n">
        <v>320</v>
      </c>
      <c r="R72" s="358" t="n">
        <v>120</v>
      </c>
      <c r="S72" s="359" t="n"/>
      <c r="T72" s="358" t="n"/>
      <c r="U72" s="358" t="n"/>
      <c r="V72" s="358" t="n"/>
      <c r="W72" s="358" t="n"/>
      <c r="X72" s="360" t="n">
        <v>95</v>
      </c>
      <c r="Y72" s="361" t="n">
        <v>10</v>
      </c>
      <c r="Z72" s="362" t="n"/>
      <c r="AA72" s="362" t="n"/>
      <c r="AB72" s="362" t="n"/>
      <c r="AC72" s="362" t="n"/>
      <c r="AD72" s="362" t="n"/>
      <c r="AE72" s="362" t="n"/>
      <c r="AF72" s="309">
        <f>NOT(OR(ISBLANK(S72),ISBLANK(T72),ISBLANK(U72),ISBLANK(V72),AND(ISBLANK(W72),ISBLANK(X72))))</f>
        <v/>
      </c>
      <c r="AG72" s="309" t="n">
        <v>25</v>
      </c>
      <c r="AH72" s="309">
        <f>IF(AG72&lt;=30,1,IF(AG72&lt;=60,2,IF(AG72&lt;=100,3,"bd")))</f>
        <v/>
      </c>
      <c r="AI72" s="309">
        <f>AND(A72&gt;=zakresy_produkcyjne!B$2,A72&lt;=zakresy_produkcyjne!B$3)</f>
        <v/>
      </c>
      <c r="AJ72" s="309">
        <f>AND(B72&gt;=zakresy_produkcyjne!C$2,B72&lt;=zakresy_produkcyjne!C$3)</f>
        <v/>
      </c>
      <c r="AK72" s="309">
        <f>AND(C72&gt;=zakresy_produkcyjne!D$2,C72&lt;=zakresy_produkcyjne!D$3)</f>
        <v/>
      </c>
      <c r="AL72" s="309">
        <f>AND(D72&gt;=zakresy_produkcyjne!E$2,D72&lt;=zakresy_produkcyjne!E$3)</f>
        <v/>
      </c>
      <c r="AM72" s="309">
        <f>AND(E72&gt;=zakresy_produkcyjne!F$2,E72&lt;=zakresy_produkcyjne!F$3)</f>
        <v/>
      </c>
      <c r="AN72" s="309">
        <f>AND(F72&gt;=zakresy_produkcyjne!G$2,F72&lt;=zakresy_produkcyjne!G$3)</f>
        <v/>
      </c>
      <c r="AO72" s="309">
        <f>AND(G72&gt;=zakresy_produkcyjne!H$2,G72&lt;=zakresy_produkcyjne!H$3)</f>
        <v/>
      </c>
      <c r="AP72" s="309">
        <f>AND(O72&gt;=zakresy_produkcyjne!I$2,O72&lt;=zakresy_produkcyjne!I$3)</f>
        <v/>
      </c>
      <c r="AQ72" s="309">
        <f>AND(P72&gt;=zakresy_produkcyjne!J$2,P72&lt;=zakresy_produkcyjne!J$3)</f>
        <v/>
      </c>
      <c r="AR72" s="309">
        <f>AND(Q72&gt;=zakresy_produkcyjne!K$2,Q72&lt;=zakresy_produkcyjne!K$3)</f>
        <v/>
      </c>
      <c r="AS72" s="309">
        <f>AND(R72&gt;=zakresy_produkcyjne!L$2,R72&lt;=zakresy_produkcyjne!L$3)</f>
        <v/>
      </c>
      <c r="AT72" s="309">
        <f>AND(AI72:AO72)</f>
        <v/>
      </c>
      <c r="AU72" s="309">
        <f>AND(AP72:AS72)</f>
        <v/>
      </c>
      <c r="AV72" s="309">
        <f>AND(AT72:AU72)</f>
        <v/>
      </c>
      <c r="AW72" s="309">
        <f>AI72*zakresy_produkcyjne!B$4+AJ72*zakresy_produkcyjne!C$4+AK72*zakresy_produkcyjne!D$4+AL72*zakresy_produkcyjne!E$4+AM72*zakresy_produkcyjne!F$4+AN72*zakresy_produkcyjne!G$4+AO72*zakresy_produkcyjne!H$4+AP72*zakresy_produkcyjne!I$4+AQ72*zakresy_produkcyjne!J$4+AR72*zakresy_produkcyjne!K$4+AS72*zakresy_produkcyjne!L$4</f>
        <v/>
      </c>
      <c r="BD72" s="309" t="n">
        <v>100</v>
      </c>
      <c r="BJ72" s="309">
        <f>IF(S72&lt;&gt;"",S72,BE72)</f>
        <v/>
      </c>
      <c r="BK72" s="309">
        <f>IF(T72&lt;&gt;"",T72,BF72)</f>
        <v/>
      </c>
      <c r="BL72" s="309">
        <f>IF(U72&lt;&gt;"",U72,BG72)</f>
        <v/>
      </c>
      <c r="BM72" s="309">
        <f>IF(V72&lt;&gt;"",V72,BH72)</f>
        <v/>
      </c>
      <c r="BN72" s="309">
        <f>IF(X72&lt;&gt;"",X72,BI72)</f>
        <v/>
      </c>
      <c r="BO72" s="309">
        <f>ABS(BE72-BJ72)</f>
        <v/>
      </c>
      <c r="BP72" s="309">
        <f>IF(S72&lt;&gt;"",POWER((Arkusz10!$O$9*Q72+Arkusz10!$P$9)-S72,2))</f>
        <v/>
      </c>
    </row>
    <row customHeight="1" ht="13.8" r="73" s="311">
      <c r="A73" s="356" t="n">
        <v>3.5</v>
      </c>
      <c r="B73" s="356" t="n">
        <v>2.5</v>
      </c>
      <c r="C73" s="356" t="n">
        <v>0.3</v>
      </c>
      <c r="D73" s="357" t="n">
        <v>0.055</v>
      </c>
      <c r="E73" s="356" t="n">
        <v>0.8</v>
      </c>
      <c r="F73" s="356" t="n">
        <v>0.95</v>
      </c>
      <c r="G73" s="357" t="n">
        <v>0.291</v>
      </c>
      <c r="H73" s="356" t="n">
        <v>0.008</v>
      </c>
      <c r="I73" s="356" t="n">
        <v>0.042</v>
      </c>
      <c r="J73" s="358" t="n">
        <v>0</v>
      </c>
      <c r="K73" s="356" t="n">
        <v>0.05</v>
      </c>
      <c r="L73" s="358" t="n">
        <v>0</v>
      </c>
      <c r="M73" s="358" t="n">
        <v>0</v>
      </c>
      <c r="N73" s="357" t="n">
        <v>0.03</v>
      </c>
      <c r="O73" s="358" t="n">
        <v>860</v>
      </c>
      <c r="P73" s="358" t="n">
        <v>60</v>
      </c>
      <c r="Q73" s="358" t="n">
        <v>320</v>
      </c>
      <c r="R73" s="358" t="n">
        <v>150</v>
      </c>
      <c r="S73" s="359" t="n"/>
      <c r="T73" s="358" t="n"/>
      <c r="U73" s="358" t="n"/>
      <c r="V73" s="358" t="n"/>
      <c r="W73" s="358" t="n"/>
      <c r="X73" s="360" t="n">
        <v>111</v>
      </c>
      <c r="Y73" s="361" t="n">
        <v>10</v>
      </c>
      <c r="Z73" s="362" t="n"/>
      <c r="AA73" s="362" t="n"/>
      <c r="AB73" s="362" t="n"/>
      <c r="AC73" s="362" t="n"/>
      <c r="AD73" s="362" t="n"/>
      <c r="AE73" s="362" t="n"/>
      <c r="AF73" s="309">
        <f>NOT(OR(ISBLANK(S73),ISBLANK(T73),ISBLANK(U73),ISBLANK(V73),AND(ISBLANK(W73),ISBLANK(X73))))</f>
        <v/>
      </c>
      <c r="AG73" s="309" t="n">
        <v>25</v>
      </c>
      <c r="AH73" s="309">
        <f>IF(AG73&lt;=30,1,IF(AG73&lt;=60,2,IF(AG73&lt;=100,3,"bd")))</f>
        <v/>
      </c>
      <c r="AI73" s="309">
        <f>AND(A73&gt;=zakresy_produkcyjne!B$2,A73&lt;=zakresy_produkcyjne!B$3)</f>
        <v/>
      </c>
      <c r="AJ73" s="309">
        <f>AND(B73&gt;=zakresy_produkcyjne!C$2,B73&lt;=zakresy_produkcyjne!C$3)</f>
        <v/>
      </c>
      <c r="AK73" s="309">
        <f>AND(C73&gt;=zakresy_produkcyjne!D$2,C73&lt;=zakresy_produkcyjne!D$3)</f>
        <v/>
      </c>
      <c r="AL73" s="309">
        <f>AND(D73&gt;=zakresy_produkcyjne!E$2,D73&lt;=zakresy_produkcyjne!E$3)</f>
        <v/>
      </c>
      <c r="AM73" s="309">
        <f>AND(E73&gt;=zakresy_produkcyjne!F$2,E73&lt;=zakresy_produkcyjne!F$3)</f>
        <v/>
      </c>
      <c r="AN73" s="309">
        <f>AND(F73&gt;=zakresy_produkcyjne!G$2,F73&lt;=zakresy_produkcyjne!G$3)</f>
        <v/>
      </c>
      <c r="AO73" s="309">
        <f>AND(G73&gt;=zakresy_produkcyjne!H$2,G73&lt;=zakresy_produkcyjne!H$3)</f>
        <v/>
      </c>
      <c r="AP73" s="309">
        <f>AND(O73&gt;=zakresy_produkcyjne!I$2,O73&lt;=zakresy_produkcyjne!I$3)</f>
        <v/>
      </c>
      <c r="AQ73" s="309">
        <f>AND(P73&gt;=zakresy_produkcyjne!J$2,P73&lt;=zakresy_produkcyjne!J$3)</f>
        <v/>
      </c>
      <c r="AR73" s="309">
        <f>AND(Q73&gt;=zakresy_produkcyjne!K$2,Q73&lt;=zakresy_produkcyjne!K$3)</f>
        <v/>
      </c>
      <c r="AS73" s="309">
        <f>AND(R73&gt;=zakresy_produkcyjne!L$2,R73&lt;=zakresy_produkcyjne!L$3)</f>
        <v/>
      </c>
      <c r="AT73" s="309">
        <f>AND(AI73:AO73)</f>
        <v/>
      </c>
      <c r="AU73" s="309">
        <f>AND(AP73:AS73)</f>
        <v/>
      </c>
      <c r="AV73" s="309">
        <f>AND(AT73:AU73)</f>
        <v/>
      </c>
      <c r="AW73" s="309">
        <f>AI73*zakresy_produkcyjne!B$4+AJ73*zakresy_produkcyjne!C$4+AK73*zakresy_produkcyjne!D$4+AL73*zakresy_produkcyjne!E$4+AM73*zakresy_produkcyjne!F$4+AN73*zakresy_produkcyjne!G$4+AO73*zakresy_produkcyjne!H$4+AP73*zakresy_produkcyjne!I$4+AQ73*zakresy_produkcyjne!J$4+AR73*zakresy_produkcyjne!K$4+AS73*zakresy_produkcyjne!L$4</f>
        <v/>
      </c>
      <c r="BD73" s="309" t="n">
        <v>100</v>
      </c>
      <c r="BJ73" s="309">
        <f>IF(S73&lt;&gt;"",S73,BE73)</f>
        <v/>
      </c>
      <c r="BK73" s="309">
        <f>IF(T73&lt;&gt;"",T73,BF73)</f>
        <v/>
      </c>
      <c r="BL73" s="309">
        <f>IF(U73&lt;&gt;"",U73,BG73)</f>
        <v/>
      </c>
      <c r="BM73" s="309">
        <f>IF(V73&lt;&gt;"",V73,BH73)</f>
        <v/>
      </c>
      <c r="BN73" s="309">
        <f>IF(X73&lt;&gt;"",X73,BI73)</f>
        <v/>
      </c>
      <c r="BO73" s="309">
        <f>ABS(BE73-BJ73)</f>
        <v/>
      </c>
      <c r="BP73" s="309">
        <f>IF(S73&lt;&gt;"",POWER((Arkusz10!$O$9*Q73+Arkusz10!$P$9)-S73,2))</f>
        <v/>
      </c>
    </row>
    <row customHeight="1" ht="13.8" r="74" s="311">
      <c r="A74" s="356" t="n">
        <v>3.5</v>
      </c>
      <c r="B74" s="356" t="n">
        <v>2.5</v>
      </c>
      <c r="C74" s="356" t="n">
        <v>0.3</v>
      </c>
      <c r="D74" s="357" t="n">
        <v>0.055</v>
      </c>
      <c r="E74" s="356" t="n">
        <v>0.8</v>
      </c>
      <c r="F74" s="356" t="n">
        <v>0.95</v>
      </c>
      <c r="G74" s="357" t="n">
        <v>0.291</v>
      </c>
      <c r="H74" s="356" t="n">
        <v>0.008</v>
      </c>
      <c r="I74" s="356" t="n">
        <v>0.042</v>
      </c>
      <c r="J74" s="358" t="n">
        <v>0</v>
      </c>
      <c r="K74" s="356" t="n">
        <v>0.05</v>
      </c>
      <c r="L74" s="358" t="n">
        <v>0</v>
      </c>
      <c r="M74" s="358" t="n">
        <v>0</v>
      </c>
      <c r="N74" s="357" t="n">
        <v>0.03</v>
      </c>
      <c r="O74" s="358" t="n">
        <v>860</v>
      </c>
      <c r="P74" s="358" t="n">
        <v>60</v>
      </c>
      <c r="Q74" s="358" t="n">
        <v>320</v>
      </c>
      <c r="R74" s="358" t="n">
        <v>180</v>
      </c>
      <c r="S74" s="359" t="n"/>
      <c r="T74" s="358" t="n"/>
      <c r="U74" s="358" t="n"/>
      <c r="V74" s="358" t="n"/>
      <c r="W74" s="358" t="n"/>
      <c r="X74" s="360" t="n">
        <v>84</v>
      </c>
      <c r="Y74" s="361" t="n">
        <v>10</v>
      </c>
      <c r="Z74" s="362" t="n"/>
      <c r="AA74" s="362" t="n"/>
      <c r="AB74" s="362" t="n"/>
      <c r="AC74" s="362" t="n"/>
      <c r="AD74" s="362" t="n"/>
      <c r="AE74" s="362" t="n"/>
      <c r="AF74" s="309">
        <f>NOT(OR(ISBLANK(S74),ISBLANK(T74),ISBLANK(U74),ISBLANK(V74),AND(ISBLANK(W74),ISBLANK(X74))))</f>
        <v/>
      </c>
      <c r="AG74" s="309" t="n">
        <v>25</v>
      </c>
      <c r="AH74" s="309">
        <f>IF(AG74&lt;=30,1,IF(AG74&lt;=60,2,IF(AG74&lt;=100,3,"bd")))</f>
        <v/>
      </c>
      <c r="AI74" s="309">
        <f>AND(A74&gt;=zakresy_produkcyjne!B$2,A74&lt;=zakresy_produkcyjne!B$3)</f>
        <v/>
      </c>
      <c r="AJ74" s="309">
        <f>AND(B74&gt;=zakresy_produkcyjne!C$2,B74&lt;=zakresy_produkcyjne!C$3)</f>
        <v/>
      </c>
      <c r="AK74" s="309">
        <f>AND(C74&gt;=zakresy_produkcyjne!D$2,C74&lt;=zakresy_produkcyjne!D$3)</f>
        <v/>
      </c>
      <c r="AL74" s="309">
        <f>AND(D74&gt;=zakresy_produkcyjne!E$2,D74&lt;=zakresy_produkcyjne!E$3)</f>
        <v/>
      </c>
      <c r="AM74" s="309">
        <f>AND(E74&gt;=zakresy_produkcyjne!F$2,E74&lt;=zakresy_produkcyjne!F$3)</f>
        <v/>
      </c>
      <c r="AN74" s="309">
        <f>AND(F74&gt;=zakresy_produkcyjne!G$2,F74&lt;=zakresy_produkcyjne!G$3)</f>
        <v/>
      </c>
      <c r="AO74" s="309">
        <f>AND(G74&gt;=zakresy_produkcyjne!H$2,G74&lt;=zakresy_produkcyjne!H$3)</f>
        <v/>
      </c>
      <c r="AP74" s="309">
        <f>AND(O74&gt;=zakresy_produkcyjne!I$2,O74&lt;=zakresy_produkcyjne!I$3)</f>
        <v/>
      </c>
      <c r="AQ74" s="309">
        <f>AND(P74&gt;=zakresy_produkcyjne!J$2,P74&lt;=zakresy_produkcyjne!J$3)</f>
        <v/>
      </c>
      <c r="AR74" s="309">
        <f>AND(Q74&gt;=zakresy_produkcyjne!K$2,Q74&lt;=zakresy_produkcyjne!K$3)</f>
        <v/>
      </c>
      <c r="AS74" s="309">
        <f>AND(R74&gt;=zakresy_produkcyjne!L$2,R74&lt;=zakresy_produkcyjne!L$3)</f>
        <v/>
      </c>
      <c r="AT74" s="309">
        <f>AND(AI74:AO74)</f>
        <v/>
      </c>
      <c r="AU74" s="309">
        <f>AND(AP74:AS74)</f>
        <v/>
      </c>
      <c r="AV74" s="309">
        <f>AND(AT74:AU74)</f>
        <v/>
      </c>
      <c r="AW74" s="309">
        <f>AI74*zakresy_produkcyjne!B$4+AJ74*zakresy_produkcyjne!C$4+AK74*zakresy_produkcyjne!D$4+AL74*zakresy_produkcyjne!E$4+AM74*zakresy_produkcyjne!F$4+AN74*zakresy_produkcyjne!G$4+AO74*zakresy_produkcyjne!H$4+AP74*zakresy_produkcyjne!I$4+AQ74*zakresy_produkcyjne!J$4+AR74*zakresy_produkcyjne!K$4+AS74*zakresy_produkcyjne!L$4</f>
        <v/>
      </c>
      <c r="BD74" s="309" t="n">
        <v>100</v>
      </c>
      <c r="BJ74" s="309">
        <f>IF(S74&lt;&gt;"",S74,BE74)</f>
        <v/>
      </c>
      <c r="BK74" s="309">
        <f>IF(T74&lt;&gt;"",T74,BF74)</f>
        <v/>
      </c>
      <c r="BL74" s="309">
        <f>IF(U74&lt;&gt;"",U74,BG74)</f>
        <v/>
      </c>
      <c r="BM74" s="309">
        <f>IF(V74&lt;&gt;"",V74,BH74)</f>
        <v/>
      </c>
      <c r="BN74" s="309">
        <f>IF(X74&lt;&gt;"",X74,BI74)</f>
        <v/>
      </c>
      <c r="BO74" s="309">
        <f>ABS(BE74-BJ74)</f>
        <v/>
      </c>
      <c r="BP74" s="309">
        <f>IF(S74&lt;&gt;"",POWER((Arkusz10!$O$9*Q74+Arkusz10!$P$9)-S74,2))</f>
        <v/>
      </c>
    </row>
    <row customHeight="1" ht="13.8" r="75" s="311">
      <c r="A75" s="356" t="n">
        <v>3.5</v>
      </c>
      <c r="B75" s="356" t="n">
        <v>2.5</v>
      </c>
      <c r="C75" s="356" t="n">
        <v>0.3</v>
      </c>
      <c r="D75" s="357" t="n">
        <v>0.055</v>
      </c>
      <c r="E75" s="356" t="n">
        <v>0.8</v>
      </c>
      <c r="F75" s="356" t="n">
        <v>0.95</v>
      </c>
      <c r="G75" s="357" t="n">
        <v>0.291</v>
      </c>
      <c r="H75" s="356" t="n">
        <v>0.008</v>
      </c>
      <c r="I75" s="356" t="n">
        <v>0.042</v>
      </c>
      <c r="J75" s="358" t="n">
        <v>0</v>
      </c>
      <c r="K75" s="356" t="n">
        <v>0.05</v>
      </c>
      <c r="L75" s="358" t="n">
        <v>0</v>
      </c>
      <c r="M75" s="358" t="n">
        <v>0</v>
      </c>
      <c r="N75" s="357" t="n">
        <v>0.03</v>
      </c>
      <c r="O75" s="358" t="n">
        <v>860</v>
      </c>
      <c r="P75" s="358" t="n">
        <v>60</v>
      </c>
      <c r="Q75" s="358" t="n">
        <v>320</v>
      </c>
      <c r="R75" s="358" t="n">
        <v>300</v>
      </c>
      <c r="S75" s="359" t="n"/>
      <c r="T75" s="358" t="n"/>
      <c r="U75" s="358" t="n"/>
      <c r="V75" s="358" t="n"/>
      <c r="W75" s="358" t="n"/>
      <c r="X75" s="360" t="n">
        <v>93</v>
      </c>
      <c r="Y75" s="361" t="n">
        <v>10</v>
      </c>
      <c r="Z75" s="362" t="n"/>
      <c r="AA75" s="362" t="n"/>
      <c r="AB75" s="362" t="n"/>
      <c r="AC75" s="362" t="n"/>
      <c r="AD75" s="362" t="n"/>
      <c r="AE75" s="362" t="n"/>
      <c r="AF75" s="309">
        <f>NOT(OR(ISBLANK(S75),ISBLANK(T75),ISBLANK(U75),ISBLANK(V75),AND(ISBLANK(W75),ISBLANK(X75))))</f>
        <v/>
      </c>
      <c r="AG75" s="309" t="n">
        <v>25</v>
      </c>
      <c r="AH75" s="309">
        <f>IF(AG75&lt;=30,1,IF(AG75&lt;=60,2,IF(AG75&lt;=100,3,"bd")))</f>
        <v/>
      </c>
      <c r="AI75" s="309">
        <f>AND(A75&gt;=zakresy_produkcyjne!B$2,A75&lt;=zakresy_produkcyjne!B$3)</f>
        <v/>
      </c>
      <c r="AJ75" s="309">
        <f>AND(B75&gt;=zakresy_produkcyjne!C$2,B75&lt;=zakresy_produkcyjne!C$3)</f>
        <v/>
      </c>
      <c r="AK75" s="309">
        <f>AND(C75&gt;=zakresy_produkcyjne!D$2,C75&lt;=zakresy_produkcyjne!D$3)</f>
        <v/>
      </c>
      <c r="AL75" s="309">
        <f>AND(D75&gt;=zakresy_produkcyjne!E$2,D75&lt;=zakresy_produkcyjne!E$3)</f>
        <v/>
      </c>
      <c r="AM75" s="309">
        <f>AND(E75&gt;=zakresy_produkcyjne!F$2,E75&lt;=zakresy_produkcyjne!F$3)</f>
        <v/>
      </c>
      <c r="AN75" s="309">
        <f>AND(F75&gt;=zakresy_produkcyjne!G$2,F75&lt;=zakresy_produkcyjne!G$3)</f>
        <v/>
      </c>
      <c r="AO75" s="309">
        <f>AND(G75&gt;=zakresy_produkcyjne!H$2,G75&lt;=zakresy_produkcyjne!H$3)</f>
        <v/>
      </c>
      <c r="AP75" s="309">
        <f>AND(O75&gt;=zakresy_produkcyjne!I$2,O75&lt;=zakresy_produkcyjne!I$3)</f>
        <v/>
      </c>
      <c r="AQ75" s="309">
        <f>AND(P75&gt;=zakresy_produkcyjne!J$2,P75&lt;=zakresy_produkcyjne!J$3)</f>
        <v/>
      </c>
      <c r="AR75" s="309">
        <f>AND(Q75&gt;=zakresy_produkcyjne!K$2,Q75&lt;=zakresy_produkcyjne!K$3)</f>
        <v/>
      </c>
      <c r="AS75" s="309">
        <f>AND(R75&gt;=zakresy_produkcyjne!L$2,R75&lt;=zakresy_produkcyjne!L$3)</f>
        <v/>
      </c>
      <c r="AT75" s="309">
        <f>AND(AI75:AO75)</f>
        <v/>
      </c>
      <c r="AU75" s="309">
        <f>AND(AP75:AS75)</f>
        <v/>
      </c>
      <c r="AV75" s="309">
        <f>AND(AT75:AU75)</f>
        <v/>
      </c>
      <c r="AW75" s="309">
        <f>AI75*zakresy_produkcyjne!B$4+AJ75*zakresy_produkcyjne!C$4+AK75*zakresy_produkcyjne!D$4+AL75*zakresy_produkcyjne!E$4+AM75*zakresy_produkcyjne!F$4+AN75*zakresy_produkcyjne!G$4+AO75*zakresy_produkcyjne!H$4+AP75*zakresy_produkcyjne!I$4+AQ75*zakresy_produkcyjne!J$4+AR75*zakresy_produkcyjne!K$4+AS75*zakresy_produkcyjne!L$4</f>
        <v/>
      </c>
      <c r="BD75" s="309" t="n">
        <v>100</v>
      </c>
      <c r="BJ75" s="309">
        <f>IF(S75&lt;&gt;"",S75,BE75)</f>
        <v/>
      </c>
      <c r="BK75" s="309">
        <f>IF(T75&lt;&gt;"",T75,BF75)</f>
        <v/>
      </c>
      <c r="BL75" s="309">
        <f>IF(U75&lt;&gt;"",U75,BG75)</f>
        <v/>
      </c>
      <c r="BM75" s="309">
        <f>IF(V75&lt;&gt;"",V75,BH75)</f>
        <v/>
      </c>
      <c r="BN75" s="309">
        <f>IF(X75&lt;&gt;"",X75,BI75)</f>
        <v/>
      </c>
      <c r="BO75" s="309">
        <f>ABS(BE75-BJ75)</f>
        <v/>
      </c>
      <c r="BP75" s="309">
        <f>IF(S75&lt;&gt;"",POWER((Arkusz10!$O$9*Q75+Arkusz10!$P$9)-S75,2))</f>
        <v/>
      </c>
    </row>
    <row customHeight="1" ht="13.8" r="76" s="311">
      <c r="A76" s="356" t="n">
        <v>3.5</v>
      </c>
      <c r="B76" s="356" t="n">
        <v>2.5</v>
      </c>
      <c r="C76" s="356" t="n">
        <v>0.3</v>
      </c>
      <c r="D76" s="357" t="n">
        <v>0.055</v>
      </c>
      <c r="E76" s="356" t="n">
        <v>0.8</v>
      </c>
      <c r="F76" s="356" t="n">
        <v>0.95</v>
      </c>
      <c r="G76" s="357" t="n">
        <v>0.291</v>
      </c>
      <c r="H76" s="356" t="n">
        <v>0.008</v>
      </c>
      <c r="I76" s="356" t="n">
        <v>0.042</v>
      </c>
      <c r="J76" s="358" t="n">
        <v>0</v>
      </c>
      <c r="K76" s="356" t="n">
        <v>0.05</v>
      </c>
      <c r="L76" s="358" t="n">
        <v>0</v>
      </c>
      <c r="M76" s="358" t="n">
        <v>0</v>
      </c>
      <c r="N76" s="357" t="n">
        <v>0.03</v>
      </c>
      <c r="O76" s="358" t="n">
        <v>860</v>
      </c>
      <c r="P76" s="358" t="n">
        <v>60</v>
      </c>
      <c r="Q76" s="358" t="n">
        <v>400</v>
      </c>
      <c r="R76" s="358" t="n">
        <v>60</v>
      </c>
      <c r="S76" s="359" t="n"/>
      <c r="T76" s="358" t="n"/>
      <c r="U76" s="358" t="n"/>
      <c r="V76" s="358" t="n"/>
      <c r="W76" s="358" t="n"/>
      <c r="X76" s="360" t="n">
        <v>12.5</v>
      </c>
      <c r="Y76" s="361" t="n">
        <v>10</v>
      </c>
      <c r="Z76" s="362" t="n"/>
      <c r="AA76" s="362" t="n"/>
      <c r="AB76" s="362" t="n"/>
      <c r="AC76" s="362" t="n"/>
      <c r="AD76" s="362" t="n"/>
      <c r="AE76" s="362" t="n"/>
      <c r="AF76" s="309">
        <f>NOT(OR(ISBLANK(S76),ISBLANK(T76),ISBLANK(U76),ISBLANK(V76),AND(ISBLANK(W76),ISBLANK(X76))))</f>
        <v/>
      </c>
      <c r="AG76" s="309" t="n">
        <v>25</v>
      </c>
      <c r="AH76" s="309">
        <f>IF(AG76&lt;=30,1,IF(AG76&lt;=60,2,IF(AG76&lt;=100,3,"bd")))</f>
        <v/>
      </c>
      <c r="AI76" s="309">
        <f>AND(A76&gt;=zakresy_produkcyjne!B$2,A76&lt;=zakresy_produkcyjne!B$3)</f>
        <v/>
      </c>
      <c r="AJ76" s="309">
        <f>AND(B76&gt;=zakresy_produkcyjne!C$2,B76&lt;=zakresy_produkcyjne!C$3)</f>
        <v/>
      </c>
      <c r="AK76" s="309">
        <f>AND(C76&gt;=zakresy_produkcyjne!D$2,C76&lt;=zakresy_produkcyjne!D$3)</f>
        <v/>
      </c>
      <c r="AL76" s="309">
        <f>AND(D76&gt;=zakresy_produkcyjne!E$2,D76&lt;=zakresy_produkcyjne!E$3)</f>
        <v/>
      </c>
      <c r="AM76" s="309">
        <f>AND(E76&gt;=zakresy_produkcyjne!F$2,E76&lt;=zakresy_produkcyjne!F$3)</f>
        <v/>
      </c>
      <c r="AN76" s="309">
        <f>AND(F76&gt;=zakresy_produkcyjne!G$2,F76&lt;=zakresy_produkcyjne!G$3)</f>
        <v/>
      </c>
      <c r="AO76" s="309">
        <f>AND(G76&gt;=zakresy_produkcyjne!H$2,G76&lt;=zakresy_produkcyjne!H$3)</f>
        <v/>
      </c>
      <c r="AP76" s="309">
        <f>AND(O76&gt;=zakresy_produkcyjne!I$2,O76&lt;=zakresy_produkcyjne!I$3)</f>
        <v/>
      </c>
      <c r="AQ76" s="309">
        <f>AND(P76&gt;=zakresy_produkcyjne!J$2,P76&lt;=zakresy_produkcyjne!J$3)</f>
        <v/>
      </c>
      <c r="AR76" s="309">
        <f>AND(Q76&gt;=zakresy_produkcyjne!K$2,Q76&lt;=zakresy_produkcyjne!K$3)</f>
        <v/>
      </c>
      <c r="AS76" s="309">
        <f>AND(R76&gt;=zakresy_produkcyjne!L$2,R76&lt;=zakresy_produkcyjne!L$3)</f>
        <v/>
      </c>
      <c r="AT76" s="309">
        <f>AND(AI76:AO76)</f>
        <v/>
      </c>
      <c r="AU76" s="309">
        <f>AND(AP76:AS76)</f>
        <v/>
      </c>
      <c r="AV76" s="309">
        <f>AND(AT76:AU76)</f>
        <v/>
      </c>
      <c r="AW76" s="309">
        <f>AI76*zakresy_produkcyjne!B$4+AJ76*zakresy_produkcyjne!C$4+AK76*zakresy_produkcyjne!D$4+AL76*zakresy_produkcyjne!E$4+AM76*zakresy_produkcyjne!F$4+AN76*zakresy_produkcyjne!G$4+AO76*zakresy_produkcyjne!H$4+AP76*zakresy_produkcyjne!I$4+AQ76*zakresy_produkcyjne!J$4+AR76*zakresy_produkcyjne!K$4+AS76*zakresy_produkcyjne!L$4</f>
        <v/>
      </c>
      <c r="BD76" s="309" t="n">
        <v>100</v>
      </c>
      <c r="BJ76" s="309">
        <f>IF(S76&lt;&gt;"",S76,BE76)</f>
        <v/>
      </c>
      <c r="BK76" s="309">
        <f>IF(T76&lt;&gt;"",T76,BF76)</f>
        <v/>
      </c>
      <c r="BL76" s="309">
        <f>IF(U76&lt;&gt;"",U76,BG76)</f>
        <v/>
      </c>
      <c r="BM76" s="309">
        <f>IF(V76&lt;&gt;"",V76,BH76)</f>
        <v/>
      </c>
      <c r="BN76" s="309">
        <f>IF(X76&lt;&gt;"",X76,BI76)</f>
        <v/>
      </c>
      <c r="BO76" s="309">
        <f>ABS(BE76-BJ76)</f>
        <v/>
      </c>
      <c r="BP76" s="309">
        <f>IF(S76&lt;&gt;"",POWER((Arkusz10!$O$9*Q76+Arkusz10!$P$9)-S76,2))</f>
        <v/>
      </c>
    </row>
    <row customHeight="1" ht="13.8" r="77" s="311">
      <c r="A77" s="356" t="n">
        <v>3.5</v>
      </c>
      <c r="B77" s="356" t="n">
        <v>2.5</v>
      </c>
      <c r="C77" s="356" t="n">
        <v>0.3</v>
      </c>
      <c r="D77" s="357" t="n">
        <v>0.055</v>
      </c>
      <c r="E77" s="356" t="n">
        <v>0.8</v>
      </c>
      <c r="F77" s="356" t="n">
        <v>0.95</v>
      </c>
      <c r="G77" s="357" t="n">
        <v>0.291</v>
      </c>
      <c r="H77" s="356" t="n">
        <v>0.008</v>
      </c>
      <c r="I77" s="356" t="n">
        <v>0.042</v>
      </c>
      <c r="J77" s="358" t="n">
        <v>0</v>
      </c>
      <c r="K77" s="356" t="n">
        <v>0.05</v>
      </c>
      <c r="L77" s="358" t="n">
        <v>0</v>
      </c>
      <c r="M77" s="358" t="n">
        <v>0</v>
      </c>
      <c r="N77" s="357" t="n">
        <v>0.03</v>
      </c>
      <c r="O77" s="358" t="n">
        <v>860</v>
      </c>
      <c r="P77" s="358" t="n">
        <v>60</v>
      </c>
      <c r="Q77" s="358" t="n">
        <v>400</v>
      </c>
      <c r="R77" s="358" t="n">
        <v>120</v>
      </c>
      <c r="S77" s="359" t="n"/>
      <c r="T77" s="358" t="n"/>
      <c r="U77" s="358" t="n"/>
      <c r="V77" s="358" t="n"/>
      <c r="W77" s="358" t="n"/>
      <c r="X77" s="360" t="n">
        <v>16.2</v>
      </c>
      <c r="Y77" s="361" t="n">
        <v>10</v>
      </c>
      <c r="Z77" s="362" t="n"/>
      <c r="AA77" s="362" t="n"/>
      <c r="AB77" s="362" t="n"/>
      <c r="AC77" s="362" t="n"/>
      <c r="AD77" s="362" t="n"/>
      <c r="AE77" s="362" t="n"/>
      <c r="AF77" s="309">
        <f>NOT(OR(ISBLANK(S77),ISBLANK(T77),ISBLANK(U77),ISBLANK(V77),AND(ISBLANK(W77),ISBLANK(X77))))</f>
        <v/>
      </c>
      <c r="AG77" s="309" t="n">
        <v>25</v>
      </c>
      <c r="AH77" s="309">
        <f>IF(AG77&lt;=30,1,IF(AG77&lt;=60,2,IF(AG77&lt;=100,3,"bd")))</f>
        <v/>
      </c>
      <c r="AI77" s="309">
        <f>AND(A77&gt;=zakresy_produkcyjne!B$2,A77&lt;=zakresy_produkcyjne!B$3)</f>
        <v/>
      </c>
      <c r="AJ77" s="309">
        <f>AND(B77&gt;=zakresy_produkcyjne!C$2,B77&lt;=zakresy_produkcyjne!C$3)</f>
        <v/>
      </c>
      <c r="AK77" s="309">
        <f>AND(C77&gt;=zakresy_produkcyjne!D$2,C77&lt;=zakresy_produkcyjne!D$3)</f>
        <v/>
      </c>
      <c r="AL77" s="309">
        <f>AND(D77&gt;=zakresy_produkcyjne!E$2,D77&lt;=zakresy_produkcyjne!E$3)</f>
        <v/>
      </c>
      <c r="AM77" s="309">
        <f>AND(E77&gt;=zakresy_produkcyjne!F$2,E77&lt;=zakresy_produkcyjne!F$3)</f>
        <v/>
      </c>
      <c r="AN77" s="309">
        <f>AND(F77&gt;=zakresy_produkcyjne!G$2,F77&lt;=zakresy_produkcyjne!G$3)</f>
        <v/>
      </c>
      <c r="AO77" s="309">
        <f>AND(G77&gt;=zakresy_produkcyjne!H$2,G77&lt;=zakresy_produkcyjne!H$3)</f>
        <v/>
      </c>
      <c r="AP77" s="309">
        <f>AND(O77&gt;=zakresy_produkcyjne!I$2,O77&lt;=zakresy_produkcyjne!I$3)</f>
        <v/>
      </c>
      <c r="AQ77" s="309">
        <f>AND(P77&gt;=zakresy_produkcyjne!J$2,P77&lt;=zakresy_produkcyjne!J$3)</f>
        <v/>
      </c>
      <c r="AR77" s="309">
        <f>AND(Q77&gt;=zakresy_produkcyjne!K$2,Q77&lt;=zakresy_produkcyjne!K$3)</f>
        <v/>
      </c>
      <c r="AS77" s="309">
        <f>AND(R77&gt;=zakresy_produkcyjne!L$2,R77&lt;=zakresy_produkcyjne!L$3)</f>
        <v/>
      </c>
      <c r="AT77" s="309">
        <f>AND(AI77:AO77)</f>
        <v/>
      </c>
      <c r="AU77" s="309">
        <f>AND(AP77:AS77)</f>
        <v/>
      </c>
      <c r="AV77" s="309">
        <f>AND(AT77:AU77)</f>
        <v/>
      </c>
      <c r="AW77" s="309">
        <f>AI77*zakresy_produkcyjne!B$4+AJ77*zakresy_produkcyjne!C$4+AK77*zakresy_produkcyjne!D$4+AL77*zakresy_produkcyjne!E$4+AM77*zakresy_produkcyjne!F$4+AN77*zakresy_produkcyjne!G$4+AO77*zakresy_produkcyjne!H$4+AP77*zakresy_produkcyjne!I$4+AQ77*zakresy_produkcyjne!J$4+AR77*zakresy_produkcyjne!K$4+AS77*zakresy_produkcyjne!L$4</f>
        <v/>
      </c>
      <c r="BD77" s="309" t="n">
        <v>100</v>
      </c>
      <c r="BJ77" s="309">
        <f>IF(S77&lt;&gt;"",S77,BE77)</f>
        <v/>
      </c>
      <c r="BK77" s="309">
        <f>IF(T77&lt;&gt;"",T77,BF77)</f>
        <v/>
      </c>
      <c r="BL77" s="309">
        <f>IF(U77&lt;&gt;"",U77,BG77)</f>
        <v/>
      </c>
      <c r="BM77" s="309">
        <f>IF(V77&lt;&gt;"",V77,BH77)</f>
        <v/>
      </c>
      <c r="BN77" s="309">
        <f>IF(X77&lt;&gt;"",X77,BI77)</f>
        <v/>
      </c>
      <c r="BO77" s="309">
        <f>ABS(BE77-BJ77)</f>
        <v/>
      </c>
      <c r="BP77" s="309">
        <f>IF(S77&lt;&gt;"",POWER((Arkusz10!$O$9*Q77+Arkusz10!$P$9)-S77,2))</f>
        <v/>
      </c>
    </row>
    <row customHeight="1" ht="13.8" r="78" s="311">
      <c r="A78" s="356" t="n">
        <v>3.5</v>
      </c>
      <c r="B78" s="356" t="n">
        <v>2.5</v>
      </c>
      <c r="C78" s="356" t="n">
        <v>0.3</v>
      </c>
      <c r="D78" s="357" t="n">
        <v>0.055</v>
      </c>
      <c r="E78" s="356" t="n">
        <v>0.8</v>
      </c>
      <c r="F78" s="356" t="n">
        <v>0.95</v>
      </c>
      <c r="G78" s="357" t="n">
        <v>0.291</v>
      </c>
      <c r="H78" s="356" t="n">
        <v>0.008</v>
      </c>
      <c r="I78" s="356" t="n">
        <v>0.042</v>
      </c>
      <c r="J78" s="358" t="n">
        <v>0</v>
      </c>
      <c r="K78" s="356" t="n">
        <v>0.05</v>
      </c>
      <c r="L78" s="358" t="n">
        <v>0</v>
      </c>
      <c r="M78" s="358" t="n">
        <v>0</v>
      </c>
      <c r="N78" s="357" t="n">
        <v>0.03</v>
      </c>
      <c r="O78" s="358" t="n">
        <v>860</v>
      </c>
      <c r="P78" s="358" t="n">
        <v>60</v>
      </c>
      <c r="Q78" s="358" t="n">
        <v>400</v>
      </c>
      <c r="R78" s="358" t="n">
        <v>150</v>
      </c>
      <c r="S78" s="359" t="n"/>
      <c r="T78" s="358" t="n"/>
      <c r="U78" s="358" t="n"/>
      <c r="V78" s="358" t="n"/>
      <c r="W78" s="358" t="n"/>
      <c r="X78" s="360" t="n">
        <v>16.2</v>
      </c>
      <c r="Y78" s="361" t="n">
        <v>10</v>
      </c>
      <c r="Z78" s="362" t="n"/>
      <c r="AA78" s="362" t="n"/>
      <c r="AB78" s="362" t="n"/>
      <c r="AC78" s="362" t="n"/>
      <c r="AD78" s="362" t="n"/>
      <c r="AE78" s="362" t="n"/>
      <c r="AF78" s="309">
        <f>NOT(OR(ISBLANK(S78),ISBLANK(T78),ISBLANK(U78),ISBLANK(V78),AND(ISBLANK(W78),ISBLANK(X78))))</f>
        <v/>
      </c>
      <c r="AG78" s="309" t="n">
        <v>25</v>
      </c>
      <c r="AH78" s="309">
        <f>IF(AG78&lt;=30,1,IF(AG78&lt;=60,2,IF(AG78&lt;=100,3,"bd")))</f>
        <v/>
      </c>
      <c r="AI78" s="309">
        <f>AND(A78&gt;=zakresy_produkcyjne!B$2,A78&lt;=zakresy_produkcyjne!B$3)</f>
        <v/>
      </c>
      <c r="AJ78" s="309">
        <f>AND(B78&gt;=zakresy_produkcyjne!C$2,B78&lt;=zakresy_produkcyjne!C$3)</f>
        <v/>
      </c>
      <c r="AK78" s="309">
        <f>AND(C78&gt;=zakresy_produkcyjne!D$2,C78&lt;=zakresy_produkcyjne!D$3)</f>
        <v/>
      </c>
      <c r="AL78" s="309">
        <f>AND(D78&gt;=zakresy_produkcyjne!E$2,D78&lt;=zakresy_produkcyjne!E$3)</f>
        <v/>
      </c>
      <c r="AM78" s="309">
        <f>AND(E78&gt;=zakresy_produkcyjne!F$2,E78&lt;=zakresy_produkcyjne!F$3)</f>
        <v/>
      </c>
      <c r="AN78" s="309">
        <f>AND(F78&gt;=zakresy_produkcyjne!G$2,F78&lt;=zakresy_produkcyjne!G$3)</f>
        <v/>
      </c>
      <c r="AO78" s="309">
        <f>AND(G78&gt;=zakresy_produkcyjne!H$2,G78&lt;=zakresy_produkcyjne!H$3)</f>
        <v/>
      </c>
      <c r="AP78" s="309">
        <f>AND(O78&gt;=zakresy_produkcyjne!I$2,O78&lt;=zakresy_produkcyjne!I$3)</f>
        <v/>
      </c>
      <c r="AQ78" s="309">
        <f>AND(P78&gt;=zakresy_produkcyjne!J$2,P78&lt;=zakresy_produkcyjne!J$3)</f>
        <v/>
      </c>
      <c r="AR78" s="309">
        <f>AND(Q78&gt;=zakresy_produkcyjne!K$2,Q78&lt;=zakresy_produkcyjne!K$3)</f>
        <v/>
      </c>
      <c r="AS78" s="309">
        <f>AND(R78&gt;=zakresy_produkcyjne!L$2,R78&lt;=zakresy_produkcyjne!L$3)</f>
        <v/>
      </c>
      <c r="AT78" s="309">
        <f>AND(AI78:AO78)</f>
        <v/>
      </c>
      <c r="AU78" s="309">
        <f>AND(AP78:AS78)</f>
        <v/>
      </c>
      <c r="AV78" s="309">
        <f>AND(AT78:AU78)</f>
        <v/>
      </c>
      <c r="AW78" s="309">
        <f>AI78*zakresy_produkcyjne!B$4+AJ78*zakresy_produkcyjne!C$4+AK78*zakresy_produkcyjne!D$4+AL78*zakresy_produkcyjne!E$4+AM78*zakresy_produkcyjne!F$4+AN78*zakresy_produkcyjne!G$4+AO78*zakresy_produkcyjne!H$4+AP78*zakresy_produkcyjne!I$4+AQ78*zakresy_produkcyjne!J$4+AR78*zakresy_produkcyjne!K$4+AS78*zakresy_produkcyjne!L$4</f>
        <v/>
      </c>
      <c r="BD78" s="309" t="n">
        <v>100</v>
      </c>
      <c r="BJ78" s="309">
        <f>IF(S78&lt;&gt;"",S78,BE78)</f>
        <v/>
      </c>
      <c r="BK78" s="309">
        <f>IF(T78&lt;&gt;"",T78,BF78)</f>
        <v/>
      </c>
      <c r="BL78" s="309">
        <f>IF(U78&lt;&gt;"",U78,BG78)</f>
        <v/>
      </c>
      <c r="BM78" s="309">
        <f>IF(V78&lt;&gt;"",V78,BH78)</f>
        <v/>
      </c>
      <c r="BN78" s="309">
        <f>IF(X78&lt;&gt;"",X78,BI78)</f>
        <v/>
      </c>
      <c r="BO78" s="309">
        <f>ABS(BE78-BJ78)</f>
        <v/>
      </c>
      <c r="BP78" s="309">
        <f>IF(S78&lt;&gt;"",POWER((Arkusz10!$O$9*Q78+Arkusz10!$P$9)-S78,2))</f>
        <v/>
      </c>
    </row>
    <row customHeight="1" ht="13.8" r="79" s="311">
      <c r="A79" s="356" t="n">
        <v>3.5</v>
      </c>
      <c r="B79" s="356" t="n">
        <v>2.5</v>
      </c>
      <c r="C79" s="356" t="n">
        <v>0.3</v>
      </c>
      <c r="D79" s="357" t="n">
        <v>0.055</v>
      </c>
      <c r="E79" s="356" t="n">
        <v>0.8</v>
      </c>
      <c r="F79" s="356" t="n">
        <v>0.95</v>
      </c>
      <c r="G79" s="357" t="n">
        <v>0.291</v>
      </c>
      <c r="H79" s="356" t="n">
        <v>0.008</v>
      </c>
      <c r="I79" s="356" t="n">
        <v>0.042</v>
      </c>
      <c r="J79" s="358" t="n">
        <v>0</v>
      </c>
      <c r="K79" s="356" t="n">
        <v>0.05</v>
      </c>
      <c r="L79" s="358" t="n">
        <v>0</v>
      </c>
      <c r="M79" s="358" t="n">
        <v>0</v>
      </c>
      <c r="N79" s="357" t="n">
        <v>0.03</v>
      </c>
      <c r="O79" s="358" t="n">
        <v>860</v>
      </c>
      <c r="P79" s="358" t="n">
        <v>60</v>
      </c>
      <c r="Q79" s="358" t="n">
        <v>400</v>
      </c>
      <c r="R79" s="358" t="n">
        <v>180</v>
      </c>
      <c r="S79" s="359" t="n"/>
      <c r="T79" s="358" t="n"/>
      <c r="U79" s="358" t="n"/>
      <c r="V79" s="358" t="n"/>
      <c r="W79" s="358" t="n"/>
      <c r="X79" s="360" t="n">
        <v>16.2</v>
      </c>
      <c r="Y79" s="361" t="n">
        <v>10</v>
      </c>
      <c r="Z79" s="362" t="n"/>
      <c r="AA79" s="362" t="n"/>
      <c r="AB79" s="362" t="n"/>
      <c r="AC79" s="362" t="n"/>
      <c r="AD79" s="362" t="n"/>
      <c r="AE79" s="362" t="n"/>
      <c r="AF79" s="309">
        <f>NOT(OR(ISBLANK(S79),ISBLANK(T79),ISBLANK(U79),ISBLANK(V79),AND(ISBLANK(W79),ISBLANK(X79))))</f>
        <v/>
      </c>
      <c r="AG79" s="309" t="n">
        <v>25</v>
      </c>
      <c r="AH79" s="309">
        <f>IF(AG79&lt;=30,1,IF(AG79&lt;=60,2,IF(AG79&lt;=100,3,"bd")))</f>
        <v/>
      </c>
      <c r="AI79" s="309">
        <f>AND(A79&gt;=zakresy_produkcyjne!B$2,A79&lt;=zakresy_produkcyjne!B$3)</f>
        <v/>
      </c>
      <c r="AJ79" s="309">
        <f>AND(B79&gt;=zakresy_produkcyjne!C$2,B79&lt;=zakresy_produkcyjne!C$3)</f>
        <v/>
      </c>
      <c r="AK79" s="309">
        <f>AND(C79&gt;=zakresy_produkcyjne!D$2,C79&lt;=zakresy_produkcyjne!D$3)</f>
        <v/>
      </c>
      <c r="AL79" s="309">
        <f>AND(D79&gt;=zakresy_produkcyjne!E$2,D79&lt;=zakresy_produkcyjne!E$3)</f>
        <v/>
      </c>
      <c r="AM79" s="309">
        <f>AND(E79&gt;=zakresy_produkcyjne!F$2,E79&lt;=zakresy_produkcyjne!F$3)</f>
        <v/>
      </c>
      <c r="AN79" s="309">
        <f>AND(F79&gt;=zakresy_produkcyjne!G$2,F79&lt;=zakresy_produkcyjne!G$3)</f>
        <v/>
      </c>
      <c r="AO79" s="309">
        <f>AND(G79&gt;=zakresy_produkcyjne!H$2,G79&lt;=zakresy_produkcyjne!H$3)</f>
        <v/>
      </c>
      <c r="AP79" s="309">
        <f>AND(O79&gt;=zakresy_produkcyjne!I$2,O79&lt;=zakresy_produkcyjne!I$3)</f>
        <v/>
      </c>
      <c r="AQ79" s="309">
        <f>AND(P79&gt;=zakresy_produkcyjne!J$2,P79&lt;=zakresy_produkcyjne!J$3)</f>
        <v/>
      </c>
      <c r="AR79" s="309">
        <f>AND(Q79&gt;=zakresy_produkcyjne!K$2,Q79&lt;=zakresy_produkcyjne!K$3)</f>
        <v/>
      </c>
      <c r="AS79" s="309">
        <f>AND(R79&gt;=zakresy_produkcyjne!L$2,R79&lt;=zakresy_produkcyjne!L$3)</f>
        <v/>
      </c>
      <c r="AT79" s="309">
        <f>AND(AI79:AO79)</f>
        <v/>
      </c>
      <c r="AU79" s="309">
        <f>AND(AP79:AS79)</f>
        <v/>
      </c>
      <c r="AV79" s="309">
        <f>AND(AT79:AU79)</f>
        <v/>
      </c>
      <c r="AW79" s="309">
        <f>AI79*zakresy_produkcyjne!B$4+AJ79*zakresy_produkcyjne!C$4+AK79*zakresy_produkcyjne!D$4+AL79*zakresy_produkcyjne!E$4+AM79*zakresy_produkcyjne!F$4+AN79*zakresy_produkcyjne!G$4+AO79*zakresy_produkcyjne!H$4+AP79*zakresy_produkcyjne!I$4+AQ79*zakresy_produkcyjne!J$4+AR79*zakresy_produkcyjne!K$4+AS79*zakresy_produkcyjne!L$4</f>
        <v/>
      </c>
      <c r="BD79" s="309" t="n">
        <v>100</v>
      </c>
      <c r="BJ79" s="309">
        <f>IF(S79&lt;&gt;"",S79,BE79)</f>
        <v/>
      </c>
      <c r="BK79" s="309">
        <f>IF(T79&lt;&gt;"",T79,BF79)</f>
        <v/>
      </c>
      <c r="BL79" s="309">
        <f>IF(U79&lt;&gt;"",U79,BG79)</f>
        <v/>
      </c>
      <c r="BM79" s="309">
        <f>IF(V79&lt;&gt;"",V79,BH79)</f>
        <v/>
      </c>
      <c r="BN79" s="309">
        <f>IF(X79&lt;&gt;"",X79,BI79)</f>
        <v/>
      </c>
      <c r="BO79" s="309">
        <f>ABS(BE79-BJ79)</f>
        <v/>
      </c>
      <c r="BP79" s="309">
        <f>IF(S79&lt;&gt;"",POWER((Arkusz10!$O$9*Q79+Arkusz10!$P$9)-S79,2))</f>
        <v/>
      </c>
    </row>
    <row customHeight="1" ht="13.8" r="80" s="311">
      <c r="A80" s="363" t="n">
        <v>3.5</v>
      </c>
      <c r="B80" s="363" t="n">
        <v>2.5</v>
      </c>
      <c r="C80" s="363" t="n">
        <v>0.3</v>
      </c>
      <c r="D80" s="364" t="n">
        <v>0.055</v>
      </c>
      <c r="E80" s="363" t="n">
        <v>0.8</v>
      </c>
      <c r="F80" s="363" t="n">
        <v>0.95</v>
      </c>
      <c r="G80" s="364" t="n">
        <v>0.291</v>
      </c>
      <c r="H80" s="363" t="n">
        <v>0.008</v>
      </c>
      <c r="I80" s="363" t="n">
        <v>0.042</v>
      </c>
      <c r="J80" s="365" t="n">
        <v>0</v>
      </c>
      <c r="K80" s="363" t="n">
        <v>0.05</v>
      </c>
      <c r="L80" s="365" t="n">
        <v>0</v>
      </c>
      <c r="M80" s="365" t="n">
        <v>0</v>
      </c>
      <c r="N80" s="364" t="n">
        <v>0.03</v>
      </c>
      <c r="O80" s="365" t="n">
        <v>860</v>
      </c>
      <c r="P80" s="365" t="n">
        <v>60</v>
      </c>
      <c r="Q80" s="365" t="n">
        <v>400</v>
      </c>
      <c r="R80" s="365" t="n">
        <v>300</v>
      </c>
      <c r="S80" s="366" t="n"/>
      <c r="T80" s="365" t="n"/>
      <c r="U80" s="365" t="n"/>
      <c r="V80" s="365" t="n"/>
      <c r="W80" s="365" t="n"/>
      <c r="X80" s="367" t="n">
        <v>17</v>
      </c>
      <c r="Y80" s="361" t="n">
        <v>10</v>
      </c>
      <c r="Z80" s="362" t="n"/>
      <c r="AA80" s="362" t="n"/>
      <c r="AB80" s="362" t="n"/>
      <c r="AC80" s="362" t="n"/>
      <c r="AD80" s="362" t="n"/>
      <c r="AE80" s="362" t="n"/>
      <c r="AF80" s="309">
        <f>NOT(OR(ISBLANK(S80),ISBLANK(T80),ISBLANK(U80),ISBLANK(V80),AND(ISBLANK(W80),ISBLANK(X80))))</f>
        <v/>
      </c>
      <c r="AG80" s="309" t="n">
        <v>25</v>
      </c>
      <c r="AH80" s="309">
        <f>IF(AG80&lt;=30,1,IF(AG80&lt;=60,2,IF(AG80&lt;=100,3,"bd")))</f>
        <v/>
      </c>
      <c r="AI80" s="309">
        <f>AND(A80&gt;=zakresy_produkcyjne!B$2,A80&lt;=zakresy_produkcyjne!B$3)</f>
        <v/>
      </c>
      <c r="AJ80" s="309">
        <f>AND(B80&gt;=zakresy_produkcyjne!C$2,B80&lt;=zakresy_produkcyjne!C$3)</f>
        <v/>
      </c>
      <c r="AK80" s="309">
        <f>AND(C80&gt;=zakresy_produkcyjne!D$2,C80&lt;=zakresy_produkcyjne!D$3)</f>
        <v/>
      </c>
      <c r="AL80" s="309">
        <f>AND(D80&gt;=zakresy_produkcyjne!E$2,D80&lt;=zakresy_produkcyjne!E$3)</f>
        <v/>
      </c>
      <c r="AM80" s="309">
        <f>AND(E80&gt;=zakresy_produkcyjne!F$2,E80&lt;=zakresy_produkcyjne!F$3)</f>
        <v/>
      </c>
      <c r="AN80" s="309">
        <f>AND(F80&gt;=zakresy_produkcyjne!G$2,F80&lt;=zakresy_produkcyjne!G$3)</f>
        <v/>
      </c>
      <c r="AO80" s="309">
        <f>AND(G80&gt;=zakresy_produkcyjne!H$2,G80&lt;=zakresy_produkcyjne!H$3)</f>
        <v/>
      </c>
      <c r="AP80" s="309">
        <f>AND(O80&gt;=zakresy_produkcyjne!I$2,O80&lt;=zakresy_produkcyjne!I$3)</f>
        <v/>
      </c>
      <c r="AQ80" s="309">
        <f>AND(P80&gt;=zakresy_produkcyjne!J$2,P80&lt;=zakresy_produkcyjne!J$3)</f>
        <v/>
      </c>
      <c r="AR80" s="309">
        <f>AND(Q80&gt;=zakresy_produkcyjne!K$2,Q80&lt;=zakresy_produkcyjne!K$3)</f>
        <v/>
      </c>
      <c r="AS80" s="309">
        <f>AND(R80&gt;=zakresy_produkcyjne!L$2,R80&lt;=zakresy_produkcyjne!L$3)</f>
        <v/>
      </c>
      <c r="AT80" s="309">
        <f>AND(AI80:AO80)</f>
        <v/>
      </c>
      <c r="AU80" s="309">
        <f>AND(AP80:AS80)</f>
        <v/>
      </c>
      <c r="AV80" s="309">
        <f>AND(AT80:AU80)</f>
        <v/>
      </c>
      <c r="AW80" s="309">
        <f>AI80*zakresy_produkcyjne!B$4+AJ80*zakresy_produkcyjne!C$4+AK80*zakresy_produkcyjne!D$4+AL80*zakresy_produkcyjne!E$4+AM80*zakresy_produkcyjne!F$4+AN80*zakresy_produkcyjne!G$4+AO80*zakresy_produkcyjne!H$4+AP80*zakresy_produkcyjne!I$4+AQ80*zakresy_produkcyjne!J$4+AR80*zakresy_produkcyjne!K$4+AS80*zakresy_produkcyjne!L$4</f>
        <v/>
      </c>
      <c r="BD80" s="309" t="n">
        <v>100</v>
      </c>
      <c r="BJ80" s="309">
        <f>IF(S80&lt;&gt;"",S80,BE80)</f>
        <v/>
      </c>
      <c r="BK80" s="309">
        <f>IF(T80&lt;&gt;"",T80,BF80)</f>
        <v/>
      </c>
      <c r="BL80" s="309">
        <f>IF(U80&lt;&gt;"",U80,BG80)</f>
        <v/>
      </c>
      <c r="BM80" s="309">
        <f>IF(V80&lt;&gt;"",V80,BH80)</f>
        <v/>
      </c>
      <c r="BN80" s="309">
        <f>IF(X80&lt;&gt;"",X80,BI80)</f>
        <v/>
      </c>
      <c r="BO80" s="309">
        <f>ABS(BE80-BJ80)</f>
        <v/>
      </c>
      <c r="BP80" s="309">
        <f>IF(S80&lt;&gt;"",POWER((Arkusz10!$O$9*Q80+Arkusz10!$P$9)-S80,2))</f>
        <v/>
      </c>
    </row>
    <row customHeight="1" ht="13.8" r="81" s="311">
      <c r="A81" s="368" t="n">
        <v>3.65</v>
      </c>
      <c r="B81" s="368" t="n">
        <v>2.52</v>
      </c>
      <c r="C81" s="368" t="n">
        <v>0.45</v>
      </c>
      <c r="D81" s="369" t="n">
        <v>0.039</v>
      </c>
      <c r="E81" s="368" t="n">
        <v>1.08</v>
      </c>
      <c r="F81" s="368" t="n">
        <v>0.02</v>
      </c>
      <c r="G81" s="369" t="n">
        <v>0</v>
      </c>
      <c r="H81" s="368" t="n">
        <v>0.02</v>
      </c>
      <c r="I81" s="368" t="n">
        <v>0.049</v>
      </c>
      <c r="J81" s="370" t="n">
        <v>0</v>
      </c>
      <c r="K81" s="368" t="n">
        <v>0.03</v>
      </c>
      <c r="L81" s="370" t="n">
        <v>0</v>
      </c>
      <c r="M81" s="370" t="n">
        <v>0</v>
      </c>
      <c r="N81" s="369" t="n">
        <v>0</v>
      </c>
      <c r="O81" s="370" t="n">
        <v>900</v>
      </c>
      <c r="P81" s="370" t="n">
        <v>60</v>
      </c>
      <c r="Q81" s="370" t="n">
        <v>275</v>
      </c>
      <c r="R81" s="370" t="n">
        <v>30</v>
      </c>
      <c r="S81" s="370" t="n">
        <v>1171</v>
      </c>
      <c r="T81" s="370" t="n">
        <v>774</v>
      </c>
      <c r="U81" s="370" t="n">
        <v>1.89</v>
      </c>
      <c r="V81" s="370" t="n">
        <v>398</v>
      </c>
      <c r="W81" s="371" t="n"/>
      <c r="X81" s="372" t="n"/>
      <c r="Y81" s="373" t="n">
        <v>11</v>
      </c>
      <c r="Z81" s="374" t="n"/>
      <c r="AA81" s="374" t="n"/>
      <c r="AB81" s="374" t="n"/>
      <c r="AC81" s="374" t="n"/>
      <c r="AD81" s="374" t="n"/>
      <c r="AE81" s="374" t="n"/>
      <c r="AF81" s="309">
        <f>NOT(OR(ISBLANK(S81),ISBLANK(T81),ISBLANK(U81),ISBLANK(V81),AND(ISBLANK(W81),ISBLANK(X81))))</f>
        <v/>
      </c>
      <c r="AG81" s="309" t="n">
        <v>25</v>
      </c>
      <c r="AH81" s="309">
        <f>IF(AG81&lt;=30,1,IF(AG81&lt;=60,2,IF(AG81&lt;=100,3,"bd")))</f>
        <v/>
      </c>
      <c r="AI81" s="309">
        <f>AND(A81&gt;=zakresy_produkcyjne!B$2,A81&lt;=zakresy_produkcyjne!B$3)</f>
        <v/>
      </c>
      <c r="AJ81" s="309">
        <f>AND(B81&gt;=zakresy_produkcyjne!C$2,B81&lt;=zakresy_produkcyjne!C$3)</f>
        <v/>
      </c>
      <c r="AK81" s="309">
        <f>AND(C81&gt;=zakresy_produkcyjne!D$2,C81&lt;=zakresy_produkcyjne!D$3)</f>
        <v/>
      </c>
      <c r="AL81" s="309">
        <f>AND(D81&gt;=zakresy_produkcyjne!E$2,D81&lt;=zakresy_produkcyjne!E$3)</f>
        <v/>
      </c>
      <c r="AM81" s="309">
        <f>AND(E81&gt;=zakresy_produkcyjne!F$2,E81&lt;=zakresy_produkcyjne!F$3)</f>
        <v/>
      </c>
      <c r="AN81" s="309">
        <f>AND(F81&gt;=zakresy_produkcyjne!G$2,F81&lt;=zakresy_produkcyjne!G$3)</f>
        <v/>
      </c>
      <c r="AO81" s="309">
        <f>AND(G81&gt;=zakresy_produkcyjne!H$2,G81&lt;=zakresy_produkcyjne!H$3)</f>
        <v/>
      </c>
      <c r="AP81" s="309">
        <f>AND(O81&gt;=zakresy_produkcyjne!I$2,O81&lt;=zakresy_produkcyjne!I$3)</f>
        <v/>
      </c>
      <c r="AQ81" s="309">
        <f>AND(P81&gt;=zakresy_produkcyjne!J$2,P81&lt;=zakresy_produkcyjne!J$3)</f>
        <v/>
      </c>
      <c r="AR81" s="309">
        <f>AND(Q81&gt;=zakresy_produkcyjne!K$2,Q81&lt;=zakresy_produkcyjne!K$3)</f>
        <v/>
      </c>
      <c r="AS81" s="309">
        <f>AND(R81&gt;=zakresy_produkcyjne!L$2,R81&lt;=zakresy_produkcyjne!L$3)</f>
        <v/>
      </c>
      <c r="AT81" s="309">
        <f>AND(AI81:AO81)</f>
        <v/>
      </c>
      <c r="AU81" s="309">
        <f>AND(AP81:AS81)</f>
        <v/>
      </c>
      <c r="AV81" s="309">
        <f>AND(AT81:AU81)</f>
        <v/>
      </c>
      <c r="AW81" s="309">
        <f>AI81*zakresy_produkcyjne!B$4+AJ81*zakresy_produkcyjne!C$4+AK81*zakresy_produkcyjne!D$4+AL81*zakresy_produkcyjne!E$4+AM81*zakresy_produkcyjne!F$4+AN81*zakresy_produkcyjne!G$4+AO81*zakresy_produkcyjne!H$4+AP81*zakresy_produkcyjne!I$4+AQ81*zakresy_produkcyjne!J$4+AR81*zakresy_produkcyjne!K$4+AS81*zakresy_produkcyjne!L$4</f>
        <v/>
      </c>
      <c r="AY81" s="309" t="n">
        <v>706</v>
      </c>
      <c r="AZ81" s="309" t="n">
        <v>475</v>
      </c>
      <c r="BA81" s="309" t="n">
        <v>3.65</v>
      </c>
      <c r="BB81" s="309" t="n">
        <v>246</v>
      </c>
      <c r="BJ81" s="309">
        <f>IF(S81&lt;&gt;"",S81,BE81)</f>
        <v/>
      </c>
      <c r="BK81" s="309">
        <f>IF(T81&lt;&gt;"",T81,BF81)</f>
        <v/>
      </c>
      <c r="BL81" s="309">
        <f>IF(U81&lt;&gt;"",U81,BG81)</f>
        <v/>
      </c>
      <c r="BM81" s="309">
        <f>IF(V81&lt;&gt;"",V81,BH81)</f>
        <v/>
      </c>
      <c r="BN81" s="309">
        <f>IF(X81&lt;&gt;"",X81,BI81)</f>
        <v/>
      </c>
      <c r="BO81" s="309">
        <f>ABS(BE81-BJ81)</f>
        <v/>
      </c>
      <c r="BP81" s="309">
        <f>IF(S81&lt;&gt;"",POWER((Arkusz10!$O$9*Q81+Arkusz10!$P$9)-S81,2))</f>
        <v/>
      </c>
    </row>
    <row customHeight="1" ht="13.8" r="82" s="311">
      <c r="A82" s="368" t="n">
        <v>3.65</v>
      </c>
      <c r="B82" s="368" t="n">
        <v>2.52</v>
      </c>
      <c r="C82" s="368" t="n">
        <v>0.45</v>
      </c>
      <c r="D82" s="369" t="n">
        <v>0.039</v>
      </c>
      <c r="E82" s="368" t="n">
        <v>1.08</v>
      </c>
      <c r="F82" s="368" t="n">
        <v>0.02</v>
      </c>
      <c r="G82" s="369" t="n">
        <v>0</v>
      </c>
      <c r="H82" s="368" t="n">
        <v>0.02</v>
      </c>
      <c r="I82" s="368" t="n">
        <v>0.049</v>
      </c>
      <c r="J82" s="370" t="n">
        <v>0</v>
      </c>
      <c r="K82" s="368" t="n">
        <v>0.03</v>
      </c>
      <c r="L82" s="370" t="n">
        <v>0</v>
      </c>
      <c r="M82" s="370" t="n">
        <v>0</v>
      </c>
      <c r="N82" s="369" t="n">
        <v>0</v>
      </c>
      <c r="O82" s="370" t="n">
        <v>900</v>
      </c>
      <c r="P82" s="370" t="n">
        <v>60</v>
      </c>
      <c r="Q82" s="370" t="n">
        <v>275</v>
      </c>
      <c r="R82" s="370" t="n">
        <v>45</v>
      </c>
      <c r="S82" s="370" t="n">
        <v>1291</v>
      </c>
      <c r="T82" s="370" t="n">
        <v>977</v>
      </c>
      <c r="U82" s="370" t="n">
        <v>2.32</v>
      </c>
      <c r="V82" s="370" t="n">
        <v>417</v>
      </c>
      <c r="W82" s="371" t="n"/>
      <c r="X82" s="372" t="n"/>
      <c r="Y82" s="373" t="n">
        <v>11</v>
      </c>
      <c r="Z82" s="374" t="n"/>
      <c r="AA82" s="374" t="n"/>
      <c r="AB82" s="374" t="n"/>
      <c r="AC82" s="374" t="n"/>
      <c r="AD82" s="374" t="n"/>
      <c r="AE82" s="374" t="n"/>
      <c r="AF82" s="309">
        <f>NOT(OR(ISBLANK(S82),ISBLANK(T82),ISBLANK(U82),ISBLANK(V82),AND(ISBLANK(W82),ISBLANK(X82))))</f>
        <v/>
      </c>
      <c r="AG82" s="309" t="n">
        <v>25</v>
      </c>
      <c r="AH82" s="309">
        <f>IF(AG82&lt;=30,1,IF(AG82&lt;=60,2,IF(AG82&lt;=100,3,"bd")))</f>
        <v/>
      </c>
      <c r="AI82" s="309">
        <f>AND(A82&gt;=zakresy_produkcyjne!B$2,A82&lt;=zakresy_produkcyjne!B$3)</f>
        <v/>
      </c>
      <c r="AJ82" s="309">
        <f>AND(B82&gt;=zakresy_produkcyjne!C$2,B82&lt;=zakresy_produkcyjne!C$3)</f>
        <v/>
      </c>
      <c r="AK82" s="309">
        <f>AND(C82&gt;=zakresy_produkcyjne!D$2,C82&lt;=zakresy_produkcyjne!D$3)</f>
        <v/>
      </c>
      <c r="AL82" s="309">
        <f>AND(D82&gt;=zakresy_produkcyjne!E$2,D82&lt;=zakresy_produkcyjne!E$3)</f>
        <v/>
      </c>
      <c r="AM82" s="309">
        <f>AND(E82&gt;=zakresy_produkcyjne!F$2,E82&lt;=zakresy_produkcyjne!F$3)</f>
        <v/>
      </c>
      <c r="AN82" s="309">
        <f>AND(F82&gt;=zakresy_produkcyjne!G$2,F82&lt;=zakresy_produkcyjne!G$3)</f>
        <v/>
      </c>
      <c r="AO82" s="309">
        <f>AND(G82&gt;=zakresy_produkcyjne!H$2,G82&lt;=zakresy_produkcyjne!H$3)</f>
        <v/>
      </c>
      <c r="AP82" s="309">
        <f>AND(O82&gt;=zakresy_produkcyjne!I$2,O82&lt;=zakresy_produkcyjne!I$3)</f>
        <v/>
      </c>
      <c r="AQ82" s="309">
        <f>AND(P82&gt;=zakresy_produkcyjne!J$2,P82&lt;=zakresy_produkcyjne!J$3)</f>
        <v/>
      </c>
      <c r="AR82" s="309">
        <f>AND(Q82&gt;=zakresy_produkcyjne!K$2,Q82&lt;=zakresy_produkcyjne!K$3)</f>
        <v/>
      </c>
      <c r="AS82" s="309">
        <f>AND(R82&gt;=zakresy_produkcyjne!L$2,R82&lt;=zakresy_produkcyjne!L$3)</f>
        <v/>
      </c>
      <c r="AT82" s="309">
        <f>AND(AI82:AO82)</f>
        <v/>
      </c>
      <c r="AU82" s="309">
        <f>AND(AP82:AS82)</f>
        <v/>
      </c>
      <c r="AV82" s="309">
        <f>AND(AT82:AU82)</f>
        <v/>
      </c>
      <c r="AW82" s="309">
        <f>AI82*zakresy_produkcyjne!B$4+AJ82*zakresy_produkcyjne!C$4+AK82*zakresy_produkcyjne!D$4+AL82*zakresy_produkcyjne!E$4+AM82*zakresy_produkcyjne!F$4+AN82*zakresy_produkcyjne!G$4+AO82*zakresy_produkcyjne!H$4+AP82*zakresy_produkcyjne!I$4+AQ82*zakresy_produkcyjne!J$4+AR82*zakresy_produkcyjne!K$4+AS82*zakresy_produkcyjne!L$4</f>
        <v/>
      </c>
      <c r="AY82" s="309" t="n">
        <v>706</v>
      </c>
      <c r="AZ82" s="309" t="n">
        <v>475</v>
      </c>
      <c r="BA82" s="309" t="n">
        <v>3.65</v>
      </c>
      <c r="BB82" s="309" t="n">
        <v>246</v>
      </c>
      <c r="BJ82" s="309">
        <f>IF(S82&lt;&gt;"",S82,BE82)</f>
        <v/>
      </c>
      <c r="BK82" s="309">
        <f>IF(T82&lt;&gt;"",T82,BF82)</f>
        <v/>
      </c>
      <c r="BL82" s="309">
        <f>IF(U82&lt;&gt;"",U82,BG82)</f>
        <v/>
      </c>
      <c r="BM82" s="309">
        <f>IF(V82&lt;&gt;"",V82,BH82)</f>
        <v/>
      </c>
      <c r="BN82" s="309">
        <f>IF(X82&lt;&gt;"",X82,BI82)</f>
        <v/>
      </c>
      <c r="BO82" s="309">
        <f>ABS(BE82-BJ82)</f>
        <v/>
      </c>
      <c r="BP82" s="309">
        <f>IF(S82&lt;&gt;"",POWER((Arkusz10!$O$9*Q82+Arkusz10!$P$9)-S82,2))</f>
        <v/>
      </c>
    </row>
    <row customHeight="1" ht="13.8" r="83" s="311">
      <c r="A83" s="375" t="n">
        <v>3.65</v>
      </c>
      <c r="B83" s="375" t="n">
        <v>2.52</v>
      </c>
      <c r="C83" s="375" t="n">
        <v>0.45</v>
      </c>
      <c r="D83" s="376" t="n">
        <v>0.039</v>
      </c>
      <c r="E83" s="375" t="n">
        <v>1.08</v>
      </c>
      <c r="F83" s="375" t="n">
        <v>0.02</v>
      </c>
      <c r="G83" s="376" t="n">
        <v>0</v>
      </c>
      <c r="H83" s="375" t="n">
        <v>0.02</v>
      </c>
      <c r="I83" s="375" t="n">
        <v>0.049</v>
      </c>
      <c r="J83" s="377" t="n">
        <v>0</v>
      </c>
      <c r="K83" s="375" t="n">
        <v>0.03</v>
      </c>
      <c r="L83" s="377" t="n">
        <v>0</v>
      </c>
      <c r="M83" s="377" t="n">
        <v>0</v>
      </c>
      <c r="N83" s="376" t="n">
        <v>0</v>
      </c>
      <c r="O83" s="377" t="n">
        <v>900</v>
      </c>
      <c r="P83" s="377" t="n">
        <v>60</v>
      </c>
      <c r="Q83" s="377" t="n">
        <v>275</v>
      </c>
      <c r="R83" s="377" t="n">
        <v>60</v>
      </c>
      <c r="S83" s="377" t="n">
        <v>1247</v>
      </c>
      <c r="T83" s="377" t="n">
        <v>1036</v>
      </c>
      <c r="U83" s="378" t="n">
        <v>2.35</v>
      </c>
      <c r="V83" s="377" t="n">
        <v>419</v>
      </c>
      <c r="W83" s="379" t="n"/>
      <c r="X83" s="380" t="n"/>
      <c r="Y83" s="373" t="n">
        <v>11</v>
      </c>
      <c r="Z83" s="374" t="n"/>
      <c r="AA83" s="374" t="n"/>
      <c r="AB83" s="374" t="n"/>
      <c r="AC83" s="374" t="n"/>
      <c r="AD83" s="374" t="n"/>
      <c r="AE83" s="374" t="n"/>
      <c r="AF83" s="309">
        <f>NOT(OR(ISBLANK(S83),ISBLANK(T83),ISBLANK(U83),ISBLANK(V83),AND(ISBLANK(W83),ISBLANK(X83))))</f>
        <v/>
      </c>
      <c r="AG83" s="309" t="n">
        <v>25</v>
      </c>
      <c r="AH83" s="309">
        <f>IF(AG83&lt;=30,1,IF(AG83&lt;=60,2,IF(AG83&lt;=100,3,"bd")))</f>
        <v/>
      </c>
      <c r="AI83" s="309">
        <f>AND(A83&gt;=zakresy_produkcyjne!B$2,A83&lt;=zakresy_produkcyjne!B$3)</f>
        <v/>
      </c>
      <c r="AJ83" s="309">
        <f>AND(B83&gt;=zakresy_produkcyjne!C$2,B83&lt;=zakresy_produkcyjne!C$3)</f>
        <v/>
      </c>
      <c r="AK83" s="309">
        <f>AND(C83&gt;=zakresy_produkcyjne!D$2,C83&lt;=zakresy_produkcyjne!D$3)</f>
        <v/>
      </c>
      <c r="AL83" s="309">
        <f>AND(D83&gt;=zakresy_produkcyjne!E$2,D83&lt;=zakresy_produkcyjne!E$3)</f>
        <v/>
      </c>
      <c r="AM83" s="309">
        <f>AND(E83&gt;=zakresy_produkcyjne!F$2,E83&lt;=zakresy_produkcyjne!F$3)</f>
        <v/>
      </c>
      <c r="AN83" s="309">
        <f>AND(F83&gt;=zakresy_produkcyjne!G$2,F83&lt;=zakresy_produkcyjne!G$3)</f>
        <v/>
      </c>
      <c r="AO83" s="309">
        <f>AND(G83&gt;=zakresy_produkcyjne!H$2,G83&lt;=zakresy_produkcyjne!H$3)</f>
        <v/>
      </c>
      <c r="AP83" s="309">
        <f>AND(O83&gt;=zakresy_produkcyjne!I$2,O83&lt;=zakresy_produkcyjne!I$3)</f>
        <v/>
      </c>
      <c r="AQ83" s="309">
        <f>AND(P83&gt;=zakresy_produkcyjne!J$2,P83&lt;=zakresy_produkcyjne!J$3)</f>
        <v/>
      </c>
      <c r="AR83" s="309">
        <f>AND(Q83&gt;=zakresy_produkcyjne!K$2,Q83&lt;=zakresy_produkcyjne!K$3)</f>
        <v/>
      </c>
      <c r="AS83" s="309">
        <f>AND(R83&gt;=zakresy_produkcyjne!L$2,R83&lt;=zakresy_produkcyjne!L$3)</f>
        <v/>
      </c>
      <c r="AT83" s="309">
        <f>AND(AI83:AO83)</f>
        <v/>
      </c>
      <c r="AU83" s="309">
        <f>AND(AP83:AS83)</f>
        <v/>
      </c>
      <c r="AV83" s="309">
        <f>AND(AT83:AU83)</f>
        <v/>
      </c>
      <c r="AW83" s="309">
        <f>AI83*zakresy_produkcyjne!B$4+AJ83*zakresy_produkcyjne!C$4+AK83*zakresy_produkcyjne!D$4+AL83*zakresy_produkcyjne!E$4+AM83*zakresy_produkcyjne!F$4+AN83*zakresy_produkcyjne!G$4+AO83*zakresy_produkcyjne!H$4+AP83*zakresy_produkcyjne!I$4+AQ83*zakresy_produkcyjne!J$4+AR83*zakresy_produkcyjne!K$4+AS83*zakresy_produkcyjne!L$4</f>
        <v/>
      </c>
      <c r="AY83" s="309" t="n">
        <v>706</v>
      </c>
      <c r="AZ83" s="309" t="n">
        <v>475</v>
      </c>
      <c r="BA83" s="309" t="n">
        <v>3.65</v>
      </c>
      <c r="BB83" s="309" t="n">
        <v>246</v>
      </c>
      <c r="BJ83" s="309">
        <f>IF(S83&lt;&gt;"",S83,BE83)</f>
        <v/>
      </c>
      <c r="BK83" s="309">
        <f>IF(T83&lt;&gt;"",T83,BF83)</f>
        <v/>
      </c>
      <c r="BL83" s="309">
        <f>IF(U83&lt;&gt;"",U83,BG83)</f>
        <v/>
      </c>
      <c r="BM83" s="309">
        <f>IF(V83&lt;&gt;"",V83,BH83)</f>
        <v/>
      </c>
      <c r="BN83" s="309">
        <f>IF(X83&lt;&gt;"",X83,BI83)</f>
        <v/>
      </c>
      <c r="BO83" s="309">
        <f>ABS(BE83-BJ83)</f>
        <v/>
      </c>
      <c r="BP83" s="309">
        <f>IF(S83&lt;&gt;"",POWER((Arkusz10!$O$9*Q83+Arkusz10!$P$9)-S83,2))</f>
        <v/>
      </c>
    </row>
    <row customHeight="1" ht="13.8" r="84" s="311">
      <c r="A84" s="381" t="n">
        <v>3.744</v>
      </c>
      <c r="B84" s="381" t="n">
        <v>2.792</v>
      </c>
      <c r="C84" s="381" t="n">
        <v>0.205</v>
      </c>
      <c r="D84" s="382" t="n">
        <v>0.042</v>
      </c>
      <c r="E84" s="381" t="n">
        <v>0.597</v>
      </c>
      <c r="F84" s="381" t="n">
        <v>0.606</v>
      </c>
      <c r="G84" s="382" t="n">
        <v>0</v>
      </c>
      <c r="H84" s="381" t="n">
        <v>0.014</v>
      </c>
      <c r="I84" s="381" t="n">
        <v>0.043</v>
      </c>
      <c r="J84" s="383" t="n">
        <v>0</v>
      </c>
      <c r="K84" s="381" t="n">
        <v>0</v>
      </c>
      <c r="L84" s="383" t="n">
        <v>0</v>
      </c>
      <c r="M84" s="383" t="n">
        <v>0</v>
      </c>
      <c r="N84" s="382" t="n">
        <v>0</v>
      </c>
      <c r="O84" s="383" t="n">
        <v>900</v>
      </c>
      <c r="P84" s="383" t="n">
        <v>90</v>
      </c>
      <c r="Q84" s="383" t="n">
        <v>300</v>
      </c>
      <c r="R84" s="383" t="n">
        <v>120</v>
      </c>
      <c r="S84" s="383" t="n">
        <v>1433.9</v>
      </c>
      <c r="T84" s="383" t="n">
        <v>1092.2</v>
      </c>
      <c r="U84" s="383" t="n">
        <v>6.9</v>
      </c>
      <c r="V84" s="383" t="n">
        <v>408</v>
      </c>
      <c r="W84" s="383" t="n"/>
      <c r="X84" s="384" t="n">
        <v>92.8</v>
      </c>
      <c r="Y84" s="385" t="n">
        <v>12</v>
      </c>
      <c r="Z84" s="386" t="n"/>
      <c r="AA84" s="386" t="n"/>
      <c r="AB84" s="386" t="n"/>
      <c r="AC84" s="386" t="n"/>
      <c r="AD84" s="386" t="n"/>
      <c r="AE84" s="386" t="n"/>
      <c r="AF84" s="309">
        <f>NOT(OR(ISBLANK(S84),ISBLANK(T84),ISBLANK(U84),ISBLANK(V84),AND(ISBLANK(W84),ISBLANK(X84))))</f>
        <v/>
      </c>
      <c r="AG84" s="309" t="n">
        <v>13</v>
      </c>
      <c r="AH84" s="309">
        <f>IF(AG84&lt;=30,1,IF(AG84&lt;=60,2,IF(AG84&lt;=100,3,"bd")))</f>
        <v/>
      </c>
      <c r="AI84" s="309">
        <f>AND(A84&gt;=zakresy_produkcyjne!B$2,A84&lt;=zakresy_produkcyjne!B$3)</f>
        <v/>
      </c>
      <c r="AJ84" s="309">
        <f>AND(B84&gt;=zakresy_produkcyjne!C$2,B84&lt;=zakresy_produkcyjne!C$3)</f>
        <v/>
      </c>
      <c r="AK84" s="309">
        <f>AND(C84&gt;=zakresy_produkcyjne!D$2,C84&lt;=zakresy_produkcyjne!D$3)</f>
        <v/>
      </c>
      <c r="AL84" s="309">
        <f>AND(D84&gt;=zakresy_produkcyjne!E$2,D84&lt;=zakresy_produkcyjne!E$3)</f>
        <v/>
      </c>
      <c r="AM84" s="309">
        <f>AND(E84&gt;=zakresy_produkcyjne!F$2,E84&lt;=zakresy_produkcyjne!F$3)</f>
        <v/>
      </c>
      <c r="AN84" s="309">
        <f>AND(F84&gt;=zakresy_produkcyjne!G$2,F84&lt;=zakresy_produkcyjne!G$3)</f>
        <v/>
      </c>
      <c r="AO84" s="309">
        <f>AND(G84&gt;=zakresy_produkcyjne!H$2,G84&lt;=zakresy_produkcyjne!H$3)</f>
        <v/>
      </c>
      <c r="AP84" s="309">
        <f>AND(O84&gt;=zakresy_produkcyjne!I$2,O84&lt;=zakresy_produkcyjne!I$3)</f>
        <v/>
      </c>
      <c r="AQ84" s="309">
        <f>AND(P84&gt;=zakresy_produkcyjne!J$2,P84&lt;=zakresy_produkcyjne!J$3)</f>
        <v/>
      </c>
      <c r="AR84" s="309">
        <f>AND(Q84&gt;=zakresy_produkcyjne!K$2,Q84&lt;=zakresy_produkcyjne!K$3)</f>
        <v/>
      </c>
      <c r="AS84" s="309">
        <f>AND(R84&gt;=zakresy_produkcyjne!L$2,R84&lt;=zakresy_produkcyjne!L$3)</f>
        <v/>
      </c>
      <c r="AT84" s="309">
        <f>AND(AI84:AO84)</f>
        <v/>
      </c>
      <c r="AU84" s="309">
        <f>AND(AP84:AS84)</f>
        <v/>
      </c>
      <c r="AV84" s="309">
        <f>AND(AT84:AU84)</f>
        <v/>
      </c>
      <c r="AW84" s="309">
        <f>AI84*zakresy_produkcyjne!B$4+AJ84*zakresy_produkcyjne!C$4+AK84*zakresy_produkcyjne!D$4+AL84*zakresy_produkcyjne!E$4+AM84*zakresy_produkcyjne!F$4+AN84*zakresy_produkcyjne!G$4+AO84*zakresy_produkcyjne!H$4+AP84*zakresy_produkcyjne!I$4+AQ84*zakresy_produkcyjne!J$4+AR84*zakresy_produkcyjne!K$4+AS84*zakresy_produkcyjne!L$4</f>
        <v/>
      </c>
      <c r="BD84" s="309" t="n">
        <v>162</v>
      </c>
      <c r="BJ84" s="309">
        <f>IF(S84&lt;&gt;"",S84,BE84)</f>
        <v/>
      </c>
      <c r="BK84" s="309">
        <f>IF(T84&lt;&gt;"",T84,BF84)</f>
        <v/>
      </c>
      <c r="BL84" s="309">
        <f>IF(U84&lt;&gt;"",U84,BG84)</f>
        <v/>
      </c>
      <c r="BM84" s="309">
        <f>IF(V84&lt;&gt;"",V84,BH84)</f>
        <v/>
      </c>
      <c r="BN84" s="309">
        <f>IF(X84&lt;&gt;"",X84,BI84)</f>
        <v/>
      </c>
      <c r="BO84" s="309">
        <f>ABS(BE84-BJ84)</f>
        <v/>
      </c>
      <c r="BP84" s="309">
        <f>IF(S84&lt;&gt;"",POWER((Arkusz10!$O$9*Q84+Arkusz10!$P$9)-S84,2))</f>
        <v/>
      </c>
    </row>
    <row customHeight="1" ht="13.8" r="85" s="311">
      <c r="A85" s="381" t="n">
        <v>3.744</v>
      </c>
      <c r="B85" s="381" t="n">
        <v>2.792</v>
      </c>
      <c r="C85" s="381" t="n">
        <v>0.205</v>
      </c>
      <c r="D85" s="382" t="n">
        <v>0.042</v>
      </c>
      <c r="E85" s="381" t="n">
        <v>0.597</v>
      </c>
      <c r="F85" s="381" t="n">
        <v>0.606</v>
      </c>
      <c r="G85" s="382" t="n">
        <v>0</v>
      </c>
      <c r="H85" s="381" t="n">
        <v>0.014</v>
      </c>
      <c r="I85" s="381" t="n">
        <v>0.043</v>
      </c>
      <c r="J85" s="383" t="n">
        <v>0</v>
      </c>
      <c r="K85" s="381" t="n">
        <v>0</v>
      </c>
      <c r="L85" s="383" t="n">
        <v>0</v>
      </c>
      <c r="M85" s="383" t="n">
        <v>0</v>
      </c>
      <c r="N85" s="382" t="n">
        <v>0</v>
      </c>
      <c r="O85" s="383" t="n">
        <v>900</v>
      </c>
      <c r="P85" s="383" t="n">
        <v>90</v>
      </c>
      <c r="Q85" s="383" t="n">
        <v>360</v>
      </c>
      <c r="R85" s="383" t="n">
        <v>90</v>
      </c>
      <c r="S85" s="383" t="n">
        <v>1115.1</v>
      </c>
      <c r="T85" s="383" t="n">
        <v>871.6</v>
      </c>
      <c r="U85" s="383" t="n">
        <v>14</v>
      </c>
      <c r="V85" s="383" t="n">
        <v>316</v>
      </c>
      <c r="W85" s="383" t="n"/>
      <c r="X85" s="384" t="n">
        <v>103.8</v>
      </c>
      <c r="Y85" s="385" t="n">
        <v>12</v>
      </c>
      <c r="Z85" s="386" t="n"/>
      <c r="AA85" s="386" t="n"/>
      <c r="AB85" s="386" t="n"/>
      <c r="AC85" s="386" t="n"/>
      <c r="AD85" s="386" t="n"/>
      <c r="AE85" s="386" t="n"/>
      <c r="AF85" s="309">
        <f>NOT(OR(ISBLANK(S85),ISBLANK(T85),ISBLANK(U85),ISBLANK(V85),AND(ISBLANK(W85),ISBLANK(X85))))</f>
        <v/>
      </c>
      <c r="AG85" s="309" t="n">
        <v>13</v>
      </c>
      <c r="AH85" s="309">
        <f>IF(AG85&lt;=30,1,IF(AG85&lt;=60,2,IF(AG85&lt;=100,3,"bd")))</f>
        <v/>
      </c>
      <c r="AI85" s="309">
        <f>AND(A85&gt;=zakresy_produkcyjne!B$2,A85&lt;=zakresy_produkcyjne!B$3)</f>
        <v/>
      </c>
      <c r="AJ85" s="309">
        <f>AND(B85&gt;=zakresy_produkcyjne!C$2,B85&lt;=zakresy_produkcyjne!C$3)</f>
        <v/>
      </c>
      <c r="AK85" s="309">
        <f>AND(C85&gt;=zakresy_produkcyjne!D$2,C85&lt;=zakresy_produkcyjne!D$3)</f>
        <v/>
      </c>
      <c r="AL85" s="309">
        <f>AND(D85&gt;=zakresy_produkcyjne!E$2,D85&lt;=zakresy_produkcyjne!E$3)</f>
        <v/>
      </c>
      <c r="AM85" s="309">
        <f>AND(E85&gt;=zakresy_produkcyjne!F$2,E85&lt;=zakresy_produkcyjne!F$3)</f>
        <v/>
      </c>
      <c r="AN85" s="309">
        <f>AND(F85&gt;=zakresy_produkcyjne!G$2,F85&lt;=zakresy_produkcyjne!G$3)</f>
        <v/>
      </c>
      <c r="AO85" s="309">
        <f>AND(G85&gt;=zakresy_produkcyjne!H$2,G85&lt;=zakresy_produkcyjne!H$3)</f>
        <v/>
      </c>
      <c r="AP85" s="309">
        <f>AND(O85&gt;=zakresy_produkcyjne!I$2,O85&lt;=zakresy_produkcyjne!I$3)</f>
        <v/>
      </c>
      <c r="AQ85" s="309">
        <f>AND(P85&gt;=zakresy_produkcyjne!J$2,P85&lt;=zakresy_produkcyjne!J$3)</f>
        <v/>
      </c>
      <c r="AR85" s="309">
        <f>AND(Q85&gt;=zakresy_produkcyjne!K$2,Q85&lt;=zakresy_produkcyjne!K$3)</f>
        <v/>
      </c>
      <c r="AS85" s="309">
        <f>AND(R85&gt;=zakresy_produkcyjne!L$2,R85&lt;=zakresy_produkcyjne!L$3)</f>
        <v/>
      </c>
      <c r="AT85" s="309">
        <f>AND(AI85:AO85)</f>
        <v/>
      </c>
      <c r="AU85" s="309">
        <f>AND(AP85:AS85)</f>
        <v/>
      </c>
      <c r="AV85" s="309">
        <f>AND(AT85:AU85)</f>
        <v/>
      </c>
      <c r="AW85" s="309">
        <f>AI85*zakresy_produkcyjne!B$4+AJ85*zakresy_produkcyjne!C$4+AK85*zakresy_produkcyjne!D$4+AL85*zakresy_produkcyjne!E$4+AM85*zakresy_produkcyjne!F$4+AN85*zakresy_produkcyjne!G$4+AO85*zakresy_produkcyjne!H$4+AP85*zakresy_produkcyjne!I$4+AQ85*zakresy_produkcyjne!J$4+AR85*zakresy_produkcyjne!K$4+AS85*zakresy_produkcyjne!L$4</f>
        <v/>
      </c>
      <c r="BD85" s="309" t="n">
        <v>162</v>
      </c>
      <c r="BJ85" s="309">
        <f>IF(S85&lt;&gt;"",S85,BE85)</f>
        <v/>
      </c>
      <c r="BK85" s="309">
        <f>IF(T85&lt;&gt;"",T85,BF85)</f>
        <v/>
      </c>
      <c r="BL85" s="309">
        <f>IF(U85&lt;&gt;"",U85,BG85)</f>
        <v/>
      </c>
      <c r="BM85" s="309">
        <f>IF(V85&lt;&gt;"",V85,BH85)</f>
        <v/>
      </c>
      <c r="BN85" s="309">
        <f>IF(X85&lt;&gt;"",X85,BI85)</f>
        <v/>
      </c>
      <c r="BO85" s="309">
        <f>ABS(BE85-BJ85)</f>
        <v/>
      </c>
      <c r="BP85" s="309">
        <f>IF(S85&lt;&gt;"",POWER((Arkusz10!$O$9*Q85+Arkusz10!$P$9)-S85,2))</f>
        <v/>
      </c>
    </row>
    <row customHeight="1" ht="13.8" r="86" s="311">
      <c r="A86" s="381" t="n">
        <v>3.744</v>
      </c>
      <c r="B86" s="381" t="n">
        <v>2.792</v>
      </c>
      <c r="C86" s="381" t="n">
        <v>0.205</v>
      </c>
      <c r="D86" s="382" t="n">
        <v>0.042</v>
      </c>
      <c r="E86" s="381" t="n">
        <v>0.597</v>
      </c>
      <c r="F86" s="381" t="n">
        <v>0.606</v>
      </c>
      <c r="G86" s="382" t="n">
        <v>0</v>
      </c>
      <c r="H86" s="381" t="n">
        <v>0.014</v>
      </c>
      <c r="I86" s="381" t="n">
        <v>0.043</v>
      </c>
      <c r="J86" s="383" t="n">
        <v>0</v>
      </c>
      <c r="K86" s="381" t="n">
        <v>0</v>
      </c>
      <c r="L86" s="383" t="n">
        <v>0</v>
      </c>
      <c r="M86" s="383" t="n">
        <v>0</v>
      </c>
      <c r="N86" s="382" t="n">
        <v>0</v>
      </c>
      <c r="O86" s="383" t="n">
        <v>900</v>
      </c>
      <c r="P86" s="383" t="n">
        <v>90</v>
      </c>
      <c r="Q86" s="383" t="n">
        <v>360</v>
      </c>
      <c r="R86" s="383" t="n">
        <v>36</v>
      </c>
      <c r="S86" s="383" t="n">
        <v>1134.5</v>
      </c>
      <c r="T86" s="383" t="n">
        <v>854.4</v>
      </c>
      <c r="U86" s="383" t="n">
        <v>12.5</v>
      </c>
      <c r="V86" s="383" t="n">
        <v>331</v>
      </c>
      <c r="W86" s="383" t="n"/>
      <c r="X86" s="384" t="n">
        <v>97.8</v>
      </c>
      <c r="Y86" s="385" t="n">
        <v>12</v>
      </c>
      <c r="Z86" s="386" t="n"/>
      <c r="AA86" s="386" t="n"/>
      <c r="AB86" s="386" t="n"/>
      <c r="AC86" s="386" t="n"/>
      <c r="AD86" s="386" t="n"/>
      <c r="AE86" s="386" t="n"/>
      <c r="AF86" s="309">
        <f>NOT(OR(ISBLANK(S86),ISBLANK(T86),ISBLANK(U86),ISBLANK(V86),AND(ISBLANK(W86),ISBLANK(X86))))</f>
        <v/>
      </c>
      <c r="AG86" s="309" t="n">
        <v>13</v>
      </c>
      <c r="AH86" s="309">
        <f>IF(AG86&lt;=30,1,IF(AG86&lt;=60,2,IF(AG86&lt;=100,3,"bd")))</f>
        <v/>
      </c>
      <c r="AI86" s="309">
        <f>AND(A86&gt;=zakresy_produkcyjne!B$2,A86&lt;=zakresy_produkcyjne!B$3)</f>
        <v/>
      </c>
      <c r="AJ86" s="309">
        <f>AND(B86&gt;=zakresy_produkcyjne!C$2,B86&lt;=zakresy_produkcyjne!C$3)</f>
        <v/>
      </c>
      <c r="AK86" s="309">
        <f>AND(C86&gt;=zakresy_produkcyjne!D$2,C86&lt;=zakresy_produkcyjne!D$3)</f>
        <v/>
      </c>
      <c r="AL86" s="309">
        <f>AND(D86&gt;=zakresy_produkcyjne!E$2,D86&lt;=zakresy_produkcyjne!E$3)</f>
        <v/>
      </c>
      <c r="AM86" s="309">
        <f>AND(E86&gt;=zakresy_produkcyjne!F$2,E86&lt;=zakresy_produkcyjne!F$3)</f>
        <v/>
      </c>
      <c r="AN86" s="309">
        <f>AND(F86&gt;=zakresy_produkcyjne!G$2,F86&lt;=zakresy_produkcyjne!G$3)</f>
        <v/>
      </c>
      <c r="AO86" s="309">
        <f>AND(G86&gt;=zakresy_produkcyjne!H$2,G86&lt;=zakresy_produkcyjne!H$3)</f>
        <v/>
      </c>
      <c r="AP86" s="309">
        <f>AND(O86&gt;=zakresy_produkcyjne!I$2,O86&lt;=zakresy_produkcyjne!I$3)</f>
        <v/>
      </c>
      <c r="AQ86" s="309">
        <f>AND(P86&gt;=zakresy_produkcyjne!J$2,P86&lt;=zakresy_produkcyjne!J$3)</f>
        <v/>
      </c>
      <c r="AR86" s="309">
        <f>AND(Q86&gt;=zakresy_produkcyjne!K$2,Q86&lt;=zakresy_produkcyjne!K$3)</f>
        <v/>
      </c>
      <c r="AS86" s="309">
        <f>AND(R86&gt;=zakresy_produkcyjne!L$2,R86&lt;=zakresy_produkcyjne!L$3)</f>
        <v/>
      </c>
      <c r="AT86" s="309">
        <f>AND(AI86:AO86)</f>
        <v/>
      </c>
      <c r="AU86" s="309">
        <f>AND(AP86:AS86)</f>
        <v/>
      </c>
      <c r="AV86" s="309">
        <f>AND(AT86:AU86)</f>
        <v/>
      </c>
      <c r="AW86" s="309">
        <f>AI86*zakresy_produkcyjne!B$4+AJ86*zakresy_produkcyjne!C$4+AK86*zakresy_produkcyjne!D$4+AL86*zakresy_produkcyjne!E$4+AM86*zakresy_produkcyjne!F$4+AN86*zakresy_produkcyjne!G$4+AO86*zakresy_produkcyjne!H$4+AP86*zakresy_produkcyjne!I$4+AQ86*zakresy_produkcyjne!J$4+AR86*zakresy_produkcyjne!K$4+AS86*zakresy_produkcyjne!L$4</f>
        <v/>
      </c>
      <c r="BD86" s="309" t="n">
        <v>162</v>
      </c>
      <c r="BJ86" s="309">
        <f>IF(S86&lt;&gt;"",S86,BE86)</f>
        <v/>
      </c>
      <c r="BK86" s="309">
        <f>IF(T86&lt;&gt;"",T86,BF86)</f>
        <v/>
      </c>
      <c r="BL86" s="309">
        <f>IF(U86&lt;&gt;"",U86,BG86)</f>
        <v/>
      </c>
      <c r="BM86" s="309">
        <f>IF(V86&lt;&gt;"",V86,BH86)</f>
        <v/>
      </c>
      <c r="BN86" s="309">
        <f>IF(X86&lt;&gt;"",X86,BI86)</f>
        <v/>
      </c>
      <c r="BO86" s="309">
        <f>ABS(BE86-BJ86)</f>
        <v/>
      </c>
      <c r="BP86" s="309">
        <f>IF(S86&lt;&gt;"",POWER((Arkusz10!$O$9*Q86+Arkusz10!$P$9)-S86,2))</f>
        <v/>
      </c>
    </row>
    <row customHeight="1" ht="13.8" r="87" s="311">
      <c r="A87" s="387" t="n">
        <v>3.5</v>
      </c>
      <c r="B87" s="387" t="n">
        <v>2.86</v>
      </c>
      <c r="C87" s="387" t="n">
        <v>0.46</v>
      </c>
      <c r="D87" s="388" t="n">
        <v>0.056</v>
      </c>
      <c r="E87" s="387" t="n">
        <v>0</v>
      </c>
      <c r="F87" s="387" t="n">
        <v>0</v>
      </c>
      <c r="G87" s="389" t="n">
        <v>0</v>
      </c>
      <c r="H87" s="387" t="n">
        <v>0.02</v>
      </c>
      <c r="I87" s="387" t="n">
        <v>0.033</v>
      </c>
      <c r="J87" s="390" t="n">
        <v>0</v>
      </c>
      <c r="K87" s="387" t="n">
        <v>0</v>
      </c>
      <c r="L87" s="390" t="n">
        <v>0</v>
      </c>
      <c r="M87" s="390" t="n">
        <v>0</v>
      </c>
      <c r="N87" s="389" t="n">
        <v>0</v>
      </c>
      <c r="O87" s="390" t="n">
        <v>900</v>
      </c>
      <c r="P87" s="390" t="n">
        <v>90</v>
      </c>
      <c r="Q87" s="390" t="n">
        <v>370</v>
      </c>
      <c r="R87" s="390" t="n">
        <v>60</v>
      </c>
      <c r="S87" s="390" t="n">
        <v>1071</v>
      </c>
      <c r="T87" s="390" t="n">
        <v>781</v>
      </c>
      <c r="U87" s="390" t="n">
        <v>6.5</v>
      </c>
      <c r="V87" s="390">
        <f>KONWERTUJ_TWARDOSC(AA87,tabela_twardosci!$C$8:$C$69,tabela_twardosci!$K$8:$K$69)</f>
        <v/>
      </c>
      <c r="W87" s="390" t="n"/>
      <c r="X87" s="391" t="n">
        <v>60</v>
      </c>
      <c r="Y87" s="392" t="n">
        <v>13</v>
      </c>
      <c r="Z87" s="393" t="n"/>
      <c r="AA87" s="393" t="n">
        <v>33.93</v>
      </c>
      <c r="AB87" s="393" t="n"/>
      <c r="AC87" s="393" t="n"/>
      <c r="AD87" s="393" t="n"/>
      <c r="AE87" s="393" t="n"/>
      <c r="AF87" s="309">
        <f>NOT(OR(ISBLANK(S87),ISBLANK(T87),ISBLANK(U87),ISBLANK(V87),AND(ISBLANK(W87),ISBLANK(X87))))</f>
        <v/>
      </c>
      <c r="AG87" s="309" t="n">
        <v>25</v>
      </c>
      <c r="AH87" s="309">
        <f>IF(AG87&lt;=30,1,IF(AG87&lt;=60,2,IF(AG87&lt;=100,3,"bd")))</f>
        <v/>
      </c>
      <c r="AI87" s="309">
        <f>AND(A87&gt;=zakresy_produkcyjne!B$2,A87&lt;=zakresy_produkcyjne!B$3)</f>
        <v/>
      </c>
      <c r="AJ87" s="309">
        <f>AND(B87&gt;=zakresy_produkcyjne!C$2,B87&lt;=zakresy_produkcyjne!C$3)</f>
        <v/>
      </c>
      <c r="AK87" s="309">
        <f>AND(C87&gt;=zakresy_produkcyjne!D$2,C87&lt;=zakresy_produkcyjne!D$3)</f>
        <v/>
      </c>
      <c r="AL87" s="309">
        <f>AND(D87&gt;=zakresy_produkcyjne!E$2,D87&lt;=zakresy_produkcyjne!E$3)</f>
        <v/>
      </c>
      <c r="AM87" s="309">
        <f>AND(E87&gt;=zakresy_produkcyjne!F$2,E87&lt;=zakresy_produkcyjne!F$3)</f>
        <v/>
      </c>
      <c r="AN87" s="309">
        <f>AND(F87&gt;=zakresy_produkcyjne!G$2,F87&lt;=zakresy_produkcyjne!G$3)</f>
        <v/>
      </c>
      <c r="AO87" s="309">
        <f>AND(G87&gt;=zakresy_produkcyjne!H$2,G87&lt;=zakresy_produkcyjne!H$3)</f>
        <v/>
      </c>
      <c r="AP87" s="309">
        <f>AND(O87&gt;=zakresy_produkcyjne!I$2,O87&lt;=zakresy_produkcyjne!I$3)</f>
        <v/>
      </c>
      <c r="AQ87" s="309">
        <f>AND(P87&gt;=zakresy_produkcyjne!J$2,P87&lt;=zakresy_produkcyjne!J$3)</f>
        <v/>
      </c>
      <c r="AR87" s="309">
        <f>AND(Q87&gt;=zakresy_produkcyjne!K$2,Q87&lt;=zakresy_produkcyjne!K$3)</f>
        <v/>
      </c>
      <c r="AS87" s="309">
        <f>AND(R87&gt;=zakresy_produkcyjne!L$2,R87&lt;=zakresy_produkcyjne!L$3)</f>
        <v/>
      </c>
      <c r="AT87" s="309">
        <f>AND(AI87:AO87)</f>
        <v/>
      </c>
      <c r="AU87" s="309">
        <f>AND(AP87:AS87)</f>
        <v/>
      </c>
      <c r="AV87" s="309">
        <f>AND(AT87:AU87)</f>
        <v/>
      </c>
      <c r="AW87" s="309">
        <f>AI87*zakresy_produkcyjne!B$4+AJ87*zakresy_produkcyjne!C$4+AK87*zakresy_produkcyjne!D$4+AL87*zakresy_produkcyjne!E$4+AM87*zakresy_produkcyjne!F$4+AN87*zakresy_produkcyjne!G$4+AO87*zakresy_produkcyjne!H$4+AP87*zakresy_produkcyjne!I$4+AQ87*zakresy_produkcyjne!J$4+AR87*zakresy_produkcyjne!K$4+AS87*zakresy_produkcyjne!L$4</f>
        <v/>
      </c>
      <c r="AY87" s="309" t="n">
        <v>498</v>
      </c>
      <c r="AZ87" s="309" t="n">
        <v>443</v>
      </c>
      <c r="BA87" s="309" t="n">
        <v>9.640000000000001</v>
      </c>
      <c r="BB87" s="309">
        <f>KONWERTUJ_TWARDOSC(9.2,tabela_twardosci!$C$8:$C$69,tabela_twardosci!$K$8:$K$69)</f>
        <v/>
      </c>
      <c r="BC87" s="309" t="n">
        <v>40.7</v>
      </c>
      <c r="BD87" s="309" t="n">
        <v>238</v>
      </c>
      <c r="BJ87" s="309">
        <f>IF(S87&lt;&gt;"",S87,BE87)</f>
        <v/>
      </c>
      <c r="BK87" s="309">
        <f>IF(T87&lt;&gt;"",T87,BF87)</f>
        <v/>
      </c>
      <c r="BL87" s="309">
        <f>IF(U87&lt;&gt;"",U87,BG87)</f>
        <v/>
      </c>
      <c r="BM87" s="309">
        <f>IF(V87&lt;&gt;"",V87,BH87)</f>
        <v/>
      </c>
      <c r="BN87" s="309">
        <f>IF(X87&lt;&gt;"",X87,BI87)</f>
        <v/>
      </c>
      <c r="BO87" s="309">
        <f>ABS(BE87-BJ87)</f>
        <v/>
      </c>
      <c r="BP87" s="309">
        <f>IF(S87&lt;&gt;"",POWER((Arkusz10!$O$9*Q87+Arkusz10!$P$9)-S87,2))</f>
        <v/>
      </c>
    </row>
    <row customHeight="1" ht="13.8" r="88" s="311">
      <c r="A88" s="387" t="n">
        <v>3.5</v>
      </c>
      <c r="B88" s="387" t="n">
        <v>2.86</v>
      </c>
      <c r="C88" s="387" t="n">
        <v>0.46</v>
      </c>
      <c r="D88" s="388" t="n">
        <v>0.056</v>
      </c>
      <c r="E88" s="387" t="n">
        <v>0</v>
      </c>
      <c r="F88" s="387" t="n">
        <v>0</v>
      </c>
      <c r="G88" s="389" t="n">
        <v>0</v>
      </c>
      <c r="H88" s="387" t="n">
        <v>0.02</v>
      </c>
      <c r="I88" s="387" t="n">
        <v>0.033</v>
      </c>
      <c r="J88" s="390" t="n">
        <v>0</v>
      </c>
      <c r="K88" s="387" t="n">
        <v>0</v>
      </c>
      <c r="L88" s="390" t="n">
        <v>0</v>
      </c>
      <c r="M88" s="390" t="n">
        <v>0</v>
      </c>
      <c r="N88" s="389" t="n">
        <v>0</v>
      </c>
      <c r="O88" s="390" t="n">
        <v>900</v>
      </c>
      <c r="P88" s="390" t="n">
        <v>90</v>
      </c>
      <c r="Q88" s="390" t="n">
        <v>370</v>
      </c>
      <c r="R88" s="390" t="n">
        <v>90</v>
      </c>
      <c r="S88" s="390" t="n">
        <v>1058</v>
      </c>
      <c r="T88" s="390" t="n">
        <v>774</v>
      </c>
      <c r="U88" s="390" t="n">
        <v>7.7</v>
      </c>
      <c r="V88" s="390">
        <f>KONWERTUJ_TWARDOSC(AA88,tabela_twardosci!$C$8:$C$69,tabela_twardosci!$K$8:$K$69)</f>
        <v/>
      </c>
      <c r="W88" s="390" t="n"/>
      <c r="X88" s="391" t="n">
        <v>61</v>
      </c>
      <c r="Y88" s="392" t="n">
        <v>13</v>
      </c>
      <c r="Z88" s="393" t="n"/>
      <c r="AA88" s="393" t="n">
        <v>33.32</v>
      </c>
      <c r="AB88" s="393" t="n"/>
      <c r="AC88" s="393" t="n"/>
      <c r="AD88" s="393" t="n"/>
      <c r="AE88" s="393" t="n"/>
      <c r="AF88" s="309">
        <f>NOT(OR(ISBLANK(S88),ISBLANK(T88),ISBLANK(U88),ISBLANK(V88),AND(ISBLANK(W88),ISBLANK(X88))))</f>
        <v/>
      </c>
      <c r="AG88" s="309" t="n">
        <v>25</v>
      </c>
      <c r="AH88" s="309">
        <f>IF(AG88&lt;=30,1,IF(AG88&lt;=60,2,IF(AG88&lt;=100,3,"bd")))</f>
        <v/>
      </c>
      <c r="AI88" s="309">
        <f>AND(A88&gt;=zakresy_produkcyjne!B$2,A88&lt;=zakresy_produkcyjne!B$3)</f>
        <v/>
      </c>
      <c r="AJ88" s="309">
        <f>AND(B88&gt;=zakresy_produkcyjne!C$2,B88&lt;=zakresy_produkcyjne!C$3)</f>
        <v/>
      </c>
      <c r="AK88" s="309">
        <f>AND(C88&gt;=zakresy_produkcyjne!D$2,C88&lt;=zakresy_produkcyjne!D$3)</f>
        <v/>
      </c>
      <c r="AL88" s="309">
        <f>AND(D88&gt;=zakresy_produkcyjne!E$2,D88&lt;=zakresy_produkcyjne!E$3)</f>
        <v/>
      </c>
      <c r="AM88" s="309">
        <f>AND(E88&gt;=zakresy_produkcyjne!F$2,E88&lt;=zakresy_produkcyjne!F$3)</f>
        <v/>
      </c>
      <c r="AN88" s="309">
        <f>AND(F88&gt;=zakresy_produkcyjne!G$2,F88&lt;=zakresy_produkcyjne!G$3)</f>
        <v/>
      </c>
      <c r="AO88" s="309">
        <f>AND(G88&gt;=zakresy_produkcyjne!H$2,G88&lt;=zakresy_produkcyjne!H$3)</f>
        <v/>
      </c>
      <c r="AP88" s="309">
        <f>AND(O88&gt;=zakresy_produkcyjne!I$2,O88&lt;=zakresy_produkcyjne!I$3)</f>
        <v/>
      </c>
      <c r="AQ88" s="309">
        <f>AND(P88&gt;=zakresy_produkcyjne!J$2,P88&lt;=zakresy_produkcyjne!J$3)</f>
        <v/>
      </c>
      <c r="AR88" s="309">
        <f>AND(Q88&gt;=zakresy_produkcyjne!K$2,Q88&lt;=zakresy_produkcyjne!K$3)</f>
        <v/>
      </c>
      <c r="AS88" s="309">
        <f>AND(R88&gt;=zakresy_produkcyjne!L$2,R88&lt;=zakresy_produkcyjne!L$3)</f>
        <v/>
      </c>
      <c r="AT88" s="309">
        <f>AND(AI88:AO88)</f>
        <v/>
      </c>
      <c r="AU88" s="309">
        <f>AND(AP88:AS88)</f>
        <v/>
      </c>
      <c r="AV88" s="309">
        <f>AND(AT88:AU88)</f>
        <v/>
      </c>
      <c r="AW88" s="309">
        <f>AI88*zakresy_produkcyjne!B$4+AJ88*zakresy_produkcyjne!C$4+AK88*zakresy_produkcyjne!D$4+AL88*zakresy_produkcyjne!E$4+AM88*zakresy_produkcyjne!F$4+AN88*zakresy_produkcyjne!G$4+AO88*zakresy_produkcyjne!H$4+AP88*zakresy_produkcyjne!I$4+AQ88*zakresy_produkcyjne!J$4+AR88*zakresy_produkcyjne!K$4+AS88*zakresy_produkcyjne!L$4</f>
        <v/>
      </c>
      <c r="AY88" s="309" t="n">
        <v>498</v>
      </c>
      <c r="AZ88" s="309" t="n">
        <v>443</v>
      </c>
      <c r="BA88" s="309" t="n">
        <v>9.640000000000001</v>
      </c>
      <c r="BB88" s="309">
        <f>KONWERTUJ_TWARDOSC(9.2,tabela_twardosci!$C$8:$C$69,tabela_twardosci!$K$8:$K$69)</f>
        <v/>
      </c>
      <c r="BC88" s="309" t="n">
        <v>40.7</v>
      </c>
      <c r="BD88" s="309" t="n">
        <v>238</v>
      </c>
      <c r="BJ88" s="309">
        <f>IF(S88&lt;&gt;"",S88,BE88)</f>
        <v/>
      </c>
      <c r="BK88" s="309">
        <f>IF(T88&lt;&gt;"",T88,BF88)</f>
        <v/>
      </c>
      <c r="BL88" s="309">
        <f>IF(U88&lt;&gt;"",U88,BG88)</f>
        <v/>
      </c>
      <c r="BM88" s="309">
        <f>IF(V88&lt;&gt;"",V88,BH88)</f>
        <v/>
      </c>
      <c r="BN88" s="309">
        <f>IF(X88&lt;&gt;"",X88,BI88)</f>
        <v/>
      </c>
      <c r="BO88" s="309">
        <f>ABS(BE88-BJ88)</f>
        <v/>
      </c>
      <c r="BP88" s="309">
        <f>IF(S88&lt;&gt;"",POWER((Arkusz10!$O$9*Q88+Arkusz10!$P$9)-S88,2))</f>
        <v/>
      </c>
    </row>
    <row customHeight="1" ht="13.8" r="89" s="311">
      <c r="A89" s="387" t="n">
        <v>3.5</v>
      </c>
      <c r="B89" s="387" t="n">
        <v>2.86</v>
      </c>
      <c r="C89" s="387" t="n">
        <v>0.46</v>
      </c>
      <c r="D89" s="388" t="n">
        <v>0.056</v>
      </c>
      <c r="E89" s="387" t="n">
        <v>0</v>
      </c>
      <c r="F89" s="387" t="n">
        <v>0</v>
      </c>
      <c r="G89" s="389" t="n">
        <v>0</v>
      </c>
      <c r="H89" s="387" t="n">
        <v>0.02</v>
      </c>
      <c r="I89" s="387" t="n">
        <v>0.033</v>
      </c>
      <c r="J89" s="390" t="n">
        <v>0</v>
      </c>
      <c r="K89" s="387" t="n">
        <v>0</v>
      </c>
      <c r="L89" s="390" t="n">
        <v>0</v>
      </c>
      <c r="M89" s="390" t="n">
        <v>0</v>
      </c>
      <c r="N89" s="389" t="n">
        <v>0</v>
      </c>
      <c r="O89" s="390" t="n">
        <v>900</v>
      </c>
      <c r="P89" s="390" t="n">
        <v>90</v>
      </c>
      <c r="Q89" s="390" t="n">
        <v>370</v>
      </c>
      <c r="R89" s="390" t="n">
        <v>180</v>
      </c>
      <c r="S89" s="390" t="n">
        <v>1129</v>
      </c>
      <c r="T89" s="390" t="n">
        <v>817</v>
      </c>
      <c r="U89" s="390" t="n">
        <v>6.66</v>
      </c>
      <c r="V89" s="390">
        <f>KONWERTUJ_TWARDOSC(AA89,tabela_twardosci!$C$8:$C$69,tabela_twardosci!$K$8:$K$69)</f>
        <v/>
      </c>
      <c r="W89" s="390" t="n"/>
      <c r="X89" s="391" t="n">
        <v>65</v>
      </c>
      <c r="Y89" s="392" t="n">
        <v>13</v>
      </c>
      <c r="Z89" s="393" t="n"/>
      <c r="AA89" s="393" t="n">
        <v>33</v>
      </c>
      <c r="AB89" s="393" t="n"/>
      <c r="AC89" s="393" t="n"/>
      <c r="AD89" s="393" t="n"/>
      <c r="AE89" s="393" t="n"/>
      <c r="AF89" s="309">
        <f>NOT(OR(ISBLANK(S89),ISBLANK(T89),ISBLANK(U89),ISBLANK(V89),AND(ISBLANK(W89),ISBLANK(X89))))</f>
        <v/>
      </c>
      <c r="AG89" s="309" t="n">
        <v>25</v>
      </c>
      <c r="AH89" s="309">
        <f>IF(AG89&lt;=30,1,IF(AG89&lt;=60,2,IF(AG89&lt;=100,3,"bd")))</f>
        <v/>
      </c>
      <c r="AI89" s="309">
        <f>AND(A89&gt;=zakresy_produkcyjne!B$2,A89&lt;=zakresy_produkcyjne!B$3)</f>
        <v/>
      </c>
      <c r="AJ89" s="309">
        <f>AND(B89&gt;=zakresy_produkcyjne!C$2,B89&lt;=zakresy_produkcyjne!C$3)</f>
        <v/>
      </c>
      <c r="AK89" s="309">
        <f>AND(C89&gt;=zakresy_produkcyjne!D$2,C89&lt;=zakresy_produkcyjne!D$3)</f>
        <v/>
      </c>
      <c r="AL89" s="309">
        <f>AND(D89&gt;=zakresy_produkcyjne!E$2,D89&lt;=zakresy_produkcyjne!E$3)</f>
        <v/>
      </c>
      <c r="AM89" s="309">
        <f>AND(E89&gt;=zakresy_produkcyjne!F$2,E89&lt;=zakresy_produkcyjne!F$3)</f>
        <v/>
      </c>
      <c r="AN89" s="309">
        <f>AND(F89&gt;=zakresy_produkcyjne!G$2,F89&lt;=zakresy_produkcyjne!G$3)</f>
        <v/>
      </c>
      <c r="AO89" s="309">
        <f>AND(G89&gt;=zakresy_produkcyjne!H$2,G89&lt;=zakresy_produkcyjne!H$3)</f>
        <v/>
      </c>
      <c r="AP89" s="309">
        <f>AND(O89&gt;=zakresy_produkcyjne!I$2,O89&lt;=zakresy_produkcyjne!I$3)</f>
        <v/>
      </c>
      <c r="AQ89" s="309">
        <f>AND(P89&gt;=zakresy_produkcyjne!J$2,P89&lt;=zakresy_produkcyjne!J$3)</f>
        <v/>
      </c>
      <c r="AR89" s="309">
        <f>AND(Q89&gt;=zakresy_produkcyjne!K$2,Q89&lt;=zakresy_produkcyjne!K$3)</f>
        <v/>
      </c>
      <c r="AS89" s="309">
        <f>AND(R89&gt;=zakresy_produkcyjne!L$2,R89&lt;=zakresy_produkcyjne!L$3)</f>
        <v/>
      </c>
      <c r="AT89" s="309">
        <f>AND(AI89:AO89)</f>
        <v/>
      </c>
      <c r="AU89" s="309">
        <f>AND(AP89:AS89)</f>
        <v/>
      </c>
      <c r="AV89" s="309">
        <f>AND(AT89:AU89)</f>
        <v/>
      </c>
      <c r="AW89" s="309">
        <f>AI89*zakresy_produkcyjne!B$4+AJ89*zakresy_produkcyjne!C$4+AK89*zakresy_produkcyjne!D$4+AL89*zakresy_produkcyjne!E$4+AM89*zakresy_produkcyjne!F$4+AN89*zakresy_produkcyjne!G$4+AO89*zakresy_produkcyjne!H$4+AP89*zakresy_produkcyjne!I$4+AQ89*zakresy_produkcyjne!J$4+AR89*zakresy_produkcyjne!K$4+AS89*zakresy_produkcyjne!L$4</f>
        <v/>
      </c>
      <c r="AY89" s="309" t="n">
        <v>498</v>
      </c>
      <c r="AZ89" s="309" t="n">
        <v>443</v>
      </c>
      <c r="BA89" s="309" t="n">
        <v>9.640000000000001</v>
      </c>
      <c r="BB89" s="309">
        <f>KONWERTUJ_TWARDOSC(9.2,tabela_twardosci!$C$8:$C$69,tabela_twardosci!$K$8:$K$69)</f>
        <v/>
      </c>
      <c r="BC89" s="309" t="n">
        <v>40.7</v>
      </c>
      <c r="BD89" s="309" t="n">
        <v>238</v>
      </c>
      <c r="BJ89" s="309">
        <f>IF(S89&lt;&gt;"",S89,BE89)</f>
        <v/>
      </c>
      <c r="BK89" s="309">
        <f>IF(T89&lt;&gt;"",T89,BF89)</f>
        <v/>
      </c>
      <c r="BL89" s="309">
        <f>IF(U89&lt;&gt;"",U89,BG89)</f>
        <v/>
      </c>
      <c r="BM89" s="309">
        <f>IF(V89&lt;&gt;"",V89,BH89)</f>
        <v/>
      </c>
      <c r="BN89" s="309">
        <f>IF(X89&lt;&gt;"",X89,BI89)</f>
        <v/>
      </c>
      <c r="BO89" s="309">
        <f>ABS(BE89-BJ89)</f>
        <v/>
      </c>
      <c r="BP89" s="309">
        <f>IF(S89&lt;&gt;"",POWER((Arkusz10!$O$9*Q89+Arkusz10!$P$9)-S89,2))</f>
        <v/>
      </c>
    </row>
    <row customHeight="1" ht="13.8" r="90" s="311">
      <c r="A90" s="387" t="n">
        <v>3.5</v>
      </c>
      <c r="B90" s="387" t="n">
        <v>2.86</v>
      </c>
      <c r="C90" s="387" t="n">
        <v>0.46</v>
      </c>
      <c r="D90" s="388" t="n">
        <v>0.056</v>
      </c>
      <c r="E90" s="387" t="n">
        <v>0</v>
      </c>
      <c r="F90" s="387" t="n">
        <v>0</v>
      </c>
      <c r="G90" s="389" t="n">
        <v>0</v>
      </c>
      <c r="H90" s="387" t="n">
        <v>0.02</v>
      </c>
      <c r="I90" s="387" t="n">
        <v>0.033</v>
      </c>
      <c r="J90" s="390" t="n">
        <v>0</v>
      </c>
      <c r="K90" s="387" t="n">
        <v>0</v>
      </c>
      <c r="L90" s="390" t="n">
        <v>0</v>
      </c>
      <c r="M90" s="390" t="n">
        <v>0</v>
      </c>
      <c r="N90" s="389" t="n">
        <v>0</v>
      </c>
      <c r="O90" s="390" t="n">
        <v>900</v>
      </c>
      <c r="P90" s="390" t="n">
        <v>90</v>
      </c>
      <c r="Q90" s="390" t="n">
        <v>370</v>
      </c>
      <c r="R90" s="390" t="n">
        <v>200</v>
      </c>
      <c r="S90" s="390" t="n">
        <v>1149</v>
      </c>
      <c r="T90" s="390" t="n">
        <v>828</v>
      </c>
      <c r="U90" s="390" t="n">
        <v>6.4</v>
      </c>
      <c r="V90" s="390">
        <f>KONWERTUJ_TWARDOSC(AA90,tabela_twardosci!$C$8:$C$69,tabela_twardosci!$K$8:$K$69)</f>
        <v/>
      </c>
      <c r="W90" s="390" t="n"/>
      <c r="X90" s="391" t="n">
        <v>61</v>
      </c>
      <c r="Y90" s="392" t="n">
        <v>13</v>
      </c>
      <c r="Z90" s="393" t="n"/>
      <c r="AA90" s="393" t="n">
        <v>33.2</v>
      </c>
      <c r="AB90" s="393" t="n"/>
      <c r="AC90" s="393" t="n"/>
      <c r="AD90" s="393" t="n"/>
      <c r="AE90" s="393" t="n"/>
      <c r="AF90" s="309">
        <f>NOT(OR(ISBLANK(S90),ISBLANK(T90),ISBLANK(U90),ISBLANK(V90),AND(ISBLANK(W90),ISBLANK(X90))))</f>
        <v/>
      </c>
      <c r="AG90" s="309" t="n">
        <v>25</v>
      </c>
      <c r="AH90" s="309">
        <f>IF(AG90&lt;=30,1,IF(AG90&lt;=60,2,IF(AG90&lt;=100,3,"bd")))</f>
        <v/>
      </c>
      <c r="AI90" s="309">
        <f>AND(A90&gt;=zakresy_produkcyjne!B$2,A90&lt;=zakresy_produkcyjne!B$3)</f>
        <v/>
      </c>
      <c r="AJ90" s="309">
        <f>AND(B90&gt;=zakresy_produkcyjne!C$2,B90&lt;=zakresy_produkcyjne!C$3)</f>
        <v/>
      </c>
      <c r="AK90" s="309">
        <f>AND(C90&gt;=zakresy_produkcyjne!D$2,C90&lt;=zakresy_produkcyjne!D$3)</f>
        <v/>
      </c>
      <c r="AL90" s="309">
        <f>AND(D90&gt;=zakresy_produkcyjne!E$2,D90&lt;=zakresy_produkcyjne!E$3)</f>
        <v/>
      </c>
      <c r="AM90" s="309">
        <f>AND(E90&gt;=zakresy_produkcyjne!F$2,E90&lt;=zakresy_produkcyjne!F$3)</f>
        <v/>
      </c>
      <c r="AN90" s="309">
        <f>AND(F90&gt;=zakresy_produkcyjne!G$2,F90&lt;=zakresy_produkcyjne!G$3)</f>
        <v/>
      </c>
      <c r="AO90" s="309">
        <f>AND(G90&gt;=zakresy_produkcyjne!H$2,G90&lt;=zakresy_produkcyjne!H$3)</f>
        <v/>
      </c>
      <c r="AP90" s="309">
        <f>AND(O90&gt;=zakresy_produkcyjne!I$2,O90&lt;=zakresy_produkcyjne!I$3)</f>
        <v/>
      </c>
      <c r="AQ90" s="309">
        <f>AND(P90&gt;=zakresy_produkcyjne!J$2,P90&lt;=zakresy_produkcyjne!J$3)</f>
        <v/>
      </c>
      <c r="AR90" s="309">
        <f>AND(Q90&gt;=zakresy_produkcyjne!K$2,Q90&lt;=zakresy_produkcyjne!K$3)</f>
        <v/>
      </c>
      <c r="AS90" s="309">
        <f>AND(R90&gt;=zakresy_produkcyjne!L$2,R90&lt;=zakresy_produkcyjne!L$3)</f>
        <v/>
      </c>
      <c r="AT90" s="309">
        <f>AND(AI90:AO90)</f>
        <v/>
      </c>
      <c r="AU90" s="309">
        <f>AND(AP90:AS90)</f>
        <v/>
      </c>
      <c r="AV90" s="309">
        <f>AND(AT90:AU90)</f>
        <v/>
      </c>
      <c r="AW90" s="309">
        <f>AI90*zakresy_produkcyjne!B$4+AJ90*zakresy_produkcyjne!C$4+AK90*zakresy_produkcyjne!D$4+AL90*zakresy_produkcyjne!E$4+AM90*zakresy_produkcyjne!F$4+AN90*zakresy_produkcyjne!G$4+AO90*zakresy_produkcyjne!H$4+AP90*zakresy_produkcyjne!I$4+AQ90*zakresy_produkcyjne!J$4+AR90*zakresy_produkcyjne!K$4+AS90*zakresy_produkcyjne!L$4</f>
        <v/>
      </c>
      <c r="AY90" s="309" t="n">
        <v>498</v>
      </c>
      <c r="AZ90" s="309" t="n">
        <v>443</v>
      </c>
      <c r="BA90" s="309" t="n">
        <v>9.640000000000001</v>
      </c>
      <c r="BB90" s="309">
        <f>KONWERTUJ_TWARDOSC(9.2,tabela_twardosci!$C$8:$C$69,tabela_twardosci!$K$8:$K$69)</f>
        <v/>
      </c>
      <c r="BC90" s="309" t="n">
        <v>40.7</v>
      </c>
      <c r="BD90" s="309" t="n">
        <v>238</v>
      </c>
      <c r="BJ90" s="309">
        <f>IF(S90&lt;&gt;"",S90,BE90)</f>
        <v/>
      </c>
      <c r="BK90" s="309">
        <f>IF(T90&lt;&gt;"",T90,BF90)</f>
        <v/>
      </c>
      <c r="BL90" s="309">
        <f>IF(U90&lt;&gt;"",U90,BG90)</f>
        <v/>
      </c>
      <c r="BM90" s="309">
        <f>IF(V90&lt;&gt;"",V90,BH90)</f>
        <v/>
      </c>
      <c r="BN90" s="309">
        <f>IF(X90&lt;&gt;"",X90,BI90)</f>
        <v/>
      </c>
      <c r="BO90" s="309">
        <f>ABS(BE90-BJ90)</f>
        <v/>
      </c>
      <c r="BP90" s="309">
        <f>IF(S90&lt;&gt;"",POWER((Arkusz10!$O$9*Q90+Arkusz10!$P$9)-S90,2))</f>
        <v/>
      </c>
    </row>
    <row customHeight="1" ht="13.8" r="91" s="311">
      <c r="A91" s="387" t="n">
        <v>3.5</v>
      </c>
      <c r="B91" s="387" t="n">
        <v>2.87</v>
      </c>
      <c r="C91" s="387" t="n">
        <v>0.061</v>
      </c>
      <c r="D91" s="388" t="n">
        <v>0.0541486486486486</v>
      </c>
      <c r="E91" s="387" t="n">
        <v>0.7</v>
      </c>
      <c r="F91" s="387" t="n">
        <v>0.5</v>
      </c>
      <c r="G91" s="389" t="n">
        <v>0.137</v>
      </c>
      <c r="H91" s="387" t="n">
        <v>0.008999999999999999</v>
      </c>
      <c r="I91" s="387" t="n">
        <v>0.025</v>
      </c>
      <c r="J91" s="390" t="n">
        <v>0</v>
      </c>
      <c r="K91" s="387" t="n">
        <v>0</v>
      </c>
      <c r="L91" s="390" t="n">
        <v>0</v>
      </c>
      <c r="M91" s="390" t="n">
        <v>0</v>
      </c>
      <c r="N91" s="389" t="n">
        <v>0</v>
      </c>
      <c r="O91" s="390" t="n">
        <v>900</v>
      </c>
      <c r="P91" s="390" t="n">
        <v>90</v>
      </c>
      <c r="Q91" s="390" t="n">
        <v>370</v>
      </c>
      <c r="R91" s="390" t="n">
        <v>60</v>
      </c>
      <c r="S91" s="390" t="n">
        <v>1210</v>
      </c>
      <c r="T91" s="390" t="n">
        <v>861</v>
      </c>
      <c r="U91" s="390" t="n">
        <v>7.7</v>
      </c>
      <c r="V91" s="390">
        <f>KONWERTUJ_TWARDOSC(AA91,tabela_twardosci!$C$8:$C$69,tabela_twardosci!$K$8:$K$69)</f>
        <v/>
      </c>
      <c r="W91" s="390" t="n"/>
      <c r="X91" s="391" t="n">
        <v>71.33</v>
      </c>
      <c r="Y91" s="392" t="n">
        <v>13</v>
      </c>
      <c r="Z91" s="393" t="n"/>
      <c r="AA91" s="393" t="n">
        <v>35.33</v>
      </c>
      <c r="AB91" s="393" t="n"/>
      <c r="AC91" s="393" t="n"/>
      <c r="AD91" s="393" t="n"/>
      <c r="AE91" s="393" t="n"/>
      <c r="AF91" s="309">
        <f>NOT(OR(ISBLANK(S91),ISBLANK(T91),ISBLANK(U91),ISBLANK(V91),AND(ISBLANK(W91),ISBLANK(X91))))</f>
        <v/>
      </c>
      <c r="AG91" s="309" t="n">
        <v>25</v>
      </c>
      <c r="AH91" s="309">
        <f>IF(AG91&lt;=30,1,IF(AG91&lt;=60,2,IF(AG91&lt;=100,3,"bd")))</f>
        <v/>
      </c>
      <c r="AI91" s="309">
        <f>AND(A91&gt;=zakresy_produkcyjne!B$2,A91&lt;=zakresy_produkcyjne!B$3)</f>
        <v/>
      </c>
      <c r="AJ91" s="309">
        <f>AND(B91&gt;=zakresy_produkcyjne!C$2,B91&lt;=zakresy_produkcyjne!C$3)</f>
        <v/>
      </c>
      <c r="AK91" s="309">
        <f>AND(C91&gt;=zakresy_produkcyjne!D$2,C91&lt;=zakresy_produkcyjne!D$3)</f>
        <v/>
      </c>
      <c r="AL91" s="309">
        <f>AND(D91&gt;=zakresy_produkcyjne!E$2,D91&lt;=zakresy_produkcyjne!E$3)</f>
        <v/>
      </c>
      <c r="AM91" s="309">
        <f>AND(E91&gt;=zakresy_produkcyjne!F$2,E91&lt;=zakresy_produkcyjne!F$3)</f>
        <v/>
      </c>
      <c r="AN91" s="309">
        <f>AND(F91&gt;=zakresy_produkcyjne!G$2,F91&lt;=zakresy_produkcyjne!G$3)</f>
        <v/>
      </c>
      <c r="AO91" s="309">
        <f>AND(G91&gt;=zakresy_produkcyjne!H$2,G91&lt;=zakresy_produkcyjne!H$3)</f>
        <v/>
      </c>
      <c r="AP91" s="309">
        <f>AND(O91&gt;=zakresy_produkcyjne!I$2,O91&lt;=zakresy_produkcyjne!I$3)</f>
        <v/>
      </c>
      <c r="AQ91" s="309">
        <f>AND(P91&gt;=zakresy_produkcyjne!J$2,P91&lt;=zakresy_produkcyjne!J$3)</f>
        <v/>
      </c>
      <c r="AR91" s="309">
        <f>AND(Q91&gt;=zakresy_produkcyjne!K$2,Q91&lt;=zakresy_produkcyjne!K$3)</f>
        <v/>
      </c>
      <c r="AS91" s="309">
        <f>AND(R91&gt;=zakresy_produkcyjne!L$2,R91&lt;=zakresy_produkcyjne!L$3)</f>
        <v/>
      </c>
      <c r="AT91" s="309">
        <f>AND(AI91:AO91)</f>
        <v/>
      </c>
      <c r="AU91" s="309">
        <f>AND(AP91:AS91)</f>
        <v/>
      </c>
      <c r="AV91" s="309">
        <f>AND(AT91:AU91)</f>
        <v/>
      </c>
      <c r="AW91" s="309">
        <f>AI91*zakresy_produkcyjne!B$4+AJ91*zakresy_produkcyjne!C$4+AK91*zakresy_produkcyjne!D$4+AL91*zakresy_produkcyjne!E$4+AM91*zakresy_produkcyjne!F$4+AN91*zakresy_produkcyjne!G$4+AO91*zakresy_produkcyjne!H$4+AP91*zakresy_produkcyjne!I$4+AQ91*zakresy_produkcyjne!J$4+AR91*zakresy_produkcyjne!K$4+AS91*zakresy_produkcyjne!L$4</f>
        <v/>
      </c>
      <c r="AY91" s="309" t="n">
        <v>706</v>
      </c>
      <c r="AZ91" s="309" t="n">
        <v>490</v>
      </c>
      <c r="BA91" s="309" t="n">
        <v>4.19</v>
      </c>
      <c r="BB91" s="309">
        <f>KONWERTUJ_TWARDOSC(23.68,tabela_twardosci!$C$8:$C$69,tabela_twardosci!$K$8:$K$69)</f>
        <v/>
      </c>
      <c r="BC91" s="309" t="n">
        <v>8.75</v>
      </c>
      <c r="BD91" s="309" t="n">
        <v>240</v>
      </c>
      <c r="BJ91" s="309">
        <f>IF(S91&lt;&gt;"",S91,BE91)</f>
        <v/>
      </c>
      <c r="BK91" s="309">
        <f>IF(T91&lt;&gt;"",T91,BF91)</f>
        <v/>
      </c>
      <c r="BL91" s="309">
        <f>IF(U91&lt;&gt;"",U91,BG91)</f>
        <v/>
      </c>
      <c r="BM91" s="309">
        <f>IF(V91&lt;&gt;"",V91,BH91)</f>
        <v/>
      </c>
      <c r="BN91" s="309">
        <f>IF(X91&lt;&gt;"",X91,BI91)</f>
        <v/>
      </c>
      <c r="BO91" s="309">
        <f>ABS(BE91-BJ91)</f>
        <v/>
      </c>
      <c r="BP91" s="309">
        <f>IF(S91&lt;&gt;"",POWER((Arkusz10!$O$9*Q91+Arkusz10!$P$9)-S91,2))</f>
        <v/>
      </c>
    </row>
    <row customHeight="1" ht="13.8" r="92" s="311">
      <c r="A92" s="387" t="n">
        <v>3.5</v>
      </c>
      <c r="B92" s="387" t="n">
        <v>2.87</v>
      </c>
      <c r="C92" s="387" t="n">
        <v>0.061</v>
      </c>
      <c r="D92" s="388" t="n">
        <v>0.0541486486486486</v>
      </c>
      <c r="E92" s="387" t="n">
        <v>0.7</v>
      </c>
      <c r="F92" s="387" t="n">
        <v>0.5</v>
      </c>
      <c r="G92" s="389" t="n">
        <v>0.137</v>
      </c>
      <c r="H92" s="387" t="n">
        <v>0.008999999999999999</v>
      </c>
      <c r="I92" s="387" t="n">
        <v>0.025</v>
      </c>
      <c r="J92" s="390" t="n">
        <v>0</v>
      </c>
      <c r="K92" s="387" t="n">
        <v>0</v>
      </c>
      <c r="L92" s="390" t="n">
        <v>0</v>
      </c>
      <c r="M92" s="390" t="n">
        <v>0</v>
      </c>
      <c r="N92" s="389" t="n">
        <v>0</v>
      </c>
      <c r="O92" s="390" t="n">
        <v>900</v>
      </c>
      <c r="P92" s="390" t="n">
        <v>90</v>
      </c>
      <c r="Q92" s="390" t="n">
        <v>370</v>
      </c>
      <c r="R92" s="390" t="n">
        <v>90</v>
      </c>
      <c r="S92" s="390" t="n">
        <v>1180</v>
      </c>
      <c r="T92" s="390" t="n">
        <v>843</v>
      </c>
      <c r="U92" s="390" t="n">
        <v>7.68</v>
      </c>
      <c r="V92" s="390">
        <f>KONWERTUJ_TWARDOSC(AA92,tabela_twardosci!$C$8:$C$69,tabela_twardosci!$K$8:$K$69)</f>
        <v/>
      </c>
      <c r="W92" s="390" t="n"/>
      <c r="X92" s="391" t="n">
        <v>80.33</v>
      </c>
      <c r="Y92" s="392" t="n">
        <v>13</v>
      </c>
      <c r="Z92" s="393" t="n"/>
      <c r="AA92" s="393" t="n">
        <v>34.69</v>
      </c>
      <c r="AB92" s="393" t="n"/>
      <c r="AC92" s="393" t="n"/>
      <c r="AD92" s="393" t="n"/>
      <c r="AE92" s="393" t="n"/>
      <c r="AF92" s="309">
        <f>NOT(OR(ISBLANK(S92),ISBLANK(T92),ISBLANK(U92),ISBLANK(V92),AND(ISBLANK(W92),ISBLANK(X92))))</f>
        <v/>
      </c>
      <c r="AG92" s="309" t="n">
        <v>25</v>
      </c>
      <c r="AH92" s="309">
        <f>IF(AG92&lt;=30,1,IF(AG92&lt;=60,2,IF(AG92&lt;=100,3,"bd")))</f>
        <v/>
      </c>
      <c r="AI92" s="309">
        <f>AND(A92&gt;=zakresy_produkcyjne!B$2,A92&lt;=zakresy_produkcyjne!B$3)</f>
        <v/>
      </c>
      <c r="AJ92" s="309">
        <f>AND(B92&gt;=zakresy_produkcyjne!C$2,B92&lt;=zakresy_produkcyjne!C$3)</f>
        <v/>
      </c>
      <c r="AK92" s="309">
        <f>AND(C92&gt;=zakresy_produkcyjne!D$2,C92&lt;=zakresy_produkcyjne!D$3)</f>
        <v/>
      </c>
      <c r="AL92" s="309">
        <f>AND(D92&gt;=zakresy_produkcyjne!E$2,D92&lt;=zakresy_produkcyjne!E$3)</f>
        <v/>
      </c>
      <c r="AM92" s="309">
        <f>AND(E92&gt;=zakresy_produkcyjne!F$2,E92&lt;=zakresy_produkcyjne!F$3)</f>
        <v/>
      </c>
      <c r="AN92" s="309">
        <f>AND(F92&gt;=zakresy_produkcyjne!G$2,F92&lt;=zakresy_produkcyjne!G$3)</f>
        <v/>
      </c>
      <c r="AO92" s="309">
        <f>AND(G92&gt;=zakresy_produkcyjne!H$2,G92&lt;=zakresy_produkcyjne!H$3)</f>
        <v/>
      </c>
      <c r="AP92" s="309">
        <f>AND(O92&gt;=zakresy_produkcyjne!I$2,O92&lt;=zakresy_produkcyjne!I$3)</f>
        <v/>
      </c>
      <c r="AQ92" s="309">
        <f>AND(P92&gt;=zakresy_produkcyjne!J$2,P92&lt;=zakresy_produkcyjne!J$3)</f>
        <v/>
      </c>
      <c r="AR92" s="309">
        <f>AND(Q92&gt;=zakresy_produkcyjne!K$2,Q92&lt;=zakresy_produkcyjne!K$3)</f>
        <v/>
      </c>
      <c r="AS92" s="309">
        <f>AND(R92&gt;=zakresy_produkcyjne!L$2,R92&lt;=zakresy_produkcyjne!L$3)</f>
        <v/>
      </c>
      <c r="AT92" s="309">
        <f>AND(AI92:AO92)</f>
        <v/>
      </c>
      <c r="AU92" s="309">
        <f>AND(AP92:AS92)</f>
        <v/>
      </c>
      <c r="AV92" s="309">
        <f>AND(AT92:AU92)</f>
        <v/>
      </c>
      <c r="AW92" s="309">
        <f>AI92*zakresy_produkcyjne!B$4+AJ92*zakresy_produkcyjne!C$4+AK92*zakresy_produkcyjne!D$4+AL92*zakresy_produkcyjne!E$4+AM92*zakresy_produkcyjne!F$4+AN92*zakresy_produkcyjne!G$4+AO92*zakresy_produkcyjne!H$4+AP92*zakresy_produkcyjne!I$4+AQ92*zakresy_produkcyjne!J$4+AR92*zakresy_produkcyjne!K$4+AS92*zakresy_produkcyjne!L$4</f>
        <v/>
      </c>
      <c r="AY92" s="309" t="n">
        <v>706</v>
      </c>
      <c r="AZ92" s="309" t="n">
        <v>490</v>
      </c>
      <c r="BA92" s="309" t="n">
        <v>4.19</v>
      </c>
      <c r="BB92" s="309">
        <f>KONWERTUJ_TWARDOSC(23.68,tabela_twardosci!$C$8:$C$69,tabela_twardosci!$K$8:$K$69)</f>
        <v/>
      </c>
      <c r="BC92" s="309" t="n">
        <v>8.75</v>
      </c>
      <c r="BD92" s="309" t="n">
        <v>240</v>
      </c>
      <c r="BJ92" s="309">
        <f>IF(S92&lt;&gt;"",S92,BE92)</f>
        <v/>
      </c>
      <c r="BK92" s="309">
        <f>IF(T92&lt;&gt;"",T92,BF92)</f>
        <v/>
      </c>
      <c r="BL92" s="309">
        <f>IF(U92&lt;&gt;"",U92,BG92)</f>
        <v/>
      </c>
      <c r="BM92" s="309">
        <f>IF(V92&lt;&gt;"",V92,BH92)</f>
        <v/>
      </c>
      <c r="BN92" s="309">
        <f>IF(X92&lt;&gt;"",X92,BI92)</f>
        <v/>
      </c>
      <c r="BO92" s="309">
        <f>ABS(BE92-BJ92)</f>
        <v/>
      </c>
      <c r="BP92" s="309">
        <f>IF(S92&lt;&gt;"",POWER((Arkusz10!$O$9*Q92+Arkusz10!$P$9)-S92,2))</f>
        <v/>
      </c>
    </row>
    <row customHeight="1" ht="13.8" r="93" s="311">
      <c r="A93" s="387" t="n">
        <v>3.5</v>
      </c>
      <c r="B93" s="387" t="n">
        <v>2.87</v>
      </c>
      <c r="C93" s="387" t="n">
        <v>0.061</v>
      </c>
      <c r="D93" s="388" t="n">
        <v>0.0541486486486486</v>
      </c>
      <c r="E93" s="387" t="n">
        <v>0.7</v>
      </c>
      <c r="F93" s="387" t="n">
        <v>0.5</v>
      </c>
      <c r="G93" s="389" t="n">
        <v>0.137</v>
      </c>
      <c r="H93" s="387" t="n">
        <v>0.008999999999999999</v>
      </c>
      <c r="I93" s="387" t="n">
        <v>0.025</v>
      </c>
      <c r="J93" s="390" t="n">
        <v>0</v>
      </c>
      <c r="K93" s="387" t="n">
        <v>0</v>
      </c>
      <c r="L93" s="390" t="n">
        <v>0</v>
      </c>
      <c r="M93" s="390" t="n">
        <v>0</v>
      </c>
      <c r="N93" s="389" t="n">
        <v>0</v>
      </c>
      <c r="O93" s="390" t="n">
        <v>900</v>
      </c>
      <c r="P93" s="390" t="n">
        <v>90</v>
      </c>
      <c r="Q93" s="390" t="n">
        <v>370</v>
      </c>
      <c r="R93" s="390" t="n">
        <v>180</v>
      </c>
      <c r="S93" s="390" t="n">
        <v>1169</v>
      </c>
      <c r="T93" s="390" t="n">
        <v>834</v>
      </c>
      <c r="U93" s="390" t="n">
        <v>6.8</v>
      </c>
      <c r="V93" s="390">
        <f>KONWERTUJ_TWARDOSC(AA93,tabela_twardosci!$C$8:$C$69,tabela_twardosci!$K$8:$K$69)</f>
        <v/>
      </c>
      <c r="W93" s="390" t="n"/>
      <c r="X93" s="391" t="n">
        <v>84.3</v>
      </c>
      <c r="Y93" s="392" t="n">
        <v>13</v>
      </c>
      <c r="Z93" s="393" t="n"/>
      <c r="AA93" s="393" t="n">
        <v>33.37</v>
      </c>
      <c r="AB93" s="393" t="n"/>
      <c r="AC93" s="393" t="n"/>
      <c r="AD93" s="393" t="n"/>
      <c r="AE93" s="393" t="n"/>
      <c r="AF93" s="309">
        <f>NOT(OR(ISBLANK(S93),ISBLANK(T93),ISBLANK(U93),ISBLANK(V93),AND(ISBLANK(W93),ISBLANK(X93))))</f>
        <v/>
      </c>
      <c r="AG93" s="309" t="n">
        <v>25</v>
      </c>
      <c r="AH93" s="309">
        <f>IF(AG93&lt;=30,1,IF(AG93&lt;=60,2,IF(AG93&lt;=100,3,"bd")))</f>
        <v/>
      </c>
      <c r="AI93" s="309">
        <f>AND(A93&gt;=zakresy_produkcyjne!B$2,A93&lt;=zakresy_produkcyjne!B$3)</f>
        <v/>
      </c>
      <c r="AJ93" s="309">
        <f>AND(B93&gt;=zakresy_produkcyjne!C$2,B93&lt;=zakresy_produkcyjne!C$3)</f>
        <v/>
      </c>
      <c r="AK93" s="309">
        <f>AND(C93&gt;=zakresy_produkcyjne!D$2,C93&lt;=zakresy_produkcyjne!D$3)</f>
        <v/>
      </c>
      <c r="AL93" s="309">
        <f>AND(D93&gt;=zakresy_produkcyjne!E$2,D93&lt;=zakresy_produkcyjne!E$3)</f>
        <v/>
      </c>
      <c r="AM93" s="309">
        <f>AND(E93&gt;=zakresy_produkcyjne!F$2,E93&lt;=zakresy_produkcyjne!F$3)</f>
        <v/>
      </c>
      <c r="AN93" s="309">
        <f>AND(F93&gt;=zakresy_produkcyjne!G$2,F93&lt;=zakresy_produkcyjne!G$3)</f>
        <v/>
      </c>
      <c r="AO93" s="309">
        <f>AND(G93&gt;=zakresy_produkcyjne!H$2,G93&lt;=zakresy_produkcyjne!H$3)</f>
        <v/>
      </c>
      <c r="AP93" s="309">
        <f>AND(O93&gt;=zakresy_produkcyjne!I$2,O93&lt;=zakresy_produkcyjne!I$3)</f>
        <v/>
      </c>
      <c r="AQ93" s="309">
        <f>AND(P93&gt;=zakresy_produkcyjne!J$2,P93&lt;=zakresy_produkcyjne!J$3)</f>
        <v/>
      </c>
      <c r="AR93" s="309">
        <f>AND(Q93&gt;=zakresy_produkcyjne!K$2,Q93&lt;=zakresy_produkcyjne!K$3)</f>
        <v/>
      </c>
      <c r="AS93" s="309">
        <f>AND(R93&gt;=zakresy_produkcyjne!L$2,R93&lt;=zakresy_produkcyjne!L$3)</f>
        <v/>
      </c>
      <c r="AT93" s="309">
        <f>AND(AI93:AO93)</f>
        <v/>
      </c>
      <c r="AU93" s="309">
        <f>AND(AP93:AS93)</f>
        <v/>
      </c>
      <c r="AV93" s="309">
        <f>AND(AT93:AU93)</f>
        <v/>
      </c>
      <c r="AW93" s="309">
        <f>AI93*zakresy_produkcyjne!B$4+AJ93*zakresy_produkcyjne!C$4+AK93*zakresy_produkcyjne!D$4+AL93*zakresy_produkcyjne!E$4+AM93*zakresy_produkcyjne!F$4+AN93*zakresy_produkcyjne!G$4+AO93*zakresy_produkcyjne!H$4+AP93*zakresy_produkcyjne!I$4+AQ93*zakresy_produkcyjne!J$4+AR93*zakresy_produkcyjne!K$4+AS93*zakresy_produkcyjne!L$4</f>
        <v/>
      </c>
      <c r="AY93" s="309" t="n">
        <v>706</v>
      </c>
      <c r="AZ93" s="309" t="n">
        <v>490</v>
      </c>
      <c r="BA93" s="309" t="n">
        <v>4.19</v>
      </c>
      <c r="BB93" s="309">
        <f>KONWERTUJ_TWARDOSC(23.68,tabela_twardosci!$C$8:$C$69,tabela_twardosci!$K$8:$K$69)</f>
        <v/>
      </c>
      <c r="BC93" s="309" t="n">
        <v>8.75</v>
      </c>
      <c r="BD93" s="309" t="n">
        <v>240</v>
      </c>
      <c r="BJ93" s="309">
        <f>IF(S93&lt;&gt;"",S93,BE93)</f>
        <v/>
      </c>
      <c r="BK93" s="309">
        <f>IF(T93&lt;&gt;"",T93,BF93)</f>
        <v/>
      </c>
      <c r="BL93" s="309">
        <f>IF(U93&lt;&gt;"",U93,BG93)</f>
        <v/>
      </c>
      <c r="BM93" s="309">
        <f>IF(V93&lt;&gt;"",V93,BH93)</f>
        <v/>
      </c>
      <c r="BN93" s="309">
        <f>IF(X93&lt;&gt;"",X93,BI93)</f>
        <v/>
      </c>
      <c r="BO93" s="309">
        <f>ABS(BE93-BJ93)</f>
        <v/>
      </c>
      <c r="BP93" s="309">
        <f>IF(S93&lt;&gt;"",POWER((Arkusz10!$O$9*Q93+Arkusz10!$P$9)-S93,2))</f>
        <v/>
      </c>
    </row>
    <row customHeight="1" ht="13.8" r="94" s="311">
      <c r="A94" s="387" t="n">
        <v>3.5</v>
      </c>
      <c r="B94" s="387" t="n">
        <v>2.87</v>
      </c>
      <c r="C94" s="387" t="n">
        <v>0.061</v>
      </c>
      <c r="D94" s="388" t="n">
        <v>0.0541486486486486</v>
      </c>
      <c r="E94" s="387" t="n">
        <v>0.7</v>
      </c>
      <c r="F94" s="387" t="n">
        <v>0.5</v>
      </c>
      <c r="G94" s="389" t="n">
        <v>0.137</v>
      </c>
      <c r="H94" s="387" t="n">
        <v>0.008999999999999999</v>
      </c>
      <c r="I94" s="387" t="n">
        <v>0.025</v>
      </c>
      <c r="J94" s="390" t="n">
        <v>0</v>
      </c>
      <c r="K94" s="387" t="n">
        <v>0</v>
      </c>
      <c r="L94" s="390" t="n">
        <v>0</v>
      </c>
      <c r="M94" s="390" t="n">
        <v>0</v>
      </c>
      <c r="N94" s="389" t="n">
        <v>0</v>
      </c>
      <c r="O94" s="390" t="n">
        <v>900</v>
      </c>
      <c r="P94" s="390" t="n">
        <v>90</v>
      </c>
      <c r="Q94" s="390" t="n">
        <v>370</v>
      </c>
      <c r="R94" s="390" t="n">
        <v>200</v>
      </c>
      <c r="S94" s="390" t="n">
        <v>1203</v>
      </c>
      <c r="T94" s="390" t="n">
        <v>858</v>
      </c>
      <c r="U94" s="390" t="n">
        <v>6.5</v>
      </c>
      <c r="V94" s="390">
        <f>KONWERTUJ_TWARDOSC(AA94,tabela_twardosci!$C$8:$C$69,tabela_twardosci!$K$8:$K$69)</f>
        <v/>
      </c>
      <c r="W94" s="390" t="n"/>
      <c r="X94" s="391" t="n">
        <v>82.33</v>
      </c>
      <c r="Y94" s="392" t="n">
        <v>13</v>
      </c>
      <c r="Z94" s="393" t="n"/>
      <c r="AA94" s="393" t="n">
        <v>34.88</v>
      </c>
      <c r="AB94" s="393" t="n"/>
      <c r="AC94" s="393" t="n"/>
      <c r="AD94" s="393" t="n"/>
      <c r="AE94" s="393" t="n"/>
      <c r="AF94" s="309">
        <f>NOT(OR(ISBLANK(S94),ISBLANK(T94),ISBLANK(U94),ISBLANK(V94),AND(ISBLANK(W94),ISBLANK(X94))))</f>
        <v/>
      </c>
      <c r="AG94" s="309" t="n">
        <v>25</v>
      </c>
      <c r="AH94" s="309">
        <f>IF(AG94&lt;=30,1,IF(AG94&lt;=60,2,IF(AG94&lt;=100,3,"bd")))</f>
        <v/>
      </c>
      <c r="AI94" s="309">
        <f>AND(A94&gt;=zakresy_produkcyjne!B$2,A94&lt;=zakresy_produkcyjne!B$3)</f>
        <v/>
      </c>
      <c r="AJ94" s="309">
        <f>AND(B94&gt;=zakresy_produkcyjne!C$2,B94&lt;=zakresy_produkcyjne!C$3)</f>
        <v/>
      </c>
      <c r="AK94" s="309">
        <f>AND(C94&gt;=zakresy_produkcyjne!D$2,C94&lt;=zakresy_produkcyjne!D$3)</f>
        <v/>
      </c>
      <c r="AL94" s="309">
        <f>AND(D94&gt;=zakresy_produkcyjne!E$2,D94&lt;=zakresy_produkcyjne!E$3)</f>
        <v/>
      </c>
      <c r="AM94" s="309">
        <f>AND(E94&gt;=zakresy_produkcyjne!F$2,E94&lt;=zakresy_produkcyjne!F$3)</f>
        <v/>
      </c>
      <c r="AN94" s="309">
        <f>AND(F94&gt;=zakresy_produkcyjne!G$2,F94&lt;=zakresy_produkcyjne!G$3)</f>
        <v/>
      </c>
      <c r="AO94" s="309">
        <f>AND(G94&gt;=zakresy_produkcyjne!H$2,G94&lt;=zakresy_produkcyjne!H$3)</f>
        <v/>
      </c>
      <c r="AP94" s="309">
        <f>AND(O94&gt;=zakresy_produkcyjne!I$2,O94&lt;=zakresy_produkcyjne!I$3)</f>
        <v/>
      </c>
      <c r="AQ94" s="309">
        <f>AND(P94&gt;=zakresy_produkcyjne!J$2,P94&lt;=zakresy_produkcyjne!J$3)</f>
        <v/>
      </c>
      <c r="AR94" s="309">
        <f>AND(Q94&gt;=zakresy_produkcyjne!K$2,Q94&lt;=zakresy_produkcyjne!K$3)</f>
        <v/>
      </c>
      <c r="AS94" s="309">
        <f>AND(R94&gt;=zakresy_produkcyjne!L$2,R94&lt;=zakresy_produkcyjne!L$3)</f>
        <v/>
      </c>
      <c r="AT94" s="309">
        <f>AND(AI94:AO94)</f>
        <v/>
      </c>
      <c r="AU94" s="309">
        <f>AND(AP94:AS94)</f>
        <v/>
      </c>
      <c r="AV94" s="309">
        <f>AND(AT94:AU94)</f>
        <v/>
      </c>
      <c r="AW94" s="309">
        <f>AI94*zakresy_produkcyjne!B$4+AJ94*zakresy_produkcyjne!C$4+AK94*zakresy_produkcyjne!D$4+AL94*zakresy_produkcyjne!E$4+AM94*zakresy_produkcyjne!F$4+AN94*zakresy_produkcyjne!G$4+AO94*zakresy_produkcyjne!H$4+AP94*zakresy_produkcyjne!I$4+AQ94*zakresy_produkcyjne!J$4+AR94*zakresy_produkcyjne!K$4+AS94*zakresy_produkcyjne!L$4</f>
        <v/>
      </c>
      <c r="AY94" s="309" t="n">
        <v>706</v>
      </c>
      <c r="AZ94" s="309" t="n">
        <v>490</v>
      </c>
      <c r="BA94" s="309" t="n">
        <v>4.19</v>
      </c>
      <c r="BB94" s="309">
        <f>KONWERTUJ_TWARDOSC(23.68,tabela_twardosci!$C$8:$C$69,tabela_twardosci!$K$8:$K$69)</f>
        <v/>
      </c>
      <c r="BC94" s="309" t="n">
        <v>8.75</v>
      </c>
      <c r="BD94" s="309" t="n">
        <v>240</v>
      </c>
      <c r="BJ94" s="309">
        <f>IF(S94&lt;&gt;"",S94,BE94)</f>
        <v/>
      </c>
      <c r="BK94" s="309">
        <f>IF(T94&lt;&gt;"",T94,BF94)</f>
        <v/>
      </c>
      <c r="BL94" s="309">
        <f>IF(U94&lt;&gt;"",U94,BG94)</f>
        <v/>
      </c>
      <c r="BM94" s="309">
        <f>IF(V94&lt;&gt;"",V94,BH94)</f>
        <v/>
      </c>
      <c r="BN94" s="309">
        <f>IF(X94&lt;&gt;"",X94,BI94)</f>
        <v/>
      </c>
      <c r="BO94" s="309">
        <f>ABS(BE94-BJ94)</f>
        <v/>
      </c>
      <c r="BP94" s="309">
        <f>IF(S94&lt;&gt;"",POWER((Arkusz10!$O$9*Q94+Arkusz10!$P$9)-S94,2))</f>
        <v/>
      </c>
    </row>
    <row customHeight="1" ht="13.8" r="95" s="311">
      <c r="A95" s="387" t="n">
        <v>3.7</v>
      </c>
      <c r="B95" s="387" t="n">
        <v>2.82</v>
      </c>
      <c r="C95" s="387" t="n">
        <v>0.066</v>
      </c>
      <c r="D95" s="388" t="n">
        <v>0.0541486486486486</v>
      </c>
      <c r="E95" s="387" t="n">
        <v>0.7</v>
      </c>
      <c r="F95" s="387" t="n">
        <v>0.7</v>
      </c>
      <c r="G95" s="389" t="n">
        <v>0.136</v>
      </c>
      <c r="H95" s="387" t="n">
        <v>0.004</v>
      </c>
      <c r="I95" s="387" t="n">
        <v>0.027</v>
      </c>
      <c r="J95" s="390" t="n">
        <v>0</v>
      </c>
      <c r="K95" s="387" t="n">
        <v>0</v>
      </c>
      <c r="L95" s="390" t="n">
        <v>0</v>
      </c>
      <c r="M95" s="390" t="n">
        <v>0</v>
      </c>
      <c r="N95" s="389" t="n">
        <v>0</v>
      </c>
      <c r="O95" s="390" t="n">
        <v>900</v>
      </c>
      <c r="P95" s="390" t="n">
        <v>90</v>
      </c>
      <c r="Q95" s="390" t="n">
        <v>370</v>
      </c>
      <c r="R95" s="390" t="n">
        <v>60</v>
      </c>
      <c r="S95" s="390" t="n">
        <v>1137</v>
      </c>
      <c r="T95" s="390" t="n">
        <v>821</v>
      </c>
      <c r="U95" s="390" t="n">
        <v>5.7</v>
      </c>
      <c r="V95" s="390">
        <f>KONWERTUJ_TWARDOSC(AA95,tabela_twardosci!$C$8:$C$69,tabela_twardosci!$K$8:$K$69)</f>
        <v/>
      </c>
      <c r="W95" s="390" t="n"/>
      <c r="X95" s="391" t="n">
        <v>79</v>
      </c>
      <c r="Y95" s="392" t="n">
        <v>13</v>
      </c>
      <c r="Z95" s="393" t="n"/>
      <c r="AA95" s="393" t="n">
        <v>33.61</v>
      </c>
      <c r="AB95" s="393" t="n"/>
      <c r="AC95" s="393" t="n"/>
      <c r="AD95" s="393" t="n"/>
      <c r="AE95" s="393" t="n"/>
      <c r="AF95" s="309">
        <f>NOT(OR(ISBLANK(S95),ISBLANK(T95),ISBLANK(U95),ISBLANK(V95),AND(ISBLANK(W95),ISBLANK(X95))))</f>
        <v/>
      </c>
      <c r="AG95" s="309" t="n">
        <v>25</v>
      </c>
      <c r="AH95" s="309">
        <f>IF(AG95&lt;=30,1,IF(AG95&lt;=60,2,IF(AG95&lt;=100,3,"bd")))</f>
        <v/>
      </c>
      <c r="AI95" s="309">
        <f>AND(A95&gt;=zakresy_produkcyjne!B$2,A95&lt;=zakresy_produkcyjne!B$3)</f>
        <v/>
      </c>
      <c r="AJ95" s="309">
        <f>AND(B95&gt;=zakresy_produkcyjne!C$2,B95&lt;=zakresy_produkcyjne!C$3)</f>
        <v/>
      </c>
      <c r="AK95" s="309">
        <f>AND(C95&gt;=zakresy_produkcyjne!D$2,C95&lt;=zakresy_produkcyjne!D$3)</f>
        <v/>
      </c>
      <c r="AL95" s="309">
        <f>AND(D95&gt;=zakresy_produkcyjne!E$2,D95&lt;=zakresy_produkcyjne!E$3)</f>
        <v/>
      </c>
      <c r="AM95" s="309">
        <f>AND(E95&gt;=zakresy_produkcyjne!F$2,E95&lt;=zakresy_produkcyjne!F$3)</f>
        <v/>
      </c>
      <c r="AN95" s="309">
        <f>AND(F95&gt;=zakresy_produkcyjne!G$2,F95&lt;=zakresy_produkcyjne!G$3)</f>
        <v/>
      </c>
      <c r="AO95" s="309">
        <f>AND(G95&gt;=zakresy_produkcyjne!H$2,G95&lt;=zakresy_produkcyjne!H$3)</f>
        <v/>
      </c>
      <c r="AP95" s="309">
        <f>AND(O95&gt;=zakresy_produkcyjne!I$2,O95&lt;=zakresy_produkcyjne!I$3)</f>
        <v/>
      </c>
      <c r="AQ95" s="309">
        <f>AND(P95&gt;=zakresy_produkcyjne!J$2,P95&lt;=zakresy_produkcyjne!J$3)</f>
        <v/>
      </c>
      <c r="AR95" s="309">
        <f>AND(Q95&gt;=zakresy_produkcyjne!K$2,Q95&lt;=zakresy_produkcyjne!K$3)</f>
        <v/>
      </c>
      <c r="AS95" s="309">
        <f>AND(R95&gt;=zakresy_produkcyjne!L$2,R95&lt;=zakresy_produkcyjne!L$3)</f>
        <v/>
      </c>
      <c r="AT95" s="309">
        <f>AND(AI95:AO95)</f>
        <v/>
      </c>
      <c r="AU95" s="309">
        <f>AND(AP95:AS95)</f>
        <v/>
      </c>
      <c r="AV95" s="309">
        <f>AND(AT95:AU95)</f>
        <v/>
      </c>
      <c r="AW95" s="309">
        <f>AI95*zakresy_produkcyjne!B$4+AJ95*zakresy_produkcyjne!C$4+AK95*zakresy_produkcyjne!D$4+AL95*zakresy_produkcyjne!E$4+AM95*zakresy_produkcyjne!F$4+AN95*zakresy_produkcyjne!G$4+AO95*zakresy_produkcyjne!H$4+AP95*zakresy_produkcyjne!I$4+AQ95*zakresy_produkcyjne!J$4+AR95*zakresy_produkcyjne!K$4+AS95*zakresy_produkcyjne!L$4</f>
        <v/>
      </c>
      <c r="AY95" s="309" t="n">
        <v>729</v>
      </c>
      <c r="AZ95" s="309" t="n">
        <v>496</v>
      </c>
      <c r="BA95" s="309" t="n">
        <v>2.63</v>
      </c>
      <c r="BB95" s="309">
        <f>KONWERTUJ_TWARDOSC(24.8,tabela_twardosci!$C$8:$C$69,tabela_twardosci!$K$8:$K$69)</f>
        <v/>
      </c>
      <c r="BC95" s="309" t="n">
        <v>10.2</v>
      </c>
      <c r="BD95" s="309" t="n">
        <v>224</v>
      </c>
      <c r="BJ95" s="309">
        <f>IF(S95&lt;&gt;"",S95,BE95)</f>
        <v/>
      </c>
      <c r="BK95" s="309">
        <f>IF(T95&lt;&gt;"",T95,BF95)</f>
        <v/>
      </c>
      <c r="BL95" s="309">
        <f>IF(U95&lt;&gt;"",U95,BG95)</f>
        <v/>
      </c>
      <c r="BM95" s="309">
        <f>IF(V95&lt;&gt;"",V95,BH95)</f>
        <v/>
      </c>
      <c r="BN95" s="309">
        <f>IF(X95&lt;&gt;"",X95,BI95)</f>
        <v/>
      </c>
      <c r="BO95" s="309">
        <f>ABS(BE95-BJ95)</f>
        <v/>
      </c>
      <c r="BP95" s="309">
        <f>IF(S95&lt;&gt;"",POWER((Arkusz10!$O$9*Q95+Arkusz10!$P$9)-S95,2))</f>
        <v/>
      </c>
    </row>
    <row customHeight="1" ht="13.8" r="96" s="311">
      <c r="A96" s="387" t="n">
        <v>3.7</v>
      </c>
      <c r="B96" s="387" t="n">
        <v>2.82</v>
      </c>
      <c r="C96" s="387" t="n">
        <v>0.066</v>
      </c>
      <c r="D96" s="388" t="n">
        <v>0.0541486486486486</v>
      </c>
      <c r="E96" s="387" t="n">
        <v>0.7</v>
      </c>
      <c r="F96" s="387" t="n">
        <v>0.7</v>
      </c>
      <c r="G96" s="389" t="n">
        <v>0.136</v>
      </c>
      <c r="H96" s="387" t="n">
        <v>0.004</v>
      </c>
      <c r="I96" s="387" t="n">
        <v>0.027</v>
      </c>
      <c r="J96" s="390" t="n">
        <v>0</v>
      </c>
      <c r="K96" s="387" t="n">
        <v>0</v>
      </c>
      <c r="L96" s="390" t="n">
        <v>0</v>
      </c>
      <c r="M96" s="390" t="n">
        <v>0</v>
      </c>
      <c r="N96" s="389" t="n">
        <v>0</v>
      </c>
      <c r="O96" s="390" t="n">
        <v>900</v>
      </c>
      <c r="P96" s="390" t="n">
        <v>90</v>
      </c>
      <c r="Q96" s="390" t="n">
        <v>370</v>
      </c>
      <c r="R96" s="390" t="n">
        <v>90</v>
      </c>
      <c r="S96" s="390" t="n">
        <v>1086</v>
      </c>
      <c r="T96" s="390" t="n">
        <v>784</v>
      </c>
      <c r="U96" s="390" t="n">
        <v>6.86</v>
      </c>
      <c r="V96" s="390">
        <f>KONWERTUJ_TWARDOSC(AA96,tabela_twardosci!$C$8:$C$69,tabela_twardosci!$K$8:$K$69)</f>
        <v/>
      </c>
      <c r="W96" s="390" t="n"/>
      <c r="X96" s="391" t="n">
        <v>80</v>
      </c>
      <c r="Y96" s="392" t="n">
        <v>13</v>
      </c>
      <c r="Z96" s="393" t="n"/>
      <c r="AA96" s="393" t="n">
        <v>33.44</v>
      </c>
      <c r="AB96" s="393" t="n"/>
      <c r="AC96" s="393" t="n"/>
      <c r="AD96" s="393" t="n"/>
      <c r="AE96" s="393" t="n"/>
      <c r="AF96" s="309">
        <f>NOT(OR(ISBLANK(S96),ISBLANK(T96),ISBLANK(U96),ISBLANK(V96),AND(ISBLANK(W96),ISBLANK(X96))))</f>
        <v/>
      </c>
      <c r="AG96" s="309" t="n">
        <v>25</v>
      </c>
      <c r="AH96" s="309">
        <f>IF(AG96&lt;=30,1,IF(AG96&lt;=60,2,IF(AG96&lt;=100,3,"bd")))</f>
        <v/>
      </c>
      <c r="AI96" s="309">
        <f>AND(A96&gt;=zakresy_produkcyjne!B$2,A96&lt;=zakresy_produkcyjne!B$3)</f>
        <v/>
      </c>
      <c r="AJ96" s="309">
        <f>AND(B96&gt;=zakresy_produkcyjne!C$2,B96&lt;=zakresy_produkcyjne!C$3)</f>
        <v/>
      </c>
      <c r="AK96" s="309">
        <f>AND(C96&gt;=zakresy_produkcyjne!D$2,C96&lt;=zakresy_produkcyjne!D$3)</f>
        <v/>
      </c>
      <c r="AL96" s="309">
        <f>AND(D96&gt;=zakresy_produkcyjne!E$2,D96&lt;=zakresy_produkcyjne!E$3)</f>
        <v/>
      </c>
      <c r="AM96" s="309">
        <f>AND(E96&gt;=zakresy_produkcyjne!F$2,E96&lt;=zakresy_produkcyjne!F$3)</f>
        <v/>
      </c>
      <c r="AN96" s="309">
        <f>AND(F96&gt;=zakresy_produkcyjne!G$2,F96&lt;=zakresy_produkcyjne!G$3)</f>
        <v/>
      </c>
      <c r="AO96" s="309">
        <f>AND(G96&gt;=zakresy_produkcyjne!H$2,G96&lt;=zakresy_produkcyjne!H$3)</f>
        <v/>
      </c>
      <c r="AP96" s="309">
        <f>AND(O96&gt;=zakresy_produkcyjne!I$2,O96&lt;=zakresy_produkcyjne!I$3)</f>
        <v/>
      </c>
      <c r="AQ96" s="309">
        <f>AND(P96&gt;=zakresy_produkcyjne!J$2,P96&lt;=zakresy_produkcyjne!J$3)</f>
        <v/>
      </c>
      <c r="AR96" s="309">
        <f>AND(Q96&gt;=zakresy_produkcyjne!K$2,Q96&lt;=zakresy_produkcyjne!K$3)</f>
        <v/>
      </c>
      <c r="AS96" s="309">
        <f>AND(R96&gt;=zakresy_produkcyjne!L$2,R96&lt;=zakresy_produkcyjne!L$3)</f>
        <v/>
      </c>
      <c r="AT96" s="309">
        <f>AND(AI96:AO96)</f>
        <v/>
      </c>
      <c r="AU96" s="309">
        <f>AND(AP96:AS96)</f>
        <v/>
      </c>
      <c r="AV96" s="309">
        <f>AND(AT96:AU96)</f>
        <v/>
      </c>
      <c r="AW96" s="309">
        <f>AI96*zakresy_produkcyjne!B$4+AJ96*zakresy_produkcyjne!C$4+AK96*zakresy_produkcyjne!D$4+AL96*zakresy_produkcyjne!E$4+AM96*zakresy_produkcyjne!F$4+AN96*zakresy_produkcyjne!G$4+AO96*zakresy_produkcyjne!H$4+AP96*zakresy_produkcyjne!I$4+AQ96*zakresy_produkcyjne!J$4+AR96*zakresy_produkcyjne!K$4+AS96*zakresy_produkcyjne!L$4</f>
        <v/>
      </c>
      <c r="AY96" s="309" t="n">
        <v>729</v>
      </c>
      <c r="AZ96" s="309" t="n">
        <v>496</v>
      </c>
      <c r="BA96" s="309" t="n">
        <v>2.63</v>
      </c>
      <c r="BB96" s="309">
        <f>KONWERTUJ_TWARDOSC(24.8,tabela_twardosci!$C$8:$C$69,tabela_twardosci!$K$8:$K$69)</f>
        <v/>
      </c>
      <c r="BC96" s="309" t="n">
        <v>10.2</v>
      </c>
      <c r="BD96" s="309" t="n">
        <v>224</v>
      </c>
      <c r="BJ96" s="309">
        <f>IF(S96&lt;&gt;"",S96,BE96)</f>
        <v/>
      </c>
      <c r="BK96" s="309">
        <f>IF(T96&lt;&gt;"",T96,BF96)</f>
        <v/>
      </c>
      <c r="BL96" s="309">
        <f>IF(U96&lt;&gt;"",U96,BG96)</f>
        <v/>
      </c>
      <c r="BM96" s="309">
        <f>IF(V96&lt;&gt;"",V96,BH96)</f>
        <v/>
      </c>
      <c r="BN96" s="309">
        <f>IF(X96&lt;&gt;"",X96,BI96)</f>
        <v/>
      </c>
      <c r="BO96" s="309">
        <f>ABS(BE96-BJ96)</f>
        <v/>
      </c>
      <c r="BP96" s="309">
        <f>IF(S96&lt;&gt;"",POWER((Arkusz10!$O$9*Q96+Arkusz10!$P$9)-S96,2))</f>
        <v/>
      </c>
    </row>
    <row customHeight="1" ht="13.8" r="97" s="311">
      <c r="A97" s="387" t="n">
        <v>3.7</v>
      </c>
      <c r="B97" s="387" t="n">
        <v>2.82</v>
      </c>
      <c r="C97" s="387" t="n">
        <v>0.066</v>
      </c>
      <c r="D97" s="388" t="n">
        <v>0.0541486486486486</v>
      </c>
      <c r="E97" s="387" t="n">
        <v>0.7</v>
      </c>
      <c r="F97" s="387" t="n">
        <v>0.7</v>
      </c>
      <c r="G97" s="389" t="n">
        <v>0.136</v>
      </c>
      <c r="H97" s="387" t="n">
        <v>0.004</v>
      </c>
      <c r="I97" s="387" t="n">
        <v>0.027</v>
      </c>
      <c r="J97" s="390" t="n">
        <v>0</v>
      </c>
      <c r="K97" s="387" t="n">
        <v>0</v>
      </c>
      <c r="L97" s="390" t="n">
        <v>0</v>
      </c>
      <c r="M97" s="390" t="n">
        <v>0</v>
      </c>
      <c r="N97" s="389" t="n">
        <v>0</v>
      </c>
      <c r="O97" s="390" t="n">
        <v>900</v>
      </c>
      <c r="P97" s="390" t="n">
        <v>90</v>
      </c>
      <c r="Q97" s="390" t="n">
        <v>370</v>
      </c>
      <c r="R97" s="390" t="n">
        <v>180</v>
      </c>
      <c r="S97" s="390" t="n">
        <v>1149</v>
      </c>
      <c r="T97" s="390" t="n">
        <v>828</v>
      </c>
      <c r="U97" s="390" t="n">
        <v>6.88</v>
      </c>
      <c r="V97" s="390">
        <f>KONWERTUJ_TWARDOSC(AA97,tabela_twardosci!$C$8:$C$69,tabela_twardosci!$K$8:$K$69)</f>
        <v/>
      </c>
      <c r="W97" s="390" t="n"/>
      <c r="X97" s="391" t="n">
        <v>85</v>
      </c>
      <c r="Y97" s="392" t="n">
        <v>13</v>
      </c>
      <c r="Z97" s="393" t="n"/>
      <c r="AA97" s="393" t="n">
        <v>33.55</v>
      </c>
      <c r="AB97" s="393" t="n"/>
      <c r="AC97" s="393" t="n"/>
      <c r="AD97" s="393" t="n"/>
      <c r="AE97" s="393" t="n"/>
      <c r="AF97" s="309">
        <f>NOT(OR(ISBLANK(S97),ISBLANK(T97),ISBLANK(U97),ISBLANK(V97),AND(ISBLANK(W97),ISBLANK(X97))))</f>
        <v/>
      </c>
      <c r="AG97" s="309" t="n">
        <v>25</v>
      </c>
      <c r="AH97" s="309">
        <f>IF(AG97&lt;=30,1,IF(AG97&lt;=60,2,IF(AG97&lt;=100,3,"bd")))</f>
        <v/>
      </c>
      <c r="AI97" s="309">
        <f>AND(A97&gt;=zakresy_produkcyjne!B$2,A97&lt;=zakresy_produkcyjne!B$3)</f>
        <v/>
      </c>
      <c r="AJ97" s="309">
        <f>AND(B97&gt;=zakresy_produkcyjne!C$2,B97&lt;=zakresy_produkcyjne!C$3)</f>
        <v/>
      </c>
      <c r="AK97" s="309">
        <f>AND(C97&gt;=zakresy_produkcyjne!D$2,C97&lt;=zakresy_produkcyjne!D$3)</f>
        <v/>
      </c>
      <c r="AL97" s="309">
        <f>AND(D97&gt;=zakresy_produkcyjne!E$2,D97&lt;=zakresy_produkcyjne!E$3)</f>
        <v/>
      </c>
      <c r="AM97" s="309">
        <f>AND(E97&gt;=zakresy_produkcyjne!F$2,E97&lt;=zakresy_produkcyjne!F$3)</f>
        <v/>
      </c>
      <c r="AN97" s="309">
        <f>AND(F97&gt;=zakresy_produkcyjne!G$2,F97&lt;=zakresy_produkcyjne!G$3)</f>
        <v/>
      </c>
      <c r="AO97" s="309">
        <f>AND(G97&gt;=zakresy_produkcyjne!H$2,G97&lt;=zakresy_produkcyjne!H$3)</f>
        <v/>
      </c>
      <c r="AP97" s="309">
        <f>AND(O97&gt;=zakresy_produkcyjne!I$2,O97&lt;=zakresy_produkcyjne!I$3)</f>
        <v/>
      </c>
      <c r="AQ97" s="309">
        <f>AND(P97&gt;=zakresy_produkcyjne!J$2,P97&lt;=zakresy_produkcyjne!J$3)</f>
        <v/>
      </c>
      <c r="AR97" s="309">
        <f>AND(Q97&gt;=zakresy_produkcyjne!K$2,Q97&lt;=zakresy_produkcyjne!K$3)</f>
        <v/>
      </c>
      <c r="AS97" s="309">
        <f>AND(R97&gt;=zakresy_produkcyjne!L$2,R97&lt;=zakresy_produkcyjne!L$3)</f>
        <v/>
      </c>
      <c r="AT97" s="309">
        <f>AND(AI97:AO97)</f>
        <v/>
      </c>
      <c r="AU97" s="309">
        <f>AND(AP97:AS97)</f>
        <v/>
      </c>
      <c r="AV97" s="309">
        <f>AND(AT97:AU97)</f>
        <v/>
      </c>
      <c r="AW97" s="309">
        <f>AI97*zakresy_produkcyjne!B$4+AJ97*zakresy_produkcyjne!C$4+AK97*zakresy_produkcyjne!D$4+AL97*zakresy_produkcyjne!E$4+AM97*zakresy_produkcyjne!F$4+AN97*zakresy_produkcyjne!G$4+AO97*zakresy_produkcyjne!H$4+AP97*zakresy_produkcyjne!I$4+AQ97*zakresy_produkcyjne!J$4+AR97*zakresy_produkcyjne!K$4+AS97*zakresy_produkcyjne!L$4</f>
        <v/>
      </c>
      <c r="AY97" s="309" t="n">
        <v>729</v>
      </c>
      <c r="AZ97" s="309" t="n">
        <v>496</v>
      </c>
      <c r="BA97" s="309" t="n">
        <v>2.63</v>
      </c>
      <c r="BB97" s="309">
        <f>KONWERTUJ_TWARDOSC(24.8,tabela_twardosci!$C$8:$C$69,tabela_twardosci!$K$8:$K$69)</f>
        <v/>
      </c>
      <c r="BC97" s="309" t="n">
        <v>10.2</v>
      </c>
      <c r="BD97" s="309" t="n">
        <v>224</v>
      </c>
      <c r="BJ97" s="309">
        <f>IF(S97&lt;&gt;"",S97,BE97)</f>
        <v/>
      </c>
      <c r="BK97" s="309">
        <f>IF(T97&lt;&gt;"",T97,BF97)</f>
        <v/>
      </c>
      <c r="BL97" s="309">
        <f>IF(U97&lt;&gt;"",U97,BG97)</f>
        <v/>
      </c>
      <c r="BM97" s="309">
        <f>IF(V97&lt;&gt;"",V97,BH97)</f>
        <v/>
      </c>
      <c r="BN97" s="309">
        <f>IF(X97&lt;&gt;"",X97,BI97)</f>
        <v/>
      </c>
      <c r="BO97" s="309">
        <f>ABS(BE97-BJ97)</f>
        <v/>
      </c>
      <c r="BP97" s="309">
        <f>IF(S97&lt;&gt;"",POWER((Arkusz10!$O$9*Q97+Arkusz10!$P$9)-S97,2))</f>
        <v/>
      </c>
    </row>
    <row customHeight="1" ht="13.8" r="98" s="311">
      <c r="A98" s="387" t="n">
        <v>3.7</v>
      </c>
      <c r="B98" s="387" t="n">
        <v>2.82</v>
      </c>
      <c r="C98" s="387" t="n">
        <v>0.066</v>
      </c>
      <c r="D98" s="388" t="n">
        <v>0.0541486486486486</v>
      </c>
      <c r="E98" s="387" t="n">
        <v>0.7</v>
      </c>
      <c r="F98" s="387" t="n">
        <v>0.7</v>
      </c>
      <c r="G98" s="389" t="n">
        <v>0.136</v>
      </c>
      <c r="H98" s="387" t="n">
        <v>0.004</v>
      </c>
      <c r="I98" s="387" t="n">
        <v>0.027</v>
      </c>
      <c r="J98" s="390" t="n">
        <v>0</v>
      </c>
      <c r="K98" s="387" t="n">
        <v>0</v>
      </c>
      <c r="L98" s="390" t="n">
        <v>0</v>
      </c>
      <c r="M98" s="390" t="n">
        <v>0</v>
      </c>
      <c r="N98" s="389" t="n">
        <v>0</v>
      </c>
      <c r="O98" s="390" t="n">
        <v>900</v>
      </c>
      <c r="P98" s="390" t="n">
        <v>90</v>
      </c>
      <c r="Q98" s="390" t="n">
        <v>370</v>
      </c>
      <c r="R98" s="390" t="n">
        <v>200</v>
      </c>
      <c r="S98" s="390" t="n">
        <v>1172</v>
      </c>
      <c r="T98" s="390" t="n">
        <v>830</v>
      </c>
      <c r="U98" s="390" t="n">
        <v>5.49</v>
      </c>
      <c r="V98" s="390">
        <f>KONWERTUJ_TWARDOSC(AA98,tabela_twardosci!$C$8:$C$69,tabela_twardosci!$K$8:$K$69)</f>
        <v/>
      </c>
      <c r="W98" s="390" t="n"/>
      <c r="X98" s="391" t="n">
        <v>82</v>
      </c>
      <c r="Y98" s="392" t="n">
        <v>13</v>
      </c>
      <c r="Z98" s="393" t="n"/>
      <c r="AA98" s="393" t="n">
        <v>33.67</v>
      </c>
      <c r="AB98" s="393" t="n"/>
      <c r="AC98" s="393" t="n"/>
      <c r="AD98" s="393" t="n"/>
      <c r="AE98" s="393" t="n"/>
      <c r="AF98" s="309">
        <f>NOT(OR(ISBLANK(S98),ISBLANK(T98),ISBLANK(U98),ISBLANK(V98),AND(ISBLANK(W98),ISBLANK(X98))))</f>
        <v/>
      </c>
      <c r="AG98" s="309" t="n">
        <v>25</v>
      </c>
      <c r="AH98" s="309">
        <f>IF(AG98&lt;=30,1,IF(AG98&lt;=60,2,IF(AG98&lt;=100,3,"bd")))</f>
        <v/>
      </c>
      <c r="AI98" s="309">
        <f>AND(A98&gt;=zakresy_produkcyjne!B$2,A98&lt;=zakresy_produkcyjne!B$3)</f>
        <v/>
      </c>
      <c r="AJ98" s="309">
        <f>AND(B98&gt;=zakresy_produkcyjne!C$2,B98&lt;=zakresy_produkcyjne!C$3)</f>
        <v/>
      </c>
      <c r="AK98" s="309">
        <f>AND(C98&gt;=zakresy_produkcyjne!D$2,C98&lt;=zakresy_produkcyjne!D$3)</f>
        <v/>
      </c>
      <c r="AL98" s="309">
        <f>AND(D98&gt;=zakresy_produkcyjne!E$2,D98&lt;=zakresy_produkcyjne!E$3)</f>
        <v/>
      </c>
      <c r="AM98" s="309">
        <f>AND(E98&gt;=zakresy_produkcyjne!F$2,E98&lt;=zakresy_produkcyjne!F$3)</f>
        <v/>
      </c>
      <c r="AN98" s="309">
        <f>AND(F98&gt;=zakresy_produkcyjne!G$2,F98&lt;=zakresy_produkcyjne!G$3)</f>
        <v/>
      </c>
      <c r="AO98" s="309">
        <f>AND(G98&gt;=zakresy_produkcyjne!H$2,G98&lt;=zakresy_produkcyjne!H$3)</f>
        <v/>
      </c>
      <c r="AP98" s="309">
        <f>AND(O98&gt;=zakresy_produkcyjne!I$2,O98&lt;=zakresy_produkcyjne!I$3)</f>
        <v/>
      </c>
      <c r="AQ98" s="309">
        <f>AND(P98&gt;=zakresy_produkcyjne!J$2,P98&lt;=zakresy_produkcyjne!J$3)</f>
        <v/>
      </c>
      <c r="AR98" s="309">
        <f>AND(Q98&gt;=zakresy_produkcyjne!K$2,Q98&lt;=zakresy_produkcyjne!K$3)</f>
        <v/>
      </c>
      <c r="AS98" s="309">
        <f>AND(R98&gt;=zakresy_produkcyjne!L$2,R98&lt;=zakresy_produkcyjne!L$3)</f>
        <v/>
      </c>
      <c r="AT98" s="309">
        <f>AND(AI98:AO98)</f>
        <v/>
      </c>
      <c r="AU98" s="309">
        <f>AND(AP98:AS98)</f>
        <v/>
      </c>
      <c r="AV98" s="309">
        <f>AND(AT98:AU98)</f>
        <v/>
      </c>
      <c r="AW98" s="309">
        <f>AI98*zakresy_produkcyjne!B$4+AJ98*zakresy_produkcyjne!C$4+AK98*zakresy_produkcyjne!D$4+AL98*zakresy_produkcyjne!E$4+AM98*zakresy_produkcyjne!F$4+AN98*zakresy_produkcyjne!G$4+AO98*zakresy_produkcyjne!H$4+AP98*zakresy_produkcyjne!I$4+AQ98*zakresy_produkcyjne!J$4+AR98*zakresy_produkcyjne!K$4+AS98*zakresy_produkcyjne!L$4</f>
        <v/>
      </c>
      <c r="AY98" s="309" t="n">
        <v>729</v>
      </c>
      <c r="AZ98" s="309" t="n">
        <v>496</v>
      </c>
      <c r="BA98" s="309" t="n">
        <v>2.63</v>
      </c>
      <c r="BB98" s="309">
        <f>KONWERTUJ_TWARDOSC(24.8,tabela_twardosci!$C$8:$C$69,tabela_twardosci!$K$8:$K$69)</f>
        <v/>
      </c>
      <c r="BC98" s="309" t="n">
        <v>10.2</v>
      </c>
      <c r="BD98" s="309" t="n">
        <v>224</v>
      </c>
      <c r="BJ98" s="309">
        <f>IF(S98&lt;&gt;"",S98,BE98)</f>
        <v/>
      </c>
      <c r="BK98" s="309">
        <f>IF(T98&lt;&gt;"",T98,BF98)</f>
        <v/>
      </c>
      <c r="BL98" s="309">
        <f>IF(U98&lt;&gt;"",U98,BG98)</f>
        <v/>
      </c>
      <c r="BM98" s="309">
        <f>IF(V98&lt;&gt;"",V98,BH98)</f>
        <v/>
      </c>
      <c r="BN98" s="309">
        <f>IF(X98&lt;&gt;"",X98,BI98)</f>
        <v/>
      </c>
      <c r="BO98" s="309">
        <f>ABS(BE98-BJ98)</f>
        <v/>
      </c>
      <c r="BP98" s="309">
        <f>IF(S98&lt;&gt;"",POWER((Arkusz10!$O$9*Q98+Arkusz10!$P$9)-S98,2))</f>
        <v/>
      </c>
    </row>
    <row customHeight="1" ht="13.8" r="99" s="311">
      <c r="A99" s="387" t="n">
        <v>3.6</v>
      </c>
      <c r="B99" s="387" t="n">
        <v>2.75</v>
      </c>
      <c r="C99" s="387" t="n">
        <v>0.114</v>
      </c>
      <c r="D99" s="388" t="n">
        <v>0.0541486486486486</v>
      </c>
      <c r="E99" s="387" t="n">
        <v>0.65</v>
      </c>
      <c r="F99" s="387" t="n">
        <v>0.97</v>
      </c>
      <c r="G99" s="389" t="n">
        <v>0.119</v>
      </c>
      <c r="H99" s="387" t="n">
        <v>0.007</v>
      </c>
      <c r="I99" s="387" t="n">
        <v>0.029</v>
      </c>
      <c r="J99" s="390" t="n">
        <v>0</v>
      </c>
      <c r="K99" s="387" t="n">
        <v>0</v>
      </c>
      <c r="L99" s="390" t="n">
        <v>0</v>
      </c>
      <c r="M99" s="390" t="n">
        <v>0</v>
      </c>
      <c r="N99" s="389" t="n">
        <v>0</v>
      </c>
      <c r="O99" s="390" t="n">
        <v>900</v>
      </c>
      <c r="P99" s="390" t="n">
        <v>90</v>
      </c>
      <c r="Q99" s="390" t="n">
        <v>370</v>
      </c>
      <c r="R99" s="390" t="n">
        <v>60</v>
      </c>
      <c r="S99" s="390" t="n">
        <v>1167</v>
      </c>
      <c r="T99" s="390" t="n">
        <v>833</v>
      </c>
      <c r="U99" s="390" t="n">
        <v>6.5</v>
      </c>
      <c r="V99" s="390">
        <f>KONWERTUJ_TWARDOSC(AA99,tabela_twardosci!$C$8:$C$69,tabela_twardosci!$K$8:$K$69)</f>
        <v/>
      </c>
      <c r="W99" s="390" t="n"/>
      <c r="X99" s="391" t="n">
        <v>67</v>
      </c>
      <c r="Y99" s="392" t="n">
        <v>13</v>
      </c>
      <c r="Z99" s="393" t="n"/>
      <c r="AA99" s="393" t="n">
        <v>34.9</v>
      </c>
      <c r="AB99" s="393" t="n"/>
      <c r="AC99" s="393" t="n"/>
      <c r="AD99" s="393" t="n"/>
      <c r="AE99" s="393" t="n"/>
      <c r="AF99" s="309">
        <f>NOT(OR(ISBLANK(S99),ISBLANK(T99),ISBLANK(U99),ISBLANK(V99),AND(ISBLANK(W99),ISBLANK(X99))))</f>
        <v/>
      </c>
      <c r="AG99" s="309" t="n">
        <v>25</v>
      </c>
      <c r="AH99" s="309">
        <f>IF(AG99&lt;=30,1,IF(AG99&lt;=60,2,IF(AG99&lt;=100,3,"bd")))</f>
        <v/>
      </c>
      <c r="AI99" s="309">
        <f>AND(A99&gt;=zakresy_produkcyjne!B$2,A99&lt;=zakresy_produkcyjne!B$3)</f>
        <v/>
      </c>
      <c r="AJ99" s="309">
        <f>AND(B99&gt;=zakresy_produkcyjne!C$2,B99&lt;=zakresy_produkcyjne!C$3)</f>
        <v/>
      </c>
      <c r="AK99" s="309">
        <f>AND(C99&gt;=zakresy_produkcyjne!D$2,C99&lt;=zakresy_produkcyjne!D$3)</f>
        <v/>
      </c>
      <c r="AL99" s="309">
        <f>AND(D99&gt;=zakresy_produkcyjne!E$2,D99&lt;=zakresy_produkcyjne!E$3)</f>
        <v/>
      </c>
      <c r="AM99" s="309">
        <f>AND(E99&gt;=zakresy_produkcyjne!F$2,E99&lt;=zakresy_produkcyjne!F$3)</f>
        <v/>
      </c>
      <c r="AN99" s="309">
        <f>AND(F99&gt;=zakresy_produkcyjne!G$2,F99&lt;=zakresy_produkcyjne!G$3)</f>
        <v/>
      </c>
      <c r="AO99" s="309">
        <f>AND(G99&gt;=zakresy_produkcyjne!H$2,G99&lt;=zakresy_produkcyjne!H$3)</f>
        <v/>
      </c>
      <c r="AP99" s="309">
        <f>AND(O99&gt;=zakresy_produkcyjne!I$2,O99&lt;=zakresy_produkcyjne!I$3)</f>
        <v/>
      </c>
      <c r="AQ99" s="309">
        <f>AND(P99&gt;=zakresy_produkcyjne!J$2,P99&lt;=zakresy_produkcyjne!J$3)</f>
        <v/>
      </c>
      <c r="AR99" s="309">
        <f>AND(Q99&gt;=zakresy_produkcyjne!K$2,Q99&lt;=zakresy_produkcyjne!K$3)</f>
        <v/>
      </c>
      <c r="AS99" s="309">
        <f>AND(R99&gt;=zakresy_produkcyjne!L$2,R99&lt;=zakresy_produkcyjne!L$3)</f>
        <v/>
      </c>
      <c r="AT99" s="309">
        <f>AND(AI99:AO99)</f>
        <v/>
      </c>
      <c r="AU99" s="309">
        <f>AND(AP99:AS99)</f>
        <v/>
      </c>
      <c r="AV99" s="309">
        <f>AND(AT99:AU99)</f>
        <v/>
      </c>
      <c r="AW99" s="309">
        <f>AI99*zakresy_produkcyjne!B$4+AJ99*zakresy_produkcyjne!C$4+AK99*zakresy_produkcyjne!D$4+AL99*zakresy_produkcyjne!E$4+AM99*zakresy_produkcyjne!F$4+AN99*zakresy_produkcyjne!G$4+AO99*zakresy_produkcyjne!H$4+AP99*zakresy_produkcyjne!I$4+AQ99*zakresy_produkcyjne!J$4+AR99*zakresy_produkcyjne!K$4+AS99*zakresy_produkcyjne!L$4</f>
        <v/>
      </c>
      <c r="AY99" s="309" t="n">
        <v>763</v>
      </c>
      <c r="AZ99" s="309" t="n">
        <v>505</v>
      </c>
      <c r="BA99" s="309" t="n">
        <v>2.58</v>
      </c>
      <c r="BB99" s="309">
        <f>KONWERTUJ_TWARDOSC(22.2,tabela_twardosci!$C$8:$C$69,tabela_twardosci!$K$8:$K$69)</f>
        <v/>
      </c>
      <c r="BC99" s="309" t="n">
        <v>8.300000000000001</v>
      </c>
      <c r="BD99" s="309" t="n">
        <v>215</v>
      </c>
      <c r="BJ99" s="309">
        <f>IF(S99&lt;&gt;"",S99,BE99)</f>
        <v/>
      </c>
      <c r="BK99" s="309">
        <f>IF(T99&lt;&gt;"",T99,BF99)</f>
        <v/>
      </c>
      <c r="BL99" s="309">
        <f>IF(U99&lt;&gt;"",U99,BG99)</f>
        <v/>
      </c>
      <c r="BM99" s="309">
        <f>IF(V99&lt;&gt;"",V99,BH99)</f>
        <v/>
      </c>
      <c r="BN99" s="309">
        <f>IF(X99&lt;&gt;"",X99,BI99)</f>
        <v/>
      </c>
      <c r="BO99" s="309">
        <f>ABS(BE99-BJ99)</f>
        <v/>
      </c>
      <c r="BP99" s="309">
        <f>IF(S99&lt;&gt;"",POWER((Arkusz10!$O$9*Q99+Arkusz10!$P$9)-S99,2))</f>
        <v/>
      </c>
    </row>
    <row customHeight="1" ht="13.8" r="100" s="311">
      <c r="A100" s="387" t="n">
        <v>3.6</v>
      </c>
      <c r="B100" s="387" t="n">
        <v>2.75</v>
      </c>
      <c r="C100" s="387" t="n">
        <v>0.114</v>
      </c>
      <c r="D100" s="388" t="n">
        <v>0.0541486486486486</v>
      </c>
      <c r="E100" s="387" t="n">
        <v>0.65</v>
      </c>
      <c r="F100" s="387" t="n">
        <v>0.97</v>
      </c>
      <c r="G100" s="389" t="n">
        <v>0.119</v>
      </c>
      <c r="H100" s="387" t="n">
        <v>0.007</v>
      </c>
      <c r="I100" s="387" t="n">
        <v>0.029</v>
      </c>
      <c r="J100" s="390" t="n">
        <v>0</v>
      </c>
      <c r="K100" s="387" t="n">
        <v>0</v>
      </c>
      <c r="L100" s="390" t="n">
        <v>0</v>
      </c>
      <c r="M100" s="390" t="n">
        <v>0</v>
      </c>
      <c r="N100" s="389" t="n">
        <v>0</v>
      </c>
      <c r="O100" s="390" t="n">
        <v>900</v>
      </c>
      <c r="P100" s="390" t="n">
        <v>90</v>
      </c>
      <c r="Q100" s="390" t="n">
        <v>370</v>
      </c>
      <c r="R100" s="390" t="n">
        <v>90</v>
      </c>
      <c r="S100" s="390" t="n">
        <v>1149</v>
      </c>
      <c r="T100" s="390" t="n">
        <v>828</v>
      </c>
      <c r="U100" s="390" t="n">
        <v>6.7</v>
      </c>
      <c r="V100" s="390">
        <f>KONWERTUJ_TWARDOSC(AA100,tabela_twardosci!$C$8:$C$69,tabela_twardosci!$K$8:$K$69)</f>
        <v/>
      </c>
      <c r="W100" s="390" t="n"/>
      <c r="X100" s="391" t="n">
        <v>84</v>
      </c>
      <c r="Y100" s="392" t="n">
        <v>13</v>
      </c>
      <c r="Z100" s="393" t="n"/>
      <c r="AA100" s="393" t="n">
        <v>34</v>
      </c>
      <c r="AB100" s="393" t="n"/>
      <c r="AC100" s="393" t="n"/>
      <c r="AD100" s="393" t="n"/>
      <c r="AE100" s="393" t="n"/>
      <c r="AF100" s="309">
        <f>NOT(OR(ISBLANK(S100),ISBLANK(T100),ISBLANK(U100),ISBLANK(V100),AND(ISBLANK(W100),ISBLANK(X100))))</f>
        <v/>
      </c>
      <c r="AG100" s="309" t="n">
        <v>25</v>
      </c>
      <c r="AH100" s="309">
        <f>IF(AG100&lt;=30,1,IF(AG100&lt;=60,2,IF(AG100&lt;=100,3,"bd")))</f>
        <v/>
      </c>
      <c r="AI100" s="309">
        <f>AND(A100&gt;=zakresy_produkcyjne!B$2,A100&lt;=zakresy_produkcyjne!B$3)</f>
        <v/>
      </c>
      <c r="AJ100" s="309">
        <f>AND(B100&gt;=zakresy_produkcyjne!C$2,B100&lt;=zakresy_produkcyjne!C$3)</f>
        <v/>
      </c>
      <c r="AK100" s="309">
        <f>AND(C100&gt;=zakresy_produkcyjne!D$2,C100&lt;=zakresy_produkcyjne!D$3)</f>
        <v/>
      </c>
      <c r="AL100" s="309">
        <f>AND(D100&gt;=zakresy_produkcyjne!E$2,D100&lt;=zakresy_produkcyjne!E$3)</f>
        <v/>
      </c>
      <c r="AM100" s="309">
        <f>AND(E100&gt;=zakresy_produkcyjne!F$2,E100&lt;=zakresy_produkcyjne!F$3)</f>
        <v/>
      </c>
      <c r="AN100" s="309">
        <f>AND(F100&gt;=zakresy_produkcyjne!G$2,F100&lt;=zakresy_produkcyjne!G$3)</f>
        <v/>
      </c>
      <c r="AO100" s="309">
        <f>AND(G100&gt;=zakresy_produkcyjne!H$2,G100&lt;=zakresy_produkcyjne!H$3)</f>
        <v/>
      </c>
      <c r="AP100" s="309">
        <f>AND(O100&gt;=zakresy_produkcyjne!I$2,O100&lt;=zakresy_produkcyjne!I$3)</f>
        <v/>
      </c>
      <c r="AQ100" s="309">
        <f>AND(P100&gt;=zakresy_produkcyjne!J$2,P100&lt;=zakresy_produkcyjne!J$3)</f>
        <v/>
      </c>
      <c r="AR100" s="309">
        <f>AND(Q100&gt;=zakresy_produkcyjne!K$2,Q100&lt;=zakresy_produkcyjne!K$3)</f>
        <v/>
      </c>
      <c r="AS100" s="309">
        <f>AND(R100&gt;=zakresy_produkcyjne!L$2,R100&lt;=zakresy_produkcyjne!L$3)</f>
        <v/>
      </c>
      <c r="AT100" s="309">
        <f>AND(AI100:AO100)</f>
        <v/>
      </c>
      <c r="AU100" s="309">
        <f>AND(AP100:AS100)</f>
        <v/>
      </c>
      <c r="AV100" s="309">
        <f>AND(AT100:AU100)</f>
        <v/>
      </c>
      <c r="AW100" s="309">
        <f>AI100*zakresy_produkcyjne!B$4+AJ100*zakresy_produkcyjne!C$4+AK100*zakresy_produkcyjne!D$4+AL100*zakresy_produkcyjne!E$4+AM100*zakresy_produkcyjne!F$4+AN100*zakresy_produkcyjne!G$4+AO100*zakresy_produkcyjne!H$4+AP100*zakresy_produkcyjne!I$4+AQ100*zakresy_produkcyjne!J$4+AR100*zakresy_produkcyjne!K$4+AS100*zakresy_produkcyjne!L$4</f>
        <v/>
      </c>
      <c r="AY100" s="309" t="n">
        <v>763</v>
      </c>
      <c r="AZ100" s="309" t="n">
        <v>505</v>
      </c>
      <c r="BA100" s="309" t="n">
        <v>2.58</v>
      </c>
      <c r="BB100" s="309">
        <f>KONWERTUJ_TWARDOSC(22.2,tabela_twardosci!$C$8:$C$69,tabela_twardosci!$K$8:$K$69)</f>
        <v/>
      </c>
      <c r="BC100" s="309" t="n">
        <v>8.300000000000001</v>
      </c>
      <c r="BD100" s="309" t="n">
        <v>215</v>
      </c>
      <c r="BJ100" s="309">
        <f>IF(S100&lt;&gt;"",S100,BE100)</f>
        <v/>
      </c>
      <c r="BK100" s="309">
        <f>IF(T100&lt;&gt;"",T100,BF100)</f>
        <v/>
      </c>
      <c r="BL100" s="309">
        <f>IF(U100&lt;&gt;"",U100,BG100)</f>
        <v/>
      </c>
      <c r="BM100" s="309">
        <f>IF(V100&lt;&gt;"",V100,BH100)</f>
        <v/>
      </c>
      <c r="BN100" s="309">
        <f>IF(X100&lt;&gt;"",X100,BI100)</f>
        <v/>
      </c>
      <c r="BO100" s="309">
        <f>ABS(BE100-BJ100)</f>
        <v/>
      </c>
      <c r="BP100" s="309">
        <f>IF(S100&lt;&gt;"",POWER((Arkusz10!$O$9*Q100+Arkusz10!$P$9)-S100,2))</f>
        <v/>
      </c>
    </row>
    <row customHeight="1" ht="13.8" r="101" s="311">
      <c r="A101" s="387" t="n">
        <v>3.6</v>
      </c>
      <c r="B101" s="387" t="n">
        <v>2.75</v>
      </c>
      <c r="C101" s="387" t="n">
        <v>0.114</v>
      </c>
      <c r="D101" s="388" t="n">
        <v>0.0541486486486486</v>
      </c>
      <c r="E101" s="387" t="n">
        <v>0.65</v>
      </c>
      <c r="F101" s="387" t="n">
        <v>0.97</v>
      </c>
      <c r="G101" s="389" t="n">
        <v>0.119</v>
      </c>
      <c r="H101" s="387" t="n">
        <v>0.007</v>
      </c>
      <c r="I101" s="387" t="n">
        <v>0.029</v>
      </c>
      <c r="J101" s="390" t="n">
        <v>0</v>
      </c>
      <c r="K101" s="387" t="n">
        <v>0</v>
      </c>
      <c r="L101" s="390" t="n">
        <v>0</v>
      </c>
      <c r="M101" s="390" t="n">
        <v>0</v>
      </c>
      <c r="N101" s="389" t="n">
        <v>0</v>
      </c>
      <c r="O101" s="390" t="n">
        <v>900</v>
      </c>
      <c r="P101" s="390" t="n">
        <v>90</v>
      </c>
      <c r="Q101" s="390" t="n">
        <v>370</v>
      </c>
      <c r="R101" s="390" t="n">
        <v>180</v>
      </c>
      <c r="S101" s="390" t="n">
        <v>1180</v>
      </c>
      <c r="T101" s="390" t="n">
        <v>867</v>
      </c>
      <c r="U101" s="390" t="n">
        <v>10</v>
      </c>
      <c r="V101" s="390">
        <f>KONWERTUJ_TWARDOSC(AA101,tabela_twardosci!$C$8:$C$69,tabela_twardosci!$K$8:$K$69)</f>
        <v/>
      </c>
      <c r="W101" s="390" t="n"/>
      <c r="X101" s="391" t="n">
        <v>71.67</v>
      </c>
      <c r="Y101" s="392" t="n">
        <v>13</v>
      </c>
      <c r="Z101" s="393" t="n"/>
      <c r="AA101" s="393" t="n">
        <v>34.1</v>
      </c>
      <c r="AB101" s="393" t="n"/>
      <c r="AC101" s="393" t="n"/>
      <c r="AD101" s="393" t="n"/>
      <c r="AE101" s="393" t="n"/>
      <c r="AF101" s="309">
        <f>NOT(OR(ISBLANK(S101),ISBLANK(T101),ISBLANK(U101),ISBLANK(V101),AND(ISBLANK(W101),ISBLANK(X101))))</f>
        <v/>
      </c>
      <c r="AG101" s="309" t="n">
        <v>25</v>
      </c>
      <c r="AH101" s="309">
        <f>IF(AG101&lt;=30,1,IF(AG101&lt;=60,2,IF(AG101&lt;=100,3,"bd")))</f>
        <v/>
      </c>
      <c r="AI101" s="309">
        <f>AND(A101&gt;=zakresy_produkcyjne!B$2,A101&lt;=zakresy_produkcyjne!B$3)</f>
        <v/>
      </c>
      <c r="AJ101" s="309">
        <f>AND(B101&gt;=zakresy_produkcyjne!C$2,B101&lt;=zakresy_produkcyjne!C$3)</f>
        <v/>
      </c>
      <c r="AK101" s="309">
        <f>AND(C101&gt;=zakresy_produkcyjne!D$2,C101&lt;=zakresy_produkcyjne!D$3)</f>
        <v/>
      </c>
      <c r="AL101" s="309">
        <f>AND(D101&gt;=zakresy_produkcyjne!E$2,D101&lt;=zakresy_produkcyjne!E$3)</f>
        <v/>
      </c>
      <c r="AM101" s="309">
        <f>AND(E101&gt;=zakresy_produkcyjne!F$2,E101&lt;=zakresy_produkcyjne!F$3)</f>
        <v/>
      </c>
      <c r="AN101" s="309">
        <f>AND(F101&gt;=zakresy_produkcyjne!G$2,F101&lt;=zakresy_produkcyjne!G$3)</f>
        <v/>
      </c>
      <c r="AO101" s="309">
        <f>AND(G101&gt;=zakresy_produkcyjne!H$2,G101&lt;=zakresy_produkcyjne!H$3)</f>
        <v/>
      </c>
      <c r="AP101" s="309">
        <f>AND(O101&gt;=zakresy_produkcyjne!I$2,O101&lt;=zakresy_produkcyjne!I$3)</f>
        <v/>
      </c>
      <c r="AQ101" s="309">
        <f>AND(P101&gt;=zakresy_produkcyjne!J$2,P101&lt;=zakresy_produkcyjne!J$3)</f>
        <v/>
      </c>
      <c r="AR101" s="309">
        <f>AND(Q101&gt;=zakresy_produkcyjne!K$2,Q101&lt;=zakresy_produkcyjne!K$3)</f>
        <v/>
      </c>
      <c r="AS101" s="309">
        <f>AND(R101&gt;=zakresy_produkcyjne!L$2,R101&lt;=zakresy_produkcyjne!L$3)</f>
        <v/>
      </c>
      <c r="AT101" s="309">
        <f>AND(AI101:AO101)</f>
        <v/>
      </c>
      <c r="AU101" s="309">
        <f>AND(AP101:AS101)</f>
        <v/>
      </c>
      <c r="AV101" s="309">
        <f>AND(AT101:AU101)</f>
        <v/>
      </c>
      <c r="AW101" s="309">
        <f>AI101*zakresy_produkcyjne!B$4+AJ101*zakresy_produkcyjne!C$4+AK101*zakresy_produkcyjne!D$4+AL101*zakresy_produkcyjne!E$4+AM101*zakresy_produkcyjne!F$4+AN101*zakresy_produkcyjne!G$4+AO101*zakresy_produkcyjne!H$4+AP101*zakresy_produkcyjne!I$4+AQ101*zakresy_produkcyjne!J$4+AR101*zakresy_produkcyjne!K$4+AS101*zakresy_produkcyjne!L$4</f>
        <v/>
      </c>
      <c r="AY101" s="309" t="n">
        <v>763</v>
      </c>
      <c r="AZ101" s="309" t="n">
        <v>505</v>
      </c>
      <c r="BA101" s="309" t="n">
        <v>2.58</v>
      </c>
      <c r="BB101" s="309">
        <f>KONWERTUJ_TWARDOSC(22.2,tabela_twardosci!$C$8:$C$69,tabela_twardosci!$K$8:$K$69)</f>
        <v/>
      </c>
      <c r="BC101" s="309" t="n">
        <v>8.300000000000001</v>
      </c>
      <c r="BD101" s="309" t="n">
        <v>215</v>
      </c>
      <c r="BJ101" s="309">
        <f>IF(S101&lt;&gt;"",S101,BE101)</f>
        <v/>
      </c>
      <c r="BK101" s="309">
        <f>IF(T101&lt;&gt;"",T101,BF101)</f>
        <v/>
      </c>
      <c r="BL101" s="309">
        <f>IF(U101&lt;&gt;"",U101,BG101)</f>
        <v/>
      </c>
      <c r="BM101" s="309">
        <f>IF(V101&lt;&gt;"",V101,BH101)</f>
        <v/>
      </c>
      <c r="BN101" s="309">
        <f>IF(X101&lt;&gt;"",X101,BI101)</f>
        <v/>
      </c>
      <c r="BO101" s="309">
        <f>ABS(BE101-BJ101)</f>
        <v/>
      </c>
      <c r="BP101" s="309">
        <f>IF(S101&lt;&gt;"",POWER((Arkusz10!$O$9*Q101+Arkusz10!$P$9)-S101,2))</f>
        <v/>
      </c>
    </row>
    <row customHeight="1" ht="13.8" r="102" s="311">
      <c r="A102" s="387" t="n">
        <v>3.6</v>
      </c>
      <c r="B102" s="387" t="n">
        <v>2.75</v>
      </c>
      <c r="C102" s="387" t="n">
        <v>0.114</v>
      </c>
      <c r="D102" s="388" t="n">
        <v>0.0541486486486486</v>
      </c>
      <c r="E102" s="387" t="n">
        <v>0.65</v>
      </c>
      <c r="F102" s="387" t="n">
        <v>0.97</v>
      </c>
      <c r="G102" s="389" t="n">
        <v>0.119</v>
      </c>
      <c r="H102" s="387" t="n">
        <v>0.007</v>
      </c>
      <c r="I102" s="387" t="n">
        <v>0.029</v>
      </c>
      <c r="J102" s="390" t="n">
        <v>0</v>
      </c>
      <c r="K102" s="387" t="n">
        <v>0</v>
      </c>
      <c r="L102" s="390" t="n">
        <v>0</v>
      </c>
      <c r="M102" s="390" t="n">
        <v>0</v>
      </c>
      <c r="N102" s="389" t="n">
        <v>0</v>
      </c>
      <c r="O102" s="390" t="n">
        <v>900</v>
      </c>
      <c r="P102" s="390" t="n">
        <v>90</v>
      </c>
      <c r="Q102" s="390" t="n">
        <v>370</v>
      </c>
      <c r="R102" s="390" t="n">
        <v>200</v>
      </c>
      <c r="S102" s="390" t="n">
        <v>1186</v>
      </c>
      <c r="T102" s="390" t="n">
        <v>888</v>
      </c>
      <c r="U102" s="390" t="n">
        <v>8.039999999999999</v>
      </c>
      <c r="V102" s="390">
        <f>KONWERTUJ_TWARDOSC(AA102,tabela_twardosci!$C$8:$C$69,tabela_twardosci!$K$8:$K$69)</f>
        <v/>
      </c>
      <c r="W102" s="390" t="n"/>
      <c r="X102" s="391" t="n">
        <v>71.66</v>
      </c>
      <c r="Y102" s="392" t="n">
        <v>13</v>
      </c>
      <c r="Z102" s="393" t="n"/>
      <c r="AA102" s="393" t="n">
        <v>34.6</v>
      </c>
      <c r="AB102" s="393" t="n"/>
      <c r="AC102" s="393" t="n"/>
      <c r="AD102" s="393" t="n"/>
      <c r="AE102" s="393" t="n"/>
      <c r="AF102" s="309">
        <f>NOT(OR(ISBLANK(S102),ISBLANK(T102),ISBLANK(U102),ISBLANK(V102),AND(ISBLANK(W102),ISBLANK(X102))))</f>
        <v/>
      </c>
      <c r="AG102" s="309" t="n">
        <v>25</v>
      </c>
      <c r="AH102" s="309">
        <f>IF(AG102&lt;=30,1,IF(AG102&lt;=60,2,IF(AG102&lt;=100,3,"bd")))</f>
        <v/>
      </c>
      <c r="AI102" s="309">
        <f>AND(A102&gt;=zakresy_produkcyjne!B$2,A102&lt;=zakresy_produkcyjne!B$3)</f>
        <v/>
      </c>
      <c r="AJ102" s="309">
        <f>AND(B102&gt;=zakresy_produkcyjne!C$2,B102&lt;=zakresy_produkcyjne!C$3)</f>
        <v/>
      </c>
      <c r="AK102" s="309">
        <f>AND(C102&gt;=zakresy_produkcyjne!D$2,C102&lt;=zakresy_produkcyjne!D$3)</f>
        <v/>
      </c>
      <c r="AL102" s="309">
        <f>AND(D102&gt;=zakresy_produkcyjne!E$2,D102&lt;=zakresy_produkcyjne!E$3)</f>
        <v/>
      </c>
      <c r="AM102" s="309">
        <f>AND(E102&gt;=zakresy_produkcyjne!F$2,E102&lt;=zakresy_produkcyjne!F$3)</f>
        <v/>
      </c>
      <c r="AN102" s="309">
        <f>AND(F102&gt;=zakresy_produkcyjne!G$2,F102&lt;=zakresy_produkcyjne!G$3)</f>
        <v/>
      </c>
      <c r="AO102" s="309">
        <f>AND(G102&gt;=zakresy_produkcyjne!H$2,G102&lt;=zakresy_produkcyjne!H$3)</f>
        <v/>
      </c>
      <c r="AP102" s="309">
        <f>AND(O102&gt;=zakresy_produkcyjne!I$2,O102&lt;=zakresy_produkcyjne!I$3)</f>
        <v/>
      </c>
      <c r="AQ102" s="309">
        <f>AND(P102&gt;=zakresy_produkcyjne!J$2,P102&lt;=zakresy_produkcyjne!J$3)</f>
        <v/>
      </c>
      <c r="AR102" s="309">
        <f>AND(Q102&gt;=zakresy_produkcyjne!K$2,Q102&lt;=zakresy_produkcyjne!K$3)</f>
        <v/>
      </c>
      <c r="AS102" s="309">
        <f>AND(R102&gt;=zakresy_produkcyjne!L$2,R102&lt;=zakresy_produkcyjne!L$3)</f>
        <v/>
      </c>
      <c r="AT102" s="309">
        <f>AND(AI102:AO102)</f>
        <v/>
      </c>
      <c r="AU102" s="309">
        <f>AND(AP102:AS102)</f>
        <v/>
      </c>
      <c r="AV102" s="309">
        <f>AND(AT102:AU102)</f>
        <v/>
      </c>
      <c r="AW102" s="309">
        <f>AI102*zakresy_produkcyjne!B$4+AJ102*zakresy_produkcyjne!C$4+AK102*zakresy_produkcyjne!D$4+AL102*zakresy_produkcyjne!E$4+AM102*zakresy_produkcyjne!F$4+AN102*zakresy_produkcyjne!G$4+AO102*zakresy_produkcyjne!H$4+AP102*zakresy_produkcyjne!I$4+AQ102*zakresy_produkcyjne!J$4+AR102*zakresy_produkcyjne!K$4+AS102*zakresy_produkcyjne!L$4</f>
        <v/>
      </c>
      <c r="AY102" s="309" t="n">
        <v>763</v>
      </c>
      <c r="AZ102" s="309" t="n">
        <v>505</v>
      </c>
      <c r="BA102" s="309" t="n">
        <v>2.58</v>
      </c>
      <c r="BB102" s="309">
        <f>KONWERTUJ_TWARDOSC(22.2,tabela_twardosci!$C$8:$C$69,tabela_twardosci!$K$8:$K$69)</f>
        <v/>
      </c>
      <c r="BC102" s="309" t="n">
        <v>8.300000000000001</v>
      </c>
      <c r="BD102" s="309" t="n">
        <v>215</v>
      </c>
      <c r="BJ102" s="309">
        <f>IF(S102&lt;&gt;"",S102,BE102)</f>
        <v/>
      </c>
      <c r="BK102" s="309">
        <f>IF(T102&lt;&gt;"",T102,BF102)</f>
        <v/>
      </c>
      <c r="BL102" s="309">
        <f>IF(U102&lt;&gt;"",U102,BG102)</f>
        <v/>
      </c>
      <c r="BM102" s="309">
        <f>IF(V102&lt;&gt;"",V102,BH102)</f>
        <v/>
      </c>
      <c r="BN102" s="309">
        <f>IF(X102&lt;&gt;"",X102,BI102)</f>
        <v/>
      </c>
      <c r="BO102" s="309">
        <f>ABS(BE102-BJ102)</f>
        <v/>
      </c>
      <c r="BP102" s="309">
        <f>IF(S102&lt;&gt;"",POWER((Arkusz10!$O$9*Q102+Arkusz10!$P$9)-S102,2))</f>
        <v/>
      </c>
    </row>
    <row customHeight="1" ht="13.8" r="103" s="311">
      <c r="A103" s="387" t="n">
        <v>3.52</v>
      </c>
      <c r="B103" s="387" t="n">
        <v>2.8</v>
      </c>
      <c r="C103" s="387" t="n">
        <v>0.073</v>
      </c>
      <c r="D103" s="388" t="n">
        <v>0.0385810810810811</v>
      </c>
      <c r="E103" s="387" t="n">
        <v>0.7</v>
      </c>
      <c r="F103" s="387" t="n">
        <v>1.03</v>
      </c>
      <c r="G103" s="389" t="n">
        <v>0.131</v>
      </c>
      <c r="H103" s="387" t="n">
        <v>0.003</v>
      </c>
      <c r="I103" s="387" t="n">
        <v>0.023</v>
      </c>
      <c r="J103" s="390" t="n">
        <v>0</v>
      </c>
      <c r="K103" s="387" t="n">
        <v>0</v>
      </c>
      <c r="L103" s="390" t="n">
        <v>0</v>
      </c>
      <c r="M103" s="390" t="n">
        <v>0</v>
      </c>
      <c r="N103" s="389" t="n">
        <v>0</v>
      </c>
      <c r="O103" s="390" t="n">
        <v>900</v>
      </c>
      <c r="P103" s="390" t="n">
        <v>90</v>
      </c>
      <c r="Q103" s="390" t="n">
        <v>370</v>
      </c>
      <c r="R103" s="390" t="n">
        <v>60</v>
      </c>
      <c r="S103" s="390" t="n">
        <v>1154</v>
      </c>
      <c r="T103" s="390" t="n">
        <v>831</v>
      </c>
      <c r="U103" s="390" t="n">
        <v>6.86</v>
      </c>
      <c r="V103" s="390">
        <f>KONWERTUJ_TWARDOSC(AA103,tabela_twardosci!$C$8:$C$69,tabela_twardosci!$K$8:$K$69)</f>
        <v/>
      </c>
      <c r="W103" s="390" t="n"/>
      <c r="X103" s="391" t="n">
        <v>77.59999999999999</v>
      </c>
      <c r="Y103" s="392" t="n">
        <v>13</v>
      </c>
      <c r="Z103" s="393" t="n"/>
      <c r="AA103" s="393" t="n">
        <v>32.85</v>
      </c>
      <c r="AB103" s="393" t="n"/>
      <c r="AC103" s="393" t="n"/>
      <c r="AD103" s="393" t="n"/>
      <c r="AE103" s="393" t="n"/>
      <c r="AF103" s="309">
        <f>NOT(OR(ISBLANK(S103),ISBLANK(T103),ISBLANK(U103),ISBLANK(V103),AND(ISBLANK(W103),ISBLANK(X103))))</f>
        <v/>
      </c>
      <c r="AG103" s="309" t="n">
        <v>25</v>
      </c>
      <c r="AH103" s="309">
        <f>IF(AG103&lt;=30,1,IF(AG103&lt;=60,2,IF(AG103&lt;=100,3,"bd")))</f>
        <v/>
      </c>
      <c r="AI103" s="309">
        <f>AND(A103&gt;=zakresy_produkcyjne!B$2,A103&lt;=zakresy_produkcyjne!B$3)</f>
        <v/>
      </c>
      <c r="AJ103" s="309">
        <f>AND(B103&gt;=zakresy_produkcyjne!C$2,B103&lt;=zakresy_produkcyjne!C$3)</f>
        <v/>
      </c>
      <c r="AK103" s="309">
        <f>AND(C103&gt;=zakresy_produkcyjne!D$2,C103&lt;=zakresy_produkcyjne!D$3)</f>
        <v/>
      </c>
      <c r="AL103" s="309">
        <f>AND(D103&gt;=zakresy_produkcyjne!E$2,D103&lt;=zakresy_produkcyjne!E$3)</f>
        <v/>
      </c>
      <c r="AM103" s="309">
        <f>AND(E103&gt;=zakresy_produkcyjne!F$2,E103&lt;=zakresy_produkcyjne!F$3)</f>
        <v/>
      </c>
      <c r="AN103" s="309">
        <f>AND(F103&gt;=zakresy_produkcyjne!G$2,F103&lt;=zakresy_produkcyjne!G$3)</f>
        <v/>
      </c>
      <c r="AO103" s="309">
        <f>AND(G103&gt;=zakresy_produkcyjne!H$2,G103&lt;=zakresy_produkcyjne!H$3)</f>
        <v/>
      </c>
      <c r="AP103" s="309">
        <f>AND(O103&gt;=zakresy_produkcyjne!I$2,O103&lt;=zakresy_produkcyjne!I$3)</f>
        <v/>
      </c>
      <c r="AQ103" s="309">
        <f>AND(P103&gt;=zakresy_produkcyjne!J$2,P103&lt;=zakresy_produkcyjne!J$3)</f>
        <v/>
      </c>
      <c r="AR103" s="309">
        <f>AND(Q103&gt;=zakresy_produkcyjne!K$2,Q103&lt;=zakresy_produkcyjne!K$3)</f>
        <v/>
      </c>
      <c r="AS103" s="309">
        <f>AND(R103&gt;=zakresy_produkcyjne!L$2,R103&lt;=zakresy_produkcyjne!L$3)</f>
        <v/>
      </c>
      <c r="AT103" s="309">
        <f>AND(AI103:AO103)</f>
        <v/>
      </c>
      <c r="AU103" s="309">
        <f>AND(AP103:AS103)</f>
        <v/>
      </c>
      <c r="AV103" s="309">
        <f>AND(AT103:AU103)</f>
        <v/>
      </c>
      <c r="AW103" s="309">
        <f>AI103*zakresy_produkcyjne!B$4+AJ103*zakresy_produkcyjne!C$4+AK103*zakresy_produkcyjne!D$4+AL103*zakresy_produkcyjne!E$4+AM103*zakresy_produkcyjne!F$4+AN103*zakresy_produkcyjne!G$4+AO103*zakresy_produkcyjne!H$4+AP103*zakresy_produkcyjne!I$4+AQ103*zakresy_produkcyjne!J$4+AR103*zakresy_produkcyjne!K$4+AS103*zakresy_produkcyjne!L$4</f>
        <v/>
      </c>
      <c r="AY103" s="309" t="n">
        <v>784</v>
      </c>
      <c r="AZ103" s="309" t="n">
        <v>512</v>
      </c>
      <c r="BA103" s="309" t="n">
        <v>2.26</v>
      </c>
      <c r="BB103" s="309">
        <f>KONWERTUJ_TWARDOSC(26.25,tabela_twardosci!$C$8:$C$69,tabela_twardosci!$K$8:$K$69)</f>
        <v/>
      </c>
      <c r="BC103" s="309" t="n">
        <v>8.83</v>
      </c>
      <c r="BD103" s="309" t="n">
        <v>206</v>
      </c>
      <c r="BJ103" s="309">
        <f>IF(S103&lt;&gt;"",S103,BE103)</f>
        <v/>
      </c>
      <c r="BK103" s="309">
        <f>IF(T103&lt;&gt;"",T103,BF103)</f>
        <v/>
      </c>
      <c r="BL103" s="309">
        <f>IF(U103&lt;&gt;"",U103,BG103)</f>
        <v/>
      </c>
      <c r="BM103" s="309">
        <f>IF(V103&lt;&gt;"",V103,BH103)</f>
        <v/>
      </c>
      <c r="BN103" s="309">
        <f>IF(X103&lt;&gt;"",X103,BI103)</f>
        <v/>
      </c>
      <c r="BO103" s="309">
        <f>ABS(BE103-BJ103)</f>
        <v/>
      </c>
      <c r="BP103" s="309">
        <f>IF(S103&lt;&gt;"",POWER((Arkusz10!$O$9*Q103+Arkusz10!$P$9)-S103,2))</f>
        <v/>
      </c>
    </row>
    <row customHeight="1" ht="13.8" r="104" s="311">
      <c r="A104" s="387" t="n">
        <v>3.52</v>
      </c>
      <c r="B104" s="387" t="n">
        <v>2.8</v>
      </c>
      <c r="C104" s="387" t="n">
        <v>0.073</v>
      </c>
      <c r="D104" s="388" t="n">
        <v>0.0385810810810811</v>
      </c>
      <c r="E104" s="387" t="n">
        <v>0.7</v>
      </c>
      <c r="F104" s="387" t="n">
        <v>1.03</v>
      </c>
      <c r="G104" s="389" t="n">
        <v>0.131</v>
      </c>
      <c r="H104" s="387" t="n">
        <v>0.003</v>
      </c>
      <c r="I104" s="387" t="n">
        <v>0.023</v>
      </c>
      <c r="J104" s="390" t="n">
        <v>0</v>
      </c>
      <c r="K104" s="387" t="n">
        <v>0</v>
      </c>
      <c r="L104" s="390" t="n">
        <v>0</v>
      </c>
      <c r="M104" s="390" t="n">
        <v>0</v>
      </c>
      <c r="N104" s="389" t="n">
        <v>0</v>
      </c>
      <c r="O104" s="390" t="n">
        <v>900</v>
      </c>
      <c r="P104" s="390" t="n">
        <v>90</v>
      </c>
      <c r="Q104" s="390" t="n">
        <v>370</v>
      </c>
      <c r="R104" s="390" t="n">
        <v>90</v>
      </c>
      <c r="S104" s="390" t="n">
        <v>1114</v>
      </c>
      <c r="T104" s="390" t="n">
        <v>813</v>
      </c>
      <c r="U104" s="390" t="n">
        <v>7.45</v>
      </c>
      <c r="V104" s="390">
        <f>KONWERTUJ_TWARDOSC(AA104,tabela_twardosci!$C$8:$C$69,tabela_twardosci!$K$8:$K$69)</f>
        <v/>
      </c>
      <c r="W104" s="390" t="n"/>
      <c r="X104" s="391" t="n">
        <v>78</v>
      </c>
      <c r="Y104" s="392" t="n">
        <v>13</v>
      </c>
      <c r="Z104" s="393" t="n"/>
      <c r="AA104" s="393" t="n">
        <v>32.83</v>
      </c>
      <c r="AB104" s="393" t="n"/>
      <c r="AC104" s="393" t="n"/>
      <c r="AD104" s="393" t="n"/>
      <c r="AE104" s="393" t="n"/>
      <c r="AF104" s="309">
        <f>NOT(OR(ISBLANK(S104),ISBLANK(T104),ISBLANK(U104),ISBLANK(V104),AND(ISBLANK(W104),ISBLANK(X104))))</f>
        <v/>
      </c>
      <c r="AG104" s="309" t="n">
        <v>25</v>
      </c>
      <c r="AH104" s="309">
        <f>IF(AG104&lt;=30,1,IF(AG104&lt;=60,2,IF(AG104&lt;=100,3,"bd")))</f>
        <v/>
      </c>
      <c r="AI104" s="309">
        <f>AND(A104&gt;=zakresy_produkcyjne!B$2,A104&lt;=zakresy_produkcyjne!B$3)</f>
        <v/>
      </c>
      <c r="AJ104" s="309">
        <f>AND(B104&gt;=zakresy_produkcyjne!C$2,B104&lt;=zakresy_produkcyjne!C$3)</f>
        <v/>
      </c>
      <c r="AK104" s="309">
        <f>AND(C104&gt;=zakresy_produkcyjne!D$2,C104&lt;=zakresy_produkcyjne!D$3)</f>
        <v/>
      </c>
      <c r="AL104" s="309">
        <f>AND(D104&gt;=zakresy_produkcyjne!E$2,D104&lt;=zakresy_produkcyjne!E$3)</f>
        <v/>
      </c>
      <c r="AM104" s="309">
        <f>AND(E104&gt;=zakresy_produkcyjne!F$2,E104&lt;=zakresy_produkcyjne!F$3)</f>
        <v/>
      </c>
      <c r="AN104" s="309">
        <f>AND(F104&gt;=zakresy_produkcyjne!G$2,F104&lt;=zakresy_produkcyjne!G$3)</f>
        <v/>
      </c>
      <c r="AO104" s="309">
        <f>AND(G104&gt;=zakresy_produkcyjne!H$2,G104&lt;=zakresy_produkcyjne!H$3)</f>
        <v/>
      </c>
      <c r="AP104" s="309">
        <f>AND(O104&gt;=zakresy_produkcyjne!I$2,O104&lt;=zakresy_produkcyjne!I$3)</f>
        <v/>
      </c>
      <c r="AQ104" s="309">
        <f>AND(P104&gt;=zakresy_produkcyjne!J$2,P104&lt;=zakresy_produkcyjne!J$3)</f>
        <v/>
      </c>
      <c r="AR104" s="309">
        <f>AND(Q104&gt;=zakresy_produkcyjne!K$2,Q104&lt;=zakresy_produkcyjne!K$3)</f>
        <v/>
      </c>
      <c r="AS104" s="309">
        <f>AND(R104&gt;=zakresy_produkcyjne!L$2,R104&lt;=zakresy_produkcyjne!L$3)</f>
        <v/>
      </c>
      <c r="AT104" s="309">
        <f>AND(AI104:AO104)</f>
        <v/>
      </c>
      <c r="AU104" s="309">
        <f>AND(AP104:AS104)</f>
        <v/>
      </c>
      <c r="AV104" s="309">
        <f>AND(AT104:AU104)</f>
        <v/>
      </c>
      <c r="AW104" s="309">
        <f>AI104*zakresy_produkcyjne!B$4+AJ104*zakresy_produkcyjne!C$4+AK104*zakresy_produkcyjne!D$4+AL104*zakresy_produkcyjne!E$4+AM104*zakresy_produkcyjne!F$4+AN104*zakresy_produkcyjne!G$4+AO104*zakresy_produkcyjne!H$4+AP104*zakresy_produkcyjne!I$4+AQ104*zakresy_produkcyjne!J$4+AR104*zakresy_produkcyjne!K$4+AS104*zakresy_produkcyjne!L$4</f>
        <v/>
      </c>
      <c r="AY104" s="309" t="n">
        <v>784</v>
      </c>
      <c r="AZ104" s="309" t="n">
        <v>512</v>
      </c>
      <c r="BA104" s="309" t="n">
        <v>2.26</v>
      </c>
      <c r="BB104" s="309">
        <f>KONWERTUJ_TWARDOSC(26.25,tabela_twardosci!$C$8:$C$69,tabela_twardosci!$K$8:$K$69)</f>
        <v/>
      </c>
      <c r="BC104" s="309" t="n">
        <v>8.83</v>
      </c>
      <c r="BD104" s="309" t="n">
        <v>206</v>
      </c>
      <c r="BJ104" s="309">
        <f>IF(S104&lt;&gt;"",S104,BE104)</f>
        <v/>
      </c>
      <c r="BK104" s="309">
        <f>IF(T104&lt;&gt;"",T104,BF104)</f>
        <v/>
      </c>
      <c r="BL104" s="309">
        <f>IF(U104&lt;&gt;"",U104,BG104)</f>
        <v/>
      </c>
      <c r="BM104" s="309">
        <f>IF(V104&lt;&gt;"",V104,BH104)</f>
        <v/>
      </c>
      <c r="BN104" s="309">
        <f>IF(X104&lt;&gt;"",X104,BI104)</f>
        <v/>
      </c>
      <c r="BO104" s="309">
        <f>ABS(BE104-BJ104)</f>
        <v/>
      </c>
      <c r="BP104" s="309">
        <f>IF(S104&lt;&gt;"",POWER((Arkusz10!$O$9*Q104+Arkusz10!$P$9)-S104,2))</f>
        <v/>
      </c>
    </row>
    <row customHeight="1" ht="13.8" r="105" s="311">
      <c r="A105" s="387" t="n">
        <v>3.52</v>
      </c>
      <c r="B105" s="387" t="n">
        <v>2.8</v>
      </c>
      <c r="C105" s="387" t="n">
        <v>0.073</v>
      </c>
      <c r="D105" s="388" t="n">
        <v>0.0385810810810811</v>
      </c>
      <c r="E105" s="387" t="n">
        <v>0.7</v>
      </c>
      <c r="F105" s="387" t="n">
        <v>1.03</v>
      </c>
      <c r="G105" s="389" t="n">
        <v>0.131</v>
      </c>
      <c r="H105" s="387" t="n">
        <v>0.003</v>
      </c>
      <c r="I105" s="387" t="n">
        <v>0.023</v>
      </c>
      <c r="J105" s="390" t="n">
        <v>0</v>
      </c>
      <c r="K105" s="387" t="n">
        <v>0</v>
      </c>
      <c r="L105" s="390" t="n">
        <v>0</v>
      </c>
      <c r="M105" s="390" t="n">
        <v>0</v>
      </c>
      <c r="N105" s="389" t="n">
        <v>0</v>
      </c>
      <c r="O105" s="390" t="n">
        <v>900</v>
      </c>
      <c r="P105" s="390" t="n">
        <v>90</v>
      </c>
      <c r="Q105" s="390" t="n">
        <v>370</v>
      </c>
      <c r="R105" s="390" t="n">
        <v>180</v>
      </c>
      <c r="S105" s="390" t="n">
        <v>1106</v>
      </c>
      <c r="T105" s="390" t="n">
        <v>808</v>
      </c>
      <c r="U105" s="390" t="n">
        <v>6.86</v>
      </c>
      <c r="V105" s="390">
        <f>KONWERTUJ_TWARDOSC(AA105,tabela_twardosci!$C$8:$C$69,tabela_twardosci!$K$8:$K$69)</f>
        <v/>
      </c>
      <c r="W105" s="390" t="n"/>
      <c r="X105" s="391" t="n">
        <v>80</v>
      </c>
      <c r="Y105" s="392" t="n">
        <v>13</v>
      </c>
      <c r="Z105" s="393" t="n"/>
      <c r="AA105" s="393" t="n">
        <v>33.23</v>
      </c>
      <c r="AB105" s="393" t="n"/>
      <c r="AC105" s="393" t="n"/>
      <c r="AD105" s="393" t="n"/>
      <c r="AE105" s="393" t="n"/>
      <c r="AF105" s="309">
        <f>NOT(OR(ISBLANK(S105),ISBLANK(T105),ISBLANK(U105),ISBLANK(V105),AND(ISBLANK(W105),ISBLANK(X105))))</f>
        <v/>
      </c>
      <c r="AG105" s="309" t="n">
        <v>25</v>
      </c>
      <c r="AH105" s="309">
        <f>IF(AG105&lt;=30,1,IF(AG105&lt;=60,2,IF(AG105&lt;=100,3,"bd")))</f>
        <v/>
      </c>
      <c r="AI105" s="309">
        <f>AND(A105&gt;=zakresy_produkcyjne!B$2,A105&lt;=zakresy_produkcyjne!B$3)</f>
        <v/>
      </c>
      <c r="AJ105" s="309">
        <f>AND(B105&gt;=zakresy_produkcyjne!C$2,B105&lt;=zakresy_produkcyjne!C$3)</f>
        <v/>
      </c>
      <c r="AK105" s="309">
        <f>AND(C105&gt;=zakresy_produkcyjne!D$2,C105&lt;=zakresy_produkcyjne!D$3)</f>
        <v/>
      </c>
      <c r="AL105" s="309">
        <f>AND(D105&gt;=zakresy_produkcyjne!E$2,D105&lt;=zakresy_produkcyjne!E$3)</f>
        <v/>
      </c>
      <c r="AM105" s="309">
        <f>AND(E105&gt;=zakresy_produkcyjne!F$2,E105&lt;=zakresy_produkcyjne!F$3)</f>
        <v/>
      </c>
      <c r="AN105" s="309">
        <f>AND(F105&gt;=zakresy_produkcyjne!G$2,F105&lt;=zakresy_produkcyjne!G$3)</f>
        <v/>
      </c>
      <c r="AO105" s="309">
        <f>AND(G105&gt;=zakresy_produkcyjne!H$2,G105&lt;=zakresy_produkcyjne!H$3)</f>
        <v/>
      </c>
      <c r="AP105" s="309">
        <f>AND(O105&gt;=zakresy_produkcyjne!I$2,O105&lt;=zakresy_produkcyjne!I$3)</f>
        <v/>
      </c>
      <c r="AQ105" s="309">
        <f>AND(P105&gt;=zakresy_produkcyjne!J$2,P105&lt;=zakresy_produkcyjne!J$3)</f>
        <v/>
      </c>
      <c r="AR105" s="309">
        <f>AND(Q105&gt;=zakresy_produkcyjne!K$2,Q105&lt;=zakresy_produkcyjne!K$3)</f>
        <v/>
      </c>
      <c r="AS105" s="309">
        <f>AND(R105&gt;=zakresy_produkcyjne!L$2,R105&lt;=zakresy_produkcyjne!L$3)</f>
        <v/>
      </c>
      <c r="AT105" s="309">
        <f>AND(AI105:AO105)</f>
        <v/>
      </c>
      <c r="AU105" s="309">
        <f>AND(AP105:AS105)</f>
        <v/>
      </c>
      <c r="AV105" s="309">
        <f>AND(AT105:AU105)</f>
        <v/>
      </c>
      <c r="AW105" s="309">
        <f>AI105*zakresy_produkcyjne!B$4+AJ105*zakresy_produkcyjne!C$4+AK105*zakresy_produkcyjne!D$4+AL105*zakresy_produkcyjne!E$4+AM105*zakresy_produkcyjne!F$4+AN105*zakresy_produkcyjne!G$4+AO105*zakresy_produkcyjne!H$4+AP105*zakresy_produkcyjne!I$4+AQ105*zakresy_produkcyjne!J$4+AR105*zakresy_produkcyjne!K$4+AS105*zakresy_produkcyjne!L$4</f>
        <v/>
      </c>
      <c r="AY105" s="309" t="n">
        <v>784</v>
      </c>
      <c r="AZ105" s="309" t="n">
        <v>512</v>
      </c>
      <c r="BA105" s="309" t="n">
        <v>2.26</v>
      </c>
      <c r="BB105" s="309">
        <f>KONWERTUJ_TWARDOSC(26.25,tabela_twardosci!$C$8:$C$69,tabela_twardosci!$K$8:$K$69)</f>
        <v/>
      </c>
      <c r="BC105" s="309" t="n">
        <v>8.83</v>
      </c>
      <c r="BD105" s="309" t="n">
        <v>206</v>
      </c>
      <c r="BJ105" s="309">
        <f>IF(S105&lt;&gt;"",S105,BE105)</f>
        <v/>
      </c>
      <c r="BK105" s="309">
        <f>IF(T105&lt;&gt;"",T105,BF105)</f>
        <v/>
      </c>
      <c r="BL105" s="309">
        <f>IF(U105&lt;&gt;"",U105,BG105)</f>
        <v/>
      </c>
      <c r="BM105" s="309">
        <f>IF(V105&lt;&gt;"",V105,BH105)</f>
        <v/>
      </c>
      <c r="BN105" s="309">
        <f>IF(X105&lt;&gt;"",X105,BI105)</f>
        <v/>
      </c>
      <c r="BO105" s="309">
        <f>ABS(BE105-BJ105)</f>
        <v/>
      </c>
      <c r="BP105" s="309">
        <f>IF(S105&lt;&gt;"",POWER((Arkusz10!$O$9*Q105+Arkusz10!$P$9)-S105,2))</f>
        <v/>
      </c>
    </row>
    <row customHeight="1" ht="13.8" r="106" s="311">
      <c r="A106" s="387" t="n">
        <v>3.52</v>
      </c>
      <c r="B106" s="387" t="n">
        <v>2.8</v>
      </c>
      <c r="C106" s="387" t="n">
        <v>0.073</v>
      </c>
      <c r="D106" s="388" t="n">
        <v>0.0385810810810811</v>
      </c>
      <c r="E106" s="387" t="n">
        <v>0.7</v>
      </c>
      <c r="F106" s="387" t="n">
        <v>1.03</v>
      </c>
      <c r="G106" s="389" t="n">
        <v>0.131</v>
      </c>
      <c r="H106" s="387" t="n">
        <v>0.003</v>
      </c>
      <c r="I106" s="387" t="n">
        <v>0.023</v>
      </c>
      <c r="J106" s="390" t="n">
        <v>0</v>
      </c>
      <c r="K106" s="387" t="n">
        <v>0</v>
      </c>
      <c r="L106" s="390" t="n">
        <v>0</v>
      </c>
      <c r="M106" s="390" t="n">
        <v>0</v>
      </c>
      <c r="N106" s="389" t="n">
        <v>0</v>
      </c>
      <c r="O106" s="390" t="n">
        <v>900</v>
      </c>
      <c r="P106" s="390" t="n">
        <v>90</v>
      </c>
      <c r="Q106" s="390" t="n">
        <v>370</v>
      </c>
      <c r="R106" s="390" t="n">
        <v>200</v>
      </c>
      <c r="S106" s="390" t="n">
        <v>1110</v>
      </c>
      <c r="T106" s="390" t="n">
        <v>810</v>
      </c>
      <c r="U106" s="390" t="n">
        <v>6.47</v>
      </c>
      <c r="V106" s="390">
        <f>KONWERTUJ_TWARDOSC(AA106,tabela_twardosci!$C$8:$C$69,tabela_twardosci!$K$8:$K$69)</f>
        <v/>
      </c>
      <c r="W106" s="390" t="n"/>
      <c r="X106" s="391" t="n">
        <v>74.33</v>
      </c>
      <c r="Y106" s="392" t="n">
        <v>13</v>
      </c>
      <c r="Z106" s="393" t="n"/>
      <c r="AA106" s="393" t="n">
        <v>34.14</v>
      </c>
      <c r="AB106" s="393" t="n"/>
      <c r="AC106" s="393" t="n"/>
      <c r="AD106" s="393" t="n"/>
      <c r="AE106" s="393" t="n"/>
      <c r="AF106" s="309">
        <f>NOT(OR(ISBLANK(S106),ISBLANK(T106),ISBLANK(U106),ISBLANK(V106),AND(ISBLANK(W106),ISBLANK(X106))))</f>
        <v/>
      </c>
      <c r="AG106" s="309" t="n">
        <v>25</v>
      </c>
      <c r="AH106" s="309">
        <f>IF(AG106&lt;=30,1,IF(AG106&lt;=60,2,IF(AG106&lt;=100,3,"bd")))</f>
        <v/>
      </c>
      <c r="AI106" s="309">
        <f>AND(A106&gt;=zakresy_produkcyjne!B$2,A106&lt;=zakresy_produkcyjne!B$3)</f>
        <v/>
      </c>
      <c r="AJ106" s="309">
        <f>AND(B106&gt;=zakresy_produkcyjne!C$2,B106&lt;=zakresy_produkcyjne!C$3)</f>
        <v/>
      </c>
      <c r="AK106" s="309">
        <f>AND(C106&gt;=zakresy_produkcyjne!D$2,C106&lt;=zakresy_produkcyjne!D$3)</f>
        <v/>
      </c>
      <c r="AL106" s="309">
        <f>AND(D106&gt;=zakresy_produkcyjne!E$2,D106&lt;=zakresy_produkcyjne!E$3)</f>
        <v/>
      </c>
      <c r="AM106" s="309">
        <f>AND(E106&gt;=zakresy_produkcyjne!F$2,E106&lt;=zakresy_produkcyjne!F$3)</f>
        <v/>
      </c>
      <c r="AN106" s="309">
        <f>AND(F106&gt;=zakresy_produkcyjne!G$2,F106&lt;=zakresy_produkcyjne!G$3)</f>
        <v/>
      </c>
      <c r="AO106" s="309">
        <f>AND(G106&gt;=zakresy_produkcyjne!H$2,G106&lt;=zakresy_produkcyjne!H$3)</f>
        <v/>
      </c>
      <c r="AP106" s="309">
        <f>AND(O106&gt;=zakresy_produkcyjne!I$2,O106&lt;=zakresy_produkcyjne!I$3)</f>
        <v/>
      </c>
      <c r="AQ106" s="309">
        <f>AND(P106&gt;=zakresy_produkcyjne!J$2,P106&lt;=zakresy_produkcyjne!J$3)</f>
        <v/>
      </c>
      <c r="AR106" s="309">
        <f>AND(Q106&gt;=zakresy_produkcyjne!K$2,Q106&lt;=zakresy_produkcyjne!K$3)</f>
        <v/>
      </c>
      <c r="AS106" s="309">
        <f>AND(R106&gt;=zakresy_produkcyjne!L$2,R106&lt;=zakresy_produkcyjne!L$3)</f>
        <v/>
      </c>
      <c r="AT106" s="309">
        <f>AND(AI106:AO106)</f>
        <v/>
      </c>
      <c r="AU106" s="309">
        <f>AND(AP106:AS106)</f>
        <v/>
      </c>
      <c r="AV106" s="309">
        <f>AND(AT106:AU106)</f>
        <v/>
      </c>
      <c r="AW106" s="309">
        <f>AI106*zakresy_produkcyjne!B$4+AJ106*zakresy_produkcyjne!C$4+AK106*zakresy_produkcyjne!D$4+AL106*zakresy_produkcyjne!E$4+AM106*zakresy_produkcyjne!F$4+AN106*zakresy_produkcyjne!G$4+AO106*zakresy_produkcyjne!H$4+AP106*zakresy_produkcyjne!I$4+AQ106*zakresy_produkcyjne!J$4+AR106*zakresy_produkcyjne!K$4+AS106*zakresy_produkcyjne!L$4</f>
        <v/>
      </c>
      <c r="AY106" s="309" t="n">
        <v>784</v>
      </c>
      <c r="AZ106" s="309" t="n">
        <v>512</v>
      </c>
      <c r="BA106" s="309" t="n">
        <v>2.26</v>
      </c>
      <c r="BB106" s="309">
        <f>KONWERTUJ_TWARDOSC(26.25,tabela_twardosci!$C$8:$C$69,tabela_twardosci!$K$8:$K$69)</f>
        <v/>
      </c>
      <c r="BC106" s="309" t="n">
        <v>8.83</v>
      </c>
      <c r="BD106" s="309" t="n">
        <v>206</v>
      </c>
      <c r="BJ106" s="309">
        <f>IF(S106&lt;&gt;"",S106,BE106)</f>
        <v/>
      </c>
      <c r="BK106" s="309">
        <f>IF(T106&lt;&gt;"",T106,BF106)</f>
        <v/>
      </c>
      <c r="BL106" s="309">
        <f>IF(U106&lt;&gt;"",U106,BG106)</f>
        <v/>
      </c>
      <c r="BM106" s="309">
        <f>IF(V106&lt;&gt;"",V106,BH106)</f>
        <v/>
      </c>
      <c r="BN106" s="309">
        <f>IF(X106&lt;&gt;"",X106,BI106)</f>
        <v/>
      </c>
      <c r="BO106" s="309">
        <f>ABS(BE106-BJ106)</f>
        <v/>
      </c>
      <c r="BP106" s="309">
        <f>IF(S106&lt;&gt;"",POWER((Arkusz10!$O$9*Q106+Arkusz10!$P$9)-S106,2))</f>
        <v/>
      </c>
    </row>
    <row customHeight="1" ht="13.8" r="107" s="311">
      <c r="A107" s="387" t="n">
        <v>3.5</v>
      </c>
      <c r="B107" s="387" t="n">
        <v>2.6</v>
      </c>
      <c r="C107" s="387" t="n">
        <v>0.164</v>
      </c>
      <c r="D107" s="388" t="n">
        <v>0.0474102564102563</v>
      </c>
      <c r="E107" s="387" t="n">
        <v>0.6</v>
      </c>
      <c r="F107" s="387" t="n">
        <v>1.12</v>
      </c>
      <c r="G107" s="389" t="n">
        <v>0.146</v>
      </c>
      <c r="H107" s="387" t="n">
        <v>0.007</v>
      </c>
      <c r="I107" s="387" t="n">
        <v>0.026</v>
      </c>
      <c r="J107" s="390" t="n">
        <v>0</v>
      </c>
      <c r="K107" s="387" t="n">
        <v>0</v>
      </c>
      <c r="L107" s="390" t="n">
        <v>0</v>
      </c>
      <c r="M107" s="390" t="n">
        <v>0</v>
      </c>
      <c r="N107" s="389" t="n">
        <v>0</v>
      </c>
      <c r="O107" s="390" t="n">
        <v>900</v>
      </c>
      <c r="P107" s="390" t="n">
        <v>90</v>
      </c>
      <c r="Q107" s="390" t="n">
        <v>370</v>
      </c>
      <c r="R107" s="390" t="n">
        <v>60</v>
      </c>
      <c r="S107" s="390" t="n">
        <v>1110</v>
      </c>
      <c r="T107" s="390" t="n">
        <v>784</v>
      </c>
      <c r="U107" s="390" t="n">
        <v>8.43</v>
      </c>
      <c r="V107" s="390">
        <f>KONWERTUJ_TWARDOSC(AA107,tabela_twardosci!$C$8:$C$69,tabela_twardosci!$K$8:$K$69)</f>
        <v/>
      </c>
      <c r="W107" s="390" t="n"/>
      <c r="X107" s="391" t="n">
        <v>62.66</v>
      </c>
      <c r="Y107" s="392" t="n">
        <v>13</v>
      </c>
      <c r="Z107" s="393" t="n"/>
      <c r="AA107" s="393" t="n">
        <v>31.99</v>
      </c>
      <c r="AB107" s="393" t="n"/>
      <c r="AC107" s="393" t="n"/>
      <c r="AD107" s="393" t="n"/>
      <c r="AE107" s="393" t="n"/>
      <c r="AF107" s="309">
        <f>NOT(OR(ISBLANK(S107),ISBLANK(T107),ISBLANK(U107),ISBLANK(V107),AND(ISBLANK(W107),ISBLANK(X107))))</f>
        <v/>
      </c>
      <c r="AG107" s="309" t="n">
        <v>25</v>
      </c>
      <c r="AH107" s="309">
        <f>IF(AG107&lt;=30,1,IF(AG107&lt;=60,2,IF(AG107&lt;=100,3,"bd")))</f>
        <v/>
      </c>
      <c r="AI107" s="309">
        <f>AND(A107&gt;=zakresy_produkcyjne!B$2,A107&lt;=zakresy_produkcyjne!B$3)</f>
        <v/>
      </c>
      <c r="AJ107" s="309">
        <f>AND(B107&gt;=zakresy_produkcyjne!C$2,B107&lt;=zakresy_produkcyjne!C$3)</f>
        <v/>
      </c>
      <c r="AK107" s="309">
        <f>AND(C107&gt;=zakresy_produkcyjne!D$2,C107&lt;=zakresy_produkcyjne!D$3)</f>
        <v/>
      </c>
      <c r="AL107" s="309">
        <f>AND(D107&gt;=zakresy_produkcyjne!E$2,D107&lt;=zakresy_produkcyjne!E$3)</f>
        <v/>
      </c>
      <c r="AM107" s="309">
        <f>AND(E107&gt;=zakresy_produkcyjne!F$2,E107&lt;=zakresy_produkcyjne!F$3)</f>
        <v/>
      </c>
      <c r="AN107" s="309">
        <f>AND(F107&gt;=zakresy_produkcyjne!G$2,F107&lt;=zakresy_produkcyjne!G$3)</f>
        <v/>
      </c>
      <c r="AO107" s="309">
        <f>AND(G107&gt;=zakresy_produkcyjne!H$2,G107&lt;=zakresy_produkcyjne!H$3)</f>
        <v/>
      </c>
      <c r="AP107" s="309">
        <f>AND(O107&gt;=zakresy_produkcyjne!I$2,O107&lt;=zakresy_produkcyjne!I$3)</f>
        <v/>
      </c>
      <c r="AQ107" s="309">
        <f>AND(P107&gt;=zakresy_produkcyjne!J$2,P107&lt;=zakresy_produkcyjne!J$3)</f>
        <v/>
      </c>
      <c r="AR107" s="309">
        <f>AND(Q107&gt;=zakresy_produkcyjne!K$2,Q107&lt;=zakresy_produkcyjne!K$3)</f>
        <v/>
      </c>
      <c r="AS107" s="309">
        <f>AND(R107&gt;=zakresy_produkcyjne!L$2,R107&lt;=zakresy_produkcyjne!L$3)</f>
        <v/>
      </c>
      <c r="AT107" s="309">
        <f>AND(AI107:AO107)</f>
        <v/>
      </c>
      <c r="AU107" s="309">
        <f>AND(AP107:AS107)</f>
        <v/>
      </c>
      <c r="AV107" s="309">
        <f>AND(AT107:AU107)</f>
        <v/>
      </c>
      <c r="AW107" s="309">
        <f>AI107*zakresy_produkcyjne!B$4+AJ107*zakresy_produkcyjne!C$4+AK107*zakresy_produkcyjne!D$4+AL107*zakresy_produkcyjne!E$4+AM107*zakresy_produkcyjne!F$4+AN107*zakresy_produkcyjne!G$4+AO107*zakresy_produkcyjne!H$4+AP107*zakresy_produkcyjne!I$4+AQ107*zakresy_produkcyjne!J$4+AR107*zakresy_produkcyjne!K$4+AS107*zakresy_produkcyjne!L$4</f>
        <v/>
      </c>
      <c r="AY107" s="309" t="n">
        <v>757</v>
      </c>
      <c r="AZ107" s="309" t="n">
        <v>501</v>
      </c>
      <c r="BA107" s="309" t="n">
        <v>4.59</v>
      </c>
      <c r="BB107" s="309">
        <f>KONWERTUJ_TWARDOSC(21.4,tabela_twardosci!$C$8:$C$69,tabela_twardosci!$K$8:$K$69)</f>
        <v/>
      </c>
      <c r="BC107" s="309" t="n">
        <v>19.5</v>
      </c>
      <c r="BD107" s="309" t="n">
        <v>200</v>
      </c>
      <c r="BJ107" s="309">
        <f>IF(S107&lt;&gt;"",S107,BE107)</f>
        <v/>
      </c>
      <c r="BK107" s="309">
        <f>IF(T107&lt;&gt;"",T107,BF107)</f>
        <v/>
      </c>
      <c r="BL107" s="309">
        <f>IF(U107&lt;&gt;"",U107,BG107)</f>
        <v/>
      </c>
      <c r="BM107" s="309">
        <f>IF(V107&lt;&gt;"",V107,BH107)</f>
        <v/>
      </c>
      <c r="BN107" s="309">
        <f>IF(X107&lt;&gt;"",X107,BI107)</f>
        <v/>
      </c>
      <c r="BO107" s="309">
        <f>ABS(BE107-BJ107)</f>
        <v/>
      </c>
      <c r="BP107" s="309">
        <f>IF(S107&lt;&gt;"",POWER((Arkusz10!$O$9*Q107+Arkusz10!$P$9)-S107,2))</f>
        <v/>
      </c>
    </row>
    <row customHeight="1" ht="13.8" r="108" s="311">
      <c r="A108" s="387" t="n">
        <v>3.5</v>
      </c>
      <c r="B108" s="387" t="n">
        <v>2.6</v>
      </c>
      <c r="C108" s="387" t="n">
        <v>0.164</v>
      </c>
      <c r="D108" s="388" t="n">
        <v>0.0474102564102563</v>
      </c>
      <c r="E108" s="387" t="n">
        <v>0.6</v>
      </c>
      <c r="F108" s="387" t="n">
        <v>1.12</v>
      </c>
      <c r="G108" s="389" t="n">
        <v>0.146</v>
      </c>
      <c r="H108" s="387" t="n">
        <v>0.007</v>
      </c>
      <c r="I108" s="387" t="n">
        <v>0.026</v>
      </c>
      <c r="J108" s="390" t="n">
        <v>0</v>
      </c>
      <c r="K108" s="387" t="n">
        <v>0</v>
      </c>
      <c r="L108" s="390" t="n">
        <v>0</v>
      </c>
      <c r="M108" s="390" t="n">
        <v>0</v>
      </c>
      <c r="N108" s="389" t="n">
        <v>0</v>
      </c>
      <c r="O108" s="390" t="n">
        <v>900</v>
      </c>
      <c r="P108" s="390" t="n">
        <v>90</v>
      </c>
      <c r="Q108" s="390" t="n">
        <v>370</v>
      </c>
      <c r="R108" s="390" t="n">
        <v>90</v>
      </c>
      <c r="S108" s="390" t="n">
        <v>1082</v>
      </c>
      <c r="T108" s="390" t="n">
        <v>782</v>
      </c>
      <c r="U108" s="390" t="n">
        <v>10.32</v>
      </c>
      <c r="V108" s="390">
        <f>KONWERTUJ_TWARDOSC(AA108,tabela_twardosci!$C$8:$C$69,tabela_twardosci!$K$8:$K$69)</f>
        <v/>
      </c>
      <c r="W108" s="390" t="n"/>
      <c r="X108" s="391" t="n">
        <v>74.33</v>
      </c>
      <c r="Y108" s="392" t="n">
        <v>13</v>
      </c>
      <c r="Z108" s="393" t="n"/>
      <c r="AA108" s="393" t="n">
        <v>31.32</v>
      </c>
      <c r="AB108" s="393" t="n"/>
      <c r="AC108" s="393" t="n"/>
      <c r="AD108" s="393" t="n"/>
      <c r="AE108" s="393" t="n"/>
      <c r="AF108" s="309">
        <f>NOT(OR(ISBLANK(S108),ISBLANK(T108),ISBLANK(U108),ISBLANK(V108),AND(ISBLANK(W108),ISBLANK(X108))))</f>
        <v/>
      </c>
      <c r="AG108" s="309" t="n">
        <v>25</v>
      </c>
      <c r="AH108" s="309">
        <f>IF(AG108&lt;=30,1,IF(AG108&lt;=60,2,IF(AG108&lt;=100,3,"bd")))</f>
        <v/>
      </c>
      <c r="AI108" s="309">
        <f>AND(A108&gt;=zakresy_produkcyjne!B$2,A108&lt;=zakresy_produkcyjne!B$3)</f>
        <v/>
      </c>
      <c r="AJ108" s="309">
        <f>AND(B108&gt;=zakresy_produkcyjne!C$2,B108&lt;=zakresy_produkcyjne!C$3)</f>
        <v/>
      </c>
      <c r="AK108" s="309">
        <f>AND(C108&gt;=zakresy_produkcyjne!D$2,C108&lt;=zakresy_produkcyjne!D$3)</f>
        <v/>
      </c>
      <c r="AL108" s="309">
        <f>AND(D108&gt;=zakresy_produkcyjne!E$2,D108&lt;=zakresy_produkcyjne!E$3)</f>
        <v/>
      </c>
      <c r="AM108" s="309">
        <f>AND(E108&gt;=zakresy_produkcyjne!F$2,E108&lt;=zakresy_produkcyjne!F$3)</f>
        <v/>
      </c>
      <c r="AN108" s="309">
        <f>AND(F108&gt;=zakresy_produkcyjne!G$2,F108&lt;=zakresy_produkcyjne!G$3)</f>
        <v/>
      </c>
      <c r="AO108" s="309">
        <f>AND(G108&gt;=zakresy_produkcyjne!H$2,G108&lt;=zakresy_produkcyjne!H$3)</f>
        <v/>
      </c>
      <c r="AP108" s="309">
        <f>AND(O108&gt;=zakresy_produkcyjne!I$2,O108&lt;=zakresy_produkcyjne!I$3)</f>
        <v/>
      </c>
      <c r="AQ108" s="309">
        <f>AND(P108&gt;=zakresy_produkcyjne!J$2,P108&lt;=zakresy_produkcyjne!J$3)</f>
        <v/>
      </c>
      <c r="AR108" s="309">
        <f>AND(Q108&gt;=zakresy_produkcyjne!K$2,Q108&lt;=zakresy_produkcyjne!K$3)</f>
        <v/>
      </c>
      <c r="AS108" s="309">
        <f>AND(R108&gt;=zakresy_produkcyjne!L$2,R108&lt;=zakresy_produkcyjne!L$3)</f>
        <v/>
      </c>
      <c r="AT108" s="309">
        <f>AND(AI108:AO108)</f>
        <v/>
      </c>
      <c r="AU108" s="309">
        <f>AND(AP108:AS108)</f>
        <v/>
      </c>
      <c r="AV108" s="309">
        <f>AND(AT108:AU108)</f>
        <v/>
      </c>
      <c r="AW108" s="309">
        <f>AI108*zakresy_produkcyjne!B$4+AJ108*zakresy_produkcyjne!C$4+AK108*zakresy_produkcyjne!D$4+AL108*zakresy_produkcyjne!E$4+AM108*zakresy_produkcyjne!F$4+AN108*zakresy_produkcyjne!G$4+AO108*zakresy_produkcyjne!H$4+AP108*zakresy_produkcyjne!I$4+AQ108*zakresy_produkcyjne!J$4+AR108*zakresy_produkcyjne!K$4+AS108*zakresy_produkcyjne!L$4</f>
        <v/>
      </c>
      <c r="AY108" s="309" t="n">
        <v>757</v>
      </c>
      <c r="AZ108" s="309" t="n">
        <v>501</v>
      </c>
      <c r="BA108" s="309" t="n">
        <v>4.59</v>
      </c>
      <c r="BB108" s="309">
        <f>KONWERTUJ_TWARDOSC(21.4,tabela_twardosci!$C$8:$C$69,tabela_twardosci!$K$8:$K$69)</f>
        <v/>
      </c>
      <c r="BC108" s="309" t="n">
        <v>19.5</v>
      </c>
      <c r="BD108" s="309" t="n">
        <v>200</v>
      </c>
      <c r="BJ108" s="309">
        <f>IF(S108&lt;&gt;"",S108,BE108)</f>
        <v/>
      </c>
      <c r="BK108" s="309">
        <f>IF(T108&lt;&gt;"",T108,BF108)</f>
        <v/>
      </c>
      <c r="BL108" s="309">
        <f>IF(U108&lt;&gt;"",U108,BG108)</f>
        <v/>
      </c>
      <c r="BM108" s="309">
        <f>IF(V108&lt;&gt;"",V108,BH108)</f>
        <v/>
      </c>
      <c r="BN108" s="309">
        <f>IF(X108&lt;&gt;"",X108,BI108)</f>
        <v/>
      </c>
      <c r="BO108" s="309">
        <f>ABS(BE108-BJ108)</f>
        <v/>
      </c>
      <c r="BP108" s="309">
        <f>IF(S108&lt;&gt;"",POWER((Arkusz10!$O$9*Q108+Arkusz10!$P$9)-S108,2))</f>
        <v/>
      </c>
    </row>
    <row customHeight="1" ht="13.8" r="109" s="311">
      <c r="A109" s="387" t="n">
        <v>3.5</v>
      </c>
      <c r="B109" s="387" t="n">
        <v>2.6</v>
      </c>
      <c r="C109" s="387" t="n">
        <v>0.164</v>
      </c>
      <c r="D109" s="388" t="n">
        <v>0.0474102564102563</v>
      </c>
      <c r="E109" s="387" t="n">
        <v>0.6</v>
      </c>
      <c r="F109" s="387" t="n">
        <v>1.12</v>
      </c>
      <c r="G109" s="389" t="n">
        <v>0.146</v>
      </c>
      <c r="H109" s="387" t="n">
        <v>0.007</v>
      </c>
      <c r="I109" s="387" t="n">
        <v>0.026</v>
      </c>
      <c r="J109" s="390" t="n">
        <v>0</v>
      </c>
      <c r="K109" s="387" t="n">
        <v>0</v>
      </c>
      <c r="L109" s="390" t="n">
        <v>0</v>
      </c>
      <c r="M109" s="390" t="n">
        <v>0</v>
      </c>
      <c r="N109" s="389" t="n">
        <v>0</v>
      </c>
      <c r="O109" s="390" t="n">
        <v>900</v>
      </c>
      <c r="P109" s="390" t="n">
        <v>90</v>
      </c>
      <c r="Q109" s="390" t="n">
        <v>370</v>
      </c>
      <c r="R109" s="390" t="n">
        <v>180</v>
      </c>
      <c r="S109" s="390" t="n">
        <v>1094</v>
      </c>
      <c r="T109" s="390" t="n">
        <v>790</v>
      </c>
      <c r="U109" s="390" t="n">
        <v>10.3</v>
      </c>
      <c r="V109" s="390">
        <f>KONWERTUJ_TWARDOSC(AA109,tabela_twardosci!$C$8:$C$69,tabela_twardosci!$K$8:$K$69)</f>
        <v/>
      </c>
      <c r="W109" s="390" t="n"/>
      <c r="X109" s="391" t="n">
        <v>70</v>
      </c>
      <c r="Y109" s="392" t="n">
        <v>13</v>
      </c>
      <c r="Z109" s="393" t="n"/>
      <c r="AA109" s="393" t="n">
        <v>31.43</v>
      </c>
      <c r="AB109" s="393" t="n"/>
      <c r="AC109" s="393" t="n"/>
      <c r="AD109" s="393" t="n"/>
      <c r="AE109" s="393" t="n"/>
      <c r="AF109" s="309">
        <f>NOT(OR(ISBLANK(S109),ISBLANK(T109),ISBLANK(U109),ISBLANK(V109),AND(ISBLANK(W109),ISBLANK(X109))))</f>
        <v/>
      </c>
      <c r="AG109" s="309" t="n">
        <v>25</v>
      </c>
      <c r="AH109" s="309">
        <f>IF(AG109&lt;=30,1,IF(AG109&lt;=60,2,IF(AG109&lt;=100,3,"bd")))</f>
        <v/>
      </c>
      <c r="AI109" s="309">
        <f>AND(A109&gt;=zakresy_produkcyjne!B$2,A109&lt;=zakresy_produkcyjne!B$3)</f>
        <v/>
      </c>
      <c r="AJ109" s="309">
        <f>AND(B109&gt;=zakresy_produkcyjne!C$2,B109&lt;=zakresy_produkcyjne!C$3)</f>
        <v/>
      </c>
      <c r="AK109" s="309">
        <f>AND(C109&gt;=zakresy_produkcyjne!D$2,C109&lt;=zakresy_produkcyjne!D$3)</f>
        <v/>
      </c>
      <c r="AL109" s="309">
        <f>AND(D109&gt;=zakresy_produkcyjne!E$2,D109&lt;=zakresy_produkcyjne!E$3)</f>
        <v/>
      </c>
      <c r="AM109" s="309">
        <f>AND(E109&gt;=zakresy_produkcyjne!F$2,E109&lt;=zakresy_produkcyjne!F$3)</f>
        <v/>
      </c>
      <c r="AN109" s="309">
        <f>AND(F109&gt;=zakresy_produkcyjne!G$2,F109&lt;=zakresy_produkcyjne!G$3)</f>
        <v/>
      </c>
      <c r="AO109" s="309">
        <f>AND(G109&gt;=zakresy_produkcyjne!H$2,G109&lt;=zakresy_produkcyjne!H$3)</f>
        <v/>
      </c>
      <c r="AP109" s="309">
        <f>AND(O109&gt;=zakresy_produkcyjne!I$2,O109&lt;=zakresy_produkcyjne!I$3)</f>
        <v/>
      </c>
      <c r="AQ109" s="309">
        <f>AND(P109&gt;=zakresy_produkcyjne!J$2,P109&lt;=zakresy_produkcyjne!J$3)</f>
        <v/>
      </c>
      <c r="AR109" s="309">
        <f>AND(Q109&gt;=zakresy_produkcyjne!K$2,Q109&lt;=zakresy_produkcyjne!K$3)</f>
        <v/>
      </c>
      <c r="AS109" s="309">
        <f>AND(R109&gt;=zakresy_produkcyjne!L$2,R109&lt;=zakresy_produkcyjne!L$3)</f>
        <v/>
      </c>
      <c r="AT109" s="309">
        <f>AND(AI109:AO109)</f>
        <v/>
      </c>
      <c r="AU109" s="309">
        <f>AND(AP109:AS109)</f>
        <v/>
      </c>
      <c r="AV109" s="309">
        <f>AND(AT109:AU109)</f>
        <v/>
      </c>
      <c r="AW109" s="309">
        <f>AI109*zakresy_produkcyjne!B$4+AJ109*zakresy_produkcyjne!C$4+AK109*zakresy_produkcyjne!D$4+AL109*zakresy_produkcyjne!E$4+AM109*zakresy_produkcyjne!F$4+AN109*zakresy_produkcyjne!G$4+AO109*zakresy_produkcyjne!H$4+AP109*zakresy_produkcyjne!I$4+AQ109*zakresy_produkcyjne!J$4+AR109*zakresy_produkcyjne!K$4+AS109*zakresy_produkcyjne!L$4</f>
        <v/>
      </c>
      <c r="AY109" s="309" t="n">
        <v>757</v>
      </c>
      <c r="AZ109" s="309" t="n">
        <v>501</v>
      </c>
      <c r="BA109" s="309" t="n">
        <v>4.59</v>
      </c>
      <c r="BB109" s="309">
        <f>KONWERTUJ_TWARDOSC(21.4,tabela_twardosci!$C$8:$C$69,tabela_twardosci!$K$8:$K$69)</f>
        <v/>
      </c>
      <c r="BC109" s="309" t="n">
        <v>19.5</v>
      </c>
      <c r="BD109" s="309" t="n">
        <v>200</v>
      </c>
      <c r="BJ109" s="309">
        <f>IF(S109&lt;&gt;"",S109,BE109)</f>
        <v/>
      </c>
      <c r="BK109" s="309">
        <f>IF(T109&lt;&gt;"",T109,BF109)</f>
        <v/>
      </c>
      <c r="BL109" s="309">
        <f>IF(U109&lt;&gt;"",U109,BG109)</f>
        <v/>
      </c>
      <c r="BM109" s="309">
        <f>IF(V109&lt;&gt;"",V109,BH109)</f>
        <v/>
      </c>
      <c r="BN109" s="309">
        <f>IF(X109&lt;&gt;"",X109,BI109)</f>
        <v/>
      </c>
      <c r="BO109" s="309">
        <f>ABS(BE109-BJ109)</f>
        <v/>
      </c>
      <c r="BP109" s="309">
        <f>IF(S109&lt;&gt;"",POWER((Arkusz10!$O$9*Q109+Arkusz10!$P$9)-S109,2))</f>
        <v/>
      </c>
    </row>
    <row customHeight="1" ht="13.8" r="110" s="311">
      <c r="A110" s="387" t="n">
        <v>3.5</v>
      </c>
      <c r="B110" s="387" t="n">
        <v>2.6</v>
      </c>
      <c r="C110" s="387" t="n">
        <v>0.164</v>
      </c>
      <c r="D110" s="388" t="n">
        <v>0.0474102564102563</v>
      </c>
      <c r="E110" s="387" t="n">
        <v>0.6</v>
      </c>
      <c r="F110" s="387" t="n">
        <v>1.12</v>
      </c>
      <c r="G110" s="389" t="n">
        <v>0.146</v>
      </c>
      <c r="H110" s="387" t="n">
        <v>0.007</v>
      </c>
      <c r="I110" s="387" t="n">
        <v>0.026</v>
      </c>
      <c r="J110" s="390" t="n">
        <v>0</v>
      </c>
      <c r="K110" s="387" t="n">
        <v>0</v>
      </c>
      <c r="L110" s="390" t="n">
        <v>0</v>
      </c>
      <c r="M110" s="390" t="n">
        <v>0</v>
      </c>
      <c r="N110" s="389" t="n">
        <v>0</v>
      </c>
      <c r="O110" s="390" t="n">
        <v>900</v>
      </c>
      <c r="P110" s="390" t="n">
        <v>90</v>
      </c>
      <c r="Q110" s="390" t="n">
        <v>370</v>
      </c>
      <c r="R110" s="390" t="n">
        <v>200</v>
      </c>
      <c r="S110" s="390" t="n">
        <v>1154</v>
      </c>
      <c r="T110" s="390" t="n">
        <v>832</v>
      </c>
      <c r="U110" s="390" t="n">
        <v>9.31</v>
      </c>
      <c r="V110" s="390">
        <f>KONWERTUJ_TWARDOSC(AA110,tabela_twardosci!$C$8:$C$69,tabela_twardosci!$K$8:$K$69)</f>
        <v/>
      </c>
      <c r="W110" s="390" t="n"/>
      <c r="X110" s="391" t="n">
        <v>67.33</v>
      </c>
      <c r="Y110" s="392" t="n">
        <v>13</v>
      </c>
      <c r="Z110" s="393" t="n"/>
      <c r="AA110" s="393" t="n">
        <v>31.84</v>
      </c>
      <c r="AB110" s="393" t="n"/>
      <c r="AC110" s="393" t="n"/>
      <c r="AD110" s="393" t="n"/>
      <c r="AE110" s="393" t="n"/>
      <c r="AF110" s="309">
        <f>NOT(OR(ISBLANK(S110),ISBLANK(T110),ISBLANK(U110),ISBLANK(V110),AND(ISBLANK(W110),ISBLANK(X110))))</f>
        <v/>
      </c>
      <c r="AG110" s="309" t="n">
        <v>25</v>
      </c>
      <c r="AH110" s="309">
        <f>IF(AG110&lt;=30,1,IF(AG110&lt;=60,2,IF(AG110&lt;=100,3,"bd")))</f>
        <v/>
      </c>
      <c r="AI110" s="309">
        <f>AND(A110&gt;=zakresy_produkcyjne!B$2,A110&lt;=zakresy_produkcyjne!B$3)</f>
        <v/>
      </c>
      <c r="AJ110" s="309">
        <f>AND(B110&gt;=zakresy_produkcyjne!C$2,B110&lt;=zakresy_produkcyjne!C$3)</f>
        <v/>
      </c>
      <c r="AK110" s="309">
        <f>AND(C110&gt;=zakresy_produkcyjne!D$2,C110&lt;=zakresy_produkcyjne!D$3)</f>
        <v/>
      </c>
      <c r="AL110" s="309">
        <f>AND(D110&gt;=zakresy_produkcyjne!E$2,D110&lt;=zakresy_produkcyjne!E$3)</f>
        <v/>
      </c>
      <c r="AM110" s="309">
        <f>AND(E110&gt;=zakresy_produkcyjne!F$2,E110&lt;=zakresy_produkcyjne!F$3)</f>
        <v/>
      </c>
      <c r="AN110" s="309">
        <f>AND(F110&gt;=zakresy_produkcyjne!G$2,F110&lt;=zakresy_produkcyjne!G$3)</f>
        <v/>
      </c>
      <c r="AO110" s="309">
        <f>AND(G110&gt;=zakresy_produkcyjne!H$2,G110&lt;=zakresy_produkcyjne!H$3)</f>
        <v/>
      </c>
      <c r="AP110" s="309">
        <f>AND(O110&gt;=zakresy_produkcyjne!I$2,O110&lt;=zakresy_produkcyjne!I$3)</f>
        <v/>
      </c>
      <c r="AQ110" s="309">
        <f>AND(P110&gt;=zakresy_produkcyjne!J$2,P110&lt;=zakresy_produkcyjne!J$3)</f>
        <v/>
      </c>
      <c r="AR110" s="309">
        <f>AND(Q110&gt;=zakresy_produkcyjne!K$2,Q110&lt;=zakresy_produkcyjne!K$3)</f>
        <v/>
      </c>
      <c r="AS110" s="309">
        <f>AND(R110&gt;=zakresy_produkcyjne!L$2,R110&lt;=zakresy_produkcyjne!L$3)</f>
        <v/>
      </c>
      <c r="AT110" s="309">
        <f>AND(AI110:AO110)</f>
        <v/>
      </c>
      <c r="AU110" s="309">
        <f>AND(AP110:AS110)</f>
        <v/>
      </c>
      <c r="AV110" s="309">
        <f>AND(AT110:AU110)</f>
        <v/>
      </c>
      <c r="AW110" s="309">
        <f>AI110*zakresy_produkcyjne!B$4+AJ110*zakresy_produkcyjne!C$4+AK110*zakresy_produkcyjne!D$4+AL110*zakresy_produkcyjne!E$4+AM110*zakresy_produkcyjne!F$4+AN110*zakresy_produkcyjne!G$4+AO110*zakresy_produkcyjne!H$4+AP110*zakresy_produkcyjne!I$4+AQ110*zakresy_produkcyjne!J$4+AR110*zakresy_produkcyjne!K$4+AS110*zakresy_produkcyjne!L$4</f>
        <v/>
      </c>
      <c r="AY110" s="309" t="n">
        <v>757</v>
      </c>
      <c r="AZ110" s="309" t="n">
        <v>501</v>
      </c>
      <c r="BA110" s="309" t="n">
        <v>4.59</v>
      </c>
      <c r="BB110" s="309">
        <f>KONWERTUJ_TWARDOSC(21.4,tabela_twardosci!$C$8:$C$69,tabela_twardosci!$K$8:$K$69)</f>
        <v/>
      </c>
      <c r="BC110" s="309" t="n">
        <v>19.5</v>
      </c>
      <c r="BD110" s="309" t="n">
        <v>200</v>
      </c>
      <c r="BJ110" s="309">
        <f>IF(S110&lt;&gt;"",S110,BE110)</f>
        <v/>
      </c>
      <c r="BK110" s="309">
        <f>IF(T110&lt;&gt;"",T110,BF110)</f>
        <v/>
      </c>
      <c r="BL110" s="309">
        <f>IF(U110&lt;&gt;"",U110,BG110)</f>
        <v/>
      </c>
      <c r="BM110" s="309">
        <f>IF(V110&lt;&gt;"",V110,BH110)</f>
        <v/>
      </c>
      <c r="BN110" s="309">
        <f>IF(X110&lt;&gt;"",X110,BI110)</f>
        <v/>
      </c>
      <c r="BO110" s="309">
        <f>ABS(BE110-BJ110)</f>
        <v/>
      </c>
      <c r="BP110" s="309">
        <f>IF(S110&lt;&gt;"",POWER((Arkusz10!$O$9*Q110+Arkusz10!$P$9)-S110,2))</f>
        <v/>
      </c>
    </row>
    <row customHeight="1" ht="13.8" r="111" s="311">
      <c r="A111" s="394" t="n">
        <v>3.7</v>
      </c>
      <c r="B111" s="394" t="n">
        <v>2.6</v>
      </c>
      <c r="C111" s="394" t="n">
        <v>0.19</v>
      </c>
      <c r="D111" s="394" t="n">
        <v>0.035</v>
      </c>
      <c r="E111" s="394" t="n">
        <v>0.61</v>
      </c>
      <c r="F111" s="394" t="n">
        <v>0.62</v>
      </c>
      <c r="G111" s="395" t="n">
        <v>0.2</v>
      </c>
      <c r="H111" s="394" t="n">
        <v>0.013</v>
      </c>
      <c r="I111" s="394" t="n">
        <v>0.025</v>
      </c>
      <c r="J111" s="396" t="n">
        <v>0</v>
      </c>
      <c r="K111" s="394" t="n">
        <v>0</v>
      </c>
      <c r="L111" s="396" t="n">
        <v>0</v>
      </c>
      <c r="M111" s="396" t="n">
        <v>0</v>
      </c>
      <c r="N111" s="395" t="n">
        <v>0</v>
      </c>
      <c r="O111" s="396" t="n">
        <v>910</v>
      </c>
      <c r="P111" s="396" t="n">
        <v>120</v>
      </c>
      <c r="Q111" s="396" t="n">
        <v>380</v>
      </c>
      <c r="R111" s="396" t="n">
        <v>60</v>
      </c>
      <c r="S111" s="396" t="n">
        <v>963</v>
      </c>
      <c r="T111" s="396" t="n">
        <v>712</v>
      </c>
      <c r="U111" s="396" t="n">
        <v>11.2</v>
      </c>
      <c r="V111" s="396" t="n">
        <v>278</v>
      </c>
      <c r="W111" s="396" t="n"/>
      <c r="X111" s="397" t="n">
        <v>125</v>
      </c>
      <c r="Y111" s="339" t="n">
        <v>14</v>
      </c>
      <c r="Z111" s="340" t="n"/>
      <c r="AA111" s="340" t="n"/>
      <c r="AB111" s="340" t="n"/>
      <c r="AC111" s="340" t="n"/>
      <c r="AD111" s="340" t="n"/>
      <c r="AE111" s="340" t="n"/>
      <c r="AF111" s="309">
        <f>NOT(OR(ISBLANK(S111),ISBLANK(T111),ISBLANK(U111),ISBLANK(V111),AND(ISBLANK(W111),ISBLANK(X111))))</f>
        <v/>
      </c>
      <c r="AG111" s="309" t="n">
        <v>25</v>
      </c>
      <c r="AH111" s="309">
        <f>IF(AG111&lt;=30,1,IF(AG111&lt;=60,2,IF(AG111&lt;=100,3,"bd")))</f>
        <v/>
      </c>
      <c r="AI111" s="309">
        <f>AND(A111&gt;=zakresy_produkcyjne!B$2,A111&lt;=zakresy_produkcyjne!B$3)</f>
        <v/>
      </c>
      <c r="AJ111" s="309">
        <f>AND(B111&gt;=zakresy_produkcyjne!C$2,B111&lt;=zakresy_produkcyjne!C$3)</f>
        <v/>
      </c>
      <c r="AK111" s="309">
        <f>AND(C111&gt;=zakresy_produkcyjne!D$2,C111&lt;=zakresy_produkcyjne!D$3)</f>
        <v/>
      </c>
      <c r="AL111" s="309">
        <f>AND(D111&gt;=zakresy_produkcyjne!E$2,D111&lt;=zakresy_produkcyjne!E$3)</f>
        <v/>
      </c>
      <c r="AM111" s="309">
        <f>AND(E111&gt;=zakresy_produkcyjne!F$2,E111&lt;=zakresy_produkcyjne!F$3)</f>
        <v/>
      </c>
      <c r="AN111" s="309">
        <f>AND(F111&gt;=zakresy_produkcyjne!G$2,F111&lt;=zakresy_produkcyjne!G$3)</f>
        <v/>
      </c>
      <c r="AO111" s="309">
        <f>AND(G111&gt;=zakresy_produkcyjne!H$2,G111&lt;=zakresy_produkcyjne!H$3)</f>
        <v/>
      </c>
      <c r="AP111" s="309">
        <f>AND(O111&gt;=zakresy_produkcyjne!I$2,O111&lt;=zakresy_produkcyjne!I$3)</f>
        <v/>
      </c>
      <c r="AQ111" s="309">
        <f>AND(P111&gt;=zakresy_produkcyjne!J$2,P111&lt;=zakresy_produkcyjne!J$3)</f>
        <v/>
      </c>
      <c r="AR111" s="309">
        <f>AND(Q111&gt;=zakresy_produkcyjne!K$2,Q111&lt;=zakresy_produkcyjne!K$3)</f>
        <v/>
      </c>
      <c r="AS111" s="309">
        <f>AND(R111&gt;=zakresy_produkcyjne!L$2,R111&lt;=zakresy_produkcyjne!L$3)</f>
        <v/>
      </c>
      <c r="AT111" s="309">
        <f>AND(AI111:AO111)</f>
        <v/>
      </c>
      <c r="AU111" s="309">
        <f>AND(AP111:AS111)</f>
        <v/>
      </c>
      <c r="AV111" s="309">
        <f>AND(AT111:AU111)</f>
        <v/>
      </c>
      <c r="AW111" s="309">
        <f>AI111*zakresy_produkcyjne!B$4+AJ111*zakresy_produkcyjne!C$4+AK111*zakresy_produkcyjne!D$4+AL111*zakresy_produkcyjne!E$4+AM111*zakresy_produkcyjne!F$4+AN111*zakresy_produkcyjne!G$4+AO111*zakresy_produkcyjne!H$4+AP111*zakresy_produkcyjne!I$4+AQ111*zakresy_produkcyjne!J$4+AR111*zakresy_produkcyjne!K$4+AS111*zakresy_produkcyjne!L$4</f>
        <v/>
      </c>
      <c r="BJ111" s="309">
        <f>IF(S111&lt;&gt;"",S111,BE111)</f>
        <v/>
      </c>
      <c r="BK111" s="309">
        <f>IF(T111&lt;&gt;"",T111,BF111)</f>
        <v/>
      </c>
      <c r="BL111" s="309">
        <f>IF(U111&lt;&gt;"",U111,BG111)</f>
        <v/>
      </c>
      <c r="BM111" s="309">
        <f>IF(V111&lt;&gt;"",V111,BH111)</f>
        <v/>
      </c>
      <c r="BN111" s="309">
        <f>IF(X111&lt;&gt;"",X111,BI111)</f>
        <v/>
      </c>
      <c r="BO111" s="309">
        <f>ABS(BE111-BJ111)</f>
        <v/>
      </c>
      <c r="BP111" s="309">
        <f>IF(S111&lt;&gt;"",POWER((Arkusz10!$O$9*Q111+Arkusz10!$P$9)-S111,2))</f>
        <v/>
      </c>
    </row>
    <row customHeight="1" ht="13.8" r="112" s="311">
      <c r="A112" s="394" t="n">
        <v>3.7</v>
      </c>
      <c r="B112" s="394" t="n">
        <v>2.6</v>
      </c>
      <c r="C112" s="394" t="n">
        <v>0.19</v>
      </c>
      <c r="D112" s="394" t="n">
        <v>0.035</v>
      </c>
      <c r="E112" s="394" t="n">
        <v>0.61</v>
      </c>
      <c r="F112" s="394" t="n">
        <v>0.62</v>
      </c>
      <c r="G112" s="395" t="n">
        <v>0.2</v>
      </c>
      <c r="H112" s="394" t="n">
        <v>0.013</v>
      </c>
      <c r="I112" s="394" t="n">
        <v>0.025</v>
      </c>
      <c r="J112" s="396" t="n">
        <v>0</v>
      </c>
      <c r="K112" s="394" t="n">
        <v>0</v>
      </c>
      <c r="L112" s="396" t="n">
        <v>0</v>
      </c>
      <c r="M112" s="396" t="n">
        <v>0</v>
      </c>
      <c r="N112" s="395" t="n">
        <v>0</v>
      </c>
      <c r="O112" s="396" t="n">
        <v>900</v>
      </c>
      <c r="P112" s="396" t="n">
        <v>110</v>
      </c>
      <c r="Q112" s="396" t="n">
        <v>340</v>
      </c>
      <c r="R112" s="396" t="n">
        <v>60</v>
      </c>
      <c r="S112" s="396" t="n">
        <v>1140</v>
      </c>
      <c r="T112" s="396" t="n">
        <v>830</v>
      </c>
      <c r="U112" s="396" t="n">
        <v>10.2</v>
      </c>
      <c r="V112" s="396" t="n">
        <v>340</v>
      </c>
      <c r="W112" s="396" t="n"/>
      <c r="X112" s="397" t="n">
        <v>115</v>
      </c>
      <c r="Y112" s="339" t="n">
        <v>14</v>
      </c>
      <c r="Z112" s="340" t="n"/>
      <c r="AA112" s="340" t="n"/>
      <c r="AB112" s="340" t="n"/>
      <c r="AC112" s="340" t="n"/>
      <c r="AD112" s="340" t="n"/>
      <c r="AE112" s="340" t="n"/>
      <c r="AF112" s="309">
        <f>NOT(OR(ISBLANK(S112),ISBLANK(T112),ISBLANK(U112),ISBLANK(V112),AND(ISBLANK(W112),ISBLANK(X112))))</f>
        <v/>
      </c>
      <c r="AG112" s="309" t="n">
        <v>25</v>
      </c>
      <c r="AH112" s="309">
        <f>IF(AG112&lt;=30,1,IF(AG112&lt;=60,2,IF(AG112&lt;=100,3,"bd")))</f>
        <v/>
      </c>
      <c r="AI112" s="309">
        <f>AND(A112&gt;=zakresy_produkcyjne!B$2,A112&lt;=zakresy_produkcyjne!B$3)</f>
        <v/>
      </c>
      <c r="AJ112" s="309">
        <f>AND(B112&gt;=zakresy_produkcyjne!C$2,B112&lt;=zakresy_produkcyjne!C$3)</f>
        <v/>
      </c>
      <c r="AK112" s="309">
        <f>AND(C112&gt;=zakresy_produkcyjne!D$2,C112&lt;=zakresy_produkcyjne!D$3)</f>
        <v/>
      </c>
      <c r="AL112" s="309">
        <f>AND(D112&gt;=zakresy_produkcyjne!E$2,D112&lt;=zakresy_produkcyjne!E$3)</f>
        <v/>
      </c>
      <c r="AM112" s="309">
        <f>AND(E112&gt;=zakresy_produkcyjne!F$2,E112&lt;=zakresy_produkcyjne!F$3)</f>
        <v/>
      </c>
      <c r="AN112" s="309">
        <f>AND(F112&gt;=zakresy_produkcyjne!G$2,F112&lt;=zakresy_produkcyjne!G$3)</f>
        <v/>
      </c>
      <c r="AO112" s="309">
        <f>AND(G112&gt;=zakresy_produkcyjne!H$2,G112&lt;=zakresy_produkcyjne!H$3)</f>
        <v/>
      </c>
      <c r="AP112" s="309">
        <f>AND(O112&gt;=zakresy_produkcyjne!I$2,O112&lt;=zakresy_produkcyjne!I$3)</f>
        <v/>
      </c>
      <c r="AQ112" s="309">
        <f>AND(P112&gt;=zakresy_produkcyjne!J$2,P112&lt;=zakresy_produkcyjne!J$3)</f>
        <v/>
      </c>
      <c r="AR112" s="309">
        <f>AND(Q112&gt;=zakresy_produkcyjne!K$2,Q112&lt;=zakresy_produkcyjne!K$3)</f>
        <v/>
      </c>
      <c r="AS112" s="309">
        <f>AND(R112&gt;=zakresy_produkcyjne!L$2,R112&lt;=zakresy_produkcyjne!L$3)</f>
        <v/>
      </c>
      <c r="AT112" s="309">
        <f>AND(AI112:AO112)</f>
        <v/>
      </c>
      <c r="AU112" s="309">
        <f>AND(AP112:AS112)</f>
        <v/>
      </c>
      <c r="AV112" s="309">
        <f>AND(AT112:AU112)</f>
        <v/>
      </c>
      <c r="AW112" s="309">
        <f>AI112*zakresy_produkcyjne!B$4+AJ112*zakresy_produkcyjne!C$4+AK112*zakresy_produkcyjne!D$4+AL112*zakresy_produkcyjne!E$4+AM112*zakresy_produkcyjne!F$4+AN112*zakresy_produkcyjne!G$4+AO112*zakresy_produkcyjne!H$4+AP112*zakresy_produkcyjne!I$4+AQ112*zakresy_produkcyjne!J$4+AR112*zakresy_produkcyjne!K$4+AS112*zakresy_produkcyjne!L$4</f>
        <v/>
      </c>
      <c r="BJ112" s="309">
        <f>IF(S112&lt;&gt;"",S112,BE112)</f>
        <v/>
      </c>
      <c r="BK112" s="309">
        <f>IF(T112&lt;&gt;"",T112,BF112)</f>
        <v/>
      </c>
      <c r="BL112" s="309">
        <f>IF(U112&lt;&gt;"",U112,BG112)</f>
        <v/>
      </c>
      <c r="BM112" s="309">
        <f>IF(V112&lt;&gt;"",V112,BH112)</f>
        <v/>
      </c>
      <c r="BN112" s="309">
        <f>IF(X112&lt;&gt;"",X112,BI112)</f>
        <v/>
      </c>
      <c r="BO112" s="309">
        <f>ABS(BE112-BJ112)</f>
        <v/>
      </c>
      <c r="BP112" s="309">
        <f>IF(S112&lt;&gt;"",POWER((Arkusz10!$O$9*Q112+Arkusz10!$P$9)-S112,2))</f>
        <v/>
      </c>
    </row>
    <row customHeight="1" ht="13.8" r="113" s="311">
      <c r="A113" s="394" t="n">
        <v>3.7</v>
      </c>
      <c r="B113" s="394" t="n">
        <v>2.6</v>
      </c>
      <c r="C113" s="394" t="n">
        <v>0.19</v>
      </c>
      <c r="D113" s="394" t="n">
        <v>0.035</v>
      </c>
      <c r="E113" s="394" t="n">
        <v>0.61</v>
      </c>
      <c r="F113" s="394" t="n">
        <v>0.62</v>
      </c>
      <c r="G113" s="395" t="n">
        <v>0.2</v>
      </c>
      <c r="H113" s="394" t="n">
        <v>0.013</v>
      </c>
      <c r="I113" s="394" t="n">
        <v>0.025</v>
      </c>
      <c r="J113" s="396" t="n">
        <v>0</v>
      </c>
      <c r="K113" s="394" t="n">
        <v>0</v>
      </c>
      <c r="L113" s="396" t="n">
        <v>0</v>
      </c>
      <c r="M113" s="396" t="n">
        <v>0</v>
      </c>
      <c r="N113" s="395" t="n">
        <v>0</v>
      </c>
      <c r="O113" s="396" t="n">
        <v>910</v>
      </c>
      <c r="P113" s="396" t="n">
        <v>150</v>
      </c>
      <c r="Q113" s="396" t="n">
        <v>300</v>
      </c>
      <c r="R113" s="396" t="n">
        <v>120</v>
      </c>
      <c r="S113" s="396" t="n">
        <v>1290</v>
      </c>
      <c r="T113" s="396" t="n">
        <v>952</v>
      </c>
      <c r="U113" s="396" t="n">
        <v>7.5</v>
      </c>
      <c r="V113" s="396" t="n">
        <v>383</v>
      </c>
      <c r="W113" s="396" t="n"/>
      <c r="X113" s="397" t="n">
        <v>98</v>
      </c>
      <c r="Y113" s="339" t="n">
        <v>14</v>
      </c>
      <c r="Z113" s="340" t="n"/>
      <c r="AA113" s="340" t="n"/>
      <c r="AB113" s="340" t="n"/>
      <c r="AC113" s="340" t="n"/>
      <c r="AD113" s="340" t="n"/>
      <c r="AE113" s="340" t="n"/>
      <c r="AF113" s="309">
        <f>NOT(OR(ISBLANK(S113),ISBLANK(T113),ISBLANK(U113),ISBLANK(V113),AND(ISBLANK(W113),ISBLANK(X113))))</f>
        <v/>
      </c>
      <c r="AG113" s="309" t="n">
        <v>25</v>
      </c>
      <c r="AH113" s="309">
        <f>IF(AG113&lt;=30,1,IF(AG113&lt;=60,2,IF(AG113&lt;=100,3,"bd")))</f>
        <v/>
      </c>
      <c r="AI113" s="309">
        <f>AND(A113&gt;=zakresy_produkcyjne!B$2,A113&lt;=zakresy_produkcyjne!B$3)</f>
        <v/>
      </c>
      <c r="AJ113" s="309">
        <f>AND(B113&gt;=zakresy_produkcyjne!C$2,B113&lt;=zakresy_produkcyjne!C$3)</f>
        <v/>
      </c>
      <c r="AK113" s="309">
        <f>AND(C113&gt;=zakresy_produkcyjne!D$2,C113&lt;=zakresy_produkcyjne!D$3)</f>
        <v/>
      </c>
      <c r="AL113" s="309">
        <f>AND(D113&gt;=zakresy_produkcyjne!E$2,D113&lt;=zakresy_produkcyjne!E$3)</f>
        <v/>
      </c>
      <c r="AM113" s="309">
        <f>AND(E113&gt;=zakresy_produkcyjne!F$2,E113&lt;=zakresy_produkcyjne!F$3)</f>
        <v/>
      </c>
      <c r="AN113" s="309">
        <f>AND(F113&gt;=zakresy_produkcyjne!G$2,F113&lt;=zakresy_produkcyjne!G$3)</f>
        <v/>
      </c>
      <c r="AO113" s="309">
        <f>AND(G113&gt;=zakresy_produkcyjne!H$2,G113&lt;=zakresy_produkcyjne!H$3)</f>
        <v/>
      </c>
      <c r="AP113" s="309">
        <f>AND(O113&gt;=zakresy_produkcyjne!I$2,O113&lt;=zakresy_produkcyjne!I$3)</f>
        <v/>
      </c>
      <c r="AQ113" s="309">
        <f>AND(P113&gt;=zakresy_produkcyjne!J$2,P113&lt;=zakresy_produkcyjne!J$3)</f>
        <v/>
      </c>
      <c r="AR113" s="309">
        <f>AND(Q113&gt;=zakresy_produkcyjne!K$2,Q113&lt;=zakresy_produkcyjne!K$3)</f>
        <v/>
      </c>
      <c r="AS113" s="309">
        <f>AND(R113&gt;=zakresy_produkcyjne!L$2,R113&lt;=zakresy_produkcyjne!L$3)</f>
        <v/>
      </c>
      <c r="AT113" s="309">
        <f>AND(AI113:AO113)</f>
        <v/>
      </c>
      <c r="AU113" s="309">
        <f>AND(AP113:AS113)</f>
        <v/>
      </c>
      <c r="AV113" s="309">
        <f>AND(AT113:AU113)</f>
        <v/>
      </c>
      <c r="AW113" s="309">
        <f>AI113*zakresy_produkcyjne!B$4+AJ113*zakresy_produkcyjne!C$4+AK113*zakresy_produkcyjne!D$4+AL113*zakresy_produkcyjne!E$4+AM113*zakresy_produkcyjne!F$4+AN113*zakresy_produkcyjne!G$4+AO113*zakresy_produkcyjne!H$4+AP113*zakresy_produkcyjne!I$4+AQ113*zakresy_produkcyjne!J$4+AR113*zakresy_produkcyjne!K$4+AS113*zakresy_produkcyjne!L$4</f>
        <v/>
      </c>
      <c r="BJ113" s="309">
        <f>IF(S113&lt;&gt;"",S113,BE113)</f>
        <v/>
      </c>
      <c r="BK113" s="309">
        <f>IF(T113&lt;&gt;"",T113,BF113)</f>
        <v/>
      </c>
      <c r="BL113" s="309">
        <f>IF(U113&lt;&gt;"",U113,BG113)</f>
        <v/>
      </c>
      <c r="BM113" s="309">
        <f>IF(V113&lt;&gt;"",V113,BH113)</f>
        <v/>
      </c>
      <c r="BN113" s="309">
        <f>IF(X113&lt;&gt;"",X113,BI113)</f>
        <v/>
      </c>
      <c r="BO113" s="309">
        <f>ABS(BE113-BJ113)</f>
        <v/>
      </c>
      <c r="BP113" s="309">
        <f>IF(S113&lt;&gt;"",POWER((Arkusz10!$O$9*Q113+Arkusz10!$P$9)-S113,2))</f>
        <v/>
      </c>
    </row>
    <row customHeight="1" ht="13.8" r="114" s="311">
      <c r="A114" s="398" t="n">
        <v>3.44</v>
      </c>
      <c r="B114" s="398" t="n">
        <v>2.46</v>
      </c>
      <c r="C114" s="398" t="n">
        <v>0.08</v>
      </c>
      <c r="D114" s="398" t="n">
        <v>0.043</v>
      </c>
      <c r="E114" s="398" t="n">
        <v>0.52</v>
      </c>
      <c r="F114" s="398" t="n">
        <v>1.03</v>
      </c>
      <c r="G114" s="399" t="n">
        <v>0.01</v>
      </c>
      <c r="H114" s="398" t="n">
        <v>0.008</v>
      </c>
      <c r="I114" s="398" t="n">
        <v>0.016</v>
      </c>
      <c r="J114" s="399" t="n">
        <v>0.017</v>
      </c>
      <c r="K114" s="398" t="n">
        <v>0.05</v>
      </c>
      <c r="L114" s="399" t="n">
        <v>0.1</v>
      </c>
      <c r="M114" s="399" t="n">
        <v>0.005</v>
      </c>
      <c r="N114" s="400" t="n">
        <v>0.018</v>
      </c>
      <c r="O114" s="399" t="n">
        <v>827</v>
      </c>
      <c r="P114" s="399" t="n">
        <v>180</v>
      </c>
      <c r="Q114" s="399" t="n">
        <v>360</v>
      </c>
      <c r="R114" s="399" t="n">
        <v>180</v>
      </c>
      <c r="S114" s="399" t="n">
        <v>872</v>
      </c>
      <c r="T114" s="399" t="n">
        <v>683</v>
      </c>
      <c r="U114" s="399" t="n">
        <v>5.3</v>
      </c>
      <c r="V114" s="399" t="n"/>
      <c r="W114" s="399" t="n"/>
      <c r="X114" s="401" t="n"/>
      <c r="Y114" s="402" t="n">
        <v>15</v>
      </c>
      <c r="Z114" s="403" t="n"/>
      <c r="AA114" s="403" t="n"/>
      <c r="AB114" s="403" t="n"/>
      <c r="AC114" s="403" t="n"/>
      <c r="AD114" s="403" t="n"/>
      <c r="AE114" s="403" t="n"/>
      <c r="AF114" s="309">
        <f>NOT(OR(ISBLANK(S114),ISBLANK(T114),ISBLANK(U114),ISBLANK(V114),AND(ISBLANK(W114),ISBLANK(X114))))</f>
        <v/>
      </c>
      <c r="AG114" s="309" t="n">
        <v>25</v>
      </c>
      <c r="AH114" s="309">
        <f>IF(AG114&lt;=30,1,IF(AG114&lt;=60,2,IF(AG114&lt;=100,3,"bd")))</f>
        <v/>
      </c>
      <c r="AI114" s="309">
        <f>AND(A114&gt;=zakresy_produkcyjne!B$2,A114&lt;=zakresy_produkcyjne!B$3)</f>
        <v/>
      </c>
      <c r="AJ114" s="309">
        <f>AND(B114&gt;=zakresy_produkcyjne!C$2,B114&lt;=zakresy_produkcyjne!C$3)</f>
        <v/>
      </c>
      <c r="AK114" s="309">
        <f>AND(C114&gt;=zakresy_produkcyjne!D$2,C114&lt;=zakresy_produkcyjne!D$3)</f>
        <v/>
      </c>
      <c r="AL114" s="309">
        <f>AND(D114&gt;=zakresy_produkcyjne!E$2,D114&lt;=zakresy_produkcyjne!E$3)</f>
        <v/>
      </c>
      <c r="AM114" s="309">
        <f>AND(E114&gt;=zakresy_produkcyjne!F$2,E114&lt;=zakresy_produkcyjne!F$3)</f>
        <v/>
      </c>
      <c r="AN114" s="309">
        <f>AND(F114&gt;=zakresy_produkcyjne!G$2,F114&lt;=zakresy_produkcyjne!G$3)</f>
        <v/>
      </c>
      <c r="AO114" s="309">
        <f>AND(G114&gt;=zakresy_produkcyjne!H$2,G114&lt;=zakresy_produkcyjne!H$3)</f>
        <v/>
      </c>
      <c r="AP114" s="309">
        <f>AND(O114&gt;=zakresy_produkcyjne!I$2,O114&lt;=zakresy_produkcyjne!I$3)</f>
        <v/>
      </c>
      <c r="AQ114" s="309">
        <f>AND(P114&gt;=zakresy_produkcyjne!J$2,P114&lt;=zakresy_produkcyjne!J$3)</f>
        <v/>
      </c>
      <c r="AR114" s="309">
        <f>AND(Q114&gt;=zakresy_produkcyjne!K$2,Q114&lt;=zakresy_produkcyjne!K$3)</f>
        <v/>
      </c>
      <c r="AS114" s="309">
        <f>AND(R114&gt;=zakresy_produkcyjne!L$2,R114&lt;=zakresy_produkcyjne!L$3)</f>
        <v/>
      </c>
      <c r="AT114" s="309">
        <f>AND(AI114:AO114)</f>
        <v/>
      </c>
      <c r="AU114" s="309">
        <f>AND(AP114:AS114)</f>
        <v/>
      </c>
      <c r="AV114" s="309">
        <f>AND(AT114:AU114)</f>
        <v/>
      </c>
      <c r="AW114" s="309">
        <f>AI114*zakresy_produkcyjne!B$4+AJ114*zakresy_produkcyjne!C$4+AK114*zakresy_produkcyjne!D$4+AL114*zakresy_produkcyjne!E$4+AM114*zakresy_produkcyjne!F$4+AN114*zakresy_produkcyjne!G$4+AO114*zakresy_produkcyjne!H$4+AP114*zakresy_produkcyjne!I$4+AQ114*zakresy_produkcyjne!J$4+AR114*zakresy_produkcyjne!K$4+AS114*zakresy_produkcyjne!L$4</f>
        <v/>
      </c>
      <c r="BJ114" s="309">
        <f>IF(S114&lt;&gt;"",S114,BE114)</f>
        <v/>
      </c>
      <c r="BK114" s="309">
        <f>IF(T114&lt;&gt;"",T114,BF114)</f>
        <v/>
      </c>
      <c r="BL114" s="309">
        <f>IF(U114&lt;&gt;"",U114,BG114)</f>
        <v/>
      </c>
      <c r="BM114" s="309">
        <f>IF(V114&lt;&gt;"",V114,BH114)</f>
        <v/>
      </c>
      <c r="BN114" s="309">
        <f>IF(X114&lt;&gt;"",X114,BI114)</f>
        <v/>
      </c>
      <c r="BO114" s="309">
        <f>ABS(BE114-BJ114)</f>
        <v/>
      </c>
      <c r="BP114" s="309">
        <f>IF(S114&lt;&gt;"",POWER((Arkusz10!$O$9*Q114+Arkusz10!$P$9)-S114,2))</f>
        <v/>
      </c>
    </row>
    <row customHeight="1" ht="13.8" r="115" s="311">
      <c r="A115" s="398" t="n">
        <v>3.44</v>
      </c>
      <c r="B115" s="398" t="n">
        <v>2.46</v>
      </c>
      <c r="C115" s="398" t="n">
        <v>0.08</v>
      </c>
      <c r="D115" s="398" t="n">
        <v>0.043</v>
      </c>
      <c r="E115" s="398" t="n">
        <v>0.52</v>
      </c>
      <c r="F115" s="398" t="n">
        <v>1.03</v>
      </c>
      <c r="G115" s="399" t="n">
        <v>0.01</v>
      </c>
      <c r="H115" s="398" t="n">
        <v>0.008</v>
      </c>
      <c r="I115" s="398" t="n">
        <v>0.016</v>
      </c>
      <c r="J115" s="399" t="n">
        <v>0.017</v>
      </c>
      <c r="K115" s="398" t="n">
        <v>0.05</v>
      </c>
      <c r="L115" s="399" t="n">
        <v>0.1</v>
      </c>
      <c r="M115" s="399" t="n">
        <v>0.005</v>
      </c>
      <c r="N115" s="400" t="n">
        <v>0.018</v>
      </c>
      <c r="O115" s="399" t="n">
        <v>827</v>
      </c>
      <c r="P115" s="399" t="n">
        <v>180</v>
      </c>
      <c r="Q115" s="399" t="n">
        <v>385</v>
      </c>
      <c r="R115" s="399" t="n">
        <v>180</v>
      </c>
      <c r="S115" s="399" t="n">
        <v>1052</v>
      </c>
      <c r="T115" s="399" t="n">
        <v>888</v>
      </c>
      <c r="U115" s="399" t="n">
        <v>6</v>
      </c>
      <c r="V115" s="399" t="n"/>
      <c r="W115" s="399" t="n"/>
      <c r="X115" s="401" t="n"/>
      <c r="Y115" s="402" t="n">
        <v>15</v>
      </c>
      <c r="Z115" s="403" t="n"/>
      <c r="AA115" s="403" t="n"/>
      <c r="AB115" s="403" t="n"/>
      <c r="AC115" s="403" t="n"/>
      <c r="AD115" s="403" t="n"/>
      <c r="AE115" s="403" t="n"/>
      <c r="AF115" s="309">
        <f>NOT(OR(ISBLANK(S115),ISBLANK(T115),ISBLANK(U115),ISBLANK(V115),AND(ISBLANK(W115),ISBLANK(X115))))</f>
        <v/>
      </c>
      <c r="AG115" s="309" t="n">
        <v>25</v>
      </c>
      <c r="AH115" s="309">
        <f>IF(AG115&lt;=30,1,IF(AG115&lt;=60,2,IF(AG115&lt;=100,3,"bd")))</f>
        <v/>
      </c>
      <c r="AI115" s="309">
        <f>AND(A115&gt;=zakresy_produkcyjne!B$2,A115&lt;=zakresy_produkcyjne!B$3)</f>
        <v/>
      </c>
      <c r="AJ115" s="309">
        <f>AND(B115&gt;=zakresy_produkcyjne!C$2,B115&lt;=zakresy_produkcyjne!C$3)</f>
        <v/>
      </c>
      <c r="AK115" s="309">
        <f>AND(C115&gt;=zakresy_produkcyjne!D$2,C115&lt;=zakresy_produkcyjne!D$3)</f>
        <v/>
      </c>
      <c r="AL115" s="309">
        <f>AND(D115&gt;=zakresy_produkcyjne!E$2,D115&lt;=zakresy_produkcyjne!E$3)</f>
        <v/>
      </c>
      <c r="AM115" s="309">
        <f>AND(E115&gt;=zakresy_produkcyjne!F$2,E115&lt;=zakresy_produkcyjne!F$3)</f>
        <v/>
      </c>
      <c r="AN115" s="309">
        <f>AND(F115&gt;=zakresy_produkcyjne!G$2,F115&lt;=zakresy_produkcyjne!G$3)</f>
        <v/>
      </c>
      <c r="AO115" s="309">
        <f>AND(G115&gt;=zakresy_produkcyjne!H$2,G115&lt;=zakresy_produkcyjne!H$3)</f>
        <v/>
      </c>
      <c r="AP115" s="309">
        <f>AND(O115&gt;=zakresy_produkcyjne!I$2,O115&lt;=zakresy_produkcyjne!I$3)</f>
        <v/>
      </c>
      <c r="AQ115" s="309">
        <f>AND(P115&gt;=zakresy_produkcyjne!J$2,P115&lt;=zakresy_produkcyjne!J$3)</f>
        <v/>
      </c>
      <c r="AR115" s="309">
        <f>AND(Q115&gt;=zakresy_produkcyjne!K$2,Q115&lt;=zakresy_produkcyjne!K$3)</f>
        <v/>
      </c>
      <c r="AS115" s="309">
        <f>AND(R115&gt;=zakresy_produkcyjne!L$2,R115&lt;=zakresy_produkcyjne!L$3)</f>
        <v/>
      </c>
      <c r="AT115" s="309">
        <f>AND(AI115:AO115)</f>
        <v/>
      </c>
      <c r="AU115" s="309">
        <f>AND(AP115:AS115)</f>
        <v/>
      </c>
      <c r="AV115" s="309">
        <f>AND(AT115:AU115)</f>
        <v/>
      </c>
      <c r="AW115" s="309">
        <f>AI115*zakresy_produkcyjne!B$4+AJ115*zakresy_produkcyjne!C$4+AK115*zakresy_produkcyjne!D$4+AL115*zakresy_produkcyjne!E$4+AM115*zakresy_produkcyjne!F$4+AN115*zakresy_produkcyjne!G$4+AO115*zakresy_produkcyjne!H$4+AP115*zakresy_produkcyjne!I$4+AQ115*zakresy_produkcyjne!J$4+AR115*zakresy_produkcyjne!K$4+AS115*zakresy_produkcyjne!L$4</f>
        <v/>
      </c>
      <c r="BJ115" s="309">
        <f>IF(S115&lt;&gt;"",S115,BE115)</f>
        <v/>
      </c>
      <c r="BK115" s="309">
        <f>IF(T115&lt;&gt;"",T115,BF115)</f>
        <v/>
      </c>
      <c r="BL115" s="309">
        <f>IF(U115&lt;&gt;"",U115,BG115)</f>
        <v/>
      </c>
      <c r="BM115" s="309">
        <f>IF(V115&lt;&gt;"",V115,BH115)</f>
        <v/>
      </c>
      <c r="BN115" s="309">
        <f>IF(X115&lt;&gt;"",X115,BI115)</f>
        <v/>
      </c>
      <c r="BO115" s="309">
        <f>ABS(BE115-BJ115)</f>
        <v/>
      </c>
      <c r="BP115" s="309">
        <f>IF(S115&lt;&gt;"",POWER((Arkusz10!$O$9*Q115+Arkusz10!$P$9)-S115,2))</f>
        <v/>
      </c>
    </row>
    <row customHeight="1" ht="13.8" r="116" s="311">
      <c r="A116" s="398" t="n">
        <v>3.44</v>
      </c>
      <c r="B116" s="398" t="n">
        <v>2.46</v>
      </c>
      <c r="C116" s="398" t="n">
        <v>0.08</v>
      </c>
      <c r="D116" s="398" t="n">
        <v>0.043</v>
      </c>
      <c r="E116" s="398" t="n">
        <v>0.52</v>
      </c>
      <c r="F116" s="398" t="n">
        <v>1.03</v>
      </c>
      <c r="G116" s="399" t="n">
        <v>0.01</v>
      </c>
      <c r="H116" s="398" t="n">
        <v>0.008</v>
      </c>
      <c r="I116" s="398" t="n">
        <v>0.016</v>
      </c>
      <c r="J116" s="399" t="n">
        <v>0.017</v>
      </c>
      <c r="K116" s="398" t="n">
        <v>0.05</v>
      </c>
      <c r="L116" s="399" t="n">
        <v>0.1</v>
      </c>
      <c r="M116" s="399" t="n">
        <v>0.005</v>
      </c>
      <c r="N116" s="400" t="n">
        <v>0.018</v>
      </c>
      <c r="O116" s="399" t="n">
        <v>827</v>
      </c>
      <c r="P116" s="399" t="n">
        <v>180</v>
      </c>
      <c r="Q116" s="399" t="n">
        <v>315</v>
      </c>
      <c r="R116" s="399" t="n">
        <v>180</v>
      </c>
      <c r="S116" s="399" t="n">
        <v>1385</v>
      </c>
      <c r="T116" s="399" t="n">
        <v>1229</v>
      </c>
      <c r="U116" s="399" t="n">
        <v>3.1</v>
      </c>
      <c r="V116" s="399" t="n"/>
      <c r="W116" s="399" t="n"/>
      <c r="X116" s="401" t="n"/>
      <c r="Y116" s="402" t="n">
        <v>15</v>
      </c>
      <c r="Z116" s="403" t="n"/>
      <c r="AA116" s="403" t="n"/>
      <c r="AB116" s="403" t="n"/>
      <c r="AC116" s="403" t="n"/>
      <c r="AD116" s="403" t="n"/>
      <c r="AE116" s="403" t="n"/>
      <c r="AF116" s="309">
        <f>NOT(OR(ISBLANK(S116),ISBLANK(T116),ISBLANK(U116),ISBLANK(V116),AND(ISBLANK(W116),ISBLANK(X116))))</f>
        <v/>
      </c>
      <c r="AG116" s="309" t="n">
        <v>25</v>
      </c>
      <c r="AH116" s="309">
        <f>IF(AG116&lt;=30,1,IF(AG116&lt;=60,2,IF(AG116&lt;=100,3,"bd")))</f>
        <v/>
      </c>
      <c r="AI116" s="309">
        <f>AND(A116&gt;=zakresy_produkcyjne!B$2,A116&lt;=zakresy_produkcyjne!B$3)</f>
        <v/>
      </c>
      <c r="AJ116" s="309">
        <f>AND(B116&gt;=zakresy_produkcyjne!C$2,B116&lt;=zakresy_produkcyjne!C$3)</f>
        <v/>
      </c>
      <c r="AK116" s="309">
        <f>AND(C116&gt;=zakresy_produkcyjne!D$2,C116&lt;=zakresy_produkcyjne!D$3)</f>
        <v/>
      </c>
      <c r="AL116" s="309">
        <f>AND(D116&gt;=zakresy_produkcyjne!E$2,D116&lt;=zakresy_produkcyjne!E$3)</f>
        <v/>
      </c>
      <c r="AM116" s="309">
        <f>AND(E116&gt;=zakresy_produkcyjne!F$2,E116&lt;=zakresy_produkcyjne!F$3)</f>
        <v/>
      </c>
      <c r="AN116" s="309">
        <f>AND(F116&gt;=zakresy_produkcyjne!G$2,F116&lt;=zakresy_produkcyjne!G$3)</f>
        <v/>
      </c>
      <c r="AO116" s="309">
        <f>AND(G116&gt;=zakresy_produkcyjne!H$2,G116&lt;=zakresy_produkcyjne!H$3)</f>
        <v/>
      </c>
      <c r="AP116" s="309">
        <f>AND(O116&gt;=zakresy_produkcyjne!I$2,O116&lt;=zakresy_produkcyjne!I$3)</f>
        <v/>
      </c>
      <c r="AQ116" s="309">
        <f>AND(P116&gt;=zakresy_produkcyjne!J$2,P116&lt;=zakresy_produkcyjne!J$3)</f>
        <v/>
      </c>
      <c r="AR116" s="309">
        <f>AND(Q116&gt;=zakresy_produkcyjne!K$2,Q116&lt;=zakresy_produkcyjne!K$3)</f>
        <v/>
      </c>
      <c r="AS116" s="309">
        <f>AND(R116&gt;=zakresy_produkcyjne!L$2,R116&lt;=zakresy_produkcyjne!L$3)</f>
        <v/>
      </c>
      <c r="AT116" s="309">
        <f>AND(AI116:AO116)</f>
        <v/>
      </c>
      <c r="AU116" s="309">
        <f>AND(AP116:AS116)</f>
        <v/>
      </c>
      <c r="AV116" s="309">
        <f>AND(AT116:AU116)</f>
        <v/>
      </c>
      <c r="AW116" s="309">
        <f>AI116*zakresy_produkcyjne!B$4+AJ116*zakresy_produkcyjne!C$4+AK116*zakresy_produkcyjne!D$4+AL116*zakresy_produkcyjne!E$4+AM116*zakresy_produkcyjne!F$4+AN116*zakresy_produkcyjne!G$4+AO116*zakresy_produkcyjne!H$4+AP116*zakresy_produkcyjne!I$4+AQ116*zakresy_produkcyjne!J$4+AR116*zakresy_produkcyjne!K$4+AS116*zakresy_produkcyjne!L$4</f>
        <v/>
      </c>
      <c r="BJ116" s="309">
        <f>IF(S116&lt;&gt;"",S116,BE116)</f>
        <v/>
      </c>
      <c r="BK116" s="309">
        <f>IF(T116&lt;&gt;"",T116,BF116)</f>
        <v/>
      </c>
      <c r="BL116" s="309">
        <f>IF(U116&lt;&gt;"",U116,BG116)</f>
        <v/>
      </c>
      <c r="BM116" s="309">
        <f>IF(V116&lt;&gt;"",V116,BH116)</f>
        <v/>
      </c>
      <c r="BN116" s="309">
        <f>IF(X116&lt;&gt;"",X116,BI116)</f>
        <v/>
      </c>
      <c r="BO116" s="309">
        <f>ABS(BE116-BJ116)</f>
        <v/>
      </c>
      <c r="BP116" s="309">
        <f>IF(S116&lt;&gt;"",POWER((Arkusz10!$O$9*Q116+Arkusz10!$P$9)-S116,2))</f>
        <v/>
      </c>
    </row>
    <row customHeight="1" ht="13.8" r="117" s="311">
      <c r="A117" s="398" t="n">
        <v>3.44</v>
      </c>
      <c r="B117" s="398" t="n">
        <v>2.46</v>
      </c>
      <c r="C117" s="398" t="n">
        <v>0.08</v>
      </c>
      <c r="D117" s="398" t="n">
        <v>0.043</v>
      </c>
      <c r="E117" s="398" t="n">
        <v>0.52</v>
      </c>
      <c r="F117" s="398" t="n">
        <v>1.03</v>
      </c>
      <c r="G117" s="399" t="n">
        <v>0.01</v>
      </c>
      <c r="H117" s="398" t="n">
        <v>0.008</v>
      </c>
      <c r="I117" s="398" t="n">
        <v>0.016</v>
      </c>
      <c r="J117" s="399" t="n">
        <v>0.017</v>
      </c>
      <c r="K117" s="398" t="n">
        <v>0.05</v>
      </c>
      <c r="L117" s="399" t="n">
        <v>0.1</v>
      </c>
      <c r="M117" s="399" t="n">
        <v>0.005</v>
      </c>
      <c r="N117" s="400" t="n">
        <v>0.018</v>
      </c>
      <c r="O117" s="399" t="n">
        <v>827</v>
      </c>
      <c r="P117" s="399" t="n">
        <v>180</v>
      </c>
      <c r="Q117" s="399" t="n">
        <v>288</v>
      </c>
      <c r="R117" s="399" t="n">
        <v>180</v>
      </c>
      <c r="S117" s="399" t="n">
        <v>1481</v>
      </c>
      <c r="T117" s="399" t="n">
        <v>1317</v>
      </c>
      <c r="U117" s="399" t="n">
        <v>2</v>
      </c>
      <c r="V117" s="399" t="n"/>
      <c r="W117" s="399" t="n"/>
      <c r="X117" s="401" t="n"/>
      <c r="Y117" s="402" t="n">
        <v>15</v>
      </c>
      <c r="Z117" s="403" t="n"/>
      <c r="AA117" s="403" t="n"/>
      <c r="AB117" s="403" t="n"/>
      <c r="AC117" s="403" t="n"/>
      <c r="AD117" s="403" t="n"/>
      <c r="AE117" s="403" t="n"/>
      <c r="AF117" s="309">
        <f>NOT(OR(ISBLANK(S117),ISBLANK(T117),ISBLANK(U117),ISBLANK(V117),AND(ISBLANK(W117),ISBLANK(X117))))</f>
        <v/>
      </c>
      <c r="AG117" s="309" t="n">
        <v>25</v>
      </c>
      <c r="AH117" s="309">
        <f>IF(AG117&lt;=30,1,IF(AG117&lt;=60,2,IF(AG117&lt;=100,3,"bd")))</f>
        <v/>
      </c>
      <c r="AI117" s="309">
        <f>AND(A117&gt;=zakresy_produkcyjne!B$2,A117&lt;=zakresy_produkcyjne!B$3)</f>
        <v/>
      </c>
      <c r="AJ117" s="309">
        <f>AND(B117&gt;=zakresy_produkcyjne!C$2,B117&lt;=zakresy_produkcyjne!C$3)</f>
        <v/>
      </c>
      <c r="AK117" s="309">
        <f>AND(C117&gt;=zakresy_produkcyjne!D$2,C117&lt;=zakresy_produkcyjne!D$3)</f>
        <v/>
      </c>
      <c r="AL117" s="309">
        <f>AND(D117&gt;=zakresy_produkcyjne!E$2,D117&lt;=zakresy_produkcyjne!E$3)</f>
        <v/>
      </c>
      <c r="AM117" s="309">
        <f>AND(E117&gt;=zakresy_produkcyjne!F$2,E117&lt;=zakresy_produkcyjne!F$3)</f>
        <v/>
      </c>
      <c r="AN117" s="309">
        <f>AND(F117&gt;=zakresy_produkcyjne!G$2,F117&lt;=zakresy_produkcyjne!G$3)</f>
        <v/>
      </c>
      <c r="AO117" s="309">
        <f>AND(G117&gt;=zakresy_produkcyjne!H$2,G117&lt;=zakresy_produkcyjne!H$3)</f>
        <v/>
      </c>
      <c r="AP117" s="309">
        <f>AND(O117&gt;=zakresy_produkcyjne!I$2,O117&lt;=zakresy_produkcyjne!I$3)</f>
        <v/>
      </c>
      <c r="AQ117" s="309">
        <f>AND(P117&gt;=zakresy_produkcyjne!J$2,P117&lt;=zakresy_produkcyjne!J$3)</f>
        <v/>
      </c>
      <c r="AR117" s="309">
        <f>AND(Q117&gt;=zakresy_produkcyjne!K$2,Q117&lt;=zakresy_produkcyjne!K$3)</f>
        <v/>
      </c>
      <c r="AS117" s="309">
        <f>AND(R117&gt;=zakresy_produkcyjne!L$2,R117&lt;=zakresy_produkcyjne!L$3)</f>
        <v/>
      </c>
      <c r="AT117" s="309">
        <f>AND(AI117:AO117)</f>
        <v/>
      </c>
      <c r="AU117" s="309">
        <f>AND(AP117:AS117)</f>
        <v/>
      </c>
      <c r="AV117" s="309">
        <f>AND(AT117:AU117)</f>
        <v/>
      </c>
      <c r="AW117" s="309">
        <f>AI117*zakresy_produkcyjne!B$4+AJ117*zakresy_produkcyjne!C$4+AK117*zakresy_produkcyjne!D$4+AL117*zakresy_produkcyjne!E$4+AM117*zakresy_produkcyjne!F$4+AN117*zakresy_produkcyjne!G$4+AO117*zakresy_produkcyjne!H$4+AP117*zakresy_produkcyjne!I$4+AQ117*zakresy_produkcyjne!J$4+AR117*zakresy_produkcyjne!K$4+AS117*zakresy_produkcyjne!L$4</f>
        <v/>
      </c>
      <c r="BJ117" s="309">
        <f>IF(S117&lt;&gt;"",S117,BE117)</f>
        <v/>
      </c>
      <c r="BK117" s="309">
        <f>IF(T117&lt;&gt;"",T117,BF117)</f>
        <v/>
      </c>
      <c r="BL117" s="309">
        <f>IF(U117&lt;&gt;"",U117,BG117)</f>
        <v/>
      </c>
      <c r="BM117" s="309">
        <f>IF(V117&lt;&gt;"",V117,BH117)</f>
        <v/>
      </c>
      <c r="BN117" s="309">
        <f>IF(X117&lt;&gt;"",X117,BI117)</f>
        <v/>
      </c>
      <c r="BO117" s="309">
        <f>ABS(BE117-BJ117)</f>
        <v/>
      </c>
      <c r="BP117" s="309">
        <f>IF(S117&lt;&gt;"",POWER((Arkusz10!$O$9*Q117+Arkusz10!$P$9)-S117,2))</f>
        <v/>
      </c>
    </row>
    <row customHeight="1" ht="13.8" r="118" s="311">
      <c r="A118" s="398" t="n">
        <v>3.44</v>
      </c>
      <c r="B118" s="398" t="n">
        <v>2.46</v>
      </c>
      <c r="C118" s="398" t="n">
        <v>0.08</v>
      </c>
      <c r="D118" s="398" t="n">
        <v>0.043</v>
      </c>
      <c r="E118" s="398" t="n">
        <v>0.52</v>
      </c>
      <c r="F118" s="398" t="n">
        <v>1.03</v>
      </c>
      <c r="G118" s="399" t="n">
        <v>0.01</v>
      </c>
      <c r="H118" s="398" t="n">
        <v>0.008</v>
      </c>
      <c r="I118" s="398" t="n">
        <v>0.016</v>
      </c>
      <c r="J118" s="399" t="n">
        <v>0.017</v>
      </c>
      <c r="K118" s="398" t="n">
        <v>0.05</v>
      </c>
      <c r="L118" s="399" t="n">
        <v>0.1</v>
      </c>
      <c r="M118" s="399" t="n">
        <v>0.005</v>
      </c>
      <c r="N118" s="400" t="n">
        <v>0.018</v>
      </c>
      <c r="O118" s="399" t="n">
        <v>835</v>
      </c>
      <c r="P118" s="399" t="n">
        <v>180</v>
      </c>
      <c r="Q118" s="399" t="n">
        <v>360</v>
      </c>
      <c r="R118" s="399" t="n">
        <v>180</v>
      </c>
      <c r="S118" s="399" t="n">
        <v>919</v>
      </c>
      <c r="T118" s="399" t="n">
        <v>722</v>
      </c>
      <c r="U118" s="399" t="n">
        <v>7</v>
      </c>
      <c r="V118" s="399" t="n"/>
      <c r="W118" s="399" t="n"/>
      <c r="X118" s="401" t="n"/>
      <c r="Y118" s="402" t="n">
        <v>15</v>
      </c>
      <c r="Z118" s="403" t="n"/>
      <c r="AA118" s="403" t="n"/>
      <c r="AB118" s="403" t="n"/>
      <c r="AC118" s="403" t="n"/>
      <c r="AD118" s="403" t="n"/>
      <c r="AE118" s="403" t="n"/>
      <c r="AF118" s="309">
        <f>NOT(OR(ISBLANK(S118),ISBLANK(T118),ISBLANK(U118),ISBLANK(V118),AND(ISBLANK(W118),ISBLANK(X118))))</f>
        <v/>
      </c>
      <c r="AG118" s="309" t="n">
        <v>25</v>
      </c>
      <c r="AH118" s="309">
        <f>IF(AG118&lt;=30,1,IF(AG118&lt;=60,2,IF(AG118&lt;=100,3,"bd")))</f>
        <v/>
      </c>
      <c r="AI118" s="309">
        <f>AND(A118&gt;=zakresy_produkcyjne!B$2,A118&lt;=zakresy_produkcyjne!B$3)</f>
        <v/>
      </c>
      <c r="AJ118" s="309">
        <f>AND(B118&gt;=zakresy_produkcyjne!C$2,B118&lt;=zakresy_produkcyjne!C$3)</f>
        <v/>
      </c>
      <c r="AK118" s="309">
        <f>AND(C118&gt;=zakresy_produkcyjne!D$2,C118&lt;=zakresy_produkcyjne!D$3)</f>
        <v/>
      </c>
      <c r="AL118" s="309">
        <f>AND(D118&gt;=zakresy_produkcyjne!E$2,D118&lt;=zakresy_produkcyjne!E$3)</f>
        <v/>
      </c>
      <c r="AM118" s="309">
        <f>AND(E118&gt;=zakresy_produkcyjne!F$2,E118&lt;=zakresy_produkcyjne!F$3)</f>
        <v/>
      </c>
      <c r="AN118" s="309">
        <f>AND(F118&gt;=zakresy_produkcyjne!G$2,F118&lt;=zakresy_produkcyjne!G$3)</f>
        <v/>
      </c>
      <c r="AO118" s="309">
        <f>AND(G118&gt;=zakresy_produkcyjne!H$2,G118&lt;=zakresy_produkcyjne!H$3)</f>
        <v/>
      </c>
      <c r="AP118" s="309">
        <f>AND(O118&gt;=zakresy_produkcyjne!I$2,O118&lt;=zakresy_produkcyjne!I$3)</f>
        <v/>
      </c>
      <c r="AQ118" s="309">
        <f>AND(P118&gt;=zakresy_produkcyjne!J$2,P118&lt;=zakresy_produkcyjne!J$3)</f>
        <v/>
      </c>
      <c r="AR118" s="309">
        <f>AND(Q118&gt;=zakresy_produkcyjne!K$2,Q118&lt;=zakresy_produkcyjne!K$3)</f>
        <v/>
      </c>
      <c r="AS118" s="309">
        <f>AND(R118&gt;=zakresy_produkcyjne!L$2,R118&lt;=zakresy_produkcyjne!L$3)</f>
        <v/>
      </c>
      <c r="AT118" s="309">
        <f>AND(AI118:AO118)</f>
        <v/>
      </c>
      <c r="AU118" s="309">
        <f>AND(AP118:AS118)</f>
        <v/>
      </c>
      <c r="AV118" s="309">
        <f>AND(AT118:AU118)</f>
        <v/>
      </c>
      <c r="AW118" s="309">
        <f>AI118*zakresy_produkcyjne!B$4+AJ118*zakresy_produkcyjne!C$4+AK118*zakresy_produkcyjne!D$4+AL118*zakresy_produkcyjne!E$4+AM118*zakresy_produkcyjne!F$4+AN118*zakresy_produkcyjne!G$4+AO118*zakresy_produkcyjne!H$4+AP118*zakresy_produkcyjne!I$4+AQ118*zakresy_produkcyjne!J$4+AR118*zakresy_produkcyjne!K$4+AS118*zakresy_produkcyjne!L$4</f>
        <v/>
      </c>
      <c r="BJ118" s="309">
        <f>IF(S118&lt;&gt;"",S118,BE118)</f>
        <v/>
      </c>
      <c r="BK118" s="309">
        <f>IF(T118&lt;&gt;"",T118,BF118)</f>
        <v/>
      </c>
      <c r="BL118" s="309">
        <f>IF(U118&lt;&gt;"",U118,BG118)</f>
        <v/>
      </c>
      <c r="BM118" s="309">
        <f>IF(V118&lt;&gt;"",V118,BH118)</f>
        <v/>
      </c>
      <c r="BN118" s="309">
        <f>IF(X118&lt;&gt;"",X118,BI118)</f>
        <v/>
      </c>
      <c r="BO118" s="309">
        <f>ABS(BE118-BJ118)</f>
        <v/>
      </c>
      <c r="BP118" s="309">
        <f>IF(S118&lt;&gt;"",POWER((Arkusz10!$O$9*Q118+Arkusz10!$P$9)-S118,2))</f>
        <v/>
      </c>
    </row>
    <row customHeight="1" ht="13.8" r="119" s="311">
      <c r="A119" s="404" t="n">
        <v>3.56</v>
      </c>
      <c r="B119" s="404" t="n">
        <v>2.68</v>
      </c>
      <c r="C119" s="404" t="n">
        <v>0.29</v>
      </c>
      <c r="D119" s="404" t="n">
        <v>0.031</v>
      </c>
      <c r="E119" s="404" t="n">
        <v>0.87</v>
      </c>
      <c r="F119" s="404" t="n">
        <v>0</v>
      </c>
      <c r="G119" s="404" t="n">
        <v>0.25</v>
      </c>
      <c r="H119" s="404" t="n">
        <v>0.006</v>
      </c>
      <c r="I119" s="404" t="n">
        <v>0.03</v>
      </c>
      <c r="J119" s="404" t="n">
        <v>0</v>
      </c>
      <c r="K119" s="404" t="n">
        <v>0</v>
      </c>
      <c r="L119" s="404" t="n">
        <v>0</v>
      </c>
      <c r="M119" s="404" t="n">
        <v>0</v>
      </c>
      <c r="N119" s="404" t="n">
        <v>0</v>
      </c>
      <c r="O119" s="404" t="n">
        <v>910</v>
      </c>
      <c r="P119" s="404" t="n">
        <v>90</v>
      </c>
      <c r="Q119" s="404" t="n">
        <v>350</v>
      </c>
      <c r="R119" s="404" t="n">
        <v>90</v>
      </c>
      <c r="S119" s="404" t="n">
        <v>1125</v>
      </c>
      <c r="T119" s="404" t="n">
        <v>800</v>
      </c>
      <c r="U119" s="404" t="n">
        <v>8</v>
      </c>
      <c r="V119" s="404" t="n">
        <v>341</v>
      </c>
      <c r="W119" s="404" t="n"/>
      <c r="X119" s="405" t="n">
        <v>101.9</v>
      </c>
      <c r="Y119" s="406" t="n">
        <v>16</v>
      </c>
      <c r="Z119" s="407" t="n"/>
      <c r="AA119" s="407" t="n"/>
      <c r="AB119" s="407" t="n"/>
      <c r="AC119" s="407" t="n"/>
      <c r="AD119" s="407" t="n"/>
      <c r="AE119" s="407" t="n"/>
      <c r="AF119" s="309">
        <f>NOT(OR(ISBLANK(S119),ISBLANK(T119),ISBLANK(U119),ISBLANK(V119),AND(ISBLANK(W119),ISBLANK(X119))))</f>
        <v/>
      </c>
      <c r="AG119" s="309" t="n">
        <v>50</v>
      </c>
      <c r="AH119" s="309">
        <f>IF(AG119&lt;=30,1,IF(AG119&lt;=60,2,IF(AG119&lt;=100,3,"bd")))</f>
        <v/>
      </c>
      <c r="AI119" s="309">
        <f>AND(A119&gt;=zakresy_produkcyjne!B$2,A119&lt;=zakresy_produkcyjne!B$3)</f>
        <v/>
      </c>
      <c r="AJ119" s="309">
        <f>AND(B119&gt;=zakresy_produkcyjne!C$2,B119&lt;=zakresy_produkcyjne!C$3)</f>
        <v/>
      </c>
      <c r="AK119" s="309">
        <f>AND(C119&gt;=zakresy_produkcyjne!D$2,C119&lt;=zakresy_produkcyjne!D$3)</f>
        <v/>
      </c>
      <c r="AL119" s="309">
        <f>AND(D119&gt;=zakresy_produkcyjne!E$2,D119&lt;=zakresy_produkcyjne!E$3)</f>
        <v/>
      </c>
      <c r="AM119" s="309">
        <f>AND(E119&gt;=zakresy_produkcyjne!F$2,E119&lt;=zakresy_produkcyjne!F$3)</f>
        <v/>
      </c>
      <c r="AN119" s="309">
        <f>AND(F119&gt;=zakresy_produkcyjne!G$2,F119&lt;=zakresy_produkcyjne!G$3)</f>
        <v/>
      </c>
      <c r="AO119" s="309">
        <f>AND(G119&gt;=zakresy_produkcyjne!H$2,G119&lt;=zakresy_produkcyjne!H$3)</f>
        <v/>
      </c>
      <c r="AP119" s="309">
        <f>AND(O119&gt;=zakresy_produkcyjne!I$2,O119&lt;=zakresy_produkcyjne!I$3)</f>
        <v/>
      </c>
      <c r="AQ119" s="309">
        <f>AND(P119&gt;=zakresy_produkcyjne!J$2,P119&lt;=zakresy_produkcyjne!J$3)</f>
        <v/>
      </c>
      <c r="AR119" s="309">
        <f>AND(Q119&gt;=zakresy_produkcyjne!K$2,Q119&lt;=zakresy_produkcyjne!K$3)</f>
        <v/>
      </c>
      <c r="AS119" s="309">
        <f>AND(R119&gt;=zakresy_produkcyjne!L$2,R119&lt;=zakresy_produkcyjne!L$3)</f>
        <v/>
      </c>
      <c r="AT119" s="309">
        <f>AND(AI119:AO119)</f>
        <v/>
      </c>
      <c r="AU119" s="309">
        <f>AND(AP119:AS119)</f>
        <v/>
      </c>
      <c r="AV119" s="309">
        <f>AND(AT119:AU119)</f>
        <v/>
      </c>
      <c r="AW119" s="309">
        <f>AI119*zakresy_produkcyjne!B$4+AJ119*zakresy_produkcyjne!C$4+AK119*zakresy_produkcyjne!D$4+AL119*zakresy_produkcyjne!E$4+AM119*zakresy_produkcyjne!F$4+AN119*zakresy_produkcyjne!G$4+AO119*zakresy_produkcyjne!H$4+AP119*zakresy_produkcyjne!I$4+AQ119*zakresy_produkcyjne!J$4+AR119*zakresy_produkcyjne!K$4+AS119*zakresy_produkcyjne!L$4</f>
        <v/>
      </c>
      <c r="AY119" s="309" t="n">
        <v>654</v>
      </c>
      <c r="AZ119" s="309" t="n">
        <v>412</v>
      </c>
      <c r="BA119" s="309" t="n">
        <v>4</v>
      </c>
      <c r="BB119" s="309" t="n">
        <v>230</v>
      </c>
      <c r="BC119" s="309" t="n">
        <v>73.09999999999999</v>
      </c>
      <c r="BJ119" s="309">
        <f>IF(S119&lt;&gt;"",S119,BE119)</f>
        <v/>
      </c>
      <c r="BK119" s="309">
        <f>IF(T119&lt;&gt;"",T119,BF119)</f>
        <v/>
      </c>
      <c r="BL119" s="309">
        <f>IF(U119&lt;&gt;"",U119,BG119)</f>
        <v/>
      </c>
      <c r="BM119" s="309">
        <f>IF(V119&lt;&gt;"",V119,BH119)</f>
        <v/>
      </c>
      <c r="BN119" s="309">
        <f>IF(X119&lt;&gt;"",X119,BI119)</f>
        <v/>
      </c>
      <c r="BO119" s="309">
        <f>ABS(BE119-BJ119)</f>
        <v/>
      </c>
      <c r="BP119" s="309">
        <f>IF(S119&lt;&gt;"",POWER((Arkusz10!$O$9*Q119+Arkusz10!$P$9)-S119,2))</f>
        <v/>
      </c>
    </row>
    <row customHeight="1" ht="13.8" r="120" s="311">
      <c r="A120" s="404" t="n">
        <v>3.56</v>
      </c>
      <c r="B120" s="404" t="n">
        <v>2.68</v>
      </c>
      <c r="C120" s="404" t="n">
        <v>0.29</v>
      </c>
      <c r="D120" s="404" t="n">
        <v>0.031</v>
      </c>
      <c r="E120" s="404" t="n">
        <v>0.87</v>
      </c>
      <c r="F120" s="404" t="n">
        <v>0</v>
      </c>
      <c r="G120" s="404" t="n">
        <v>0.25</v>
      </c>
      <c r="H120" s="404" t="n">
        <v>0.006</v>
      </c>
      <c r="I120" s="404" t="n">
        <v>0.03</v>
      </c>
      <c r="J120" s="404" t="n">
        <v>0</v>
      </c>
      <c r="K120" s="404" t="n">
        <v>0</v>
      </c>
      <c r="L120" s="404" t="n">
        <v>0</v>
      </c>
      <c r="M120" s="404" t="n">
        <v>0</v>
      </c>
      <c r="N120" s="404" t="n">
        <v>0</v>
      </c>
      <c r="O120" s="404" t="n">
        <v>910</v>
      </c>
      <c r="P120" s="404" t="n">
        <v>90</v>
      </c>
      <c r="Q120" s="404" t="n">
        <v>370</v>
      </c>
      <c r="R120" s="404" t="n">
        <v>90</v>
      </c>
      <c r="S120" s="404" t="n">
        <v>1104</v>
      </c>
      <c r="T120" s="404" t="n">
        <v>851</v>
      </c>
      <c r="U120" s="404" t="n">
        <v>8</v>
      </c>
      <c r="V120" s="404" t="n">
        <v>336</v>
      </c>
      <c r="W120" s="404" t="n"/>
      <c r="X120" s="405" t="n">
        <v>116.5</v>
      </c>
      <c r="Y120" s="406" t="n">
        <v>16</v>
      </c>
      <c r="Z120" s="407" t="n"/>
      <c r="AA120" s="407" t="n"/>
      <c r="AB120" s="407" t="n"/>
      <c r="AC120" s="407" t="n"/>
      <c r="AD120" s="407" t="n"/>
      <c r="AE120" s="407" t="n"/>
      <c r="AF120" s="309">
        <f>NOT(OR(ISBLANK(S120),ISBLANK(T120),ISBLANK(U120),ISBLANK(V120),AND(ISBLANK(W120),ISBLANK(X120))))</f>
        <v/>
      </c>
      <c r="AG120" s="309" t="n">
        <v>50</v>
      </c>
      <c r="AH120" s="309">
        <f>IF(AG120&lt;=30,1,IF(AG120&lt;=60,2,IF(AG120&lt;=100,3,"bd")))</f>
        <v/>
      </c>
      <c r="AI120" s="309">
        <f>AND(A120&gt;=zakresy_produkcyjne!B$2,A120&lt;=zakresy_produkcyjne!B$3)</f>
        <v/>
      </c>
      <c r="AJ120" s="309">
        <f>AND(B120&gt;=zakresy_produkcyjne!C$2,B120&lt;=zakresy_produkcyjne!C$3)</f>
        <v/>
      </c>
      <c r="AK120" s="309">
        <f>AND(C120&gt;=zakresy_produkcyjne!D$2,C120&lt;=zakresy_produkcyjne!D$3)</f>
        <v/>
      </c>
      <c r="AL120" s="309">
        <f>AND(D120&gt;=zakresy_produkcyjne!E$2,D120&lt;=zakresy_produkcyjne!E$3)</f>
        <v/>
      </c>
      <c r="AM120" s="309">
        <f>AND(E120&gt;=zakresy_produkcyjne!F$2,E120&lt;=zakresy_produkcyjne!F$3)</f>
        <v/>
      </c>
      <c r="AN120" s="309">
        <f>AND(F120&gt;=zakresy_produkcyjne!G$2,F120&lt;=zakresy_produkcyjne!G$3)</f>
        <v/>
      </c>
      <c r="AO120" s="309">
        <f>AND(G120&gt;=zakresy_produkcyjne!H$2,G120&lt;=zakresy_produkcyjne!H$3)</f>
        <v/>
      </c>
      <c r="AP120" s="309">
        <f>AND(O120&gt;=zakresy_produkcyjne!I$2,O120&lt;=zakresy_produkcyjne!I$3)</f>
        <v/>
      </c>
      <c r="AQ120" s="309">
        <f>AND(P120&gt;=zakresy_produkcyjne!J$2,P120&lt;=zakresy_produkcyjne!J$3)</f>
        <v/>
      </c>
      <c r="AR120" s="309">
        <f>AND(Q120&gt;=zakresy_produkcyjne!K$2,Q120&lt;=zakresy_produkcyjne!K$3)</f>
        <v/>
      </c>
      <c r="AS120" s="309">
        <f>AND(R120&gt;=zakresy_produkcyjne!L$2,R120&lt;=zakresy_produkcyjne!L$3)</f>
        <v/>
      </c>
      <c r="AT120" s="309">
        <f>AND(AI120:AO120)</f>
        <v/>
      </c>
      <c r="AU120" s="309">
        <f>AND(AP120:AS120)</f>
        <v/>
      </c>
      <c r="AV120" s="309">
        <f>AND(AT120:AU120)</f>
        <v/>
      </c>
      <c r="AW120" s="309">
        <f>AI120*zakresy_produkcyjne!B$4+AJ120*zakresy_produkcyjne!C$4+AK120*zakresy_produkcyjne!D$4+AL120*zakresy_produkcyjne!E$4+AM120*zakresy_produkcyjne!F$4+AN120*zakresy_produkcyjne!G$4+AO120*zakresy_produkcyjne!H$4+AP120*zakresy_produkcyjne!I$4+AQ120*zakresy_produkcyjne!J$4+AR120*zakresy_produkcyjne!K$4+AS120*zakresy_produkcyjne!L$4</f>
        <v/>
      </c>
      <c r="AY120" s="309" t="n">
        <v>654</v>
      </c>
      <c r="AZ120" s="309" t="n">
        <v>412</v>
      </c>
      <c r="BA120" s="309" t="n">
        <v>4</v>
      </c>
      <c r="BB120" s="309" t="n">
        <v>230</v>
      </c>
      <c r="BC120" s="309" t="n">
        <v>73.09999999999999</v>
      </c>
      <c r="BJ120" s="309">
        <f>IF(S120&lt;&gt;"",S120,BE120)</f>
        <v/>
      </c>
      <c r="BK120" s="309">
        <f>IF(T120&lt;&gt;"",T120,BF120)</f>
        <v/>
      </c>
      <c r="BL120" s="309">
        <f>IF(U120&lt;&gt;"",U120,BG120)</f>
        <v/>
      </c>
      <c r="BM120" s="309">
        <f>IF(V120&lt;&gt;"",V120,BH120)</f>
        <v/>
      </c>
      <c r="BN120" s="309">
        <f>IF(X120&lt;&gt;"",X120,BI120)</f>
        <v/>
      </c>
      <c r="BO120" s="309">
        <f>ABS(BE120-BJ120)</f>
        <v/>
      </c>
      <c r="BP120" s="309">
        <f>IF(S120&lt;&gt;"",POWER((Arkusz10!$O$9*Q120+Arkusz10!$P$9)-S120,2))</f>
        <v/>
      </c>
    </row>
    <row customHeight="1" ht="13.8" r="121" s="311">
      <c r="A121" s="404" t="n">
        <v>3.56</v>
      </c>
      <c r="B121" s="404" t="n">
        <v>2.68</v>
      </c>
      <c r="C121" s="404" t="n">
        <v>0.29</v>
      </c>
      <c r="D121" s="404" t="n">
        <v>0.031</v>
      </c>
      <c r="E121" s="404" t="n">
        <v>0.87</v>
      </c>
      <c r="F121" s="404" t="n">
        <v>0</v>
      </c>
      <c r="G121" s="404" t="n">
        <v>0.25</v>
      </c>
      <c r="H121" s="404" t="n">
        <v>0.006</v>
      </c>
      <c r="I121" s="404" t="n">
        <v>0.03</v>
      </c>
      <c r="J121" s="404" t="n">
        <v>0</v>
      </c>
      <c r="K121" s="404" t="n">
        <v>0</v>
      </c>
      <c r="L121" s="404" t="n">
        <v>0</v>
      </c>
      <c r="M121" s="404" t="n">
        <v>0</v>
      </c>
      <c r="N121" s="404" t="n">
        <v>0</v>
      </c>
      <c r="O121" s="404" t="n">
        <v>910</v>
      </c>
      <c r="P121" s="404" t="n">
        <v>90</v>
      </c>
      <c r="Q121" s="404" t="n">
        <v>390</v>
      </c>
      <c r="R121" s="404" t="n">
        <v>90</v>
      </c>
      <c r="S121" s="404" t="n">
        <v>965</v>
      </c>
      <c r="T121" s="404" t="n">
        <v>620</v>
      </c>
      <c r="U121" s="404" t="n">
        <v>9</v>
      </c>
      <c r="V121" s="404" t="n">
        <v>299</v>
      </c>
      <c r="W121" s="404" t="n"/>
      <c r="X121" s="405" t="n">
        <v>128.9</v>
      </c>
      <c r="Y121" s="406" t="n">
        <v>16</v>
      </c>
      <c r="Z121" s="407" t="n"/>
      <c r="AA121" s="407" t="n"/>
      <c r="AB121" s="407" t="n"/>
      <c r="AC121" s="407" t="n"/>
      <c r="AD121" s="407" t="n"/>
      <c r="AE121" s="407" t="n"/>
      <c r="AF121" s="309">
        <f>NOT(OR(ISBLANK(S121),ISBLANK(T121),ISBLANK(U121),ISBLANK(V121),AND(ISBLANK(W121),ISBLANK(X121))))</f>
        <v/>
      </c>
      <c r="AG121" s="309" t="n">
        <v>50</v>
      </c>
      <c r="AH121" s="309">
        <f>IF(AG121&lt;=30,1,IF(AG121&lt;=60,2,IF(AG121&lt;=100,3,"bd")))</f>
        <v/>
      </c>
      <c r="AI121" s="309">
        <f>AND(A121&gt;=zakresy_produkcyjne!B$2,A121&lt;=zakresy_produkcyjne!B$3)</f>
        <v/>
      </c>
      <c r="AJ121" s="309">
        <f>AND(B121&gt;=zakresy_produkcyjne!C$2,B121&lt;=zakresy_produkcyjne!C$3)</f>
        <v/>
      </c>
      <c r="AK121" s="309">
        <f>AND(C121&gt;=zakresy_produkcyjne!D$2,C121&lt;=zakresy_produkcyjne!D$3)</f>
        <v/>
      </c>
      <c r="AL121" s="309">
        <f>AND(D121&gt;=zakresy_produkcyjne!E$2,D121&lt;=zakresy_produkcyjne!E$3)</f>
        <v/>
      </c>
      <c r="AM121" s="309">
        <f>AND(E121&gt;=zakresy_produkcyjne!F$2,E121&lt;=zakresy_produkcyjne!F$3)</f>
        <v/>
      </c>
      <c r="AN121" s="309">
        <f>AND(F121&gt;=zakresy_produkcyjne!G$2,F121&lt;=zakresy_produkcyjne!G$3)</f>
        <v/>
      </c>
      <c r="AO121" s="309">
        <f>AND(G121&gt;=zakresy_produkcyjne!H$2,G121&lt;=zakresy_produkcyjne!H$3)</f>
        <v/>
      </c>
      <c r="AP121" s="309">
        <f>AND(O121&gt;=zakresy_produkcyjne!I$2,O121&lt;=zakresy_produkcyjne!I$3)</f>
        <v/>
      </c>
      <c r="AQ121" s="309">
        <f>AND(P121&gt;=zakresy_produkcyjne!J$2,P121&lt;=zakresy_produkcyjne!J$3)</f>
        <v/>
      </c>
      <c r="AR121" s="309">
        <f>AND(Q121&gt;=zakresy_produkcyjne!K$2,Q121&lt;=zakresy_produkcyjne!K$3)</f>
        <v/>
      </c>
      <c r="AS121" s="309">
        <f>AND(R121&gt;=zakresy_produkcyjne!L$2,R121&lt;=zakresy_produkcyjne!L$3)</f>
        <v/>
      </c>
      <c r="AT121" s="309">
        <f>AND(AI121:AO121)</f>
        <v/>
      </c>
      <c r="AU121" s="309">
        <f>AND(AP121:AS121)</f>
        <v/>
      </c>
      <c r="AV121" s="309">
        <f>AND(AT121:AU121)</f>
        <v/>
      </c>
      <c r="AW121" s="309">
        <f>AI121*zakresy_produkcyjne!B$4+AJ121*zakresy_produkcyjne!C$4+AK121*zakresy_produkcyjne!D$4+AL121*zakresy_produkcyjne!E$4+AM121*zakresy_produkcyjne!F$4+AN121*zakresy_produkcyjne!G$4+AO121*zakresy_produkcyjne!H$4+AP121*zakresy_produkcyjne!I$4+AQ121*zakresy_produkcyjne!J$4+AR121*zakresy_produkcyjne!K$4+AS121*zakresy_produkcyjne!L$4</f>
        <v/>
      </c>
      <c r="AY121" s="309" t="n">
        <v>654</v>
      </c>
      <c r="AZ121" s="309" t="n">
        <v>412</v>
      </c>
      <c r="BA121" s="309" t="n">
        <v>4</v>
      </c>
      <c r="BB121" s="309" t="n">
        <v>230</v>
      </c>
      <c r="BC121" s="309" t="n">
        <v>73.09999999999999</v>
      </c>
      <c r="BJ121" s="309">
        <f>IF(S121&lt;&gt;"",S121,BE121)</f>
        <v/>
      </c>
      <c r="BK121" s="309">
        <f>IF(T121&lt;&gt;"",T121,BF121)</f>
        <v/>
      </c>
      <c r="BL121" s="309">
        <f>IF(U121&lt;&gt;"",U121,BG121)</f>
        <v/>
      </c>
      <c r="BM121" s="309">
        <f>IF(V121&lt;&gt;"",V121,BH121)</f>
        <v/>
      </c>
      <c r="BN121" s="309">
        <f>IF(X121&lt;&gt;"",X121,BI121)</f>
        <v/>
      </c>
      <c r="BO121" s="309">
        <f>ABS(BE121-BJ121)</f>
        <v/>
      </c>
      <c r="BP121" s="309">
        <f>IF(S121&lt;&gt;"",POWER((Arkusz10!$O$9*Q121+Arkusz10!$P$9)-S121,2))</f>
        <v/>
      </c>
    </row>
    <row customHeight="1" ht="13.8" r="122" s="311">
      <c r="A122" s="404" t="n">
        <v>3.56</v>
      </c>
      <c r="B122" s="404" t="n">
        <v>2.68</v>
      </c>
      <c r="C122" s="404" t="n">
        <v>0.29</v>
      </c>
      <c r="D122" s="404" t="n">
        <v>0.031</v>
      </c>
      <c r="E122" s="404" t="n">
        <v>0.87</v>
      </c>
      <c r="F122" s="404" t="n">
        <v>0</v>
      </c>
      <c r="G122" s="404" t="n">
        <v>0.25</v>
      </c>
      <c r="H122" s="404" t="n">
        <v>0.006</v>
      </c>
      <c r="I122" s="404" t="n">
        <v>0.03</v>
      </c>
      <c r="J122" s="404" t="n">
        <v>0</v>
      </c>
      <c r="K122" s="404" t="n">
        <v>0</v>
      </c>
      <c r="L122" s="404" t="n">
        <v>0</v>
      </c>
      <c r="M122" s="404" t="n">
        <v>0</v>
      </c>
      <c r="N122" s="404" t="n">
        <v>0</v>
      </c>
      <c r="O122" s="404" t="n">
        <v>910</v>
      </c>
      <c r="P122" s="404" t="n">
        <v>90</v>
      </c>
      <c r="Q122" s="404" t="n">
        <v>410</v>
      </c>
      <c r="R122" s="404" t="n">
        <v>90</v>
      </c>
      <c r="S122" s="404" t="n">
        <v>967</v>
      </c>
      <c r="T122" s="404" t="n">
        <v>660</v>
      </c>
      <c r="U122" s="404" t="n">
        <v>10</v>
      </c>
      <c r="V122" s="404" t="n">
        <v>292</v>
      </c>
      <c r="W122" s="404" t="n"/>
      <c r="X122" s="405" t="n">
        <v>136.2</v>
      </c>
      <c r="Y122" s="406" t="n">
        <v>16</v>
      </c>
      <c r="Z122" s="407" t="n"/>
      <c r="AA122" s="407" t="n"/>
      <c r="AB122" s="407" t="n"/>
      <c r="AC122" s="407" t="n"/>
      <c r="AD122" s="407" t="n"/>
      <c r="AE122" s="407" t="n"/>
      <c r="AF122" s="309">
        <f>NOT(OR(ISBLANK(S122),ISBLANK(T122),ISBLANK(U122),ISBLANK(V122),AND(ISBLANK(W122),ISBLANK(X122))))</f>
        <v/>
      </c>
      <c r="AG122" s="309" t="n">
        <v>50</v>
      </c>
      <c r="AH122" s="309">
        <f>IF(AG122&lt;=30,1,IF(AG122&lt;=60,2,IF(AG122&lt;=100,3,"bd")))</f>
        <v/>
      </c>
      <c r="AI122" s="309">
        <f>AND(A122&gt;=zakresy_produkcyjne!B$2,A122&lt;=zakresy_produkcyjne!B$3)</f>
        <v/>
      </c>
      <c r="AJ122" s="309">
        <f>AND(B122&gt;=zakresy_produkcyjne!C$2,B122&lt;=zakresy_produkcyjne!C$3)</f>
        <v/>
      </c>
      <c r="AK122" s="309">
        <f>AND(C122&gt;=zakresy_produkcyjne!D$2,C122&lt;=zakresy_produkcyjne!D$3)</f>
        <v/>
      </c>
      <c r="AL122" s="309">
        <f>AND(D122&gt;=zakresy_produkcyjne!E$2,D122&lt;=zakresy_produkcyjne!E$3)</f>
        <v/>
      </c>
      <c r="AM122" s="309">
        <f>AND(E122&gt;=zakresy_produkcyjne!F$2,E122&lt;=zakresy_produkcyjne!F$3)</f>
        <v/>
      </c>
      <c r="AN122" s="309">
        <f>AND(F122&gt;=zakresy_produkcyjne!G$2,F122&lt;=zakresy_produkcyjne!G$3)</f>
        <v/>
      </c>
      <c r="AO122" s="309">
        <f>AND(G122&gt;=zakresy_produkcyjne!H$2,G122&lt;=zakresy_produkcyjne!H$3)</f>
        <v/>
      </c>
      <c r="AP122" s="309">
        <f>AND(O122&gt;=zakresy_produkcyjne!I$2,O122&lt;=zakresy_produkcyjne!I$3)</f>
        <v/>
      </c>
      <c r="AQ122" s="309">
        <f>AND(P122&gt;=zakresy_produkcyjne!J$2,P122&lt;=zakresy_produkcyjne!J$3)</f>
        <v/>
      </c>
      <c r="AR122" s="309">
        <f>AND(Q122&gt;=zakresy_produkcyjne!K$2,Q122&lt;=zakresy_produkcyjne!K$3)</f>
        <v/>
      </c>
      <c r="AS122" s="309">
        <f>AND(R122&gt;=zakresy_produkcyjne!L$2,R122&lt;=zakresy_produkcyjne!L$3)</f>
        <v/>
      </c>
      <c r="AT122" s="309">
        <f>AND(AI122:AO122)</f>
        <v/>
      </c>
      <c r="AU122" s="309">
        <f>AND(AP122:AS122)</f>
        <v/>
      </c>
      <c r="AV122" s="309">
        <f>AND(AT122:AU122)</f>
        <v/>
      </c>
      <c r="AW122" s="309">
        <f>AI122*zakresy_produkcyjne!B$4+AJ122*zakresy_produkcyjne!C$4+AK122*zakresy_produkcyjne!D$4+AL122*zakresy_produkcyjne!E$4+AM122*zakresy_produkcyjne!F$4+AN122*zakresy_produkcyjne!G$4+AO122*zakresy_produkcyjne!H$4+AP122*zakresy_produkcyjne!I$4+AQ122*zakresy_produkcyjne!J$4+AR122*zakresy_produkcyjne!K$4+AS122*zakresy_produkcyjne!L$4</f>
        <v/>
      </c>
      <c r="AY122" s="309" t="n">
        <v>654</v>
      </c>
      <c r="AZ122" s="309" t="n">
        <v>412</v>
      </c>
      <c r="BA122" s="309" t="n">
        <v>4</v>
      </c>
      <c r="BB122" s="309" t="n">
        <v>230</v>
      </c>
      <c r="BC122" s="309" t="n">
        <v>73.09999999999999</v>
      </c>
      <c r="BJ122" s="309">
        <f>IF(S122&lt;&gt;"",S122,BE122)</f>
        <v/>
      </c>
      <c r="BK122" s="309">
        <f>IF(T122&lt;&gt;"",T122,BF122)</f>
        <v/>
      </c>
      <c r="BL122" s="309">
        <f>IF(U122&lt;&gt;"",U122,BG122)</f>
        <v/>
      </c>
      <c r="BM122" s="309">
        <f>IF(V122&lt;&gt;"",V122,BH122)</f>
        <v/>
      </c>
      <c r="BN122" s="309">
        <f>IF(X122&lt;&gt;"",X122,BI122)</f>
        <v/>
      </c>
      <c r="BO122" s="309">
        <f>ABS(BE122-BJ122)</f>
        <v/>
      </c>
      <c r="BP122" s="309">
        <f>IF(S122&lt;&gt;"",POWER((Arkusz10!$O$9*Q122+Arkusz10!$P$9)-S122,2))</f>
        <v/>
      </c>
    </row>
    <row customHeight="1" ht="13.8" r="123" s="311">
      <c r="A123" s="353" t="n">
        <v>3.5</v>
      </c>
      <c r="B123" s="353" t="n">
        <v>2.5</v>
      </c>
      <c r="C123" s="408" t="n">
        <v>0.3</v>
      </c>
      <c r="D123" s="353" t="n">
        <v>0.5</v>
      </c>
      <c r="E123" s="353" t="n">
        <v>0</v>
      </c>
      <c r="F123" s="353" t="n">
        <v>0</v>
      </c>
      <c r="G123" s="353" t="n">
        <v>0</v>
      </c>
      <c r="H123" s="353" t="n">
        <v>0.05</v>
      </c>
      <c r="I123" s="353" t="n">
        <v>0.008</v>
      </c>
      <c r="J123" s="353" t="n">
        <v>0</v>
      </c>
      <c r="K123" s="353" t="n">
        <v>0</v>
      </c>
      <c r="L123" s="353" t="n">
        <v>0</v>
      </c>
      <c r="M123" s="353" t="n">
        <v>0</v>
      </c>
      <c r="N123" s="353" t="n">
        <v>0</v>
      </c>
      <c r="O123" s="353" t="n">
        <v>900</v>
      </c>
      <c r="P123" s="353" t="n">
        <v>60</v>
      </c>
      <c r="Q123" s="353" t="n">
        <v>285</v>
      </c>
      <c r="R123" s="353" t="n">
        <v>60</v>
      </c>
      <c r="S123" s="353" t="n">
        <v>1657</v>
      </c>
      <c r="T123" s="409" t="n"/>
      <c r="U123" s="353" t="n">
        <v>3.2</v>
      </c>
      <c r="V123" s="353" t="n"/>
      <c r="W123" s="353" t="n"/>
      <c r="X123" s="410" t="n"/>
      <c r="Y123" s="354" t="n">
        <v>17</v>
      </c>
      <c r="Z123" s="355" t="n"/>
      <c r="AA123" s="355" t="n"/>
      <c r="AB123" s="355" t="n"/>
      <c r="AC123" s="355" t="n"/>
      <c r="AD123" s="355" t="n"/>
      <c r="AE123" s="355" t="n"/>
      <c r="AF123" s="309">
        <f>NOT(OR(ISBLANK(S123),ISBLANK(T123),ISBLANK(U123),ISBLANK(V123),AND(ISBLANK(W123),ISBLANK(X123))))</f>
        <v/>
      </c>
      <c r="AG123" s="309" t="n">
        <v>25</v>
      </c>
      <c r="AH123" s="309">
        <f>IF(AG123&lt;=30,1,IF(AG123&lt;=60,2,IF(AG123&lt;=100,3,"bd")))</f>
        <v/>
      </c>
      <c r="AI123" s="309">
        <f>AND(A123&gt;=zakresy_produkcyjne!B$2,A123&lt;=zakresy_produkcyjne!B$3)</f>
        <v/>
      </c>
      <c r="AJ123" s="309">
        <f>AND(B123&gt;=zakresy_produkcyjne!C$2,B123&lt;=zakresy_produkcyjne!C$3)</f>
        <v/>
      </c>
      <c r="AK123" s="309">
        <f>AND(C123&gt;=zakresy_produkcyjne!D$2,C123&lt;=zakresy_produkcyjne!D$3)</f>
        <v/>
      </c>
      <c r="AL123" s="309">
        <f>AND(D123&gt;=zakresy_produkcyjne!E$2,D123&lt;=zakresy_produkcyjne!E$3)</f>
        <v/>
      </c>
      <c r="AM123" s="309">
        <f>AND(E123&gt;=zakresy_produkcyjne!F$2,E123&lt;=zakresy_produkcyjne!F$3)</f>
        <v/>
      </c>
      <c r="AN123" s="309">
        <f>AND(F123&gt;=zakresy_produkcyjne!G$2,F123&lt;=zakresy_produkcyjne!G$3)</f>
        <v/>
      </c>
      <c r="AO123" s="309">
        <f>AND(G123&gt;=zakresy_produkcyjne!H$2,G123&lt;=zakresy_produkcyjne!H$3)</f>
        <v/>
      </c>
      <c r="AP123" s="309">
        <f>AND(O123&gt;=zakresy_produkcyjne!I$2,O123&lt;=zakresy_produkcyjne!I$3)</f>
        <v/>
      </c>
      <c r="AQ123" s="309">
        <f>AND(P123&gt;=zakresy_produkcyjne!J$2,P123&lt;=zakresy_produkcyjne!J$3)</f>
        <v/>
      </c>
      <c r="AR123" s="309">
        <f>AND(Q123&gt;=zakresy_produkcyjne!K$2,Q123&lt;=zakresy_produkcyjne!K$3)</f>
        <v/>
      </c>
      <c r="AS123" s="309">
        <f>AND(R123&gt;=zakresy_produkcyjne!L$2,R123&lt;=zakresy_produkcyjne!L$3)</f>
        <v/>
      </c>
      <c r="AT123" s="309">
        <f>AND(AI123:AO123)</f>
        <v/>
      </c>
      <c r="AU123" s="309">
        <f>AND(AP123:AS123)</f>
        <v/>
      </c>
      <c r="AV123" s="309">
        <f>AND(AT123:AU123)</f>
        <v/>
      </c>
      <c r="AW123" s="309">
        <f>AI123*zakresy_produkcyjne!B$4+AJ123*zakresy_produkcyjne!C$4+AK123*zakresy_produkcyjne!D$4+AL123*zakresy_produkcyjne!E$4+AM123*zakresy_produkcyjne!F$4+AN123*zakresy_produkcyjne!G$4+AO123*zakresy_produkcyjne!H$4+AP123*zakresy_produkcyjne!I$4+AQ123*zakresy_produkcyjne!J$4+AR123*zakresy_produkcyjne!K$4+AS123*zakresy_produkcyjne!L$4</f>
        <v/>
      </c>
      <c r="AY123" s="309" t="n">
        <v>714</v>
      </c>
      <c r="BA123" s="309" t="n">
        <v>12.3</v>
      </c>
      <c r="BJ123" s="309">
        <f>IF(S123&lt;&gt;"",S123,BE123)</f>
        <v/>
      </c>
      <c r="BK123" s="309">
        <f>IF(T123&lt;&gt;"",T123,BF123)</f>
        <v/>
      </c>
      <c r="BL123" s="309">
        <f>IF(U123&lt;&gt;"",U123,BG123)</f>
        <v/>
      </c>
      <c r="BM123" s="309">
        <f>IF(V123&lt;&gt;"",V123,BH123)</f>
        <v/>
      </c>
      <c r="BN123" s="309">
        <f>IF(X123&lt;&gt;"",X123,BI123)</f>
        <v/>
      </c>
      <c r="BO123" s="309">
        <f>ABS(BE123-BJ123)</f>
        <v/>
      </c>
      <c r="BP123" s="309">
        <f>IF(S123&lt;&gt;"",POWER((Arkusz10!$O$9*Q123+Arkusz10!$P$9)-S123,2))</f>
        <v/>
      </c>
    </row>
    <row customHeight="1" ht="13.8" r="124" s="311">
      <c r="A124" s="353" t="n">
        <v>3.5</v>
      </c>
      <c r="B124" s="353" t="n">
        <v>2.5</v>
      </c>
      <c r="C124" s="408" t="n">
        <v>0.3</v>
      </c>
      <c r="D124" s="353" t="n">
        <v>0.5</v>
      </c>
      <c r="E124" s="353" t="n">
        <v>0</v>
      </c>
      <c r="F124" s="353" t="n">
        <v>0</v>
      </c>
      <c r="G124" s="353" t="n">
        <v>0</v>
      </c>
      <c r="H124" s="353" t="n">
        <v>0.05</v>
      </c>
      <c r="I124" s="353" t="n">
        <v>0.008</v>
      </c>
      <c r="J124" s="353" t="n">
        <v>0</v>
      </c>
      <c r="K124" s="353" t="n">
        <v>0</v>
      </c>
      <c r="L124" s="353" t="n">
        <v>0</v>
      </c>
      <c r="M124" s="353" t="n">
        <v>0</v>
      </c>
      <c r="N124" s="353" t="n">
        <v>0</v>
      </c>
      <c r="O124" s="353" t="n">
        <v>900</v>
      </c>
      <c r="P124" s="353" t="n">
        <v>60</v>
      </c>
      <c r="Q124" s="353" t="n">
        <v>370</v>
      </c>
      <c r="R124" s="353" t="n">
        <v>60</v>
      </c>
      <c r="S124" s="353" t="n">
        <v>1154</v>
      </c>
      <c r="T124" s="409" t="n"/>
      <c r="U124" s="353" t="n">
        <v>5</v>
      </c>
      <c r="V124" s="353" t="n"/>
      <c r="W124" s="353" t="n"/>
      <c r="X124" s="410" t="n"/>
      <c r="Y124" s="354" t="n">
        <v>17</v>
      </c>
      <c r="Z124" s="355" t="n"/>
      <c r="AA124" s="355" t="n"/>
      <c r="AB124" s="355" t="n"/>
      <c r="AC124" s="355" t="n"/>
      <c r="AD124" s="355" t="n"/>
      <c r="AE124" s="355" t="n"/>
      <c r="AF124" s="309">
        <f>NOT(OR(ISBLANK(S124),ISBLANK(T124),ISBLANK(U124),ISBLANK(V124),AND(ISBLANK(W124),ISBLANK(X124))))</f>
        <v/>
      </c>
      <c r="AG124" s="309" t="n">
        <v>25</v>
      </c>
      <c r="AH124" s="309">
        <f>IF(AG124&lt;=30,1,IF(AG124&lt;=60,2,IF(AG124&lt;=100,3,"bd")))</f>
        <v/>
      </c>
      <c r="AI124" s="309">
        <f>AND(A124&gt;=zakresy_produkcyjne!B$2,A124&lt;=zakresy_produkcyjne!B$3)</f>
        <v/>
      </c>
      <c r="AJ124" s="309">
        <f>AND(B124&gt;=zakresy_produkcyjne!C$2,B124&lt;=zakresy_produkcyjne!C$3)</f>
        <v/>
      </c>
      <c r="AK124" s="309">
        <f>AND(C124&gt;=zakresy_produkcyjne!D$2,C124&lt;=zakresy_produkcyjne!D$3)</f>
        <v/>
      </c>
      <c r="AL124" s="309">
        <f>AND(D124&gt;=zakresy_produkcyjne!E$2,D124&lt;=zakresy_produkcyjne!E$3)</f>
        <v/>
      </c>
      <c r="AM124" s="309">
        <f>AND(E124&gt;=zakresy_produkcyjne!F$2,E124&lt;=zakresy_produkcyjne!F$3)</f>
        <v/>
      </c>
      <c r="AN124" s="309">
        <f>AND(F124&gt;=zakresy_produkcyjne!G$2,F124&lt;=zakresy_produkcyjne!G$3)</f>
        <v/>
      </c>
      <c r="AO124" s="309">
        <f>AND(G124&gt;=zakresy_produkcyjne!H$2,G124&lt;=zakresy_produkcyjne!H$3)</f>
        <v/>
      </c>
      <c r="AP124" s="309">
        <f>AND(O124&gt;=zakresy_produkcyjne!I$2,O124&lt;=zakresy_produkcyjne!I$3)</f>
        <v/>
      </c>
      <c r="AQ124" s="309">
        <f>AND(P124&gt;=zakresy_produkcyjne!J$2,P124&lt;=zakresy_produkcyjne!J$3)</f>
        <v/>
      </c>
      <c r="AR124" s="309">
        <f>AND(Q124&gt;=zakresy_produkcyjne!K$2,Q124&lt;=zakresy_produkcyjne!K$3)</f>
        <v/>
      </c>
      <c r="AS124" s="309">
        <f>AND(R124&gt;=zakresy_produkcyjne!L$2,R124&lt;=zakresy_produkcyjne!L$3)</f>
        <v/>
      </c>
      <c r="AT124" s="309">
        <f>AND(AI124:AO124)</f>
        <v/>
      </c>
      <c r="AU124" s="309">
        <f>AND(AP124:AS124)</f>
        <v/>
      </c>
      <c r="AV124" s="309">
        <f>AND(AT124:AU124)</f>
        <v/>
      </c>
      <c r="AW124" s="309">
        <f>AI124*zakresy_produkcyjne!B$4+AJ124*zakresy_produkcyjne!C$4+AK124*zakresy_produkcyjne!D$4+AL124*zakresy_produkcyjne!E$4+AM124*zakresy_produkcyjne!F$4+AN124*zakresy_produkcyjne!G$4+AO124*zakresy_produkcyjne!H$4+AP124*zakresy_produkcyjne!I$4+AQ124*zakresy_produkcyjne!J$4+AR124*zakresy_produkcyjne!K$4+AS124*zakresy_produkcyjne!L$4</f>
        <v/>
      </c>
      <c r="AY124" s="309" t="n">
        <v>714</v>
      </c>
      <c r="BA124" s="309" t="n">
        <v>12.3</v>
      </c>
      <c r="BJ124" s="309">
        <f>IF(S124&lt;&gt;"",S124,BE124)</f>
        <v/>
      </c>
      <c r="BK124" s="309">
        <f>IF(T124&lt;&gt;"",T124,BF124)</f>
        <v/>
      </c>
      <c r="BL124" s="309">
        <f>IF(U124&lt;&gt;"",U124,BG124)</f>
        <v/>
      </c>
      <c r="BM124" s="309">
        <f>IF(V124&lt;&gt;"",V124,BH124)</f>
        <v/>
      </c>
      <c r="BN124" s="309">
        <f>IF(X124&lt;&gt;"",X124,BI124)</f>
        <v/>
      </c>
      <c r="BO124" s="309">
        <f>ABS(BE124-BJ124)</f>
        <v/>
      </c>
      <c r="BP124" s="309">
        <f>IF(S124&lt;&gt;"",POWER((Arkusz10!$O$9*Q124+Arkusz10!$P$9)-S124,2))</f>
        <v/>
      </c>
    </row>
    <row customHeight="1" ht="13.8" r="125" s="311">
      <c r="A125" s="411" t="n">
        <v>3.68</v>
      </c>
      <c r="B125" s="411" t="n">
        <v>2.54</v>
      </c>
      <c r="C125" s="411" t="n">
        <v>0.19</v>
      </c>
      <c r="D125" s="411" t="n">
        <v>0.045</v>
      </c>
      <c r="E125" s="411" t="n">
        <v>0.61</v>
      </c>
      <c r="F125" s="411" t="n">
        <v>0.82</v>
      </c>
      <c r="G125" s="411" t="n">
        <v>0.25</v>
      </c>
      <c r="H125" s="411" t="n">
        <v>0.001</v>
      </c>
      <c r="I125" s="411" t="n">
        <v>0.038</v>
      </c>
      <c r="J125" s="411" t="n">
        <v>0</v>
      </c>
      <c r="K125" s="411" t="n">
        <v>0.03</v>
      </c>
      <c r="L125" s="411" t="n">
        <v>0</v>
      </c>
      <c r="M125" s="411" t="n">
        <v>0</v>
      </c>
      <c r="N125" s="411" t="n">
        <v>0</v>
      </c>
      <c r="O125" s="411" t="n">
        <v>840</v>
      </c>
      <c r="P125" s="411" t="n">
        <v>30</v>
      </c>
      <c r="Q125" s="411" t="n">
        <v>300</v>
      </c>
      <c r="R125" s="411" t="n">
        <v>30</v>
      </c>
      <c r="S125" s="411" t="n">
        <v>1437</v>
      </c>
      <c r="T125" s="411" t="n">
        <v>1215</v>
      </c>
      <c r="U125" s="411" t="n">
        <v>3.5</v>
      </c>
      <c r="V125" s="411" t="n">
        <v>415</v>
      </c>
      <c r="W125" s="411" t="n"/>
      <c r="X125" s="412" t="n">
        <v>100</v>
      </c>
      <c r="Y125" s="413" t="n">
        <v>18</v>
      </c>
      <c r="Z125" s="414" t="n"/>
      <c r="AA125" s="414" t="n"/>
      <c r="AB125" s="414" t="n"/>
      <c r="AC125" s="414" t="n"/>
      <c r="AD125" s="414" t="n"/>
      <c r="AE125" s="414" t="n"/>
      <c r="AF125" s="309">
        <f>NOT(OR(ISBLANK(S125),ISBLANK(T125),ISBLANK(U125),ISBLANK(V125),AND(ISBLANK(W125),ISBLANK(X125))))</f>
        <v/>
      </c>
      <c r="AG125" s="309" t="n">
        <v>20</v>
      </c>
      <c r="AH125" s="309">
        <f>IF(AG125&lt;=30,1,IF(AG125&lt;=60,2,IF(AG125&lt;=100,3,"bd")))</f>
        <v/>
      </c>
      <c r="AI125" s="309">
        <f>AND(A125&gt;=zakresy_produkcyjne!B$2,A125&lt;=zakresy_produkcyjne!B$3)</f>
        <v/>
      </c>
      <c r="AJ125" s="309">
        <f>AND(B125&gt;=zakresy_produkcyjne!C$2,B125&lt;=zakresy_produkcyjne!C$3)</f>
        <v/>
      </c>
      <c r="AK125" s="309">
        <f>AND(C125&gt;=zakresy_produkcyjne!D$2,C125&lt;=zakresy_produkcyjne!D$3)</f>
        <v/>
      </c>
      <c r="AL125" s="309">
        <f>AND(D125&gt;=zakresy_produkcyjne!E$2,D125&lt;=zakresy_produkcyjne!E$3)</f>
        <v/>
      </c>
      <c r="AM125" s="309">
        <f>AND(E125&gt;=zakresy_produkcyjne!F$2,E125&lt;=zakresy_produkcyjne!F$3)</f>
        <v/>
      </c>
      <c r="AN125" s="309">
        <f>AND(F125&gt;=zakresy_produkcyjne!G$2,F125&lt;=zakresy_produkcyjne!G$3)</f>
        <v/>
      </c>
      <c r="AO125" s="309">
        <f>AND(G125&gt;=zakresy_produkcyjne!H$2,G125&lt;=zakresy_produkcyjne!H$3)</f>
        <v/>
      </c>
      <c r="AP125" s="309">
        <f>AND(O125&gt;=zakresy_produkcyjne!I$2,O125&lt;=zakresy_produkcyjne!I$3)</f>
        <v/>
      </c>
      <c r="AQ125" s="309">
        <f>AND(P125&gt;=zakresy_produkcyjne!J$2,P125&lt;=zakresy_produkcyjne!J$3)</f>
        <v/>
      </c>
      <c r="AR125" s="309">
        <f>AND(Q125&gt;=zakresy_produkcyjne!K$2,Q125&lt;=zakresy_produkcyjne!K$3)</f>
        <v/>
      </c>
      <c r="AS125" s="309">
        <f>AND(R125&gt;=zakresy_produkcyjne!L$2,R125&lt;=zakresy_produkcyjne!L$3)</f>
        <v/>
      </c>
      <c r="AT125" s="309">
        <f>AND(AI125:AO125)</f>
        <v/>
      </c>
      <c r="AU125" s="309">
        <f>AND(AP125:AS125)</f>
        <v/>
      </c>
      <c r="AV125" s="309">
        <f>AND(AT125:AU125)</f>
        <v/>
      </c>
      <c r="AW125" s="309">
        <f>AI125*zakresy_produkcyjne!B$4+AJ125*zakresy_produkcyjne!C$4+AK125*zakresy_produkcyjne!D$4+AL125*zakresy_produkcyjne!E$4+AM125*zakresy_produkcyjne!F$4+AN125*zakresy_produkcyjne!G$4+AO125*zakresy_produkcyjne!H$4+AP125*zakresy_produkcyjne!I$4+AQ125*zakresy_produkcyjne!J$4+AR125*zakresy_produkcyjne!K$4+AS125*zakresy_produkcyjne!L$4</f>
        <v/>
      </c>
      <c r="AY125" s="309" t="n">
        <v>745</v>
      </c>
      <c r="AZ125" s="309" t="n">
        <v>547</v>
      </c>
      <c r="BA125" s="309" t="n">
        <v>7</v>
      </c>
      <c r="BB125" s="309" t="n">
        <v>255</v>
      </c>
      <c r="BC125" s="309" t="n">
        <v>59</v>
      </c>
      <c r="BD125" s="309" t="n">
        <v>295</v>
      </c>
      <c r="BJ125" s="309">
        <f>IF(S125&lt;&gt;"",S125,BE125)</f>
        <v/>
      </c>
      <c r="BK125" s="309">
        <f>IF(T125&lt;&gt;"",T125,BF125)</f>
        <v/>
      </c>
      <c r="BL125" s="309">
        <f>IF(U125&lt;&gt;"",U125,BG125)</f>
        <v/>
      </c>
      <c r="BM125" s="309">
        <f>IF(V125&lt;&gt;"",V125,BH125)</f>
        <v/>
      </c>
      <c r="BN125" s="309">
        <f>IF(X125&lt;&gt;"",X125,BI125)</f>
        <v/>
      </c>
      <c r="BO125" s="309">
        <f>ABS(BE125-BJ125)</f>
        <v/>
      </c>
      <c r="BP125" s="309">
        <f>IF(S125&lt;&gt;"",POWER((Arkusz10!$O$9*Q125+Arkusz10!$P$9)-S125,2))</f>
        <v/>
      </c>
    </row>
    <row customHeight="1" ht="13.8" r="126" s="311">
      <c r="A126" s="411" t="n">
        <v>3.68</v>
      </c>
      <c r="B126" s="411" t="n">
        <v>2.54</v>
      </c>
      <c r="C126" s="411" t="n">
        <v>0.19</v>
      </c>
      <c r="D126" s="411" t="n">
        <v>0.045</v>
      </c>
      <c r="E126" s="411" t="n">
        <v>0.61</v>
      </c>
      <c r="F126" s="411" t="n">
        <v>0.82</v>
      </c>
      <c r="G126" s="411" t="n">
        <v>0.25</v>
      </c>
      <c r="H126" s="411" t="n">
        <v>0.001</v>
      </c>
      <c r="I126" s="411" t="n">
        <v>0.038</v>
      </c>
      <c r="J126" s="411" t="n">
        <v>0</v>
      </c>
      <c r="K126" s="411" t="n">
        <v>0.03</v>
      </c>
      <c r="L126" s="411" t="n">
        <v>0</v>
      </c>
      <c r="M126" s="411" t="n">
        <v>0</v>
      </c>
      <c r="N126" s="411" t="n">
        <v>0</v>
      </c>
      <c r="O126" s="411" t="n">
        <v>840</v>
      </c>
      <c r="P126" s="411" t="n">
        <v>30</v>
      </c>
      <c r="Q126" s="411" t="n">
        <v>320</v>
      </c>
      <c r="R126" s="411" t="n">
        <v>30</v>
      </c>
      <c r="S126" s="411" t="n">
        <v>935</v>
      </c>
      <c r="T126" s="411" t="n">
        <v>721</v>
      </c>
      <c r="U126" s="411" t="n">
        <v>8</v>
      </c>
      <c r="V126" s="411" t="n">
        <v>331</v>
      </c>
      <c r="W126" s="411" t="n"/>
      <c r="X126" s="412" t="n">
        <v>118</v>
      </c>
      <c r="Y126" s="413" t="n">
        <v>18</v>
      </c>
      <c r="Z126" s="414" t="n"/>
      <c r="AA126" s="414" t="n"/>
      <c r="AB126" s="414" t="n"/>
      <c r="AC126" s="414" t="n"/>
      <c r="AD126" s="414" t="n"/>
      <c r="AE126" s="414" t="n"/>
      <c r="AF126" s="309">
        <f>NOT(OR(ISBLANK(S126),ISBLANK(T126),ISBLANK(U126),ISBLANK(V126),AND(ISBLANK(W126),ISBLANK(X126))))</f>
        <v/>
      </c>
      <c r="AG126" s="309" t="n">
        <v>20</v>
      </c>
      <c r="AH126" s="309">
        <f>IF(AG126&lt;=30,1,IF(AG126&lt;=60,2,IF(AG126&lt;=100,3,"bd")))</f>
        <v/>
      </c>
      <c r="AI126" s="309">
        <f>AND(A126&gt;=zakresy_produkcyjne!B$2,A126&lt;=zakresy_produkcyjne!B$3)</f>
        <v/>
      </c>
      <c r="AJ126" s="309">
        <f>AND(B126&gt;=zakresy_produkcyjne!C$2,B126&lt;=zakresy_produkcyjne!C$3)</f>
        <v/>
      </c>
      <c r="AK126" s="309">
        <f>AND(C126&gt;=zakresy_produkcyjne!D$2,C126&lt;=zakresy_produkcyjne!D$3)</f>
        <v/>
      </c>
      <c r="AL126" s="309">
        <f>AND(D126&gt;=zakresy_produkcyjne!E$2,D126&lt;=zakresy_produkcyjne!E$3)</f>
        <v/>
      </c>
      <c r="AM126" s="309">
        <f>AND(E126&gt;=zakresy_produkcyjne!F$2,E126&lt;=zakresy_produkcyjne!F$3)</f>
        <v/>
      </c>
      <c r="AN126" s="309">
        <f>AND(F126&gt;=zakresy_produkcyjne!G$2,F126&lt;=zakresy_produkcyjne!G$3)</f>
        <v/>
      </c>
      <c r="AO126" s="309">
        <f>AND(G126&gt;=zakresy_produkcyjne!H$2,G126&lt;=zakresy_produkcyjne!H$3)</f>
        <v/>
      </c>
      <c r="AP126" s="309">
        <f>AND(O126&gt;=zakresy_produkcyjne!I$2,O126&lt;=zakresy_produkcyjne!I$3)</f>
        <v/>
      </c>
      <c r="AQ126" s="309">
        <f>AND(P126&gt;=zakresy_produkcyjne!J$2,P126&lt;=zakresy_produkcyjne!J$3)</f>
        <v/>
      </c>
      <c r="AR126" s="309">
        <f>AND(Q126&gt;=zakresy_produkcyjne!K$2,Q126&lt;=zakresy_produkcyjne!K$3)</f>
        <v/>
      </c>
      <c r="AS126" s="309">
        <f>AND(R126&gt;=zakresy_produkcyjne!L$2,R126&lt;=zakresy_produkcyjne!L$3)</f>
        <v/>
      </c>
      <c r="AT126" s="309">
        <f>AND(AI126:AO126)</f>
        <v/>
      </c>
      <c r="AU126" s="309">
        <f>AND(AP126:AS126)</f>
        <v/>
      </c>
      <c r="AV126" s="309">
        <f>AND(AT126:AU126)</f>
        <v/>
      </c>
      <c r="AW126" s="309">
        <f>AI126*zakresy_produkcyjne!B$4+AJ126*zakresy_produkcyjne!C$4+AK126*zakresy_produkcyjne!D$4+AL126*zakresy_produkcyjne!E$4+AM126*zakresy_produkcyjne!F$4+AN126*zakresy_produkcyjne!G$4+AO126*zakresy_produkcyjne!H$4+AP126*zakresy_produkcyjne!I$4+AQ126*zakresy_produkcyjne!J$4+AR126*zakresy_produkcyjne!K$4+AS126*zakresy_produkcyjne!L$4</f>
        <v/>
      </c>
      <c r="AY126" s="309" t="n">
        <v>745</v>
      </c>
      <c r="AZ126" s="309" t="n">
        <v>547</v>
      </c>
      <c r="BA126" s="309" t="n">
        <v>7</v>
      </c>
      <c r="BB126" s="309" t="n">
        <v>255</v>
      </c>
      <c r="BC126" s="309" t="n">
        <v>59</v>
      </c>
      <c r="BD126" s="309" t="n">
        <v>295</v>
      </c>
      <c r="BJ126" s="309">
        <f>IF(S126&lt;&gt;"",S126,BE126)</f>
        <v/>
      </c>
      <c r="BK126" s="309">
        <f>IF(T126&lt;&gt;"",T126,BF126)</f>
        <v/>
      </c>
      <c r="BL126" s="309">
        <f>IF(U126&lt;&gt;"",U126,BG126)</f>
        <v/>
      </c>
      <c r="BM126" s="309">
        <f>IF(V126&lt;&gt;"",V126,BH126)</f>
        <v/>
      </c>
      <c r="BN126" s="309">
        <f>IF(X126&lt;&gt;"",X126,BI126)</f>
        <v/>
      </c>
      <c r="BO126" s="309">
        <f>ABS(BE126-BJ126)</f>
        <v/>
      </c>
      <c r="BP126" s="309">
        <f>IF(S126&lt;&gt;"",POWER((Arkusz10!$O$9*Q126+Arkusz10!$P$9)-S126,2))</f>
        <v/>
      </c>
    </row>
    <row customHeight="1" ht="13.8" r="127" s="311">
      <c r="A127" s="411" t="n">
        <v>3.68</v>
      </c>
      <c r="B127" s="411" t="n">
        <v>2.54</v>
      </c>
      <c r="C127" s="411" t="n">
        <v>0.19</v>
      </c>
      <c r="D127" s="411" t="n">
        <v>0.045</v>
      </c>
      <c r="E127" s="411" t="n">
        <v>0.61</v>
      </c>
      <c r="F127" s="411" t="n">
        <v>0.82</v>
      </c>
      <c r="G127" s="411" t="n">
        <v>0.25</v>
      </c>
      <c r="H127" s="411" t="n">
        <v>0.001</v>
      </c>
      <c r="I127" s="411" t="n">
        <v>0.038</v>
      </c>
      <c r="J127" s="411" t="n">
        <v>0</v>
      </c>
      <c r="K127" s="411" t="n">
        <v>0.03</v>
      </c>
      <c r="L127" s="411" t="n">
        <v>0</v>
      </c>
      <c r="M127" s="411" t="n">
        <v>0</v>
      </c>
      <c r="N127" s="411" t="n">
        <v>0</v>
      </c>
      <c r="O127" s="411" t="n">
        <v>840</v>
      </c>
      <c r="P127" s="411" t="n">
        <v>30</v>
      </c>
      <c r="Q127" s="411" t="n">
        <v>340</v>
      </c>
      <c r="R127" s="411" t="n">
        <v>30</v>
      </c>
      <c r="S127" s="411" t="n">
        <v>909</v>
      </c>
      <c r="T127" s="411" t="n">
        <v>686</v>
      </c>
      <c r="U127" s="411" t="n">
        <v>11</v>
      </c>
      <c r="V127" s="411" t="n">
        <v>302</v>
      </c>
      <c r="W127" s="411" t="n"/>
      <c r="X127" s="412" t="n">
        <v>123</v>
      </c>
      <c r="Y127" s="413" t="n">
        <v>18</v>
      </c>
      <c r="Z127" s="414" t="n"/>
      <c r="AA127" s="414" t="n"/>
      <c r="AB127" s="414" t="n"/>
      <c r="AC127" s="414" t="n"/>
      <c r="AD127" s="414" t="n"/>
      <c r="AE127" s="414" t="n"/>
      <c r="AF127" s="309">
        <f>NOT(OR(ISBLANK(S127),ISBLANK(T127),ISBLANK(U127),ISBLANK(V127),AND(ISBLANK(W127),ISBLANK(X127))))</f>
        <v/>
      </c>
      <c r="AG127" s="309" t="n">
        <v>20</v>
      </c>
      <c r="AH127" s="309">
        <f>IF(AG127&lt;=30,1,IF(AG127&lt;=60,2,IF(AG127&lt;=100,3,"bd")))</f>
        <v/>
      </c>
      <c r="AI127" s="309">
        <f>AND(A127&gt;=zakresy_produkcyjne!B$2,A127&lt;=zakresy_produkcyjne!B$3)</f>
        <v/>
      </c>
      <c r="AJ127" s="309">
        <f>AND(B127&gt;=zakresy_produkcyjne!C$2,B127&lt;=zakresy_produkcyjne!C$3)</f>
        <v/>
      </c>
      <c r="AK127" s="309">
        <f>AND(C127&gt;=zakresy_produkcyjne!D$2,C127&lt;=zakresy_produkcyjne!D$3)</f>
        <v/>
      </c>
      <c r="AL127" s="309">
        <f>AND(D127&gt;=zakresy_produkcyjne!E$2,D127&lt;=zakresy_produkcyjne!E$3)</f>
        <v/>
      </c>
      <c r="AM127" s="309">
        <f>AND(E127&gt;=zakresy_produkcyjne!F$2,E127&lt;=zakresy_produkcyjne!F$3)</f>
        <v/>
      </c>
      <c r="AN127" s="309">
        <f>AND(F127&gt;=zakresy_produkcyjne!G$2,F127&lt;=zakresy_produkcyjne!G$3)</f>
        <v/>
      </c>
      <c r="AO127" s="309">
        <f>AND(G127&gt;=zakresy_produkcyjne!H$2,G127&lt;=zakresy_produkcyjne!H$3)</f>
        <v/>
      </c>
      <c r="AP127" s="309">
        <f>AND(O127&gt;=zakresy_produkcyjne!I$2,O127&lt;=zakresy_produkcyjne!I$3)</f>
        <v/>
      </c>
      <c r="AQ127" s="309">
        <f>AND(P127&gt;=zakresy_produkcyjne!J$2,P127&lt;=zakresy_produkcyjne!J$3)</f>
        <v/>
      </c>
      <c r="AR127" s="309">
        <f>AND(Q127&gt;=zakresy_produkcyjne!K$2,Q127&lt;=zakresy_produkcyjne!K$3)</f>
        <v/>
      </c>
      <c r="AS127" s="309">
        <f>AND(R127&gt;=zakresy_produkcyjne!L$2,R127&lt;=zakresy_produkcyjne!L$3)</f>
        <v/>
      </c>
      <c r="AT127" s="309">
        <f>AND(AI127:AO127)</f>
        <v/>
      </c>
      <c r="AU127" s="309">
        <f>AND(AP127:AS127)</f>
        <v/>
      </c>
      <c r="AV127" s="309">
        <f>AND(AT127:AU127)</f>
        <v/>
      </c>
      <c r="AW127" s="309">
        <f>AI127*zakresy_produkcyjne!B$4+AJ127*zakresy_produkcyjne!C$4+AK127*zakresy_produkcyjne!D$4+AL127*zakresy_produkcyjne!E$4+AM127*zakresy_produkcyjne!F$4+AN127*zakresy_produkcyjne!G$4+AO127*zakresy_produkcyjne!H$4+AP127*zakresy_produkcyjne!I$4+AQ127*zakresy_produkcyjne!J$4+AR127*zakresy_produkcyjne!K$4+AS127*zakresy_produkcyjne!L$4</f>
        <v/>
      </c>
      <c r="AY127" s="309" t="n">
        <v>745</v>
      </c>
      <c r="AZ127" s="309" t="n">
        <v>547</v>
      </c>
      <c r="BA127" s="309" t="n">
        <v>7</v>
      </c>
      <c r="BB127" s="309" t="n">
        <v>255</v>
      </c>
      <c r="BC127" s="309" t="n">
        <v>59</v>
      </c>
      <c r="BD127" s="309" t="n">
        <v>295</v>
      </c>
      <c r="BJ127" s="309">
        <f>IF(S127&lt;&gt;"",S127,BE127)</f>
        <v/>
      </c>
      <c r="BK127" s="309">
        <f>IF(T127&lt;&gt;"",T127,BF127)</f>
        <v/>
      </c>
      <c r="BL127" s="309">
        <f>IF(U127&lt;&gt;"",U127,BG127)</f>
        <v/>
      </c>
      <c r="BM127" s="309">
        <f>IF(V127&lt;&gt;"",V127,BH127)</f>
        <v/>
      </c>
      <c r="BN127" s="309">
        <f>IF(X127&lt;&gt;"",X127,BI127)</f>
        <v/>
      </c>
      <c r="BO127" s="309">
        <f>ABS(BE127-BJ127)</f>
        <v/>
      </c>
      <c r="BP127" s="309">
        <f>IF(S127&lt;&gt;"",POWER((Arkusz10!$O$9*Q127+Arkusz10!$P$9)-S127,2))</f>
        <v/>
      </c>
    </row>
    <row customHeight="1" ht="13.8" r="128" s="311">
      <c r="A128" s="411" t="n">
        <v>3.68</v>
      </c>
      <c r="B128" s="411" t="n">
        <v>2.54</v>
      </c>
      <c r="C128" s="411" t="n">
        <v>0.19</v>
      </c>
      <c r="D128" s="411" t="n">
        <v>0.045</v>
      </c>
      <c r="E128" s="411" t="n">
        <v>0.61</v>
      </c>
      <c r="F128" s="411" t="n">
        <v>0.82</v>
      </c>
      <c r="G128" s="411" t="n">
        <v>0.25</v>
      </c>
      <c r="H128" s="411" t="n">
        <v>0.001</v>
      </c>
      <c r="I128" s="411" t="n">
        <v>0.038</v>
      </c>
      <c r="J128" s="411" t="n">
        <v>0</v>
      </c>
      <c r="K128" s="411" t="n">
        <v>0.03</v>
      </c>
      <c r="L128" s="411" t="n">
        <v>0</v>
      </c>
      <c r="M128" s="411" t="n">
        <v>0</v>
      </c>
      <c r="N128" s="411" t="n">
        <v>0</v>
      </c>
      <c r="O128" s="411" t="n">
        <v>840</v>
      </c>
      <c r="P128" s="411" t="n">
        <v>30</v>
      </c>
      <c r="Q128" s="411" t="n">
        <v>360</v>
      </c>
      <c r="R128" s="411" t="n">
        <v>30</v>
      </c>
      <c r="S128" s="411" t="n">
        <v>874</v>
      </c>
      <c r="T128" s="411" t="n">
        <v>652</v>
      </c>
      <c r="U128" s="411" t="n">
        <v>13</v>
      </c>
      <c r="V128" s="411" t="n">
        <v>389</v>
      </c>
      <c r="W128" s="411" t="n"/>
      <c r="X128" s="412" t="n">
        <v>132</v>
      </c>
      <c r="Y128" s="413" t="n">
        <v>18</v>
      </c>
      <c r="Z128" s="414" t="n"/>
      <c r="AA128" s="414" t="n"/>
      <c r="AB128" s="414" t="n"/>
      <c r="AC128" s="414" t="n"/>
      <c r="AD128" s="414" t="n"/>
      <c r="AE128" s="414" t="n"/>
      <c r="AF128" s="309">
        <f>NOT(OR(ISBLANK(S128),ISBLANK(T128),ISBLANK(U128),ISBLANK(V128),AND(ISBLANK(W128),ISBLANK(X128))))</f>
        <v/>
      </c>
      <c r="AG128" s="309" t="n">
        <v>20</v>
      </c>
      <c r="AH128" s="309">
        <f>IF(AG128&lt;=30,1,IF(AG128&lt;=60,2,IF(AG128&lt;=100,3,"bd")))</f>
        <v/>
      </c>
      <c r="AI128" s="309">
        <f>AND(A128&gt;=zakresy_produkcyjne!B$2,A128&lt;=zakresy_produkcyjne!B$3)</f>
        <v/>
      </c>
      <c r="AJ128" s="309">
        <f>AND(B128&gt;=zakresy_produkcyjne!C$2,B128&lt;=zakresy_produkcyjne!C$3)</f>
        <v/>
      </c>
      <c r="AK128" s="309">
        <f>AND(C128&gt;=zakresy_produkcyjne!D$2,C128&lt;=zakresy_produkcyjne!D$3)</f>
        <v/>
      </c>
      <c r="AL128" s="309">
        <f>AND(D128&gt;=zakresy_produkcyjne!E$2,D128&lt;=zakresy_produkcyjne!E$3)</f>
        <v/>
      </c>
      <c r="AM128" s="309">
        <f>AND(E128&gt;=zakresy_produkcyjne!F$2,E128&lt;=zakresy_produkcyjne!F$3)</f>
        <v/>
      </c>
      <c r="AN128" s="309">
        <f>AND(F128&gt;=zakresy_produkcyjne!G$2,F128&lt;=zakresy_produkcyjne!G$3)</f>
        <v/>
      </c>
      <c r="AO128" s="309">
        <f>AND(G128&gt;=zakresy_produkcyjne!H$2,G128&lt;=zakresy_produkcyjne!H$3)</f>
        <v/>
      </c>
      <c r="AP128" s="309">
        <f>AND(O128&gt;=zakresy_produkcyjne!I$2,O128&lt;=zakresy_produkcyjne!I$3)</f>
        <v/>
      </c>
      <c r="AQ128" s="309">
        <f>AND(P128&gt;=zakresy_produkcyjne!J$2,P128&lt;=zakresy_produkcyjne!J$3)</f>
        <v/>
      </c>
      <c r="AR128" s="309">
        <f>AND(Q128&gt;=zakresy_produkcyjne!K$2,Q128&lt;=zakresy_produkcyjne!K$3)</f>
        <v/>
      </c>
      <c r="AS128" s="309">
        <f>AND(R128&gt;=zakresy_produkcyjne!L$2,R128&lt;=zakresy_produkcyjne!L$3)</f>
        <v/>
      </c>
      <c r="AT128" s="309">
        <f>AND(AI128:AO128)</f>
        <v/>
      </c>
      <c r="AU128" s="309">
        <f>AND(AP128:AS128)</f>
        <v/>
      </c>
      <c r="AV128" s="309">
        <f>AND(AT128:AU128)</f>
        <v/>
      </c>
      <c r="AW128" s="309">
        <f>AI128*zakresy_produkcyjne!B$4+AJ128*zakresy_produkcyjne!C$4+AK128*zakresy_produkcyjne!D$4+AL128*zakresy_produkcyjne!E$4+AM128*zakresy_produkcyjne!F$4+AN128*zakresy_produkcyjne!G$4+AO128*zakresy_produkcyjne!H$4+AP128*zakresy_produkcyjne!I$4+AQ128*zakresy_produkcyjne!J$4+AR128*zakresy_produkcyjne!K$4+AS128*zakresy_produkcyjne!L$4</f>
        <v/>
      </c>
      <c r="AY128" s="309" t="n">
        <v>745</v>
      </c>
      <c r="AZ128" s="309" t="n">
        <v>547</v>
      </c>
      <c r="BA128" s="309" t="n">
        <v>7</v>
      </c>
      <c r="BB128" s="309" t="n">
        <v>255</v>
      </c>
      <c r="BC128" s="309" t="n">
        <v>59</v>
      </c>
      <c r="BD128" s="309" t="n">
        <v>295</v>
      </c>
      <c r="BJ128" s="309">
        <f>IF(S128&lt;&gt;"",S128,BE128)</f>
        <v/>
      </c>
      <c r="BK128" s="309">
        <f>IF(T128&lt;&gt;"",T128,BF128)</f>
        <v/>
      </c>
      <c r="BL128" s="309">
        <f>IF(U128&lt;&gt;"",U128,BG128)</f>
        <v/>
      </c>
      <c r="BM128" s="309">
        <f>IF(V128&lt;&gt;"",V128,BH128)</f>
        <v/>
      </c>
      <c r="BN128" s="309">
        <f>IF(X128&lt;&gt;"",X128,BI128)</f>
        <v/>
      </c>
      <c r="BO128" s="309">
        <f>ABS(BE128-BJ128)</f>
        <v/>
      </c>
      <c r="BP128" s="309">
        <f>IF(S128&lt;&gt;"",POWER((Arkusz10!$O$9*Q128+Arkusz10!$P$9)-S128,2))</f>
        <v/>
      </c>
    </row>
    <row customHeight="1" ht="13.8" r="129" s="311">
      <c r="A129" s="415" t="n">
        <v>3.07</v>
      </c>
      <c r="B129" s="415" t="n">
        <v>2.15</v>
      </c>
      <c r="C129" s="415" t="n">
        <v>0.26</v>
      </c>
      <c r="D129" s="416" t="n">
        <v>0.0383818181818182</v>
      </c>
      <c r="E129" s="415" t="n">
        <v>1.6</v>
      </c>
      <c r="F129" s="415" t="n">
        <v>1.5</v>
      </c>
      <c r="G129" s="417" t="n">
        <v>0</v>
      </c>
      <c r="H129" s="415" t="n">
        <v>0.01</v>
      </c>
      <c r="I129" s="415" t="n">
        <v>0.02</v>
      </c>
      <c r="J129" s="417" t="n">
        <v>0</v>
      </c>
      <c r="K129" s="415" t="n">
        <v>0.04</v>
      </c>
      <c r="L129" s="417" t="n">
        <v>0</v>
      </c>
      <c r="M129" s="417" t="n">
        <v>0</v>
      </c>
      <c r="N129" s="417" t="n">
        <v>0</v>
      </c>
      <c r="O129" s="418" t="n">
        <v>900</v>
      </c>
      <c r="P129" s="418" t="n">
        <v>120</v>
      </c>
      <c r="Q129" s="418" t="n">
        <v>300</v>
      </c>
      <c r="R129" s="418" t="n">
        <v>60</v>
      </c>
      <c r="S129" s="418" t="n">
        <v>1390</v>
      </c>
      <c r="T129" s="418" t="n">
        <v>1180</v>
      </c>
      <c r="U129" s="418" t="n">
        <v>3.5</v>
      </c>
      <c r="V129" s="418" t="n">
        <v>408.6</v>
      </c>
      <c r="W129" s="418" t="n"/>
      <c r="X129" s="418" t="n">
        <v>52.6</v>
      </c>
      <c r="Y129" s="419" t="n">
        <v>19</v>
      </c>
      <c r="Z129" s="420" t="n"/>
      <c r="AA129" s="420" t="n"/>
      <c r="AB129" s="420" t="n"/>
      <c r="AC129" s="420" t="n"/>
      <c r="AD129" s="420" t="n"/>
      <c r="AE129" s="420" t="n"/>
      <c r="AF129" s="309">
        <f>NOT(OR(ISBLANK(S129),ISBLANK(T129),ISBLANK(U129),ISBLANK(V129),AND(ISBLANK(W129),ISBLANK(X129))))</f>
        <v/>
      </c>
      <c r="AG129" s="309" t="n">
        <v>25</v>
      </c>
      <c r="AH129" s="309">
        <f>IF(AG129&lt;=30,1,IF(AG129&lt;=60,2,IF(AG129&lt;=100,3,"bd")))</f>
        <v/>
      </c>
      <c r="AI129" s="309">
        <f>AND(A129&gt;=zakresy_produkcyjne!B$2,A129&lt;=zakresy_produkcyjne!B$3)</f>
        <v/>
      </c>
      <c r="AJ129" s="309">
        <f>AND(B129&gt;=zakresy_produkcyjne!C$2,B129&lt;=zakresy_produkcyjne!C$3)</f>
        <v/>
      </c>
      <c r="AK129" s="309">
        <f>AND(C129&gt;=zakresy_produkcyjne!D$2,C129&lt;=zakresy_produkcyjne!D$3)</f>
        <v/>
      </c>
      <c r="AL129" s="309">
        <f>AND(D129&gt;=zakresy_produkcyjne!E$2,D129&lt;=zakresy_produkcyjne!E$3)</f>
        <v/>
      </c>
      <c r="AM129" s="309">
        <f>AND(E129&gt;=zakresy_produkcyjne!F$2,E129&lt;=zakresy_produkcyjne!F$3)</f>
        <v/>
      </c>
      <c r="AN129" s="309">
        <f>AND(F129&gt;=zakresy_produkcyjne!G$2,F129&lt;=zakresy_produkcyjne!G$3)</f>
        <v/>
      </c>
      <c r="AO129" s="309">
        <f>AND(G129&gt;=zakresy_produkcyjne!H$2,G129&lt;=zakresy_produkcyjne!H$3)</f>
        <v/>
      </c>
      <c r="AP129" s="309">
        <f>AND(O129&gt;=zakresy_produkcyjne!I$2,O129&lt;=zakresy_produkcyjne!I$3)</f>
        <v/>
      </c>
      <c r="AQ129" s="309">
        <f>AND(P129&gt;=zakresy_produkcyjne!J$2,P129&lt;=zakresy_produkcyjne!J$3)</f>
        <v/>
      </c>
      <c r="AR129" s="309">
        <f>AND(Q129&gt;=zakresy_produkcyjne!K$2,Q129&lt;=zakresy_produkcyjne!K$3)</f>
        <v/>
      </c>
      <c r="AS129" s="309">
        <f>AND(R129&gt;=zakresy_produkcyjne!L$2,R129&lt;=zakresy_produkcyjne!L$3)</f>
        <v/>
      </c>
      <c r="AT129" s="309">
        <f>AND(AI129:AO129)</f>
        <v/>
      </c>
      <c r="AU129" s="309">
        <f>AND(AP129:AS129)</f>
        <v/>
      </c>
      <c r="AV129" s="309">
        <f>AND(AT129:AU129)</f>
        <v/>
      </c>
      <c r="AW129" s="309">
        <f>AI129*zakresy_produkcyjne!B$4+AJ129*zakresy_produkcyjne!C$4+AK129*zakresy_produkcyjne!D$4+AL129*zakresy_produkcyjne!E$4+AM129*zakresy_produkcyjne!F$4+AN129*zakresy_produkcyjne!G$4+AO129*zakresy_produkcyjne!H$4+AP129*zakresy_produkcyjne!I$4+AQ129*zakresy_produkcyjne!J$4+AR129*zakresy_produkcyjne!K$4+AS129*zakresy_produkcyjne!L$4</f>
        <v/>
      </c>
      <c r="BD129" s="309" t="n">
        <v>58</v>
      </c>
      <c r="BJ129" s="309">
        <f>IF(S129&lt;&gt;"",S129,BE129)</f>
        <v/>
      </c>
      <c r="BK129" s="309">
        <f>IF(T129&lt;&gt;"",T129,BF129)</f>
        <v/>
      </c>
      <c r="BL129" s="309">
        <f>IF(U129&lt;&gt;"",U129,BG129)</f>
        <v/>
      </c>
      <c r="BM129" s="309">
        <f>IF(V129&lt;&gt;"",V129,BH129)</f>
        <v/>
      </c>
      <c r="BN129" s="309">
        <f>IF(X129&lt;&gt;"",X129,BI129)</f>
        <v/>
      </c>
      <c r="BO129" s="309">
        <f>ABS(BE129-BJ129)</f>
        <v/>
      </c>
      <c r="BP129" s="309">
        <f>IF(S129&lt;&gt;"",POWER((Arkusz10!$O$9*Q129+Arkusz10!$P$9)-S129,2))</f>
        <v/>
      </c>
    </row>
    <row customHeight="1" ht="13.8" r="130" s="311">
      <c r="A130" s="415" t="n">
        <v>3.07</v>
      </c>
      <c r="B130" s="415" t="n">
        <v>2.15</v>
      </c>
      <c r="C130" s="415" t="n">
        <v>0.26</v>
      </c>
      <c r="D130" s="416" t="n">
        <v>0.0383818181818182</v>
      </c>
      <c r="E130" s="415" t="n">
        <v>1.6</v>
      </c>
      <c r="F130" s="415" t="n">
        <v>1.5</v>
      </c>
      <c r="G130" s="417" t="n">
        <v>0</v>
      </c>
      <c r="H130" s="415" t="n">
        <v>0.01</v>
      </c>
      <c r="I130" s="415" t="n">
        <v>0.02</v>
      </c>
      <c r="J130" s="417" t="n">
        <v>0</v>
      </c>
      <c r="K130" s="415" t="n">
        <v>0.04</v>
      </c>
      <c r="L130" s="417" t="n">
        <v>0</v>
      </c>
      <c r="M130" s="417" t="n">
        <v>0</v>
      </c>
      <c r="N130" s="417" t="n">
        <v>0</v>
      </c>
      <c r="O130" s="418" t="n">
        <v>900</v>
      </c>
      <c r="P130" s="418" t="n">
        <v>120</v>
      </c>
      <c r="Q130" s="418" t="n">
        <v>300</v>
      </c>
      <c r="R130" s="418" t="n">
        <v>120</v>
      </c>
      <c r="S130" s="418" t="n">
        <v>1354</v>
      </c>
      <c r="T130" s="418" t="n">
        <v>1176</v>
      </c>
      <c r="U130" s="418" t="n">
        <v>4.5</v>
      </c>
      <c r="V130" s="418" t="n">
        <v>372.6</v>
      </c>
      <c r="W130" s="418" t="n"/>
      <c r="X130" s="418" t="n">
        <v>59.7</v>
      </c>
      <c r="Y130" s="419" t="n">
        <v>19</v>
      </c>
      <c r="Z130" s="420" t="n"/>
      <c r="AA130" s="420" t="n"/>
      <c r="AB130" s="420" t="n"/>
      <c r="AC130" s="420" t="n"/>
      <c r="AD130" s="420" t="n"/>
      <c r="AE130" s="420" t="n"/>
      <c r="AF130" s="309">
        <f>NOT(OR(ISBLANK(S130),ISBLANK(T130),ISBLANK(U130),ISBLANK(V130),AND(ISBLANK(W130),ISBLANK(X130))))</f>
        <v/>
      </c>
      <c r="AG130" s="309" t="n">
        <v>25</v>
      </c>
      <c r="AH130" s="309">
        <f>IF(AG130&lt;=30,1,IF(AG130&lt;=60,2,IF(AG130&lt;=100,3,"bd")))</f>
        <v/>
      </c>
      <c r="AI130" s="309">
        <f>AND(A130&gt;=zakresy_produkcyjne!B$2,A130&lt;=zakresy_produkcyjne!B$3)</f>
        <v/>
      </c>
      <c r="AJ130" s="309">
        <f>AND(B130&gt;=zakresy_produkcyjne!C$2,B130&lt;=zakresy_produkcyjne!C$3)</f>
        <v/>
      </c>
      <c r="AK130" s="309">
        <f>AND(C130&gt;=zakresy_produkcyjne!D$2,C130&lt;=zakresy_produkcyjne!D$3)</f>
        <v/>
      </c>
      <c r="AL130" s="309">
        <f>AND(D130&gt;=zakresy_produkcyjne!E$2,D130&lt;=zakresy_produkcyjne!E$3)</f>
        <v/>
      </c>
      <c r="AM130" s="309">
        <f>AND(E130&gt;=zakresy_produkcyjne!F$2,E130&lt;=zakresy_produkcyjne!F$3)</f>
        <v/>
      </c>
      <c r="AN130" s="309">
        <f>AND(F130&gt;=zakresy_produkcyjne!G$2,F130&lt;=zakresy_produkcyjne!G$3)</f>
        <v/>
      </c>
      <c r="AO130" s="309">
        <f>AND(G130&gt;=zakresy_produkcyjne!H$2,G130&lt;=zakresy_produkcyjne!H$3)</f>
        <v/>
      </c>
      <c r="AP130" s="309">
        <f>AND(O130&gt;=zakresy_produkcyjne!I$2,O130&lt;=zakresy_produkcyjne!I$3)</f>
        <v/>
      </c>
      <c r="AQ130" s="309">
        <f>AND(P130&gt;=zakresy_produkcyjne!J$2,P130&lt;=zakresy_produkcyjne!J$3)</f>
        <v/>
      </c>
      <c r="AR130" s="309">
        <f>AND(Q130&gt;=zakresy_produkcyjne!K$2,Q130&lt;=zakresy_produkcyjne!K$3)</f>
        <v/>
      </c>
      <c r="AS130" s="309">
        <f>AND(R130&gt;=zakresy_produkcyjne!L$2,R130&lt;=zakresy_produkcyjne!L$3)</f>
        <v/>
      </c>
      <c r="AT130" s="309">
        <f>AND(AI130:AO130)</f>
        <v/>
      </c>
      <c r="AU130" s="309">
        <f>AND(AP130:AS130)</f>
        <v/>
      </c>
      <c r="AV130" s="309">
        <f>AND(AT130:AU130)</f>
        <v/>
      </c>
      <c r="AW130" s="309">
        <f>AI130*zakresy_produkcyjne!B$4+AJ130*zakresy_produkcyjne!C$4+AK130*zakresy_produkcyjne!D$4+AL130*zakresy_produkcyjne!E$4+AM130*zakresy_produkcyjne!F$4+AN130*zakresy_produkcyjne!G$4+AO130*zakresy_produkcyjne!H$4+AP130*zakresy_produkcyjne!I$4+AQ130*zakresy_produkcyjne!J$4+AR130*zakresy_produkcyjne!K$4+AS130*zakresy_produkcyjne!L$4</f>
        <v/>
      </c>
      <c r="BD130" s="309" t="n">
        <v>58</v>
      </c>
      <c r="BJ130" s="309">
        <f>IF(S130&lt;&gt;"",S130,BE130)</f>
        <v/>
      </c>
      <c r="BK130" s="309">
        <f>IF(T130&lt;&gt;"",T130,BF130)</f>
        <v/>
      </c>
      <c r="BL130" s="309">
        <f>IF(U130&lt;&gt;"",U130,BG130)</f>
        <v/>
      </c>
      <c r="BM130" s="309">
        <f>IF(V130&lt;&gt;"",V130,BH130)</f>
        <v/>
      </c>
      <c r="BN130" s="309">
        <f>IF(X130&lt;&gt;"",X130,BI130)</f>
        <v/>
      </c>
      <c r="BO130" s="309">
        <f>ABS(BE130-BJ130)</f>
        <v/>
      </c>
      <c r="BP130" s="309">
        <f>IF(S130&lt;&gt;"",POWER((Arkusz10!$O$9*Q130+Arkusz10!$P$9)-S130,2))</f>
        <v/>
      </c>
    </row>
    <row customHeight="1" ht="13.8" r="131" s="311">
      <c r="A131" s="415" t="n">
        <v>3.07</v>
      </c>
      <c r="B131" s="415" t="n">
        <v>2.15</v>
      </c>
      <c r="C131" s="415" t="n">
        <v>0.26</v>
      </c>
      <c r="D131" s="416" t="n">
        <v>0.0383818181818182</v>
      </c>
      <c r="E131" s="415" t="n">
        <v>1.6</v>
      </c>
      <c r="F131" s="415" t="n">
        <v>1.5</v>
      </c>
      <c r="G131" s="417" t="n">
        <v>0</v>
      </c>
      <c r="H131" s="415" t="n">
        <v>0.01</v>
      </c>
      <c r="I131" s="415" t="n">
        <v>0.02</v>
      </c>
      <c r="J131" s="417" t="n">
        <v>0</v>
      </c>
      <c r="K131" s="415" t="n">
        <v>0.04</v>
      </c>
      <c r="L131" s="417" t="n">
        <v>0</v>
      </c>
      <c r="M131" s="417" t="n">
        <v>0</v>
      </c>
      <c r="N131" s="417" t="n">
        <v>0</v>
      </c>
      <c r="O131" s="418" t="n">
        <v>900</v>
      </c>
      <c r="P131" s="418" t="n">
        <v>120</v>
      </c>
      <c r="Q131" s="418" t="n">
        <v>300</v>
      </c>
      <c r="R131" s="418" t="n">
        <v>180</v>
      </c>
      <c r="S131" s="418" t="n">
        <v>1369</v>
      </c>
      <c r="T131" s="418" t="n">
        <v>1159</v>
      </c>
      <c r="U131" s="418" t="n">
        <v>5.5</v>
      </c>
      <c r="V131" s="418" t="n">
        <v>345.6</v>
      </c>
      <c r="W131" s="418" t="n"/>
      <c r="X131" s="418" t="n">
        <v>76.90000000000001</v>
      </c>
      <c r="Y131" s="419" t="n">
        <v>19</v>
      </c>
      <c r="Z131" s="420" t="n"/>
      <c r="AA131" s="420" t="n"/>
      <c r="AB131" s="420" t="n"/>
      <c r="AC131" s="420" t="n"/>
      <c r="AD131" s="420" t="n"/>
      <c r="AE131" s="420" t="n"/>
      <c r="AF131" s="309">
        <f>NOT(OR(ISBLANK(S131),ISBLANK(T131),ISBLANK(U131),ISBLANK(V131),AND(ISBLANK(W131),ISBLANK(X131))))</f>
        <v/>
      </c>
      <c r="AG131" s="309" t="n">
        <v>25</v>
      </c>
      <c r="AH131" s="309">
        <f>IF(AG131&lt;=30,1,IF(AG131&lt;=60,2,IF(AG131&lt;=100,3,"bd")))</f>
        <v/>
      </c>
      <c r="AI131" s="309">
        <f>AND(A131&gt;=zakresy_produkcyjne!B$2,A131&lt;=zakresy_produkcyjne!B$3)</f>
        <v/>
      </c>
      <c r="AJ131" s="309">
        <f>AND(B131&gt;=zakresy_produkcyjne!C$2,B131&lt;=zakresy_produkcyjne!C$3)</f>
        <v/>
      </c>
      <c r="AK131" s="309">
        <f>AND(C131&gt;=zakresy_produkcyjne!D$2,C131&lt;=zakresy_produkcyjne!D$3)</f>
        <v/>
      </c>
      <c r="AL131" s="309">
        <f>AND(D131&gt;=zakresy_produkcyjne!E$2,D131&lt;=zakresy_produkcyjne!E$3)</f>
        <v/>
      </c>
      <c r="AM131" s="309">
        <f>AND(E131&gt;=zakresy_produkcyjne!F$2,E131&lt;=zakresy_produkcyjne!F$3)</f>
        <v/>
      </c>
      <c r="AN131" s="309">
        <f>AND(F131&gt;=zakresy_produkcyjne!G$2,F131&lt;=zakresy_produkcyjne!G$3)</f>
        <v/>
      </c>
      <c r="AO131" s="309">
        <f>AND(G131&gt;=zakresy_produkcyjne!H$2,G131&lt;=zakresy_produkcyjne!H$3)</f>
        <v/>
      </c>
      <c r="AP131" s="309">
        <f>AND(O131&gt;=zakresy_produkcyjne!I$2,O131&lt;=zakresy_produkcyjne!I$3)</f>
        <v/>
      </c>
      <c r="AQ131" s="309">
        <f>AND(P131&gt;=zakresy_produkcyjne!J$2,P131&lt;=zakresy_produkcyjne!J$3)</f>
        <v/>
      </c>
      <c r="AR131" s="309">
        <f>AND(Q131&gt;=zakresy_produkcyjne!K$2,Q131&lt;=zakresy_produkcyjne!K$3)</f>
        <v/>
      </c>
      <c r="AS131" s="309">
        <f>AND(R131&gt;=zakresy_produkcyjne!L$2,R131&lt;=zakresy_produkcyjne!L$3)</f>
        <v/>
      </c>
      <c r="AT131" s="309">
        <f>AND(AI131:AO131)</f>
        <v/>
      </c>
      <c r="AU131" s="309">
        <f>AND(AP131:AS131)</f>
        <v/>
      </c>
      <c r="AV131" s="309">
        <f>AND(AT131:AU131)</f>
        <v/>
      </c>
      <c r="AW131" s="309">
        <f>AI131*zakresy_produkcyjne!B$4+AJ131*zakresy_produkcyjne!C$4+AK131*zakresy_produkcyjne!D$4+AL131*zakresy_produkcyjne!E$4+AM131*zakresy_produkcyjne!F$4+AN131*zakresy_produkcyjne!G$4+AO131*zakresy_produkcyjne!H$4+AP131*zakresy_produkcyjne!I$4+AQ131*zakresy_produkcyjne!J$4+AR131*zakresy_produkcyjne!K$4+AS131*zakresy_produkcyjne!L$4</f>
        <v/>
      </c>
      <c r="BD131" s="309" t="n">
        <v>58</v>
      </c>
      <c r="BJ131" s="309">
        <f>IF(S131&lt;&gt;"",S131,BE131)</f>
        <v/>
      </c>
      <c r="BK131" s="309">
        <f>IF(T131&lt;&gt;"",T131,BF131)</f>
        <v/>
      </c>
      <c r="BL131" s="309">
        <f>IF(U131&lt;&gt;"",U131,BG131)</f>
        <v/>
      </c>
      <c r="BM131" s="309">
        <f>IF(V131&lt;&gt;"",V131,BH131)</f>
        <v/>
      </c>
      <c r="BN131" s="309">
        <f>IF(X131&lt;&gt;"",X131,BI131)</f>
        <v/>
      </c>
      <c r="BO131" s="309">
        <f>ABS(BE131-BJ131)</f>
        <v/>
      </c>
      <c r="BP131" s="309">
        <f>IF(S131&lt;&gt;"",POWER((Arkusz10!$O$9*Q131+Arkusz10!$P$9)-S131,2))</f>
        <v/>
      </c>
    </row>
    <row customHeight="1" ht="13.8" r="132" s="311">
      <c r="A132" s="415" t="n">
        <v>3.07</v>
      </c>
      <c r="B132" s="415" t="n">
        <v>2.15</v>
      </c>
      <c r="C132" s="415" t="n">
        <v>0.26</v>
      </c>
      <c r="D132" s="416" t="n">
        <v>0.0383818181818182</v>
      </c>
      <c r="E132" s="415" t="n">
        <v>1.6</v>
      </c>
      <c r="F132" s="415" t="n">
        <v>1.5</v>
      </c>
      <c r="G132" s="417" t="n">
        <v>0</v>
      </c>
      <c r="H132" s="415" t="n">
        <v>0.01</v>
      </c>
      <c r="I132" s="415" t="n">
        <v>0.02</v>
      </c>
      <c r="J132" s="417" t="n">
        <v>0</v>
      </c>
      <c r="K132" s="415" t="n">
        <v>0.04</v>
      </c>
      <c r="L132" s="417" t="n">
        <v>0</v>
      </c>
      <c r="M132" s="417" t="n">
        <v>0</v>
      </c>
      <c r="N132" s="417" t="n">
        <v>0</v>
      </c>
      <c r="O132" s="418" t="n">
        <v>900</v>
      </c>
      <c r="P132" s="418" t="n">
        <v>120</v>
      </c>
      <c r="Q132" s="418" t="n">
        <v>300</v>
      </c>
      <c r="R132" s="418" t="n">
        <v>240</v>
      </c>
      <c r="S132" s="418" t="n">
        <v>1375</v>
      </c>
      <c r="T132" s="418" t="n">
        <v>1182</v>
      </c>
      <c r="U132" s="418" t="n">
        <v>5.6</v>
      </c>
      <c r="V132" s="418" t="n">
        <v>381.6</v>
      </c>
      <c r="W132" s="418" t="n"/>
      <c r="X132" s="418" t="n">
        <v>71.5</v>
      </c>
      <c r="Y132" s="419" t="n">
        <v>19</v>
      </c>
      <c r="Z132" s="420" t="n"/>
      <c r="AA132" s="420" t="n"/>
      <c r="AB132" s="420" t="n"/>
      <c r="AC132" s="420" t="n"/>
      <c r="AD132" s="420" t="n"/>
      <c r="AE132" s="420" t="n"/>
      <c r="AF132" s="309">
        <f>NOT(OR(ISBLANK(S132),ISBLANK(T132),ISBLANK(U132),ISBLANK(V132),AND(ISBLANK(W132),ISBLANK(X132))))</f>
        <v/>
      </c>
      <c r="AG132" s="309" t="n">
        <v>25</v>
      </c>
      <c r="AH132" s="309">
        <f>IF(AG132&lt;=30,1,IF(AG132&lt;=60,2,IF(AG132&lt;=100,3,"bd")))</f>
        <v/>
      </c>
      <c r="AI132" s="309">
        <f>AND(A132&gt;=zakresy_produkcyjne!B$2,A132&lt;=zakresy_produkcyjne!B$3)</f>
        <v/>
      </c>
      <c r="AJ132" s="309">
        <f>AND(B132&gt;=zakresy_produkcyjne!C$2,B132&lt;=zakresy_produkcyjne!C$3)</f>
        <v/>
      </c>
      <c r="AK132" s="309">
        <f>AND(C132&gt;=zakresy_produkcyjne!D$2,C132&lt;=zakresy_produkcyjne!D$3)</f>
        <v/>
      </c>
      <c r="AL132" s="309">
        <f>AND(D132&gt;=zakresy_produkcyjne!E$2,D132&lt;=zakresy_produkcyjne!E$3)</f>
        <v/>
      </c>
      <c r="AM132" s="309">
        <f>AND(E132&gt;=zakresy_produkcyjne!F$2,E132&lt;=zakresy_produkcyjne!F$3)</f>
        <v/>
      </c>
      <c r="AN132" s="309">
        <f>AND(F132&gt;=zakresy_produkcyjne!G$2,F132&lt;=zakresy_produkcyjne!G$3)</f>
        <v/>
      </c>
      <c r="AO132" s="309">
        <f>AND(G132&gt;=zakresy_produkcyjne!H$2,G132&lt;=zakresy_produkcyjne!H$3)</f>
        <v/>
      </c>
      <c r="AP132" s="309">
        <f>AND(O132&gt;=zakresy_produkcyjne!I$2,O132&lt;=zakresy_produkcyjne!I$3)</f>
        <v/>
      </c>
      <c r="AQ132" s="309">
        <f>AND(P132&gt;=zakresy_produkcyjne!J$2,P132&lt;=zakresy_produkcyjne!J$3)</f>
        <v/>
      </c>
      <c r="AR132" s="309">
        <f>AND(Q132&gt;=zakresy_produkcyjne!K$2,Q132&lt;=zakresy_produkcyjne!K$3)</f>
        <v/>
      </c>
      <c r="AS132" s="309">
        <f>AND(R132&gt;=zakresy_produkcyjne!L$2,R132&lt;=zakresy_produkcyjne!L$3)</f>
        <v/>
      </c>
      <c r="AT132" s="309">
        <f>AND(AI132:AO132)</f>
        <v/>
      </c>
      <c r="AU132" s="309">
        <f>AND(AP132:AS132)</f>
        <v/>
      </c>
      <c r="AV132" s="309">
        <f>AND(AT132:AU132)</f>
        <v/>
      </c>
      <c r="AW132" s="309">
        <f>AI132*zakresy_produkcyjne!B$4+AJ132*zakresy_produkcyjne!C$4+AK132*zakresy_produkcyjne!D$4+AL132*zakresy_produkcyjne!E$4+AM132*zakresy_produkcyjne!F$4+AN132*zakresy_produkcyjne!G$4+AO132*zakresy_produkcyjne!H$4+AP132*zakresy_produkcyjne!I$4+AQ132*zakresy_produkcyjne!J$4+AR132*zakresy_produkcyjne!K$4+AS132*zakresy_produkcyjne!L$4</f>
        <v/>
      </c>
      <c r="BD132" s="309" t="n">
        <v>58</v>
      </c>
      <c r="BJ132" s="309">
        <f>IF(S132&lt;&gt;"",S132,BE132)</f>
        <v/>
      </c>
      <c r="BK132" s="309">
        <f>IF(T132&lt;&gt;"",T132,BF132)</f>
        <v/>
      </c>
      <c r="BL132" s="309">
        <f>IF(U132&lt;&gt;"",U132,BG132)</f>
        <v/>
      </c>
      <c r="BM132" s="309">
        <f>IF(V132&lt;&gt;"",V132,BH132)</f>
        <v/>
      </c>
      <c r="BN132" s="309">
        <f>IF(X132&lt;&gt;"",X132,BI132)</f>
        <v/>
      </c>
      <c r="BO132" s="309">
        <f>ABS(BE132-BJ132)</f>
        <v/>
      </c>
      <c r="BP132" s="309">
        <f>IF(S132&lt;&gt;"",POWER((Arkusz10!$O$9*Q132+Arkusz10!$P$9)-S132,2))</f>
        <v/>
      </c>
    </row>
    <row customHeight="1" ht="13.8" r="133" s="311">
      <c r="A133" s="415" t="n">
        <v>3.07</v>
      </c>
      <c r="B133" s="415" t="n">
        <v>2.15</v>
      </c>
      <c r="C133" s="415" t="n">
        <v>0.26</v>
      </c>
      <c r="D133" s="416" t="n">
        <v>0.0383818181818182</v>
      </c>
      <c r="E133" s="415" t="n">
        <v>1.6</v>
      </c>
      <c r="F133" s="415" t="n">
        <v>1.5</v>
      </c>
      <c r="G133" s="417" t="n">
        <v>0</v>
      </c>
      <c r="H133" s="415" t="n">
        <v>0.01</v>
      </c>
      <c r="I133" s="415" t="n">
        <v>0.02</v>
      </c>
      <c r="J133" s="417" t="n">
        <v>0</v>
      </c>
      <c r="K133" s="415" t="n">
        <v>0.04</v>
      </c>
      <c r="L133" s="417" t="n">
        <v>0</v>
      </c>
      <c r="M133" s="417" t="n">
        <v>0</v>
      </c>
      <c r="N133" s="417" t="n">
        <v>0</v>
      </c>
      <c r="O133" s="418" t="n">
        <v>900</v>
      </c>
      <c r="P133" s="418" t="n">
        <v>120</v>
      </c>
      <c r="Q133" s="418" t="n">
        <v>300</v>
      </c>
      <c r="R133" s="418" t="n">
        <v>360</v>
      </c>
      <c r="S133" s="418" t="n">
        <v>1325</v>
      </c>
      <c r="T133" s="418" t="n">
        <v>1205</v>
      </c>
      <c r="U133" s="418" t="n">
        <v>3.4</v>
      </c>
      <c r="V133" s="418" t="n">
        <v>415.8</v>
      </c>
      <c r="W133" s="418" t="n"/>
      <c r="X133" s="418" t="n">
        <v>69.40000000000001</v>
      </c>
      <c r="Y133" s="419" t="n">
        <v>19</v>
      </c>
      <c r="Z133" s="420" t="n"/>
      <c r="AA133" s="420" t="n"/>
      <c r="AB133" s="420" t="n"/>
      <c r="AC133" s="420" t="n"/>
      <c r="AD133" s="420" t="n"/>
      <c r="AE133" s="420" t="n"/>
      <c r="AF133" s="309">
        <f>NOT(OR(ISBLANK(S133),ISBLANK(T133),ISBLANK(U133),ISBLANK(V133),AND(ISBLANK(W133),ISBLANK(X133))))</f>
        <v/>
      </c>
      <c r="AG133" s="309" t="n">
        <v>25</v>
      </c>
      <c r="AH133" s="309">
        <f>IF(AG133&lt;=30,1,IF(AG133&lt;=60,2,IF(AG133&lt;=100,3,"bd")))</f>
        <v/>
      </c>
      <c r="AI133" s="309">
        <f>AND(A133&gt;=zakresy_produkcyjne!B$2,A133&lt;=zakresy_produkcyjne!B$3)</f>
        <v/>
      </c>
      <c r="AJ133" s="309">
        <f>AND(B133&gt;=zakresy_produkcyjne!C$2,B133&lt;=zakresy_produkcyjne!C$3)</f>
        <v/>
      </c>
      <c r="AK133" s="309">
        <f>AND(C133&gt;=zakresy_produkcyjne!D$2,C133&lt;=zakresy_produkcyjne!D$3)</f>
        <v/>
      </c>
      <c r="AL133" s="309">
        <f>AND(D133&gt;=zakresy_produkcyjne!E$2,D133&lt;=zakresy_produkcyjne!E$3)</f>
        <v/>
      </c>
      <c r="AM133" s="309">
        <f>AND(E133&gt;=zakresy_produkcyjne!F$2,E133&lt;=zakresy_produkcyjne!F$3)</f>
        <v/>
      </c>
      <c r="AN133" s="309">
        <f>AND(F133&gt;=zakresy_produkcyjne!G$2,F133&lt;=zakresy_produkcyjne!G$3)</f>
        <v/>
      </c>
      <c r="AO133" s="309">
        <f>AND(G133&gt;=zakresy_produkcyjne!H$2,G133&lt;=zakresy_produkcyjne!H$3)</f>
        <v/>
      </c>
      <c r="AP133" s="309">
        <f>AND(O133&gt;=zakresy_produkcyjne!I$2,O133&lt;=zakresy_produkcyjne!I$3)</f>
        <v/>
      </c>
      <c r="AQ133" s="309">
        <f>AND(P133&gt;=zakresy_produkcyjne!J$2,P133&lt;=zakresy_produkcyjne!J$3)</f>
        <v/>
      </c>
      <c r="AR133" s="309">
        <f>AND(Q133&gt;=zakresy_produkcyjne!K$2,Q133&lt;=zakresy_produkcyjne!K$3)</f>
        <v/>
      </c>
      <c r="AS133" s="309">
        <f>AND(R133&gt;=zakresy_produkcyjne!L$2,R133&lt;=zakresy_produkcyjne!L$3)</f>
        <v/>
      </c>
      <c r="AT133" s="309">
        <f>AND(AI133:AO133)</f>
        <v/>
      </c>
      <c r="AU133" s="309">
        <f>AND(AP133:AS133)</f>
        <v/>
      </c>
      <c r="AV133" s="309">
        <f>AND(AT133:AU133)</f>
        <v/>
      </c>
      <c r="AW133" s="309">
        <f>AI133*zakresy_produkcyjne!B$4+AJ133*zakresy_produkcyjne!C$4+AK133*zakresy_produkcyjne!D$4+AL133*zakresy_produkcyjne!E$4+AM133*zakresy_produkcyjne!F$4+AN133*zakresy_produkcyjne!G$4+AO133*zakresy_produkcyjne!H$4+AP133*zakresy_produkcyjne!I$4+AQ133*zakresy_produkcyjne!J$4+AR133*zakresy_produkcyjne!K$4+AS133*zakresy_produkcyjne!L$4</f>
        <v/>
      </c>
      <c r="BD133" s="309" t="n">
        <v>58</v>
      </c>
      <c r="BJ133" s="309">
        <f>IF(S133&lt;&gt;"",S133,BE133)</f>
        <v/>
      </c>
      <c r="BK133" s="309">
        <f>IF(T133&lt;&gt;"",T133,BF133)</f>
        <v/>
      </c>
      <c r="BL133" s="309">
        <f>IF(U133&lt;&gt;"",U133,BG133)</f>
        <v/>
      </c>
      <c r="BM133" s="309">
        <f>IF(V133&lt;&gt;"",V133,BH133)</f>
        <v/>
      </c>
      <c r="BN133" s="309">
        <f>IF(X133&lt;&gt;"",X133,BI133)</f>
        <v/>
      </c>
      <c r="BO133" s="309">
        <f>ABS(BE133-BJ133)</f>
        <v/>
      </c>
      <c r="BP133" s="309">
        <f>IF(S133&lt;&gt;"",POWER((Arkusz10!$O$9*Q133+Arkusz10!$P$9)-S133,2))</f>
        <v/>
      </c>
    </row>
    <row customHeight="1" ht="13.8" r="134" s="311">
      <c r="A134" s="415" t="n">
        <v>3.07</v>
      </c>
      <c r="B134" s="415" t="n">
        <v>2.15</v>
      </c>
      <c r="C134" s="415" t="n">
        <v>0.26</v>
      </c>
      <c r="D134" s="416" t="n">
        <v>0.0383818181818182</v>
      </c>
      <c r="E134" s="415" t="n">
        <v>1.6</v>
      </c>
      <c r="F134" s="415" t="n">
        <v>1.5</v>
      </c>
      <c r="G134" s="417" t="n">
        <v>0</v>
      </c>
      <c r="H134" s="415" t="n">
        <v>0.01</v>
      </c>
      <c r="I134" s="415" t="n">
        <v>0.02</v>
      </c>
      <c r="J134" s="417" t="n">
        <v>0</v>
      </c>
      <c r="K134" s="415" t="n">
        <v>0.04</v>
      </c>
      <c r="L134" s="417" t="n">
        <v>0</v>
      </c>
      <c r="M134" s="417" t="n">
        <v>0</v>
      </c>
      <c r="N134" s="417" t="n">
        <v>0</v>
      </c>
      <c r="O134" s="418" t="n">
        <v>900</v>
      </c>
      <c r="P134" s="418" t="n">
        <v>120</v>
      </c>
      <c r="Q134" s="418" t="n">
        <v>350</v>
      </c>
      <c r="R134" s="418" t="n">
        <v>60</v>
      </c>
      <c r="S134" s="418" t="n">
        <v>1111</v>
      </c>
      <c r="T134" s="418" t="n">
        <v>824</v>
      </c>
      <c r="U134" s="418" t="n">
        <v>5.4</v>
      </c>
      <c r="V134" s="418" t="n">
        <v>373.5</v>
      </c>
      <c r="W134" s="418" t="n"/>
      <c r="X134" s="418" t="n">
        <v>45.1</v>
      </c>
      <c r="Y134" s="419" t="n">
        <v>19</v>
      </c>
      <c r="Z134" s="420" t="n"/>
      <c r="AA134" s="420" t="n"/>
      <c r="AB134" s="420" t="n"/>
      <c r="AC134" s="420" t="n"/>
      <c r="AD134" s="420" t="n"/>
      <c r="AE134" s="420" t="n"/>
      <c r="AF134" s="309">
        <f>NOT(OR(ISBLANK(S134),ISBLANK(T134),ISBLANK(U134),ISBLANK(V134),AND(ISBLANK(W134),ISBLANK(X134))))</f>
        <v/>
      </c>
      <c r="AG134" s="309" t="n">
        <v>25</v>
      </c>
      <c r="AH134" s="309">
        <f>IF(AG134&lt;=30,1,IF(AG134&lt;=60,2,IF(AG134&lt;=100,3,"bd")))</f>
        <v/>
      </c>
      <c r="AI134" s="309">
        <f>AND(A134&gt;=zakresy_produkcyjne!B$2,A134&lt;=zakresy_produkcyjne!B$3)</f>
        <v/>
      </c>
      <c r="AJ134" s="309">
        <f>AND(B134&gt;=zakresy_produkcyjne!C$2,B134&lt;=zakresy_produkcyjne!C$3)</f>
        <v/>
      </c>
      <c r="AK134" s="309">
        <f>AND(C134&gt;=zakresy_produkcyjne!D$2,C134&lt;=zakresy_produkcyjne!D$3)</f>
        <v/>
      </c>
      <c r="AL134" s="309">
        <f>AND(D134&gt;=zakresy_produkcyjne!E$2,D134&lt;=zakresy_produkcyjne!E$3)</f>
        <v/>
      </c>
      <c r="AM134" s="309">
        <f>AND(E134&gt;=zakresy_produkcyjne!F$2,E134&lt;=zakresy_produkcyjne!F$3)</f>
        <v/>
      </c>
      <c r="AN134" s="309">
        <f>AND(F134&gt;=zakresy_produkcyjne!G$2,F134&lt;=zakresy_produkcyjne!G$3)</f>
        <v/>
      </c>
      <c r="AO134" s="309">
        <f>AND(G134&gt;=zakresy_produkcyjne!H$2,G134&lt;=zakresy_produkcyjne!H$3)</f>
        <v/>
      </c>
      <c r="AP134" s="309">
        <f>AND(O134&gt;=zakresy_produkcyjne!I$2,O134&lt;=zakresy_produkcyjne!I$3)</f>
        <v/>
      </c>
      <c r="AQ134" s="309">
        <f>AND(P134&gt;=zakresy_produkcyjne!J$2,P134&lt;=zakresy_produkcyjne!J$3)</f>
        <v/>
      </c>
      <c r="AR134" s="309">
        <f>AND(Q134&gt;=zakresy_produkcyjne!K$2,Q134&lt;=zakresy_produkcyjne!K$3)</f>
        <v/>
      </c>
      <c r="AS134" s="309">
        <f>AND(R134&gt;=zakresy_produkcyjne!L$2,R134&lt;=zakresy_produkcyjne!L$3)</f>
        <v/>
      </c>
      <c r="AT134" s="309">
        <f>AND(AI134:AO134)</f>
        <v/>
      </c>
      <c r="AU134" s="309">
        <f>AND(AP134:AS134)</f>
        <v/>
      </c>
      <c r="AV134" s="309">
        <f>AND(AT134:AU134)</f>
        <v/>
      </c>
      <c r="AW134" s="309">
        <f>AI134*zakresy_produkcyjne!B$4+AJ134*zakresy_produkcyjne!C$4+AK134*zakresy_produkcyjne!D$4+AL134*zakresy_produkcyjne!E$4+AM134*zakresy_produkcyjne!F$4+AN134*zakresy_produkcyjne!G$4+AO134*zakresy_produkcyjne!H$4+AP134*zakresy_produkcyjne!I$4+AQ134*zakresy_produkcyjne!J$4+AR134*zakresy_produkcyjne!K$4+AS134*zakresy_produkcyjne!L$4</f>
        <v/>
      </c>
      <c r="BD134" s="309" t="n">
        <v>58</v>
      </c>
      <c r="BJ134" s="309">
        <f>IF(S134&lt;&gt;"",S134,BE134)</f>
        <v/>
      </c>
      <c r="BK134" s="309">
        <f>IF(T134&lt;&gt;"",T134,BF134)</f>
        <v/>
      </c>
      <c r="BL134" s="309">
        <f>IF(U134&lt;&gt;"",U134,BG134)</f>
        <v/>
      </c>
      <c r="BM134" s="309">
        <f>IF(V134&lt;&gt;"",V134,BH134)</f>
        <v/>
      </c>
      <c r="BN134" s="309">
        <f>IF(X134&lt;&gt;"",X134,BI134)</f>
        <v/>
      </c>
      <c r="BO134" s="309">
        <f>ABS(BE134-BJ134)</f>
        <v/>
      </c>
      <c r="BP134" s="309">
        <f>IF(S134&lt;&gt;"",POWER((Arkusz10!$O$9*Q134+Arkusz10!$P$9)-S134,2))</f>
        <v/>
      </c>
    </row>
    <row customHeight="1" ht="13.8" r="135" s="311">
      <c r="A135" s="415" t="n">
        <v>3.07</v>
      </c>
      <c r="B135" s="415" t="n">
        <v>2.15</v>
      </c>
      <c r="C135" s="415" t="n">
        <v>0.26</v>
      </c>
      <c r="D135" s="416" t="n">
        <v>0.0383818181818182</v>
      </c>
      <c r="E135" s="415" t="n">
        <v>1.6</v>
      </c>
      <c r="F135" s="415" t="n">
        <v>1.5</v>
      </c>
      <c r="G135" s="417" t="n">
        <v>0</v>
      </c>
      <c r="H135" s="415" t="n">
        <v>0.01</v>
      </c>
      <c r="I135" s="415" t="n">
        <v>0.02</v>
      </c>
      <c r="J135" s="417" t="n">
        <v>0</v>
      </c>
      <c r="K135" s="415" t="n">
        <v>0.04</v>
      </c>
      <c r="L135" s="417" t="n">
        <v>0</v>
      </c>
      <c r="M135" s="417" t="n">
        <v>0</v>
      </c>
      <c r="N135" s="417" t="n">
        <v>0</v>
      </c>
      <c r="O135" s="418" t="n">
        <v>900</v>
      </c>
      <c r="P135" s="418" t="n">
        <v>120</v>
      </c>
      <c r="Q135" s="418" t="n">
        <v>350</v>
      </c>
      <c r="R135" s="418" t="n">
        <v>120</v>
      </c>
      <c r="S135" s="418" t="n">
        <v>1109</v>
      </c>
      <c r="T135" s="418" t="n">
        <v>931</v>
      </c>
      <c r="U135" s="418" t="n">
        <v>10</v>
      </c>
      <c r="V135" s="418" t="n">
        <v>344.7</v>
      </c>
      <c r="W135" s="418" t="n"/>
      <c r="X135" s="418" t="n">
        <v>90.2</v>
      </c>
      <c r="Y135" s="419" t="n">
        <v>19</v>
      </c>
      <c r="Z135" s="420" t="n"/>
      <c r="AA135" s="420" t="n"/>
      <c r="AB135" s="420" t="n"/>
      <c r="AC135" s="420" t="n"/>
      <c r="AD135" s="420" t="n"/>
      <c r="AE135" s="420" t="n"/>
      <c r="AF135" s="309">
        <f>NOT(OR(ISBLANK(S135),ISBLANK(T135),ISBLANK(U135),ISBLANK(V135),AND(ISBLANK(W135),ISBLANK(X135))))</f>
        <v/>
      </c>
      <c r="AG135" s="309" t="n">
        <v>25</v>
      </c>
      <c r="AH135" s="309">
        <f>IF(AG135&lt;=30,1,IF(AG135&lt;=60,2,IF(AG135&lt;=100,3,"bd")))</f>
        <v/>
      </c>
      <c r="AI135" s="309">
        <f>AND(A135&gt;=zakresy_produkcyjne!B$2,A135&lt;=zakresy_produkcyjne!B$3)</f>
        <v/>
      </c>
      <c r="AJ135" s="309">
        <f>AND(B135&gt;=zakresy_produkcyjne!C$2,B135&lt;=zakresy_produkcyjne!C$3)</f>
        <v/>
      </c>
      <c r="AK135" s="309">
        <f>AND(C135&gt;=zakresy_produkcyjne!D$2,C135&lt;=zakresy_produkcyjne!D$3)</f>
        <v/>
      </c>
      <c r="AL135" s="309">
        <f>AND(D135&gt;=zakresy_produkcyjne!E$2,D135&lt;=zakresy_produkcyjne!E$3)</f>
        <v/>
      </c>
      <c r="AM135" s="309">
        <f>AND(E135&gt;=zakresy_produkcyjne!F$2,E135&lt;=zakresy_produkcyjne!F$3)</f>
        <v/>
      </c>
      <c r="AN135" s="309">
        <f>AND(F135&gt;=zakresy_produkcyjne!G$2,F135&lt;=zakresy_produkcyjne!G$3)</f>
        <v/>
      </c>
      <c r="AO135" s="309">
        <f>AND(G135&gt;=zakresy_produkcyjne!H$2,G135&lt;=zakresy_produkcyjne!H$3)</f>
        <v/>
      </c>
      <c r="AP135" s="309">
        <f>AND(O135&gt;=zakresy_produkcyjne!I$2,O135&lt;=zakresy_produkcyjne!I$3)</f>
        <v/>
      </c>
      <c r="AQ135" s="309">
        <f>AND(P135&gt;=zakresy_produkcyjne!J$2,P135&lt;=zakresy_produkcyjne!J$3)</f>
        <v/>
      </c>
      <c r="AR135" s="309">
        <f>AND(Q135&gt;=zakresy_produkcyjne!K$2,Q135&lt;=zakresy_produkcyjne!K$3)</f>
        <v/>
      </c>
      <c r="AS135" s="309">
        <f>AND(R135&gt;=zakresy_produkcyjne!L$2,R135&lt;=zakresy_produkcyjne!L$3)</f>
        <v/>
      </c>
      <c r="AT135" s="309">
        <f>AND(AI135:AO135)</f>
        <v/>
      </c>
      <c r="AU135" s="309">
        <f>AND(AP135:AS135)</f>
        <v/>
      </c>
      <c r="AV135" s="309">
        <f>AND(AT135:AU135)</f>
        <v/>
      </c>
      <c r="AW135" s="309">
        <f>AI135*zakresy_produkcyjne!B$4+AJ135*zakresy_produkcyjne!C$4+AK135*zakresy_produkcyjne!D$4+AL135*zakresy_produkcyjne!E$4+AM135*zakresy_produkcyjne!F$4+AN135*zakresy_produkcyjne!G$4+AO135*zakresy_produkcyjne!H$4+AP135*zakresy_produkcyjne!I$4+AQ135*zakresy_produkcyjne!J$4+AR135*zakresy_produkcyjne!K$4+AS135*zakresy_produkcyjne!L$4</f>
        <v/>
      </c>
      <c r="BD135" s="309" t="n">
        <v>58</v>
      </c>
      <c r="BJ135" s="309">
        <f>IF(S135&lt;&gt;"",S135,BE135)</f>
        <v/>
      </c>
      <c r="BK135" s="309">
        <f>IF(T135&lt;&gt;"",T135,BF135)</f>
        <v/>
      </c>
      <c r="BL135" s="309">
        <f>IF(U135&lt;&gt;"",U135,BG135)</f>
        <v/>
      </c>
      <c r="BM135" s="309">
        <f>IF(V135&lt;&gt;"",V135,BH135)</f>
        <v/>
      </c>
      <c r="BN135" s="309">
        <f>IF(X135&lt;&gt;"",X135,BI135)</f>
        <v/>
      </c>
      <c r="BO135" s="309">
        <f>ABS(BE135-BJ135)</f>
        <v/>
      </c>
      <c r="BP135" s="309">
        <f>IF(S135&lt;&gt;"",POWER((Arkusz10!$O$9*Q135+Arkusz10!$P$9)-S135,2))</f>
        <v/>
      </c>
    </row>
    <row customHeight="1" ht="13.8" r="136" s="311">
      <c r="A136" s="415" t="n">
        <v>3.07</v>
      </c>
      <c r="B136" s="415" t="n">
        <v>2.15</v>
      </c>
      <c r="C136" s="415" t="n">
        <v>0.26</v>
      </c>
      <c r="D136" s="416" t="n">
        <v>0.0383818181818182</v>
      </c>
      <c r="E136" s="415" t="n">
        <v>1.6</v>
      </c>
      <c r="F136" s="415" t="n">
        <v>1.5</v>
      </c>
      <c r="G136" s="417" t="n">
        <v>0</v>
      </c>
      <c r="H136" s="415" t="n">
        <v>0.01</v>
      </c>
      <c r="I136" s="415" t="n">
        <v>0.02</v>
      </c>
      <c r="J136" s="417" t="n">
        <v>0</v>
      </c>
      <c r="K136" s="415" t="n">
        <v>0.04</v>
      </c>
      <c r="L136" s="417" t="n">
        <v>0</v>
      </c>
      <c r="M136" s="417" t="n">
        <v>0</v>
      </c>
      <c r="N136" s="417" t="n">
        <v>0</v>
      </c>
      <c r="O136" s="418" t="n">
        <v>900</v>
      </c>
      <c r="P136" s="418" t="n">
        <v>120</v>
      </c>
      <c r="Q136" s="418" t="n">
        <v>350</v>
      </c>
      <c r="R136" s="418" t="n">
        <v>180</v>
      </c>
      <c r="S136" s="418" t="n">
        <v>1070</v>
      </c>
      <c r="T136" s="418" t="n">
        <v>901</v>
      </c>
      <c r="U136" s="418" t="n">
        <v>11.1</v>
      </c>
      <c r="V136" s="418" t="n">
        <v>277.2</v>
      </c>
      <c r="W136" s="418" t="n"/>
      <c r="X136" s="418" t="n">
        <v>122.1</v>
      </c>
      <c r="Y136" s="419" t="n">
        <v>19</v>
      </c>
      <c r="Z136" s="420" t="n"/>
      <c r="AA136" s="420" t="n"/>
      <c r="AB136" s="420" t="n"/>
      <c r="AC136" s="420" t="n"/>
      <c r="AD136" s="420" t="n"/>
      <c r="AE136" s="420" t="n"/>
      <c r="AF136" s="309">
        <f>NOT(OR(ISBLANK(S136),ISBLANK(T136),ISBLANK(U136),ISBLANK(V136),AND(ISBLANK(W136),ISBLANK(X136))))</f>
        <v/>
      </c>
      <c r="AG136" s="309" t="n">
        <v>25</v>
      </c>
      <c r="AH136" s="309">
        <f>IF(AG136&lt;=30,1,IF(AG136&lt;=60,2,IF(AG136&lt;=100,3,"bd")))</f>
        <v/>
      </c>
      <c r="AI136" s="309">
        <f>AND(A136&gt;=zakresy_produkcyjne!B$2,A136&lt;=zakresy_produkcyjne!B$3)</f>
        <v/>
      </c>
      <c r="AJ136" s="309">
        <f>AND(B136&gt;=zakresy_produkcyjne!C$2,B136&lt;=zakresy_produkcyjne!C$3)</f>
        <v/>
      </c>
      <c r="AK136" s="309">
        <f>AND(C136&gt;=zakresy_produkcyjne!D$2,C136&lt;=zakresy_produkcyjne!D$3)</f>
        <v/>
      </c>
      <c r="AL136" s="309">
        <f>AND(D136&gt;=zakresy_produkcyjne!E$2,D136&lt;=zakresy_produkcyjne!E$3)</f>
        <v/>
      </c>
      <c r="AM136" s="309">
        <f>AND(E136&gt;=zakresy_produkcyjne!F$2,E136&lt;=zakresy_produkcyjne!F$3)</f>
        <v/>
      </c>
      <c r="AN136" s="309">
        <f>AND(F136&gt;=zakresy_produkcyjne!G$2,F136&lt;=zakresy_produkcyjne!G$3)</f>
        <v/>
      </c>
      <c r="AO136" s="309">
        <f>AND(G136&gt;=zakresy_produkcyjne!H$2,G136&lt;=zakresy_produkcyjne!H$3)</f>
        <v/>
      </c>
      <c r="AP136" s="309">
        <f>AND(O136&gt;=zakresy_produkcyjne!I$2,O136&lt;=zakresy_produkcyjne!I$3)</f>
        <v/>
      </c>
      <c r="AQ136" s="309">
        <f>AND(P136&gt;=zakresy_produkcyjne!J$2,P136&lt;=zakresy_produkcyjne!J$3)</f>
        <v/>
      </c>
      <c r="AR136" s="309">
        <f>AND(Q136&gt;=zakresy_produkcyjne!K$2,Q136&lt;=zakresy_produkcyjne!K$3)</f>
        <v/>
      </c>
      <c r="AS136" s="309">
        <f>AND(R136&gt;=zakresy_produkcyjne!L$2,R136&lt;=zakresy_produkcyjne!L$3)</f>
        <v/>
      </c>
      <c r="AT136" s="309">
        <f>AND(AI136:AO136)</f>
        <v/>
      </c>
      <c r="AU136" s="309">
        <f>AND(AP136:AS136)</f>
        <v/>
      </c>
      <c r="AV136" s="309">
        <f>AND(AT136:AU136)</f>
        <v/>
      </c>
      <c r="AW136" s="309">
        <f>AI136*zakresy_produkcyjne!B$4+AJ136*zakresy_produkcyjne!C$4+AK136*zakresy_produkcyjne!D$4+AL136*zakresy_produkcyjne!E$4+AM136*zakresy_produkcyjne!F$4+AN136*zakresy_produkcyjne!G$4+AO136*zakresy_produkcyjne!H$4+AP136*zakresy_produkcyjne!I$4+AQ136*zakresy_produkcyjne!J$4+AR136*zakresy_produkcyjne!K$4+AS136*zakresy_produkcyjne!L$4</f>
        <v/>
      </c>
      <c r="BD136" s="309" t="n">
        <v>58</v>
      </c>
      <c r="BJ136" s="309">
        <f>IF(S136&lt;&gt;"",S136,BE136)</f>
        <v/>
      </c>
      <c r="BK136" s="309">
        <f>IF(T136&lt;&gt;"",T136,BF136)</f>
        <v/>
      </c>
      <c r="BL136" s="309">
        <f>IF(U136&lt;&gt;"",U136,BG136)</f>
        <v/>
      </c>
      <c r="BM136" s="309">
        <f>IF(V136&lt;&gt;"",V136,BH136)</f>
        <v/>
      </c>
      <c r="BN136" s="309">
        <f>IF(X136&lt;&gt;"",X136,BI136)</f>
        <v/>
      </c>
      <c r="BO136" s="309">
        <f>ABS(BE136-BJ136)</f>
        <v/>
      </c>
      <c r="BP136" s="309">
        <f>IF(S136&lt;&gt;"",POWER((Arkusz10!$O$9*Q136+Arkusz10!$P$9)-S136,2))</f>
        <v/>
      </c>
    </row>
    <row customHeight="1" ht="13.8" r="137" s="311">
      <c r="A137" s="415" t="n">
        <v>3.07</v>
      </c>
      <c r="B137" s="415" t="n">
        <v>2.15</v>
      </c>
      <c r="C137" s="415" t="n">
        <v>0.26</v>
      </c>
      <c r="D137" s="416" t="n">
        <v>0.0383818181818182</v>
      </c>
      <c r="E137" s="415" t="n">
        <v>1.6</v>
      </c>
      <c r="F137" s="415" t="n">
        <v>1.5</v>
      </c>
      <c r="G137" s="417" t="n">
        <v>0</v>
      </c>
      <c r="H137" s="415" t="n">
        <v>0.01</v>
      </c>
      <c r="I137" s="415" t="n">
        <v>0.02</v>
      </c>
      <c r="J137" s="417" t="n">
        <v>0</v>
      </c>
      <c r="K137" s="415" t="n">
        <v>0.04</v>
      </c>
      <c r="L137" s="417" t="n">
        <v>0</v>
      </c>
      <c r="M137" s="417" t="n">
        <v>0</v>
      </c>
      <c r="N137" s="417" t="n">
        <v>0</v>
      </c>
      <c r="O137" s="418" t="n">
        <v>900</v>
      </c>
      <c r="P137" s="418" t="n">
        <v>120</v>
      </c>
      <c r="Q137" s="418" t="n">
        <v>350</v>
      </c>
      <c r="R137" s="418" t="n">
        <v>240</v>
      </c>
      <c r="S137" s="418" t="n">
        <v>1043</v>
      </c>
      <c r="T137" s="418" t="n">
        <v>892</v>
      </c>
      <c r="U137" s="418" t="n">
        <v>10.1</v>
      </c>
      <c r="V137" s="418" t="n">
        <v>315.9</v>
      </c>
      <c r="W137" s="418" t="n"/>
      <c r="X137" s="418" t="n">
        <v>106.1</v>
      </c>
      <c r="Y137" s="419" t="n">
        <v>19</v>
      </c>
      <c r="Z137" s="420" t="n"/>
      <c r="AA137" s="420" t="n"/>
      <c r="AB137" s="420" t="n"/>
      <c r="AC137" s="420" t="n"/>
      <c r="AD137" s="420" t="n"/>
      <c r="AE137" s="420" t="n"/>
      <c r="AF137" s="309">
        <f>NOT(OR(ISBLANK(S137),ISBLANK(T137),ISBLANK(U137),ISBLANK(V137),AND(ISBLANK(W137),ISBLANK(X137))))</f>
        <v/>
      </c>
      <c r="AG137" s="309" t="n">
        <v>25</v>
      </c>
      <c r="AH137" s="309">
        <f>IF(AG137&lt;=30,1,IF(AG137&lt;=60,2,IF(AG137&lt;=100,3,"bd")))</f>
        <v/>
      </c>
      <c r="AI137" s="309">
        <f>AND(A137&gt;=zakresy_produkcyjne!B$2,A137&lt;=zakresy_produkcyjne!B$3)</f>
        <v/>
      </c>
      <c r="AJ137" s="309">
        <f>AND(B137&gt;=zakresy_produkcyjne!C$2,B137&lt;=zakresy_produkcyjne!C$3)</f>
        <v/>
      </c>
      <c r="AK137" s="309">
        <f>AND(C137&gt;=zakresy_produkcyjne!D$2,C137&lt;=zakresy_produkcyjne!D$3)</f>
        <v/>
      </c>
      <c r="AL137" s="309">
        <f>AND(D137&gt;=zakresy_produkcyjne!E$2,D137&lt;=zakresy_produkcyjne!E$3)</f>
        <v/>
      </c>
      <c r="AM137" s="309">
        <f>AND(E137&gt;=zakresy_produkcyjne!F$2,E137&lt;=zakresy_produkcyjne!F$3)</f>
        <v/>
      </c>
      <c r="AN137" s="309">
        <f>AND(F137&gt;=zakresy_produkcyjne!G$2,F137&lt;=zakresy_produkcyjne!G$3)</f>
        <v/>
      </c>
      <c r="AO137" s="309">
        <f>AND(G137&gt;=zakresy_produkcyjne!H$2,G137&lt;=zakresy_produkcyjne!H$3)</f>
        <v/>
      </c>
      <c r="AP137" s="309">
        <f>AND(O137&gt;=zakresy_produkcyjne!I$2,O137&lt;=zakresy_produkcyjne!I$3)</f>
        <v/>
      </c>
      <c r="AQ137" s="309">
        <f>AND(P137&gt;=zakresy_produkcyjne!J$2,P137&lt;=zakresy_produkcyjne!J$3)</f>
        <v/>
      </c>
      <c r="AR137" s="309">
        <f>AND(Q137&gt;=zakresy_produkcyjne!K$2,Q137&lt;=zakresy_produkcyjne!K$3)</f>
        <v/>
      </c>
      <c r="AS137" s="309">
        <f>AND(R137&gt;=zakresy_produkcyjne!L$2,R137&lt;=zakresy_produkcyjne!L$3)</f>
        <v/>
      </c>
      <c r="AT137" s="309">
        <f>AND(AI137:AO137)</f>
        <v/>
      </c>
      <c r="AU137" s="309">
        <f>AND(AP137:AS137)</f>
        <v/>
      </c>
      <c r="AV137" s="309">
        <f>AND(AT137:AU137)</f>
        <v/>
      </c>
      <c r="AW137" s="309">
        <f>AI137*zakresy_produkcyjne!B$4+AJ137*zakresy_produkcyjne!C$4+AK137*zakresy_produkcyjne!D$4+AL137*zakresy_produkcyjne!E$4+AM137*zakresy_produkcyjne!F$4+AN137*zakresy_produkcyjne!G$4+AO137*zakresy_produkcyjne!H$4+AP137*zakresy_produkcyjne!I$4+AQ137*zakresy_produkcyjne!J$4+AR137*zakresy_produkcyjne!K$4+AS137*zakresy_produkcyjne!L$4</f>
        <v/>
      </c>
      <c r="BD137" s="309" t="n">
        <v>58</v>
      </c>
      <c r="BJ137" s="309">
        <f>IF(S137&lt;&gt;"",S137,BE137)</f>
        <v/>
      </c>
      <c r="BK137" s="309">
        <f>IF(T137&lt;&gt;"",T137,BF137)</f>
        <v/>
      </c>
      <c r="BL137" s="309">
        <f>IF(U137&lt;&gt;"",U137,BG137)</f>
        <v/>
      </c>
      <c r="BM137" s="309">
        <f>IF(V137&lt;&gt;"",V137,BH137)</f>
        <v/>
      </c>
      <c r="BN137" s="309">
        <f>IF(X137&lt;&gt;"",X137,BI137)</f>
        <v/>
      </c>
      <c r="BO137" s="309">
        <f>ABS(BE137-BJ137)</f>
        <v/>
      </c>
      <c r="BP137" s="309">
        <f>IF(S137&lt;&gt;"",POWER((Arkusz10!$O$9*Q137+Arkusz10!$P$9)-S137,2))</f>
        <v/>
      </c>
    </row>
    <row customHeight="1" ht="13.8" r="138" s="311">
      <c r="A138" s="415" t="n">
        <v>3.07</v>
      </c>
      <c r="B138" s="415" t="n">
        <v>2.15</v>
      </c>
      <c r="C138" s="415" t="n">
        <v>0.26</v>
      </c>
      <c r="D138" s="416" t="n">
        <v>0.0383818181818182</v>
      </c>
      <c r="E138" s="415" t="n">
        <v>1.6</v>
      </c>
      <c r="F138" s="415" t="n">
        <v>1.5</v>
      </c>
      <c r="G138" s="417" t="n">
        <v>0</v>
      </c>
      <c r="H138" s="415" t="n">
        <v>0.01</v>
      </c>
      <c r="I138" s="415" t="n">
        <v>0.02</v>
      </c>
      <c r="J138" s="417" t="n">
        <v>0</v>
      </c>
      <c r="K138" s="415" t="n">
        <v>0.04</v>
      </c>
      <c r="L138" s="417" t="n">
        <v>0</v>
      </c>
      <c r="M138" s="417" t="n">
        <v>0</v>
      </c>
      <c r="N138" s="417" t="n">
        <v>0</v>
      </c>
      <c r="O138" s="418" t="n">
        <v>900</v>
      </c>
      <c r="P138" s="418" t="n">
        <v>120</v>
      </c>
      <c r="Q138" s="418" t="n">
        <v>350</v>
      </c>
      <c r="R138" s="418" t="n">
        <v>360</v>
      </c>
      <c r="S138" s="418" t="n">
        <v>1042</v>
      </c>
      <c r="T138" s="418" t="n">
        <v>822</v>
      </c>
      <c r="U138" s="418" t="n">
        <v>6.1</v>
      </c>
      <c r="V138" s="418" t="n">
        <v>342</v>
      </c>
      <c r="W138" s="418" t="n"/>
      <c r="X138" s="418" t="n">
        <v>50.3</v>
      </c>
      <c r="Y138" s="419" t="n">
        <v>19</v>
      </c>
      <c r="Z138" s="420" t="n"/>
      <c r="AA138" s="420" t="n"/>
      <c r="AB138" s="420" t="n"/>
      <c r="AC138" s="420" t="n"/>
      <c r="AD138" s="420" t="n"/>
      <c r="AE138" s="420" t="n"/>
      <c r="AF138" s="309">
        <f>NOT(OR(ISBLANK(S138),ISBLANK(T138),ISBLANK(U138),ISBLANK(V138),AND(ISBLANK(W138),ISBLANK(X138))))</f>
        <v/>
      </c>
      <c r="AG138" s="309" t="n">
        <v>25</v>
      </c>
      <c r="AH138" s="309">
        <f>IF(AG138&lt;=30,1,IF(AG138&lt;=60,2,IF(AG138&lt;=100,3,"bd")))</f>
        <v/>
      </c>
      <c r="AI138" s="309">
        <f>AND(A138&gt;=zakresy_produkcyjne!B$2,A138&lt;=zakresy_produkcyjne!B$3)</f>
        <v/>
      </c>
      <c r="AJ138" s="309">
        <f>AND(B138&gt;=zakresy_produkcyjne!C$2,B138&lt;=zakresy_produkcyjne!C$3)</f>
        <v/>
      </c>
      <c r="AK138" s="309">
        <f>AND(C138&gt;=zakresy_produkcyjne!D$2,C138&lt;=zakresy_produkcyjne!D$3)</f>
        <v/>
      </c>
      <c r="AL138" s="309">
        <f>AND(D138&gt;=zakresy_produkcyjne!E$2,D138&lt;=zakresy_produkcyjne!E$3)</f>
        <v/>
      </c>
      <c r="AM138" s="309">
        <f>AND(E138&gt;=zakresy_produkcyjne!F$2,E138&lt;=zakresy_produkcyjne!F$3)</f>
        <v/>
      </c>
      <c r="AN138" s="309">
        <f>AND(F138&gt;=zakresy_produkcyjne!G$2,F138&lt;=zakresy_produkcyjne!G$3)</f>
        <v/>
      </c>
      <c r="AO138" s="309">
        <f>AND(G138&gt;=zakresy_produkcyjne!H$2,G138&lt;=zakresy_produkcyjne!H$3)</f>
        <v/>
      </c>
      <c r="AP138" s="309">
        <f>AND(O138&gt;=zakresy_produkcyjne!I$2,O138&lt;=zakresy_produkcyjne!I$3)</f>
        <v/>
      </c>
      <c r="AQ138" s="309">
        <f>AND(P138&gt;=zakresy_produkcyjne!J$2,P138&lt;=zakresy_produkcyjne!J$3)</f>
        <v/>
      </c>
      <c r="AR138" s="309">
        <f>AND(Q138&gt;=zakresy_produkcyjne!K$2,Q138&lt;=zakresy_produkcyjne!K$3)</f>
        <v/>
      </c>
      <c r="AS138" s="309">
        <f>AND(R138&gt;=zakresy_produkcyjne!L$2,R138&lt;=zakresy_produkcyjne!L$3)</f>
        <v/>
      </c>
      <c r="AT138" s="309">
        <f>AND(AI138:AO138)</f>
        <v/>
      </c>
      <c r="AU138" s="309">
        <f>AND(AP138:AS138)</f>
        <v/>
      </c>
      <c r="AV138" s="309">
        <f>AND(AT138:AU138)</f>
        <v/>
      </c>
      <c r="AW138" s="309">
        <f>AI138*zakresy_produkcyjne!B$4+AJ138*zakresy_produkcyjne!C$4+AK138*zakresy_produkcyjne!D$4+AL138*zakresy_produkcyjne!E$4+AM138*zakresy_produkcyjne!F$4+AN138*zakresy_produkcyjne!G$4+AO138*zakresy_produkcyjne!H$4+AP138*zakresy_produkcyjne!I$4+AQ138*zakresy_produkcyjne!J$4+AR138*zakresy_produkcyjne!K$4+AS138*zakresy_produkcyjne!L$4</f>
        <v/>
      </c>
      <c r="BD138" s="309" t="n">
        <v>58</v>
      </c>
      <c r="BJ138" s="309">
        <f>IF(S138&lt;&gt;"",S138,BE138)</f>
        <v/>
      </c>
      <c r="BK138" s="309">
        <f>IF(T138&lt;&gt;"",T138,BF138)</f>
        <v/>
      </c>
      <c r="BL138" s="309">
        <f>IF(U138&lt;&gt;"",U138,BG138)</f>
        <v/>
      </c>
      <c r="BM138" s="309">
        <f>IF(V138&lt;&gt;"",V138,BH138)</f>
        <v/>
      </c>
      <c r="BN138" s="309">
        <f>IF(X138&lt;&gt;"",X138,BI138)</f>
        <v/>
      </c>
      <c r="BO138" s="309">
        <f>ABS(BE138-BJ138)</f>
        <v/>
      </c>
      <c r="BP138" s="309">
        <f>IF(S138&lt;&gt;"",POWER((Arkusz10!$O$9*Q138+Arkusz10!$P$9)-S138,2))</f>
        <v/>
      </c>
    </row>
    <row customHeight="1" ht="13.8" r="139" s="311">
      <c r="A139" s="415" t="n">
        <v>3.07</v>
      </c>
      <c r="B139" s="415" t="n">
        <v>2.15</v>
      </c>
      <c r="C139" s="415" t="n">
        <v>0.26</v>
      </c>
      <c r="D139" s="416" t="n">
        <v>0.0383818181818182</v>
      </c>
      <c r="E139" s="415" t="n">
        <v>1.6</v>
      </c>
      <c r="F139" s="415" t="n">
        <v>1.5</v>
      </c>
      <c r="G139" s="417" t="n">
        <v>0</v>
      </c>
      <c r="H139" s="415" t="n">
        <v>0.01</v>
      </c>
      <c r="I139" s="415" t="n">
        <v>0.02</v>
      </c>
      <c r="J139" s="417" t="n">
        <v>0</v>
      </c>
      <c r="K139" s="415" t="n">
        <v>0.04</v>
      </c>
      <c r="L139" s="417" t="n">
        <v>0</v>
      </c>
      <c r="M139" s="417" t="n">
        <v>0</v>
      </c>
      <c r="N139" s="417" t="n">
        <v>0</v>
      </c>
      <c r="O139" s="418" t="n">
        <v>900</v>
      </c>
      <c r="P139" s="418" t="n">
        <v>120</v>
      </c>
      <c r="Q139" s="418" t="n">
        <v>400</v>
      </c>
      <c r="R139" s="418" t="n">
        <v>60</v>
      </c>
      <c r="S139" s="418" t="n">
        <v>973</v>
      </c>
      <c r="T139" s="418" t="n">
        <v>642</v>
      </c>
      <c r="U139" s="418" t="n">
        <v>10.6</v>
      </c>
      <c r="V139" s="418" t="n">
        <v>289.8</v>
      </c>
      <c r="W139" s="418" t="n"/>
      <c r="X139" s="418" t="n">
        <v>100.2</v>
      </c>
      <c r="Y139" s="419" t="n">
        <v>19</v>
      </c>
      <c r="Z139" s="420" t="n"/>
      <c r="AA139" s="420" t="n"/>
      <c r="AB139" s="420" t="n"/>
      <c r="AC139" s="420" t="n"/>
      <c r="AD139" s="420" t="n"/>
      <c r="AE139" s="420" t="n"/>
      <c r="AF139" s="309">
        <f>NOT(OR(ISBLANK(S139),ISBLANK(T139),ISBLANK(U139),ISBLANK(V139),AND(ISBLANK(W139),ISBLANK(X139))))</f>
        <v/>
      </c>
      <c r="AG139" s="309" t="n">
        <v>25</v>
      </c>
      <c r="AH139" s="309">
        <f>IF(AG139&lt;=30,1,IF(AG139&lt;=60,2,IF(AG139&lt;=100,3,"bd")))</f>
        <v/>
      </c>
      <c r="AI139" s="309">
        <f>AND(A139&gt;=zakresy_produkcyjne!B$2,A139&lt;=zakresy_produkcyjne!B$3)</f>
        <v/>
      </c>
      <c r="AJ139" s="309">
        <f>AND(B139&gt;=zakresy_produkcyjne!C$2,B139&lt;=zakresy_produkcyjne!C$3)</f>
        <v/>
      </c>
      <c r="AK139" s="309">
        <f>AND(C139&gt;=zakresy_produkcyjne!D$2,C139&lt;=zakresy_produkcyjne!D$3)</f>
        <v/>
      </c>
      <c r="AL139" s="309">
        <f>AND(D139&gt;=zakresy_produkcyjne!E$2,D139&lt;=zakresy_produkcyjne!E$3)</f>
        <v/>
      </c>
      <c r="AM139" s="309">
        <f>AND(E139&gt;=zakresy_produkcyjne!F$2,E139&lt;=zakresy_produkcyjne!F$3)</f>
        <v/>
      </c>
      <c r="AN139" s="309">
        <f>AND(F139&gt;=zakresy_produkcyjne!G$2,F139&lt;=zakresy_produkcyjne!G$3)</f>
        <v/>
      </c>
      <c r="AO139" s="309">
        <f>AND(G139&gt;=zakresy_produkcyjne!H$2,G139&lt;=zakresy_produkcyjne!H$3)</f>
        <v/>
      </c>
      <c r="AP139" s="309">
        <f>AND(O139&gt;=zakresy_produkcyjne!I$2,O139&lt;=zakresy_produkcyjne!I$3)</f>
        <v/>
      </c>
      <c r="AQ139" s="309">
        <f>AND(P139&gt;=zakresy_produkcyjne!J$2,P139&lt;=zakresy_produkcyjne!J$3)</f>
        <v/>
      </c>
      <c r="AR139" s="309">
        <f>AND(Q139&gt;=zakresy_produkcyjne!K$2,Q139&lt;=zakresy_produkcyjne!K$3)</f>
        <v/>
      </c>
      <c r="AS139" s="309">
        <f>AND(R139&gt;=zakresy_produkcyjne!L$2,R139&lt;=zakresy_produkcyjne!L$3)</f>
        <v/>
      </c>
      <c r="AT139" s="309">
        <f>AND(AI139:AO139)</f>
        <v/>
      </c>
      <c r="AU139" s="309">
        <f>AND(AP139:AS139)</f>
        <v/>
      </c>
      <c r="AV139" s="309">
        <f>AND(AT139:AU139)</f>
        <v/>
      </c>
      <c r="AW139" s="309">
        <f>AI139*zakresy_produkcyjne!B$4+AJ139*zakresy_produkcyjne!C$4+AK139*zakresy_produkcyjne!D$4+AL139*zakresy_produkcyjne!E$4+AM139*zakresy_produkcyjne!F$4+AN139*zakresy_produkcyjne!G$4+AO139*zakresy_produkcyjne!H$4+AP139*zakresy_produkcyjne!I$4+AQ139*zakresy_produkcyjne!J$4+AR139*zakresy_produkcyjne!K$4+AS139*zakresy_produkcyjne!L$4</f>
        <v/>
      </c>
      <c r="BD139" s="309" t="n">
        <v>58</v>
      </c>
      <c r="BJ139" s="309">
        <f>IF(S139&lt;&gt;"",S139,BE139)</f>
        <v/>
      </c>
      <c r="BK139" s="309">
        <f>IF(T139&lt;&gt;"",T139,BF139)</f>
        <v/>
      </c>
      <c r="BL139" s="309">
        <f>IF(U139&lt;&gt;"",U139,BG139)</f>
        <v/>
      </c>
      <c r="BM139" s="309">
        <f>IF(V139&lt;&gt;"",V139,BH139)</f>
        <v/>
      </c>
      <c r="BN139" s="309">
        <f>IF(X139&lt;&gt;"",X139,BI139)</f>
        <v/>
      </c>
      <c r="BO139" s="309">
        <f>ABS(BE139-BJ139)</f>
        <v/>
      </c>
      <c r="BP139" s="309">
        <f>IF(S139&lt;&gt;"",POWER((Arkusz10!$O$9*Q139+Arkusz10!$P$9)-S139,2))</f>
        <v/>
      </c>
    </row>
    <row customHeight="1" ht="13.8" r="140" s="311">
      <c r="A140" s="415" t="n">
        <v>3.07</v>
      </c>
      <c r="B140" s="415" t="n">
        <v>2.15</v>
      </c>
      <c r="C140" s="415" t="n">
        <v>0.26</v>
      </c>
      <c r="D140" s="416" t="n">
        <v>0.0383818181818182</v>
      </c>
      <c r="E140" s="415" t="n">
        <v>1.6</v>
      </c>
      <c r="F140" s="415" t="n">
        <v>1.5</v>
      </c>
      <c r="G140" s="417" t="n">
        <v>0</v>
      </c>
      <c r="H140" s="415" t="n">
        <v>0.01</v>
      </c>
      <c r="I140" s="415" t="n">
        <v>0.02</v>
      </c>
      <c r="J140" s="417" t="n">
        <v>0</v>
      </c>
      <c r="K140" s="415" t="n">
        <v>0.04</v>
      </c>
      <c r="L140" s="417" t="n">
        <v>0</v>
      </c>
      <c r="M140" s="417" t="n">
        <v>0</v>
      </c>
      <c r="N140" s="417" t="n">
        <v>0</v>
      </c>
      <c r="O140" s="418" t="n">
        <v>900</v>
      </c>
      <c r="P140" s="418" t="n">
        <v>120</v>
      </c>
      <c r="Q140" s="418" t="n">
        <v>400</v>
      </c>
      <c r="R140" s="418" t="n">
        <v>120</v>
      </c>
      <c r="S140" s="418" t="n">
        <v>989</v>
      </c>
      <c r="T140" s="418" t="n">
        <v>708</v>
      </c>
      <c r="U140" s="418" t="n">
        <v>10.9</v>
      </c>
      <c r="V140" s="418" t="n">
        <v>277.2</v>
      </c>
      <c r="W140" s="418" t="n"/>
      <c r="X140" s="418" t="n">
        <v>94.3</v>
      </c>
      <c r="Y140" s="419" t="n">
        <v>19</v>
      </c>
      <c r="Z140" s="420" t="n"/>
      <c r="AA140" s="420" t="n"/>
      <c r="AB140" s="420" t="n"/>
      <c r="AC140" s="420" t="n"/>
      <c r="AD140" s="420" t="n"/>
      <c r="AE140" s="420" t="n"/>
      <c r="AF140" s="309">
        <f>NOT(OR(ISBLANK(S140),ISBLANK(T140),ISBLANK(U140),ISBLANK(V140),AND(ISBLANK(W140),ISBLANK(X140))))</f>
        <v/>
      </c>
      <c r="AG140" s="309" t="n">
        <v>25</v>
      </c>
      <c r="AH140" s="309">
        <f>IF(AG140&lt;=30,1,IF(AG140&lt;=60,2,IF(AG140&lt;=100,3,"bd")))</f>
        <v/>
      </c>
      <c r="AI140" s="309">
        <f>AND(A140&gt;=zakresy_produkcyjne!B$2,A140&lt;=zakresy_produkcyjne!B$3)</f>
        <v/>
      </c>
      <c r="AJ140" s="309">
        <f>AND(B140&gt;=zakresy_produkcyjne!C$2,B140&lt;=zakresy_produkcyjne!C$3)</f>
        <v/>
      </c>
      <c r="AK140" s="309">
        <f>AND(C140&gt;=zakresy_produkcyjne!D$2,C140&lt;=zakresy_produkcyjne!D$3)</f>
        <v/>
      </c>
      <c r="AL140" s="309">
        <f>AND(D140&gt;=zakresy_produkcyjne!E$2,D140&lt;=zakresy_produkcyjne!E$3)</f>
        <v/>
      </c>
      <c r="AM140" s="309">
        <f>AND(E140&gt;=zakresy_produkcyjne!F$2,E140&lt;=zakresy_produkcyjne!F$3)</f>
        <v/>
      </c>
      <c r="AN140" s="309">
        <f>AND(F140&gt;=zakresy_produkcyjne!G$2,F140&lt;=zakresy_produkcyjne!G$3)</f>
        <v/>
      </c>
      <c r="AO140" s="309">
        <f>AND(G140&gt;=zakresy_produkcyjne!H$2,G140&lt;=zakresy_produkcyjne!H$3)</f>
        <v/>
      </c>
      <c r="AP140" s="309">
        <f>AND(O140&gt;=zakresy_produkcyjne!I$2,O140&lt;=zakresy_produkcyjne!I$3)</f>
        <v/>
      </c>
      <c r="AQ140" s="309">
        <f>AND(P140&gt;=zakresy_produkcyjne!J$2,P140&lt;=zakresy_produkcyjne!J$3)</f>
        <v/>
      </c>
      <c r="AR140" s="309">
        <f>AND(Q140&gt;=zakresy_produkcyjne!K$2,Q140&lt;=zakresy_produkcyjne!K$3)</f>
        <v/>
      </c>
      <c r="AS140" s="309">
        <f>AND(R140&gt;=zakresy_produkcyjne!L$2,R140&lt;=zakresy_produkcyjne!L$3)</f>
        <v/>
      </c>
      <c r="AT140" s="309">
        <f>AND(AI140:AO140)</f>
        <v/>
      </c>
      <c r="AU140" s="309">
        <f>AND(AP140:AS140)</f>
        <v/>
      </c>
      <c r="AV140" s="309">
        <f>AND(AT140:AU140)</f>
        <v/>
      </c>
      <c r="AW140" s="309">
        <f>AI140*zakresy_produkcyjne!B$4+AJ140*zakresy_produkcyjne!C$4+AK140*zakresy_produkcyjne!D$4+AL140*zakresy_produkcyjne!E$4+AM140*zakresy_produkcyjne!F$4+AN140*zakresy_produkcyjne!G$4+AO140*zakresy_produkcyjne!H$4+AP140*zakresy_produkcyjne!I$4+AQ140*zakresy_produkcyjne!J$4+AR140*zakresy_produkcyjne!K$4+AS140*zakresy_produkcyjne!L$4</f>
        <v/>
      </c>
      <c r="BD140" s="309" t="n">
        <v>58</v>
      </c>
      <c r="BJ140" s="309">
        <f>IF(S140&lt;&gt;"",S140,BE140)</f>
        <v/>
      </c>
      <c r="BK140" s="309">
        <f>IF(T140&lt;&gt;"",T140,BF140)</f>
        <v/>
      </c>
      <c r="BL140" s="309">
        <f>IF(U140&lt;&gt;"",U140,BG140)</f>
        <v/>
      </c>
      <c r="BM140" s="309">
        <f>IF(V140&lt;&gt;"",V140,BH140)</f>
        <v/>
      </c>
      <c r="BN140" s="309">
        <f>IF(X140&lt;&gt;"",X140,BI140)</f>
        <v/>
      </c>
      <c r="BO140" s="309">
        <f>ABS(BE140-BJ140)</f>
        <v/>
      </c>
      <c r="BP140" s="309">
        <f>IF(S140&lt;&gt;"",POWER((Arkusz10!$O$9*Q140+Arkusz10!$P$9)-S140,2))</f>
        <v/>
      </c>
    </row>
    <row customHeight="1" ht="13.8" r="141" s="311">
      <c r="A141" s="415" t="n">
        <v>3.07</v>
      </c>
      <c r="B141" s="415" t="n">
        <v>2.15</v>
      </c>
      <c r="C141" s="415" t="n">
        <v>0.26</v>
      </c>
      <c r="D141" s="416" t="n">
        <v>0.0383818181818182</v>
      </c>
      <c r="E141" s="415" t="n">
        <v>1.6</v>
      </c>
      <c r="F141" s="415" t="n">
        <v>1.5</v>
      </c>
      <c r="G141" s="417" t="n">
        <v>0</v>
      </c>
      <c r="H141" s="415" t="n">
        <v>0.01</v>
      </c>
      <c r="I141" s="415" t="n">
        <v>0.02</v>
      </c>
      <c r="J141" s="417" t="n">
        <v>0</v>
      </c>
      <c r="K141" s="415" t="n">
        <v>0.04</v>
      </c>
      <c r="L141" s="417" t="n">
        <v>0</v>
      </c>
      <c r="M141" s="417" t="n">
        <v>0</v>
      </c>
      <c r="N141" s="417" t="n">
        <v>0</v>
      </c>
      <c r="O141" s="418" t="n">
        <v>900</v>
      </c>
      <c r="P141" s="418" t="n">
        <v>120</v>
      </c>
      <c r="Q141" s="418" t="n">
        <v>400</v>
      </c>
      <c r="R141" s="418" t="n">
        <v>180</v>
      </c>
      <c r="S141" s="418" t="n">
        <v>950</v>
      </c>
      <c r="T141" s="418" t="n">
        <v>677</v>
      </c>
      <c r="U141" s="418" t="n">
        <v>7.7</v>
      </c>
      <c r="V141" s="418" t="n">
        <v>309.6</v>
      </c>
      <c r="W141" s="418" t="n"/>
      <c r="X141" s="418" t="n">
        <v>82.5</v>
      </c>
      <c r="Y141" s="419" t="n">
        <v>19</v>
      </c>
      <c r="Z141" s="420" t="n"/>
      <c r="AA141" s="420" t="n"/>
      <c r="AB141" s="420" t="n"/>
      <c r="AC141" s="420" t="n"/>
      <c r="AD141" s="420" t="n"/>
      <c r="AE141" s="420" t="n"/>
      <c r="AF141" s="309">
        <f>NOT(OR(ISBLANK(S141),ISBLANK(T141),ISBLANK(U141),ISBLANK(V141),AND(ISBLANK(W141),ISBLANK(X141))))</f>
        <v/>
      </c>
      <c r="AG141" s="309" t="n">
        <v>25</v>
      </c>
      <c r="AH141" s="309">
        <f>IF(AG141&lt;=30,1,IF(AG141&lt;=60,2,IF(AG141&lt;=100,3,"bd")))</f>
        <v/>
      </c>
      <c r="AI141" s="309">
        <f>AND(A141&gt;=zakresy_produkcyjne!B$2,A141&lt;=zakresy_produkcyjne!B$3)</f>
        <v/>
      </c>
      <c r="AJ141" s="309">
        <f>AND(B141&gt;=zakresy_produkcyjne!C$2,B141&lt;=zakresy_produkcyjne!C$3)</f>
        <v/>
      </c>
      <c r="AK141" s="309">
        <f>AND(C141&gt;=zakresy_produkcyjne!D$2,C141&lt;=zakresy_produkcyjne!D$3)</f>
        <v/>
      </c>
      <c r="AL141" s="309">
        <f>AND(D141&gt;=zakresy_produkcyjne!E$2,D141&lt;=zakresy_produkcyjne!E$3)</f>
        <v/>
      </c>
      <c r="AM141" s="309">
        <f>AND(E141&gt;=zakresy_produkcyjne!F$2,E141&lt;=zakresy_produkcyjne!F$3)</f>
        <v/>
      </c>
      <c r="AN141" s="309">
        <f>AND(F141&gt;=zakresy_produkcyjne!G$2,F141&lt;=zakresy_produkcyjne!G$3)</f>
        <v/>
      </c>
      <c r="AO141" s="309">
        <f>AND(G141&gt;=zakresy_produkcyjne!H$2,G141&lt;=zakresy_produkcyjne!H$3)</f>
        <v/>
      </c>
      <c r="AP141" s="309">
        <f>AND(O141&gt;=zakresy_produkcyjne!I$2,O141&lt;=zakresy_produkcyjne!I$3)</f>
        <v/>
      </c>
      <c r="AQ141" s="309">
        <f>AND(P141&gt;=zakresy_produkcyjne!J$2,P141&lt;=zakresy_produkcyjne!J$3)</f>
        <v/>
      </c>
      <c r="AR141" s="309">
        <f>AND(Q141&gt;=zakresy_produkcyjne!K$2,Q141&lt;=zakresy_produkcyjne!K$3)</f>
        <v/>
      </c>
      <c r="AS141" s="309">
        <f>AND(R141&gt;=zakresy_produkcyjne!L$2,R141&lt;=zakresy_produkcyjne!L$3)</f>
        <v/>
      </c>
      <c r="AT141" s="309">
        <f>AND(AI141:AO141)</f>
        <v/>
      </c>
      <c r="AU141" s="309">
        <f>AND(AP141:AS141)</f>
        <v/>
      </c>
      <c r="AV141" s="309">
        <f>AND(AT141:AU141)</f>
        <v/>
      </c>
      <c r="AW141" s="309">
        <f>AI141*zakresy_produkcyjne!B$4+AJ141*zakresy_produkcyjne!C$4+AK141*zakresy_produkcyjne!D$4+AL141*zakresy_produkcyjne!E$4+AM141*zakresy_produkcyjne!F$4+AN141*zakresy_produkcyjne!G$4+AO141*zakresy_produkcyjne!H$4+AP141*zakresy_produkcyjne!I$4+AQ141*zakresy_produkcyjne!J$4+AR141*zakresy_produkcyjne!K$4+AS141*zakresy_produkcyjne!L$4</f>
        <v/>
      </c>
      <c r="BD141" s="309" t="n">
        <v>58</v>
      </c>
      <c r="BJ141" s="309">
        <f>IF(S141&lt;&gt;"",S141,BE141)</f>
        <v/>
      </c>
      <c r="BK141" s="309">
        <f>IF(T141&lt;&gt;"",T141,BF141)</f>
        <v/>
      </c>
      <c r="BL141" s="309">
        <f>IF(U141&lt;&gt;"",U141,BG141)</f>
        <v/>
      </c>
      <c r="BM141" s="309">
        <f>IF(V141&lt;&gt;"",V141,BH141)</f>
        <v/>
      </c>
      <c r="BN141" s="309">
        <f>IF(X141&lt;&gt;"",X141,BI141)</f>
        <v/>
      </c>
      <c r="BO141" s="309">
        <f>ABS(BE141-BJ141)</f>
        <v/>
      </c>
      <c r="BP141" s="309">
        <f>IF(S141&lt;&gt;"",POWER((Arkusz10!$O$9*Q141+Arkusz10!$P$9)-S141,2))</f>
        <v/>
      </c>
    </row>
    <row customHeight="1" ht="13.8" r="142" s="311">
      <c r="A142" s="415" t="n">
        <v>3.07</v>
      </c>
      <c r="B142" s="415" t="n">
        <v>2.15</v>
      </c>
      <c r="C142" s="415" t="n">
        <v>0.26</v>
      </c>
      <c r="D142" s="416" t="n">
        <v>0.0383818181818182</v>
      </c>
      <c r="E142" s="415" t="n">
        <v>1.6</v>
      </c>
      <c r="F142" s="415" t="n">
        <v>1.5</v>
      </c>
      <c r="G142" s="417" t="n">
        <v>0</v>
      </c>
      <c r="H142" s="415" t="n">
        <v>0.01</v>
      </c>
      <c r="I142" s="415" t="n">
        <v>0.02</v>
      </c>
      <c r="J142" s="417" t="n">
        <v>0</v>
      </c>
      <c r="K142" s="415" t="n">
        <v>0.04</v>
      </c>
      <c r="L142" s="417" t="n">
        <v>0</v>
      </c>
      <c r="M142" s="417" t="n">
        <v>0</v>
      </c>
      <c r="N142" s="417" t="n">
        <v>0</v>
      </c>
      <c r="O142" s="418" t="n">
        <v>900</v>
      </c>
      <c r="P142" s="418" t="n">
        <v>120</v>
      </c>
      <c r="Q142" s="418" t="n">
        <v>400</v>
      </c>
      <c r="R142" s="418" t="n">
        <v>240</v>
      </c>
      <c r="S142" s="418" t="n">
        <v>986</v>
      </c>
      <c r="T142" s="418" t="n">
        <v>723</v>
      </c>
      <c r="U142" s="418" t="n">
        <v>7.1</v>
      </c>
      <c r="V142" s="418" t="n">
        <v>324.9</v>
      </c>
      <c r="W142" s="418" t="n"/>
      <c r="X142" s="418" t="n">
        <v>78.40000000000001</v>
      </c>
      <c r="Y142" s="419" t="n">
        <v>19</v>
      </c>
      <c r="Z142" s="420" t="n"/>
      <c r="AA142" s="420" t="n"/>
      <c r="AB142" s="420" t="n"/>
      <c r="AC142" s="420" t="n"/>
      <c r="AD142" s="420" t="n"/>
      <c r="AE142" s="420" t="n"/>
      <c r="AF142" s="309">
        <f>NOT(OR(ISBLANK(S142),ISBLANK(T142),ISBLANK(U142),ISBLANK(V142),AND(ISBLANK(W142),ISBLANK(X142))))</f>
        <v/>
      </c>
      <c r="AG142" s="309" t="n">
        <v>25</v>
      </c>
      <c r="AH142" s="309">
        <f>IF(AG142&lt;=30,1,IF(AG142&lt;=60,2,IF(AG142&lt;=100,3,"bd")))</f>
        <v/>
      </c>
      <c r="AI142" s="309">
        <f>AND(A142&gt;=zakresy_produkcyjne!B$2,A142&lt;=zakresy_produkcyjne!B$3)</f>
        <v/>
      </c>
      <c r="AJ142" s="309">
        <f>AND(B142&gt;=zakresy_produkcyjne!C$2,B142&lt;=zakresy_produkcyjne!C$3)</f>
        <v/>
      </c>
      <c r="AK142" s="309">
        <f>AND(C142&gt;=zakresy_produkcyjne!D$2,C142&lt;=zakresy_produkcyjne!D$3)</f>
        <v/>
      </c>
      <c r="AL142" s="309">
        <f>AND(D142&gt;=zakresy_produkcyjne!E$2,D142&lt;=zakresy_produkcyjne!E$3)</f>
        <v/>
      </c>
      <c r="AM142" s="309">
        <f>AND(E142&gt;=zakresy_produkcyjne!F$2,E142&lt;=zakresy_produkcyjne!F$3)</f>
        <v/>
      </c>
      <c r="AN142" s="309">
        <f>AND(F142&gt;=zakresy_produkcyjne!G$2,F142&lt;=zakresy_produkcyjne!G$3)</f>
        <v/>
      </c>
      <c r="AO142" s="309">
        <f>AND(G142&gt;=zakresy_produkcyjne!H$2,G142&lt;=zakresy_produkcyjne!H$3)</f>
        <v/>
      </c>
      <c r="AP142" s="309">
        <f>AND(O142&gt;=zakresy_produkcyjne!I$2,O142&lt;=zakresy_produkcyjne!I$3)</f>
        <v/>
      </c>
      <c r="AQ142" s="309">
        <f>AND(P142&gt;=zakresy_produkcyjne!J$2,P142&lt;=zakresy_produkcyjne!J$3)</f>
        <v/>
      </c>
      <c r="AR142" s="309">
        <f>AND(Q142&gt;=zakresy_produkcyjne!K$2,Q142&lt;=zakresy_produkcyjne!K$3)</f>
        <v/>
      </c>
      <c r="AS142" s="309">
        <f>AND(R142&gt;=zakresy_produkcyjne!L$2,R142&lt;=zakresy_produkcyjne!L$3)</f>
        <v/>
      </c>
      <c r="AT142" s="309">
        <f>AND(AI142:AO142)</f>
        <v/>
      </c>
      <c r="AU142" s="309">
        <f>AND(AP142:AS142)</f>
        <v/>
      </c>
      <c r="AV142" s="309">
        <f>AND(AT142:AU142)</f>
        <v/>
      </c>
      <c r="AW142" s="309">
        <f>AI142*zakresy_produkcyjne!B$4+AJ142*zakresy_produkcyjne!C$4+AK142*zakresy_produkcyjne!D$4+AL142*zakresy_produkcyjne!E$4+AM142*zakresy_produkcyjne!F$4+AN142*zakresy_produkcyjne!G$4+AO142*zakresy_produkcyjne!H$4+AP142*zakresy_produkcyjne!I$4+AQ142*zakresy_produkcyjne!J$4+AR142*zakresy_produkcyjne!K$4+AS142*zakresy_produkcyjne!L$4</f>
        <v/>
      </c>
      <c r="BD142" s="309" t="n">
        <v>58</v>
      </c>
      <c r="BJ142" s="309">
        <f>IF(S142&lt;&gt;"",S142,BE142)</f>
        <v/>
      </c>
      <c r="BK142" s="309">
        <f>IF(T142&lt;&gt;"",T142,BF142)</f>
        <v/>
      </c>
      <c r="BL142" s="309">
        <f>IF(U142&lt;&gt;"",U142,BG142)</f>
        <v/>
      </c>
      <c r="BM142" s="309">
        <f>IF(V142&lt;&gt;"",V142,BH142)</f>
        <v/>
      </c>
      <c r="BN142" s="309">
        <f>IF(X142&lt;&gt;"",X142,BI142)</f>
        <v/>
      </c>
      <c r="BO142" s="309">
        <f>ABS(BE142-BJ142)</f>
        <v/>
      </c>
      <c r="BP142" s="309">
        <f>IF(S142&lt;&gt;"",POWER((Arkusz10!$O$9*Q142+Arkusz10!$P$9)-S142,2))</f>
        <v/>
      </c>
    </row>
    <row customHeight="1" ht="13.8" r="143" s="311">
      <c r="A143" s="415" t="n">
        <v>3.07</v>
      </c>
      <c r="B143" s="415" t="n">
        <v>2.15</v>
      </c>
      <c r="C143" s="415" t="n">
        <v>0.26</v>
      </c>
      <c r="D143" s="416" t="n">
        <v>0.0383818181818182</v>
      </c>
      <c r="E143" s="415" t="n">
        <v>1.6</v>
      </c>
      <c r="F143" s="415" t="n">
        <v>1.5</v>
      </c>
      <c r="G143" s="417" t="n">
        <v>0</v>
      </c>
      <c r="H143" s="415" t="n">
        <v>0.01</v>
      </c>
      <c r="I143" s="415" t="n">
        <v>0.02</v>
      </c>
      <c r="J143" s="417" t="n">
        <v>0</v>
      </c>
      <c r="K143" s="415" t="n">
        <v>0.04</v>
      </c>
      <c r="L143" s="417" t="n">
        <v>0</v>
      </c>
      <c r="M143" s="417" t="n">
        <v>0</v>
      </c>
      <c r="N143" s="417" t="n">
        <v>0</v>
      </c>
      <c r="O143" s="418" t="n">
        <v>900</v>
      </c>
      <c r="P143" s="418" t="n">
        <v>120</v>
      </c>
      <c r="Q143" s="418" t="n">
        <v>400</v>
      </c>
      <c r="R143" s="418" t="n">
        <v>360</v>
      </c>
      <c r="S143" s="418" t="n">
        <v>959</v>
      </c>
      <c r="T143" s="418" t="n">
        <v>695</v>
      </c>
      <c r="U143" s="418" t="n">
        <v>5.6</v>
      </c>
      <c r="V143" s="418" t="n">
        <v>394.2</v>
      </c>
      <c r="W143" s="418" t="n"/>
      <c r="X143" s="418" t="n">
        <v>57.8</v>
      </c>
      <c r="Y143" s="419" t="n">
        <v>19</v>
      </c>
      <c r="Z143" s="420" t="n"/>
      <c r="AA143" s="420" t="n"/>
      <c r="AB143" s="420" t="n"/>
      <c r="AC143" s="420" t="n"/>
      <c r="AD143" s="420" t="n"/>
      <c r="AE143" s="420" t="n"/>
      <c r="AF143" s="309">
        <f>NOT(OR(ISBLANK(S143),ISBLANK(T143),ISBLANK(U143),ISBLANK(V143),AND(ISBLANK(W143),ISBLANK(X143))))</f>
        <v/>
      </c>
      <c r="AG143" s="309" t="n">
        <v>25</v>
      </c>
      <c r="AH143" s="309">
        <f>IF(AG143&lt;=30,1,IF(AG143&lt;=60,2,IF(AG143&lt;=100,3,"bd")))</f>
        <v/>
      </c>
      <c r="AI143" s="309">
        <f>AND(A143&gt;=zakresy_produkcyjne!B$2,A143&lt;=zakresy_produkcyjne!B$3)</f>
        <v/>
      </c>
      <c r="AJ143" s="309">
        <f>AND(B143&gt;=zakresy_produkcyjne!C$2,B143&lt;=zakresy_produkcyjne!C$3)</f>
        <v/>
      </c>
      <c r="AK143" s="309">
        <f>AND(C143&gt;=zakresy_produkcyjne!D$2,C143&lt;=zakresy_produkcyjne!D$3)</f>
        <v/>
      </c>
      <c r="AL143" s="309">
        <f>AND(D143&gt;=zakresy_produkcyjne!E$2,D143&lt;=zakresy_produkcyjne!E$3)</f>
        <v/>
      </c>
      <c r="AM143" s="309">
        <f>AND(E143&gt;=zakresy_produkcyjne!F$2,E143&lt;=zakresy_produkcyjne!F$3)</f>
        <v/>
      </c>
      <c r="AN143" s="309">
        <f>AND(F143&gt;=zakresy_produkcyjne!G$2,F143&lt;=zakresy_produkcyjne!G$3)</f>
        <v/>
      </c>
      <c r="AO143" s="309">
        <f>AND(G143&gt;=zakresy_produkcyjne!H$2,G143&lt;=zakresy_produkcyjne!H$3)</f>
        <v/>
      </c>
      <c r="AP143" s="309">
        <f>AND(O143&gt;=zakresy_produkcyjne!I$2,O143&lt;=zakresy_produkcyjne!I$3)</f>
        <v/>
      </c>
      <c r="AQ143" s="309">
        <f>AND(P143&gt;=zakresy_produkcyjne!J$2,P143&lt;=zakresy_produkcyjne!J$3)</f>
        <v/>
      </c>
      <c r="AR143" s="309">
        <f>AND(Q143&gt;=zakresy_produkcyjne!K$2,Q143&lt;=zakresy_produkcyjne!K$3)</f>
        <v/>
      </c>
      <c r="AS143" s="309">
        <f>AND(R143&gt;=zakresy_produkcyjne!L$2,R143&lt;=zakresy_produkcyjne!L$3)</f>
        <v/>
      </c>
      <c r="AT143" s="309">
        <f>AND(AI143:AO143)</f>
        <v/>
      </c>
      <c r="AU143" s="309">
        <f>AND(AP143:AS143)</f>
        <v/>
      </c>
      <c r="AV143" s="309">
        <f>AND(AT143:AU143)</f>
        <v/>
      </c>
      <c r="AW143" s="309">
        <f>AI143*zakresy_produkcyjne!B$4+AJ143*zakresy_produkcyjne!C$4+AK143*zakresy_produkcyjne!D$4+AL143*zakresy_produkcyjne!E$4+AM143*zakresy_produkcyjne!F$4+AN143*zakresy_produkcyjne!G$4+AO143*zakresy_produkcyjne!H$4+AP143*zakresy_produkcyjne!I$4+AQ143*zakresy_produkcyjne!J$4+AR143*zakresy_produkcyjne!K$4+AS143*zakresy_produkcyjne!L$4</f>
        <v/>
      </c>
      <c r="BD143" s="309" t="n">
        <v>58</v>
      </c>
      <c r="BJ143" s="309">
        <f>IF(S143&lt;&gt;"",S143,BE143)</f>
        <v/>
      </c>
      <c r="BK143" s="309">
        <f>IF(T143&lt;&gt;"",T143,BF143)</f>
        <v/>
      </c>
      <c r="BL143" s="309">
        <f>IF(U143&lt;&gt;"",U143,BG143)</f>
        <v/>
      </c>
      <c r="BM143" s="309">
        <f>IF(V143&lt;&gt;"",V143,BH143)</f>
        <v/>
      </c>
      <c r="BN143" s="309">
        <f>IF(X143&lt;&gt;"",X143,BI143)</f>
        <v/>
      </c>
      <c r="BO143" s="309">
        <f>ABS(BE143-BJ143)</f>
        <v/>
      </c>
      <c r="BP143" s="309">
        <f>IF(S143&lt;&gt;"",POWER((Arkusz10!$O$9*Q143+Arkusz10!$P$9)-S143,2))</f>
        <v/>
      </c>
    </row>
    <row customHeight="1" ht="13.8" r="144" s="311">
      <c r="A144" s="421" t="n">
        <v>3.58</v>
      </c>
      <c r="B144" s="421" t="n">
        <v>2.71</v>
      </c>
      <c r="C144" s="421" t="n">
        <v>0.2</v>
      </c>
      <c r="D144" s="421" t="n">
        <v>0.04</v>
      </c>
      <c r="E144" s="421" t="n">
        <v>0.5600000000000001</v>
      </c>
      <c r="F144" s="421" t="n">
        <v>0.92</v>
      </c>
      <c r="G144" s="422" t="n">
        <v>0.14</v>
      </c>
      <c r="H144" s="421" t="n">
        <v>0.017</v>
      </c>
      <c r="I144" s="421" t="n">
        <v>0.001</v>
      </c>
      <c r="J144" s="422" t="n">
        <v>0</v>
      </c>
      <c r="K144" s="421" t="n">
        <v>0</v>
      </c>
      <c r="L144" s="422" t="n">
        <v>0</v>
      </c>
      <c r="M144" s="422" t="n">
        <v>0</v>
      </c>
      <c r="N144" s="422" t="n">
        <v>0</v>
      </c>
      <c r="O144" s="423" t="n">
        <v>900</v>
      </c>
      <c r="P144" s="423" t="n">
        <v>120</v>
      </c>
      <c r="Q144" s="423" t="n">
        <v>360</v>
      </c>
      <c r="R144" s="423" t="n">
        <v>120</v>
      </c>
      <c r="S144" s="424" t="n"/>
      <c r="T144" s="425" t="n"/>
      <c r="U144" s="425" t="n"/>
      <c r="V144" s="423" t="n">
        <v>292</v>
      </c>
      <c r="W144" s="425" t="n"/>
      <c r="X144" s="426" t="n"/>
      <c r="Y144" s="427" t="n">
        <v>20</v>
      </c>
      <c r="Z144" s="428" t="n"/>
      <c r="AA144" s="428" t="n"/>
      <c r="AB144" s="428" t="n"/>
      <c r="AC144" s="428" t="n"/>
      <c r="AD144" s="428" t="n"/>
      <c r="AE144" s="428" t="n"/>
      <c r="AF144" s="309">
        <f>NOT(OR(ISBLANK(S144),ISBLANK(T144),ISBLANK(U144),ISBLANK(V144),AND(ISBLANK(W144),ISBLANK(X144))))</f>
        <v/>
      </c>
      <c r="AG144" s="309" t="n">
        <v>25</v>
      </c>
      <c r="AH144" s="309">
        <f>IF(AG144&lt;=30,1,IF(AG144&lt;=60,2,IF(AG144&lt;=100,3,"bd")))</f>
        <v/>
      </c>
      <c r="AI144" s="309">
        <f>AND(A144&gt;=zakresy_produkcyjne!B$2,A144&lt;=zakresy_produkcyjne!B$3)</f>
        <v/>
      </c>
      <c r="AJ144" s="309">
        <f>AND(B144&gt;=zakresy_produkcyjne!C$2,B144&lt;=zakresy_produkcyjne!C$3)</f>
        <v/>
      </c>
      <c r="AK144" s="309">
        <f>AND(C144&gt;=zakresy_produkcyjne!D$2,C144&lt;=zakresy_produkcyjne!D$3)</f>
        <v/>
      </c>
      <c r="AL144" s="309">
        <f>AND(D144&gt;=zakresy_produkcyjne!E$2,D144&lt;=zakresy_produkcyjne!E$3)</f>
        <v/>
      </c>
      <c r="AM144" s="309">
        <f>AND(E144&gt;=zakresy_produkcyjne!F$2,E144&lt;=zakresy_produkcyjne!F$3)</f>
        <v/>
      </c>
      <c r="AN144" s="309">
        <f>AND(F144&gt;=zakresy_produkcyjne!G$2,F144&lt;=zakresy_produkcyjne!G$3)</f>
        <v/>
      </c>
      <c r="AO144" s="309">
        <f>AND(G144&gt;=zakresy_produkcyjne!H$2,G144&lt;=zakresy_produkcyjne!H$3)</f>
        <v/>
      </c>
      <c r="AP144" s="309">
        <f>AND(O144&gt;=zakresy_produkcyjne!I$2,O144&lt;=zakresy_produkcyjne!I$3)</f>
        <v/>
      </c>
      <c r="AQ144" s="309">
        <f>AND(P144&gt;=zakresy_produkcyjne!J$2,P144&lt;=zakresy_produkcyjne!J$3)</f>
        <v/>
      </c>
      <c r="AR144" s="309">
        <f>AND(Q144&gt;=zakresy_produkcyjne!K$2,Q144&lt;=zakresy_produkcyjne!K$3)</f>
        <v/>
      </c>
      <c r="AS144" s="309">
        <f>AND(R144&gt;=zakresy_produkcyjne!L$2,R144&lt;=zakresy_produkcyjne!L$3)</f>
        <v/>
      </c>
      <c r="AT144" s="309">
        <f>AND(AI144:AO144)</f>
        <v/>
      </c>
      <c r="AU144" s="309">
        <f>AND(AP144:AS144)</f>
        <v/>
      </c>
      <c r="AV144" s="309">
        <f>AND(AT144:AU144)</f>
        <v/>
      </c>
      <c r="AW144" s="309">
        <f>AI144*zakresy_produkcyjne!B$4+AJ144*zakresy_produkcyjne!C$4+AK144*zakresy_produkcyjne!D$4+AL144*zakresy_produkcyjne!E$4+AM144*zakresy_produkcyjne!F$4+AN144*zakresy_produkcyjne!G$4+AO144*zakresy_produkcyjne!H$4+AP144*zakresy_produkcyjne!I$4+AQ144*zakresy_produkcyjne!J$4+AR144*zakresy_produkcyjne!K$4+AS144*zakresy_produkcyjne!L$4</f>
        <v/>
      </c>
      <c r="BB144" s="309" t="n">
        <v>184</v>
      </c>
      <c r="BD144" s="309" t="n">
        <v>223</v>
      </c>
      <c r="BJ144" s="309">
        <f>IF(S144&lt;&gt;"",S144,BE144)</f>
        <v/>
      </c>
      <c r="BK144" s="309">
        <f>IF(T144&lt;&gt;"",T144,BF144)</f>
        <v/>
      </c>
      <c r="BL144" s="309">
        <f>IF(U144&lt;&gt;"",U144,BG144)</f>
        <v/>
      </c>
      <c r="BM144" s="309">
        <f>IF(V144&lt;&gt;"",V144,BH144)</f>
        <v/>
      </c>
      <c r="BN144" s="309">
        <f>IF(X144&lt;&gt;"",X144,BI144)</f>
        <v/>
      </c>
      <c r="BO144" s="309">
        <f>ABS(BE144-BJ144)</f>
        <v/>
      </c>
      <c r="BP144" s="309">
        <f>IF(S144&lt;&gt;"",POWER((Arkusz10!$O$9*Q144+Arkusz10!$P$9)-S144,2))</f>
        <v/>
      </c>
    </row>
    <row customHeight="1" ht="13.8" r="145" s="311">
      <c r="A145" s="429" t="n">
        <v>3.58</v>
      </c>
      <c r="B145" s="429" t="n">
        <v>2.27</v>
      </c>
      <c r="C145" s="429" t="n">
        <v>0.12</v>
      </c>
      <c r="D145" s="429" t="n">
        <v>0.037</v>
      </c>
      <c r="E145" s="429" t="n">
        <v>0.5</v>
      </c>
      <c r="F145" s="429" t="n">
        <v>0.46</v>
      </c>
      <c r="G145" s="429" t="n">
        <v>0</v>
      </c>
      <c r="H145" s="429" t="n">
        <v>0.008</v>
      </c>
      <c r="I145" s="429" t="n">
        <v>0.038</v>
      </c>
      <c r="J145" s="429" t="n">
        <v>0</v>
      </c>
      <c r="K145" s="429" t="n">
        <v>0</v>
      </c>
      <c r="L145" s="429" t="n">
        <v>0</v>
      </c>
      <c r="M145" s="429" t="n">
        <v>0</v>
      </c>
      <c r="N145" s="429" t="n">
        <v>0</v>
      </c>
      <c r="O145" s="429" t="n">
        <v>900</v>
      </c>
      <c r="P145" s="429" t="n">
        <v>120</v>
      </c>
      <c r="Q145" s="429" t="n">
        <v>375</v>
      </c>
      <c r="R145" s="429" t="n">
        <v>60</v>
      </c>
      <c r="S145" s="429" t="n">
        <v>1033</v>
      </c>
      <c r="T145" s="429" t="n">
        <v>805</v>
      </c>
      <c r="U145" s="429" t="n">
        <v>4.77</v>
      </c>
      <c r="V145" s="429" t="n">
        <v>304</v>
      </c>
      <c r="W145" s="429" t="n"/>
      <c r="X145" s="429" t="n">
        <v>138</v>
      </c>
      <c r="Y145" s="430" t="n">
        <v>22</v>
      </c>
      <c r="Z145" s="431" t="n"/>
      <c r="AA145" s="431" t="n"/>
      <c r="AB145" s="431" t="n"/>
      <c r="AC145" s="431" t="n"/>
      <c r="AD145" s="431" t="n"/>
      <c r="AE145" s="431" t="n"/>
      <c r="AF145" s="309">
        <f>NOT(OR(ISBLANK(S145),ISBLANK(T145),ISBLANK(U145),ISBLANK(V145),AND(ISBLANK(W145),ISBLANK(X145))))</f>
        <v/>
      </c>
      <c r="AG145" s="432" t="n">
        <v>34</v>
      </c>
      <c r="AH145" s="309">
        <f>IF(AG145&lt;=30,1,IF(AG145&lt;=60,2,IF(AG145&lt;=100,3,"bd")))</f>
        <v/>
      </c>
      <c r="AI145" s="309">
        <f>AND(A145&gt;=zakresy_produkcyjne!B$2,A145&lt;=zakresy_produkcyjne!B$3)</f>
        <v/>
      </c>
      <c r="AJ145" s="309">
        <f>AND(B145&gt;=zakresy_produkcyjne!C$2,B145&lt;=zakresy_produkcyjne!C$3)</f>
        <v/>
      </c>
      <c r="AK145" s="309">
        <f>AND(C145&gt;=zakresy_produkcyjne!D$2,C145&lt;=zakresy_produkcyjne!D$3)</f>
        <v/>
      </c>
      <c r="AL145" s="309">
        <f>AND(D145&gt;=zakresy_produkcyjne!E$2,D145&lt;=zakresy_produkcyjne!E$3)</f>
        <v/>
      </c>
      <c r="AM145" s="309">
        <f>AND(E145&gt;=zakresy_produkcyjne!F$2,E145&lt;=zakresy_produkcyjne!F$3)</f>
        <v/>
      </c>
      <c r="AN145" s="309">
        <f>AND(F145&gt;=zakresy_produkcyjne!G$2,F145&lt;=zakresy_produkcyjne!G$3)</f>
        <v/>
      </c>
      <c r="AO145" s="309">
        <f>AND(G145&gt;=zakresy_produkcyjne!H$2,G145&lt;=zakresy_produkcyjne!H$3)</f>
        <v/>
      </c>
      <c r="AP145" s="309">
        <f>AND(O145&gt;=zakresy_produkcyjne!I$2,O145&lt;=zakresy_produkcyjne!I$3)</f>
        <v/>
      </c>
      <c r="AQ145" s="309">
        <f>AND(P145&gt;=zakresy_produkcyjne!J$2,P145&lt;=zakresy_produkcyjne!J$3)</f>
        <v/>
      </c>
      <c r="AR145" s="309">
        <f>AND(Q145&gt;=zakresy_produkcyjne!K$2,Q145&lt;=zakresy_produkcyjne!K$3)</f>
        <v/>
      </c>
      <c r="AS145" s="309">
        <f>AND(R145&gt;=zakresy_produkcyjne!L$2,R145&lt;=zakresy_produkcyjne!L$3)</f>
        <v/>
      </c>
      <c r="AT145" s="309">
        <f>AND(AI145:AO145)</f>
        <v/>
      </c>
      <c r="AU145" s="309">
        <f>AND(AP145:AS145)</f>
        <v/>
      </c>
      <c r="AV145" s="309">
        <f>AND(AT145:AU145)</f>
        <v/>
      </c>
      <c r="AW145" s="309">
        <f>AI145*zakresy_produkcyjne!B$4+AJ145*zakresy_produkcyjne!C$4+AK145*zakresy_produkcyjne!D$4+AL145*zakresy_produkcyjne!E$4+AM145*zakresy_produkcyjne!F$4+AN145*zakresy_produkcyjne!G$4+AO145*zakresy_produkcyjne!H$4+AP145*zakresy_produkcyjne!I$4+AQ145*zakresy_produkcyjne!J$4+AR145*zakresy_produkcyjne!K$4+AS145*zakresy_produkcyjne!L$4</f>
        <v/>
      </c>
      <c r="AY145" s="309" t="n">
        <v>741</v>
      </c>
      <c r="AZ145" s="309" t="n">
        <v>428</v>
      </c>
      <c r="BA145" s="309" t="n">
        <v>4.26</v>
      </c>
      <c r="BB145" s="309">
        <f>KONWERTUJ_TWARDOSC(19.9,tabela_twardosci!$C$8:$C$69,tabela_twardosci!$K$8:$K$69)</f>
        <v/>
      </c>
      <c r="BC145" s="309" t="n">
        <v>28</v>
      </c>
      <c r="BD145" s="309" t="n">
        <v>100</v>
      </c>
      <c r="BJ145" s="309">
        <f>IF(S145&lt;&gt;"",S145,BE145)</f>
        <v/>
      </c>
      <c r="BK145" s="309">
        <f>IF(T145&lt;&gt;"",T145,BF145)</f>
        <v/>
      </c>
      <c r="BL145" s="309">
        <f>IF(U145&lt;&gt;"",U145,BG145)</f>
        <v/>
      </c>
      <c r="BM145" s="309">
        <f>IF(V145&lt;&gt;"",V145,BH145)</f>
        <v/>
      </c>
      <c r="BN145" s="309">
        <f>IF(X145&lt;&gt;"",X145,BI145)</f>
        <v/>
      </c>
      <c r="BO145" s="309">
        <f>ABS(BE145-BJ145)</f>
        <v/>
      </c>
      <c r="BP145" s="309">
        <f>IF(S145&lt;&gt;"",POWER((Arkusz10!$O$9*Q145+Arkusz10!$P$9)-S145,2))</f>
        <v/>
      </c>
    </row>
    <row customHeight="1" ht="13.8" r="146" s="311">
      <c r="A146" s="429" t="n">
        <v>3.58</v>
      </c>
      <c r="B146" s="429" t="n">
        <v>2.27</v>
      </c>
      <c r="C146" s="429" t="n">
        <v>0.12</v>
      </c>
      <c r="D146" s="429" t="n">
        <v>0.037</v>
      </c>
      <c r="E146" s="429" t="n">
        <v>0.5</v>
      </c>
      <c r="F146" s="429" t="n">
        <v>0.46</v>
      </c>
      <c r="G146" s="429" t="n">
        <v>0</v>
      </c>
      <c r="H146" s="429" t="n">
        <v>0.008</v>
      </c>
      <c r="I146" s="429" t="n">
        <v>0.038</v>
      </c>
      <c r="J146" s="429" t="n">
        <v>0</v>
      </c>
      <c r="K146" s="429" t="n">
        <v>0</v>
      </c>
      <c r="L146" s="429" t="n">
        <v>0</v>
      </c>
      <c r="M146" s="429" t="n">
        <v>0</v>
      </c>
      <c r="N146" s="429" t="n">
        <v>0</v>
      </c>
      <c r="O146" s="429" t="n">
        <v>900</v>
      </c>
      <c r="P146" s="429" t="n">
        <v>120</v>
      </c>
      <c r="Q146" s="429" t="n">
        <v>375</v>
      </c>
      <c r="R146" s="429" t="n">
        <v>120</v>
      </c>
      <c r="S146" s="429" t="n">
        <v>1023</v>
      </c>
      <c r="T146" s="429" t="n">
        <v>823</v>
      </c>
      <c r="U146" s="429" t="n">
        <v>5.6</v>
      </c>
      <c r="V146" s="429" t="n">
        <v>312.6</v>
      </c>
      <c r="W146" s="429" t="n"/>
      <c r="X146" s="429" t="n">
        <v>132</v>
      </c>
      <c r="Y146" s="430" t="n">
        <v>22</v>
      </c>
      <c r="Z146" s="431" t="n"/>
      <c r="AA146" s="431" t="n"/>
      <c r="AB146" s="431" t="n"/>
      <c r="AC146" s="431" t="n"/>
      <c r="AD146" s="431" t="n"/>
      <c r="AE146" s="431" t="n"/>
      <c r="AF146" s="309">
        <f>NOT(OR(ISBLANK(S146),ISBLANK(T146),ISBLANK(U146),ISBLANK(V146),AND(ISBLANK(W146),ISBLANK(X146))))</f>
        <v/>
      </c>
      <c r="AG146" s="432" t="n">
        <v>34</v>
      </c>
      <c r="AH146" s="309">
        <f>IF(AG146&lt;=30,1,IF(AG146&lt;=60,2,IF(AG146&lt;=100,3,"bd")))</f>
        <v/>
      </c>
      <c r="AI146" s="309">
        <f>AND(A146&gt;=zakresy_produkcyjne!B$2,A146&lt;=zakresy_produkcyjne!B$3)</f>
        <v/>
      </c>
      <c r="AJ146" s="309">
        <f>AND(B146&gt;=zakresy_produkcyjne!C$2,B146&lt;=zakresy_produkcyjne!C$3)</f>
        <v/>
      </c>
      <c r="AK146" s="309">
        <f>AND(C146&gt;=zakresy_produkcyjne!D$2,C146&lt;=zakresy_produkcyjne!D$3)</f>
        <v/>
      </c>
      <c r="AL146" s="309">
        <f>AND(D146&gt;=zakresy_produkcyjne!E$2,D146&lt;=zakresy_produkcyjne!E$3)</f>
        <v/>
      </c>
      <c r="AM146" s="309">
        <f>AND(E146&gt;=zakresy_produkcyjne!F$2,E146&lt;=zakresy_produkcyjne!F$3)</f>
        <v/>
      </c>
      <c r="AN146" s="309">
        <f>AND(F146&gt;=zakresy_produkcyjne!G$2,F146&lt;=zakresy_produkcyjne!G$3)</f>
        <v/>
      </c>
      <c r="AO146" s="309">
        <f>AND(G146&gt;=zakresy_produkcyjne!H$2,G146&lt;=zakresy_produkcyjne!H$3)</f>
        <v/>
      </c>
      <c r="AP146" s="309">
        <f>AND(O146&gt;=zakresy_produkcyjne!I$2,O146&lt;=zakresy_produkcyjne!I$3)</f>
        <v/>
      </c>
      <c r="AQ146" s="309">
        <f>AND(P146&gt;=zakresy_produkcyjne!J$2,P146&lt;=zakresy_produkcyjne!J$3)</f>
        <v/>
      </c>
      <c r="AR146" s="309">
        <f>AND(Q146&gt;=zakresy_produkcyjne!K$2,Q146&lt;=zakresy_produkcyjne!K$3)</f>
        <v/>
      </c>
      <c r="AS146" s="309">
        <f>AND(R146&gt;=zakresy_produkcyjne!L$2,R146&lt;=zakresy_produkcyjne!L$3)</f>
        <v/>
      </c>
      <c r="AT146" s="309">
        <f>AND(AI146:AO146)</f>
        <v/>
      </c>
      <c r="AU146" s="309">
        <f>AND(AP146:AS146)</f>
        <v/>
      </c>
      <c r="AV146" s="309">
        <f>AND(AT146:AU146)</f>
        <v/>
      </c>
      <c r="AW146" s="309">
        <f>AI146*zakresy_produkcyjne!B$4+AJ146*zakresy_produkcyjne!C$4+AK146*zakresy_produkcyjne!D$4+AL146*zakresy_produkcyjne!E$4+AM146*zakresy_produkcyjne!F$4+AN146*zakresy_produkcyjne!G$4+AO146*zakresy_produkcyjne!H$4+AP146*zakresy_produkcyjne!I$4+AQ146*zakresy_produkcyjne!J$4+AR146*zakresy_produkcyjne!K$4+AS146*zakresy_produkcyjne!L$4</f>
        <v/>
      </c>
      <c r="AY146" s="309" t="n">
        <v>741</v>
      </c>
      <c r="AZ146" s="309" t="n">
        <v>428</v>
      </c>
      <c r="BA146" s="309" t="n">
        <v>4.26</v>
      </c>
      <c r="BB146" s="309">
        <f>KONWERTUJ_TWARDOSC(19.9,tabela_twardosci!$C$8:$C$69,tabela_twardosci!$K$8:$K$69)</f>
        <v/>
      </c>
      <c r="BC146" s="309" t="n">
        <v>28</v>
      </c>
      <c r="BD146" s="309" t="n">
        <v>100</v>
      </c>
      <c r="BJ146" s="309">
        <f>IF(S146&lt;&gt;"",S146,BE146)</f>
        <v/>
      </c>
      <c r="BK146" s="309">
        <f>IF(T146&lt;&gt;"",T146,BF146)</f>
        <v/>
      </c>
      <c r="BL146" s="309">
        <f>IF(U146&lt;&gt;"",U146,BG146)</f>
        <v/>
      </c>
      <c r="BM146" s="309">
        <f>IF(V146&lt;&gt;"",V146,BH146)</f>
        <v/>
      </c>
      <c r="BN146" s="309">
        <f>IF(X146&lt;&gt;"",X146,BI146)</f>
        <v/>
      </c>
      <c r="BO146" s="309">
        <f>ABS(BE146-BJ146)</f>
        <v/>
      </c>
      <c r="BP146" s="309">
        <f>IF(S146&lt;&gt;"",POWER((Arkusz10!$O$9*Q146+Arkusz10!$P$9)-S146,2))</f>
        <v/>
      </c>
    </row>
    <row customHeight="1" ht="13.8" r="147" s="311">
      <c r="A147" s="429" t="n">
        <v>3.58</v>
      </c>
      <c r="B147" s="429" t="n">
        <v>2.27</v>
      </c>
      <c r="C147" s="429" t="n">
        <v>0.12</v>
      </c>
      <c r="D147" s="429" t="n">
        <v>0.037</v>
      </c>
      <c r="E147" s="429" t="n">
        <v>0.5</v>
      </c>
      <c r="F147" s="429" t="n">
        <v>0.46</v>
      </c>
      <c r="G147" s="429" t="n">
        <v>0</v>
      </c>
      <c r="H147" s="429" t="n">
        <v>0.008</v>
      </c>
      <c r="I147" s="429" t="n">
        <v>0.038</v>
      </c>
      <c r="J147" s="429" t="n">
        <v>0</v>
      </c>
      <c r="K147" s="429" t="n">
        <v>0</v>
      </c>
      <c r="L147" s="429" t="n">
        <v>0</v>
      </c>
      <c r="M147" s="429" t="n">
        <v>0</v>
      </c>
      <c r="N147" s="429" t="n">
        <v>0</v>
      </c>
      <c r="O147" s="429" t="n">
        <v>900</v>
      </c>
      <c r="P147" s="429" t="n">
        <v>120</v>
      </c>
      <c r="Q147" s="429" t="n">
        <v>375</v>
      </c>
      <c r="R147" s="429" t="n">
        <v>180</v>
      </c>
      <c r="S147" s="429" t="n">
        <v>1008</v>
      </c>
      <c r="T147" s="429" t="n">
        <v>818</v>
      </c>
      <c r="U147" s="429" t="n">
        <v>3.71</v>
      </c>
      <c r="V147" s="429" t="n">
        <v>311</v>
      </c>
      <c r="W147" s="429" t="n"/>
      <c r="X147" s="429" t="n">
        <v>114</v>
      </c>
      <c r="Y147" s="430" t="n">
        <v>22</v>
      </c>
      <c r="Z147" s="431" t="n"/>
      <c r="AA147" s="431" t="n"/>
      <c r="AB147" s="431" t="n"/>
      <c r="AC147" s="431" t="n"/>
      <c r="AD147" s="431" t="n"/>
      <c r="AE147" s="431" t="n"/>
      <c r="AF147" s="309">
        <f>NOT(OR(ISBLANK(S147),ISBLANK(T147),ISBLANK(U147),ISBLANK(V147),AND(ISBLANK(W147),ISBLANK(X147))))</f>
        <v/>
      </c>
      <c r="AG147" s="432" t="n">
        <v>34</v>
      </c>
      <c r="AH147" s="309">
        <f>IF(AG147&lt;=30,1,IF(AG147&lt;=60,2,IF(AG147&lt;=100,3,"bd")))</f>
        <v/>
      </c>
      <c r="AI147" s="309">
        <f>AND(A147&gt;=zakresy_produkcyjne!B$2,A147&lt;=zakresy_produkcyjne!B$3)</f>
        <v/>
      </c>
      <c r="AJ147" s="309">
        <f>AND(B147&gt;=zakresy_produkcyjne!C$2,B147&lt;=zakresy_produkcyjne!C$3)</f>
        <v/>
      </c>
      <c r="AK147" s="309">
        <f>AND(C147&gt;=zakresy_produkcyjne!D$2,C147&lt;=zakresy_produkcyjne!D$3)</f>
        <v/>
      </c>
      <c r="AL147" s="309">
        <f>AND(D147&gt;=zakresy_produkcyjne!E$2,D147&lt;=zakresy_produkcyjne!E$3)</f>
        <v/>
      </c>
      <c r="AM147" s="309">
        <f>AND(E147&gt;=zakresy_produkcyjne!F$2,E147&lt;=zakresy_produkcyjne!F$3)</f>
        <v/>
      </c>
      <c r="AN147" s="309">
        <f>AND(F147&gt;=zakresy_produkcyjne!G$2,F147&lt;=zakresy_produkcyjne!G$3)</f>
        <v/>
      </c>
      <c r="AO147" s="309">
        <f>AND(G147&gt;=zakresy_produkcyjne!H$2,G147&lt;=zakresy_produkcyjne!H$3)</f>
        <v/>
      </c>
      <c r="AP147" s="309">
        <f>AND(O147&gt;=zakresy_produkcyjne!I$2,O147&lt;=zakresy_produkcyjne!I$3)</f>
        <v/>
      </c>
      <c r="AQ147" s="309">
        <f>AND(P147&gt;=zakresy_produkcyjne!J$2,P147&lt;=zakresy_produkcyjne!J$3)</f>
        <v/>
      </c>
      <c r="AR147" s="309">
        <f>AND(Q147&gt;=zakresy_produkcyjne!K$2,Q147&lt;=zakresy_produkcyjne!K$3)</f>
        <v/>
      </c>
      <c r="AS147" s="309">
        <f>AND(R147&gt;=zakresy_produkcyjne!L$2,R147&lt;=zakresy_produkcyjne!L$3)</f>
        <v/>
      </c>
      <c r="AT147" s="309">
        <f>AND(AI147:AO147)</f>
        <v/>
      </c>
      <c r="AU147" s="309">
        <f>AND(AP147:AS147)</f>
        <v/>
      </c>
      <c r="AV147" s="309">
        <f>AND(AT147:AU147)</f>
        <v/>
      </c>
      <c r="AW147" s="309">
        <f>AI147*zakresy_produkcyjne!B$4+AJ147*zakresy_produkcyjne!C$4+AK147*zakresy_produkcyjne!D$4+AL147*zakresy_produkcyjne!E$4+AM147*zakresy_produkcyjne!F$4+AN147*zakresy_produkcyjne!G$4+AO147*zakresy_produkcyjne!H$4+AP147*zakresy_produkcyjne!I$4+AQ147*zakresy_produkcyjne!J$4+AR147*zakresy_produkcyjne!K$4+AS147*zakresy_produkcyjne!L$4</f>
        <v/>
      </c>
      <c r="AY147" s="309" t="n">
        <v>741</v>
      </c>
      <c r="AZ147" s="309" t="n">
        <v>428</v>
      </c>
      <c r="BA147" s="309" t="n">
        <v>4.26</v>
      </c>
      <c r="BB147" s="309">
        <f>KONWERTUJ_TWARDOSC(19.9,tabela_twardosci!$C$8:$C$69,tabela_twardosci!$K$8:$K$69)</f>
        <v/>
      </c>
      <c r="BC147" s="309" t="n">
        <v>28</v>
      </c>
      <c r="BD147" s="309" t="n">
        <v>100</v>
      </c>
      <c r="BJ147" s="309">
        <f>IF(S147&lt;&gt;"",S147,BE147)</f>
        <v/>
      </c>
      <c r="BK147" s="309">
        <f>IF(T147&lt;&gt;"",T147,BF147)</f>
        <v/>
      </c>
      <c r="BL147" s="309">
        <f>IF(U147&lt;&gt;"",U147,BG147)</f>
        <v/>
      </c>
      <c r="BM147" s="309">
        <f>IF(V147&lt;&gt;"",V147,BH147)</f>
        <v/>
      </c>
      <c r="BN147" s="309">
        <f>IF(X147&lt;&gt;"",X147,BI147)</f>
        <v/>
      </c>
      <c r="BO147" s="309">
        <f>ABS(BE147-BJ147)</f>
        <v/>
      </c>
      <c r="BP147" s="309">
        <f>IF(S147&lt;&gt;"",POWER((Arkusz10!$O$9*Q147+Arkusz10!$P$9)-S147,2))</f>
        <v/>
      </c>
    </row>
    <row customHeight="1" ht="13.8" r="148" s="311">
      <c r="A148" s="429" t="n">
        <v>3.58</v>
      </c>
      <c r="B148" s="429" t="n">
        <v>2.27</v>
      </c>
      <c r="C148" s="429" t="n">
        <v>0.12</v>
      </c>
      <c r="D148" s="429" t="n">
        <v>0.037</v>
      </c>
      <c r="E148" s="429" t="n">
        <v>0.5</v>
      </c>
      <c r="F148" s="429" t="n">
        <v>0.46</v>
      </c>
      <c r="G148" s="429" t="n">
        <v>0</v>
      </c>
      <c r="H148" s="429" t="n">
        <v>0.008</v>
      </c>
      <c r="I148" s="429" t="n">
        <v>0.038</v>
      </c>
      <c r="J148" s="429" t="n">
        <v>0</v>
      </c>
      <c r="K148" s="429" t="n">
        <v>0</v>
      </c>
      <c r="L148" s="429" t="n">
        <v>0</v>
      </c>
      <c r="M148" s="429" t="n">
        <v>0</v>
      </c>
      <c r="N148" s="429" t="n">
        <v>0</v>
      </c>
      <c r="O148" s="429" t="n">
        <v>900</v>
      </c>
      <c r="P148" s="429" t="n">
        <v>120</v>
      </c>
      <c r="Q148" s="429" t="n">
        <v>350</v>
      </c>
      <c r="R148" s="429" t="n">
        <v>60</v>
      </c>
      <c r="S148" s="429" t="n">
        <v>1013</v>
      </c>
      <c r="T148" s="429" t="n">
        <v>833</v>
      </c>
      <c r="U148" s="429" t="n">
        <v>3.09</v>
      </c>
      <c r="V148" s="429" t="n">
        <v>319.8</v>
      </c>
      <c r="W148" s="429" t="n"/>
      <c r="X148" s="429" t="n">
        <v>133</v>
      </c>
      <c r="Y148" s="430" t="n">
        <v>22</v>
      </c>
      <c r="Z148" s="431" t="n"/>
      <c r="AA148" s="431" t="n"/>
      <c r="AB148" s="431" t="n"/>
      <c r="AC148" s="431" t="n"/>
      <c r="AD148" s="431" t="n"/>
      <c r="AE148" s="431" t="n"/>
      <c r="AF148" s="309">
        <f>NOT(OR(ISBLANK(S148),ISBLANK(T148),ISBLANK(U148),ISBLANK(V148),AND(ISBLANK(W148),ISBLANK(X148))))</f>
        <v/>
      </c>
      <c r="AG148" s="432" t="n">
        <v>34</v>
      </c>
      <c r="AH148" s="309">
        <f>IF(AG148&lt;=30,1,IF(AG148&lt;=60,2,IF(AG148&lt;=100,3,"bd")))</f>
        <v/>
      </c>
      <c r="AI148" s="309">
        <f>AND(A148&gt;=zakresy_produkcyjne!B$2,A148&lt;=zakresy_produkcyjne!B$3)</f>
        <v/>
      </c>
      <c r="AJ148" s="309">
        <f>AND(B148&gt;=zakresy_produkcyjne!C$2,B148&lt;=zakresy_produkcyjne!C$3)</f>
        <v/>
      </c>
      <c r="AK148" s="309">
        <f>AND(C148&gt;=zakresy_produkcyjne!D$2,C148&lt;=zakresy_produkcyjne!D$3)</f>
        <v/>
      </c>
      <c r="AL148" s="309">
        <f>AND(D148&gt;=zakresy_produkcyjne!E$2,D148&lt;=zakresy_produkcyjne!E$3)</f>
        <v/>
      </c>
      <c r="AM148" s="309">
        <f>AND(E148&gt;=zakresy_produkcyjne!F$2,E148&lt;=zakresy_produkcyjne!F$3)</f>
        <v/>
      </c>
      <c r="AN148" s="309">
        <f>AND(F148&gt;=zakresy_produkcyjne!G$2,F148&lt;=zakresy_produkcyjne!G$3)</f>
        <v/>
      </c>
      <c r="AO148" s="309">
        <f>AND(G148&gt;=zakresy_produkcyjne!H$2,G148&lt;=zakresy_produkcyjne!H$3)</f>
        <v/>
      </c>
      <c r="AP148" s="309">
        <f>AND(O148&gt;=zakresy_produkcyjne!I$2,O148&lt;=zakresy_produkcyjne!I$3)</f>
        <v/>
      </c>
      <c r="AQ148" s="309">
        <f>AND(P148&gt;=zakresy_produkcyjne!J$2,P148&lt;=zakresy_produkcyjne!J$3)</f>
        <v/>
      </c>
      <c r="AR148" s="309">
        <f>AND(Q148&gt;=zakresy_produkcyjne!K$2,Q148&lt;=zakresy_produkcyjne!K$3)</f>
        <v/>
      </c>
      <c r="AS148" s="309">
        <f>AND(R148&gt;=zakresy_produkcyjne!L$2,R148&lt;=zakresy_produkcyjne!L$3)</f>
        <v/>
      </c>
      <c r="AT148" s="309">
        <f>AND(AI148:AO148)</f>
        <v/>
      </c>
      <c r="AU148" s="309">
        <f>AND(AP148:AS148)</f>
        <v/>
      </c>
      <c r="AV148" s="309">
        <f>AND(AT148:AU148)</f>
        <v/>
      </c>
      <c r="AW148" s="309">
        <f>AI148*zakresy_produkcyjne!B$4+AJ148*zakresy_produkcyjne!C$4+AK148*zakresy_produkcyjne!D$4+AL148*zakresy_produkcyjne!E$4+AM148*zakresy_produkcyjne!F$4+AN148*zakresy_produkcyjne!G$4+AO148*zakresy_produkcyjne!H$4+AP148*zakresy_produkcyjne!I$4+AQ148*zakresy_produkcyjne!J$4+AR148*zakresy_produkcyjne!K$4+AS148*zakresy_produkcyjne!L$4</f>
        <v/>
      </c>
      <c r="AY148" s="309" t="n">
        <v>741</v>
      </c>
      <c r="AZ148" s="309" t="n">
        <v>428</v>
      </c>
      <c r="BA148" s="309" t="n">
        <v>4.26</v>
      </c>
      <c r="BB148" s="309">
        <f>KONWERTUJ_TWARDOSC(19.9,tabela_twardosci!$C$8:$C$69,tabela_twardosci!$K$8:$K$69)</f>
        <v/>
      </c>
      <c r="BC148" s="309" t="n">
        <v>28</v>
      </c>
      <c r="BD148" s="309" t="n">
        <v>100</v>
      </c>
      <c r="BJ148" s="309">
        <f>IF(S148&lt;&gt;"",S148,BE148)</f>
        <v/>
      </c>
      <c r="BK148" s="309">
        <f>IF(T148&lt;&gt;"",T148,BF148)</f>
        <v/>
      </c>
      <c r="BL148" s="309">
        <f>IF(U148&lt;&gt;"",U148,BG148)</f>
        <v/>
      </c>
      <c r="BM148" s="309">
        <f>IF(V148&lt;&gt;"",V148,BH148)</f>
        <v/>
      </c>
      <c r="BN148" s="309">
        <f>IF(X148&lt;&gt;"",X148,BI148)</f>
        <v/>
      </c>
      <c r="BO148" s="309">
        <f>ABS(BE148-BJ148)</f>
        <v/>
      </c>
      <c r="BP148" s="309">
        <f>IF(S148&lt;&gt;"",POWER((Arkusz10!$O$9*Q148+Arkusz10!$P$9)-S148,2))</f>
        <v/>
      </c>
    </row>
    <row customHeight="1" ht="13.8" r="149" s="311">
      <c r="A149" s="429" t="n">
        <v>3.58</v>
      </c>
      <c r="B149" s="429" t="n">
        <v>2.27</v>
      </c>
      <c r="C149" s="429" t="n">
        <v>0.12</v>
      </c>
      <c r="D149" s="429" t="n">
        <v>0.037</v>
      </c>
      <c r="E149" s="429" t="n">
        <v>0.5</v>
      </c>
      <c r="F149" s="429" t="n">
        <v>0.46</v>
      </c>
      <c r="G149" s="429" t="n">
        <v>0</v>
      </c>
      <c r="H149" s="429" t="n">
        <v>0.008</v>
      </c>
      <c r="I149" s="429" t="n">
        <v>0.038</v>
      </c>
      <c r="J149" s="429" t="n">
        <v>0</v>
      </c>
      <c r="K149" s="429" t="n">
        <v>0</v>
      </c>
      <c r="L149" s="429" t="n">
        <v>0</v>
      </c>
      <c r="M149" s="429" t="n">
        <v>0</v>
      </c>
      <c r="N149" s="429" t="n">
        <v>0</v>
      </c>
      <c r="O149" s="429" t="n">
        <v>900</v>
      </c>
      <c r="P149" s="429" t="n">
        <v>120</v>
      </c>
      <c r="Q149" s="429" t="n">
        <v>350</v>
      </c>
      <c r="R149" s="429" t="n">
        <v>120</v>
      </c>
      <c r="S149" s="429" t="n">
        <v>1015</v>
      </c>
      <c r="T149" s="429" t="n">
        <v>832</v>
      </c>
      <c r="U149" s="429" t="n">
        <v>3.73</v>
      </c>
      <c r="V149" s="429" t="n">
        <v>324.3</v>
      </c>
      <c r="W149" s="429" t="n"/>
      <c r="X149" s="429" t="n">
        <v>142</v>
      </c>
      <c r="Y149" s="430" t="n">
        <v>22</v>
      </c>
      <c r="Z149" s="431" t="n"/>
      <c r="AA149" s="431" t="n"/>
      <c r="AB149" s="431" t="n"/>
      <c r="AC149" s="431" t="n"/>
      <c r="AD149" s="431" t="n"/>
      <c r="AE149" s="431" t="n"/>
      <c r="AF149" s="309">
        <f>NOT(OR(ISBLANK(S149),ISBLANK(T149),ISBLANK(U149),ISBLANK(V149),AND(ISBLANK(W149),ISBLANK(X149))))</f>
        <v/>
      </c>
      <c r="AG149" s="432" t="n">
        <v>34</v>
      </c>
      <c r="AH149" s="309">
        <f>IF(AG149&lt;=30,1,IF(AG149&lt;=60,2,IF(AG149&lt;=100,3,"bd")))</f>
        <v/>
      </c>
      <c r="AI149" s="309">
        <f>AND(A149&gt;=zakresy_produkcyjne!B$2,A149&lt;=zakresy_produkcyjne!B$3)</f>
        <v/>
      </c>
      <c r="AJ149" s="309">
        <f>AND(B149&gt;=zakresy_produkcyjne!C$2,B149&lt;=zakresy_produkcyjne!C$3)</f>
        <v/>
      </c>
      <c r="AK149" s="309">
        <f>AND(C149&gt;=zakresy_produkcyjne!D$2,C149&lt;=zakresy_produkcyjne!D$3)</f>
        <v/>
      </c>
      <c r="AL149" s="309">
        <f>AND(D149&gt;=zakresy_produkcyjne!E$2,D149&lt;=zakresy_produkcyjne!E$3)</f>
        <v/>
      </c>
      <c r="AM149" s="309">
        <f>AND(E149&gt;=zakresy_produkcyjne!F$2,E149&lt;=zakresy_produkcyjne!F$3)</f>
        <v/>
      </c>
      <c r="AN149" s="309">
        <f>AND(F149&gt;=zakresy_produkcyjne!G$2,F149&lt;=zakresy_produkcyjne!G$3)</f>
        <v/>
      </c>
      <c r="AO149" s="309">
        <f>AND(G149&gt;=zakresy_produkcyjne!H$2,G149&lt;=zakresy_produkcyjne!H$3)</f>
        <v/>
      </c>
      <c r="AP149" s="309">
        <f>AND(O149&gt;=zakresy_produkcyjne!I$2,O149&lt;=zakresy_produkcyjne!I$3)</f>
        <v/>
      </c>
      <c r="AQ149" s="309">
        <f>AND(P149&gt;=zakresy_produkcyjne!J$2,P149&lt;=zakresy_produkcyjne!J$3)</f>
        <v/>
      </c>
      <c r="AR149" s="309">
        <f>AND(Q149&gt;=zakresy_produkcyjne!K$2,Q149&lt;=zakresy_produkcyjne!K$3)</f>
        <v/>
      </c>
      <c r="AS149" s="309">
        <f>AND(R149&gt;=zakresy_produkcyjne!L$2,R149&lt;=zakresy_produkcyjne!L$3)</f>
        <v/>
      </c>
      <c r="AT149" s="309">
        <f>AND(AI149:AO149)</f>
        <v/>
      </c>
      <c r="AU149" s="309">
        <f>AND(AP149:AS149)</f>
        <v/>
      </c>
      <c r="AV149" s="309">
        <f>AND(AT149:AU149)</f>
        <v/>
      </c>
      <c r="AW149" s="309">
        <f>AI149*zakresy_produkcyjne!B$4+AJ149*zakresy_produkcyjne!C$4+AK149*zakresy_produkcyjne!D$4+AL149*zakresy_produkcyjne!E$4+AM149*zakresy_produkcyjne!F$4+AN149*zakresy_produkcyjne!G$4+AO149*zakresy_produkcyjne!H$4+AP149*zakresy_produkcyjne!I$4+AQ149*zakresy_produkcyjne!J$4+AR149*zakresy_produkcyjne!K$4+AS149*zakresy_produkcyjne!L$4</f>
        <v/>
      </c>
      <c r="AY149" s="309" t="n">
        <v>741</v>
      </c>
      <c r="AZ149" s="309" t="n">
        <v>428</v>
      </c>
      <c r="BA149" s="309" t="n">
        <v>4.26</v>
      </c>
      <c r="BB149" s="309">
        <f>KONWERTUJ_TWARDOSC(19.9,tabela_twardosci!$C$8:$C$69,tabela_twardosci!$K$8:$K$69)</f>
        <v/>
      </c>
      <c r="BC149" s="309" t="n">
        <v>28</v>
      </c>
      <c r="BD149" s="309" t="n">
        <v>100</v>
      </c>
      <c r="BJ149" s="309">
        <f>IF(S149&lt;&gt;"",S149,BE149)</f>
        <v/>
      </c>
      <c r="BK149" s="309">
        <f>IF(T149&lt;&gt;"",T149,BF149)</f>
        <v/>
      </c>
      <c r="BL149" s="309">
        <f>IF(U149&lt;&gt;"",U149,BG149)</f>
        <v/>
      </c>
      <c r="BM149" s="309">
        <f>IF(V149&lt;&gt;"",V149,BH149)</f>
        <v/>
      </c>
      <c r="BN149" s="309">
        <f>IF(X149&lt;&gt;"",X149,BI149)</f>
        <v/>
      </c>
      <c r="BO149" s="309">
        <f>ABS(BE149-BJ149)</f>
        <v/>
      </c>
      <c r="BP149" s="309">
        <f>IF(S149&lt;&gt;"",POWER((Arkusz10!$O$9*Q149+Arkusz10!$P$9)-S149,2))</f>
        <v/>
      </c>
    </row>
    <row customHeight="1" ht="13.8" r="150" s="311">
      <c r="A150" s="429" t="n">
        <v>3.58</v>
      </c>
      <c r="B150" s="429" t="n">
        <v>2.27</v>
      </c>
      <c r="C150" s="429" t="n">
        <v>0.12</v>
      </c>
      <c r="D150" s="429" t="n">
        <v>0.037</v>
      </c>
      <c r="E150" s="429" t="n">
        <v>0.5</v>
      </c>
      <c r="F150" s="429" t="n">
        <v>0.46</v>
      </c>
      <c r="G150" s="429" t="n">
        <v>0</v>
      </c>
      <c r="H150" s="429" t="n">
        <v>0.008</v>
      </c>
      <c r="I150" s="429" t="n">
        <v>0.038</v>
      </c>
      <c r="J150" s="429" t="n">
        <v>0</v>
      </c>
      <c r="K150" s="429" t="n">
        <v>0</v>
      </c>
      <c r="L150" s="429" t="n">
        <v>0</v>
      </c>
      <c r="M150" s="429" t="n">
        <v>0</v>
      </c>
      <c r="N150" s="429" t="n">
        <v>0</v>
      </c>
      <c r="O150" s="429" t="n">
        <v>900</v>
      </c>
      <c r="P150" s="429" t="n">
        <v>120</v>
      </c>
      <c r="Q150" s="429" t="n">
        <v>350</v>
      </c>
      <c r="R150" s="429" t="n">
        <v>180</v>
      </c>
      <c r="S150" s="429" t="n">
        <v>1026</v>
      </c>
      <c r="T150" s="429" t="n">
        <v>840</v>
      </c>
      <c r="U150" s="429" t="n">
        <v>3.68</v>
      </c>
      <c r="V150" s="429" t="n">
        <v>305</v>
      </c>
      <c r="W150" s="429" t="n"/>
      <c r="X150" s="429" t="n">
        <v>103</v>
      </c>
      <c r="Y150" s="430" t="n">
        <v>22</v>
      </c>
      <c r="Z150" s="431" t="n"/>
      <c r="AA150" s="431" t="n"/>
      <c r="AB150" s="431" t="n"/>
      <c r="AC150" s="431" t="n"/>
      <c r="AD150" s="431" t="n"/>
      <c r="AE150" s="431" t="n"/>
      <c r="AF150" s="309">
        <f>NOT(OR(ISBLANK(S150),ISBLANK(T150),ISBLANK(U150),ISBLANK(V150),AND(ISBLANK(W150),ISBLANK(X150))))</f>
        <v/>
      </c>
      <c r="AG150" s="432" t="n">
        <v>34</v>
      </c>
      <c r="AH150" s="309">
        <f>IF(AG150&lt;=30,1,IF(AG150&lt;=60,2,IF(AG150&lt;=100,3,"bd")))</f>
        <v/>
      </c>
      <c r="AI150" s="309">
        <f>AND(A150&gt;=zakresy_produkcyjne!B$2,A150&lt;=zakresy_produkcyjne!B$3)</f>
        <v/>
      </c>
      <c r="AJ150" s="309">
        <f>AND(B150&gt;=zakresy_produkcyjne!C$2,B150&lt;=zakresy_produkcyjne!C$3)</f>
        <v/>
      </c>
      <c r="AK150" s="309">
        <f>AND(C150&gt;=zakresy_produkcyjne!D$2,C150&lt;=zakresy_produkcyjne!D$3)</f>
        <v/>
      </c>
      <c r="AL150" s="309">
        <f>AND(D150&gt;=zakresy_produkcyjne!E$2,D150&lt;=zakresy_produkcyjne!E$3)</f>
        <v/>
      </c>
      <c r="AM150" s="309">
        <f>AND(E150&gt;=zakresy_produkcyjne!F$2,E150&lt;=zakresy_produkcyjne!F$3)</f>
        <v/>
      </c>
      <c r="AN150" s="309">
        <f>AND(F150&gt;=zakresy_produkcyjne!G$2,F150&lt;=zakresy_produkcyjne!G$3)</f>
        <v/>
      </c>
      <c r="AO150" s="309">
        <f>AND(G150&gt;=zakresy_produkcyjne!H$2,G150&lt;=zakresy_produkcyjne!H$3)</f>
        <v/>
      </c>
      <c r="AP150" s="309">
        <f>AND(O150&gt;=zakresy_produkcyjne!I$2,O150&lt;=zakresy_produkcyjne!I$3)</f>
        <v/>
      </c>
      <c r="AQ150" s="309">
        <f>AND(P150&gt;=zakresy_produkcyjne!J$2,P150&lt;=zakresy_produkcyjne!J$3)</f>
        <v/>
      </c>
      <c r="AR150" s="309">
        <f>AND(Q150&gt;=zakresy_produkcyjne!K$2,Q150&lt;=zakresy_produkcyjne!K$3)</f>
        <v/>
      </c>
      <c r="AS150" s="309">
        <f>AND(R150&gt;=zakresy_produkcyjne!L$2,R150&lt;=zakresy_produkcyjne!L$3)</f>
        <v/>
      </c>
      <c r="AT150" s="309">
        <f>AND(AI150:AO150)</f>
        <v/>
      </c>
      <c r="AU150" s="309">
        <f>AND(AP150:AS150)</f>
        <v/>
      </c>
      <c r="AV150" s="309">
        <f>AND(AT150:AU150)</f>
        <v/>
      </c>
      <c r="AW150" s="309">
        <f>AI150*zakresy_produkcyjne!B$4+AJ150*zakresy_produkcyjne!C$4+AK150*zakresy_produkcyjne!D$4+AL150*zakresy_produkcyjne!E$4+AM150*zakresy_produkcyjne!F$4+AN150*zakresy_produkcyjne!G$4+AO150*zakresy_produkcyjne!H$4+AP150*zakresy_produkcyjne!I$4+AQ150*zakresy_produkcyjne!J$4+AR150*zakresy_produkcyjne!K$4+AS150*zakresy_produkcyjne!L$4</f>
        <v/>
      </c>
      <c r="AY150" s="309" t="n">
        <v>741</v>
      </c>
      <c r="AZ150" s="309" t="n">
        <v>428</v>
      </c>
      <c r="BA150" s="309" t="n">
        <v>4.26</v>
      </c>
      <c r="BB150" s="309">
        <f>KONWERTUJ_TWARDOSC(19.9,tabela_twardosci!$C$8:$C$69,tabela_twardosci!$K$8:$K$69)</f>
        <v/>
      </c>
      <c r="BC150" s="309" t="n">
        <v>28</v>
      </c>
      <c r="BD150" s="309" t="n">
        <v>100</v>
      </c>
      <c r="BJ150" s="309">
        <f>IF(S150&lt;&gt;"",S150,BE150)</f>
        <v/>
      </c>
      <c r="BK150" s="309">
        <f>IF(T150&lt;&gt;"",T150,BF150)</f>
        <v/>
      </c>
      <c r="BL150" s="309">
        <f>IF(U150&lt;&gt;"",U150,BG150)</f>
        <v/>
      </c>
      <c r="BM150" s="309">
        <f>IF(V150&lt;&gt;"",V150,BH150)</f>
        <v/>
      </c>
      <c r="BN150" s="309">
        <f>IF(X150&lt;&gt;"",X150,BI150)</f>
        <v/>
      </c>
      <c r="BO150" s="309">
        <f>ABS(BE150-BJ150)</f>
        <v/>
      </c>
      <c r="BP150" s="309">
        <f>IF(S150&lt;&gt;"",POWER((Arkusz10!$O$9*Q150+Arkusz10!$P$9)-S150,2))</f>
        <v/>
      </c>
    </row>
    <row customHeight="1" ht="13.8" r="151" s="311">
      <c r="A151" s="429" t="n">
        <v>3.58</v>
      </c>
      <c r="B151" s="429" t="n">
        <v>2.27</v>
      </c>
      <c r="C151" s="429" t="n">
        <v>0.12</v>
      </c>
      <c r="D151" s="429" t="n">
        <v>0.037</v>
      </c>
      <c r="E151" s="429" t="n">
        <v>0.5</v>
      </c>
      <c r="F151" s="429" t="n">
        <v>0.46</v>
      </c>
      <c r="G151" s="429" t="n">
        <v>0</v>
      </c>
      <c r="H151" s="429" t="n">
        <v>0.008</v>
      </c>
      <c r="I151" s="429" t="n">
        <v>0.038</v>
      </c>
      <c r="J151" s="429" t="n">
        <v>0</v>
      </c>
      <c r="K151" s="429" t="n">
        <v>0</v>
      </c>
      <c r="L151" s="429" t="n">
        <v>0</v>
      </c>
      <c r="M151" s="429" t="n">
        <v>0</v>
      </c>
      <c r="N151" s="429" t="n">
        <v>0</v>
      </c>
      <c r="O151" s="429" t="n">
        <v>900</v>
      </c>
      <c r="P151" s="429" t="n">
        <v>120</v>
      </c>
      <c r="Q151" s="429" t="n">
        <v>325</v>
      </c>
      <c r="R151" s="429" t="n">
        <v>60</v>
      </c>
      <c r="S151" s="429" t="n">
        <v>1241</v>
      </c>
      <c r="T151" s="429" t="n">
        <v>1010</v>
      </c>
      <c r="U151" s="429" t="n">
        <v>2.23</v>
      </c>
      <c r="V151" s="429" t="n">
        <v>368</v>
      </c>
      <c r="W151" s="429" t="n"/>
      <c r="X151" s="429" t="n">
        <v>108</v>
      </c>
      <c r="Y151" s="430" t="n">
        <v>22</v>
      </c>
      <c r="Z151" s="431" t="n"/>
      <c r="AA151" s="431" t="n"/>
      <c r="AB151" s="431" t="n"/>
      <c r="AC151" s="431" t="n"/>
      <c r="AD151" s="431" t="n"/>
      <c r="AE151" s="431" t="n"/>
      <c r="AF151" s="309">
        <f>NOT(OR(ISBLANK(S151),ISBLANK(T151),ISBLANK(U151),ISBLANK(V151),AND(ISBLANK(W151),ISBLANK(X151))))</f>
        <v/>
      </c>
      <c r="AG151" s="432" t="n">
        <v>34</v>
      </c>
      <c r="AH151" s="309">
        <f>IF(AG151&lt;=30,1,IF(AG151&lt;=60,2,IF(AG151&lt;=100,3,"bd")))</f>
        <v/>
      </c>
      <c r="AI151" s="309">
        <f>AND(A151&gt;=zakresy_produkcyjne!B$2,A151&lt;=zakresy_produkcyjne!B$3)</f>
        <v/>
      </c>
      <c r="AJ151" s="309">
        <f>AND(B151&gt;=zakresy_produkcyjne!C$2,B151&lt;=zakresy_produkcyjne!C$3)</f>
        <v/>
      </c>
      <c r="AK151" s="309">
        <f>AND(C151&gt;=zakresy_produkcyjne!D$2,C151&lt;=zakresy_produkcyjne!D$3)</f>
        <v/>
      </c>
      <c r="AL151" s="309">
        <f>AND(D151&gt;=zakresy_produkcyjne!E$2,D151&lt;=zakresy_produkcyjne!E$3)</f>
        <v/>
      </c>
      <c r="AM151" s="309">
        <f>AND(E151&gt;=zakresy_produkcyjne!F$2,E151&lt;=zakresy_produkcyjne!F$3)</f>
        <v/>
      </c>
      <c r="AN151" s="309">
        <f>AND(F151&gt;=zakresy_produkcyjne!G$2,F151&lt;=zakresy_produkcyjne!G$3)</f>
        <v/>
      </c>
      <c r="AO151" s="309">
        <f>AND(G151&gt;=zakresy_produkcyjne!H$2,G151&lt;=zakresy_produkcyjne!H$3)</f>
        <v/>
      </c>
      <c r="AP151" s="309">
        <f>AND(O151&gt;=zakresy_produkcyjne!I$2,O151&lt;=zakresy_produkcyjne!I$3)</f>
        <v/>
      </c>
      <c r="AQ151" s="309">
        <f>AND(P151&gt;=zakresy_produkcyjne!J$2,P151&lt;=zakresy_produkcyjne!J$3)</f>
        <v/>
      </c>
      <c r="AR151" s="309">
        <f>AND(Q151&gt;=zakresy_produkcyjne!K$2,Q151&lt;=zakresy_produkcyjne!K$3)</f>
        <v/>
      </c>
      <c r="AS151" s="309">
        <f>AND(R151&gt;=zakresy_produkcyjne!L$2,R151&lt;=zakresy_produkcyjne!L$3)</f>
        <v/>
      </c>
      <c r="AT151" s="309">
        <f>AND(AI151:AO151)</f>
        <v/>
      </c>
      <c r="AU151" s="309">
        <f>AND(AP151:AS151)</f>
        <v/>
      </c>
      <c r="AV151" s="309">
        <f>AND(AT151:AU151)</f>
        <v/>
      </c>
      <c r="AW151" s="309">
        <f>AI151*zakresy_produkcyjne!B$4+AJ151*zakresy_produkcyjne!C$4+AK151*zakresy_produkcyjne!D$4+AL151*zakresy_produkcyjne!E$4+AM151*zakresy_produkcyjne!F$4+AN151*zakresy_produkcyjne!G$4+AO151*zakresy_produkcyjne!H$4+AP151*zakresy_produkcyjne!I$4+AQ151*zakresy_produkcyjne!J$4+AR151*zakresy_produkcyjne!K$4+AS151*zakresy_produkcyjne!L$4</f>
        <v/>
      </c>
      <c r="AY151" s="309" t="n">
        <v>741</v>
      </c>
      <c r="AZ151" s="309" t="n">
        <v>428</v>
      </c>
      <c r="BA151" s="309" t="n">
        <v>4.26</v>
      </c>
      <c r="BB151" s="309">
        <f>KONWERTUJ_TWARDOSC(19.9,tabela_twardosci!$C$8:$C$69,tabela_twardosci!$K$8:$K$69)</f>
        <v/>
      </c>
      <c r="BC151" s="309" t="n">
        <v>28</v>
      </c>
      <c r="BD151" s="309" t="n">
        <v>100</v>
      </c>
      <c r="BJ151" s="309">
        <f>IF(S151&lt;&gt;"",S151,BE151)</f>
        <v/>
      </c>
      <c r="BK151" s="309">
        <f>IF(T151&lt;&gt;"",T151,BF151)</f>
        <v/>
      </c>
      <c r="BL151" s="309">
        <f>IF(U151&lt;&gt;"",U151,BG151)</f>
        <v/>
      </c>
      <c r="BM151" s="309">
        <f>IF(V151&lt;&gt;"",V151,BH151)</f>
        <v/>
      </c>
      <c r="BN151" s="309">
        <f>IF(X151&lt;&gt;"",X151,BI151)</f>
        <v/>
      </c>
      <c r="BO151" s="309">
        <f>ABS(BE151-BJ151)</f>
        <v/>
      </c>
      <c r="BP151" s="309">
        <f>IF(S151&lt;&gt;"",POWER((Arkusz10!$O$9*Q151+Arkusz10!$P$9)-S151,2))</f>
        <v/>
      </c>
    </row>
    <row customHeight="1" ht="13.8" r="152" s="311">
      <c r="A152" s="429" t="n">
        <v>3.58</v>
      </c>
      <c r="B152" s="429" t="n">
        <v>2.27</v>
      </c>
      <c r="C152" s="429" t="n">
        <v>0.12</v>
      </c>
      <c r="D152" s="429" t="n">
        <v>0.037</v>
      </c>
      <c r="E152" s="429" t="n">
        <v>0.5</v>
      </c>
      <c r="F152" s="429" t="n">
        <v>0.46</v>
      </c>
      <c r="G152" s="429" t="n">
        <v>0</v>
      </c>
      <c r="H152" s="429" t="n">
        <v>0.008</v>
      </c>
      <c r="I152" s="429" t="n">
        <v>0.038</v>
      </c>
      <c r="J152" s="429" t="n">
        <v>0</v>
      </c>
      <c r="K152" s="429" t="n">
        <v>0</v>
      </c>
      <c r="L152" s="429" t="n">
        <v>0</v>
      </c>
      <c r="M152" s="429" t="n">
        <v>0</v>
      </c>
      <c r="N152" s="429" t="n">
        <v>0</v>
      </c>
      <c r="O152" s="429" t="n">
        <v>900</v>
      </c>
      <c r="P152" s="429" t="n">
        <v>120</v>
      </c>
      <c r="Q152" s="429" t="n">
        <v>325</v>
      </c>
      <c r="R152" s="429" t="n">
        <v>120</v>
      </c>
      <c r="S152" s="429" t="n">
        <v>1245</v>
      </c>
      <c r="T152" s="429" t="n">
        <v>1023</v>
      </c>
      <c r="U152" s="429" t="n">
        <v>2.06</v>
      </c>
      <c r="V152" s="429" t="n">
        <v>362</v>
      </c>
      <c r="W152" s="429" t="n"/>
      <c r="X152" s="429" t="n">
        <v>89</v>
      </c>
      <c r="Y152" s="430" t="n">
        <v>22</v>
      </c>
      <c r="Z152" s="431" t="n"/>
      <c r="AA152" s="431" t="n"/>
      <c r="AB152" s="431" t="n"/>
      <c r="AC152" s="431" t="n"/>
      <c r="AD152" s="431" t="n"/>
      <c r="AE152" s="431" t="n"/>
      <c r="AF152" s="309">
        <f>NOT(OR(ISBLANK(S152),ISBLANK(T152),ISBLANK(U152),ISBLANK(V152),AND(ISBLANK(W152),ISBLANK(X152))))</f>
        <v/>
      </c>
      <c r="AG152" s="432" t="n">
        <v>34</v>
      </c>
      <c r="AH152" s="309">
        <f>IF(AG152&lt;=30,1,IF(AG152&lt;=60,2,IF(AG152&lt;=100,3,"bd")))</f>
        <v/>
      </c>
      <c r="AI152" s="309">
        <f>AND(A152&gt;=zakresy_produkcyjne!B$2,A152&lt;=zakresy_produkcyjne!B$3)</f>
        <v/>
      </c>
      <c r="AJ152" s="309">
        <f>AND(B152&gt;=zakresy_produkcyjne!C$2,B152&lt;=zakresy_produkcyjne!C$3)</f>
        <v/>
      </c>
      <c r="AK152" s="309">
        <f>AND(C152&gt;=zakresy_produkcyjne!D$2,C152&lt;=zakresy_produkcyjne!D$3)</f>
        <v/>
      </c>
      <c r="AL152" s="309">
        <f>AND(D152&gt;=zakresy_produkcyjne!E$2,D152&lt;=zakresy_produkcyjne!E$3)</f>
        <v/>
      </c>
      <c r="AM152" s="309">
        <f>AND(E152&gt;=zakresy_produkcyjne!F$2,E152&lt;=zakresy_produkcyjne!F$3)</f>
        <v/>
      </c>
      <c r="AN152" s="309">
        <f>AND(F152&gt;=zakresy_produkcyjne!G$2,F152&lt;=zakresy_produkcyjne!G$3)</f>
        <v/>
      </c>
      <c r="AO152" s="309">
        <f>AND(G152&gt;=zakresy_produkcyjne!H$2,G152&lt;=zakresy_produkcyjne!H$3)</f>
        <v/>
      </c>
      <c r="AP152" s="309">
        <f>AND(O152&gt;=zakresy_produkcyjne!I$2,O152&lt;=zakresy_produkcyjne!I$3)</f>
        <v/>
      </c>
      <c r="AQ152" s="309">
        <f>AND(P152&gt;=zakresy_produkcyjne!J$2,P152&lt;=zakresy_produkcyjne!J$3)</f>
        <v/>
      </c>
      <c r="AR152" s="309">
        <f>AND(Q152&gt;=zakresy_produkcyjne!K$2,Q152&lt;=zakresy_produkcyjne!K$3)</f>
        <v/>
      </c>
      <c r="AS152" s="309">
        <f>AND(R152&gt;=zakresy_produkcyjne!L$2,R152&lt;=zakresy_produkcyjne!L$3)</f>
        <v/>
      </c>
      <c r="AT152" s="309">
        <f>AND(AI152:AO152)</f>
        <v/>
      </c>
      <c r="AU152" s="309">
        <f>AND(AP152:AS152)</f>
        <v/>
      </c>
      <c r="AV152" s="309">
        <f>AND(AT152:AU152)</f>
        <v/>
      </c>
      <c r="AW152" s="309">
        <f>AI152*zakresy_produkcyjne!B$4+AJ152*zakresy_produkcyjne!C$4+AK152*zakresy_produkcyjne!D$4+AL152*zakresy_produkcyjne!E$4+AM152*zakresy_produkcyjne!F$4+AN152*zakresy_produkcyjne!G$4+AO152*zakresy_produkcyjne!H$4+AP152*zakresy_produkcyjne!I$4+AQ152*zakresy_produkcyjne!J$4+AR152*zakresy_produkcyjne!K$4+AS152*zakresy_produkcyjne!L$4</f>
        <v/>
      </c>
      <c r="AY152" s="309" t="n">
        <v>741</v>
      </c>
      <c r="AZ152" s="309" t="n">
        <v>428</v>
      </c>
      <c r="BA152" s="309" t="n">
        <v>4.26</v>
      </c>
      <c r="BB152" s="309">
        <f>KONWERTUJ_TWARDOSC(19.9,tabela_twardosci!$C$8:$C$69,tabela_twardosci!$K$8:$K$69)</f>
        <v/>
      </c>
      <c r="BC152" s="309" t="n">
        <v>28</v>
      </c>
      <c r="BD152" s="309" t="n">
        <v>100</v>
      </c>
      <c r="BJ152" s="309">
        <f>IF(S152&lt;&gt;"",S152,BE152)</f>
        <v/>
      </c>
      <c r="BK152" s="309">
        <f>IF(T152&lt;&gt;"",T152,BF152)</f>
        <v/>
      </c>
      <c r="BL152" s="309">
        <f>IF(U152&lt;&gt;"",U152,BG152)</f>
        <v/>
      </c>
      <c r="BM152" s="309">
        <f>IF(V152&lt;&gt;"",V152,BH152)</f>
        <v/>
      </c>
      <c r="BN152" s="309">
        <f>IF(X152&lt;&gt;"",X152,BI152)</f>
        <v/>
      </c>
      <c r="BO152" s="309">
        <f>ABS(BE152-BJ152)</f>
        <v/>
      </c>
      <c r="BP152" s="309">
        <f>IF(S152&lt;&gt;"",POWER((Arkusz10!$O$9*Q152+Arkusz10!$P$9)-S152,2))</f>
        <v/>
      </c>
    </row>
    <row customHeight="1" ht="13.8" r="153" s="311">
      <c r="A153" s="429" t="n">
        <v>3.58</v>
      </c>
      <c r="B153" s="429" t="n">
        <v>2.27</v>
      </c>
      <c r="C153" s="429" t="n">
        <v>0.12</v>
      </c>
      <c r="D153" s="429" t="n">
        <v>0.037</v>
      </c>
      <c r="E153" s="429" t="n">
        <v>0.5</v>
      </c>
      <c r="F153" s="429" t="n">
        <v>0.46</v>
      </c>
      <c r="G153" s="429" t="n">
        <v>0</v>
      </c>
      <c r="H153" s="429" t="n">
        <v>0.008</v>
      </c>
      <c r="I153" s="429" t="n">
        <v>0.038</v>
      </c>
      <c r="J153" s="429" t="n">
        <v>0</v>
      </c>
      <c r="K153" s="429" t="n">
        <v>0</v>
      </c>
      <c r="L153" s="429" t="n">
        <v>0</v>
      </c>
      <c r="M153" s="429" t="n">
        <v>0</v>
      </c>
      <c r="N153" s="429" t="n">
        <v>0</v>
      </c>
      <c r="O153" s="429" t="n">
        <v>900</v>
      </c>
      <c r="P153" s="429" t="n">
        <v>120</v>
      </c>
      <c r="Q153" s="429" t="n">
        <v>325</v>
      </c>
      <c r="R153" s="429" t="n">
        <v>180</v>
      </c>
      <c r="S153" s="429" t="n">
        <v>1281</v>
      </c>
      <c r="T153" s="429" t="n">
        <v>1041</v>
      </c>
      <c r="U153" s="429" t="n">
        <v>3.66</v>
      </c>
      <c r="V153" s="429" t="n">
        <v>369</v>
      </c>
      <c r="W153" s="429" t="n"/>
      <c r="X153" s="429" t="n">
        <v>106</v>
      </c>
      <c r="Y153" s="430" t="n">
        <v>22</v>
      </c>
      <c r="Z153" s="431" t="n"/>
      <c r="AA153" s="431" t="n"/>
      <c r="AB153" s="431" t="n"/>
      <c r="AC153" s="431" t="n"/>
      <c r="AD153" s="431" t="n"/>
      <c r="AE153" s="431" t="n"/>
      <c r="AF153" s="309">
        <f>NOT(OR(ISBLANK(S153),ISBLANK(T153),ISBLANK(U153),ISBLANK(V153),AND(ISBLANK(W153),ISBLANK(X153))))</f>
        <v/>
      </c>
      <c r="AG153" s="432" t="n">
        <v>34</v>
      </c>
      <c r="AH153" s="309">
        <f>IF(AG153&lt;=30,1,IF(AG153&lt;=60,2,IF(AG153&lt;=100,3,"bd")))</f>
        <v/>
      </c>
      <c r="AI153" s="309">
        <f>AND(A153&gt;=zakresy_produkcyjne!B$2,A153&lt;=zakresy_produkcyjne!B$3)</f>
        <v/>
      </c>
      <c r="AJ153" s="309">
        <f>AND(B153&gt;=zakresy_produkcyjne!C$2,B153&lt;=zakresy_produkcyjne!C$3)</f>
        <v/>
      </c>
      <c r="AK153" s="309">
        <f>AND(C153&gt;=zakresy_produkcyjne!D$2,C153&lt;=zakresy_produkcyjne!D$3)</f>
        <v/>
      </c>
      <c r="AL153" s="309">
        <f>AND(D153&gt;=zakresy_produkcyjne!E$2,D153&lt;=zakresy_produkcyjne!E$3)</f>
        <v/>
      </c>
      <c r="AM153" s="309">
        <f>AND(E153&gt;=zakresy_produkcyjne!F$2,E153&lt;=zakresy_produkcyjne!F$3)</f>
        <v/>
      </c>
      <c r="AN153" s="309">
        <f>AND(F153&gt;=zakresy_produkcyjne!G$2,F153&lt;=zakresy_produkcyjne!G$3)</f>
        <v/>
      </c>
      <c r="AO153" s="309">
        <f>AND(G153&gt;=zakresy_produkcyjne!H$2,G153&lt;=zakresy_produkcyjne!H$3)</f>
        <v/>
      </c>
      <c r="AP153" s="309">
        <f>AND(O153&gt;=zakresy_produkcyjne!I$2,O153&lt;=zakresy_produkcyjne!I$3)</f>
        <v/>
      </c>
      <c r="AQ153" s="309">
        <f>AND(P153&gt;=zakresy_produkcyjne!J$2,P153&lt;=zakresy_produkcyjne!J$3)</f>
        <v/>
      </c>
      <c r="AR153" s="309">
        <f>AND(Q153&gt;=zakresy_produkcyjne!K$2,Q153&lt;=zakresy_produkcyjne!K$3)</f>
        <v/>
      </c>
      <c r="AS153" s="309">
        <f>AND(R153&gt;=zakresy_produkcyjne!L$2,R153&lt;=zakresy_produkcyjne!L$3)</f>
        <v/>
      </c>
      <c r="AT153" s="309">
        <f>AND(AI153:AO153)</f>
        <v/>
      </c>
      <c r="AU153" s="309">
        <f>AND(AP153:AS153)</f>
        <v/>
      </c>
      <c r="AV153" s="309">
        <f>AND(AT153:AU153)</f>
        <v/>
      </c>
      <c r="AW153" s="309">
        <f>AI153*zakresy_produkcyjne!B$4+AJ153*zakresy_produkcyjne!C$4+AK153*zakresy_produkcyjne!D$4+AL153*zakresy_produkcyjne!E$4+AM153*zakresy_produkcyjne!F$4+AN153*zakresy_produkcyjne!G$4+AO153*zakresy_produkcyjne!H$4+AP153*zakresy_produkcyjne!I$4+AQ153*zakresy_produkcyjne!J$4+AR153*zakresy_produkcyjne!K$4+AS153*zakresy_produkcyjne!L$4</f>
        <v/>
      </c>
      <c r="AY153" s="309" t="n">
        <v>741</v>
      </c>
      <c r="AZ153" s="309" t="n">
        <v>428</v>
      </c>
      <c r="BA153" s="309" t="n">
        <v>4.26</v>
      </c>
      <c r="BB153" s="309">
        <f>KONWERTUJ_TWARDOSC(19.9,tabela_twardosci!$C$8:$C$69,tabela_twardosci!$K$8:$K$69)</f>
        <v/>
      </c>
      <c r="BC153" s="309" t="n">
        <v>28</v>
      </c>
      <c r="BD153" s="309" t="n">
        <v>100</v>
      </c>
      <c r="BJ153" s="309">
        <f>IF(S153&lt;&gt;"",S153,BE153)</f>
        <v/>
      </c>
      <c r="BK153" s="309">
        <f>IF(T153&lt;&gt;"",T153,BF153)</f>
        <v/>
      </c>
      <c r="BL153" s="309">
        <f>IF(U153&lt;&gt;"",U153,BG153)</f>
        <v/>
      </c>
      <c r="BM153" s="309">
        <f>IF(V153&lt;&gt;"",V153,BH153)</f>
        <v/>
      </c>
      <c r="BN153" s="309">
        <f>IF(X153&lt;&gt;"",X153,BI153)</f>
        <v/>
      </c>
      <c r="BO153" s="309">
        <f>ABS(BE153-BJ153)</f>
        <v/>
      </c>
      <c r="BP153" s="309">
        <f>IF(S153&lt;&gt;"",POWER((Arkusz10!$O$9*Q153+Arkusz10!$P$9)-S153,2))</f>
        <v/>
      </c>
    </row>
    <row customHeight="1" ht="13.8" r="154" s="311">
      <c r="A154" s="429" t="n">
        <v>3.58</v>
      </c>
      <c r="B154" s="429" t="n">
        <v>2.27</v>
      </c>
      <c r="C154" s="429" t="n">
        <v>0.12</v>
      </c>
      <c r="D154" s="429" t="n">
        <v>0.037</v>
      </c>
      <c r="E154" s="429" t="n">
        <v>0.5</v>
      </c>
      <c r="F154" s="429" t="n">
        <v>0.46</v>
      </c>
      <c r="G154" s="429" t="n">
        <v>0</v>
      </c>
      <c r="H154" s="429" t="n">
        <v>0.008</v>
      </c>
      <c r="I154" s="429" t="n">
        <v>0.038</v>
      </c>
      <c r="J154" s="429" t="n">
        <v>0</v>
      </c>
      <c r="K154" s="429" t="n">
        <v>0</v>
      </c>
      <c r="L154" s="429" t="n">
        <v>0</v>
      </c>
      <c r="M154" s="429" t="n">
        <v>0</v>
      </c>
      <c r="N154" s="429" t="n">
        <v>0</v>
      </c>
      <c r="O154" s="429" t="n">
        <v>900</v>
      </c>
      <c r="P154" s="429" t="n">
        <v>120</v>
      </c>
      <c r="Q154" s="429" t="n">
        <v>300</v>
      </c>
      <c r="R154" s="429" t="n">
        <v>60</v>
      </c>
      <c r="S154" s="429" t="n">
        <v>1481</v>
      </c>
      <c r="T154" s="429" t="n">
        <v>1188</v>
      </c>
      <c r="U154" s="429" t="n">
        <v>1.46</v>
      </c>
      <c r="V154" s="429" t="n">
        <v>431</v>
      </c>
      <c r="W154" s="429" t="n"/>
      <c r="X154" s="429" t="n">
        <v>63</v>
      </c>
      <c r="Y154" s="430" t="n">
        <v>22</v>
      </c>
      <c r="Z154" s="431" t="n"/>
      <c r="AA154" s="431" t="n"/>
      <c r="AB154" s="431" t="n"/>
      <c r="AC154" s="431" t="n"/>
      <c r="AD154" s="431" t="n"/>
      <c r="AE154" s="431" t="n"/>
      <c r="AF154" s="309">
        <f>NOT(OR(ISBLANK(S154),ISBLANK(T154),ISBLANK(U154),ISBLANK(V154),AND(ISBLANK(W154),ISBLANK(X154))))</f>
        <v/>
      </c>
      <c r="AG154" s="432" t="n">
        <v>34</v>
      </c>
      <c r="AH154" s="309">
        <f>IF(AG154&lt;=30,1,IF(AG154&lt;=60,2,IF(AG154&lt;=100,3,"bd")))</f>
        <v/>
      </c>
      <c r="AI154" s="309">
        <f>AND(A154&gt;=zakresy_produkcyjne!B$2,A154&lt;=zakresy_produkcyjne!B$3)</f>
        <v/>
      </c>
      <c r="AJ154" s="309">
        <f>AND(B154&gt;=zakresy_produkcyjne!C$2,B154&lt;=zakresy_produkcyjne!C$3)</f>
        <v/>
      </c>
      <c r="AK154" s="309">
        <f>AND(C154&gt;=zakresy_produkcyjne!D$2,C154&lt;=zakresy_produkcyjne!D$3)</f>
        <v/>
      </c>
      <c r="AL154" s="309">
        <f>AND(D154&gt;=zakresy_produkcyjne!E$2,D154&lt;=zakresy_produkcyjne!E$3)</f>
        <v/>
      </c>
      <c r="AM154" s="309">
        <f>AND(E154&gt;=zakresy_produkcyjne!F$2,E154&lt;=zakresy_produkcyjne!F$3)</f>
        <v/>
      </c>
      <c r="AN154" s="309">
        <f>AND(F154&gt;=zakresy_produkcyjne!G$2,F154&lt;=zakresy_produkcyjne!G$3)</f>
        <v/>
      </c>
      <c r="AO154" s="309">
        <f>AND(G154&gt;=zakresy_produkcyjne!H$2,G154&lt;=zakresy_produkcyjne!H$3)</f>
        <v/>
      </c>
      <c r="AP154" s="309">
        <f>AND(O154&gt;=zakresy_produkcyjne!I$2,O154&lt;=zakresy_produkcyjne!I$3)</f>
        <v/>
      </c>
      <c r="AQ154" s="309">
        <f>AND(P154&gt;=zakresy_produkcyjne!J$2,P154&lt;=zakresy_produkcyjne!J$3)</f>
        <v/>
      </c>
      <c r="AR154" s="309">
        <f>AND(Q154&gt;=zakresy_produkcyjne!K$2,Q154&lt;=zakresy_produkcyjne!K$3)</f>
        <v/>
      </c>
      <c r="AS154" s="309">
        <f>AND(R154&gt;=zakresy_produkcyjne!L$2,R154&lt;=zakresy_produkcyjne!L$3)</f>
        <v/>
      </c>
      <c r="AT154" s="309">
        <f>AND(AI154:AO154)</f>
        <v/>
      </c>
      <c r="AU154" s="309">
        <f>AND(AP154:AS154)</f>
        <v/>
      </c>
      <c r="AV154" s="309">
        <f>AND(AT154:AU154)</f>
        <v/>
      </c>
      <c r="AW154" s="309">
        <f>AI154*zakresy_produkcyjne!B$4+AJ154*zakresy_produkcyjne!C$4+AK154*zakresy_produkcyjne!D$4+AL154*zakresy_produkcyjne!E$4+AM154*zakresy_produkcyjne!F$4+AN154*zakresy_produkcyjne!G$4+AO154*zakresy_produkcyjne!H$4+AP154*zakresy_produkcyjne!I$4+AQ154*zakresy_produkcyjne!J$4+AR154*zakresy_produkcyjne!K$4+AS154*zakresy_produkcyjne!L$4</f>
        <v/>
      </c>
      <c r="AY154" s="309" t="n">
        <v>741</v>
      </c>
      <c r="AZ154" s="309" t="n">
        <v>428</v>
      </c>
      <c r="BA154" s="309" t="n">
        <v>4.26</v>
      </c>
      <c r="BB154" s="309">
        <f>KONWERTUJ_TWARDOSC(19.9,tabela_twardosci!$C$8:$C$69,tabela_twardosci!$K$8:$K$69)</f>
        <v/>
      </c>
      <c r="BC154" s="309" t="n">
        <v>28</v>
      </c>
      <c r="BD154" s="309" t="n">
        <v>100</v>
      </c>
      <c r="BJ154" s="309">
        <f>IF(S154&lt;&gt;"",S154,BE154)</f>
        <v/>
      </c>
      <c r="BK154" s="309">
        <f>IF(T154&lt;&gt;"",T154,BF154)</f>
        <v/>
      </c>
      <c r="BL154" s="309">
        <f>IF(U154&lt;&gt;"",U154,BG154)</f>
        <v/>
      </c>
      <c r="BM154" s="309">
        <f>IF(V154&lt;&gt;"",V154,BH154)</f>
        <v/>
      </c>
      <c r="BN154" s="309">
        <f>IF(X154&lt;&gt;"",X154,BI154)</f>
        <v/>
      </c>
      <c r="BO154" s="309">
        <f>ABS(BE154-BJ154)</f>
        <v/>
      </c>
      <c r="BP154" s="309">
        <f>IF(S154&lt;&gt;"",POWER((Arkusz10!$O$9*Q154+Arkusz10!$P$9)-S154,2))</f>
        <v/>
      </c>
    </row>
    <row customHeight="1" ht="13.8" r="155" s="311">
      <c r="A155" s="429" t="n">
        <v>3.58</v>
      </c>
      <c r="B155" s="429" t="n">
        <v>2.27</v>
      </c>
      <c r="C155" s="429" t="n">
        <v>0.12</v>
      </c>
      <c r="D155" s="429" t="n">
        <v>0.037</v>
      </c>
      <c r="E155" s="429" t="n">
        <v>0.5</v>
      </c>
      <c r="F155" s="429" t="n">
        <v>0.46</v>
      </c>
      <c r="G155" s="429" t="n">
        <v>0</v>
      </c>
      <c r="H155" s="429" t="n">
        <v>0.008</v>
      </c>
      <c r="I155" s="429" t="n">
        <v>0.038</v>
      </c>
      <c r="J155" s="429" t="n">
        <v>0</v>
      </c>
      <c r="K155" s="429" t="n">
        <v>0</v>
      </c>
      <c r="L155" s="429" t="n">
        <v>0</v>
      </c>
      <c r="M155" s="429" t="n">
        <v>0</v>
      </c>
      <c r="N155" s="429" t="n">
        <v>0</v>
      </c>
      <c r="O155" s="429" t="n">
        <v>900</v>
      </c>
      <c r="P155" s="429" t="n">
        <v>120</v>
      </c>
      <c r="Q155" s="429" t="n">
        <v>300</v>
      </c>
      <c r="R155" s="429" t="n">
        <v>120</v>
      </c>
      <c r="S155" s="429" t="n">
        <v>1491</v>
      </c>
      <c r="T155" s="429" t="n">
        <v>1240</v>
      </c>
      <c r="U155" s="429" t="n">
        <v>1.27</v>
      </c>
      <c r="V155" s="429" t="n">
        <v>430</v>
      </c>
      <c r="W155" s="429" t="n"/>
      <c r="X155" s="429" t="n">
        <v>53</v>
      </c>
      <c r="Y155" s="430" t="n">
        <v>22</v>
      </c>
      <c r="Z155" s="431" t="n"/>
      <c r="AA155" s="431" t="n"/>
      <c r="AB155" s="431" t="n"/>
      <c r="AC155" s="431" t="n"/>
      <c r="AD155" s="431" t="n"/>
      <c r="AE155" s="431" t="n"/>
      <c r="AF155" s="309">
        <f>NOT(OR(ISBLANK(S155),ISBLANK(T155),ISBLANK(U155),ISBLANK(V155),AND(ISBLANK(W155),ISBLANK(X155))))</f>
        <v/>
      </c>
      <c r="AG155" s="432" t="n">
        <v>34</v>
      </c>
      <c r="AH155" s="309">
        <f>IF(AG155&lt;=30,1,IF(AG155&lt;=60,2,IF(AG155&lt;=100,3,"bd")))</f>
        <v/>
      </c>
      <c r="AI155" s="309">
        <f>AND(A155&gt;=zakresy_produkcyjne!B$2,A155&lt;=zakresy_produkcyjne!B$3)</f>
        <v/>
      </c>
      <c r="AJ155" s="309">
        <f>AND(B155&gt;=zakresy_produkcyjne!C$2,B155&lt;=zakresy_produkcyjne!C$3)</f>
        <v/>
      </c>
      <c r="AK155" s="309">
        <f>AND(C155&gt;=zakresy_produkcyjne!D$2,C155&lt;=zakresy_produkcyjne!D$3)</f>
        <v/>
      </c>
      <c r="AL155" s="309">
        <f>AND(D155&gt;=zakresy_produkcyjne!E$2,D155&lt;=zakresy_produkcyjne!E$3)</f>
        <v/>
      </c>
      <c r="AM155" s="309">
        <f>AND(E155&gt;=zakresy_produkcyjne!F$2,E155&lt;=zakresy_produkcyjne!F$3)</f>
        <v/>
      </c>
      <c r="AN155" s="309">
        <f>AND(F155&gt;=zakresy_produkcyjne!G$2,F155&lt;=zakresy_produkcyjne!G$3)</f>
        <v/>
      </c>
      <c r="AO155" s="309">
        <f>AND(G155&gt;=zakresy_produkcyjne!H$2,G155&lt;=zakresy_produkcyjne!H$3)</f>
        <v/>
      </c>
      <c r="AP155" s="309">
        <f>AND(O155&gt;=zakresy_produkcyjne!I$2,O155&lt;=zakresy_produkcyjne!I$3)</f>
        <v/>
      </c>
      <c r="AQ155" s="309">
        <f>AND(P155&gt;=zakresy_produkcyjne!J$2,P155&lt;=zakresy_produkcyjne!J$3)</f>
        <v/>
      </c>
      <c r="AR155" s="309">
        <f>AND(Q155&gt;=zakresy_produkcyjne!K$2,Q155&lt;=zakresy_produkcyjne!K$3)</f>
        <v/>
      </c>
      <c r="AS155" s="309">
        <f>AND(R155&gt;=zakresy_produkcyjne!L$2,R155&lt;=zakresy_produkcyjne!L$3)</f>
        <v/>
      </c>
      <c r="AT155" s="309">
        <f>AND(AI155:AO155)</f>
        <v/>
      </c>
      <c r="AU155" s="309">
        <f>AND(AP155:AS155)</f>
        <v/>
      </c>
      <c r="AV155" s="309">
        <f>AND(AT155:AU155)</f>
        <v/>
      </c>
      <c r="AW155" s="309">
        <f>AI155*zakresy_produkcyjne!B$4+AJ155*zakresy_produkcyjne!C$4+AK155*zakresy_produkcyjne!D$4+AL155*zakresy_produkcyjne!E$4+AM155*zakresy_produkcyjne!F$4+AN155*zakresy_produkcyjne!G$4+AO155*zakresy_produkcyjne!H$4+AP155*zakresy_produkcyjne!I$4+AQ155*zakresy_produkcyjne!J$4+AR155*zakresy_produkcyjne!K$4+AS155*zakresy_produkcyjne!L$4</f>
        <v/>
      </c>
      <c r="AY155" s="309" t="n">
        <v>741</v>
      </c>
      <c r="AZ155" s="309" t="n">
        <v>428</v>
      </c>
      <c r="BA155" s="309" t="n">
        <v>4.26</v>
      </c>
      <c r="BB155" s="309">
        <f>KONWERTUJ_TWARDOSC(19.9,tabela_twardosci!$C$8:$C$69,tabela_twardosci!$K$8:$K$69)</f>
        <v/>
      </c>
      <c r="BC155" s="309" t="n">
        <v>28</v>
      </c>
      <c r="BD155" s="309" t="n">
        <v>100</v>
      </c>
      <c r="BJ155" s="309">
        <f>IF(S155&lt;&gt;"",S155,BE155)</f>
        <v/>
      </c>
      <c r="BK155" s="309">
        <f>IF(T155&lt;&gt;"",T155,BF155)</f>
        <v/>
      </c>
      <c r="BL155" s="309">
        <f>IF(U155&lt;&gt;"",U155,BG155)</f>
        <v/>
      </c>
      <c r="BM155" s="309">
        <f>IF(V155&lt;&gt;"",V155,BH155)</f>
        <v/>
      </c>
      <c r="BN155" s="309">
        <f>IF(X155&lt;&gt;"",X155,BI155)</f>
        <v/>
      </c>
      <c r="BO155" s="309">
        <f>ABS(BE155-BJ155)</f>
        <v/>
      </c>
      <c r="BP155" s="309">
        <f>IF(S155&lt;&gt;"",POWER((Arkusz10!$O$9*Q155+Arkusz10!$P$9)-S155,2))</f>
        <v/>
      </c>
    </row>
    <row customHeight="1" ht="13.8" r="156" s="311">
      <c r="A156" s="429" t="n">
        <v>3.58</v>
      </c>
      <c r="B156" s="429" t="n">
        <v>2.27</v>
      </c>
      <c r="C156" s="429" t="n">
        <v>0.12</v>
      </c>
      <c r="D156" s="429" t="n">
        <v>0.037</v>
      </c>
      <c r="E156" s="429" t="n">
        <v>0.5</v>
      </c>
      <c r="F156" s="429" t="n">
        <v>0.46</v>
      </c>
      <c r="G156" s="429" t="n">
        <v>0</v>
      </c>
      <c r="H156" s="429" t="n">
        <v>0.008</v>
      </c>
      <c r="I156" s="429" t="n">
        <v>0.038</v>
      </c>
      <c r="J156" s="429" t="n">
        <v>0</v>
      </c>
      <c r="K156" s="429" t="n">
        <v>0</v>
      </c>
      <c r="L156" s="429" t="n">
        <v>0</v>
      </c>
      <c r="M156" s="429" t="n">
        <v>0</v>
      </c>
      <c r="N156" s="429" t="n">
        <v>0</v>
      </c>
      <c r="O156" s="429" t="n">
        <v>900</v>
      </c>
      <c r="P156" s="429" t="n">
        <v>120</v>
      </c>
      <c r="Q156" s="429" t="n">
        <v>300</v>
      </c>
      <c r="R156" s="429" t="n">
        <v>180</v>
      </c>
      <c r="S156" s="429" t="n">
        <v>1509</v>
      </c>
      <c r="T156" s="429" t="n">
        <v>1272</v>
      </c>
      <c r="U156" s="429" t="n">
        <v>1.33</v>
      </c>
      <c r="V156" s="429" t="n">
        <v>424.3</v>
      </c>
      <c r="W156" s="429" t="n"/>
      <c r="X156" s="429" t="n">
        <v>43</v>
      </c>
      <c r="Y156" s="430" t="n">
        <v>22</v>
      </c>
      <c r="Z156" s="431" t="n"/>
      <c r="AA156" s="431" t="n"/>
      <c r="AB156" s="431" t="n"/>
      <c r="AC156" s="431" t="n"/>
      <c r="AD156" s="431" t="n"/>
      <c r="AE156" s="431" t="n"/>
      <c r="AF156" s="309">
        <f>NOT(OR(ISBLANK(S156),ISBLANK(T156),ISBLANK(U156),ISBLANK(V156),AND(ISBLANK(W156),ISBLANK(X156))))</f>
        <v/>
      </c>
      <c r="AG156" s="432" t="n">
        <v>34</v>
      </c>
      <c r="AH156" s="309">
        <f>IF(AG156&lt;=30,1,IF(AG156&lt;=60,2,IF(AG156&lt;=100,3,"bd")))</f>
        <v/>
      </c>
      <c r="AI156" s="309">
        <f>AND(A156&gt;=zakresy_produkcyjne!B$2,A156&lt;=zakresy_produkcyjne!B$3)</f>
        <v/>
      </c>
      <c r="AJ156" s="309">
        <f>AND(B156&gt;=zakresy_produkcyjne!C$2,B156&lt;=zakresy_produkcyjne!C$3)</f>
        <v/>
      </c>
      <c r="AK156" s="309">
        <f>AND(C156&gt;=zakresy_produkcyjne!D$2,C156&lt;=zakresy_produkcyjne!D$3)</f>
        <v/>
      </c>
      <c r="AL156" s="309">
        <f>AND(D156&gt;=zakresy_produkcyjne!E$2,D156&lt;=zakresy_produkcyjne!E$3)</f>
        <v/>
      </c>
      <c r="AM156" s="309">
        <f>AND(E156&gt;=zakresy_produkcyjne!F$2,E156&lt;=zakresy_produkcyjne!F$3)</f>
        <v/>
      </c>
      <c r="AN156" s="309">
        <f>AND(F156&gt;=zakresy_produkcyjne!G$2,F156&lt;=zakresy_produkcyjne!G$3)</f>
        <v/>
      </c>
      <c r="AO156" s="309">
        <f>AND(G156&gt;=zakresy_produkcyjne!H$2,G156&lt;=zakresy_produkcyjne!H$3)</f>
        <v/>
      </c>
      <c r="AP156" s="309">
        <f>AND(O156&gt;=zakresy_produkcyjne!I$2,O156&lt;=zakresy_produkcyjne!I$3)</f>
        <v/>
      </c>
      <c r="AQ156" s="309">
        <f>AND(P156&gt;=zakresy_produkcyjne!J$2,P156&lt;=zakresy_produkcyjne!J$3)</f>
        <v/>
      </c>
      <c r="AR156" s="309">
        <f>AND(Q156&gt;=zakresy_produkcyjne!K$2,Q156&lt;=zakresy_produkcyjne!K$3)</f>
        <v/>
      </c>
      <c r="AS156" s="309">
        <f>AND(R156&gt;=zakresy_produkcyjne!L$2,R156&lt;=zakresy_produkcyjne!L$3)</f>
        <v/>
      </c>
      <c r="AT156" s="309">
        <f>AND(AI156:AO156)</f>
        <v/>
      </c>
      <c r="AU156" s="309">
        <f>AND(AP156:AS156)</f>
        <v/>
      </c>
      <c r="AV156" s="309">
        <f>AND(AT156:AU156)</f>
        <v/>
      </c>
      <c r="AW156" s="309">
        <f>AI156*zakresy_produkcyjne!B$4+AJ156*zakresy_produkcyjne!C$4+AK156*zakresy_produkcyjne!D$4+AL156*zakresy_produkcyjne!E$4+AM156*zakresy_produkcyjne!F$4+AN156*zakresy_produkcyjne!G$4+AO156*zakresy_produkcyjne!H$4+AP156*zakresy_produkcyjne!I$4+AQ156*zakresy_produkcyjne!J$4+AR156*zakresy_produkcyjne!K$4+AS156*zakresy_produkcyjne!L$4</f>
        <v/>
      </c>
      <c r="AY156" s="309" t="n">
        <v>741</v>
      </c>
      <c r="AZ156" s="309" t="n">
        <v>428</v>
      </c>
      <c r="BA156" s="309" t="n">
        <v>4.26</v>
      </c>
      <c r="BB156" s="309">
        <f>KONWERTUJ_TWARDOSC(19.9,tabela_twardosci!$C$8:$C$69,tabela_twardosci!$K$8:$K$69)</f>
        <v/>
      </c>
      <c r="BC156" s="309" t="n">
        <v>28</v>
      </c>
      <c r="BD156" s="309" t="n">
        <v>100</v>
      </c>
      <c r="BJ156" s="309">
        <f>IF(S156&lt;&gt;"",S156,BE156)</f>
        <v/>
      </c>
      <c r="BK156" s="309">
        <f>IF(T156&lt;&gt;"",T156,BF156)</f>
        <v/>
      </c>
      <c r="BL156" s="309">
        <f>IF(U156&lt;&gt;"",U156,BG156)</f>
        <v/>
      </c>
      <c r="BM156" s="309">
        <f>IF(V156&lt;&gt;"",V156,BH156)</f>
        <v/>
      </c>
      <c r="BN156" s="309">
        <f>IF(X156&lt;&gt;"",X156,BI156)</f>
        <v/>
      </c>
      <c r="BO156" s="309">
        <f>ABS(BE156-BJ156)</f>
        <v/>
      </c>
      <c r="BP156" s="309">
        <f>IF(S156&lt;&gt;"",POWER((Arkusz10!$O$9*Q156+Arkusz10!$P$9)-S156,2))</f>
        <v/>
      </c>
    </row>
    <row customHeight="1" ht="13.8" r="157" s="311">
      <c r="A157" s="429" t="n">
        <v>3.62</v>
      </c>
      <c r="B157" s="429" t="n">
        <v>2.48</v>
      </c>
      <c r="C157" s="429" t="n">
        <v>0.16</v>
      </c>
      <c r="D157" s="429" t="n">
        <v>0.045</v>
      </c>
      <c r="E157" s="429" t="n">
        <v>0.45</v>
      </c>
      <c r="F157" s="429" t="n">
        <v>0.43</v>
      </c>
      <c r="G157" s="429" t="n">
        <v>0</v>
      </c>
      <c r="H157" s="429" t="n">
        <v>0.008999999999999999</v>
      </c>
      <c r="I157" s="429" t="n">
        <v>0.025</v>
      </c>
      <c r="J157" s="429" t="n">
        <v>0</v>
      </c>
      <c r="K157" s="429" t="n">
        <v>0</v>
      </c>
      <c r="L157" s="429" t="n">
        <v>0</v>
      </c>
      <c r="M157" s="429" t="n">
        <v>0</v>
      </c>
      <c r="N157" s="429" t="n">
        <v>0</v>
      </c>
      <c r="O157" s="429" t="n">
        <v>900</v>
      </c>
      <c r="P157" s="429" t="n">
        <v>90</v>
      </c>
      <c r="Q157" s="429" t="n">
        <v>300</v>
      </c>
      <c r="R157" s="429" t="n">
        <v>60</v>
      </c>
      <c r="S157" s="429" t="n">
        <v>1388</v>
      </c>
      <c r="T157" s="429" t="n">
        <v>1235</v>
      </c>
      <c r="U157" s="429" t="n">
        <v>0.5600000000000001</v>
      </c>
      <c r="V157" s="429" t="n">
        <v>417.7</v>
      </c>
      <c r="W157" s="429" t="n"/>
      <c r="X157" s="429" t="n">
        <v>57</v>
      </c>
      <c r="Y157" s="430" t="n">
        <v>22</v>
      </c>
      <c r="Z157" s="431" t="n"/>
      <c r="AA157" s="431" t="n"/>
      <c r="AB157" s="431" t="n"/>
      <c r="AC157" s="431" t="n"/>
      <c r="AD157" s="431" t="n"/>
      <c r="AE157" s="431" t="n"/>
      <c r="AF157" s="309">
        <f>NOT(OR(ISBLANK(S157),ISBLANK(T157),ISBLANK(U157),ISBLANK(V157),AND(ISBLANK(W157),ISBLANK(X157))))</f>
        <v/>
      </c>
      <c r="AG157" s="432" t="n">
        <v>34</v>
      </c>
      <c r="AH157" s="309">
        <f>IF(AG157&lt;=30,1,IF(AG157&lt;=60,2,IF(AG157&lt;=100,3,"bd")))</f>
        <v/>
      </c>
      <c r="AI157" s="309">
        <f>AND(A157&gt;=zakresy_produkcyjne!B$2,A157&lt;=zakresy_produkcyjne!B$3)</f>
        <v/>
      </c>
      <c r="AJ157" s="309">
        <f>AND(B157&gt;=zakresy_produkcyjne!C$2,B157&lt;=zakresy_produkcyjne!C$3)</f>
        <v/>
      </c>
      <c r="AK157" s="309">
        <f>AND(C157&gt;=zakresy_produkcyjne!D$2,C157&lt;=zakresy_produkcyjne!D$3)</f>
        <v/>
      </c>
      <c r="AL157" s="309">
        <f>AND(D157&gt;=zakresy_produkcyjne!E$2,D157&lt;=zakresy_produkcyjne!E$3)</f>
        <v/>
      </c>
      <c r="AM157" s="309">
        <f>AND(E157&gt;=zakresy_produkcyjne!F$2,E157&lt;=zakresy_produkcyjne!F$3)</f>
        <v/>
      </c>
      <c r="AN157" s="309">
        <f>AND(F157&gt;=zakresy_produkcyjne!G$2,F157&lt;=zakresy_produkcyjne!G$3)</f>
        <v/>
      </c>
      <c r="AO157" s="309">
        <f>AND(G157&gt;=zakresy_produkcyjne!H$2,G157&lt;=zakresy_produkcyjne!H$3)</f>
        <v/>
      </c>
      <c r="AP157" s="309">
        <f>AND(O157&gt;=zakresy_produkcyjne!I$2,O157&lt;=zakresy_produkcyjne!I$3)</f>
        <v/>
      </c>
      <c r="AQ157" s="309">
        <f>AND(P157&gt;=zakresy_produkcyjne!J$2,P157&lt;=zakresy_produkcyjne!J$3)</f>
        <v/>
      </c>
      <c r="AR157" s="309">
        <f>AND(Q157&gt;=zakresy_produkcyjne!K$2,Q157&lt;=zakresy_produkcyjne!K$3)</f>
        <v/>
      </c>
      <c r="AS157" s="309">
        <f>AND(R157&gt;=zakresy_produkcyjne!L$2,R157&lt;=zakresy_produkcyjne!L$3)</f>
        <v/>
      </c>
      <c r="AT157" s="309">
        <f>AND(AI157:AO157)</f>
        <v/>
      </c>
      <c r="AU157" s="309">
        <f>AND(AP157:AS157)</f>
        <v/>
      </c>
      <c r="AV157" s="309">
        <f>AND(AT157:AU157)</f>
        <v/>
      </c>
      <c r="AW157" s="309">
        <f>AI157*zakresy_produkcyjne!B$4+AJ157*zakresy_produkcyjne!C$4+AK157*zakresy_produkcyjne!D$4+AL157*zakresy_produkcyjne!E$4+AM157*zakresy_produkcyjne!F$4+AN157*zakresy_produkcyjne!G$4+AO157*zakresy_produkcyjne!H$4+AP157*zakresy_produkcyjne!I$4+AQ157*zakresy_produkcyjne!J$4+AR157*zakresy_produkcyjne!K$4+AS157*zakresy_produkcyjne!L$4</f>
        <v/>
      </c>
      <c r="AY157" s="309" t="n">
        <v>815</v>
      </c>
      <c r="AZ157" s="309" t="n">
        <v>501</v>
      </c>
      <c r="BA157" s="309" t="n">
        <v>4.27</v>
      </c>
      <c r="BB157" s="309">
        <f>KONWERTUJ_TWARDOSC(22.3,tabela_twardosci!$C$8:$C$69,tabela_twardosci!$K$8:$K$69)</f>
        <v/>
      </c>
      <c r="BC157" s="309" t="n">
        <v>24</v>
      </c>
      <c r="BD157" s="309" t="n">
        <v>110</v>
      </c>
      <c r="BJ157" s="309">
        <f>IF(S157&lt;&gt;"",S157,BE157)</f>
        <v/>
      </c>
      <c r="BK157" s="309">
        <f>IF(T157&lt;&gt;"",T157,BF157)</f>
        <v/>
      </c>
      <c r="BL157" s="309">
        <f>IF(U157&lt;&gt;"",U157,BG157)</f>
        <v/>
      </c>
      <c r="BM157" s="309">
        <f>IF(V157&lt;&gt;"",V157,BH157)</f>
        <v/>
      </c>
      <c r="BN157" s="309">
        <f>IF(X157&lt;&gt;"",X157,BI157)</f>
        <v/>
      </c>
      <c r="BO157" s="309">
        <f>ABS(BE157-BJ157)</f>
        <v/>
      </c>
      <c r="BP157" s="309">
        <f>IF(S157&lt;&gt;"",POWER((Arkusz10!$O$9*Q157+Arkusz10!$P$9)-S157,2))</f>
        <v/>
      </c>
    </row>
    <row customHeight="1" ht="13.8" r="158" s="311">
      <c r="A158" s="429" t="n">
        <v>3.62</v>
      </c>
      <c r="B158" s="429" t="n">
        <v>2.48</v>
      </c>
      <c r="C158" s="429" t="n">
        <v>0.16</v>
      </c>
      <c r="D158" s="429" t="n">
        <v>0.045</v>
      </c>
      <c r="E158" s="429" t="n">
        <v>0.45</v>
      </c>
      <c r="F158" s="429" t="n">
        <v>0.43</v>
      </c>
      <c r="G158" s="429" t="n">
        <v>0</v>
      </c>
      <c r="H158" s="429" t="n">
        <v>0.008999999999999999</v>
      </c>
      <c r="I158" s="429" t="n">
        <v>0.025</v>
      </c>
      <c r="J158" s="429" t="n">
        <v>0</v>
      </c>
      <c r="K158" s="429" t="n">
        <v>0</v>
      </c>
      <c r="L158" s="429" t="n">
        <v>0</v>
      </c>
      <c r="M158" s="429" t="n">
        <v>0</v>
      </c>
      <c r="N158" s="429" t="n">
        <v>0</v>
      </c>
      <c r="O158" s="429" t="n">
        <v>900</v>
      </c>
      <c r="P158" s="429" t="n">
        <v>90</v>
      </c>
      <c r="Q158" s="429" t="n">
        <v>300</v>
      </c>
      <c r="R158" s="429" t="n">
        <v>120</v>
      </c>
      <c r="S158" s="429" t="n">
        <v>1373</v>
      </c>
      <c r="T158" s="429" t="n">
        <v>1250</v>
      </c>
      <c r="U158" s="429" t="n">
        <v>0.4</v>
      </c>
      <c r="V158" s="429" t="n">
        <v>418.8</v>
      </c>
      <c r="W158" s="429" t="n"/>
      <c r="X158" s="429" t="n">
        <v>76</v>
      </c>
      <c r="Y158" s="430" t="n">
        <v>22</v>
      </c>
      <c r="Z158" s="431" t="n"/>
      <c r="AA158" s="431" t="n"/>
      <c r="AB158" s="431" t="n"/>
      <c r="AC158" s="431" t="n"/>
      <c r="AD158" s="431" t="n"/>
      <c r="AE158" s="431" t="n"/>
      <c r="AF158" s="309">
        <f>NOT(OR(ISBLANK(S158),ISBLANK(T158),ISBLANK(U158),ISBLANK(V158),AND(ISBLANK(W158),ISBLANK(X158))))</f>
        <v/>
      </c>
      <c r="AG158" s="432" t="n">
        <v>34</v>
      </c>
      <c r="AH158" s="309">
        <f>IF(AG158&lt;=30,1,IF(AG158&lt;=60,2,IF(AG158&lt;=100,3,"bd")))</f>
        <v/>
      </c>
      <c r="AI158" s="309">
        <f>AND(A158&gt;=zakresy_produkcyjne!B$2,A158&lt;=zakresy_produkcyjne!B$3)</f>
        <v/>
      </c>
      <c r="AJ158" s="309">
        <f>AND(B158&gt;=zakresy_produkcyjne!C$2,B158&lt;=zakresy_produkcyjne!C$3)</f>
        <v/>
      </c>
      <c r="AK158" s="309">
        <f>AND(C158&gt;=zakresy_produkcyjne!D$2,C158&lt;=zakresy_produkcyjne!D$3)</f>
        <v/>
      </c>
      <c r="AL158" s="309">
        <f>AND(D158&gt;=zakresy_produkcyjne!E$2,D158&lt;=zakresy_produkcyjne!E$3)</f>
        <v/>
      </c>
      <c r="AM158" s="309">
        <f>AND(E158&gt;=zakresy_produkcyjne!F$2,E158&lt;=zakresy_produkcyjne!F$3)</f>
        <v/>
      </c>
      <c r="AN158" s="309">
        <f>AND(F158&gt;=zakresy_produkcyjne!G$2,F158&lt;=zakresy_produkcyjne!G$3)</f>
        <v/>
      </c>
      <c r="AO158" s="309">
        <f>AND(G158&gt;=zakresy_produkcyjne!H$2,G158&lt;=zakresy_produkcyjne!H$3)</f>
        <v/>
      </c>
      <c r="AP158" s="309">
        <f>AND(O158&gt;=zakresy_produkcyjne!I$2,O158&lt;=zakresy_produkcyjne!I$3)</f>
        <v/>
      </c>
      <c r="AQ158" s="309">
        <f>AND(P158&gt;=zakresy_produkcyjne!J$2,P158&lt;=zakresy_produkcyjne!J$3)</f>
        <v/>
      </c>
      <c r="AR158" s="309">
        <f>AND(Q158&gt;=zakresy_produkcyjne!K$2,Q158&lt;=zakresy_produkcyjne!K$3)</f>
        <v/>
      </c>
      <c r="AS158" s="309">
        <f>AND(R158&gt;=zakresy_produkcyjne!L$2,R158&lt;=zakresy_produkcyjne!L$3)</f>
        <v/>
      </c>
      <c r="AT158" s="309">
        <f>AND(AI158:AO158)</f>
        <v/>
      </c>
      <c r="AU158" s="309">
        <f>AND(AP158:AS158)</f>
        <v/>
      </c>
      <c r="AV158" s="309">
        <f>AND(AT158:AU158)</f>
        <v/>
      </c>
      <c r="AW158" s="309">
        <f>AI158*zakresy_produkcyjne!B$4+AJ158*zakresy_produkcyjne!C$4+AK158*zakresy_produkcyjne!D$4+AL158*zakresy_produkcyjne!E$4+AM158*zakresy_produkcyjne!F$4+AN158*zakresy_produkcyjne!G$4+AO158*zakresy_produkcyjne!H$4+AP158*zakresy_produkcyjne!I$4+AQ158*zakresy_produkcyjne!J$4+AR158*zakresy_produkcyjne!K$4+AS158*zakresy_produkcyjne!L$4</f>
        <v/>
      </c>
      <c r="AY158" s="309" t="n">
        <v>815</v>
      </c>
      <c r="AZ158" s="309" t="n">
        <v>501</v>
      </c>
      <c r="BA158" s="309" t="n">
        <v>4.27</v>
      </c>
      <c r="BB158" s="309">
        <f>KONWERTUJ_TWARDOSC(22.3,tabela_twardosci!$C$8:$C$69,tabela_twardosci!$K$8:$K$69)</f>
        <v/>
      </c>
      <c r="BC158" s="309" t="n">
        <v>24</v>
      </c>
      <c r="BD158" s="309" t="n">
        <v>110</v>
      </c>
      <c r="BJ158" s="309">
        <f>IF(S158&lt;&gt;"",S158,BE158)</f>
        <v/>
      </c>
      <c r="BK158" s="309">
        <f>IF(T158&lt;&gt;"",T158,BF158)</f>
        <v/>
      </c>
      <c r="BL158" s="309">
        <f>IF(U158&lt;&gt;"",U158,BG158)</f>
        <v/>
      </c>
      <c r="BM158" s="309">
        <f>IF(V158&lt;&gt;"",V158,BH158)</f>
        <v/>
      </c>
      <c r="BN158" s="309">
        <f>IF(X158&lt;&gt;"",X158,BI158)</f>
        <v/>
      </c>
      <c r="BO158" s="309">
        <f>ABS(BE158-BJ158)</f>
        <v/>
      </c>
      <c r="BP158" s="309">
        <f>IF(S158&lt;&gt;"",POWER((Arkusz10!$O$9*Q158+Arkusz10!$P$9)-S158,2))</f>
        <v/>
      </c>
    </row>
    <row customHeight="1" ht="13.8" r="159" s="311">
      <c r="A159" s="429" t="n">
        <v>3.62</v>
      </c>
      <c r="B159" s="429" t="n">
        <v>2.48</v>
      </c>
      <c r="C159" s="429" t="n">
        <v>0.16</v>
      </c>
      <c r="D159" s="429" t="n">
        <v>0.045</v>
      </c>
      <c r="E159" s="429" t="n">
        <v>0.45</v>
      </c>
      <c r="F159" s="429" t="n">
        <v>0.43</v>
      </c>
      <c r="G159" s="429" t="n">
        <v>0</v>
      </c>
      <c r="H159" s="429" t="n">
        <v>0.008999999999999999</v>
      </c>
      <c r="I159" s="429" t="n">
        <v>0.025</v>
      </c>
      <c r="J159" s="429" t="n">
        <v>0</v>
      </c>
      <c r="K159" s="429" t="n">
        <v>0</v>
      </c>
      <c r="L159" s="429" t="n">
        <v>0</v>
      </c>
      <c r="M159" s="429" t="n">
        <v>0</v>
      </c>
      <c r="N159" s="429" t="n">
        <v>0</v>
      </c>
      <c r="O159" s="429" t="n">
        <v>900</v>
      </c>
      <c r="P159" s="429" t="n">
        <v>90</v>
      </c>
      <c r="Q159" s="429" t="n">
        <v>300</v>
      </c>
      <c r="R159" s="429" t="n">
        <v>180</v>
      </c>
      <c r="S159" s="429" t="n">
        <v>1529</v>
      </c>
      <c r="T159" s="429" t="n">
        <v>1268</v>
      </c>
      <c r="U159" s="429" t="n">
        <v>1.69</v>
      </c>
      <c r="V159" s="429" t="n">
        <v>425.4</v>
      </c>
      <c r="W159" s="429" t="n"/>
      <c r="X159" s="429" t="n">
        <v>64</v>
      </c>
      <c r="Y159" s="430" t="n">
        <v>22</v>
      </c>
      <c r="Z159" s="431" t="n"/>
      <c r="AA159" s="431" t="n"/>
      <c r="AB159" s="431" t="n"/>
      <c r="AC159" s="431" t="n"/>
      <c r="AD159" s="431" t="n"/>
      <c r="AE159" s="431" t="n"/>
      <c r="AF159" s="309">
        <f>NOT(OR(ISBLANK(S159),ISBLANK(T159),ISBLANK(U159),ISBLANK(V159),AND(ISBLANK(W159),ISBLANK(X159))))</f>
        <v/>
      </c>
      <c r="AG159" s="432" t="n">
        <v>34</v>
      </c>
      <c r="AH159" s="309">
        <f>IF(AG159&lt;=30,1,IF(AG159&lt;=60,2,IF(AG159&lt;=100,3,"bd")))</f>
        <v/>
      </c>
      <c r="AI159" s="309">
        <f>AND(A159&gt;=zakresy_produkcyjne!B$2,A159&lt;=zakresy_produkcyjne!B$3)</f>
        <v/>
      </c>
      <c r="AJ159" s="309">
        <f>AND(B159&gt;=zakresy_produkcyjne!C$2,B159&lt;=zakresy_produkcyjne!C$3)</f>
        <v/>
      </c>
      <c r="AK159" s="309">
        <f>AND(C159&gt;=zakresy_produkcyjne!D$2,C159&lt;=zakresy_produkcyjne!D$3)</f>
        <v/>
      </c>
      <c r="AL159" s="309">
        <f>AND(D159&gt;=zakresy_produkcyjne!E$2,D159&lt;=zakresy_produkcyjne!E$3)</f>
        <v/>
      </c>
      <c r="AM159" s="309">
        <f>AND(E159&gt;=zakresy_produkcyjne!F$2,E159&lt;=zakresy_produkcyjne!F$3)</f>
        <v/>
      </c>
      <c r="AN159" s="309">
        <f>AND(F159&gt;=zakresy_produkcyjne!G$2,F159&lt;=zakresy_produkcyjne!G$3)</f>
        <v/>
      </c>
      <c r="AO159" s="309">
        <f>AND(G159&gt;=zakresy_produkcyjne!H$2,G159&lt;=zakresy_produkcyjne!H$3)</f>
        <v/>
      </c>
      <c r="AP159" s="309">
        <f>AND(O159&gt;=zakresy_produkcyjne!I$2,O159&lt;=zakresy_produkcyjne!I$3)</f>
        <v/>
      </c>
      <c r="AQ159" s="309">
        <f>AND(P159&gt;=zakresy_produkcyjne!J$2,P159&lt;=zakresy_produkcyjne!J$3)</f>
        <v/>
      </c>
      <c r="AR159" s="309">
        <f>AND(Q159&gt;=zakresy_produkcyjne!K$2,Q159&lt;=zakresy_produkcyjne!K$3)</f>
        <v/>
      </c>
      <c r="AS159" s="309">
        <f>AND(R159&gt;=zakresy_produkcyjne!L$2,R159&lt;=zakresy_produkcyjne!L$3)</f>
        <v/>
      </c>
      <c r="AT159" s="309">
        <f>AND(AI159:AO159)</f>
        <v/>
      </c>
      <c r="AU159" s="309">
        <f>AND(AP159:AS159)</f>
        <v/>
      </c>
      <c r="AV159" s="309">
        <f>AND(AT159:AU159)</f>
        <v/>
      </c>
      <c r="AW159" s="309">
        <f>AI159*zakresy_produkcyjne!B$4+AJ159*zakresy_produkcyjne!C$4+AK159*zakresy_produkcyjne!D$4+AL159*zakresy_produkcyjne!E$4+AM159*zakresy_produkcyjne!F$4+AN159*zakresy_produkcyjne!G$4+AO159*zakresy_produkcyjne!H$4+AP159*zakresy_produkcyjne!I$4+AQ159*zakresy_produkcyjne!J$4+AR159*zakresy_produkcyjne!K$4+AS159*zakresy_produkcyjne!L$4</f>
        <v/>
      </c>
      <c r="AY159" s="309" t="n">
        <v>815</v>
      </c>
      <c r="AZ159" s="309" t="n">
        <v>501</v>
      </c>
      <c r="BA159" s="309" t="n">
        <v>4.27</v>
      </c>
      <c r="BB159" s="309">
        <f>KONWERTUJ_TWARDOSC(22.3,tabela_twardosci!$C$8:$C$69,tabela_twardosci!$K$8:$K$69)</f>
        <v/>
      </c>
      <c r="BC159" s="309" t="n">
        <v>24</v>
      </c>
      <c r="BD159" s="309" t="n">
        <v>110</v>
      </c>
      <c r="BJ159" s="309">
        <f>IF(S159&lt;&gt;"",S159,BE159)</f>
        <v/>
      </c>
      <c r="BK159" s="309">
        <f>IF(T159&lt;&gt;"",T159,BF159)</f>
        <v/>
      </c>
      <c r="BL159" s="309">
        <f>IF(U159&lt;&gt;"",U159,BG159)</f>
        <v/>
      </c>
      <c r="BM159" s="309">
        <f>IF(V159&lt;&gt;"",V159,BH159)</f>
        <v/>
      </c>
      <c r="BN159" s="309">
        <f>IF(X159&lt;&gt;"",X159,BI159)</f>
        <v/>
      </c>
      <c r="BO159" s="309">
        <f>ABS(BE159-BJ159)</f>
        <v/>
      </c>
      <c r="BP159" s="309">
        <f>IF(S159&lt;&gt;"",POWER((Arkusz10!$O$9*Q159+Arkusz10!$P$9)-S159,2))</f>
        <v/>
      </c>
    </row>
    <row customHeight="1" ht="13.8" r="160" s="311">
      <c r="A160" s="429" t="n">
        <v>3.62</v>
      </c>
      <c r="B160" s="429" t="n">
        <v>2.48</v>
      </c>
      <c r="C160" s="429" t="n">
        <v>0.16</v>
      </c>
      <c r="D160" s="429" t="n">
        <v>0.045</v>
      </c>
      <c r="E160" s="429" t="n">
        <v>0.45</v>
      </c>
      <c r="F160" s="429" t="n">
        <v>0.43</v>
      </c>
      <c r="G160" s="429" t="n">
        <v>0</v>
      </c>
      <c r="H160" s="429" t="n">
        <v>0.008999999999999999</v>
      </c>
      <c r="I160" s="429" t="n">
        <v>0.025</v>
      </c>
      <c r="J160" s="429" t="n">
        <v>0</v>
      </c>
      <c r="K160" s="429" t="n">
        <v>0</v>
      </c>
      <c r="L160" s="429" t="n">
        <v>0</v>
      </c>
      <c r="M160" s="429" t="n">
        <v>0</v>
      </c>
      <c r="N160" s="429" t="n">
        <v>0</v>
      </c>
      <c r="O160" s="429" t="n">
        <v>900</v>
      </c>
      <c r="P160" s="429" t="n">
        <v>90</v>
      </c>
      <c r="Q160" s="429" t="n">
        <v>356</v>
      </c>
      <c r="R160" s="429" t="n">
        <v>60</v>
      </c>
      <c r="S160" s="429" t="n">
        <v>1089</v>
      </c>
      <c r="T160" s="429" t="n">
        <v>890</v>
      </c>
      <c r="U160" s="429" t="n">
        <v>3.33</v>
      </c>
      <c r="V160" s="429" t="n">
        <v>332</v>
      </c>
      <c r="W160" s="429" t="n"/>
      <c r="X160" s="429" t="n">
        <v>112</v>
      </c>
      <c r="Y160" s="430" t="n">
        <v>22</v>
      </c>
      <c r="Z160" s="431" t="n"/>
      <c r="AA160" s="431" t="n"/>
      <c r="AB160" s="431" t="n"/>
      <c r="AC160" s="431" t="n"/>
      <c r="AD160" s="431" t="n"/>
      <c r="AE160" s="431" t="n"/>
      <c r="AF160" s="309">
        <f>NOT(OR(ISBLANK(S160),ISBLANK(T160),ISBLANK(U160),ISBLANK(V160),AND(ISBLANK(W160),ISBLANK(X160))))</f>
        <v/>
      </c>
      <c r="AG160" s="432" t="n">
        <v>34</v>
      </c>
      <c r="AH160" s="309">
        <f>IF(AG160&lt;=30,1,IF(AG160&lt;=60,2,IF(AG160&lt;=100,3,"bd")))</f>
        <v/>
      </c>
      <c r="AI160" s="309">
        <f>AND(A160&gt;=zakresy_produkcyjne!B$2,A160&lt;=zakresy_produkcyjne!B$3)</f>
        <v/>
      </c>
      <c r="AJ160" s="309">
        <f>AND(B160&gt;=zakresy_produkcyjne!C$2,B160&lt;=zakresy_produkcyjne!C$3)</f>
        <v/>
      </c>
      <c r="AK160" s="309">
        <f>AND(C160&gt;=zakresy_produkcyjne!D$2,C160&lt;=zakresy_produkcyjne!D$3)</f>
        <v/>
      </c>
      <c r="AL160" s="309">
        <f>AND(D160&gt;=zakresy_produkcyjne!E$2,D160&lt;=zakresy_produkcyjne!E$3)</f>
        <v/>
      </c>
      <c r="AM160" s="309">
        <f>AND(E160&gt;=zakresy_produkcyjne!F$2,E160&lt;=zakresy_produkcyjne!F$3)</f>
        <v/>
      </c>
      <c r="AN160" s="309">
        <f>AND(F160&gt;=zakresy_produkcyjne!G$2,F160&lt;=zakresy_produkcyjne!G$3)</f>
        <v/>
      </c>
      <c r="AO160" s="309">
        <f>AND(G160&gt;=zakresy_produkcyjne!H$2,G160&lt;=zakresy_produkcyjne!H$3)</f>
        <v/>
      </c>
      <c r="AP160" s="309">
        <f>AND(O160&gt;=zakresy_produkcyjne!I$2,O160&lt;=zakresy_produkcyjne!I$3)</f>
        <v/>
      </c>
      <c r="AQ160" s="309">
        <f>AND(P160&gt;=zakresy_produkcyjne!J$2,P160&lt;=zakresy_produkcyjne!J$3)</f>
        <v/>
      </c>
      <c r="AR160" s="309">
        <f>AND(Q160&gt;=zakresy_produkcyjne!K$2,Q160&lt;=zakresy_produkcyjne!K$3)</f>
        <v/>
      </c>
      <c r="AS160" s="309">
        <f>AND(R160&gt;=zakresy_produkcyjne!L$2,R160&lt;=zakresy_produkcyjne!L$3)</f>
        <v/>
      </c>
      <c r="AT160" s="309">
        <f>AND(AI160:AO160)</f>
        <v/>
      </c>
      <c r="AU160" s="309">
        <f>AND(AP160:AS160)</f>
        <v/>
      </c>
      <c r="AV160" s="309">
        <f>AND(AT160:AU160)</f>
        <v/>
      </c>
      <c r="AW160" s="309">
        <f>AI160*zakresy_produkcyjne!B$4+AJ160*zakresy_produkcyjne!C$4+AK160*zakresy_produkcyjne!D$4+AL160*zakresy_produkcyjne!E$4+AM160*zakresy_produkcyjne!F$4+AN160*zakresy_produkcyjne!G$4+AO160*zakresy_produkcyjne!H$4+AP160*zakresy_produkcyjne!I$4+AQ160*zakresy_produkcyjne!J$4+AR160*zakresy_produkcyjne!K$4+AS160*zakresy_produkcyjne!L$4</f>
        <v/>
      </c>
      <c r="AY160" s="309" t="n">
        <v>815</v>
      </c>
      <c r="AZ160" s="309" t="n">
        <v>501</v>
      </c>
      <c r="BA160" s="309" t="n">
        <v>4.27</v>
      </c>
      <c r="BB160" s="309">
        <f>KONWERTUJ_TWARDOSC(22.3,tabela_twardosci!$C$8:$C$69,tabela_twardosci!$K$8:$K$69)</f>
        <v/>
      </c>
      <c r="BC160" s="309" t="n">
        <v>24</v>
      </c>
      <c r="BD160" s="309" t="n">
        <v>110</v>
      </c>
      <c r="BJ160" s="309">
        <f>IF(S160&lt;&gt;"",S160,BE160)</f>
        <v/>
      </c>
      <c r="BK160" s="309">
        <f>IF(T160&lt;&gt;"",T160,BF160)</f>
        <v/>
      </c>
      <c r="BL160" s="309">
        <f>IF(U160&lt;&gt;"",U160,BG160)</f>
        <v/>
      </c>
      <c r="BM160" s="309">
        <f>IF(V160&lt;&gt;"",V160,BH160)</f>
        <v/>
      </c>
      <c r="BN160" s="309">
        <f>IF(X160&lt;&gt;"",X160,BI160)</f>
        <v/>
      </c>
      <c r="BO160" s="309">
        <f>ABS(BE160-BJ160)</f>
        <v/>
      </c>
      <c r="BP160" s="309">
        <f>IF(S160&lt;&gt;"",POWER((Arkusz10!$O$9*Q160+Arkusz10!$P$9)-S160,2))</f>
        <v/>
      </c>
    </row>
    <row customHeight="1" ht="13.8" r="161" s="311">
      <c r="A161" s="429" t="n">
        <v>3.62</v>
      </c>
      <c r="B161" s="429" t="n">
        <v>2.48</v>
      </c>
      <c r="C161" s="429" t="n">
        <v>0.16</v>
      </c>
      <c r="D161" s="429" t="n">
        <v>0.045</v>
      </c>
      <c r="E161" s="429" t="n">
        <v>0.45</v>
      </c>
      <c r="F161" s="429" t="n">
        <v>0.43</v>
      </c>
      <c r="G161" s="429" t="n">
        <v>0</v>
      </c>
      <c r="H161" s="429" t="n">
        <v>0.008999999999999999</v>
      </c>
      <c r="I161" s="429" t="n">
        <v>0.025</v>
      </c>
      <c r="J161" s="429" t="n">
        <v>0</v>
      </c>
      <c r="K161" s="429" t="n">
        <v>0</v>
      </c>
      <c r="L161" s="429" t="n">
        <v>0</v>
      </c>
      <c r="M161" s="429" t="n">
        <v>0</v>
      </c>
      <c r="N161" s="429" t="n">
        <v>0</v>
      </c>
      <c r="O161" s="429" t="n">
        <v>900</v>
      </c>
      <c r="P161" s="429" t="n">
        <v>90</v>
      </c>
      <c r="Q161" s="429" t="n">
        <v>356</v>
      </c>
      <c r="R161" s="429" t="n">
        <v>120</v>
      </c>
      <c r="S161" s="429" t="n">
        <v>1073</v>
      </c>
      <c r="T161" s="429" t="n">
        <v>905</v>
      </c>
      <c r="U161" s="429" t="n">
        <v>2.7</v>
      </c>
      <c r="V161" s="429" t="n">
        <v>334.4</v>
      </c>
      <c r="W161" s="429" t="n"/>
      <c r="X161" s="429" t="n">
        <v>126</v>
      </c>
      <c r="Y161" s="430" t="n">
        <v>22</v>
      </c>
      <c r="Z161" s="431" t="n"/>
      <c r="AA161" s="431" t="n"/>
      <c r="AB161" s="431" t="n"/>
      <c r="AC161" s="431" t="n"/>
      <c r="AD161" s="431" t="n"/>
      <c r="AE161" s="431" t="n"/>
      <c r="AF161" s="309">
        <f>NOT(OR(ISBLANK(S161),ISBLANK(T161),ISBLANK(U161),ISBLANK(V161),AND(ISBLANK(W161),ISBLANK(X161))))</f>
        <v/>
      </c>
      <c r="AG161" s="432" t="n">
        <v>34</v>
      </c>
      <c r="AH161" s="309">
        <f>IF(AG161&lt;=30,1,IF(AG161&lt;=60,2,IF(AG161&lt;=100,3,"bd")))</f>
        <v/>
      </c>
      <c r="AI161" s="309">
        <f>AND(A161&gt;=zakresy_produkcyjne!B$2,A161&lt;=zakresy_produkcyjne!B$3)</f>
        <v/>
      </c>
      <c r="AJ161" s="309">
        <f>AND(B161&gt;=zakresy_produkcyjne!C$2,B161&lt;=zakresy_produkcyjne!C$3)</f>
        <v/>
      </c>
      <c r="AK161" s="309">
        <f>AND(C161&gt;=zakresy_produkcyjne!D$2,C161&lt;=zakresy_produkcyjne!D$3)</f>
        <v/>
      </c>
      <c r="AL161" s="309">
        <f>AND(D161&gt;=zakresy_produkcyjne!E$2,D161&lt;=zakresy_produkcyjne!E$3)</f>
        <v/>
      </c>
      <c r="AM161" s="309">
        <f>AND(E161&gt;=zakresy_produkcyjne!F$2,E161&lt;=zakresy_produkcyjne!F$3)</f>
        <v/>
      </c>
      <c r="AN161" s="309">
        <f>AND(F161&gt;=zakresy_produkcyjne!G$2,F161&lt;=zakresy_produkcyjne!G$3)</f>
        <v/>
      </c>
      <c r="AO161" s="309">
        <f>AND(G161&gt;=zakresy_produkcyjne!H$2,G161&lt;=zakresy_produkcyjne!H$3)</f>
        <v/>
      </c>
      <c r="AP161" s="309">
        <f>AND(O161&gt;=zakresy_produkcyjne!I$2,O161&lt;=zakresy_produkcyjne!I$3)</f>
        <v/>
      </c>
      <c r="AQ161" s="309">
        <f>AND(P161&gt;=zakresy_produkcyjne!J$2,P161&lt;=zakresy_produkcyjne!J$3)</f>
        <v/>
      </c>
      <c r="AR161" s="309">
        <f>AND(Q161&gt;=zakresy_produkcyjne!K$2,Q161&lt;=zakresy_produkcyjne!K$3)</f>
        <v/>
      </c>
      <c r="AS161" s="309">
        <f>AND(R161&gt;=zakresy_produkcyjne!L$2,R161&lt;=zakresy_produkcyjne!L$3)</f>
        <v/>
      </c>
      <c r="AT161" s="309">
        <f>AND(AI161:AO161)</f>
        <v/>
      </c>
      <c r="AU161" s="309">
        <f>AND(AP161:AS161)</f>
        <v/>
      </c>
      <c r="AV161" s="309">
        <f>AND(AT161:AU161)</f>
        <v/>
      </c>
      <c r="AW161" s="309">
        <f>AI161*zakresy_produkcyjne!B$4+AJ161*zakresy_produkcyjne!C$4+AK161*zakresy_produkcyjne!D$4+AL161*zakresy_produkcyjne!E$4+AM161*zakresy_produkcyjne!F$4+AN161*zakresy_produkcyjne!G$4+AO161*zakresy_produkcyjne!H$4+AP161*zakresy_produkcyjne!I$4+AQ161*zakresy_produkcyjne!J$4+AR161*zakresy_produkcyjne!K$4+AS161*zakresy_produkcyjne!L$4</f>
        <v/>
      </c>
      <c r="AY161" s="309" t="n">
        <v>815</v>
      </c>
      <c r="AZ161" s="309" t="n">
        <v>501</v>
      </c>
      <c r="BA161" s="309" t="n">
        <v>4.27</v>
      </c>
      <c r="BB161" s="309">
        <f>KONWERTUJ_TWARDOSC(22.3,tabela_twardosci!$C$8:$C$69,tabela_twardosci!$K$8:$K$69)</f>
        <v/>
      </c>
      <c r="BC161" s="309" t="n">
        <v>24</v>
      </c>
      <c r="BD161" s="309" t="n">
        <v>110</v>
      </c>
      <c r="BJ161" s="309">
        <f>IF(S161&lt;&gt;"",S161,BE161)</f>
        <v/>
      </c>
      <c r="BK161" s="309">
        <f>IF(T161&lt;&gt;"",T161,BF161)</f>
        <v/>
      </c>
      <c r="BL161" s="309">
        <f>IF(U161&lt;&gt;"",U161,BG161)</f>
        <v/>
      </c>
      <c r="BM161" s="309">
        <f>IF(V161&lt;&gt;"",V161,BH161)</f>
        <v/>
      </c>
      <c r="BN161" s="309">
        <f>IF(X161&lt;&gt;"",X161,BI161)</f>
        <v/>
      </c>
      <c r="BO161" s="309">
        <f>ABS(BE161-BJ161)</f>
        <v/>
      </c>
      <c r="BP161" s="309">
        <f>IF(S161&lt;&gt;"",POWER((Arkusz10!$O$9*Q161+Arkusz10!$P$9)-S161,2))</f>
        <v/>
      </c>
    </row>
    <row customHeight="1" ht="13.8" r="162" s="311">
      <c r="A162" s="429" t="n">
        <v>3.62</v>
      </c>
      <c r="B162" s="429" t="n">
        <v>2.48</v>
      </c>
      <c r="C162" s="429" t="n">
        <v>0.16</v>
      </c>
      <c r="D162" s="429" t="n">
        <v>0.045</v>
      </c>
      <c r="E162" s="429" t="n">
        <v>0.45</v>
      </c>
      <c r="F162" s="429" t="n">
        <v>0.43</v>
      </c>
      <c r="G162" s="429" t="n">
        <v>0</v>
      </c>
      <c r="H162" s="429" t="n">
        <v>0.008999999999999999</v>
      </c>
      <c r="I162" s="429" t="n">
        <v>0.025</v>
      </c>
      <c r="J162" s="429" t="n">
        <v>0</v>
      </c>
      <c r="K162" s="429" t="n">
        <v>0</v>
      </c>
      <c r="L162" s="429" t="n">
        <v>0</v>
      </c>
      <c r="M162" s="429" t="n">
        <v>0</v>
      </c>
      <c r="N162" s="429" t="n">
        <v>0</v>
      </c>
      <c r="O162" s="429" t="n">
        <v>900</v>
      </c>
      <c r="P162" s="429" t="n">
        <v>90</v>
      </c>
      <c r="Q162" s="429" t="n">
        <v>356</v>
      </c>
      <c r="R162" s="429" t="n">
        <v>180</v>
      </c>
      <c r="S162" s="429" t="n">
        <v>1095</v>
      </c>
      <c r="T162" s="429" t="n">
        <v>913</v>
      </c>
      <c r="U162" s="429" t="n">
        <v>2.98</v>
      </c>
      <c r="V162" s="429" t="n">
        <v>336.8</v>
      </c>
      <c r="W162" s="429" t="n"/>
      <c r="X162" s="429" t="n">
        <v>132</v>
      </c>
      <c r="Y162" s="430" t="n">
        <v>22</v>
      </c>
      <c r="Z162" s="431" t="n"/>
      <c r="AA162" s="431" t="n"/>
      <c r="AB162" s="431" t="n"/>
      <c r="AC162" s="431" t="n"/>
      <c r="AD162" s="431" t="n"/>
      <c r="AE162" s="431" t="n"/>
      <c r="AF162" s="309">
        <f>NOT(OR(ISBLANK(S162),ISBLANK(T162),ISBLANK(U162),ISBLANK(V162),AND(ISBLANK(W162),ISBLANK(X162))))</f>
        <v/>
      </c>
      <c r="AG162" s="432" t="n">
        <v>34</v>
      </c>
      <c r="AH162" s="309">
        <f>IF(AG162&lt;=30,1,IF(AG162&lt;=60,2,IF(AG162&lt;=100,3,"bd")))</f>
        <v/>
      </c>
      <c r="AI162" s="309">
        <f>AND(A162&gt;=zakresy_produkcyjne!B$2,A162&lt;=zakresy_produkcyjne!B$3)</f>
        <v/>
      </c>
      <c r="AJ162" s="309">
        <f>AND(B162&gt;=zakresy_produkcyjne!C$2,B162&lt;=zakresy_produkcyjne!C$3)</f>
        <v/>
      </c>
      <c r="AK162" s="309">
        <f>AND(C162&gt;=zakresy_produkcyjne!D$2,C162&lt;=zakresy_produkcyjne!D$3)</f>
        <v/>
      </c>
      <c r="AL162" s="309">
        <f>AND(D162&gt;=zakresy_produkcyjne!E$2,D162&lt;=zakresy_produkcyjne!E$3)</f>
        <v/>
      </c>
      <c r="AM162" s="309">
        <f>AND(E162&gt;=zakresy_produkcyjne!F$2,E162&lt;=zakresy_produkcyjne!F$3)</f>
        <v/>
      </c>
      <c r="AN162" s="309">
        <f>AND(F162&gt;=zakresy_produkcyjne!G$2,F162&lt;=zakresy_produkcyjne!G$3)</f>
        <v/>
      </c>
      <c r="AO162" s="309">
        <f>AND(G162&gt;=zakresy_produkcyjne!H$2,G162&lt;=zakresy_produkcyjne!H$3)</f>
        <v/>
      </c>
      <c r="AP162" s="309">
        <f>AND(O162&gt;=zakresy_produkcyjne!I$2,O162&lt;=zakresy_produkcyjne!I$3)</f>
        <v/>
      </c>
      <c r="AQ162" s="309">
        <f>AND(P162&gt;=zakresy_produkcyjne!J$2,P162&lt;=zakresy_produkcyjne!J$3)</f>
        <v/>
      </c>
      <c r="AR162" s="309">
        <f>AND(Q162&gt;=zakresy_produkcyjne!K$2,Q162&lt;=zakresy_produkcyjne!K$3)</f>
        <v/>
      </c>
      <c r="AS162" s="309">
        <f>AND(R162&gt;=zakresy_produkcyjne!L$2,R162&lt;=zakresy_produkcyjne!L$3)</f>
        <v/>
      </c>
      <c r="AT162" s="309">
        <f>AND(AI162:AO162)</f>
        <v/>
      </c>
      <c r="AU162" s="309">
        <f>AND(AP162:AS162)</f>
        <v/>
      </c>
      <c r="AV162" s="309">
        <f>AND(AT162:AU162)</f>
        <v/>
      </c>
      <c r="AW162" s="309">
        <f>AI162*zakresy_produkcyjne!B$4+AJ162*zakresy_produkcyjne!C$4+AK162*zakresy_produkcyjne!D$4+AL162*zakresy_produkcyjne!E$4+AM162*zakresy_produkcyjne!F$4+AN162*zakresy_produkcyjne!G$4+AO162*zakresy_produkcyjne!H$4+AP162*zakresy_produkcyjne!I$4+AQ162*zakresy_produkcyjne!J$4+AR162*zakresy_produkcyjne!K$4+AS162*zakresy_produkcyjne!L$4</f>
        <v/>
      </c>
      <c r="AY162" s="309" t="n">
        <v>815</v>
      </c>
      <c r="AZ162" s="309" t="n">
        <v>501</v>
      </c>
      <c r="BA162" s="309" t="n">
        <v>4.27</v>
      </c>
      <c r="BB162" s="309">
        <f>KONWERTUJ_TWARDOSC(22.3,tabela_twardosci!$C$8:$C$69,tabela_twardosci!$K$8:$K$69)</f>
        <v/>
      </c>
      <c r="BC162" s="309" t="n">
        <v>24</v>
      </c>
      <c r="BD162" s="309" t="n">
        <v>110</v>
      </c>
      <c r="BJ162" s="309">
        <f>IF(S162&lt;&gt;"",S162,BE162)</f>
        <v/>
      </c>
      <c r="BK162" s="309">
        <f>IF(T162&lt;&gt;"",T162,BF162)</f>
        <v/>
      </c>
      <c r="BL162" s="309">
        <f>IF(U162&lt;&gt;"",U162,BG162)</f>
        <v/>
      </c>
      <c r="BM162" s="309">
        <f>IF(V162&lt;&gt;"",V162,BH162)</f>
        <v/>
      </c>
      <c r="BN162" s="309">
        <f>IF(X162&lt;&gt;"",X162,BI162)</f>
        <v/>
      </c>
      <c r="BO162" s="309">
        <f>ABS(BE162-BJ162)</f>
        <v/>
      </c>
      <c r="BP162" s="309">
        <f>IF(S162&lt;&gt;"",POWER((Arkusz10!$O$9*Q162+Arkusz10!$P$9)-S162,2))</f>
        <v/>
      </c>
    </row>
    <row customHeight="1" ht="13.8" r="163" s="311">
      <c r="A163" s="429" t="n">
        <v>3.56</v>
      </c>
      <c r="B163" s="429" t="n">
        <v>2.63</v>
      </c>
      <c r="C163" s="429" t="n">
        <v>0.15</v>
      </c>
      <c r="D163" s="429" t="n">
        <v>0.047</v>
      </c>
      <c r="E163" s="429" t="n">
        <v>0.44</v>
      </c>
      <c r="F163" s="429" t="n">
        <v>0.45</v>
      </c>
      <c r="G163" s="429" t="n">
        <v>0</v>
      </c>
      <c r="H163" s="429" t="n">
        <v>0.01</v>
      </c>
      <c r="I163" s="429" t="n">
        <v>0.025</v>
      </c>
      <c r="J163" s="429" t="n">
        <v>0</v>
      </c>
      <c r="K163" s="429" t="n">
        <v>0</v>
      </c>
      <c r="L163" s="429" t="n">
        <v>0</v>
      </c>
      <c r="M163" s="429" t="n">
        <v>0</v>
      </c>
      <c r="N163" s="429" t="n">
        <v>0</v>
      </c>
      <c r="O163" s="429" t="n">
        <v>900</v>
      </c>
      <c r="P163" s="429" t="n">
        <v>90</v>
      </c>
      <c r="Q163" s="429" t="n">
        <v>300</v>
      </c>
      <c r="R163" s="429" t="n">
        <v>60</v>
      </c>
      <c r="S163" s="429" t="n">
        <v>1380</v>
      </c>
      <c r="T163" s="429" t="n">
        <v>1249</v>
      </c>
      <c r="U163" s="429" t="n">
        <v>0.42</v>
      </c>
      <c r="V163" s="429" t="n">
        <v>424.3</v>
      </c>
      <c r="W163" s="429" t="n"/>
      <c r="X163" s="429" t="n">
        <v>80</v>
      </c>
      <c r="Y163" s="430" t="n">
        <v>22</v>
      </c>
      <c r="Z163" s="431" t="n"/>
      <c r="AA163" s="431" t="n"/>
      <c r="AB163" s="431" t="n"/>
      <c r="AC163" s="431" t="n"/>
      <c r="AD163" s="431" t="n"/>
      <c r="AE163" s="431" t="n"/>
      <c r="AF163" s="309">
        <f>NOT(OR(ISBLANK(S163),ISBLANK(T163),ISBLANK(U163),ISBLANK(V163),AND(ISBLANK(W163),ISBLANK(X163))))</f>
        <v/>
      </c>
      <c r="AG163" s="432" t="n">
        <v>34</v>
      </c>
      <c r="AH163" s="309">
        <f>IF(AG163&lt;=30,1,IF(AG163&lt;=60,2,IF(AG163&lt;=100,3,"bd")))</f>
        <v/>
      </c>
      <c r="AI163" s="309">
        <f>AND(A163&gt;=zakresy_produkcyjne!B$2,A163&lt;=zakresy_produkcyjne!B$3)</f>
        <v/>
      </c>
      <c r="AJ163" s="309">
        <f>AND(B163&gt;=zakresy_produkcyjne!C$2,B163&lt;=zakresy_produkcyjne!C$3)</f>
        <v/>
      </c>
      <c r="AK163" s="309">
        <f>AND(C163&gt;=zakresy_produkcyjne!D$2,C163&lt;=zakresy_produkcyjne!D$3)</f>
        <v/>
      </c>
      <c r="AL163" s="309">
        <f>AND(D163&gt;=zakresy_produkcyjne!E$2,D163&lt;=zakresy_produkcyjne!E$3)</f>
        <v/>
      </c>
      <c r="AM163" s="309">
        <f>AND(E163&gt;=zakresy_produkcyjne!F$2,E163&lt;=zakresy_produkcyjne!F$3)</f>
        <v/>
      </c>
      <c r="AN163" s="309">
        <f>AND(F163&gt;=zakresy_produkcyjne!G$2,F163&lt;=zakresy_produkcyjne!G$3)</f>
        <v/>
      </c>
      <c r="AO163" s="309">
        <f>AND(G163&gt;=zakresy_produkcyjne!H$2,G163&lt;=zakresy_produkcyjne!H$3)</f>
        <v/>
      </c>
      <c r="AP163" s="309">
        <f>AND(O163&gt;=zakresy_produkcyjne!I$2,O163&lt;=zakresy_produkcyjne!I$3)</f>
        <v/>
      </c>
      <c r="AQ163" s="309">
        <f>AND(P163&gt;=zakresy_produkcyjne!J$2,P163&lt;=zakresy_produkcyjne!J$3)</f>
        <v/>
      </c>
      <c r="AR163" s="309">
        <f>AND(Q163&gt;=zakresy_produkcyjne!K$2,Q163&lt;=zakresy_produkcyjne!K$3)</f>
        <v/>
      </c>
      <c r="AS163" s="309">
        <f>AND(R163&gt;=zakresy_produkcyjne!L$2,R163&lt;=zakresy_produkcyjne!L$3)</f>
        <v/>
      </c>
      <c r="AT163" s="309">
        <f>AND(AI163:AO163)</f>
        <v/>
      </c>
      <c r="AU163" s="309">
        <f>AND(AP163:AS163)</f>
        <v/>
      </c>
      <c r="AV163" s="309">
        <f>AND(AT163:AU163)</f>
        <v/>
      </c>
      <c r="AW163" s="309">
        <f>AI163*zakresy_produkcyjne!B$4+AJ163*zakresy_produkcyjne!C$4+AK163*zakresy_produkcyjne!D$4+AL163*zakresy_produkcyjne!E$4+AM163*zakresy_produkcyjne!F$4+AN163*zakresy_produkcyjne!G$4+AO163*zakresy_produkcyjne!H$4+AP163*zakresy_produkcyjne!I$4+AQ163*zakresy_produkcyjne!J$4+AR163*zakresy_produkcyjne!K$4+AS163*zakresy_produkcyjne!L$4</f>
        <v/>
      </c>
      <c r="AY163" s="309" t="n">
        <v>735</v>
      </c>
      <c r="AZ163" s="309" t="n">
        <v>457</v>
      </c>
      <c r="BA163" s="309" t="n">
        <v>4.49</v>
      </c>
      <c r="BB163" s="309">
        <f>KONWERTUJ_TWARDOSC(20.2,tabela_twardosci!$C$8:$C$69,tabela_twardosci!$K$8:$K$69)</f>
        <v/>
      </c>
      <c r="BC163" s="309" t="n">
        <v>15</v>
      </c>
      <c r="BD163" s="309" t="n">
        <v>150</v>
      </c>
      <c r="BJ163" s="309">
        <f>IF(S163&lt;&gt;"",S163,BE163)</f>
        <v/>
      </c>
      <c r="BK163" s="309">
        <f>IF(T163&lt;&gt;"",T163,BF163)</f>
        <v/>
      </c>
      <c r="BL163" s="309">
        <f>IF(U163&lt;&gt;"",U163,BG163)</f>
        <v/>
      </c>
      <c r="BM163" s="309">
        <f>IF(V163&lt;&gt;"",V163,BH163)</f>
        <v/>
      </c>
      <c r="BN163" s="309">
        <f>IF(X163&lt;&gt;"",X163,BI163)</f>
        <v/>
      </c>
      <c r="BO163" s="309">
        <f>ABS(BE163-BJ163)</f>
        <v/>
      </c>
      <c r="BP163" s="309">
        <f>IF(S163&lt;&gt;"",POWER((Arkusz10!$O$9*Q163+Arkusz10!$P$9)-S163,2))</f>
        <v/>
      </c>
    </row>
    <row customHeight="1" ht="13.8" r="164" s="311">
      <c r="A164" s="429" t="n">
        <v>3.56</v>
      </c>
      <c r="B164" s="429" t="n">
        <v>2.63</v>
      </c>
      <c r="C164" s="429" t="n">
        <v>0.15</v>
      </c>
      <c r="D164" s="429" t="n">
        <v>0.047</v>
      </c>
      <c r="E164" s="429" t="n">
        <v>0.44</v>
      </c>
      <c r="F164" s="429" t="n">
        <v>0.45</v>
      </c>
      <c r="G164" s="429" t="n">
        <v>0</v>
      </c>
      <c r="H164" s="429" t="n">
        <v>0.01</v>
      </c>
      <c r="I164" s="429" t="n">
        <v>0.025</v>
      </c>
      <c r="J164" s="429" t="n">
        <v>0</v>
      </c>
      <c r="K164" s="429" t="n">
        <v>0</v>
      </c>
      <c r="L164" s="429" t="n">
        <v>0</v>
      </c>
      <c r="M164" s="429" t="n">
        <v>0</v>
      </c>
      <c r="N164" s="429" t="n">
        <v>0</v>
      </c>
      <c r="O164" s="429" t="n">
        <v>900</v>
      </c>
      <c r="P164" s="429" t="n">
        <v>90</v>
      </c>
      <c r="Q164" s="429" t="n">
        <v>300</v>
      </c>
      <c r="R164" s="429" t="n">
        <v>120</v>
      </c>
      <c r="S164" s="429" t="n">
        <v>1543</v>
      </c>
      <c r="T164" s="429" t="n">
        <v>1313</v>
      </c>
      <c r="U164" s="429" t="n">
        <v>1.42</v>
      </c>
      <c r="V164" s="429" t="n">
        <v>434</v>
      </c>
      <c r="W164" s="429" t="n"/>
      <c r="X164" s="429" t="n">
        <v>71</v>
      </c>
      <c r="Y164" s="430" t="n">
        <v>22</v>
      </c>
      <c r="Z164" s="431" t="n"/>
      <c r="AA164" s="431" t="n"/>
      <c r="AB164" s="431" t="n"/>
      <c r="AC164" s="431" t="n"/>
      <c r="AD164" s="431" t="n"/>
      <c r="AE164" s="431" t="n"/>
      <c r="AF164" s="309">
        <f>NOT(OR(ISBLANK(S164),ISBLANK(T164),ISBLANK(U164),ISBLANK(V164),AND(ISBLANK(W164),ISBLANK(X164))))</f>
        <v/>
      </c>
      <c r="AG164" s="432" t="n">
        <v>34</v>
      </c>
      <c r="AH164" s="309">
        <f>IF(AG164&lt;=30,1,IF(AG164&lt;=60,2,IF(AG164&lt;=100,3,"bd")))</f>
        <v/>
      </c>
      <c r="AI164" s="309">
        <f>AND(A164&gt;=zakresy_produkcyjne!B$2,A164&lt;=zakresy_produkcyjne!B$3)</f>
        <v/>
      </c>
      <c r="AJ164" s="309">
        <f>AND(B164&gt;=zakresy_produkcyjne!C$2,B164&lt;=zakresy_produkcyjne!C$3)</f>
        <v/>
      </c>
      <c r="AK164" s="309">
        <f>AND(C164&gt;=zakresy_produkcyjne!D$2,C164&lt;=zakresy_produkcyjne!D$3)</f>
        <v/>
      </c>
      <c r="AL164" s="309">
        <f>AND(D164&gt;=zakresy_produkcyjne!E$2,D164&lt;=zakresy_produkcyjne!E$3)</f>
        <v/>
      </c>
      <c r="AM164" s="309">
        <f>AND(E164&gt;=zakresy_produkcyjne!F$2,E164&lt;=zakresy_produkcyjne!F$3)</f>
        <v/>
      </c>
      <c r="AN164" s="309">
        <f>AND(F164&gt;=zakresy_produkcyjne!G$2,F164&lt;=zakresy_produkcyjne!G$3)</f>
        <v/>
      </c>
      <c r="AO164" s="309">
        <f>AND(G164&gt;=zakresy_produkcyjne!H$2,G164&lt;=zakresy_produkcyjne!H$3)</f>
        <v/>
      </c>
      <c r="AP164" s="309">
        <f>AND(O164&gt;=zakresy_produkcyjne!I$2,O164&lt;=zakresy_produkcyjne!I$3)</f>
        <v/>
      </c>
      <c r="AQ164" s="309">
        <f>AND(P164&gt;=zakresy_produkcyjne!J$2,P164&lt;=zakresy_produkcyjne!J$3)</f>
        <v/>
      </c>
      <c r="AR164" s="309">
        <f>AND(Q164&gt;=zakresy_produkcyjne!K$2,Q164&lt;=zakresy_produkcyjne!K$3)</f>
        <v/>
      </c>
      <c r="AS164" s="309">
        <f>AND(R164&gt;=zakresy_produkcyjne!L$2,R164&lt;=zakresy_produkcyjne!L$3)</f>
        <v/>
      </c>
      <c r="AT164" s="309">
        <f>AND(AI164:AO164)</f>
        <v/>
      </c>
      <c r="AU164" s="309">
        <f>AND(AP164:AS164)</f>
        <v/>
      </c>
      <c r="AV164" s="309">
        <f>AND(AT164:AU164)</f>
        <v/>
      </c>
      <c r="AW164" s="309">
        <f>AI164*zakresy_produkcyjne!B$4+AJ164*zakresy_produkcyjne!C$4+AK164*zakresy_produkcyjne!D$4+AL164*zakresy_produkcyjne!E$4+AM164*zakresy_produkcyjne!F$4+AN164*zakresy_produkcyjne!G$4+AO164*zakresy_produkcyjne!H$4+AP164*zakresy_produkcyjne!I$4+AQ164*zakresy_produkcyjne!J$4+AR164*zakresy_produkcyjne!K$4+AS164*zakresy_produkcyjne!L$4</f>
        <v/>
      </c>
      <c r="AY164" s="309" t="n">
        <v>735</v>
      </c>
      <c r="AZ164" s="309" t="n">
        <v>457</v>
      </c>
      <c r="BA164" s="309" t="n">
        <v>4.49</v>
      </c>
      <c r="BB164" s="309">
        <f>KONWERTUJ_TWARDOSC(20.2,tabela_twardosci!$C$8:$C$69,tabela_twardosci!$K$8:$K$69)</f>
        <v/>
      </c>
      <c r="BC164" s="309" t="n">
        <v>15</v>
      </c>
      <c r="BD164" s="309" t="n">
        <v>150</v>
      </c>
      <c r="BJ164" s="309">
        <f>IF(S164&lt;&gt;"",S164,BE164)</f>
        <v/>
      </c>
      <c r="BK164" s="309">
        <f>IF(T164&lt;&gt;"",T164,BF164)</f>
        <v/>
      </c>
      <c r="BL164" s="309">
        <f>IF(U164&lt;&gt;"",U164,BG164)</f>
        <v/>
      </c>
      <c r="BM164" s="309">
        <f>IF(V164&lt;&gt;"",V164,BH164)</f>
        <v/>
      </c>
      <c r="BN164" s="309">
        <f>IF(X164&lt;&gt;"",X164,BI164)</f>
        <v/>
      </c>
      <c r="BO164" s="309">
        <f>ABS(BE164-BJ164)</f>
        <v/>
      </c>
      <c r="BP164" s="309">
        <f>IF(S164&lt;&gt;"",POWER((Arkusz10!$O$9*Q164+Arkusz10!$P$9)-S164,2))</f>
        <v/>
      </c>
    </row>
    <row customHeight="1" ht="13.8" r="165" s="311">
      <c r="A165" s="429" t="n">
        <v>3.56</v>
      </c>
      <c r="B165" s="429" t="n">
        <v>2.63</v>
      </c>
      <c r="C165" s="429" t="n">
        <v>0.15</v>
      </c>
      <c r="D165" s="429" t="n">
        <v>0.047</v>
      </c>
      <c r="E165" s="429" t="n">
        <v>0.44</v>
      </c>
      <c r="F165" s="429" t="n">
        <v>0.45</v>
      </c>
      <c r="G165" s="429" t="n">
        <v>0</v>
      </c>
      <c r="H165" s="429" t="n">
        <v>0.01</v>
      </c>
      <c r="I165" s="429" t="n">
        <v>0.025</v>
      </c>
      <c r="J165" s="429" t="n">
        <v>0</v>
      </c>
      <c r="K165" s="429" t="n">
        <v>0</v>
      </c>
      <c r="L165" s="429" t="n">
        <v>0</v>
      </c>
      <c r="M165" s="429" t="n">
        <v>0</v>
      </c>
      <c r="N165" s="429" t="n">
        <v>0</v>
      </c>
      <c r="O165" s="429" t="n">
        <v>900</v>
      </c>
      <c r="P165" s="429" t="n">
        <v>90</v>
      </c>
      <c r="Q165" s="429" t="n">
        <v>300</v>
      </c>
      <c r="R165" s="429" t="n">
        <v>180</v>
      </c>
      <c r="S165" s="429" t="n">
        <v>1602</v>
      </c>
      <c r="T165" s="429" t="n">
        <v>1339</v>
      </c>
      <c r="U165" s="429" t="n">
        <v>2.57</v>
      </c>
      <c r="V165" s="429" t="n">
        <v>421</v>
      </c>
      <c r="W165" s="429" t="n"/>
      <c r="X165" s="429" t="n">
        <v>76</v>
      </c>
      <c r="Y165" s="430" t="n">
        <v>22</v>
      </c>
      <c r="Z165" s="431" t="n"/>
      <c r="AA165" s="431" t="n"/>
      <c r="AB165" s="431" t="n"/>
      <c r="AC165" s="431" t="n"/>
      <c r="AD165" s="431" t="n"/>
      <c r="AE165" s="431" t="n"/>
      <c r="AF165" s="309">
        <f>NOT(OR(ISBLANK(S165),ISBLANK(T165),ISBLANK(U165),ISBLANK(V165),AND(ISBLANK(W165),ISBLANK(X165))))</f>
        <v/>
      </c>
      <c r="AG165" s="432" t="n">
        <v>34</v>
      </c>
      <c r="AH165" s="309">
        <f>IF(AG165&lt;=30,1,IF(AG165&lt;=60,2,IF(AG165&lt;=100,3,"bd")))</f>
        <v/>
      </c>
      <c r="AI165" s="309">
        <f>AND(A165&gt;=zakresy_produkcyjne!B$2,A165&lt;=zakresy_produkcyjne!B$3)</f>
        <v/>
      </c>
      <c r="AJ165" s="309">
        <f>AND(B165&gt;=zakresy_produkcyjne!C$2,B165&lt;=zakresy_produkcyjne!C$3)</f>
        <v/>
      </c>
      <c r="AK165" s="309">
        <f>AND(C165&gt;=zakresy_produkcyjne!D$2,C165&lt;=zakresy_produkcyjne!D$3)</f>
        <v/>
      </c>
      <c r="AL165" s="309">
        <f>AND(D165&gt;=zakresy_produkcyjne!E$2,D165&lt;=zakresy_produkcyjne!E$3)</f>
        <v/>
      </c>
      <c r="AM165" s="309">
        <f>AND(E165&gt;=zakresy_produkcyjne!F$2,E165&lt;=zakresy_produkcyjne!F$3)</f>
        <v/>
      </c>
      <c r="AN165" s="309">
        <f>AND(F165&gt;=zakresy_produkcyjne!G$2,F165&lt;=zakresy_produkcyjne!G$3)</f>
        <v/>
      </c>
      <c r="AO165" s="309">
        <f>AND(G165&gt;=zakresy_produkcyjne!H$2,G165&lt;=zakresy_produkcyjne!H$3)</f>
        <v/>
      </c>
      <c r="AP165" s="309">
        <f>AND(O165&gt;=zakresy_produkcyjne!I$2,O165&lt;=zakresy_produkcyjne!I$3)</f>
        <v/>
      </c>
      <c r="AQ165" s="309">
        <f>AND(P165&gt;=zakresy_produkcyjne!J$2,P165&lt;=zakresy_produkcyjne!J$3)</f>
        <v/>
      </c>
      <c r="AR165" s="309">
        <f>AND(Q165&gt;=zakresy_produkcyjne!K$2,Q165&lt;=zakresy_produkcyjne!K$3)</f>
        <v/>
      </c>
      <c r="AS165" s="309">
        <f>AND(R165&gt;=zakresy_produkcyjne!L$2,R165&lt;=zakresy_produkcyjne!L$3)</f>
        <v/>
      </c>
      <c r="AT165" s="309">
        <f>AND(AI165:AO165)</f>
        <v/>
      </c>
      <c r="AU165" s="309">
        <f>AND(AP165:AS165)</f>
        <v/>
      </c>
      <c r="AV165" s="309">
        <f>AND(AT165:AU165)</f>
        <v/>
      </c>
      <c r="AW165" s="309">
        <f>AI165*zakresy_produkcyjne!B$4+AJ165*zakresy_produkcyjne!C$4+AK165*zakresy_produkcyjne!D$4+AL165*zakresy_produkcyjne!E$4+AM165*zakresy_produkcyjne!F$4+AN165*zakresy_produkcyjne!G$4+AO165*zakresy_produkcyjne!H$4+AP165*zakresy_produkcyjne!I$4+AQ165*zakresy_produkcyjne!J$4+AR165*zakresy_produkcyjne!K$4+AS165*zakresy_produkcyjne!L$4</f>
        <v/>
      </c>
      <c r="AY165" s="309" t="n">
        <v>735</v>
      </c>
      <c r="AZ165" s="309" t="n">
        <v>457</v>
      </c>
      <c r="BA165" s="309" t="n">
        <v>4.49</v>
      </c>
      <c r="BB165" s="309">
        <f>KONWERTUJ_TWARDOSC(20.2,tabela_twardosci!$C$8:$C$69,tabela_twardosci!$K$8:$K$69)</f>
        <v/>
      </c>
      <c r="BC165" s="309" t="n">
        <v>15</v>
      </c>
      <c r="BD165" s="309" t="n">
        <v>150</v>
      </c>
      <c r="BJ165" s="309">
        <f>IF(S165&lt;&gt;"",S165,BE165)</f>
        <v/>
      </c>
      <c r="BK165" s="309">
        <f>IF(T165&lt;&gt;"",T165,BF165)</f>
        <v/>
      </c>
      <c r="BL165" s="309">
        <f>IF(U165&lt;&gt;"",U165,BG165)</f>
        <v/>
      </c>
      <c r="BM165" s="309">
        <f>IF(V165&lt;&gt;"",V165,BH165)</f>
        <v/>
      </c>
      <c r="BN165" s="309">
        <f>IF(X165&lt;&gt;"",X165,BI165)</f>
        <v/>
      </c>
      <c r="BO165" s="309">
        <f>ABS(BE165-BJ165)</f>
        <v/>
      </c>
      <c r="BP165" s="309">
        <f>IF(S165&lt;&gt;"",POWER((Arkusz10!$O$9*Q165+Arkusz10!$P$9)-S165,2))</f>
        <v/>
      </c>
    </row>
    <row customHeight="1" ht="13.8" r="166" s="311">
      <c r="A166" s="429" t="n">
        <v>3.56</v>
      </c>
      <c r="B166" s="429" t="n">
        <v>2.63</v>
      </c>
      <c r="C166" s="429" t="n">
        <v>0.15</v>
      </c>
      <c r="D166" s="429" t="n">
        <v>0.047</v>
      </c>
      <c r="E166" s="429" t="n">
        <v>0.44</v>
      </c>
      <c r="F166" s="429" t="n">
        <v>0.45</v>
      </c>
      <c r="G166" s="429" t="n">
        <v>0</v>
      </c>
      <c r="H166" s="429" t="n">
        <v>0.01</v>
      </c>
      <c r="I166" s="429" t="n">
        <v>0.025</v>
      </c>
      <c r="J166" s="429" t="n">
        <v>0</v>
      </c>
      <c r="K166" s="429" t="n">
        <v>0</v>
      </c>
      <c r="L166" s="429" t="n">
        <v>0</v>
      </c>
      <c r="M166" s="429" t="n">
        <v>0</v>
      </c>
      <c r="N166" s="429" t="n">
        <v>0</v>
      </c>
      <c r="O166" s="429" t="n">
        <v>900</v>
      </c>
      <c r="P166" s="429" t="n">
        <v>90</v>
      </c>
      <c r="Q166" s="429" t="n">
        <v>359</v>
      </c>
      <c r="R166" s="429" t="n">
        <v>60</v>
      </c>
      <c r="S166" s="429" t="n">
        <v>1125</v>
      </c>
      <c r="T166" s="429" t="n">
        <v>901</v>
      </c>
      <c r="U166" s="429" t="n">
        <v>4.42</v>
      </c>
      <c r="V166" s="429" t="n">
        <v>332.8</v>
      </c>
      <c r="W166" s="429" t="n"/>
      <c r="X166" s="429" t="n">
        <v>120</v>
      </c>
      <c r="Y166" s="430" t="n">
        <v>22</v>
      </c>
      <c r="Z166" s="431" t="n"/>
      <c r="AA166" s="431" t="n"/>
      <c r="AB166" s="431" t="n"/>
      <c r="AC166" s="431" t="n"/>
      <c r="AD166" s="431" t="n"/>
      <c r="AE166" s="431" t="n"/>
      <c r="AF166" s="309">
        <f>NOT(OR(ISBLANK(S166),ISBLANK(T166),ISBLANK(U166),ISBLANK(V166),AND(ISBLANK(W166),ISBLANK(X166))))</f>
        <v/>
      </c>
      <c r="AG166" s="432" t="n">
        <v>34</v>
      </c>
      <c r="AH166" s="309">
        <f>IF(AG166&lt;=30,1,IF(AG166&lt;=60,2,IF(AG166&lt;=100,3,"bd")))</f>
        <v/>
      </c>
      <c r="AI166" s="309">
        <f>AND(A166&gt;=zakresy_produkcyjne!B$2,A166&lt;=zakresy_produkcyjne!B$3)</f>
        <v/>
      </c>
      <c r="AJ166" s="309">
        <f>AND(B166&gt;=zakresy_produkcyjne!C$2,B166&lt;=zakresy_produkcyjne!C$3)</f>
        <v/>
      </c>
      <c r="AK166" s="309">
        <f>AND(C166&gt;=zakresy_produkcyjne!D$2,C166&lt;=zakresy_produkcyjne!D$3)</f>
        <v/>
      </c>
      <c r="AL166" s="309">
        <f>AND(D166&gt;=zakresy_produkcyjne!E$2,D166&lt;=zakresy_produkcyjne!E$3)</f>
        <v/>
      </c>
      <c r="AM166" s="309">
        <f>AND(E166&gt;=zakresy_produkcyjne!F$2,E166&lt;=zakresy_produkcyjne!F$3)</f>
        <v/>
      </c>
      <c r="AN166" s="309">
        <f>AND(F166&gt;=zakresy_produkcyjne!G$2,F166&lt;=zakresy_produkcyjne!G$3)</f>
        <v/>
      </c>
      <c r="AO166" s="309">
        <f>AND(G166&gt;=zakresy_produkcyjne!H$2,G166&lt;=zakresy_produkcyjne!H$3)</f>
        <v/>
      </c>
      <c r="AP166" s="309">
        <f>AND(O166&gt;=zakresy_produkcyjne!I$2,O166&lt;=zakresy_produkcyjne!I$3)</f>
        <v/>
      </c>
      <c r="AQ166" s="309">
        <f>AND(P166&gt;=zakresy_produkcyjne!J$2,P166&lt;=zakresy_produkcyjne!J$3)</f>
        <v/>
      </c>
      <c r="AR166" s="309">
        <f>AND(Q166&gt;=zakresy_produkcyjne!K$2,Q166&lt;=zakresy_produkcyjne!K$3)</f>
        <v/>
      </c>
      <c r="AS166" s="309">
        <f>AND(R166&gt;=zakresy_produkcyjne!L$2,R166&lt;=zakresy_produkcyjne!L$3)</f>
        <v/>
      </c>
      <c r="AT166" s="309">
        <f>AND(AI166:AO166)</f>
        <v/>
      </c>
      <c r="AU166" s="309">
        <f>AND(AP166:AS166)</f>
        <v/>
      </c>
      <c r="AV166" s="309">
        <f>AND(AT166:AU166)</f>
        <v/>
      </c>
      <c r="AW166" s="309">
        <f>AI166*zakresy_produkcyjne!B$4+AJ166*zakresy_produkcyjne!C$4+AK166*zakresy_produkcyjne!D$4+AL166*zakresy_produkcyjne!E$4+AM166*zakresy_produkcyjne!F$4+AN166*zakresy_produkcyjne!G$4+AO166*zakresy_produkcyjne!H$4+AP166*zakresy_produkcyjne!I$4+AQ166*zakresy_produkcyjne!J$4+AR166*zakresy_produkcyjne!K$4+AS166*zakresy_produkcyjne!L$4</f>
        <v/>
      </c>
      <c r="AY166" s="309" t="n">
        <v>735</v>
      </c>
      <c r="AZ166" s="309" t="n">
        <v>457</v>
      </c>
      <c r="BA166" s="309" t="n">
        <v>4.49</v>
      </c>
      <c r="BB166" s="309">
        <f>KONWERTUJ_TWARDOSC(20.2,tabela_twardosci!$C$8:$C$69,tabela_twardosci!$K$8:$K$69)</f>
        <v/>
      </c>
      <c r="BC166" s="309" t="n">
        <v>15</v>
      </c>
      <c r="BD166" s="309" t="n">
        <v>150</v>
      </c>
      <c r="BJ166" s="309">
        <f>IF(S166&lt;&gt;"",S166,BE166)</f>
        <v/>
      </c>
      <c r="BK166" s="309">
        <f>IF(T166&lt;&gt;"",T166,BF166)</f>
        <v/>
      </c>
      <c r="BL166" s="309">
        <f>IF(U166&lt;&gt;"",U166,BG166)</f>
        <v/>
      </c>
      <c r="BM166" s="309">
        <f>IF(V166&lt;&gt;"",V166,BH166)</f>
        <v/>
      </c>
      <c r="BN166" s="309">
        <f>IF(X166&lt;&gt;"",X166,BI166)</f>
        <v/>
      </c>
      <c r="BO166" s="309">
        <f>ABS(BE166-BJ166)</f>
        <v/>
      </c>
      <c r="BP166" s="309">
        <f>IF(S166&lt;&gt;"",POWER((Arkusz10!$O$9*Q166+Arkusz10!$P$9)-S166,2))</f>
        <v/>
      </c>
    </row>
    <row customHeight="1" ht="13.8" r="167" s="311">
      <c r="A167" s="429" t="n">
        <v>3.56</v>
      </c>
      <c r="B167" s="429" t="n">
        <v>2.63</v>
      </c>
      <c r="C167" s="429" t="n">
        <v>0.15</v>
      </c>
      <c r="D167" s="429" t="n">
        <v>0.047</v>
      </c>
      <c r="E167" s="429" t="n">
        <v>0.44</v>
      </c>
      <c r="F167" s="429" t="n">
        <v>0.45</v>
      </c>
      <c r="G167" s="429" t="n">
        <v>0</v>
      </c>
      <c r="H167" s="429" t="n">
        <v>0.01</v>
      </c>
      <c r="I167" s="429" t="n">
        <v>0.025</v>
      </c>
      <c r="J167" s="429" t="n">
        <v>0</v>
      </c>
      <c r="K167" s="429" t="n">
        <v>0</v>
      </c>
      <c r="L167" s="429" t="n">
        <v>0</v>
      </c>
      <c r="M167" s="429" t="n">
        <v>0</v>
      </c>
      <c r="N167" s="429" t="n">
        <v>0</v>
      </c>
      <c r="O167" s="429" t="n">
        <v>900</v>
      </c>
      <c r="P167" s="429" t="n">
        <v>90</v>
      </c>
      <c r="Q167" s="429" t="n">
        <v>359</v>
      </c>
      <c r="R167" s="429" t="n">
        <v>120</v>
      </c>
      <c r="S167" s="429" t="n">
        <v>1116</v>
      </c>
      <c r="T167" s="429" t="n">
        <v>921</v>
      </c>
      <c r="U167" s="429" t="n">
        <v>3.41</v>
      </c>
      <c r="V167" s="429" t="n">
        <v>337.6</v>
      </c>
      <c r="W167" s="429" t="n"/>
      <c r="X167" s="429" t="n">
        <v>130</v>
      </c>
      <c r="Y167" s="430" t="n">
        <v>22</v>
      </c>
      <c r="Z167" s="431" t="n"/>
      <c r="AA167" s="431" t="n"/>
      <c r="AB167" s="431" t="n"/>
      <c r="AC167" s="431" t="n"/>
      <c r="AD167" s="431" t="n"/>
      <c r="AE167" s="431" t="n"/>
      <c r="AF167" s="309">
        <f>NOT(OR(ISBLANK(S167),ISBLANK(T167),ISBLANK(U167),ISBLANK(V167),AND(ISBLANK(W167),ISBLANK(X167))))</f>
        <v/>
      </c>
      <c r="AG167" s="432" t="n">
        <v>34</v>
      </c>
      <c r="AH167" s="309">
        <f>IF(AG167&lt;=30,1,IF(AG167&lt;=60,2,IF(AG167&lt;=100,3,"bd")))</f>
        <v/>
      </c>
      <c r="AI167" s="309">
        <f>AND(A167&gt;=zakresy_produkcyjne!B$2,A167&lt;=zakresy_produkcyjne!B$3)</f>
        <v/>
      </c>
      <c r="AJ167" s="309">
        <f>AND(B167&gt;=zakresy_produkcyjne!C$2,B167&lt;=zakresy_produkcyjne!C$3)</f>
        <v/>
      </c>
      <c r="AK167" s="309">
        <f>AND(C167&gt;=zakresy_produkcyjne!D$2,C167&lt;=zakresy_produkcyjne!D$3)</f>
        <v/>
      </c>
      <c r="AL167" s="309">
        <f>AND(D167&gt;=zakresy_produkcyjne!E$2,D167&lt;=zakresy_produkcyjne!E$3)</f>
        <v/>
      </c>
      <c r="AM167" s="309">
        <f>AND(E167&gt;=zakresy_produkcyjne!F$2,E167&lt;=zakresy_produkcyjne!F$3)</f>
        <v/>
      </c>
      <c r="AN167" s="309">
        <f>AND(F167&gt;=zakresy_produkcyjne!G$2,F167&lt;=zakresy_produkcyjne!G$3)</f>
        <v/>
      </c>
      <c r="AO167" s="309">
        <f>AND(G167&gt;=zakresy_produkcyjne!H$2,G167&lt;=zakresy_produkcyjne!H$3)</f>
        <v/>
      </c>
      <c r="AP167" s="309">
        <f>AND(O167&gt;=zakresy_produkcyjne!I$2,O167&lt;=zakresy_produkcyjne!I$3)</f>
        <v/>
      </c>
      <c r="AQ167" s="309">
        <f>AND(P167&gt;=zakresy_produkcyjne!J$2,P167&lt;=zakresy_produkcyjne!J$3)</f>
        <v/>
      </c>
      <c r="AR167" s="309">
        <f>AND(Q167&gt;=zakresy_produkcyjne!K$2,Q167&lt;=zakresy_produkcyjne!K$3)</f>
        <v/>
      </c>
      <c r="AS167" s="309">
        <f>AND(R167&gt;=zakresy_produkcyjne!L$2,R167&lt;=zakresy_produkcyjne!L$3)</f>
        <v/>
      </c>
      <c r="AT167" s="309">
        <f>AND(AI167:AO167)</f>
        <v/>
      </c>
      <c r="AU167" s="309">
        <f>AND(AP167:AS167)</f>
        <v/>
      </c>
      <c r="AV167" s="309">
        <f>AND(AT167:AU167)</f>
        <v/>
      </c>
      <c r="AW167" s="309">
        <f>AI167*zakresy_produkcyjne!B$4+AJ167*zakresy_produkcyjne!C$4+AK167*zakresy_produkcyjne!D$4+AL167*zakresy_produkcyjne!E$4+AM167*zakresy_produkcyjne!F$4+AN167*zakresy_produkcyjne!G$4+AO167*zakresy_produkcyjne!H$4+AP167*zakresy_produkcyjne!I$4+AQ167*zakresy_produkcyjne!J$4+AR167*zakresy_produkcyjne!K$4+AS167*zakresy_produkcyjne!L$4</f>
        <v/>
      </c>
      <c r="AY167" s="309" t="n">
        <v>735</v>
      </c>
      <c r="AZ167" s="309" t="n">
        <v>457</v>
      </c>
      <c r="BA167" s="309" t="n">
        <v>4.49</v>
      </c>
      <c r="BB167" s="309">
        <f>KONWERTUJ_TWARDOSC(20.2,tabela_twardosci!$C$8:$C$69,tabela_twardosci!$K$8:$K$69)</f>
        <v/>
      </c>
      <c r="BC167" s="309" t="n">
        <v>15</v>
      </c>
      <c r="BD167" s="309" t="n">
        <v>150</v>
      </c>
      <c r="BJ167" s="309">
        <f>IF(S167&lt;&gt;"",S167,BE167)</f>
        <v/>
      </c>
      <c r="BK167" s="309">
        <f>IF(T167&lt;&gt;"",T167,BF167)</f>
        <v/>
      </c>
      <c r="BL167" s="309">
        <f>IF(U167&lt;&gt;"",U167,BG167)</f>
        <v/>
      </c>
      <c r="BM167" s="309">
        <f>IF(V167&lt;&gt;"",V167,BH167)</f>
        <v/>
      </c>
      <c r="BN167" s="309">
        <f>IF(X167&lt;&gt;"",X167,BI167)</f>
        <v/>
      </c>
      <c r="BO167" s="309">
        <f>ABS(BE167-BJ167)</f>
        <v/>
      </c>
      <c r="BP167" s="309">
        <f>IF(S167&lt;&gt;"",POWER((Arkusz10!$O$9*Q167+Arkusz10!$P$9)-S167,2))</f>
        <v/>
      </c>
    </row>
    <row customHeight="1" ht="13.8" r="168" s="311">
      <c r="A168" s="429" t="n">
        <v>3.56</v>
      </c>
      <c r="B168" s="429" t="n">
        <v>2.63</v>
      </c>
      <c r="C168" s="429" t="n">
        <v>0.15</v>
      </c>
      <c r="D168" s="429" t="n">
        <v>0.047</v>
      </c>
      <c r="E168" s="429" t="n">
        <v>0.44</v>
      </c>
      <c r="F168" s="429" t="n">
        <v>0.45</v>
      </c>
      <c r="G168" s="429" t="n">
        <v>0</v>
      </c>
      <c r="H168" s="429" t="n">
        <v>0.01</v>
      </c>
      <c r="I168" s="429" t="n">
        <v>0.025</v>
      </c>
      <c r="J168" s="429" t="n">
        <v>0</v>
      </c>
      <c r="K168" s="429" t="n">
        <v>0</v>
      </c>
      <c r="L168" s="429" t="n">
        <v>0</v>
      </c>
      <c r="M168" s="429" t="n">
        <v>0</v>
      </c>
      <c r="N168" s="429" t="n">
        <v>0</v>
      </c>
      <c r="O168" s="429" t="n">
        <v>900</v>
      </c>
      <c r="P168" s="429" t="n">
        <v>90</v>
      </c>
      <c r="Q168" s="429" t="n">
        <v>359</v>
      </c>
      <c r="R168" s="429" t="n">
        <v>180</v>
      </c>
      <c r="S168" s="429" t="n">
        <v>1126</v>
      </c>
      <c r="T168" s="429" t="n">
        <v>924</v>
      </c>
      <c r="U168" s="429" t="n">
        <v>3.69</v>
      </c>
      <c r="V168" s="429" t="n">
        <v>336.8</v>
      </c>
      <c r="W168" s="429" t="n"/>
      <c r="X168" s="429" t="n">
        <v>134</v>
      </c>
      <c r="Y168" s="430" t="n">
        <v>22</v>
      </c>
      <c r="Z168" s="431" t="n"/>
      <c r="AA168" s="431" t="n"/>
      <c r="AB168" s="431" t="n"/>
      <c r="AC168" s="431" t="n"/>
      <c r="AD168" s="431" t="n"/>
      <c r="AE168" s="431" t="n"/>
      <c r="AF168" s="309">
        <f>NOT(OR(ISBLANK(S168),ISBLANK(T168),ISBLANK(U168),ISBLANK(V168),AND(ISBLANK(W168),ISBLANK(X168))))</f>
        <v/>
      </c>
      <c r="AG168" s="432" t="n">
        <v>34</v>
      </c>
      <c r="AH168" s="309">
        <f>IF(AG168&lt;=30,1,IF(AG168&lt;=60,2,IF(AG168&lt;=100,3,"bd")))</f>
        <v/>
      </c>
      <c r="AI168" s="309">
        <f>AND(A168&gt;=zakresy_produkcyjne!B$2,A168&lt;=zakresy_produkcyjne!B$3)</f>
        <v/>
      </c>
      <c r="AJ168" s="309">
        <f>AND(B168&gt;=zakresy_produkcyjne!C$2,B168&lt;=zakresy_produkcyjne!C$3)</f>
        <v/>
      </c>
      <c r="AK168" s="309">
        <f>AND(C168&gt;=zakresy_produkcyjne!D$2,C168&lt;=zakresy_produkcyjne!D$3)</f>
        <v/>
      </c>
      <c r="AL168" s="309">
        <f>AND(D168&gt;=zakresy_produkcyjne!E$2,D168&lt;=zakresy_produkcyjne!E$3)</f>
        <v/>
      </c>
      <c r="AM168" s="309">
        <f>AND(E168&gt;=zakresy_produkcyjne!F$2,E168&lt;=zakresy_produkcyjne!F$3)</f>
        <v/>
      </c>
      <c r="AN168" s="309">
        <f>AND(F168&gt;=zakresy_produkcyjne!G$2,F168&lt;=zakresy_produkcyjne!G$3)</f>
        <v/>
      </c>
      <c r="AO168" s="309">
        <f>AND(G168&gt;=zakresy_produkcyjne!H$2,G168&lt;=zakresy_produkcyjne!H$3)</f>
        <v/>
      </c>
      <c r="AP168" s="309">
        <f>AND(O168&gt;=zakresy_produkcyjne!I$2,O168&lt;=zakresy_produkcyjne!I$3)</f>
        <v/>
      </c>
      <c r="AQ168" s="309">
        <f>AND(P168&gt;=zakresy_produkcyjne!J$2,P168&lt;=zakresy_produkcyjne!J$3)</f>
        <v/>
      </c>
      <c r="AR168" s="309">
        <f>AND(Q168&gt;=zakresy_produkcyjne!K$2,Q168&lt;=zakresy_produkcyjne!K$3)</f>
        <v/>
      </c>
      <c r="AS168" s="309">
        <f>AND(R168&gt;=zakresy_produkcyjne!L$2,R168&lt;=zakresy_produkcyjne!L$3)</f>
        <v/>
      </c>
      <c r="AT168" s="309">
        <f>AND(AI168:AO168)</f>
        <v/>
      </c>
      <c r="AU168" s="309">
        <f>AND(AP168:AS168)</f>
        <v/>
      </c>
      <c r="AV168" s="309">
        <f>AND(AT168:AU168)</f>
        <v/>
      </c>
      <c r="AW168" s="309">
        <f>AI168*zakresy_produkcyjne!B$4+AJ168*zakresy_produkcyjne!C$4+AK168*zakresy_produkcyjne!D$4+AL168*zakresy_produkcyjne!E$4+AM168*zakresy_produkcyjne!F$4+AN168*zakresy_produkcyjne!G$4+AO168*zakresy_produkcyjne!H$4+AP168*zakresy_produkcyjne!I$4+AQ168*zakresy_produkcyjne!J$4+AR168*zakresy_produkcyjne!K$4+AS168*zakresy_produkcyjne!L$4</f>
        <v/>
      </c>
      <c r="AY168" s="309" t="n">
        <v>735</v>
      </c>
      <c r="AZ168" s="309" t="n">
        <v>457</v>
      </c>
      <c r="BA168" s="309" t="n">
        <v>4.49</v>
      </c>
      <c r="BB168" s="309">
        <f>KONWERTUJ_TWARDOSC(20.2,tabela_twardosci!$C$8:$C$69,tabela_twardosci!$K$8:$K$69)</f>
        <v/>
      </c>
      <c r="BC168" s="309" t="n">
        <v>15</v>
      </c>
      <c r="BD168" s="309" t="n">
        <v>150</v>
      </c>
      <c r="BJ168" s="309">
        <f>IF(S168&lt;&gt;"",S168,BE168)</f>
        <v/>
      </c>
      <c r="BK168" s="309">
        <f>IF(T168&lt;&gt;"",T168,BF168)</f>
        <v/>
      </c>
      <c r="BL168" s="309">
        <f>IF(U168&lt;&gt;"",U168,BG168)</f>
        <v/>
      </c>
      <c r="BM168" s="309">
        <f>IF(V168&lt;&gt;"",V168,BH168)</f>
        <v/>
      </c>
      <c r="BN168" s="309">
        <f>IF(X168&lt;&gt;"",X168,BI168)</f>
        <v/>
      </c>
      <c r="BO168" s="309">
        <f>ABS(BE168-BJ168)</f>
        <v/>
      </c>
      <c r="BP168" s="309">
        <f>IF(S168&lt;&gt;"",POWER((Arkusz10!$O$9*Q168+Arkusz10!$P$9)-S168,2))</f>
        <v/>
      </c>
    </row>
    <row customHeight="1" ht="13.8" r="169" s="311">
      <c r="A169" s="429" t="n">
        <v>3.58</v>
      </c>
      <c r="B169" s="429" t="n">
        <v>2.57</v>
      </c>
      <c r="C169" s="429" t="n">
        <v>0.34</v>
      </c>
      <c r="D169" s="429" t="n">
        <v>0.043</v>
      </c>
      <c r="E169" s="429" t="n">
        <v>0.46</v>
      </c>
      <c r="F169" s="429" t="n">
        <v>0.45</v>
      </c>
      <c r="G169" s="429" t="n">
        <v>0.19</v>
      </c>
      <c r="H169" s="429" t="n">
        <v>0.007</v>
      </c>
      <c r="I169" s="429" t="n">
        <v>0.048</v>
      </c>
      <c r="J169" s="429" t="n">
        <v>0</v>
      </c>
      <c r="K169" s="429" t="n">
        <v>0</v>
      </c>
      <c r="L169" s="429" t="n">
        <v>0</v>
      </c>
      <c r="M169" s="429" t="n">
        <v>0</v>
      </c>
      <c r="N169" s="429" t="n">
        <v>0</v>
      </c>
      <c r="O169" s="429" t="n">
        <v>900</v>
      </c>
      <c r="P169" s="429" t="n">
        <v>90</v>
      </c>
      <c r="Q169" s="429" t="n">
        <v>300</v>
      </c>
      <c r="R169" s="429" t="n">
        <v>60</v>
      </c>
      <c r="S169" s="429" t="n">
        <v>1329</v>
      </c>
      <c r="T169" s="429" t="n">
        <v>1108</v>
      </c>
      <c r="U169" s="429" t="n">
        <v>0.72</v>
      </c>
      <c r="V169" s="429" t="n">
        <v>418.8</v>
      </c>
      <c r="W169" s="429" t="n"/>
      <c r="X169" s="429" t="n">
        <v>92</v>
      </c>
      <c r="Y169" s="430" t="n">
        <v>22</v>
      </c>
      <c r="Z169" s="431" t="n"/>
      <c r="AA169" s="431" t="n"/>
      <c r="AB169" s="431" t="n"/>
      <c r="AC169" s="431" t="n"/>
      <c r="AD169" s="431" t="n"/>
      <c r="AE169" s="431" t="n"/>
      <c r="AF169" s="309">
        <f>NOT(OR(ISBLANK(S169),ISBLANK(T169),ISBLANK(U169),ISBLANK(V169),AND(ISBLANK(W169),ISBLANK(X169))))</f>
        <v/>
      </c>
      <c r="AG169" s="432" t="n">
        <v>34</v>
      </c>
      <c r="AH169" s="309">
        <f>IF(AG169&lt;=30,1,IF(AG169&lt;=60,2,IF(AG169&lt;=100,3,"bd")))</f>
        <v/>
      </c>
      <c r="AI169" s="309">
        <f>AND(A169&gt;=zakresy_produkcyjne!B$2,A169&lt;=zakresy_produkcyjne!B$3)</f>
        <v/>
      </c>
      <c r="AJ169" s="309">
        <f>AND(B169&gt;=zakresy_produkcyjne!C$2,B169&lt;=zakresy_produkcyjne!C$3)</f>
        <v/>
      </c>
      <c r="AK169" s="309">
        <f>AND(C169&gt;=zakresy_produkcyjne!D$2,C169&lt;=zakresy_produkcyjne!D$3)</f>
        <v/>
      </c>
      <c r="AL169" s="309">
        <f>AND(D169&gt;=zakresy_produkcyjne!E$2,D169&lt;=zakresy_produkcyjne!E$3)</f>
        <v/>
      </c>
      <c r="AM169" s="309">
        <f>AND(E169&gt;=zakresy_produkcyjne!F$2,E169&lt;=zakresy_produkcyjne!F$3)</f>
        <v/>
      </c>
      <c r="AN169" s="309">
        <f>AND(F169&gt;=zakresy_produkcyjne!G$2,F169&lt;=zakresy_produkcyjne!G$3)</f>
        <v/>
      </c>
      <c r="AO169" s="309">
        <f>AND(G169&gt;=zakresy_produkcyjne!H$2,G169&lt;=zakresy_produkcyjne!H$3)</f>
        <v/>
      </c>
      <c r="AP169" s="309">
        <f>AND(O169&gt;=zakresy_produkcyjne!I$2,O169&lt;=zakresy_produkcyjne!I$3)</f>
        <v/>
      </c>
      <c r="AQ169" s="309">
        <f>AND(P169&gt;=zakresy_produkcyjne!J$2,P169&lt;=zakresy_produkcyjne!J$3)</f>
        <v/>
      </c>
      <c r="AR169" s="309">
        <f>AND(Q169&gt;=zakresy_produkcyjne!K$2,Q169&lt;=zakresy_produkcyjne!K$3)</f>
        <v/>
      </c>
      <c r="AS169" s="309">
        <f>AND(R169&gt;=zakresy_produkcyjne!L$2,R169&lt;=zakresy_produkcyjne!L$3)</f>
        <v/>
      </c>
      <c r="AT169" s="309">
        <f>AND(AI169:AO169)</f>
        <v/>
      </c>
      <c r="AU169" s="309">
        <f>AND(AP169:AS169)</f>
        <v/>
      </c>
      <c r="AV169" s="309">
        <f>AND(AT169:AU169)</f>
        <v/>
      </c>
      <c r="AW169" s="309">
        <f>AI169*zakresy_produkcyjne!B$4+AJ169*zakresy_produkcyjne!C$4+AK169*zakresy_produkcyjne!D$4+AL169*zakresy_produkcyjne!E$4+AM169*zakresy_produkcyjne!F$4+AN169*zakresy_produkcyjne!G$4+AO169*zakresy_produkcyjne!H$4+AP169*zakresy_produkcyjne!I$4+AQ169*zakresy_produkcyjne!J$4+AR169*zakresy_produkcyjne!K$4+AS169*zakresy_produkcyjne!L$4</f>
        <v/>
      </c>
      <c r="AY169" s="309" t="n">
        <v>785</v>
      </c>
      <c r="AZ169" s="309" t="n">
        <v>501</v>
      </c>
      <c r="BA169" s="309" t="n">
        <v>2.81</v>
      </c>
      <c r="BB169" s="309">
        <f>KONWERTUJ_TWARDOSC(22,tabela_twardosci!$C$8:$C$69,tabela_twardosci!$K$8:$K$69)</f>
        <v/>
      </c>
      <c r="BC169" s="309" t="n">
        <v>27</v>
      </c>
      <c r="BD169" s="309" t="n">
        <v>200</v>
      </c>
      <c r="BJ169" s="309">
        <f>IF(S169&lt;&gt;"",S169,BE169)</f>
        <v/>
      </c>
      <c r="BK169" s="309">
        <f>IF(T169&lt;&gt;"",T169,BF169)</f>
        <v/>
      </c>
      <c r="BL169" s="309">
        <f>IF(U169&lt;&gt;"",U169,BG169)</f>
        <v/>
      </c>
      <c r="BM169" s="309">
        <f>IF(V169&lt;&gt;"",V169,BH169)</f>
        <v/>
      </c>
      <c r="BN169" s="309">
        <f>IF(X169&lt;&gt;"",X169,BI169)</f>
        <v/>
      </c>
      <c r="BO169" s="309">
        <f>ABS(BE169-BJ169)</f>
        <v/>
      </c>
      <c r="BP169" s="309">
        <f>IF(S169&lt;&gt;"",POWER((Arkusz10!$O$9*Q169+Arkusz10!$P$9)-S169,2))</f>
        <v/>
      </c>
    </row>
    <row customHeight="1" ht="13.8" r="170" s="311">
      <c r="A170" s="429" t="n">
        <v>3.58</v>
      </c>
      <c r="B170" s="429" t="n">
        <v>2.57</v>
      </c>
      <c r="C170" s="429" t="n">
        <v>0.34</v>
      </c>
      <c r="D170" s="429" t="n">
        <v>0.043</v>
      </c>
      <c r="E170" s="429" t="n">
        <v>0.46</v>
      </c>
      <c r="F170" s="429" t="n">
        <v>0.45</v>
      </c>
      <c r="G170" s="429" t="n">
        <v>0.19</v>
      </c>
      <c r="H170" s="429" t="n">
        <v>0.007</v>
      </c>
      <c r="I170" s="429" t="n">
        <v>0.048</v>
      </c>
      <c r="J170" s="429" t="n">
        <v>0</v>
      </c>
      <c r="K170" s="429" t="n">
        <v>0</v>
      </c>
      <c r="L170" s="429" t="n">
        <v>0</v>
      </c>
      <c r="M170" s="429" t="n">
        <v>0</v>
      </c>
      <c r="N170" s="429" t="n">
        <v>0</v>
      </c>
      <c r="O170" s="429" t="n">
        <v>900</v>
      </c>
      <c r="P170" s="429" t="n">
        <v>90</v>
      </c>
      <c r="Q170" s="429" t="n">
        <v>300</v>
      </c>
      <c r="R170" s="429" t="n">
        <v>120</v>
      </c>
      <c r="S170" s="429" t="n">
        <v>1197</v>
      </c>
      <c r="T170" s="429" t="n">
        <v>1181</v>
      </c>
      <c r="U170" s="429" t="n">
        <v>0.24</v>
      </c>
      <c r="V170" s="429" t="n">
        <v>411.4</v>
      </c>
      <c r="W170" s="429" t="n"/>
      <c r="X170" s="429" t="n">
        <v>95</v>
      </c>
      <c r="Y170" s="430" t="n">
        <v>22</v>
      </c>
      <c r="Z170" s="431" t="n"/>
      <c r="AA170" s="431" t="n"/>
      <c r="AB170" s="431" t="n"/>
      <c r="AC170" s="431" t="n"/>
      <c r="AD170" s="431" t="n"/>
      <c r="AE170" s="431" t="n"/>
      <c r="AF170" s="309">
        <f>NOT(OR(ISBLANK(S170),ISBLANK(T170),ISBLANK(U170),ISBLANK(V170),AND(ISBLANK(W170),ISBLANK(X170))))</f>
        <v/>
      </c>
      <c r="AG170" s="432" t="n">
        <v>34</v>
      </c>
      <c r="AH170" s="309">
        <f>IF(AG170&lt;=30,1,IF(AG170&lt;=60,2,IF(AG170&lt;=100,3,"bd")))</f>
        <v/>
      </c>
      <c r="AI170" s="309">
        <f>AND(A170&gt;=zakresy_produkcyjne!B$2,A170&lt;=zakresy_produkcyjne!B$3)</f>
        <v/>
      </c>
      <c r="AJ170" s="309">
        <f>AND(B170&gt;=zakresy_produkcyjne!C$2,B170&lt;=zakresy_produkcyjne!C$3)</f>
        <v/>
      </c>
      <c r="AK170" s="309">
        <f>AND(C170&gt;=zakresy_produkcyjne!D$2,C170&lt;=zakresy_produkcyjne!D$3)</f>
        <v/>
      </c>
      <c r="AL170" s="309">
        <f>AND(D170&gt;=zakresy_produkcyjne!E$2,D170&lt;=zakresy_produkcyjne!E$3)</f>
        <v/>
      </c>
      <c r="AM170" s="309">
        <f>AND(E170&gt;=zakresy_produkcyjne!F$2,E170&lt;=zakresy_produkcyjne!F$3)</f>
        <v/>
      </c>
      <c r="AN170" s="309">
        <f>AND(F170&gt;=zakresy_produkcyjne!G$2,F170&lt;=zakresy_produkcyjne!G$3)</f>
        <v/>
      </c>
      <c r="AO170" s="309">
        <f>AND(G170&gt;=zakresy_produkcyjne!H$2,G170&lt;=zakresy_produkcyjne!H$3)</f>
        <v/>
      </c>
      <c r="AP170" s="309">
        <f>AND(O170&gt;=zakresy_produkcyjne!I$2,O170&lt;=zakresy_produkcyjne!I$3)</f>
        <v/>
      </c>
      <c r="AQ170" s="309">
        <f>AND(P170&gt;=zakresy_produkcyjne!J$2,P170&lt;=zakresy_produkcyjne!J$3)</f>
        <v/>
      </c>
      <c r="AR170" s="309">
        <f>AND(Q170&gt;=zakresy_produkcyjne!K$2,Q170&lt;=zakresy_produkcyjne!K$3)</f>
        <v/>
      </c>
      <c r="AS170" s="309">
        <f>AND(R170&gt;=zakresy_produkcyjne!L$2,R170&lt;=zakresy_produkcyjne!L$3)</f>
        <v/>
      </c>
      <c r="AT170" s="309">
        <f>AND(AI170:AO170)</f>
        <v/>
      </c>
      <c r="AU170" s="309">
        <f>AND(AP170:AS170)</f>
        <v/>
      </c>
      <c r="AV170" s="309">
        <f>AND(AT170:AU170)</f>
        <v/>
      </c>
      <c r="AW170" s="309">
        <f>AI170*zakresy_produkcyjne!B$4+AJ170*zakresy_produkcyjne!C$4+AK170*zakresy_produkcyjne!D$4+AL170*zakresy_produkcyjne!E$4+AM170*zakresy_produkcyjne!F$4+AN170*zakresy_produkcyjne!G$4+AO170*zakresy_produkcyjne!H$4+AP170*zakresy_produkcyjne!I$4+AQ170*zakresy_produkcyjne!J$4+AR170*zakresy_produkcyjne!K$4+AS170*zakresy_produkcyjne!L$4</f>
        <v/>
      </c>
      <c r="AY170" s="309" t="n">
        <v>785</v>
      </c>
      <c r="AZ170" s="309" t="n">
        <v>501</v>
      </c>
      <c r="BA170" s="309" t="n">
        <v>2.81</v>
      </c>
      <c r="BB170" s="309">
        <f>KONWERTUJ_TWARDOSC(22,tabela_twardosci!$C$8:$C$69,tabela_twardosci!$K$8:$K$69)</f>
        <v/>
      </c>
      <c r="BC170" s="309" t="n">
        <v>27</v>
      </c>
      <c r="BD170" s="309" t="n">
        <v>200</v>
      </c>
      <c r="BJ170" s="309">
        <f>IF(S170&lt;&gt;"",S170,BE170)</f>
        <v/>
      </c>
      <c r="BK170" s="309">
        <f>IF(T170&lt;&gt;"",T170,BF170)</f>
        <v/>
      </c>
      <c r="BL170" s="309">
        <f>IF(U170&lt;&gt;"",U170,BG170)</f>
        <v/>
      </c>
      <c r="BM170" s="309">
        <f>IF(V170&lt;&gt;"",V170,BH170)</f>
        <v/>
      </c>
      <c r="BN170" s="309">
        <f>IF(X170&lt;&gt;"",X170,BI170)</f>
        <v/>
      </c>
      <c r="BO170" s="309">
        <f>ABS(BE170-BJ170)</f>
        <v/>
      </c>
      <c r="BP170" s="309">
        <f>IF(S170&lt;&gt;"",POWER((Arkusz10!$O$9*Q170+Arkusz10!$P$9)-S170,2))</f>
        <v/>
      </c>
    </row>
    <row customHeight="1" ht="13.8" r="171" s="311">
      <c r="A171" s="429" t="n">
        <v>3.58</v>
      </c>
      <c r="B171" s="429" t="n">
        <v>2.57</v>
      </c>
      <c r="C171" s="429" t="n">
        <v>0.34</v>
      </c>
      <c r="D171" s="429" t="n">
        <v>0.043</v>
      </c>
      <c r="E171" s="429" t="n">
        <v>0.46</v>
      </c>
      <c r="F171" s="429" t="n">
        <v>0.45</v>
      </c>
      <c r="G171" s="429" t="n">
        <v>0.19</v>
      </c>
      <c r="H171" s="429" t="n">
        <v>0.007</v>
      </c>
      <c r="I171" s="429" t="n">
        <v>0.048</v>
      </c>
      <c r="J171" s="429" t="n">
        <v>0</v>
      </c>
      <c r="K171" s="429" t="n">
        <v>0</v>
      </c>
      <c r="L171" s="429" t="n">
        <v>0</v>
      </c>
      <c r="M171" s="429" t="n">
        <v>0</v>
      </c>
      <c r="N171" s="429" t="n">
        <v>0</v>
      </c>
      <c r="O171" s="429" t="n">
        <v>900</v>
      </c>
      <c r="P171" s="429" t="n">
        <v>90</v>
      </c>
      <c r="Q171" s="429" t="n">
        <v>300</v>
      </c>
      <c r="R171" s="429" t="n">
        <v>180</v>
      </c>
      <c r="S171" s="429" t="n">
        <v>1359</v>
      </c>
      <c r="T171" s="429" t="n">
        <v>1195</v>
      </c>
      <c r="U171" s="429" t="n">
        <v>0.64</v>
      </c>
      <c r="V171" s="429" t="n">
        <v>413.8</v>
      </c>
      <c r="W171" s="429" t="n"/>
      <c r="X171" s="429" t="n">
        <v>76</v>
      </c>
      <c r="Y171" s="430" t="n">
        <v>22</v>
      </c>
      <c r="Z171" s="431" t="n"/>
      <c r="AA171" s="431" t="n"/>
      <c r="AB171" s="431" t="n"/>
      <c r="AC171" s="431" t="n"/>
      <c r="AD171" s="431" t="n"/>
      <c r="AE171" s="431" t="n"/>
      <c r="AF171" s="309">
        <f>NOT(OR(ISBLANK(S171),ISBLANK(T171),ISBLANK(U171),ISBLANK(V171),AND(ISBLANK(W171),ISBLANK(X171))))</f>
        <v/>
      </c>
      <c r="AG171" s="432" t="n">
        <v>34</v>
      </c>
      <c r="AH171" s="309">
        <f>IF(AG171&lt;=30,1,IF(AG171&lt;=60,2,IF(AG171&lt;=100,3,"bd")))</f>
        <v/>
      </c>
      <c r="AI171" s="309">
        <f>AND(A171&gt;=zakresy_produkcyjne!B$2,A171&lt;=zakresy_produkcyjne!B$3)</f>
        <v/>
      </c>
      <c r="AJ171" s="309">
        <f>AND(B171&gt;=zakresy_produkcyjne!C$2,B171&lt;=zakresy_produkcyjne!C$3)</f>
        <v/>
      </c>
      <c r="AK171" s="309">
        <f>AND(C171&gt;=zakresy_produkcyjne!D$2,C171&lt;=zakresy_produkcyjne!D$3)</f>
        <v/>
      </c>
      <c r="AL171" s="309">
        <f>AND(D171&gt;=zakresy_produkcyjne!E$2,D171&lt;=zakresy_produkcyjne!E$3)</f>
        <v/>
      </c>
      <c r="AM171" s="309">
        <f>AND(E171&gt;=zakresy_produkcyjne!F$2,E171&lt;=zakresy_produkcyjne!F$3)</f>
        <v/>
      </c>
      <c r="AN171" s="309">
        <f>AND(F171&gt;=zakresy_produkcyjne!G$2,F171&lt;=zakresy_produkcyjne!G$3)</f>
        <v/>
      </c>
      <c r="AO171" s="309">
        <f>AND(G171&gt;=zakresy_produkcyjne!H$2,G171&lt;=zakresy_produkcyjne!H$3)</f>
        <v/>
      </c>
      <c r="AP171" s="309">
        <f>AND(O171&gt;=zakresy_produkcyjne!I$2,O171&lt;=zakresy_produkcyjne!I$3)</f>
        <v/>
      </c>
      <c r="AQ171" s="309">
        <f>AND(P171&gt;=zakresy_produkcyjne!J$2,P171&lt;=zakresy_produkcyjne!J$3)</f>
        <v/>
      </c>
      <c r="AR171" s="309">
        <f>AND(Q171&gt;=zakresy_produkcyjne!K$2,Q171&lt;=zakresy_produkcyjne!K$3)</f>
        <v/>
      </c>
      <c r="AS171" s="309">
        <f>AND(R171&gt;=zakresy_produkcyjne!L$2,R171&lt;=zakresy_produkcyjne!L$3)</f>
        <v/>
      </c>
      <c r="AT171" s="309">
        <f>AND(AI171:AO171)</f>
        <v/>
      </c>
      <c r="AU171" s="309">
        <f>AND(AP171:AS171)</f>
        <v/>
      </c>
      <c r="AV171" s="309">
        <f>AND(AT171:AU171)</f>
        <v/>
      </c>
      <c r="AW171" s="309">
        <f>AI171*zakresy_produkcyjne!B$4+AJ171*zakresy_produkcyjne!C$4+AK171*zakresy_produkcyjne!D$4+AL171*zakresy_produkcyjne!E$4+AM171*zakresy_produkcyjne!F$4+AN171*zakresy_produkcyjne!G$4+AO171*zakresy_produkcyjne!H$4+AP171*zakresy_produkcyjne!I$4+AQ171*zakresy_produkcyjne!J$4+AR171*zakresy_produkcyjne!K$4+AS171*zakresy_produkcyjne!L$4</f>
        <v/>
      </c>
      <c r="AY171" s="309" t="n">
        <v>785</v>
      </c>
      <c r="AZ171" s="309" t="n">
        <v>501</v>
      </c>
      <c r="BA171" s="309" t="n">
        <v>2.81</v>
      </c>
      <c r="BB171" s="309">
        <f>KONWERTUJ_TWARDOSC(22,tabela_twardosci!$C$8:$C$69,tabela_twardosci!$K$8:$K$69)</f>
        <v/>
      </c>
      <c r="BC171" s="309" t="n">
        <v>27</v>
      </c>
      <c r="BD171" s="309" t="n">
        <v>200</v>
      </c>
      <c r="BJ171" s="309">
        <f>IF(S171&lt;&gt;"",S171,BE171)</f>
        <v/>
      </c>
      <c r="BK171" s="309">
        <f>IF(T171&lt;&gt;"",T171,BF171)</f>
        <v/>
      </c>
      <c r="BL171" s="309">
        <f>IF(U171&lt;&gt;"",U171,BG171)</f>
        <v/>
      </c>
      <c r="BM171" s="309">
        <f>IF(V171&lt;&gt;"",V171,BH171)</f>
        <v/>
      </c>
      <c r="BN171" s="309">
        <f>IF(X171&lt;&gt;"",X171,BI171)</f>
        <v/>
      </c>
      <c r="BO171" s="309">
        <f>ABS(BE171-BJ171)</f>
        <v/>
      </c>
      <c r="BP171" s="309">
        <f>IF(S171&lt;&gt;"",POWER((Arkusz10!$O$9*Q171+Arkusz10!$P$9)-S171,2))</f>
        <v/>
      </c>
    </row>
    <row customHeight="1" ht="13.8" r="172" s="311">
      <c r="A172" s="429" t="n">
        <v>3.58</v>
      </c>
      <c r="B172" s="429" t="n">
        <v>2.57</v>
      </c>
      <c r="C172" s="429" t="n">
        <v>0.34</v>
      </c>
      <c r="D172" s="429" t="n">
        <v>0.043</v>
      </c>
      <c r="E172" s="429" t="n">
        <v>0.46</v>
      </c>
      <c r="F172" s="429" t="n">
        <v>0.45</v>
      </c>
      <c r="G172" s="429" t="n">
        <v>0.19</v>
      </c>
      <c r="H172" s="429" t="n">
        <v>0.007</v>
      </c>
      <c r="I172" s="429" t="n">
        <v>0.048</v>
      </c>
      <c r="J172" s="429" t="n">
        <v>0</v>
      </c>
      <c r="K172" s="429" t="n">
        <v>0</v>
      </c>
      <c r="L172" s="429" t="n">
        <v>0</v>
      </c>
      <c r="M172" s="429" t="n">
        <v>0</v>
      </c>
      <c r="N172" s="429" t="n">
        <v>0</v>
      </c>
      <c r="O172" s="429" t="n">
        <v>900</v>
      </c>
      <c r="P172" s="429" t="n">
        <v>90</v>
      </c>
      <c r="Q172" s="429" t="n">
        <v>363</v>
      </c>
      <c r="R172" s="429" t="n">
        <v>60</v>
      </c>
      <c r="S172" s="429" t="n">
        <v>924</v>
      </c>
      <c r="T172" s="429" t="n">
        <v>778</v>
      </c>
      <c r="U172" s="429" t="n">
        <v>1.11</v>
      </c>
      <c r="V172" s="429" t="n">
        <v>322.2</v>
      </c>
      <c r="W172" s="429" t="n"/>
      <c r="X172" s="429" t="n">
        <v>102</v>
      </c>
      <c r="Y172" s="430" t="n">
        <v>22</v>
      </c>
      <c r="Z172" s="431" t="n"/>
      <c r="AA172" s="431" t="n"/>
      <c r="AB172" s="431" t="n"/>
      <c r="AC172" s="431" t="n"/>
      <c r="AD172" s="431" t="n"/>
      <c r="AE172" s="431" t="n"/>
      <c r="AF172" s="309">
        <f>NOT(OR(ISBLANK(S172),ISBLANK(T172),ISBLANK(U172),ISBLANK(V172),AND(ISBLANK(W172),ISBLANK(X172))))</f>
        <v/>
      </c>
      <c r="AG172" s="432" t="n">
        <v>34</v>
      </c>
      <c r="AH172" s="309">
        <f>IF(AG172&lt;=30,1,IF(AG172&lt;=60,2,IF(AG172&lt;=100,3,"bd")))</f>
        <v/>
      </c>
      <c r="AI172" s="309">
        <f>AND(A172&gt;=zakresy_produkcyjne!B$2,A172&lt;=zakresy_produkcyjne!B$3)</f>
        <v/>
      </c>
      <c r="AJ172" s="309">
        <f>AND(B172&gt;=zakresy_produkcyjne!C$2,B172&lt;=zakresy_produkcyjne!C$3)</f>
        <v/>
      </c>
      <c r="AK172" s="309">
        <f>AND(C172&gt;=zakresy_produkcyjne!D$2,C172&lt;=zakresy_produkcyjne!D$3)</f>
        <v/>
      </c>
      <c r="AL172" s="309">
        <f>AND(D172&gt;=zakresy_produkcyjne!E$2,D172&lt;=zakresy_produkcyjne!E$3)</f>
        <v/>
      </c>
      <c r="AM172" s="309">
        <f>AND(E172&gt;=zakresy_produkcyjne!F$2,E172&lt;=zakresy_produkcyjne!F$3)</f>
        <v/>
      </c>
      <c r="AN172" s="309">
        <f>AND(F172&gt;=zakresy_produkcyjne!G$2,F172&lt;=zakresy_produkcyjne!G$3)</f>
        <v/>
      </c>
      <c r="AO172" s="309">
        <f>AND(G172&gt;=zakresy_produkcyjne!H$2,G172&lt;=zakresy_produkcyjne!H$3)</f>
        <v/>
      </c>
      <c r="AP172" s="309">
        <f>AND(O172&gt;=zakresy_produkcyjne!I$2,O172&lt;=zakresy_produkcyjne!I$3)</f>
        <v/>
      </c>
      <c r="AQ172" s="309">
        <f>AND(P172&gt;=zakresy_produkcyjne!J$2,P172&lt;=zakresy_produkcyjne!J$3)</f>
        <v/>
      </c>
      <c r="AR172" s="309">
        <f>AND(Q172&gt;=zakresy_produkcyjne!K$2,Q172&lt;=zakresy_produkcyjne!K$3)</f>
        <v/>
      </c>
      <c r="AS172" s="309">
        <f>AND(R172&gt;=zakresy_produkcyjne!L$2,R172&lt;=zakresy_produkcyjne!L$3)</f>
        <v/>
      </c>
      <c r="AT172" s="309">
        <f>AND(AI172:AO172)</f>
        <v/>
      </c>
      <c r="AU172" s="309">
        <f>AND(AP172:AS172)</f>
        <v/>
      </c>
      <c r="AV172" s="309">
        <f>AND(AT172:AU172)</f>
        <v/>
      </c>
      <c r="AW172" s="309">
        <f>AI172*zakresy_produkcyjne!B$4+AJ172*zakresy_produkcyjne!C$4+AK172*zakresy_produkcyjne!D$4+AL172*zakresy_produkcyjne!E$4+AM172*zakresy_produkcyjne!F$4+AN172*zakresy_produkcyjne!G$4+AO172*zakresy_produkcyjne!H$4+AP172*zakresy_produkcyjne!I$4+AQ172*zakresy_produkcyjne!J$4+AR172*zakresy_produkcyjne!K$4+AS172*zakresy_produkcyjne!L$4</f>
        <v/>
      </c>
      <c r="AY172" s="309" t="n">
        <v>785</v>
      </c>
      <c r="AZ172" s="309" t="n">
        <v>501</v>
      </c>
      <c r="BA172" s="309" t="n">
        <v>2.81</v>
      </c>
      <c r="BB172" s="309">
        <f>KONWERTUJ_TWARDOSC(22,tabela_twardosci!$C$8:$C$69,tabela_twardosci!$K$8:$K$69)</f>
        <v/>
      </c>
      <c r="BC172" s="309" t="n">
        <v>27</v>
      </c>
      <c r="BD172" s="309" t="n">
        <v>200</v>
      </c>
      <c r="BJ172" s="309">
        <f>IF(S172&lt;&gt;"",S172,BE172)</f>
        <v/>
      </c>
      <c r="BK172" s="309">
        <f>IF(T172&lt;&gt;"",T172,BF172)</f>
        <v/>
      </c>
      <c r="BL172" s="309">
        <f>IF(U172&lt;&gt;"",U172,BG172)</f>
        <v/>
      </c>
      <c r="BM172" s="309">
        <f>IF(V172&lt;&gt;"",V172,BH172)</f>
        <v/>
      </c>
      <c r="BN172" s="309">
        <f>IF(X172&lt;&gt;"",X172,BI172)</f>
        <v/>
      </c>
      <c r="BO172" s="309">
        <f>ABS(BE172-BJ172)</f>
        <v/>
      </c>
      <c r="BP172" s="309">
        <f>IF(S172&lt;&gt;"",POWER((Arkusz10!$O$9*Q172+Arkusz10!$P$9)-S172,2))</f>
        <v/>
      </c>
    </row>
    <row customHeight="1" ht="13.8" r="173" s="311">
      <c r="A173" s="429" t="n">
        <v>3.58</v>
      </c>
      <c r="B173" s="429" t="n">
        <v>2.57</v>
      </c>
      <c r="C173" s="429" t="n">
        <v>0.34</v>
      </c>
      <c r="D173" s="429" t="n">
        <v>0.043</v>
      </c>
      <c r="E173" s="429" t="n">
        <v>0.46</v>
      </c>
      <c r="F173" s="429" t="n">
        <v>0.45</v>
      </c>
      <c r="G173" s="429" t="n">
        <v>0.19</v>
      </c>
      <c r="H173" s="429" t="n">
        <v>0.007</v>
      </c>
      <c r="I173" s="429" t="n">
        <v>0.048</v>
      </c>
      <c r="J173" s="429" t="n">
        <v>0</v>
      </c>
      <c r="K173" s="429" t="n">
        <v>0</v>
      </c>
      <c r="L173" s="429" t="n">
        <v>0</v>
      </c>
      <c r="M173" s="429" t="n">
        <v>0</v>
      </c>
      <c r="N173" s="429" t="n">
        <v>0</v>
      </c>
      <c r="O173" s="429" t="n">
        <v>900</v>
      </c>
      <c r="P173" s="429" t="n">
        <v>90</v>
      </c>
      <c r="Q173" s="429" t="n">
        <v>363</v>
      </c>
      <c r="R173" s="429" t="n">
        <v>120</v>
      </c>
      <c r="S173" s="429" t="n">
        <v>883</v>
      </c>
      <c r="T173" s="429" t="n">
        <v>813</v>
      </c>
      <c r="U173" s="429" t="n">
        <v>0.43</v>
      </c>
      <c r="V173" s="429" t="n">
        <v>321.4</v>
      </c>
      <c r="W173" s="429" t="n"/>
      <c r="X173" s="429" t="n">
        <v>121</v>
      </c>
      <c r="Y173" s="430" t="n">
        <v>22</v>
      </c>
      <c r="Z173" s="431" t="n"/>
      <c r="AA173" s="431" t="n"/>
      <c r="AB173" s="431" t="n"/>
      <c r="AC173" s="431" t="n"/>
      <c r="AD173" s="431" t="n"/>
      <c r="AE173" s="431" t="n"/>
      <c r="AF173" s="309">
        <f>NOT(OR(ISBLANK(S173),ISBLANK(T173),ISBLANK(U173),ISBLANK(V173),AND(ISBLANK(W173),ISBLANK(X173))))</f>
        <v/>
      </c>
      <c r="AG173" s="432" t="n">
        <v>34</v>
      </c>
      <c r="AH173" s="309">
        <f>IF(AG173&lt;=30,1,IF(AG173&lt;=60,2,IF(AG173&lt;=100,3,"bd")))</f>
        <v/>
      </c>
      <c r="AI173" s="309">
        <f>AND(A173&gt;=zakresy_produkcyjne!B$2,A173&lt;=zakresy_produkcyjne!B$3)</f>
        <v/>
      </c>
      <c r="AJ173" s="309">
        <f>AND(B173&gt;=zakresy_produkcyjne!C$2,B173&lt;=zakresy_produkcyjne!C$3)</f>
        <v/>
      </c>
      <c r="AK173" s="309">
        <f>AND(C173&gt;=zakresy_produkcyjne!D$2,C173&lt;=zakresy_produkcyjne!D$3)</f>
        <v/>
      </c>
      <c r="AL173" s="309">
        <f>AND(D173&gt;=zakresy_produkcyjne!E$2,D173&lt;=zakresy_produkcyjne!E$3)</f>
        <v/>
      </c>
      <c r="AM173" s="309">
        <f>AND(E173&gt;=zakresy_produkcyjne!F$2,E173&lt;=zakresy_produkcyjne!F$3)</f>
        <v/>
      </c>
      <c r="AN173" s="309">
        <f>AND(F173&gt;=zakresy_produkcyjne!G$2,F173&lt;=zakresy_produkcyjne!G$3)</f>
        <v/>
      </c>
      <c r="AO173" s="309">
        <f>AND(G173&gt;=zakresy_produkcyjne!H$2,G173&lt;=zakresy_produkcyjne!H$3)</f>
        <v/>
      </c>
      <c r="AP173" s="309">
        <f>AND(O173&gt;=zakresy_produkcyjne!I$2,O173&lt;=zakresy_produkcyjne!I$3)</f>
        <v/>
      </c>
      <c r="AQ173" s="309">
        <f>AND(P173&gt;=zakresy_produkcyjne!J$2,P173&lt;=zakresy_produkcyjne!J$3)</f>
        <v/>
      </c>
      <c r="AR173" s="309">
        <f>AND(Q173&gt;=zakresy_produkcyjne!K$2,Q173&lt;=zakresy_produkcyjne!K$3)</f>
        <v/>
      </c>
      <c r="AS173" s="309">
        <f>AND(R173&gt;=zakresy_produkcyjne!L$2,R173&lt;=zakresy_produkcyjne!L$3)</f>
        <v/>
      </c>
      <c r="AT173" s="309">
        <f>AND(AI173:AO173)</f>
        <v/>
      </c>
      <c r="AU173" s="309">
        <f>AND(AP173:AS173)</f>
        <v/>
      </c>
      <c r="AV173" s="309">
        <f>AND(AT173:AU173)</f>
        <v/>
      </c>
      <c r="AW173" s="309">
        <f>AI173*zakresy_produkcyjne!B$4+AJ173*zakresy_produkcyjne!C$4+AK173*zakresy_produkcyjne!D$4+AL173*zakresy_produkcyjne!E$4+AM173*zakresy_produkcyjne!F$4+AN173*zakresy_produkcyjne!G$4+AO173*zakresy_produkcyjne!H$4+AP173*zakresy_produkcyjne!I$4+AQ173*zakresy_produkcyjne!J$4+AR173*zakresy_produkcyjne!K$4+AS173*zakresy_produkcyjne!L$4</f>
        <v/>
      </c>
      <c r="AY173" s="309" t="n">
        <v>785</v>
      </c>
      <c r="AZ173" s="309" t="n">
        <v>501</v>
      </c>
      <c r="BA173" s="309" t="n">
        <v>2.81</v>
      </c>
      <c r="BB173" s="309">
        <f>KONWERTUJ_TWARDOSC(22,tabela_twardosci!$C$8:$C$69,tabela_twardosci!$K$8:$K$69)</f>
        <v/>
      </c>
      <c r="BC173" s="309" t="n">
        <v>27</v>
      </c>
      <c r="BD173" s="309" t="n">
        <v>200</v>
      </c>
      <c r="BJ173" s="309">
        <f>IF(S173&lt;&gt;"",S173,BE173)</f>
        <v/>
      </c>
      <c r="BK173" s="309">
        <f>IF(T173&lt;&gt;"",T173,BF173)</f>
        <v/>
      </c>
      <c r="BL173" s="309">
        <f>IF(U173&lt;&gt;"",U173,BG173)</f>
        <v/>
      </c>
      <c r="BM173" s="309">
        <f>IF(V173&lt;&gt;"",V173,BH173)</f>
        <v/>
      </c>
      <c r="BN173" s="309">
        <f>IF(X173&lt;&gt;"",X173,BI173)</f>
        <v/>
      </c>
      <c r="BO173" s="309">
        <f>ABS(BE173-BJ173)</f>
        <v/>
      </c>
      <c r="BP173" s="309">
        <f>IF(S173&lt;&gt;"",POWER((Arkusz10!$O$9*Q173+Arkusz10!$P$9)-S173,2))</f>
        <v/>
      </c>
    </row>
    <row customHeight="1" ht="13.8" r="174" s="311">
      <c r="A174" s="429" t="n">
        <v>3.58</v>
      </c>
      <c r="B174" s="429" t="n">
        <v>2.57</v>
      </c>
      <c r="C174" s="429" t="n">
        <v>0.34</v>
      </c>
      <c r="D174" s="429" t="n">
        <v>0.043</v>
      </c>
      <c r="E174" s="429" t="n">
        <v>0.46</v>
      </c>
      <c r="F174" s="429" t="n">
        <v>0.45</v>
      </c>
      <c r="G174" s="429" t="n">
        <v>0.19</v>
      </c>
      <c r="H174" s="429" t="n">
        <v>0.007</v>
      </c>
      <c r="I174" s="429" t="n">
        <v>0.048</v>
      </c>
      <c r="J174" s="429" t="n">
        <v>0</v>
      </c>
      <c r="K174" s="429" t="n">
        <v>0</v>
      </c>
      <c r="L174" s="429" t="n">
        <v>0</v>
      </c>
      <c r="M174" s="429" t="n">
        <v>0</v>
      </c>
      <c r="N174" s="429" t="n">
        <v>0</v>
      </c>
      <c r="O174" s="429" t="n">
        <v>900</v>
      </c>
      <c r="P174" s="429" t="n">
        <v>90</v>
      </c>
      <c r="Q174" s="429" t="n">
        <v>363</v>
      </c>
      <c r="R174" s="429" t="n">
        <v>180</v>
      </c>
      <c r="S174" s="429" t="n">
        <v>997</v>
      </c>
      <c r="T174" s="429" t="n">
        <v>821</v>
      </c>
      <c r="U174" s="429" t="n">
        <v>1.31</v>
      </c>
      <c r="V174" s="429" t="n">
        <v>310.2</v>
      </c>
      <c r="W174" s="429" t="n"/>
      <c r="X174" s="429" t="n">
        <v>110</v>
      </c>
      <c r="Y174" s="430" t="n">
        <v>22</v>
      </c>
      <c r="Z174" s="431" t="n"/>
      <c r="AA174" s="431" t="n"/>
      <c r="AB174" s="431" t="n"/>
      <c r="AC174" s="431" t="n"/>
      <c r="AD174" s="431" t="n"/>
      <c r="AE174" s="431" t="n"/>
      <c r="AF174" s="309">
        <f>NOT(OR(ISBLANK(S174),ISBLANK(T174),ISBLANK(U174),ISBLANK(V174),AND(ISBLANK(W174),ISBLANK(X174))))</f>
        <v/>
      </c>
      <c r="AG174" s="432" t="n">
        <v>34</v>
      </c>
      <c r="AH174" s="309">
        <f>IF(AG174&lt;=30,1,IF(AG174&lt;=60,2,IF(AG174&lt;=100,3,"bd")))</f>
        <v/>
      </c>
      <c r="AI174" s="309">
        <f>AND(A174&gt;=zakresy_produkcyjne!B$2,A174&lt;=zakresy_produkcyjne!B$3)</f>
        <v/>
      </c>
      <c r="AJ174" s="309">
        <f>AND(B174&gt;=zakresy_produkcyjne!C$2,B174&lt;=zakresy_produkcyjne!C$3)</f>
        <v/>
      </c>
      <c r="AK174" s="309">
        <f>AND(C174&gt;=zakresy_produkcyjne!D$2,C174&lt;=zakresy_produkcyjne!D$3)</f>
        <v/>
      </c>
      <c r="AL174" s="309">
        <f>AND(D174&gt;=zakresy_produkcyjne!E$2,D174&lt;=zakresy_produkcyjne!E$3)</f>
        <v/>
      </c>
      <c r="AM174" s="309">
        <f>AND(E174&gt;=zakresy_produkcyjne!F$2,E174&lt;=zakresy_produkcyjne!F$3)</f>
        <v/>
      </c>
      <c r="AN174" s="309">
        <f>AND(F174&gt;=zakresy_produkcyjne!G$2,F174&lt;=zakresy_produkcyjne!G$3)</f>
        <v/>
      </c>
      <c r="AO174" s="309">
        <f>AND(G174&gt;=zakresy_produkcyjne!H$2,G174&lt;=zakresy_produkcyjne!H$3)</f>
        <v/>
      </c>
      <c r="AP174" s="309">
        <f>AND(O174&gt;=zakresy_produkcyjne!I$2,O174&lt;=zakresy_produkcyjne!I$3)</f>
        <v/>
      </c>
      <c r="AQ174" s="309">
        <f>AND(P174&gt;=zakresy_produkcyjne!J$2,P174&lt;=zakresy_produkcyjne!J$3)</f>
        <v/>
      </c>
      <c r="AR174" s="309">
        <f>AND(Q174&gt;=zakresy_produkcyjne!K$2,Q174&lt;=zakresy_produkcyjne!K$3)</f>
        <v/>
      </c>
      <c r="AS174" s="309">
        <f>AND(R174&gt;=zakresy_produkcyjne!L$2,R174&lt;=zakresy_produkcyjne!L$3)</f>
        <v/>
      </c>
      <c r="AT174" s="309">
        <f>AND(AI174:AO174)</f>
        <v/>
      </c>
      <c r="AU174" s="309">
        <f>AND(AP174:AS174)</f>
        <v/>
      </c>
      <c r="AV174" s="309">
        <f>AND(AT174:AU174)</f>
        <v/>
      </c>
      <c r="AW174" s="309">
        <f>AI174*zakresy_produkcyjne!B$4+AJ174*zakresy_produkcyjne!C$4+AK174*zakresy_produkcyjne!D$4+AL174*zakresy_produkcyjne!E$4+AM174*zakresy_produkcyjne!F$4+AN174*zakresy_produkcyjne!G$4+AO174*zakresy_produkcyjne!H$4+AP174*zakresy_produkcyjne!I$4+AQ174*zakresy_produkcyjne!J$4+AR174*zakresy_produkcyjne!K$4+AS174*zakresy_produkcyjne!L$4</f>
        <v/>
      </c>
      <c r="AY174" s="309" t="n">
        <v>785</v>
      </c>
      <c r="AZ174" s="309" t="n">
        <v>501</v>
      </c>
      <c r="BA174" s="309" t="n">
        <v>2.81</v>
      </c>
      <c r="BB174" s="309">
        <f>KONWERTUJ_TWARDOSC(22,tabela_twardosci!$C$8:$C$69,tabela_twardosci!$K$8:$K$69)</f>
        <v/>
      </c>
      <c r="BC174" s="309" t="n">
        <v>27</v>
      </c>
      <c r="BD174" s="309" t="n">
        <v>200</v>
      </c>
      <c r="BJ174" s="309">
        <f>IF(S174&lt;&gt;"",S174,BE174)</f>
        <v/>
      </c>
      <c r="BK174" s="309">
        <f>IF(T174&lt;&gt;"",T174,BF174)</f>
        <v/>
      </c>
      <c r="BL174" s="309">
        <f>IF(U174&lt;&gt;"",U174,BG174)</f>
        <v/>
      </c>
      <c r="BM174" s="309">
        <f>IF(V174&lt;&gt;"",V174,BH174)</f>
        <v/>
      </c>
      <c r="BN174" s="309">
        <f>IF(X174&lt;&gt;"",X174,BI174)</f>
        <v/>
      </c>
      <c r="BO174" s="309">
        <f>ABS(BE174-BJ174)</f>
        <v/>
      </c>
      <c r="BP174" s="309">
        <f>IF(S174&lt;&gt;"",POWER((Arkusz10!$O$9*Q174+Arkusz10!$P$9)-S174,2))</f>
        <v/>
      </c>
    </row>
    <row customHeight="1" ht="13.8" r="175" s="311">
      <c r="A175" s="433" t="n">
        <v>3.58</v>
      </c>
      <c r="B175" s="433" t="n">
        <v>2.1</v>
      </c>
      <c r="C175" s="433" t="n">
        <v>0.22</v>
      </c>
      <c r="D175" s="433" t="n">
        <v>0.039</v>
      </c>
      <c r="E175" s="433" t="n">
        <v>0</v>
      </c>
      <c r="F175" s="433" t="n">
        <v>0</v>
      </c>
      <c r="G175" s="433" t="n">
        <v>0</v>
      </c>
      <c r="H175" s="433" t="n">
        <v>0.006</v>
      </c>
      <c r="I175" s="433" t="n">
        <v>0.04</v>
      </c>
      <c r="J175" s="433" t="n">
        <v>0</v>
      </c>
      <c r="K175" s="433" t="n">
        <v>0</v>
      </c>
      <c r="L175" s="433" t="n">
        <v>0</v>
      </c>
      <c r="M175" s="433" t="n">
        <v>0</v>
      </c>
      <c r="N175" s="433" t="n">
        <v>0</v>
      </c>
      <c r="O175" s="433" t="n">
        <v>900</v>
      </c>
      <c r="P175" s="433" t="n">
        <v>30</v>
      </c>
      <c r="Q175" s="433" t="n">
        <v>350</v>
      </c>
      <c r="R175" s="433" t="n">
        <v>30</v>
      </c>
      <c r="S175" s="433" t="n">
        <v>1100</v>
      </c>
      <c r="T175" s="434" t="n"/>
      <c r="U175" s="433" t="n">
        <v>4</v>
      </c>
      <c r="V175" s="433" t="n">
        <v>380</v>
      </c>
      <c r="W175" s="433" t="n"/>
      <c r="X175" s="433" t="n">
        <v>74</v>
      </c>
      <c r="Y175" s="435" t="n">
        <v>23</v>
      </c>
      <c r="Z175" s="436" t="n"/>
      <c r="AA175" s="436" t="n"/>
      <c r="AB175" s="436" t="n"/>
      <c r="AC175" s="436" t="n"/>
      <c r="AD175" s="436" t="n"/>
      <c r="AE175" s="436" t="n"/>
      <c r="AF175" s="309">
        <f>NOT(OR(ISBLANK(S175),ISBLANK(T175),ISBLANK(U175),ISBLANK(V175),AND(ISBLANK(W175),ISBLANK(X175))))</f>
        <v/>
      </c>
      <c r="AG175" s="309" t="n">
        <v>15</v>
      </c>
      <c r="AH175" s="309">
        <f>IF(AG175&lt;=30,1,IF(AG175&lt;=60,2,IF(AG175&lt;=100,3,"bd")))</f>
        <v/>
      </c>
      <c r="AI175" s="309">
        <f>AND(A175&gt;=zakresy_produkcyjne!B$2,A175&lt;=zakresy_produkcyjne!B$3)</f>
        <v/>
      </c>
      <c r="AJ175" s="309">
        <f>AND(B175&gt;=zakresy_produkcyjne!C$2,B175&lt;=zakresy_produkcyjne!C$3)</f>
        <v/>
      </c>
      <c r="AK175" s="309">
        <f>AND(C175&gt;=zakresy_produkcyjne!D$2,C175&lt;=zakresy_produkcyjne!D$3)</f>
        <v/>
      </c>
      <c r="AL175" s="309">
        <f>AND(D175&gt;=zakresy_produkcyjne!E$2,D175&lt;=zakresy_produkcyjne!E$3)</f>
        <v/>
      </c>
      <c r="AM175" s="309">
        <f>AND(E175&gt;=zakresy_produkcyjne!F$2,E175&lt;=zakresy_produkcyjne!F$3)</f>
        <v/>
      </c>
      <c r="AN175" s="309">
        <f>AND(F175&gt;=zakresy_produkcyjne!G$2,F175&lt;=zakresy_produkcyjne!G$3)</f>
        <v/>
      </c>
      <c r="AO175" s="309">
        <f>AND(G175&gt;=zakresy_produkcyjne!H$2,G175&lt;=zakresy_produkcyjne!H$3)</f>
        <v/>
      </c>
      <c r="AP175" s="309">
        <f>AND(O175&gt;=zakresy_produkcyjne!I$2,O175&lt;=zakresy_produkcyjne!I$3)</f>
        <v/>
      </c>
      <c r="AQ175" s="309">
        <f>AND(P175&gt;=zakresy_produkcyjne!J$2,P175&lt;=zakresy_produkcyjne!J$3)</f>
        <v/>
      </c>
      <c r="AR175" s="309">
        <f>AND(Q175&gt;=zakresy_produkcyjne!K$2,Q175&lt;=zakresy_produkcyjne!K$3)</f>
        <v/>
      </c>
      <c r="AS175" s="309">
        <f>AND(R175&gt;=zakresy_produkcyjne!L$2,R175&lt;=zakresy_produkcyjne!L$3)</f>
        <v/>
      </c>
      <c r="AT175" s="309">
        <f>AND(AI175:AO175)</f>
        <v/>
      </c>
      <c r="AU175" s="309">
        <f>AND(AP175:AS175)</f>
        <v/>
      </c>
      <c r="AV175" s="309">
        <f>AND(AT175:AU175)</f>
        <v/>
      </c>
      <c r="AW175" s="309">
        <f>AI175*zakresy_produkcyjne!B$4+AJ175*zakresy_produkcyjne!C$4+AK175*zakresy_produkcyjne!D$4+AL175*zakresy_produkcyjne!E$4+AM175*zakresy_produkcyjne!F$4+AN175*zakresy_produkcyjne!G$4+AO175*zakresy_produkcyjne!H$4+AP175*zakresy_produkcyjne!I$4+AQ175*zakresy_produkcyjne!J$4+AR175*zakresy_produkcyjne!K$4+AS175*zakresy_produkcyjne!L$4</f>
        <v/>
      </c>
      <c r="AY175" s="309" t="n">
        <v>420</v>
      </c>
      <c r="BA175" s="309" t="n">
        <v>16</v>
      </c>
      <c r="BB175" s="309" t="n">
        <v>185</v>
      </c>
      <c r="BC175" s="309" t="n">
        <v>115</v>
      </c>
      <c r="BJ175" s="309">
        <f>IF(S175&lt;&gt;"",S175,BE175)</f>
        <v/>
      </c>
      <c r="BK175" s="309">
        <f>IF(T175&lt;&gt;"",T175,BF175)</f>
        <v/>
      </c>
      <c r="BL175" s="309">
        <f>IF(U175&lt;&gt;"",U175,BG175)</f>
        <v/>
      </c>
      <c r="BM175" s="309">
        <f>IF(V175&lt;&gt;"",V175,BH175)</f>
        <v/>
      </c>
      <c r="BN175" s="309">
        <f>IF(X175&lt;&gt;"",X175,BI175)</f>
        <v/>
      </c>
      <c r="BO175" s="309">
        <f>ABS(BE175-BJ175)</f>
        <v/>
      </c>
      <c r="BP175" s="309">
        <f>IF(S175&lt;&gt;"",POWER((Arkusz10!$O$9*Q175+Arkusz10!$P$9)-S175,2))</f>
        <v/>
      </c>
    </row>
    <row customHeight="1" ht="13.8" r="176" s="311">
      <c r="A176" s="433" t="n">
        <v>3.58</v>
      </c>
      <c r="B176" s="433" t="n">
        <v>2.1</v>
      </c>
      <c r="C176" s="433" t="n">
        <v>0.22</v>
      </c>
      <c r="D176" s="433" t="n">
        <v>0.039</v>
      </c>
      <c r="E176" s="433" t="n">
        <v>0</v>
      </c>
      <c r="F176" s="433" t="n">
        <v>0</v>
      </c>
      <c r="G176" s="433" t="n">
        <v>0</v>
      </c>
      <c r="H176" s="433" t="n">
        <v>0.006</v>
      </c>
      <c r="I176" s="433" t="n">
        <v>0.04</v>
      </c>
      <c r="J176" s="433" t="n">
        <v>0</v>
      </c>
      <c r="K176" s="433" t="n">
        <v>0</v>
      </c>
      <c r="L176" s="433" t="n">
        <v>0</v>
      </c>
      <c r="M176" s="433" t="n">
        <v>0</v>
      </c>
      <c r="N176" s="433" t="n">
        <v>0</v>
      </c>
      <c r="O176" s="433" t="n">
        <v>900</v>
      </c>
      <c r="P176" s="433" t="n">
        <v>30</v>
      </c>
      <c r="Q176" s="433" t="n">
        <v>350</v>
      </c>
      <c r="R176" s="433" t="n">
        <v>60</v>
      </c>
      <c r="S176" s="433" t="n">
        <v>1200</v>
      </c>
      <c r="T176" s="434" t="n"/>
      <c r="U176" s="433" t="n">
        <v>6.5</v>
      </c>
      <c r="V176" s="433" t="n">
        <v>370</v>
      </c>
      <c r="W176" s="433" t="n"/>
      <c r="X176" s="433" t="n">
        <v>85</v>
      </c>
      <c r="Y176" s="435" t="n">
        <v>23</v>
      </c>
      <c r="Z176" s="436" t="n"/>
      <c r="AA176" s="436" t="n"/>
      <c r="AB176" s="436" t="n"/>
      <c r="AC176" s="436" t="n"/>
      <c r="AD176" s="436" t="n"/>
      <c r="AE176" s="436" t="n"/>
      <c r="AF176" s="309">
        <f>NOT(OR(ISBLANK(S176),ISBLANK(T176),ISBLANK(U176),ISBLANK(V176),AND(ISBLANK(W176),ISBLANK(X176))))</f>
        <v/>
      </c>
      <c r="AG176" s="309" t="n">
        <v>15</v>
      </c>
      <c r="AH176" s="309">
        <f>IF(AG176&lt;=30,1,IF(AG176&lt;=60,2,IF(AG176&lt;=100,3,"bd")))</f>
        <v/>
      </c>
      <c r="AI176" s="309">
        <f>AND(A176&gt;=zakresy_produkcyjne!B$2,A176&lt;=zakresy_produkcyjne!B$3)</f>
        <v/>
      </c>
      <c r="AJ176" s="309">
        <f>AND(B176&gt;=zakresy_produkcyjne!C$2,B176&lt;=zakresy_produkcyjne!C$3)</f>
        <v/>
      </c>
      <c r="AK176" s="309">
        <f>AND(C176&gt;=zakresy_produkcyjne!D$2,C176&lt;=zakresy_produkcyjne!D$3)</f>
        <v/>
      </c>
      <c r="AL176" s="309">
        <f>AND(D176&gt;=zakresy_produkcyjne!E$2,D176&lt;=zakresy_produkcyjne!E$3)</f>
        <v/>
      </c>
      <c r="AM176" s="309">
        <f>AND(E176&gt;=zakresy_produkcyjne!F$2,E176&lt;=zakresy_produkcyjne!F$3)</f>
        <v/>
      </c>
      <c r="AN176" s="309">
        <f>AND(F176&gt;=zakresy_produkcyjne!G$2,F176&lt;=zakresy_produkcyjne!G$3)</f>
        <v/>
      </c>
      <c r="AO176" s="309">
        <f>AND(G176&gt;=zakresy_produkcyjne!H$2,G176&lt;=zakresy_produkcyjne!H$3)</f>
        <v/>
      </c>
      <c r="AP176" s="309">
        <f>AND(O176&gt;=zakresy_produkcyjne!I$2,O176&lt;=zakresy_produkcyjne!I$3)</f>
        <v/>
      </c>
      <c r="AQ176" s="309">
        <f>AND(P176&gt;=zakresy_produkcyjne!J$2,P176&lt;=zakresy_produkcyjne!J$3)</f>
        <v/>
      </c>
      <c r="AR176" s="309">
        <f>AND(Q176&gt;=zakresy_produkcyjne!K$2,Q176&lt;=zakresy_produkcyjne!K$3)</f>
        <v/>
      </c>
      <c r="AS176" s="309">
        <f>AND(R176&gt;=zakresy_produkcyjne!L$2,R176&lt;=zakresy_produkcyjne!L$3)</f>
        <v/>
      </c>
      <c r="AT176" s="309">
        <f>AND(AI176:AO176)</f>
        <v/>
      </c>
      <c r="AU176" s="309">
        <f>AND(AP176:AS176)</f>
        <v/>
      </c>
      <c r="AV176" s="309">
        <f>AND(AT176:AU176)</f>
        <v/>
      </c>
      <c r="AW176" s="309">
        <f>AI176*zakresy_produkcyjne!B$4+AJ176*zakresy_produkcyjne!C$4+AK176*zakresy_produkcyjne!D$4+AL176*zakresy_produkcyjne!E$4+AM176*zakresy_produkcyjne!F$4+AN176*zakresy_produkcyjne!G$4+AO176*zakresy_produkcyjne!H$4+AP176*zakresy_produkcyjne!I$4+AQ176*zakresy_produkcyjne!J$4+AR176*zakresy_produkcyjne!K$4+AS176*zakresy_produkcyjne!L$4</f>
        <v/>
      </c>
      <c r="AY176" s="309" t="n">
        <v>420</v>
      </c>
      <c r="BA176" s="309" t="n">
        <v>16</v>
      </c>
      <c r="BB176" s="309" t="n">
        <v>185</v>
      </c>
      <c r="BC176" s="309" t="n">
        <v>115</v>
      </c>
      <c r="BJ176" s="309">
        <f>IF(S176&lt;&gt;"",S176,BE176)</f>
        <v/>
      </c>
      <c r="BK176" s="309">
        <f>IF(T176&lt;&gt;"",T176,BF176)</f>
        <v/>
      </c>
      <c r="BL176" s="309">
        <f>IF(U176&lt;&gt;"",U176,BG176)</f>
        <v/>
      </c>
      <c r="BM176" s="309">
        <f>IF(V176&lt;&gt;"",V176,BH176)</f>
        <v/>
      </c>
      <c r="BN176" s="309">
        <f>IF(X176&lt;&gt;"",X176,BI176)</f>
        <v/>
      </c>
      <c r="BO176" s="309">
        <f>ABS(BE176-BJ176)</f>
        <v/>
      </c>
      <c r="BP176" s="309">
        <f>IF(S176&lt;&gt;"",POWER((Arkusz10!$O$9*Q176+Arkusz10!$P$9)-S176,2))</f>
        <v/>
      </c>
    </row>
    <row customHeight="1" ht="13.8" r="177" s="311">
      <c r="A177" s="433" t="n">
        <v>3.58</v>
      </c>
      <c r="B177" s="433" t="n">
        <v>2.1</v>
      </c>
      <c r="C177" s="433" t="n">
        <v>0.22</v>
      </c>
      <c r="D177" s="433" t="n">
        <v>0.039</v>
      </c>
      <c r="E177" s="433" t="n">
        <v>0</v>
      </c>
      <c r="F177" s="433" t="n">
        <v>0</v>
      </c>
      <c r="G177" s="433" t="n">
        <v>0</v>
      </c>
      <c r="H177" s="433" t="n">
        <v>0.006</v>
      </c>
      <c r="I177" s="433" t="n">
        <v>0.04</v>
      </c>
      <c r="J177" s="433" t="n">
        <v>0</v>
      </c>
      <c r="K177" s="433" t="n">
        <v>0</v>
      </c>
      <c r="L177" s="433" t="n">
        <v>0</v>
      </c>
      <c r="M177" s="433" t="n">
        <v>0</v>
      </c>
      <c r="N177" s="433" t="n">
        <v>0</v>
      </c>
      <c r="O177" s="433" t="n">
        <v>900</v>
      </c>
      <c r="P177" s="433" t="n">
        <v>30</v>
      </c>
      <c r="Q177" s="433" t="n">
        <v>350</v>
      </c>
      <c r="R177" s="433" t="n">
        <v>120</v>
      </c>
      <c r="S177" s="433" t="n">
        <v>1060</v>
      </c>
      <c r="T177" s="434" t="n"/>
      <c r="U177" s="433" t="n">
        <v>3.6</v>
      </c>
      <c r="V177" s="433" t="n">
        <v>380</v>
      </c>
      <c r="W177" s="433" t="n"/>
      <c r="X177" s="433" t="n">
        <v>70</v>
      </c>
      <c r="Y177" s="435" t="n">
        <v>23</v>
      </c>
      <c r="Z177" s="436" t="n"/>
      <c r="AA177" s="436" t="n"/>
      <c r="AB177" s="436" t="n"/>
      <c r="AC177" s="436" t="n"/>
      <c r="AD177" s="436" t="n"/>
      <c r="AE177" s="436" t="n"/>
      <c r="AF177" s="309">
        <f>NOT(OR(ISBLANK(S177),ISBLANK(T177),ISBLANK(U177),ISBLANK(V177),AND(ISBLANK(W177),ISBLANK(X177))))</f>
        <v/>
      </c>
      <c r="AG177" s="309" t="n">
        <v>15</v>
      </c>
      <c r="AH177" s="309">
        <f>IF(AG177&lt;=30,1,IF(AG177&lt;=60,2,IF(AG177&lt;=100,3,"bd")))</f>
        <v/>
      </c>
      <c r="AI177" s="309">
        <f>AND(A177&gt;=zakresy_produkcyjne!B$2,A177&lt;=zakresy_produkcyjne!B$3)</f>
        <v/>
      </c>
      <c r="AJ177" s="309">
        <f>AND(B177&gt;=zakresy_produkcyjne!C$2,B177&lt;=zakresy_produkcyjne!C$3)</f>
        <v/>
      </c>
      <c r="AK177" s="309">
        <f>AND(C177&gt;=zakresy_produkcyjne!D$2,C177&lt;=zakresy_produkcyjne!D$3)</f>
        <v/>
      </c>
      <c r="AL177" s="309">
        <f>AND(D177&gt;=zakresy_produkcyjne!E$2,D177&lt;=zakresy_produkcyjne!E$3)</f>
        <v/>
      </c>
      <c r="AM177" s="309">
        <f>AND(E177&gt;=zakresy_produkcyjne!F$2,E177&lt;=zakresy_produkcyjne!F$3)</f>
        <v/>
      </c>
      <c r="AN177" s="309">
        <f>AND(F177&gt;=zakresy_produkcyjne!G$2,F177&lt;=zakresy_produkcyjne!G$3)</f>
        <v/>
      </c>
      <c r="AO177" s="309">
        <f>AND(G177&gt;=zakresy_produkcyjne!H$2,G177&lt;=zakresy_produkcyjne!H$3)</f>
        <v/>
      </c>
      <c r="AP177" s="309">
        <f>AND(O177&gt;=zakresy_produkcyjne!I$2,O177&lt;=zakresy_produkcyjne!I$3)</f>
        <v/>
      </c>
      <c r="AQ177" s="309">
        <f>AND(P177&gt;=zakresy_produkcyjne!J$2,P177&lt;=zakresy_produkcyjne!J$3)</f>
        <v/>
      </c>
      <c r="AR177" s="309">
        <f>AND(Q177&gt;=zakresy_produkcyjne!K$2,Q177&lt;=zakresy_produkcyjne!K$3)</f>
        <v/>
      </c>
      <c r="AS177" s="309">
        <f>AND(R177&gt;=zakresy_produkcyjne!L$2,R177&lt;=zakresy_produkcyjne!L$3)</f>
        <v/>
      </c>
      <c r="AT177" s="309">
        <f>AND(AI177:AO177)</f>
        <v/>
      </c>
      <c r="AU177" s="309">
        <f>AND(AP177:AS177)</f>
        <v/>
      </c>
      <c r="AV177" s="309">
        <f>AND(AT177:AU177)</f>
        <v/>
      </c>
      <c r="AW177" s="309">
        <f>AI177*zakresy_produkcyjne!B$4+AJ177*zakresy_produkcyjne!C$4+AK177*zakresy_produkcyjne!D$4+AL177*zakresy_produkcyjne!E$4+AM177*zakresy_produkcyjne!F$4+AN177*zakresy_produkcyjne!G$4+AO177*zakresy_produkcyjne!H$4+AP177*zakresy_produkcyjne!I$4+AQ177*zakresy_produkcyjne!J$4+AR177*zakresy_produkcyjne!K$4+AS177*zakresy_produkcyjne!L$4</f>
        <v/>
      </c>
      <c r="AY177" s="309" t="n">
        <v>420</v>
      </c>
      <c r="BA177" s="309" t="n">
        <v>16</v>
      </c>
      <c r="BB177" s="309" t="n">
        <v>185</v>
      </c>
      <c r="BC177" s="309" t="n">
        <v>115</v>
      </c>
      <c r="BJ177" s="309">
        <f>IF(S177&lt;&gt;"",S177,BE177)</f>
        <v/>
      </c>
      <c r="BK177" s="309">
        <f>IF(T177&lt;&gt;"",T177,BF177)</f>
        <v/>
      </c>
      <c r="BL177" s="309">
        <f>IF(U177&lt;&gt;"",U177,BG177)</f>
        <v/>
      </c>
      <c r="BM177" s="309">
        <f>IF(V177&lt;&gt;"",V177,BH177)</f>
        <v/>
      </c>
      <c r="BN177" s="309">
        <f>IF(X177&lt;&gt;"",X177,BI177)</f>
        <v/>
      </c>
      <c r="BO177" s="309">
        <f>ABS(BE177-BJ177)</f>
        <v/>
      </c>
      <c r="BP177" s="309">
        <f>IF(S177&lt;&gt;"",POWER((Arkusz10!$O$9*Q177+Arkusz10!$P$9)-S177,2))</f>
        <v/>
      </c>
    </row>
    <row customHeight="1" ht="13.8" r="178" s="311">
      <c r="A178" s="433" t="n">
        <v>3.58</v>
      </c>
      <c r="B178" s="433" t="n">
        <v>2.1</v>
      </c>
      <c r="C178" s="433" t="n">
        <v>0.22</v>
      </c>
      <c r="D178" s="433" t="n">
        <v>0.039</v>
      </c>
      <c r="E178" s="433" t="n">
        <v>0</v>
      </c>
      <c r="F178" s="433" t="n">
        <v>0</v>
      </c>
      <c r="G178" s="433" t="n">
        <v>0</v>
      </c>
      <c r="H178" s="433" t="n">
        <v>0.006</v>
      </c>
      <c r="I178" s="433" t="n">
        <v>0.04</v>
      </c>
      <c r="J178" s="433" t="n">
        <v>0</v>
      </c>
      <c r="K178" s="433" t="n">
        <v>0</v>
      </c>
      <c r="L178" s="433" t="n">
        <v>0</v>
      </c>
      <c r="M178" s="433" t="n">
        <v>0</v>
      </c>
      <c r="N178" s="433" t="n">
        <v>0</v>
      </c>
      <c r="O178" s="433" t="n">
        <v>900</v>
      </c>
      <c r="P178" s="433" t="n">
        <v>30</v>
      </c>
      <c r="Q178" s="433" t="n">
        <v>350</v>
      </c>
      <c r="R178" s="433" t="n">
        <v>180</v>
      </c>
      <c r="S178" s="433" t="n">
        <v>1040</v>
      </c>
      <c r="T178" s="434" t="n"/>
      <c r="U178" s="433" t="n">
        <v>2</v>
      </c>
      <c r="V178" s="433" t="n">
        <v>380</v>
      </c>
      <c r="W178" s="433" t="n"/>
      <c r="X178" s="433" t="n">
        <v>35</v>
      </c>
      <c r="Y178" s="435" t="n">
        <v>23</v>
      </c>
      <c r="Z178" s="436" t="n"/>
      <c r="AA178" s="436" t="n"/>
      <c r="AB178" s="436" t="n"/>
      <c r="AC178" s="436" t="n"/>
      <c r="AD178" s="436" t="n"/>
      <c r="AE178" s="436" t="n"/>
      <c r="AF178" s="309">
        <f>NOT(OR(ISBLANK(S178),ISBLANK(T178),ISBLANK(U178),ISBLANK(V178),AND(ISBLANK(W178),ISBLANK(X178))))</f>
        <v/>
      </c>
      <c r="AG178" s="309" t="n">
        <v>15</v>
      </c>
      <c r="AH178" s="309">
        <f>IF(AG178&lt;=30,1,IF(AG178&lt;=60,2,IF(AG178&lt;=100,3,"bd")))</f>
        <v/>
      </c>
      <c r="AI178" s="309">
        <f>AND(A178&gt;=zakresy_produkcyjne!B$2,A178&lt;=zakresy_produkcyjne!B$3)</f>
        <v/>
      </c>
      <c r="AJ178" s="309">
        <f>AND(B178&gt;=zakresy_produkcyjne!C$2,B178&lt;=zakresy_produkcyjne!C$3)</f>
        <v/>
      </c>
      <c r="AK178" s="309">
        <f>AND(C178&gt;=zakresy_produkcyjne!D$2,C178&lt;=zakresy_produkcyjne!D$3)</f>
        <v/>
      </c>
      <c r="AL178" s="309">
        <f>AND(D178&gt;=zakresy_produkcyjne!E$2,D178&lt;=zakresy_produkcyjne!E$3)</f>
        <v/>
      </c>
      <c r="AM178" s="309">
        <f>AND(E178&gt;=zakresy_produkcyjne!F$2,E178&lt;=zakresy_produkcyjne!F$3)</f>
        <v/>
      </c>
      <c r="AN178" s="309">
        <f>AND(F178&gt;=zakresy_produkcyjne!G$2,F178&lt;=zakresy_produkcyjne!G$3)</f>
        <v/>
      </c>
      <c r="AO178" s="309">
        <f>AND(G178&gt;=zakresy_produkcyjne!H$2,G178&lt;=zakresy_produkcyjne!H$3)</f>
        <v/>
      </c>
      <c r="AP178" s="309">
        <f>AND(O178&gt;=zakresy_produkcyjne!I$2,O178&lt;=zakresy_produkcyjne!I$3)</f>
        <v/>
      </c>
      <c r="AQ178" s="309">
        <f>AND(P178&gt;=zakresy_produkcyjne!J$2,P178&lt;=zakresy_produkcyjne!J$3)</f>
        <v/>
      </c>
      <c r="AR178" s="309">
        <f>AND(Q178&gt;=zakresy_produkcyjne!K$2,Q178&lt;=zakresy_produkcyjne!K$3)</f>
        <v/>
      </c>
      <c r="AS178" s="309">
        <f>AND(R178&gt;=zakresy_produkcyjne!L$2,R178&lt;=zakresy_produkcyjne!L$3)</f>
        <v/>
      </c>
      <c r="AT178" s="309">
        <f>AND(AI178:AO178)</f>
        <v/>
      </c>
      <c r="AU178" s="309">
        <f>AND(AP178:AS178)</f>
        <v/>
      </c>
      <c r="AV178" s="309">
        <f>AND(AT178:AU178)</f>
        <v/>
      </c>
      <c r="AW178" s="309">
        <f>AI178*zakresy_produkcyjne!B$4+AJ178*zakresy_produkcyjne!C$4+AK178*zakresy_produkcyjne!D$4+AL178*zakresy_produkcyjne!E$4+AM178*zakresy_produkcyjne!F$4+AN178*zakresy_produkcyjne!G$4+AO178*zakresy_produkcyjne!H$4+AP178*zakresy_produkcyjne!I$4+AQ178*zakresy_produkcyjne!J$4+AR178*zakresy_produkcyjne!K$4+AS178*zakresy_produkcyjne!L$4</f>
        <v/>
      </c>
      <c r="AY178" s="309" t="n">
        <v>420</v>
      </c>
      <c r="BA178" s="309" t="n">
        <v>16</v>
      </c>
      <c r="BB178" s="309" t="n">
        <v>185</v>
      </c>
      <c r="BC178" s="309" t="n">
        <v>115</v>
      </c>
      <c r="BJ178" s="309">
        <f>IF(S178&lt;&gt;"",S178,BE178)</f>
        <v/>
      </c>
      <c r="BK178" s="309">
        <f>IF(T178&lt;&gt;"",T178,BF178)</f>
        <v/>
      </c>
      <c r="BL178" s="309">
        <f>IF(U178&lt;&gt;"",U178,BG178)</f>
        <v/>
      </c>
      <c r="BM178" s="309">
        <f>IF(V178&lt;&gt;"",V178,BH178)</f>
        <v/>
      </c>
      <c r="BN178" s="309">
        <f>IF(X178&lt;&gt;"",X178,BI178)</f>
        <v/>
      </c>
      <c r="BO178" s="309">
        <f>ABS(BE178-BJ178)</f>
        <v/>
      </c>
      <c r="BP178" s="309">
        <f>IF(S178&lt;&gt;"",POWER((Arkusz10!$O$9*Q178+Arkusz10!$P$9)-S178,2))</f>
        <v/>
      </c>
    </row>
    <row customHeight="1" ht="13.8" r="179" s="311">
      <c r="A179" s="433" t="n">
        <v>3.58</v>
      </c>
      <c r="B179" s="433" t="n">
        <v>2.1</v>
      </c>
      <c r="C179" s="433" t="n">
        <v>0.22</v>
      </c>
      <c r="D179" s="433" t="n">
        <v>0.039</v>
      </c>
      <c r="E179" s="433" t="n">
        <v>0</v>
      </c>
      <c r="F179" s="433" t="n">
        <v>0</v>
      </c>
      <c r="G179" s="433" t="n">
        <v>0</v>
      </c>
      <c r="H179" s="433" t="n">
        <v>0.006</v>
      </c>
      <c r="I179" s="433" t="n">
        <v>0.04</v>
      </c>
      <c r="J179" s="433" t="n">
        <v>0</v>
      </c>
      <c r="K179" s="433" t="n">
        <v>0</v>
      </c>
      <c r="L179" s="433" t="n">
        <v>0</v>
      </c>
      <c r="M179" s="433" t="n">
        <v>0</v>
      </c>
      <c r="N179" s="433" t="n">
        <v>0</v>
      </c>
      <c r="O179" s="433" t="n">
        <v>900</v>
      </c>
      <c r="P179" s="433" t="n">
        <v>30</v>
      </c>
      <c r="Q179" s="433" t="n">
        <v>400</v>
      </c>
      <c r="R179" s="433" t="n">
        <v>30</v>
      </c>
      <c r="S179" s="436" t="n">
        <v>850</v>
      </c>
      <c r="T179" s="437" t="n"/>
      <c r="U179" s="436" t="n">
        <v>7.6</v>
      </c>
      <c r="V179" s="436" t="n">
        <v>320</v>
      </c>
      <c r="W179" s="436" t="n"/>
      <c r="X179" s="436" t="n">
        <v>74</v>
      </c>
      <c r="Y179" s="435" t="n">
        <v>23</v>
      </c>
      <c r="Z179" s="436" t="n"/>
      <c r="AA179" s="436" t="n"/>
      <c r="AB179" s="436" t="n"/>
      <c r="AC179" s="436" t="n"/>
      <c r="AD179" s="436" t="n"/>
      <c r="AE179" s="436" t="n"/>
      <c r="AF179" s="309">
        <f>NOT(OR(ISBLANK(S179),ISBLANK(T179),ISBLANK(U179),ISBLANK(V179),AND(ISBLANK(W179),ISBLANK(X179))))</f>
        <v/>
      </c>
      <c r="AG179" s="309" t="n">
        <v>15</v>
      </c>
      <c r="AH179" s="309">
        <f>IF(AG179&lt;=30,1,IF(AG179&lt;=60,2,IF(AG179&lt;=100,3,"bd")))</f>
        <v/>
      </c>
      <c r="AI179" s="309">
        <f>AND(A179&gt;=zakresy_produkcyjne!B$2,A179&lt;=zakresy_produkcyjne!B$3)</f>
        <v/>
      </c>
      <c r="AJ179" s="309">
        <f>AND(B179&gt;=zakresy_produkcyjne!C$2,B179&lt;=zakresy_produkcyjne!C$3)</f>
        <v/>
      </c>
      <c r="AK179" s="309">
        <f>AND(C179&gt;=zakresy_produkcyjne!D$2,C179&lt;=zakresy_produkcyjne!D$3)</f>
        <v/>
      </c>
      <c r="AL179" s="309">
        <f>AND(D179&gt;=zakresy_produkcyjne!E$2,D179&lt;=zakresy_produkcyjne!E$3)</f>
        <v/>
      </c>
      <c r="AM179" s="309">
        <f>AND(E179&gt;=zakresy_produkcyjne!F$2,E179&lt;=zakresy_produkcyjne!F$3)</f>
        <v/>
      </c>
      <c r="AN179" s="309">
        <f>AND(F179&gt;=zakresy_produkcyjne!G$2,F179&lt;=zakresy_produkcyjne!G$3)</f>
        <v/>
      </c>
      <c r="AO179" s="309">
        <f>AND(G179&gt;=zakresy_produkcyjne!H$2,G179&lt;=zakresy_produkcyjne!H$3)</f>
        <v/>
      </c>
      <c r="AP179" s="309">
        <f>AND(O179&gt;=zakresy_produkcyjne!I$2,O179&lt;=zakresy_produkcyjne!I$3)</f>
        <v/>
      </c>
      <c r="AQ179" s="309">
        <f>AND(P179&gt;=zakresy_produkcyjne!J$2,P179&lt;=zakresy_produkcyjne!J$3)</f>
        <v/>
      </c>
      <c r="AR179" s="309">
        <f>AND(Q179&gt;=zakresy_produkcyjne!K$2,Q179&lt;=zakresy_produkcyjne!K$3)</f>
        <v/>
      </c>
      <c r="AS179" s="309">
        <f>AND(R179&gt;=zakresy_produkcyjne!L$2,R179&lt;=zakresy_produkcyjne!L$3)</f>
        <v/>
      </c>
      <c r="AT179" s="309">
        <f>AND(AI179:AO179)</f>
        <v/>
      </c>
      <c r="AU179" s="309">
        <f>AND(AP179:AS179)</f>
        <v/>
      </c>
      <c r="AV179" s="309">
        <f>AND(AT179:AU179)</f>
        <v/>
      </c>
      <c r="AW179" s="309">
        <f>AI179*zakresy_produkcyjne!B$4+AJ179*zakresy_produkcyjne!C$4+AK179*zakresy_produkcyjne!D$4+AL179*zakresy_produkcyjne!E$4+AM179*zakresy_produkcyjne!F$4+AN179*zakresy_produkcyjne!G$4+AO179*zakresy_produkcyjne!H$4+AP179*zakresy_produkcyjne!I$4+AQ179*zakresy_produkcyjne!J$4+AR179*zakresy_produkcyjne!K$4+AS179*zakresy_produkcyjne!L$4</f>
        <v/>
      </c>
      <c r="AY179" s="309" t="n">
        <v>420</v>
      </c>
      <c r="BA179" s="309" t="n">
        <v>16</v>
      </c>
      <c r="BB179" s="309" t="n">
        <v>185</v>
      </c>
      <c r="BC179" s="309" t="n">
        <v>115</v>
      </c>
      <c r="BJ179" s="309">
        <f>IF(S179&lt;&gt;"",S179,BE179)</f>
        <v/>
      </c>
      <c r="BK179" s="309">
        <f>IF(T179&lt;&gt;"",T179,BF179)</f>
        <v/>
      </c>
      <c r="BL179" s="309">
        <f>IF(U179&lt;&gt;"",U179,BG179)</f>
        <v/>
      </c>
      <c r="BM179" s="309">
        <f>IF(V179&lt;&gt;"",V179,BH179)</f>
        <v/>
      </c>
      <c r="BN179" s="309">
        <f>IF(X179&lt;&gt;"",X179,BI179)</f>
        <v/>
      </c>
      <c r="BO179" s="309">
        <f>ABS(BE179-BJ179)</f>
        <v/>
      </c>
      <c r="BP179" s="309">
        <f>IF(S179&lt;&gt;"",POWER((Arkusz10!$O$9*Q179+Arkusz10!$P$9)-S179,2))</f>
        <v/>
      </c>
    </row>
    <row customHeight="1" ht="13.8" r="180" s="311">
      <c r="A180" s="433" t="n">
        <v>3.58</v>
      </c>
      <c r="B180" s="433" t="n">
        <v>2.1</v>
      </c>
      <c r="C180" s="433" t="n">
        <v>0.22</v>
      </c>
      <c r="D180" s="433" t="n">
        <v>0.039</v>
      </c>
      <c r="E180" s="433" t="n">
        <v>0</v>
      </c>
      <c r="F180" s="433" t="n">
        <v>0</v>
      </c>
      <c r="G180" s="433" t="n">
        <v>0</v>
      </c>
      <c r="H180" s="433" t="n">
        <v>0.006</v>
      </c>
      <c r="I180" s="433" t="n">
        <v>0.04</v>
      </c>
      <c r="J180" s="433" t="n">
        <v>0</v>
      </c>
      <c r="K180" s="433" t="n">
        <v>0</v>
      </c>
      <c r="L180" s="433" t="n">
        <v>0</v>
      </c>
      <c r="M180" s="433" t="n">
        <v>0</v>
      </c>
      <c r="N180" s="433" t="n">
        <v>0</v>
      </c>
      <c r="O180" s="433" t="n">
        <v>900</v>
      </c>
      <c r="P180" s="433" t="n">
        <v>30</v>
      </c>
      <c r="Q180" s="433" t="n">
        <v>400</v>
      </c>
      <c r="R180" s="433" t="n">
        <v>60</v>
      </c>
      <c r="S180" s="436" t="n">
        <v>1000</v>
      </c>
      <c r="T180" s="437" t="n"/>
      <c r="U180" s="436" t="n">
        <v>10</v>
      </c>
      <c r="V180" s="436" t="n">
        <v>304</v>
      </c>
      <c r="W180" s="436" t="n"/>
      <c r="X180" s="436" t="n">
        <v>110</v>
      </c>
      <c r="Y180" s="435" t="n">
        <v>23</v>
      </c>
      <c r="Z180" s="436" t="n"/>
      <c r="AA180" s="436" t="n"/>
      <c r="AB180" s="436" t="n"/>
      <c r="AC180" s="436" t="n"/>
      <c r="AD180" s="436" t="n"/>
      <c r="AE180" s="436" t="n"/>
      <c r="AF180" s="309">
        <f>NOT(OR(ISBLANK(S180),ISBLANK(T180),ISBLANK(U180),ISBLANK(V180),AND(ISBLANK(W180),ISBLANK(X180))))</f>
        <v/>
      </c>
      <c r="AG180" s="309" t="n">
        <v>15</v>
      </c>
      <c r="AH180" s="309">
        <f>IF(AG180&lt;=30,1,IF(AG180&lt;=60,2,IF(AG180&lt;=100,3,"bd")))</f>
        <v/>
      </c>
      <c r="AI180" s="309">
        <f>AND(A180&gt;=zakresy_produkcyjne!B$2,A180&lt;=zakresy_produkcyjne!B$3)</f>
        <v/>
      </c>
      <c r="AJ180" s="309">
        <f>AND(B180&gt;=zakresy_produkcyjne!C$2,B180&lt;=zakresy_produkcyjne!C$3)</f>
        <v/>
      </c>
      <c r="AK180" s="309">
        <f>AND(C180&gt;=zakresy_produkcyjne!D$2,C180&lt;=zakresy_produkcyjne!D$3)</f>
        <v/>
      </c>
      <c r="AL180" s="309">
        <f>AND(D180&gt;=zakresy_produkcyjne!E$2,D180&lt;=zakresy_produkcyjne!E$3)</f>
        <v/>
      </c>
      <c r="AM180" s="309">
        <f>AND(E180&gt;=zakresy_produkcyjne!F$2,E180&lt;=zakresy_produkcyjne!F$3)</f>
        <v/>
      </c>
      <c r="AN180" s="309">
        <f>AND(F180&gt;=zakresy_produkcyjne!G$2,F180&lt;=zakresy_produkcyjne!G$3)</f>
        <v/>
      </c>
      <c r="AO180" s="309">
        <f>AND(G180&gt;=zakresy_produkcyjne!H$2,G180&lt;=zakresy_produkcyjne!H$3)</f>
        <v/>
      </c>
      <c r="AP180" s="309">
        <f>AND(O180&gt;=zakresy_produkcyjne!I$2,O180&lt;=zakresy_produkcyjne!I$3)</f>
        <v/>
      </c>
      <c r="AQ180" s="309">
        <f>AND(P180&gt;=zakresy_produkcyjne!J$2,P180&lt;=zakresy_produkcyjne!J$3)</f>
        <v/>
      </c>
      <c r="AR180" s="309">
        <f>AND(Q180&gt;=zakresy_produkcyjne!K$2,Q180&lt;=zakresy_produkcyjne!K$3)</f>
        <v/>
      </c>
      <c r="AS180" s="309">
        <f>AND(R180&gt;=zakresy_produkcyjne!L$2,R180&lt;=zakresy_produkcyjne!L$3)</f>
        <v/>
      </c>
      <c r="AT180" s="309">
        <f>AND(AI180:AO180)</f>
        <v/>
      </c>
      <c r="AU180" s="309">
        <f>AND(AP180:AS180)</f>
        <v/>
      </c>
      <c r="AV180" s="309">
        <f>AND(AT180:AU180)</f>
        <v/>
      </c>
      <c r="AW180" s="309">
        <f>AI180*zakresy_produkcyjne!B$4+AJ180*zakresy_produkcyjne!C$4+AK180*zakresy_produkcyjne!D$4+AL180*zakresy_produkcyjne!E$4+AM180*zakresy_produkcyjne!F$4+AN180*zakresy_produkcyjne!G$4+AO180*zakresy_produkcyjne!H$4+AP180*zakresy_produkcyjne!I$4+AQ180*zakresy_produkcyjne!J$4+AR180*zakresy_produkcyjne!K$4+AS180*zakresy_produkcyjne!L$4</f>
        <v/>
      </c>
      <c r="AY180" s="309" t="n">
        <v>420</v>
      </c>
      <c r="BA180" s="309" t="n">
        <v>16</v>
      </c>
      <c r="BB180" s="309" t="n">
        <v>185</v>
      </c>
      <c r="BC180" s="309" t="n">
        <v>115</v>
      </c>
      <c r="BJ180" s="309">
        <f>IF(S180&lt;&gt;"",S180,BE180)</f>
        <v/>
      </c>
      <c r="BK180" s="309">
        <f>IF(T180&lt;&gt;"",T180,BF180)</f>
        <v/>
      </c>
      <c r="BL180" s="309">
        <f>IF(U180&lt;&gt;"",U180,BG180)</f>
        <v/>
      </c>
      <c r="BM180" s="309">
        <f>IF(V180&lt;&gt;"",V180,BH180)</f>
        <v/>
      </c>
      <c r="BN180" s="309">
        <f>IF(X180&lt;&gt;"",X180,BI180)</f>
        <v/>
      </c>
      <c r="BO180" s="309">
        <f>ABS(BE180-BJ180)</f>
        <v/>
      </c>
      <c r="BP180" s="309">
        <f>IF(S180&lt;&gt;"",POWER((Arkusz10!$O$9*Q180+Arkusz10!$P$9)-S180,2))</f>
        <v/>
      </c>
    </row>
    <row customHeight="1" ht="13.8" r="181" s="311">
      <c r="A181" s="433" t="n">
        <v>3.58</v>
      </c>
      <c r="B181" s="433" t="n">
        <v>2.1</v>
      </c>
      <c r="C181" s="433" t="n">
        <v>0.22</v>
      </c>
      <c r="D181" s="433" t="n">
        <v>0.039</v>
      </c>
      <c r="E181" s="433" t="n">
        <v>0</v>
      </c>
      <c r="F181" s="433" t="n">
        <v>0</v>
      </c>
      <c r="G181" s="433" t="n">
        <v>0</v>
      </c>
      <c r="H181" s="433" t="n">
        <v>0.006</v>
      </c>
      <c r="I181" s="433" t="n">
        <v>0.04</v>
      </c>
      <c r="J181" s="433" t="n">
        <v>0</v>
      </c>
      <c r="K181" s="433" t="n">
        <v>0</v>
      </c>
      <c r="L181" s="433" t="n">
        <v>0</v>
      </c>
      <c r="M181" s="433" t="n">
        <v>0</v>
      </c>
      <c r="N181" s="433" t="n">
        <v>0</v>
      </c>
      <c r="O181" s="433" t="n">
        <v>900</v>
      </c>
      <c r="P181" s="433" t="n">
        <v>30</v>
      </c>
      <c r="Q181" s="433" t="n">
        <v>400</v>
      </c>
      <c r="R181" s="433" t="n">
        <v>120</v>
      </c>
      <c r="S181" s="436" t="n">
        <v>1005</v>
      </c>
      <c r="T181" s="437" t="n"/>
      <c r="U181" s="436" t="n">
        <v>6.6</v>
      </c>
      <c r="V181" s="436" t="n">
        <v>310</v>
      </c>
      <c r="W181" s="436" t="n"/>
      <c r="X181" s="436" t="n">
        <v>72</v>
      </c>
      <c r="Y181" s="435" t="n">
        <v>23</v>
      </c>
      <c r="Z181" s="436" t="n"/>
      <c r="AA181" s="436" t="n"/>
      <c r="AB181" s="436" t="n"/>
      <c r="AC181" s="436" t="n"/>
      <c r="AD181" s="436" t="n"/>
      <c r="AE181" s="436" t="n"/>
      <c r="AF181" s="309">
        <f>NOT(OR(ISBLANK(S181),ISBLANK(T181),ISBLANK(U181),ISBLANK(V181),AND(ISBLANK(W181),ISBLANK(X181))))</f>
        <v/>
      </c>
      <c r="AG181" s="309" t="n">
        <v>15</v>
      </c>
      <c r="AH181" s="309">
        <f>IF(AG181&lt;=30,1,IF(AG181&lt;=60,2,IF(AG181&lt;=100,3,"bd")))</f>
        <v/>
      </c>
      <c r="AI181" s="309">
        <f>AND(A181&gt;=zakresy_produkcyjne!B$2,A181&lt;=zakresy_produkcyjne!B$3)</f>
        <v/>
      </c>
      <c r="AJ181" s="309">
        <f>AND(B181&gt;=zakresy_produkcyjne!C$2,B181&lt;=zakresy_produkcyjne!C$3)</f>
        <v/>
      </c>
      <c r="AK181" s="309">
        <f>AND(C181&gt;=zakresy_produkcyjne!D$2,C181&lt;=zakresy_produkcyjne!D$3)</f>
        <v/>
      </c>
      <c r="AL181" s="309">
        <f>AND(D181&gt;=zakresy_produkcyjne!E$2,D181&lt;=zakresy_produkcyjne!E$3)</f>
        <v/>
      </c>
      <c r="AM181" s="309">
        <f>AND(E181&gt;=zakresy_produkcyjne!F$2,E181&lt;=zakresy_produkcyjne!F$3)</f>
        <v/>
      </c>
      <c r="AN181" s="309">
        <f>AND(F181&gt;=zakresy_produkcyjne!G$2,F181&lt;=zakresy_produkcyjne!G$3)</f>
        <v/>
      </c>
      <c r="AO181" s="309">
        <f>AND(G181&gt;=zakresy_produkcyjne!H$2,G181&lt;=zakresy_produkcyjne!H$3)</f>
        <v/>
      </c>
      <c r="AP181" s="309">
        <f>AND(O181&gt;=zakresy_produkcyjne!I$2,O181&lt;=zakresy_produkcyjne!I$3)</f>
        <v/>
      </c>
      <c r="AQ181" s="309">
        <f>AND(P181&gt;=zakresy_produkcyjne!J$2,P181&lt;=zakresy_produkcyjne!J$3)</f>
        <v/>
      </c>
      <c r="AR181" s="309">
        <f>AND(Q181&gt;=zakresy_produkcyjne!K$2,Q181&lt;=zakresy_produkcyjne!K$3)</f>
        <v/>
      </c>
      <c r="AS181" s="309">
        <f>AND(R181&gt;=zakresy_produkcyjne!L$2,R181&lt;=zakresy_produkcyjne!L$3)</f>
        <v/>
      </c>
      <c r="AT181" s="309">
        <f>AND(AI181:AO181)</f>
        <v/>
      </c>
      <c r="AU181" s="309">
        <f>AND(AP181:AS181)</f>
        <v/>
      </c>
      <c r="AV181" s="309">
        <f>AND(AT181:AU181)</f>
        <v/>
      </c>
      <c r="AW181" s="309">
        <f>AI181*zakresy_produkcyjne!B$4+AJ181*zakresy_produkcyjne!C$4+AK181*zakresy_produkcyjne!D$4+AL181*zakresy_produkcyjne!E$4+AM181*zakresy_produkcyjne!F$4+AN181*zakresy_produkcyjne!G$4+AO181*zakresy_produkcyjne!H$4+AP181*zakresy_produkcyjne!I$4+AQ181*zakresy_produkcyjne!J$4+AR181*zakresy_produkcyjne!K$4+AS181*zakresy_produkcyjne!L$4</f>
        <v/>
      </c>
      <c r="AY181" s="309" t="n">
        <v>420</v>
      </c>
      <c r="BA181" s="309" t="n">
        <v>16</v>
      </c>
      <c r="BB181" s="309" t="n">
        <v>185</v>
      </c>
      <c r="BC181" s="309" t="n">
        <v>115</v>
      </c>
      <c r="BJ181" s="309">
        <f>IF(S181&lt;&gt;"",S181,BE181)</f>
        <v/>
      </c>
      <c r="BK181" s="309">
        <f>IF(T181&lt;&gt;"",T181,BF181)</f>
        <v/>
      </c>
      <c r="BL181" s="309">
        <f>IF(U181&lt;&gt;"",U181,BG181)</f>
        <v/>
      </c>
      <c r="BM181" s="309">
        <f>IF(V181&lt;&gt;"",V181,BH181)</f>
        <v/>
      </c>
      <c r="BN181" s="309">
        <f>IF(X181&lt;&gt;"",X181,BI181)</f>
        <v/>
      </c>
      <c r="BO181" s="309">
        <f>ABS(BE181-BJ181)</f>
        <v/>
      </c>
      <c r="BP181" s="309">
        <f>IF(S181&lt;&gt;"",POWER((Arkusz10!$O$9*Q181+Arkusz10!$P$9)-S181,2))</f>
        <v/>
      </c>
    </row>
    <row customHeight="1" ht="13.8" r="182" s="311">
      <c r="A182" s="433" t="n">
        <v>3.58</v>
      </c>
      <c r="B182" s="433" t="n">
        <v>2.1</v>
      </c>
      <c r="C182" s="433" t="n">
        <v>0.22</v>
      </c>
      <c r="D182" s="433" t="n">
        <v>0.039</v>
      </c>
      <c r="E182" s="433" t="n">
        <v>0</v>
      </c>
      <c r="F182" s="433" t="n">
        <v>0</v>
      </c>
      <c r="G182" s="433" t="n">
        <v>0</v>
      </c>
      <c r="H182" s="433" t="n">
        <v>0.006</v>
      </c>
      <c r="I182" s="433" t="n">
        <v>0.04</v>
      </c>
      <c r="J182" s="433" t="n">
        <v>0</v>
      </c>
      <c r="K182" s="433" t="n">
        <v>0</v>
      </c>
      <c r="L182" s="433" t="n">
        <v>0</v>
      </c>
      <c r="M182" s="433" t="n">
        <v>0</v>
      </c>
      <c r="N182" s="433" t="n">
        <v>0</v>
      </c>
      <c r="O182" s="433" t="n">
        <v>900</v>
      </c>
      <c r="P182" s="433" t="n">
        <v>30</v>
      </c>
      <c r="Q182" s="433" t="n">
        <v>400</v>
      </c>
      <c r="R182" s="433" t="n">
        <v>180</v>
      </c>
      <c r="S182" s="436" t="n">
        <v>1010</v>
      </c>
      <c r="T182" s="437" t="n"/>
      <c r="U182" s="436" t="n">
        <v>5.4</v>
      </c>
      <c r="V182" s="436" t="n">
        <v>310</v>
      </c>
      <c r="W182" s="436" t="n"/>
      <c r="X182" s="436" t="n">
        <v>61</v>
      </c>
      <c r="Y182" s="435" t="n">
        <v>23</v>
      </c>
      <c r="Z182" s="436" t="n"/>
      <c r="AA182" s="436" t="n"/>
      <c r="AB182" s="436" t="n"/>
      <c r="AC182" s="436" t="n"/>
      <c r="AD182" s="436" t="n"/>
      <c r="AE182" s="436" t="n"/>
      <c r="AF182" s="309">
        <f>NOT(OR(ISBLANK(S182),ISBLANK(T182),ISBLANK(U182),ISBLANK(V182),AND(ISBLANK(W182),ISBLANK(X182))))</f>
        <v/>
      </c>
      <c r="AG182" s="309" t="n">
        <v>15</v>
      </c>
      <c r="AH182" s="309">
        <f>IF(AG182&lt;=30,1,IF(AG182&lt;=60,2,IF(AG182&lt;=100,3,"bd")))</f>
        <v/>
      </c>
      <c r="AI182" s="309">
        <f>AND(A182&gt;=zakresy_produkcyjne!B$2,A182&lt;=zakresy_produkcyjne!B$3)</f>
        <v/>
      </c>
      <c r="AJ182" s="309">
        <f>AND(B182&gt;=zakresy_produkcyjne!C$2,B182&lt;=zakresy_produkcyjne!C$3)</f>
        <v/>
      </c>
      <c r="AK182" s="309">
        <f>AND(C182&gt;=zakresy_produkcyjne!D$2,C182&lt;=zakresy_produkcyjne!D$3)</f>
        <v/>
      </c>
      <c r="AL182" s="309">
        <f>AND(D182&gt;=zakresy_produkcyjne!E$2,D182&lt;=zakresy_produkcyjne!E$3)</f>
        <v/>
      </c>
      <c r="AM182" s="309">
        <f>AND(E182&gt;=zakresy_produkcyjne!F$2,E182&lt;=zakresy_produkcyjne!F$3)</f>
        <v/>
      </c>
      <c r="AN182" s="309">
        <f>AND(F182&gt;=zakresy_produkcyjne!G$2,F182&lt;=zakresy_produkcyjne!G$3)</f>
        <v/>
      </c>
      <c r="AO182" s="309">
        <f>AND(G182&gt;=zakresy_produkcyjne!H$2,G182&lt;=zakresy_produkcyjne!H$3)</f>
        <v/>
      </c>
      <c r="AP182" s="309">
        <f>AND(O182&gt;=zakresy_produkcyjne!I$2,O182&lt;=zakresy_produkcyjne!I$3)</f>
        <v/>
      </c>
      <c r="AQ182" s="309">
        <f>AND(P182&gt;=zakresy_produkcyjne!J$2,P182&lt;=zakresy_produkcyjne!J$3)</f>
        <v/>
      </c>
      <c r="AR182" s="309">
        <f>AND(Q182&gt;=zakresy_produkcyjne!K$2,Q182&lt;=zakresy_produkcyjne!K$3)</f>
        <v/>
      </c>
      <c r="AS182" s="309">
        <f>AND(R182&gt;=zakresy_produkcyjne!L$2,R182&lt;=zakresy_produkcyjne!L$3)</f>
        <v/>
      </c>
      <c r="AT182" s="309">
        <f>AND(AI182:AO182)</f>
        <v/>
      </c>
      <c r="AU182" s="309">
        <f>AND(AP182:AS182)</f>
        <v/>
      </c>
      <c r="AV182" s="309">
        <f>AND(AT182:AU182)</f>
        <v/>
      </c>
      <c r="AW182" s="309">
        <f>AI182*zakresy_produkcyjne!B$4+AJ182*zakresy_produkcyjne!C$4+AK182*zakresy_produkcyjne!D$4+AL182*zakresy_produkcyjne!E$4+AM182*zakresy_produkcyjne!F$4+AN182*zakresy_produkcyjne!G$4+AO182*zakresy_produkcyjne!H$4+AP182*zakresy_produkcyjne!I$4+AQ182*zakresy_produkcyjne!J$4+AR182*zakresy_produkcyjne!K$4+AS182*zakresy_produkcyjne!L$4</f>
        <v/>
      </c>
      <c r="AY182" s="309" t="n">
        <v>420</v>
      </c>
      <c r="BA182" s="309" t="n">
        <v>16</v>
      </c>
      <c r="BB182" s="309" t="n">
        <v>185</v>
      </c>
      <c r="BC182" s="309" t="n">
        <v>115</v>
      </c>
      <c r="BJ182" s="309">
        <f>IF(S182&lt;&gt;"",S182,BE182)</f>
        <v/>
      </c>
      <c r="BK182" s="309">
        <f>IF(T182&lt;&gt;"",T182,BF182)</f>
        <v/>
      </c>
      <c r="BL182" s="309">
        <f>IF(U182&lt;&gt;"",U182,BG182)</f>
        <v/>
      </c>
      <c r="BM182" s="309">
        <f>IF(V182&lt;&gt;"",V182,BH182)</f>
        <v/>
      </c>
      <c r="BN182" s="309">
        <f>IF(X182&lt;&gt;"",X182,BI182)</f>
        <v/>
      </c>
      <c r="BO182" s="309">
        <f>ABS(BE182-BJ182)</f>
        <v/>
      </c>
      <c r="BP182" s="309">
        <f>IF(S182&lt;&gt;"",POWER((Arkusz10!$O$9*Q182+Arkusz10!$P$9)-S182,2))</f>
        <v/>
      </c>
    </row>
    <row customHeight="1" ht="13.8" r="183" s="311">
      <c r="A183" s="438" t="n">
        <v>3.57</v>
      </c>
      <c r="B183" s="438" t="n">
        <v>2.13</v>
      </c>
      <c r="C183" s="438" t="n">
        <v>0.26</v>
      </c>
      <c r="D183" s="438" t="n">
        <v>0.038</v>
      </c>
      <c r="E183" s="438" t="n">
        <v>0.7</v>
      </c>
      <c r="F183" s="438" t="n">
        <v>1.2</v>
      </c>
      <c r="G183" s="438" t="n">
        <v>0.2</v>
      </c>
      <c r="H183" s="438" t="n">
        <v>0.015</v>
      </c>
      <c r="I183" s="438" t="n">
        <v>0.06</v>
      </c>
      <c r="J183" s="438" t="n">
        <v>0</v>
      </c>
      <c r="K183" s="438" t="n">
        <v>0</v>
      </c>
      <c r="L183" s="438" t="n">
        <v>0</v>
      </c>
      <c r="M183" s="438" t="n">
        <v>0</v>
      </c>
      <c r="N183" s="438" t="n">
        <v>0</v>
      </c>
      <c r="O183" s="438" t="n">
        <v>850</v>
      </c>
      <c r="P183" s="438" t="n">
        <v>120</v>
      </c>
      <c r="Q183" s="438" t="n">
        <v>280</v>
      </c>
      <c r="R183" s="438" t="n">
        <v>180</v>
      </c>
      <c r="S183" s="438" t="n">
        <v>1486</v>
      </c>
      <c r="T183" s="438" t="n">
        <v>1418</v>
      </c>
      <c r="U183" s="438" t="n">
        <v>1</v>
      </c>
      <c r="V183" s="438">
        <f>KONWERTUJ_TWARDOSC(AA183,tabela_twardosci!$C$8:$C$69,tabela_twardosci!$K$8:$K$69)</f>
        <v/>
      </c>
      <c r="W183" s="438" t="n"/>
      <c r="X183" s="438" t="n">
        <v>40.1</v>
      </c>
      <c r="Y183" s="438" t="n">
        <v>24</v>
      </c>
      <c r="Z183" s="438" t="n"/>
      <c r="AA183" s="438" t="n">
        <v>43.4</v>
      </c>
      <c r="AB183" s="438" t="n"/>
      <c r="AC183" s="438" t="n"/>
      <c r="AD183" s="438" t="n"/>
      <c r="AE183" s="438" t="n"/>
      <c r="AF183" s="309">
        <f>NOT(OR(ISBLANK(S183),ISBLANK(T183),ISBLANK(U183),ISBLANK(V183),AND(ISBLANK(W183),ISBLANK(X183))))</f>
        <v/>
      </c>
      <c r="AG183" s="309" t="n">
        <v>25</v>
      </c>
      <c r="AH183" s="309">
        <f>IF(AG183&lt;=30,1,IF(AG183&lt;=60,2,IF(AG183&lt;=100,3,"bd")))</f>
        <v/>
      </c>
      <c r="AI183" s="309">
        <f>AND(A183&gt;=zakresy_produkcyjne!B$2,A183&lt;=zakresy_produkcyjne!B$3)</f>
        <v/>
      </c>
      <c r="AJ183" s="309">
        <f>AND(B183&gt;=zakresy_produkcyjne!C$2,B183&lt;=zakresy_produkcyjne!C$3)</f>
        <v/>
      </c>
      <c r="AK183" s="309">
        <f>AND(C183&gt;=zakresy_produkcyjne!D$2,C183&lt;=zakresy_produkcyjne!D$3)</f>
        <v/>
      </c>
      <c r="AL183" s="309">
        <f>AND(D183&gt;=zakresy_produkcyjne!E$2,D183&lt;=zakresy_produkcyjne!E$3)</f>
        <v/>
      </c>
      <c r="AM183" s="309">
        <f>AND(E183&gt;=zakresy_produkcyjne!F$2,E183&lt;=zakresy_produkcyjne!F$3)</f>
        <v/>
      </c>
      <c r="AN183" s="309">
        <f>AND(F183&gt;=zakresy_produkcyjne!G$2,F183&lt;=zakresy_produkcyjne!G$3)</f>
        <v/>
      </c>
      <c r="AO183" s="309">
        <f>AND(G183&gt;=zakresy_produkcyjne!H$2,G183&lt;=zakresy_produkcyjne!H$3)</f>
        <v/>
      </c>
      <c r="AP183" s="309">
        <f>AND(O183&gt;=zakresy_produkcyjne!I$2,O183&lt;=zakresy_produkcyjne!I$3)</f>
        <v/>
      </c>
      <c r="AQ183" s="309">
        <f>AND(P183&gt;=zakresy_produkcyjne!J$2,P183&lt;=zakresy_produkcyjne!J$3)</f>
        <v/>
      </c>
      <c r="AR183" s="309">
        <f>AND(Q183&gt;=zakresy_produkcyjne!K$2,Q183&lt;=zakresy_produkcyjne!K$3)</f>
        <v/>
      </c>
      <c r="AS183" s="309">
        <f>AND(R183&gt;=zakresy_produkcyjne!L$2,R183&lt;=zakresy_produkcyjne!L$3)</f>
        <v/>
      </c>
      <c r="AT183" s="309">
        <f>AND(AI183:AO183)</f>
        <v/>
      </c>
      <c r="AU183" s="309">
        <f>AND(AP183:AS183)</f>
        <v/>
      </c>
      <c r="AV183" s="309">
        <f>AND(AT183:AU183)</f>
        <v/>
      </c>
      <c r="AW183" s="309">
        <f>AI183*zakresy_produkcyjne!B$4+AJ183*zakresy_produkcyjne!C$4+AK183*zakresy_produkcyjne!D$4+AL183*zakresy_produkcyjne!E$4+AM183*zakresy_produkcyjne!F$4+AN183*zakresy_produkcyjne!G$4+AO183*zakresy_produkcyjne!H$4+AP183*zakresy_produkcyjne!I$4+AQ183*zakresy_produkcyjne!J$4+AR183*zakresy_produkcyjne!K$4+AS183*zakresy_produkcyjne!L$4</f>
        <v/>
      </c>
      <c r="BJ183" s="309">
        <f>IF(S183&lt;&gt;"",S183,BE183)</f>
        <v/>
      </c>
      <c r="BK183" s="309">
        <f>IF(T183&lt;&gt;"",T183,BF183)</f>
        <v/>
      </c>
      <c r="BL183" s="309">
        <f>IF(U183&lt;&gt;"",U183,BG183)</f>
        <v/>
      </c>
      <c r="BM183" s="309">
        <f>IF(V183&lt;&gt;"",V183,BH183)</f>
        <v/>
      </c>
      <c r="BN183" s="309">
        <f>IF(X183&lt;&gt;"",X183,BI183)</f>
        <v/>
      </c>
      <c r="BO183" s="309">
        <f>ABS(BE183-BJ183)</f>
        <v/>
      </c>
      <c r="BP183" s="309">
        <f>IF(S183&lt;&gt;"",POWER((Arkusz10!$O$9*Q183+Arkusz10!$P$9)-S183,2))</f>
        <v/>
      </c>
    </row>
    <row customHeight="1" ht="13.8" r="184" s="311">
      <c r="A184" s="438" t="n">
        <v>3.57</v>
      </c>
      <c r="B184" s="438" t="n">
        <v>2.13</v>
      </c>
      <c r="C184" s="438" t="n">
        <v>0.26</v>
      </c>
      <c r="D184" s="438" t="n">
        <v>0.038</v>
      </c>
      <c r="E184" s="438" t="n">
        <v>0.7</v>
      </c>
      <c r="F184" s="438" t="n">
        <v>1.2</v>
      </c>
      <c r="G184" s="438" t="n">
        <v>0.2</v>
      </c>
      <c r="H184" s="438" t="n">
        <v>0.015</v>
      </c>
      <c r="I184" s="438" t="n">
        <v>0.06</v>
      </c>
      <c r="J184" s="438" t="n">
        <v>0</v>
      </c>
      <c r="K184" s="438" t="n">
        <v>0</v>
      </c>
      <c r="L184" s="438" t="n">
        <v>0</v>
      </c>
      <c r="M184" s="438" t="n">
        <v>0</v>
      </c>
      <c r="N184" s="438" t="n">
        <v>0</v>
      </c>
      <c r="O184" s="438" t="n">
        <v>850</v>
      </c>
      <c r="P184" s="438" t="n">
        <v>120</v>
      </c>
      <c r="Q184" s="438" t="n">
        <v>300</v>
      </c>
      <c r="R184" s="438" t="n">
        <v>180</v>
      </c>
      <c r="S184" s="438" t="n">
        <v>1430</v>
      </c>
      <c r="T184" s="438" t="n">
        <v>1283</v>
      </c>
      <c r="U184" s="438" t="n">
        <v>1.7</v>
      </c>
      <c r="V184" s="438">
        <f>KONWERTUJ_TWARDOSC(AA184,tabela_twardosci!$C$8:$C$69,tabela_twardosci!$K$8:$K$69)</f>
        <v/>
      </c>
      <c r="W184" s="438" t="n"/>
      <c r="X184" s="438" t="n">
        <v>56.2</v>
      </c>
      <c r="Y184" s="438" t="n">
        <v>24</v>
      </c>
      <c r="Z184" s="438" t="n"/>
      <c r="AA184" s="438" t="n">
        <v>39.3</v>
      </c>
      <c r="AB184" s="438" t="n"/>
      <c r="AC184" s="438" t="n"/>
      <c r="AD184" s="438" t="n"/>
      <c r="AE184" s="438" t="n"/>
      <c r="AF184" s="309">
        <f>NOT(OR(ISBLANK(S184),ISBLANK(T184),ISBLANK(U184),ISBLANK(V184),AND(ISBLANK(W184),ISBLANK(X184))))</f>
        <v/>
      </c>
      <c r="AG184" s="309" t="n">
        <v>25</v>
      </c>
      <c r="AH184" s="309">
        <f>IF(AG184&lt;=30,1,IF(AG184&lt;=60,2,IF(AG184&lt;=100,3,"bd")))</f>
        <v/>
      </c>
      <c r="AI184" s="309">
        <f>AND(A184&gt;=zakresy_produkcyjne!B$2,A184&lt;=zakresy_produkcyjne!B$3)</f>
        <v/>
      </c>
      <c r="AJ184" s="309">
        <f>AND(B184&gt;=zakresy_produkcyjne!C$2,B184&lt;=zakresy_produkcyjne!C$3)</f>
        <v/>
      </c>
      <c r="AK184" s="309">
        <f>AND(C184&gt;=zakresy_produkcyjne!D$2,C184&lt;=zakresy_produkcyjne!D$3)</f>
        <v/>
      </c>
      <c r="AL184" s="309">
        <f>AND(D184&gt;=zakresy_produkcyjne!E$2,D184&lt;=zakresy_produkcyjne!E$3)</f>
        <v/>
      </c>
      <c r="AM184" s="309">
        <f>AND(E184&gt;=zakresy_produkcyjne!F$2,E184&lt;=zakresy_produkcyjne!F$3)</f>
        <v/>
      </c>
      <c r="AN184" s="309">
        <f>AND(F184&gt;=zakresy_produkcyjne!G$2,F184&lt;=zakresy_produkcyjne!G$3)</f>
        <v/>
      </c>
      <c r="AO184" s="309">
        <f>AND(G184&gt;=zakresy_produkcyjne!H$2,G184&lt;=zakresy_produkcyjne!H$3)</f>
        <v/>
      </c>
      <c r="AP184" s="309">
        <f>AND(O184&gt;=zakresy_produkcyjne!I$2,O184&lt;=zakresy_produkcyjne!I$3)</f>
        <v/>
      </c>
      <c r="AQ184" s="309">
        <f>AND(P184&gt;=zakresy_produkcyjne!J$2,P184&lt;=zakresy_produkcyjne!J$3)</f>
        <v/>
      </c>
      <c r="AR184" s="309">
        <f>AND(Q184&gt;=zakresy_produkcyjne!K$2,Q184&lt;=zakresy_produkcyjne!K$3)</f>
        <v/>
      </c>
      <c r="AS184" s="309">
        <f>AND(R184&gt;=zakresy_produkcyjne!L$2,R184&lt;=zakresy_produkcyjne!L$3)</f>
        <v/>
      </c>
      <c r="AT184" s="309">
        <f>AND(AI184:AO184)</f>
        <v/>
      </c>
      <c r="AU184" s="309">
        <f>AND(AP184:AS184)</f>
        <v/>
      </c>
      <c r="AV184" s="309">
        <f>AND(AT184:AU184)</f>
        <v/>
      </c>
      <c r="AW184" s="309">
        <f>AI184*zakresy_produkcyjne!B$4+AJ184*zakresy_produkcyjne!C$4+AK184*zakresy_produkcyjne!D$4+AL184*zakresy_produkcyjne!E$4+AM184*zakresy_produkcyjne!F$4+AN184*zakresy_produkcyjne!G$4+AO184*zakresy_produkcyjne!H$4+AP184*zakresy_produkcyjne!I$4+AQ184*zakresy_produkcyjne!J$4+AR184*zakresy_produkcyjne!K$4+AS184*zakresy_produkcyjne!L$4</f>
        <v/>
      </c>
      <c r="BJ184" s="309">
        <f>IF(S184&lt;&gt;"",S184,BE184)</f>
        <v/>
      </c>
      <c r="BK184" s="309">
        <f>IF(T184&lt;&gt;"",T184,BF184)</f>
        <v/>
      </c>
      <c r="BL184" s="309">
        <f>IF(U184&lt;&gt;"",U184,BG184)</f>
        <v/>
      </c>
      <c r="BM184" s="309">
        <f>IF(V184&lt;&gt;"",V184,BH184)</f>
        <v/>
      </c>
      <c r="BN184" s="309">
        <f>IF(X184&lt;&gt;"",X184,BI184)</f>
        <v/>
      </c>
      <c r="BO184" s="309">
        <f>ABS(BE184-BJ184)</f>
        <v/>
      </c>
      <c r="BP184" s="309">
        <f>IF(S184&lt;&gt;"",POWER((Arkusz10!$O$9*Q184+Arkusz10!$P$9)-S184,2))</f>
        <v/>
      </c>
    </row>
    <row customHeight="1" ht="13.8" r="185" s="311">
      <c r="A185" s="438" t="n">
        <v>3.57</v>
      </c>
      <c r="B185" s="438" t="n">
        <v>2.13</v>
      </c>
      <c r="C185" s="438" t="n">
        <v>0.26</v>
      </c>
      <c r="D185" s="438" t="n">
        <v>0.038</v>
      </c>
      <c r="E185" s="438" t="n">
        <v>0.7</v>
      </c>
      <c r="F185" s="438" t="n">
        <v>1.2</v>
      </c>
      <c r="G185" s="438" t="n">
        <v>0.2</v>
      </c>
      <c r="H185" s="438" t="n">
        <v>0.015</v>
      </c>
      <c r="I185" s="438" t="n">
        <v>0.06</v>
      </c>
      <c r="J185" s="438" t="n">
        <v>0</v>
      </c>
      <c r="K185" s="438" t="n">
        <v>0</v>
      </c>
      <c r="L185" s="438" t="n">
        <v>0</v>
      </c>
      <c r="M185" s="438" t="n">
        <v>0</v>
      </c>
      <c r="N185" s="438" t="n">
        <v>0</v>
      </c>
      <c r="O185" s="438" t="n">
        <v>900</v>
      </c>
      <c r="P185" s="438" t="n">
        <v>120</v>
      </c>
      <c r="Q185" s="438" t="n">
        <v>320</v>
      </c>
      <c r="R185" s="438" t="n">
        <v>120</v>
      </c>
      <c r="S185" s="438" t="n">
        <v>1205</v>
      </c>
      <c r="T185" s="438" t="n">
        <v>1178</v>
      </c>
      <c r="U185" s="438" t="n">
        <v>2.4</v>
      </c>
      <c r="V185" s="438">
        <f>KONWERTUJ_TWARDOSC(AA185,tabela_twardosci!$C$8:$C$69,tabela_twardosci!$K$8:$K$69)</f>
        <v/>
      </c>
      <c r="W185" s="438" t="n"/>
      <c r="X185" s="438" t="n">
        <v>62.6</v>
      </c>
      <c r="Y185" s="438" t="n">
        <v>24</v>
      </c>
      <c r="Z185" s="438" t="n"/>
      <c r="AA185" s="438" t="n">
        <v>36.6</v>
      </c>
      <c r="AB185" s="438" t="n"/>
      <c r="AC185" s="438" t="n"/>
      <c r="AD185" s="438" t="n"/>
      <c r="AE185" s="438" t="n"/>
      <c r="AF185" s="309">
        <f>NOT(OR(ISBLANK(S185),ISBLANK(T185),ISBLANK(U185),ISBLANK(V185),AND(ISBLANK(W185),ISBLANK(X185))))</f>
        <v/>
      </c>
      <c r="AG185" s="309" t="n">
        <v>25</v>
      </c>
      <c r="AH185" s="309">
        <f>IF(AG185&lt;=30,1,IF(AG185&lt;=60,2,IF(AG185&lt;=100,3,"bd")))</f>
        <v/>
      </c>
      <c r="AI185" s="309">
        <f>AND(A185&gt;=zakresy_produkcyjne!B$2,A185&lt;=zakresy_produkcyjne!B$3)</f>
        <v/>
      </c>
      <c r="AJ185" s="309">
        <f>AND(B185&gt;=zakresy_produkcyjne!C$2,B185&lt;=zakresy_produkcyjne!C$3)</f>
        <v/>
      </c>
      <c r="AK185" s="309">
        <f>AND(C185&gt;=zakresy_produkcyjne!D$2,C185&lt;=zakresy_produkcyjne!D$3)</f>
        <v/>
      </c>
      <c r="AL185" s="309">
        <f>AND(D185&gt;=zakresy_produkcyjne!E$2,D185&lt;=zakresy_produkcyjne!E$3)</f>
        <v/>
      </c>
      <c r="AM185" s="309">
        <f>AND(E185&gt;=zakresy_produkcyjne!F$2,E185&lt;=zakresy_produkcyjne!F$3)</f>
        <v/>
      </c>
      <c r="AN185" s="309">
        <f>AND(F185&gt;=zakresy_produkcyjne!G$2,F185&lt;=zakresy_produkcyjne!G$3)</f>
        <v/>
      </c>
      <c r="AO185" s="309">
        <f>AND(G185&gt;=zakresy_produkcyjne!H$2,G185&lt;=zakresy_produkcyjne!H$3)</f>
        <v/>
      </c>
      <c r="AP185" s="309">
        <f>AND(O185&gt;=zakresy_produkcyjne!I$2,O185&lt;=zakresy_produkcyjne!I$3)</f>
        <v/>
      </c>
      <c r="AQ185" s="309">
        <f>AND(P185&gt;=zakresy_produkcyjne!J$2,P185&lt;=zakresy_produkcyjne!J$3)</f>
        <v/>
      </c>
      <c r="AR185" s="309">
        <f>AND(Q185&gt;=zakresy_produkcyjne!K$2,Q185&lt;=zakresy_produkcyjne!K$3)</f>
        <v/>
      </c>
      <c r="AS185" s="309">
        <f>AND(R185&gt;=zakresy_produkcyjne!L$2,R185&lt;=zakresy_produkcyjne!L$3)</f>
        <v/>
      </c>
      <c r="AT185" s="309">
        <f>AND(AI185:AO185)</f>
        <v/>
      </c>
      <c r="AU185" s="309">
        <f>AND(AP185:AS185)</f>
        <v/>
      </c>
      <c r="AV185" s="309">
        <f>AND(AT185:AU185)</f>
        <v/>
      </c>
      <c r="AW185" s="309">
        <f>AI185*zakresy_produkcyjne!B$4+AJ185*zakresy_produkcyjne!C$4+AK185*zakresy_produkcyjne!D$4+AL185*zakresy_produkcyjne!E$4+AM185*zakresy_produkcyjne!F$4+AN185*zakresy_produkcyjne!G$4+AO185*zakresy_produkcyjne!H$4+AP185*zakresy_produkcyjne!I$4+AQ185*zakresy_produkcyjne!J$4+AR185*zakresy_produkcyjne!K$4+AS185*zakresy_produkcyjne!L$4</f>
        <v/>
      </c>
      <c r="BJ185" s="309">
        <f>IF(S185&lt;&gt;"",S185,BE185)</f>
        <v/>
      </c>
      <c r="BK185" s="309">
        <f>IF(T185&lt;&gt;"",T185,BF185)</f>
        <v/>
      </c>
      <c r="BL185" s="309">
        <f>IF(U185&lt;&gt;"",U185,BG185)</f>
        <v/>
      </c>
      <c r="BM185" s="309">
        <f>IF(V185&lt;&gt;"",V185,BH185)</f>
        <v/>
      </c>
      <c r="BN185" s="309">
        <f>IF(X185&lt;&gt;"",X185,BI185)</f>
        <v/>
      </c>
      <c r="BO185" s="309">
        <f>ABS(BE185-BJ185)</f>
        <v/>
      </c>
      <c r="BP185" s="309">
        <f>IF(S185&lt;&gt;"",POWER((Arkusz10!$O$9*Q185+Arkusz10!$P$9)-S185,2))</f>
        <v/>
      </c>
    </row>
    <row customHeight="1" ht="13.8" r="186" s="311">
      <c r="A186" s="438" t="n">
        <v>3.57</v>
      </c>
      <c r="B186" s="438" t="n">
        <v>2.13</v>
      </c>
      <c r="C186" s="438" t="n">
        <v>0.26</v>
      </c>
      <c r="D186" s="438" t="n">
        <v>0.038</v>
      </c>
      <c r="E186" s="438" t="n">
        <v>0.7</v>
      </c>
      <c r="F186" s="438" t="n">
        <v>1.2</v>
      </c>
      <c r="G186" s="438" t="n">
        <v>0.2</v>
      </c>
      <c r="H186" s="438" t="n">
        <v>0.015</v>
      </c>
      <c r="I186" s="438" t="n">
        <v>0.06</v>
      </c>
      <c r="J186" s="438" t="n">
        <v>0</v>
      </c>
      <c r="K186" s="438" t="n">
        <v>0</v>
      </c>
      <c r="L186" s="438" t="n">
        <v>0</v>
      </c>
      <c r="M186" s="438" t="n">
        <v>0</v>
      </c>
      <c r="N186" s="438" t="n">
        <v>0</v>
      </c>
      <c r="O186" s="438" t="n">
        <v>900</v>
      </c>
      <c r="P186" s="438" t="n">
        <v>120</v>
      </c>
      <c r="Q186" s="438" t="n">
        <v>340</v>
      </c>
      <c r="R186" s="438" t="n">
        <v>120</v>
      </c>
      <c r="S186" s="438" t="n">
        <v>1202</v>
      </c>
      <c r="T186" s="438" t="n">
        <v>1025</v>
      </c>
      <c r="U186" s="438" t="n">
        <v>6.5</v>
      </c>
      <c r="V186" s="438">
        <f>KONWERTUJ_TWARDOSC(AA186,tabela_twardosci!$C$8:$C$69,tabela_twardosci!$K$8:$K$69)</f>
        <v/>
      </c>
      <c r="W186" s="438" t="n"/>
      <c r="X186" s="438" t="n">
        <v>79.40000000000001</v>
      </c>
      <c r="Y186" s="438" t="n">
        <v>24</v>
      </c>
      <c r="Z186" s="438" t="n"/>
      <c r="AA186" s="438" t="n">
        <v>32.7</v>
      </c>
      <c r="AB186" s="438" t="n"/>
      <c r="AC186" s="438" t="n"/>
      <c r="AD186" s="438" t="n"/>
      <c r="AE186" s="438" t="n"/>
      <c r="AF186" s="309">
        <f>NOT(OR(ISBLANK(S186),ISBLANK(T186),ISBLANK(U186),ISBLANK(V186),AND(ISBLANK(W186),ISBLANK(X186))))</f>
        <v/>
      </c>
      <c r="AG186" s="309" t="n">
        <v>25</v>
      </c>
      <c r="AH186" s="309">
        <f>IF(AG186&lt;=30,1,IF(AG186&lt;=60,2,IF(AG186&lt;=100,3,"bd")))</f>
        <v/>
      </c>
      <c r="AI186" s="309">
        <f>AND(A186&gt;=zakresy_produkcyjne!B$2,A186&lt;=zakresy_produkcyjne!B$3)</f>
        <v/>
      </c>
      <c r="AJ186" s="309">
        <f>AND(B186&gt;=zakresy_produkcyjne!C$2,B186&lt;=zakresy_produkcyjne!C$3)</f>
        <v/>
      </c>
      <c r="AK186" s="309">
        <f>AND(C186&gt;=zakresy_produkcyjne!D$2,C186&lt;=zakresy_produkcyjne!D$3)</f>
        <v/>
      </c>
      <c r="AL186" s="309">
        <f>AND(D186&gt;=zakresy_produkcyjne!E$2,D186&lt;=zakresy_produkcyjne!E$3)</f>
        <v/>
      </c>
      <c r="AM186" s="309">
        <f>AND(E186&gt;=zakresy_produkcyjne!F$2,E186&lt;=zakresy_produkcyjne!F$3)</f>
        <v/>
      </c>
      <c r="AN186" s="309">
        <f>AND(F186&gt;=zakresy_produkcyjne!G$2,F186&lt;=zakresy_produkcyjne!G$3)</f>
        <v/>
      </c>
      <c r="AO186" s="309">
        <f>AND(G186&gt;=zakresy_produkcyjne!H$2,G186&lt;=zakresy_produkcyjne!H$3)</f>
        <v/>
      </c>
      <c r="AP186" s="309">
        <f>AND(O186&gt;=zakresy_produkcyjne!I$2,O186&lt;=zakresy_produkcyjne!I$3)</f>
        <v/>
      </c>
      <c r="AQ186" s="309">
        <f>AND(P186&gt;=zakresy_produkcyjne!J$2,P186&lt;=zakresy_produkcyjne!J$3)</f>
        <v/>
      </c>
      <c r="AR186" s="309">
        <f>AND(Q186&gt;=zakresy_produkcyjne!K$2,Q186&lt;=zakresy_produkcyjne!K$3)</f>
        <v/>
      </c>
      <c r="AS186" s="309">
        <f>AND(R186&gt;=zakresy_produkcyjne!L$2,R186&lt;=zakresy_produkcyjne!L$3)</f>
        <v/>
      </c>
      <c r="AT186" s="309">
        <f>AND(AI186:AO186)</f>
        <v/>
      </c>
      <c r="AU186" s="309">
        <f>AND(AP186:AS186)</f>
        <v/>
      </c>
      <c r="AV186" s="309">
        <f>AND(AT186:AU186)</f>
        <v/>
      </c>
      <c r="AW186" s="309">
        <f>AI186*zakresy_produkcyjne!B$4+AJ186*zakresy_produkcyjne!C$4+AK186*zakresy_produkcyjne!D$4+AL186*zakresy_produkcyjne!E$4+AM186*zakresy_produkcyjne!F$4+AN186*zakresy_produkcyjne!G$4+AO186*zakresy_produkcyjne!H$4+AP186*zakresy_produkcyjne!I$4+AQ186*zakresy_produkcyjne!J$4+AR186*zakresy_produkcyjne!K$4+AS186*zakresy_produkcyjne!L$4</f>
        <v/>
      </c>
      <c r="BJ186" s="309">
        <f>IF(S186&lt;&gt;"",S186,BE186)</f>
        <v/>
      </c>
      <c r="BK186" s="309">
        <f>IF(T186&lt;&gt;"",T186,BF186)</f>
        <v/>
      </c>
      <c r="BL186" s="309">
        <f>IF(U186&lt;&gt;"",U186,BG186)</f>
        <v/>
      </c>
      <c r="BM186" s="309">
        <f>IF(V186&lt;&gt;"",V186,BH186)</f>
        <v/>
      </c>
      <c r="BN186" s="309">
        <f>IF(X186&lt;&gt;"",X186,BI186)</f>
        <v/>
      </c>
      <c r="BO186" s="309">
        <f>ABS(BE186-BJ186)</f>
        <v/>
      </c>
      <c r="BP186" s="309">
        <f>IF(S186&lt;&gt;"",POWER((Arkusz10!$O$9*Q186+Arkusz10!$P$9)-S186,2))</f>
        <v/>
      </c>
    </row>
    <row customHeight="1" ht="13.8" r="187" s="311">
      <c r="A187" s="438" t="n">
        <v>3.57</v>
      </c>
      <c r="B187" s="438" t="n">
        <v>2.13</v>
      </c>
      <c r="C187" s="438" t="n">
        <v>0.26</v>
      </c>
      <c r="D187" s="438" t="n">
        <v>0.038</v>
      </c>
      <c r="E187" s="438" t="n">
        <v>0.7</v>
      </c>
      <c r="F187" s="438" t="n">
        <v>1.2</v>
      </c>
      <c r="G187" s="438" t="n">
        <v>0.2</v>
      </c>
      <c r="H187" s="438" t="n">
        <v>0.015</v>
      </c>
      <c r="I187" s="438" t="n">
        <v>0.06</v>
      </c>
      <c r="J187" s="438" t="n">
        <v>0</v>
      </c>
      <c r="K187" s="438" t="n">
        <v>0</v>
      </c>
      <c r="L187" s="438" t="n">
        <v>0</v>
      </c>
      <c r="M187" s="438" t="n">
        <v>0</v>
      </c>
      <c r="N187" s="438" t="n">
        <v>0</v>
      </c>
      <c r="O187" s="438" t="n">
        <v>950</v>
      </c>
      <c r="P187" s="438" t="n">
        <v>120</v>
      </c>
      <c r="Q187" s="438" t="n">
        <v>360</v>
      </c>
      <c r="R187" s="438" t="n">
        <v>90</v>
      </c>
      <c r="S187" s="438" t="n">
        <v>1032</v>
      </c>
      <c r="T187" s="438" t="n">
        <v>780</v>
      </c>
      <c r="U187" s="438" t="n">
        <v>5.7</v>
      </c>
      <c r="V187" s="438">
        <f>KONWERTUJ_TWARDOSC(AA187,tabela_twardosci!$C$8:$C$69,tabela_twardosci!$K$8:$K$69)</f>
        <v/>
      </c>
      <c r="W187" s="438" t="n"/>
      <c r="X187" s="438" t="n">
        <v>86.2</v>
      </c>
      <c r="Y187" s="438" t="n">
        <v>24</v>
      </c>
      <c r="Z187" s="438" t="n"/>
      <c r="AA187" s="438" t="n">
        <v>24.9</v>
      </c>
      <c r="AB187" s="438" t="n"/>
      <c r="AC187" s="438" t="n"/>
      <c r="AD187" s="438" t="n"/>
      <c r="AE187" s="438" t="n"/>
      <c r="AF187" s="309">
        <f>NOT(OR(ISBLANK(S187),ISBLANK(T187),ISBLANK(U187),ISBLANK(V187),AND(ISBLANK(W187),ISBLANK(X187))))</f>
        <v/>
      </c>
      <c r="AG187" s="309" t="n">
        <v>25</v>
      </c>
      <c r="AH187" s="309">
        <f>IF(AG187&lt;=30,1,IF(AG187&lt;=60,2,IF(AG187&lt;=100,3,"bd")))</f>
        <v/>
      </c>
      <c r="AI187" s="309">
        <f>AND(A187&gt;=zakresy_produkcyjne!B$2,A187&lt;=zakresy_produkcyjne!B$3)</f>
        <v/>
      </c>
      <c r="AJ187" s="309">
        <f>AND(B187&gt;=zakresy_produkcyjne!C$2,B187&lt;=zakresy_produkcyjne!C$3)</f>
        <v/>
      </c>
      <c r="AK187" s="309">
        <f>AND(C187&gt;=zakresy_produkcyjne!D$2,C187&lt;=zakresy_produkcyjne!D$3)</f>
        <v/>
      </c>
      <c r="AL187" s="309">
        <f>AND(D187&gt;=zakresy_produkcyjne!E$2,D187&lt;=zakresy_produkcyjne!E$3)</f>
        <v/>
      </c>
      <c r="AM187" s="309">
        <f>AND(E187&gt;=zakresy_produkcyjne!F$2,E187&lt;=zakresy_produkcyjne!F$3)</f>
        <v/>
      </c>
      <c r="AN187" s="309">
        <f>AND(F187&gt;=zakresy_produkcyjne!G$2,F187&lt;=zakresy_produkcyjne!G$3)</f>
        <v/>
      </c>
      <c r="AO187" s="309">
        <f>AND(G187&gt;=zakresy_produkcyjne!H$2,G187&lt;=zakresy_produkcyjne!H$3)</f>
        <v/>
      </c>
      <c r="AP187" s="309">
        <f>AND(O187&gt;=zakresy_produkcyjne!I$2,O187&lt;=zakresy_produkcyjne!I$3)</f>
        <v/>
      </c>
      <c r="AQ187" s="309">
        <f>AND(P187&gt;=zakresy_produkcyjne!J$2,P187&lt;=zakresy_produkcyjne!J$3)</f>
        <v/>
      </c>
      <c r="AR187" s="309">
        <f>AND(Q187&gt;=zakresy_produkcyjne!K$2,Q187&lt;=zakresy_produkcyjne!K$3)</f>
        <v/>
      </c>
      <c r="AS187" s="309">
        <f>AND(R187&gt;=zakresy_produkcyjne!L$2,R187&lt;=zakresy_produkcyjne!L$3)</f>
        <v/>
      </c>
      <c r="AT187" s="309">
        <f>AND(AI187:AO187)</f>
        <v/>
      </c>
      <c r="AU187" s="309">
        <f>AND(AP187:AS187)</f>
        <v/>
      </c>
      <c r="AV187" s="309">
        <f>AND(AT187:AU187)</f>
        <v/>
      </c>
      <c r="AW187" s="309">
        <f>AI187*zakresy_produkcyjne!B$4+AJ187*zakresy_produkcyjne!C$4+AK187*zakresy_produkcyjne!D$4+AL187*zakresy_produkcyjne!E$4+AM187*zakresy_produkcyjne!F$4+AN187*zakresy_produkcyjne!G$4+AO187*zakresy_produkcyjne!H$4+AP187*zakresy_produkcyjne!I$4+AQ187*zakresy_produkcyjne!J$4+AR187*zakresy_produkcyjne!K$4+AS187*zakresy_produkcyjne!L$4</f>
        <v/>
      </c>
      <c r="BJ187" s="309">
        <f>IF(S187&lt;&gt;"",S187,BE187)</f>
        <v/>
      </c>
      <c r="BK187" s="309">
        <f>IF(T187&lt;&gt;"",T187,BF187)</f>
        <v/>
      </c>
      <c r="BL187" s="309">
        <f>IF(U187&lt;&gt;"",U187,BG187)</f>
        <v/>
      </c>
      <c r="BM187" s="309">
        <f>IF(V187&lt;&gt;"",V187,BH187)</f>
        <v/>
      </c>
      <c r="BN187" s="309">
        <f>IF(X187&lt;&gt;"",X187,BI187)</f>
        <v/>
      </c>
      <c r="BO187" s="309">
        <f>ABS(BE187-BJ187)</f>
        <v/>
      </c>
      <c r="BP187" s="309">
        <f>IF(S187&lt;&gt;"",POWER((Arkusz10!$O$9*Q187+Arkusz10!$P$9)-S187,2))</f>
        <v/>
      </c>
    </row>
    <row customHeight="1" ht="13.8" r="188" s="311">
      <c r="A188" s="438" t="n">
        <v>3.57</v>
      </c>
      <c r="B188" s="438" t="n">
        <v>2.13</v>
      </c>
      <c r="C188" s="438" t="n">
        <v>0.26</v>
      </c>
      <c r="D188" s="438" t="n">
        <v>0.038</v>
      </c>
      <c r="E188" s="438" t="n">
        <v>0.7</v>
      </c>
      <c r="F188" s="438" t="n">
        <v>1.2</v>
      </c>
      <c r="G188" s="438" t="n">
        <v>0.2</v>
      </c>
      <c r="H188" s="438" t="n">
        <v>0.015</v>
      </c>
      <c r="I188" s="438" t="n">
        <v>0.06</v>
      </c>
      <c r="J188" s="438" t="n">
        <v>0</v>
      </c>
      <c r="K188" s="438" t="n">
        <v>0</v>
      </c>
      <c r="L188" s="438" t="n">
        <v>0</v>
      </c>
      <c r="M188" s="438" t="n">
        <v>0</v>
      </c>
      <c r="N188" s="438" t="n">
        <v>0</v>
      </c>
      <c r="O188" s="438" t="n">
        <v>950</v>
      </c>
      <c r="P188" s="438" t="n">
        <v>120</v>
      </c>
      <c r="Q188" s="438" t="n">
        <v>380</v>
      </c>
      <c r="R188" s="438" t="n">
        <v>90</v>
      </c>
      <c r="S188" s="438" t="n">
        <v>862</v>
      </c>
      <c r="T188" s="438" t="n">
        <v>635</v>
      </c>
      <c r="U188" s="438" t="n">
        <v>2.8</v>
      </c>
      <c r="V188" s="438">
        <f>KONWERTUJ_TWARDOSC(AA188,tabela_twardosci!$C$8:$C$69,tabela_twardosci!$K$8:$K$69)</f>
        <v/>
      </c>
      <c r="W188" s="438" t="n"/>
      <c r="X188" s="438" t="n">
        <v>43.5</v>
      </c>
      <c r="Y188" s="438" t="n">
        <v>24</v>
      </c>
      <c r="Z188" s="438" t="n"/>
      <c r="AA188" s="438" t="n">
        <v>21.5</v>
      </c>
      <c r="AB188" s="438" t="n"/>
      <c r="AC188" s="438" t="n"/>
      <c r="AD188" s="438" t="n"/>
      <c r="AE188" s="438" t="n"/>
      <c r="AF188" s="309">
        <f>NOT(OR(ISBLANK(S188),ISBLANK(T188),ISBLANK(U188),ISBLANK(V188),AND(ISBLANK(W188),ISBLANK(X188))))</f>
        <v/>
      </c>
      <c r="AG188" s="309" t="n">
        <v>25</v>
      </c>
      <c r="AH188" s="309">
        <f>IF(AG188&lt;=30,1,IF(AG188&lt;=60,2,IF(AG188&lt;=100,3,"bd")))</f>
        <v/>
      </c>
      <c r="AI188" s="309">
        <f>AND(A188&gt;=zakresy_produkcyjne!B$2,A188&lt;=zakresy_produkcyjne!B$3)</f>
        <v/>
      </c>
      <c r="AJ188" s="309">
        <f>AND(B188&gt;=zakresy_produkcyjne!C$2,B188&lt;=zakresy_produkcyjne!C$3)</f>
        <v/>
      </c>
      <c r="AK188" s="309">
        <f>AND(C188&gt;=zakresy_produkcyjne!D$2,C188&lt;=zakresy_produkcyjne!D$3)</f>
        <v/>
      </c>
      <c r="AL188" s="309">
        <f>AND(D188&gt;=zakresy_produkcyjne!E$2,D188&lt;=zakresy_produkcyjne!E$3)</f>
        <v/>
      </c>
      <c r="AM188" s="309">
        <f>AND(E188&gt;=zakresy_produkcyjne!F$2,E188&lt;=zakresy_produkcyjne!F$3)</f>
        <v/>
      </c>
      <c r="AN188" s="309">
        <f>AND(F188&gt;=zakresy_produkcyjne!G$2,F188&lt;=zakresy_produkcyjne!G$3)</f>
        <v/>
      </c>
      <c r="AO188" s="309">
        <f>AND(G188&gt;=zakresy_produkcyjne!H$2,G188&lt;=zakresy_produkcyjne!H$3)</f>
        <v/>
      </c>
      <c r="AP188" s="309">
        <f>AND(O188&gt;=zakresy_produkcyjne!I$2,O188&lt;=zakresy_produkcyjne!I$3)</f>
        <v/>
      </c>
      <c r="AQ188" s="309">
        <f>AND(P188&gt;=zakresy_produkcyjne!J$2,P188&lt;=zakresy_produkcyjne!J$3)</f>
        <v/>
      </c>
      <c r="AR188" s="309">
        <f>AND(Q188&gt;=zakresy_produkcyjne!K$2,Q188&lt;=zakresy_produkcyjne!K$3)</f>
        <v/>
      </c>
      <c r="AS188" s="309">
        <f>AND(R188&gt;=zakresy_produkcyjne!L$2,R188&lt;=zakresy_produkcyjne!L$3)</f>
        <v/>
      </c>
      <c r="AT188" s="309">
        <f>AND(AI188:AO188)</f>
        <v/>
      </c>
      <c r="AU188" s="309">
        <f>AND(AP188:AS188)</f>
        <v/>
      </c>
      <c r="AV188" s="309">
        <f>AND(AT188:AU188)</f>
        <v/>
      </c>
      <c r="AW188" s="309">
        <f>AI188*zakresy_produkcyjne!B$4+AJ188*zakresy_produkcyjne!C$4+AK188*zakresy_produkcyjne!D$4+AL188*zakresy_produkcyjne!E$4+AM188*zakresy_produkcyjne!F$4+AN188*zakresy_produkcyjne!G$4+AO188*zakresy_produkcyjne!H$4+AP188*zakresy_produkcyjne!I$4+AQ188*zakresy_produkcyjne!J$4+AR188*zakresy_produkcyjne!K$4+AS188*zakresy_produkcyjne!L$4</f>
        <v/>
      </c>
      <c r="BJ188" s="309">
        <f>IF(S188&lt;&gt;"",S188,BE188)</f>
        <v/>
      </c>
      <c r="BK188" s="309">
        <f>IF(T188&lt;&gt;"",T188,BF188)</f>
        <v/>
      </c>
      <c r="BL188" s="309">
        <f>IF(U188&lt;&gt;"",U188,BG188)</f>
        <v/>
      </c>
      <c r="BM188" s="309">
        <f>IF(V188&lt;&gt;"",V188,BH188)</f>
        <v/>
      </c>
      <c r="BN188" s="309">
        <f>IF(X188&lt;&gt;"",X188,BI188)</f>
        <v/>
      </c>
      <c r="BO188" s="309">
        <f>ABS(BE188-BJ188)</f>
        <v/>
      </c>
      <c r="BP188" s="309">
        <f>IF(S188&lt;&gt;"",POWER((Arkusz10!$O$9*Q188+Arkusz10!$P$9)-S188,2))</f>
        <v/>
      </c>
    </row>
    <row customHeight="1" ht="13.8" r="189" s="311">
      <c r="A189" s="439" t="n">
        <v>3.53</v>
      </c>
      <c r="B189" s="439" t="n">
        <v>2.53</v>
      </c>
      <c r="C189" s="439" t="n">
        <v>0.347</v>
      </c>
      <c r="D189" s="439" t="n">
        <v>0.031</v>
      </c>
      <c r="E189" s="439" t="n">
        <v>0</v>
      </c>
      <c r="F189" s="439" t="n">
        <v>0.045</v>
      </c>
      <c r="G189" s="439" t="n">
        <v>0</v>
      </c>
      <c r="H189" s="439" t="n">
        <v>0.015</v>
      </c>
      <c r="I189" s="439" t="n">
        <v>0.018</v>
      </c>
      <c r="J189" s="439" t="n">
        <v>0</v>
      </c>
      <c r="K189" s="439" t="n">
        <v>0.055</v>
      </c>
      <c r="L189" s="439" t="n">
        <v>0</v>
      </c>
      <c r="M189" s="439" t="n">
        <v>0</v>
      </c>
      <c r="N189" s="439" t="n">
        <v>0</v>
      </c>
      <c r="O189" s="439" t="n">
        <v>900</v>
      </c>
      <c r="P189" s="439" t="n">
        <v>120</v>
      </c>
      <c r="Q189" s="439" t="n">
        <v>300</v>
      </c>
      <c r="R189" s="439" t="n">
        <v>60</v>
      </c>
      <c r="S189" s="439" t="n">
        <v>1513</v>
      </c>
      <c r="T189" s="439" t="n">
        <v>1395</v>
      </c>
      <c r="U189" s="439" t="n">
        <v>3.8</v>
      </c>
      <c r="V189" s="439">
        <f>KONWERTUJ_TWARDOSC(AE189,tabela_twardosci!$M$8:$M$69,tabela_twardosci!$K$8:$K$69)</f>
        <v/>
      </c>
      <c r="W189" s="439" t="n"/>
      <c r="X189" s="439" t="n">
        <v>65</v>
      </c>
      <c r="Y189" s="439" t="n">
        <v>25</v>
      </c>
      <c r="Z189" s="439" t="n"/>
      <c r="AA189" s="439" t="n"/>
      <c r="AB189" s="439" t="n"/>
      <c r="AC189" s="439" t="n"/>
      <c r="AD189" s="439" t="n"/>
      <c r="AE189" s="439" t="n">
        <v>460</v>
      </c>
      <c r="AF189" s="309">
        <f>NOT(OR(ISBLANK(S189),ISBLANK(T189),ISBLANK(U189),ISBLANK(V189),AND(ISBLANK(W189),ISBLANK(X189))))</f>
        <v/>
      </c>
      <c r="AG189" s="309" t="n">
        <v>25</v>
      </c>
      <c r="AH189" s="309">
        <f>IF(AG189&lt;=30,1,IF(AG189&lt;=60,2,IF(AG189&lt;=100,3,"bd")))</f>
        <v/>
      </c>
      <c r="AI189" s="309">
        <f>AND(A189&gt;=zakresy_produkcyjne!B$2,A189&lt;=zakresy_produkcyjne!B$3)</f>
        <v/>
      </c>
      <c r="AJ189" s="309">
        <f>AND(B189&gt;=zakresy_produkcyjne!C$2,B189&lt;=zakresy_produkcyjne!C$3)</f>
        <v/>
      </c>
      <c r="AK189" s="309">
        <f>AND(C189&gt;=zakresy_produkcyjne!D$2,C189&lt;=zakresy_produkcyjne!D$3)</f>
        <v/>
      </c>
      <c r="AL189" s="309">
        <f>AND(D189&gt;=zakresy_produkcyjne!E$2,D189&lt;=zakresy_produkcyjne!E$3)</f>
        <v/>
      </c>
      <c r="AM189" s="309">
        <f>AND(E189&gt;=zakresy_produkcyjne!F$2,E189&lt;=zakresy_produkcyjne!F$3)</f>
        <v/>
      </c>
      <c r="AN189" s="309">
        <f>AND(F189&gt;=zakresy_produkcyjne!G$2,F189&lt;=zakresy_produkcyjne!G$3)</f>
        <v/>
      </c>
      <c r="AO189" s="309">
        <f>AND(G189&gt;=zakresy_produkcyjne!H$2,G189&lt;=zakresy_produkcyjne!H$3)</f>
        <v/>
      </c>
      <c r="AP189" s="309">
        <f>AND(O189&gt;=zakresy_produkcyjne!I$2,O189&lt;=zakresy_produkcyjne!I$3)</f>
        <v/>
      </c>
      <c r="AQ189" s="309">
        <f>AND(P189&gt;=zakresy_produkcyjne!J$2,P189&lt;=zakresy_produkcyjne!J$3)</f>
        <v/>
      </c>
      <c r="AR189" s="309">
        <f>AND(Q189&gt;=zakresy_produkcyjne!K$2,Q189&lt;=zakresy_produkcyjne!K$3)</f>
        <v/>
      </c>
      <c r="AS189" s="309">
        <f>AND(R189&gt;=zakresy_produkcyjne!L$2,R189&lt;=zakresy_produkcyjne!L$3)</f>
        <v/>
      </c>
      <c r="AT189" s="309">
        <f>AND(AI189:AO189)</f>
        <v/>
      </c>
      <c r="AU189" s="309">
        <f>AND(AP189:AS189)</f>
        <v/>
      </c>
      <c r="AV189" s="309">
        <f>AND(AT189:AU189)</f>
        <v/>
      </c>
      <c r="AW189" s="309">
        <f>AI189*zakresy_produkcyjne!B$4+AJ189*zakresy_produkcyjne!C$4+AK189*zakresy_produkcyjne!D$4+AL189*zakresy_produkcyjne!E$4+AM189*zakresy_produkcyjne!F$4+AN189*zakresy_produkcyjne!G$4+AO189*zakresy_produkcyjne!H$4+AP189*zakresy_produkcyjne!I$4+AQ189*zakresy_produkcyjne!J$4+AR189*zakresy_produkcyjne!K$4+AS189*zakresy_produkcyjne!L$4</f>
        <v/>
      </c>
      <c r="BJ189" s="309">
        <f>IF(S189&lt;&gt;"",S189,BE189)</f>
        <v/>
      </c>
      <c r="BK189" s="309">
        <f>IF(T189&lt;&gt;"",T189,BF189)</f>
        <v/>
      </c>
      <c r="BL189" s="309">
        <f>IF(U189&lt;&gt;"",U189,BG189)</f>
        <v/>
      </c>
      <c r="BM189" s="309">
        <f>IF(V189&lt;&gt;"",V189,BH189)</f>
        <v/>
      </c>
      <c r="BN189" s="309">
        <f>IF(X189&lt;&gt;"",X189,BI189)</f>
        <v/>
      </c>
      <c r="BO189" s="309">
        <f>ABS(BE189-BJ189)</f>
        <v/>
      </c>
      <c r="BP189" s="309">
        <f>IF(S189&lt;&gt;"",POWER((Arkusz10!$O$9*Q189+Arkusz10!$P$9)-S189,2))</f>
        <v/>
      </c>
    </row>
    <row customHeight="1" ht="13.8" r="190" s="311">
      <c r="A190" s="439" t="n">
        <v>3.53</v>
      </c>
      <c r="B190" s="439" t="n">
        <v>2.53</v>
      </c>
      <c r="C190" s="439" t="n">
        <v>0.347</v>
      </c>
      <c r="D190" s="439" t="n">
        <v>0.031</v>
      </c>
      <c r="E190" s="439" t="n">
        <v>0</v>
      </c>
      <c r="F190" s="439" t="n">
        <v>0.045</v>
      </c>
      <c r="G190" s="439" t="n">
        <v>0</v>
      </c>
      <c r="H190" s="439" t="n">
        <v>0.015</v>
      </c>
      <c r="I190" s="439" t="n">
        <v>0.018</v>
      </c>
      <c r="J190" s="439" t="n">
        <v>0</v>
      </c>
      <c r="K190" s="439" t="n">
        <v>0.055</v>
      </c>
      <c r="L190" s="439" t="n">
        <v>0</v>
      </c>
      <c r="M190" s="439" t="n">
        <v>0</v>
      </c>
      <c r="N190" s="439" t="n">
        <v>0</v>
      </c>
      <c r="O190" s="439" t="n">
        <v>900</v>
      </c>
      <c r="P190" s="439" t="n">
        <v>120</v>
      </c>
      <c r="Q190" s="439" t="n">
        <v>400</v>
      </c>
      <c r="R190" s="439" t="n">
        <v>60</v>
      </c>
      <c r="S190" s="439" t="n">
        <v>1032</v>
      </c>
      <c r="T190" s="439" t="n">
        <v>759</v>
      </c>
      <c r="U190" s="439" t="n">
        <v>13.1</v>
      </c>
      <c r="V190" s="439">
        <f>KONWERTUJ_TWARDOSC(AE190,tabela_twardosci!$M$8:$M$69,tabela_twardosci!$K$8:$K$69)</f>
        <v/>
      </c>
      <c r="W190" s="439" t="n"/>
      <c r="X190" s="439" t="n">
        <v>140</v>
      </c>
      <c r="Y190" s="439" t="n">
        <v>25</v>
      </c>
      <c r="Z190" s="439" t="n"/>
      <c r="AA190" s="439" t="n"/>
      <c r="AB190" s="439" t="n"/>
      <c r="AC190" s="439" t="n"/>
      <c r="AD190" s="439" t="n"/>
      <c r="AE190" s="439" t="n">
        <v>296</v>
      </c>
      <c r="AF190" s="309">
        <f>NOT(OR(ISBLANK(S190),ISBLANK(T190),ISBLANK(U190),ISBLANK(V190),AND(ISBLANK(W190),ISBLANK(X190))))</f>
        <v/>
      </c>
      <c r="AG190" s="309" t="n">
        <v>25</v>
      </c>
      <c r="AH190" s="309">
        <f>IF(AG190&lt;=30,1,IF(AG190&lt;=60,2,IF(AG190&lt;=100,3,"bd")))</f>
        <v/>
      </c>
      <c r="AI190" s="309">
        <f>AND(A190&gt;=zakresy_produkcyjne!B$2,A190&lt;=zakresy_produkcyjne!B$3)</f>
        <v/>
      </c>
      <c r="AJ190" s="309">
        <f>AND(B190&gt;=zakresy_produkcyjne!C$2,B190&lt;=zakresy_produkcyjne!C$3)</f>
        <v/>
      </c>
      <c r="AK190" s="309">
        <f>AND(C190&gt;=zakresy_produkcyjne!D$2,C190&lt;=zakresy_produkcyjne!D$3)</f>
        <v/>
      </c>
      <c r="AL190" s="309">
        <f>AND(D190&gt;=zakresy_produkcyjne!E$2,D190&lt;=zakresy_produkcyjne!E$3)</f>
        <v/>
      </c>
      <c r="AM190" s="309">
        <f>AND(E190&gt;=zakresy_produkcyjne!F$2,E190&lt;=zakresy_produkcyjne!F$3)</f>
        <v/>
      </c>
      <c r="AN190" s="309">
        <f>AND(F190&gt;=zakresy_produkcyjne!G$2,F190&lt;=zakresy_produkcyjne!G$3)</f>
        <v/>
      </c>
      <c r="AO190" s="309">
        <f>AND(G190&gt;=zakresy_produkcyjne!H$2,G190&lt;=zakresy_produkcyjne!H$3)</f>
        <v/>
      </c>
      <c r="AP190" s="309">
        <f>AND(O190&gt;=zakresy_produkcyjne!I$2,O190&lt;=zakresy_produkcyjne!I$3)</f>
        <v/>
      </c>
      <c r="AQ190" s="309">
        <f>AND(P190&gt;=zakresy_produkcyjne!J$2,P190&lt;=zakresy_produkcyjne!J$3)</f>
        <v/>
      </c>
      <c r="AR190" s="309">
        <f>AND(Q190&gt;=zakresy_produkcyjne!K$2,Q190&lt;=zakresy_produkcyjne!K$3)</f>
        <v/>
      </c>
      <c r="AS190" s="309">
        <f>AND(R190&gt;=zakresy_produkcyjne!L$2,R190&lt;=zakresy_produkcyjne!L$3)</f>
        <v/>
      </c>
      <c r="AT190" s="309">
        <f>AND(AI190:AO190)</f>
        <v/>
      </c>
      <c r="AU190" s="309">
        <f>AND(AP190:AS190)</f>
        <v/>
      </c>
      <c r="AV190" s="309">
        <f>AND(AT190:AU190)</f>
        <v/>
      </c>
      <c r="AW190" s="309">
        <f>AI190*zakresy_produkcyjne!B$4+AJ190*zakresy_produkcyjne!C$4+AK190*zakresy_produkcyjne!D$4+AL190*zakresy_produkcyjne!E$4+AM190*zakresy_produkcyjne!F$4+AN190*zakresy_produkcyjne!G$4+AO190*zakresy_produkcyjne!H$4+AP190*zakresy_produkcyjne!I$4+AQ190*zakresy_produkcyjne!J$4+AR190*zakresy_produkcyjne!K$4+AS190*zakresy_produkcyjne!L$4</f>
        <v/>
      </c>
      <c r="BJ190" s="309">
        <f>IF(S190&lt;&gt;"",S190,BE190)</f>
        <v/>
      </c>
      <c r="BK190" s="309">
        <f>IF(T190&lt;&gt;"",T190,BF190)</f>
        <v/>
      </c>
      <c r="BL190" s="309">
        <f>IF(U190&lt;&gt;"",U190,BG190)</f>
        <v/>
      </c>
      <c r="BM190" s="309">
        <f>IF(V190&lt;&gt;"",V190,BH190)</f>
        <v/>
      </c>
      <c r="BN190" s="309">
        <f>IF(X190&lt;&gt;"",X190,BI190)</f>
        <v/>
      </c>
      <c r="BO190" s="309">
        <f>ABS(BE190-BJ190)</f>
        <v/>
      </c>
      <c r="BP190" s="309">
        <f>IF(S190&lt;&gt;"",POWER((Arkusz10!$O$9*Q190+Arkusz10!$P$9)-S190,2))</f>
        <v/>
      </c>
    </row>
    <row customHeight="1" ht="13.8" r="191" s="311">
      <c r="A191" s="440" t="n">
        <v>3.44</v>
      </c>
      <c r="B191" s="440" t="n">
        <v>2.41</v>
      </c>
      <c r="C191" s="440" t="n">
        <v>0.15</v>
      </c>
      <c r="D191" s="440" t="n">
        <v>0.164</v>
      </c>
      <c r="E191" s="440" t="n">
        <v>0</v>
      </c>
      <c r="F191" s="440" t="n">
        <v>0</v>
      </c>
      <c r="G191" s="440" t="n">
        <v>0</v>
      </c>
      <c r="H191" s="440" t="n">
        <v>0.007</v>
      </c>
      <c r="I191" s="440" t="n">
        <v>0.015</v>
      </c>
      <c r="J191" s="440" t="n">
        <v>0</v>
      </c>
      <c r="K191" s="440" t="n">
        <v>0</v>
      </c>
      <c r="L191" s="440" t="n">
        <v>0</v>
      </c>
      <c r="M191" s="440" t="n">
        <v>0</v>
      </c>
      <c r="N191" s="440" t="n">
        <v>0</v>
      </c>
      <c r="O191" s="440" t="n">
        <v>927</v>
      </c>
      <c r="P191" s="440" t="n">
        <v>120</v>
      </c>
      <c r="Q191" s="440" t="n">
        <v>260</v>
      </c>
      <c r="R191" s="440" t="n">
        <v>30</v>
      </c>
      <c r="S191" s="440" t="n">
        <v>1223</v>
      </c>
      <c r="T191" s="440" t="n">
        <v>821</v>
      </c>
      <c r="U191" s="440" t="n">
        <v>1.58</v>
      </c>
      <c r="V191" s="440">
        <f>KONWERTUJ_TWARDOSC(AA191,tabela_twardosci!$C$8:$C$69,tabela_twardosci!$K$8:$K$69)</f>
        <v/>
      </c>
      <c r="W191" s="440" t="n"/>
      <c r="X191" s="440" t="n"/>
      <c r="Y191" s="441" t="n">
        <v>27</v>
      </c>
      <c r="Z191" s="440" t="n"/>
      <c r="AA191" s="440" t="n">
        <v>46.5</v>
      </c>
      <c r="AB191" s="440" t="n"/>
      <c r="AC191" s="440" t="n"/>
      <c r="AD191" s="440" t="n"/>
      <c r="AE191" s="440" t="n"/>
      <c r="AF191" s="309">
        <f>NOT(OR(ISBLANK(S191),ISBLANK(T191),ISBLANK(U191),ISBLANK(V191),AND(ISBLANK(W191),ISBLANK(X191))))</f>
        <v/>
      </c>
      <c r="AG191" s="309" t="n">
        <v>100</v>
      </c>
      <c r="AH191" s="309">
        <f>IF(AG191&lt;=30,1,IF(AG191&lt;=60,2,IF(AG191&lt;=100,3,"bd")))</f>
        <v/>
      </c>
      <c r="AI191" s="309">
        <f>AND(A191&gt;=zakresy_produkcyjne!B$2,A191&lt;=zakresy_produkcyjne!B$3)</f>
        <v/>
      </c>
      <c r="AJ191" s="309">
        <f>AND(B191&gt;=zakresy_produkcyjne!C$2,B191&lt;=zakresy_produkcyjne!C$3)</f>
        <v/>
      </c>
      <c r="AK191" s="309">
        <f>AND(C191&gt;=zakresy_produkcyjne!D$2,C191&lt;=zakresy_produkcyjne!D$3)</f>
        <v/>
      </c>
      <c r="AL191" s="309">
        <f>AND(D191&gt;=zakresy_produkcyjne!E$2,D191&lt;=zakresy_produkcyjne!E$3)</f>
        <v/>
      </c>
      <c r="AM191" s="309">
        <f>AND(E191&gt;=zakresy_produkcyjne!F$2,E191&lt;=zakresy_produkcyjne!F$3)</f>
        <v/>
      </c>
      <c r="AN191" s="309">
        <f>AND(F191&gt;=zakresy_produkcyjne!G$2,F191&lt;=zakresy_produkcyjne!G$3)</f>
        <v/>
      </c>
      <c r="AO191" s="309">
        <f>AND(G191&gt;=zakresy_produkcyjne!H$2,G191&lt;=zakresy_produkcyjne!H$3)</f>
        <v/>
      </c>
      <c r="AP191" s="309">
        <f>AND(O191&gt;=zakresy_produkcyjne!I$2,O191&lt;=zakresy_produkcyjne!I$3)</f>
        <v/>
      </c>
      <c r="AQ191" s="309">
        <f>AND(P191&gt;=zakresy_produkcyjne!J$2,P191&lt;=zakresy_produkcyjne!J$3)</f>
        <v/>
      </c>
      <c r="AR191" s="309">
        <f>AND(Q191&gt;=zakresy_produkcyjne!K$2,Q191&lt;=zakresy_produkcyjne!K$3)</f>
        <v/>
      </c>
      <c r="AS191" s="309">
        <f>AND(R191&gt;=zakresy_produkcyjne!L$2,R191&lt;=zakresy_produkcyjne!L$3)</f>
        <v/>
      </c>
      <c r="AT191" s="309">
        <f>AND(AI191:AO191)</f>
        <v/>
      </c>
      <c r="AU191" s="309">
        <f>AND(AP191:AS191)</f>
        <v/>
      </c>
      <c r="AV191" s="309">
        <f>AND(AT191:AU191)</f>
        <v/>
      </c>
      <c r="AW191" s="309">
        <f>AI191*zakresy_produkcyjne!B$4+AJ191*zakresy_produkcyjne!C$4+AK191*zakresy_produkcyjne!D$4+AL191*zakresy_produkcyjne!E$4+AM191*zakresy_produkcyjne!F$4+AN191*zakresy_produkcyjne!G$4+AO191*zakresy_produkcyjne!H$4+AP191*zakresy_produkcyjne!I$4+AQ191*zakresy_produkcyjne!J$4+AR191*zakresy_produkcyjne!K$4+AS191*zakresy_produkcyjne!L$4</f>
        <v/>
      </c>
      <c r="BJ191" s="309">
        <f>IF(S191&lt;&gt;"",S191,BE191)</f>
        <v/>
      </c>
      <c r="BK191" s="309">
        <f>IF(T191&lt;&gt;"",T191,BF191)</f>
        <v/>
      </c>
      <c r="BL191" s="309">
        <f>IF(U191&lt;&gt;"",U191,BG191)</f>
        <v/>
      </c>
      <c r="BM191" s="309">
        <f>IF(V191&lt;&gt;"",V191,BH191)</f>
        <v/>
      </c>
      <c r="BN191" s="309">
        <f>IF(X191&lt;&gt;"",X191,BI191)</f>
        <v/>
      </c>
      <c r="BO191" s="309">
        <f>ABS(BE191-BJ191)</f>
        <v/>
      </c>
      <c r="BP191" s="309">
        <f>IF(S191&lt;&gt;"",POWER((Arkusz10!$O$9*Q191+Arkusz10!$P$9)-S191,2))</f>
        <v/>
      </c>
    </row>
    <row customHeight="1" ht="13.8" r="192" s="311">
      <c r="A192" s="440" t="n">
        <v>3.44</v>
      </c>
      <c r="B192" s="440" t="n">
        <v>2.41</v>
      </c>
      <c r="C192" s="440" t="n">
        <v>0.15</v>
      </c>
      <c r="D192" s="440" t="n">
        <v>0.164</v>
      </c>
      <c r="E192" s="440" t="n">
        <v>0</v>
      </c>
      <c r="F192" s="440" t="n">
        <v>0</v>
      </c>
      <c r="G192" s="440" t="n">
        <v>0</v>
      </c>
      <c r="H192" s="440" t="n">
        <v>0.007</v>
      </c>
      <c r="I192" s="440" t="n">
        <v>0.015</v>
      </c>
      <c r="J192" s="440" t="n">
        <v>0</v>
      </c>
      <c r="K192" s="440" t="n">
        <v>0</v>
      </c>
      <c r="L192" s="440" t="n">
        <v>0</v>
      </c>
      <c r="M192" s="440" t="n">
        <v>0</v>
      </c>
      <c r="N192" s="440" t="n">
        <v>0</v>
      </c>
      <c r="O192" s="440" t="n">
        <v>927</v>
      </c>
      <c r="P192" s="440" t="n">
        <v>120</v>
      </c>
      <c r="Q192" s="440" t="n">
        <v>260</v>
      </c>
      <c r="R192" s="440" t="n">
        <v>60</v>
      </c>
      <c r="S192" s="440" t="n">
        <v>1433</v>
      </c>
      <c r="T192" s="440" t="n">
        <v>1156</v>
      </c>
      <c r="U192" s="440" t="n">
        <v>1.6</v>
      </c>
      <c r="V192" s="440">
        <f>KONWERTUJ_TWARDOSC(AA192,tabela_twardosci!$C$8:$C$69,tabela_twardosci!$K$8:$K$69)</f>
        <v/>
      </c>
      <c r="W192" s="440" t="n"/>
      <c r="X192" s="440" t="n"/>
      <c r="Y192" s="441" t="n">
        <v>27</v>
      </c>
      <c r="Z192" s="440" t="n"/>
      <c r="AA192" s="440" t="n">
        <v>47.8</v>
      </c>
      <c r="AB192" s="440" t="n"/>
      <c r="AC192" s="440" t="n"/>
      <c r="AD192" s="440" t="n"/>
      <c r="AE192" s="440" t="n"/>
      <c r="AF192" s="309">
        <f>NOT(OR(ISBLANK(S192),ISBLANK(T192),ISBLANK(U192),ISBLANK(V192),AND(ISBLANK(W192),ISBLANK(X192))))</f>
        <v/>
      </c>
      <c r="AG192" s="309" t="n">
        <v>100</v>
      </c>
      <c r="AH192" s="309">
        <f>IF(AG192&lt;=30,1,IF(AG192&lt;=60,2,IF(AG192&lt;=100,3,"bd")))</f>
        <v/>
      </c>
      <c r="AI192" s="309">
        <f>AND(A192&gt;=zakresy_produkcyjne!B$2,A192&lt;=zakresy_produkcyjne!B$3)</f>
        <v/>
      </c>
      <c r="AJ192" s="309">
        <f>AND(B192&gt;=zakresy_produkcyjne!C$2,B192&lt;=zakresy_produkcyjne!C$3)</f>
        <v/>
      </c>
      <c r="AK192" s="309">
        <f>AND(C192&gt;=zakresy_produkcyjne!D$2,C192&lt;=zakresy_produkcyjne!D$3)</f>
        <v/>
      </c>
      <c r="AL192" s="309">
        <f>AND(D192&gt;=zakresy_produkcyjne!E$2,D192&lt;=zakresy_produkcyjne!E$3)</f>
        <v/>
      </c>
      <c r="AM192" s="309">
        <f>AND(E192&gt;=zakresy_produkcyjne!F$2,E192&lt;=zakresy_produkcyjne!F$3)</f>
        <v/>
      </c>
      <c r="AN192" s="309">
        <f>AND(F192&gt;=zakresy_produkcyjne!G$2,F192&lt;=zakresy_produkcyjne!G$3)</f>
        <v/>
      </c>
      <c r="AO192" s="309">
        <f>AND(G192&gt;=zakresy_produkcyjne!H$2,G192&lt;=zakresy_produkcyjne!H$3)</f>
        <v/>
      </c>
      <c r="AP192" s="309">
        <f>AND(O192&gt;=zakresy_produkcyjne!I$2,O192&lt;=zakresy_produkcyjne!I$3)</f>
        <v/>
      </c>
      <c r="AQ192" s="309">
        <f>AND(P192&gt;=zakresy_produkcyjne!J$2,P192&lt;=zakresy_produkcyjne!J$3)</f>
        <v/>
      </c>
      <c r="AR192" s="309">
        <f>AND(Q192&gt;=zakresy_produkcyjne!K$2,Q192&lt;=zakresy_produkcyjne!K$3)</f>
        <v/>
      </c>
      <c r="AS192" s="309">
        <f>AND(R192&gt;=zakresy_produkcyjne!L$2,R192&lt;=zakresy_produkcyjne!L$3)</f>
        <v/>
      </c>
      <c r="AT192" s="309">
        <f>AND(AI192:AO192)</f>
        <v/>
      </c>
      <c r="AU192" s="309">
        <f>AND(AP192:AS192)</f>
        <v/>
      </c>
      <c r="AV192" s="309">
        <f>AND(AT192:AU192)</f>
        <v/>
      </c>
      <c r="AW192" s="309">
        <f>AI192*zakresy_produkcyjne!B$4+AJ192*zakresy_produkcyjne!C$4+AK192*zakresy_produkcyjne!D$4+AL192*zakresy_produkcyjne!E$4+AM192*zakresy_produkcyjne!F$4+AN192*zakresy_produkcyjne!G$4+AO192*zakresy_produkcyjne!H$4+AP192*zakresy_produkcyjne!I$4+AQ192*zakresy_produkcyjne!J$4+AR192*zakresy_produkcyjne!K$4+AS192*zakresy_produkcyjne!L$4</f>
        <v/>
      </c>
      <c r="BJ192" s="309">
        <f>IF(S192&lt;&gt;"",S192,BE192)</f>
        <v/>
      </c>
      <c r="BK192" s="309">
        <f>IF(T192&lt;&gt;"",T192,BF192)</f>
        <v/>
      </c>
      <c r="BL192" s="309">
        <f>IF(U192&lt;&gt;"",U192,BG192)</f>
        <v/>
      </c>
      <c r="BM192" s="309">
        <f>IF(V192&lt;&gt;"",V192,BH192)</f>
        <v/>
      </c>
      <c r="BN192" s="309">
        <f>IF(X192&lt;&gt;"",X192,BI192)</f>
        <v/>
      </c>
      <c r="BO192" s="309">
        <f>ABS(BE192-BJ192)</f>
        <v/>
      </c>
      <c r="BP192" s="309">
        <f>IF(S192&lt;&gt;"",POWER((Arkusz10!$O$9*Q192+Arkusz10!$P$9)-S192,2))</f>
        <v/>
      </c>
    </row>
    <row customHeight="1" ht="13.8" r="193" s="311">
      <c r="A193" s="440" t="n">
        <v>3.44</v>
      </c>
      <c r="B193" s="440" t="n">
        <v>2.41</v>
      </c>
      <c r="C193" s="440" t="n">
        <v>0.15</v>
      </c>
      <c r="D193" s="440" t="n">
        <v>0.164</v>
      </c>
      <c r="E193" s="440" t="n">
        <v>0</v>
      </c>
      <c r="F193" s="440" t="n">
        <v>0</v>
      </c>
      <c r="G193" s="440" t="n">
        <v>0</v>
      </c>
      <c r="H193" s="440" t="n">
        <v>0.007</v>
      </c>
      <c r="I193" s="440" t="n">
        <v>0.015</v>
      </c>
      <c r="J193" s="440" t="n">
        <v>0</v>
      </c>
      <c r="K193" s="440" t="n">
        <v>0</v>
      </c>
      <c r="L193" s="440" t="n">
        <v>0</v>
      </c>
      <c r="M193" s="440" t="n">
        <v>0</v>
      </c>
      <c r="N193" s="440" t="n">
        <v>0</v>
      </c>
      <c r="O193" s="440" t="n">
        <v>927</v>
      </c>
      <c r="P193" s="440" t="n">
        <v>120</v>
      </c>
      <c r="Q193" s="440" t="n">
        <v>260</v>
      </c>
      <c r="R193" s="440" t="n">
        <v>120</v>
      </c>
      <c r="S193" s="440" t="n">
        <v>1279</v>
      </c>
      <c r="T193" s="440" t="n">
        <v>1240</v>
      </c>
      <c r="U193" s="440" t="n">
        <v>0.95</v>
      </c>
      <c r="V193" s="440">
        <f>KONWERTUJ_TWARDOSC(AA193,tabela_twardosci!$C$8:$C$69,tabela_twardosci!$K$8:$K$69)</f>
        <v/>
      </c>
      <c r="W193" s="440" t="n"/>
      <c r="X193" s="440" t="n"/>
      <c r="Y193" s="441" t="n">
        <v>27</v>
      </c>
      <c r="Z193" s="440" t="n"/>
      <c r="AA193" s="440" t="n">
        <v>48.2</v>
      </c>
      <c r="AB193" s="440" t="n"/>
      <c r="AC193" s="440" t="n"/>
      <c r="AD193" s="440" t="n"/>
      <c r="AE193" s="440" t="n"/>
      <c r="AF193" s="309">
        <f>NOT(OR(ISBLANK(S193),ISBLANK(T193),ISBLANK(U193),ISBLANK(V193),AND(ISBLANK(W193),ISBLANK(X193))))</f>
        <v/>
      </c>
      <c r="AG193" s="309" t="n">
        <v>100</v>
      </c>
      <c r="AH193" s="309">
        <f>IF(AG193&lt;=30,1,IF(AG193&lt;=60,2,IF(AG193&lt;=100,3,"bd")))</f>
        <v/>
      </c>
      <c r="AI193" s="309">
        <f>AND(A193&gt;=zakresy_produkcyjne!B$2,A193&lt;=zakresy_produkcyjne!B$3)</f>
        <v/>
      </c>
      <c r="AJ193" s="309">
        <f>AND(B193&gt;=zakresy_produkcyjne!C$2,B193&lt;=zakresy_produkcyjne!C$3)</f>
        <v/>
      </c>
      <c r="AK193" s="309">
        <f>AND(C193&gt;=zakresy_produkcyjne!D$2,C193&lt;=zakresy_produkcyjne!D$3)</f>
        <v/>
      </c>
      <c r="AL193" s="309">
        <f>AND(D193&gt;=zakresy_produkcyjne!E$2,D193&lt;=zakresy_produkcyjne!E$3)</f>
        <v/>
      </c>
      <c r="AM193" s="309">
        <f>AND(E193&gt;=zakresy_produkcyjne!F$2,E193&lt;=zakresy_produkcyjne!F$3)</f>
        <v/>
      </c>
      <c r="AN193" s="309">
        <f>AND(F193&gt;=zakresy_produkcyjne!G$2,F193&lt;=zakresy_produkcyjne!G$3)</f>
        <v/>
      </c>
      <c r="AO193" s="309">
        <f>AND(G193&gt;=zakresy_produkcyjne!H$2,G193&lt;=zakresy_produkcyjne!H$3)</f>
        <v/>
      </c>
      <c r="AP193" s="309">
        <f>AND(O193&gt;=zakresy_produkcyjne!I$2,O193&lt;=zakresy_produkcyjne!I$3)</f>
        <v/>
      </c>
      <c r="AQ193" s="309">
        <f>AND(P193&gt;=zakresy_produkcyjne!J$2,P193&lt;=zakresy_produkcyjne!J$3)</f>
        <v/>
      </c>
      <c r="AR193" s="309">
        <f>AND(Q193&gt;=zakresy_produkcyjne!K$2,Q193&lt;=zakresy_produkcyjne!K$3)</f>
        <v/>
      </c>
      <c r="AS193" s="309">
        <f>AND(R193&gt;=zakresy_produkcyjne!L$2,R193&lt;=zakresy_produkcyjne!L$3)</f>
        <v/>
      </c>
      <c r="AT193" s="309">
        <f>AND(AI193:AO193)</f>
        <v/>
      </c>
      <c r="AU193" s="309">
        <f>AND(AP193:AS193)</f>
        <v/>
      </c>
      <c r="AV193" s="309">
        <f>AND(AT193:AU193)</f>
        <v/>
      </c>
      <c r="AW193" s="309">
        <f>AI193*zakresy_produkcyjne!B$4+AJ193*zakresy_produkcyjne!C$4+AK193*zakresy_produkcyjne!D$4+AL193*zakresy_produkcyjne!E$4+AM193*zakresy_produkcyjne!F$4+AN193*zakresy_produkcyjne!G$4+AO193*zakresy_produkcyjne!H$4+AP193*zakresy_produkcyjne!I$4+AQ193*zakresy_produkcyjne!J$4+AR193*zakresy_produkcyjne!K$4+AS193*zakresy_produkcyjne!L$4</f>
        <v/>
      </c>
      <c r="BJ193" s="309">
        <f>IF(S193&lt;&gt;"",S193,BE193)</f>
        <v/>
      </c>
      <c r="BK193" s="309">
        <f>IF(T193&lt;&gt;"",T193,BF193)</f>
        <v/>
      </c>
      <c r="BL193" s="309">
        <f>IF(U193&lt;&gt;"",U193,BG193)</f>
        <v/>
      </c>
      <c r="BM193" s="309">
        <f>IF(V193&lt;&gt;"",V193,BH193)</f>
        <v/>
      </c>
      <c r="BN193" s="309">
        <f>IF(X193&lt;&gt;"",X193,BI193)</f>
        <v/>
      </c>
      <c r="BO193" s="309">
        <f>ABS(BE193-BJ193)</f>
        <v/>
      </c>
      <c r="BP193" s="309">
        <f>IF(S193&lt;&gt;"",POWER((Arkusz10!$O$9*Q193+Arkusz10!$P$9)-S193,2))</f>
        <v/>
      </c>
    </row>
    <row customHeight="1" ht="13.8" r="194" s="311">
      <c r="A194" s="440" t="n">
        <v>3.44</v>
      </c>
      <c r="B194" s="440" t="n">
        <v>2.41</v>
      </c>
      <c r="C194" s="440" t="n">
        <v>0.15</v>
      </c>
      <c r="D194" s="440" t="n">
        <v>0.164</v>
      </c>
      <c r="E194" s="440" t="n">
        <v>0</v>
      </c>
      <c r="F194" s="440" t="n">
        <v>0</v>
      </c>
      <c r="G194" s="440" t="n">
        <v>0</v>
      </c>
      <c r="H194" s="440" t="n">
        <v>0.007</v>
      </c>
      <c r="I194" s="440" t="n">
        <v>0.015</v>
      </c>
      <c r="J194" s="440" t="n">
        <v>0</v>
      </c>
      <c r="K194" s="440" t="n">
        <v>0</v>
      </c>
      <c r="L194" s="440" t="n">
        <v>0</v>
      </c>
      <c r="M194" s="440" t="n">
        <v>0</v>
      </c>
      <c r="N194" s="440" t="n">
        <v>0</v>
      </c>
      <c r="O194" s="440" t="n">
        <v>927</v>
      </c>
      <c r="P194" s="440" t="n">
        <v>120</v>
      </c>
      <c r="Q194" s="440" t="n">
        <v>260</v>
      </c>
      <c r="R194" s="440" t="n">
        <v>180</v>
      </c>
      <c r="S194" s="440" t="n">
        <v>1477</v>
      </c>
      <c r="T194" s="440" t="n">
        <v>1353</v>
      </c>
      <c r="U194" s="440" t="n">
        <v>1.28</v>
      </c>
      <c r="V194" s="440">
        <f>KONWERTUJ_TWARDOSC(AA194,tabela_twardosci!$C$8:$C$69,tabela_twardosci!$K$8:$K$69)</f>
        <v/>
      </c>
      <c r="W194" s="440" t="n"/>
      <c r="X194" s="440" t="n"/>
      <c r="Y194" s="441" t="n">
        <v>27</v>
      </c>
      <c r="Z194" s="440" t="n"/>
      <c r="AA194" s="440" t="n">
        <v>48</v>
      </c>
      <c r="AB194" s="440" t="n"/>
      <c r="AC194" s="440" t="n"/>
      <c r="AD194" s="440" t="n"/>
      <c r="AE194" s="440" t="n"/>
      <c r="AF194" s="309">
        <f>NOT(OR(ISBLANK(S194),ISBLANK(T194),ISBLANK(U194),ISBLANK(V194),AND(ISBLANK(W194),ISBLANK(X194))))</f>
        <v/>
      </c>
      <c r="AG194" s="309" t="n">
        <v>100</v>
      </c>
      <c r="AH194" s="309">
        <f>IF(AG194&lt;=30,1,IF(AG194&lt;=60,2,IF(AG194&lt;=100,3,"bd")))</f>
        <v/>
      </c>
      <c r="AI194" s="309">
        <f>AND(A194&gt;=zakresy_produkcyjne!B$2,A194&lt;=zakresy_produkcyjne!B$3)</f>
        <v/>
      </c>
      <c r="AJ194" s="309">
        <f>AND(B194&gt;=zakresy_produkcyjne!C$2,B194&lt;=zakresy_produkcyjne!C$3)</f>
        <v/>
      </c>
      <c r="AK194" s="309">
        <f>AND(C194&gt;=zakresy_produkcyjne!D$2,C194&lt;=zakresy_produkcyjne!D$3)</f>
        <v/>
      </c>
      <c r="AL194" s="309">
        <f>AND(D194&gt;=zakresy_produkcyjne!E$2,D194&lt;=zakresy_produkcyjne!E$3)</f>
        <v/>
      </c>
      <c r="AM194" s="309">
        <f>AND(E194&gt;=zakresy_produkcyjne!F$2,E194&lt;=zakresy_produkcyjne!F$3)</f>
        <v/>
      </c>
      <c r="AN194" s="309">
        <f>AND(F194&gt;=zakresy_produkcyjne!G$2,F194&lt;=zakresy_produkcyjne!G$3)</f>
        <v/>
      </c>
      <c r="AO194" s="309">
        <f>AND(G194&gt;=zakresy_produkcyjne!H$2,G194&lt;=zakresy_produkcyjne!H$3)</f>
        <v/>
      </c>
      <c r="AP194" s="309">
        <f>AND(O194&gt;=zakresy_produkcyjne!I$2,O194&lt;=zakresy_produkcyjne!I$3)</f>
        <v/>
      </c>
      <c r="AQ194" s="309">
        <f>AND(P194&gt;=zakresy_produkcyjne!J$2,P194&lt;=zakresy_produkcyjne!J$3)</f>
        <v/>
      </c>
      <c r="AR194" s="309">
        <f>AND(Q194&gt;=zakresy_produkcyjne!K$2,Q194&lt;=zakresy_produkcyjne!K$3)</f>
        <v/>
      </c>
      <c r="AS194" s="309">
        <f>AND(R194&gt;=zakresy_produkcyjne!L$2,R194&lt;=zakresy_produkcyjne!L$3)</f>
        <v/>
      </c>
      <c r="AT194" s="309">
        <f>AND(AI194:AO194)</f>
        <v/>
      </c>
      <c r="AU194" s="309">
        <f>AND(AP194:AS194)</f>
        <v/>
      </c>
      <c r="AV194" s="309">
        <f>AND(AT194:AU194)</f>
        <v/>
      </c>
      <c r="AW194" s="309">
        <f>AI194*zakresy_produkcyjne!B$4+AJ194*zakresy_produkcyjne!C$4+AK194*zakresy_produkcyjne!D$4+AL194*zakresy_produkcyjne!E$4+AM194*zakresy_produkcyjne!F$4+AN194*zakresy_produkcyjne!G$4+AO194*zakresy_produkcyjne!H$4+AP194*zakresy_produkcyjne!I$4+AQ194*zakresy_produkcyjne!J$4+AR194*zakresy_produkcyjne!K$4+AS194*zakresy_produkcyjne!L$4</f>
        <v/>
      </c>
      <c r="BJ194" s="309">
        <f>IF(S194&lt;&gt;"",S194,BE194)</f>
        <v/>
      </c>
      <c r="BK194" s="309">
        <f>IF(T194&lt;&gt;"",T194,BF194)</f>
        <v/>
      </c>
      <c r="BL194" s="309">
        <f>IF(U194&lt;&gt;"",U194,BG194)</f>
        <v/>
      </c>
      <c r="BM194" s="309">
        <f>IF(V194&lt;&gt;"",V194,BH194)</f>
        <v/>
      </c>
      <c r="BN194" s="309">
        <f>IF(X194&lt;&gt;"",X194,BI194)</f>
        <v/>
      </c>
      <c r="BO194" s="309">
        <f>ABS(BE194-BJ194)</f>
        <v/>
      </c>
      <c r="BP194" s="309">
        <f>IF(S194&lt;&gt;"",POWER((Arkusz10!$O$9*Q194+Arkusz10!$P$9)-S194,2))</f>
        <v/>
      </c>
    </row>
    <row customHeight="1" ht="13.8" r="195" s="311">
      <c r="A195" s="440" t="n">
        <v>3.44</v>
      </c>
      <c r="B195" s="440" t="n">
        <v>2.41</v>
      </c>
      <c r="C195" s="440" t="n">
        <v>0.15</v>
      </c>
      <c r="D195" s="440" t="n">
        <v>0.164</v>
      </c>
      <c r="E195" s="440" t="n">
        <v>0</v>
      </c>
      <c r="F195" s="440" t="n">
        <v>0</v>
      </c>
      <c r="G195" s="440" t="n">
        <v>0</v>
      </c>
      <c r="H195" s="440" t="n">
        <v>0.007</v>
      </c>
      <c r="I195" s="440" t="n">
        <v>0.015</v>
      </c>
      <c r="J195" s="440" t="n">
        <v>0</v>
      </c>
      <c r="K195" s="440" t="n">
        <v>0</v>
      </c>
      <c r="L195" s="440" t="n">
        <v>0</v>
      </c>
      <c r="M195" s="440" t="n">
        <v>0</v>
      </c>
      <c r="N195" s="440" t="n">
        <v>0</v>
      </c>
      <c r="O195" s="440" t="n">
        <v>927</v>
      </c>
      <c r="P195" s="440" t="n">
        <v>120</v>
      </c>
      <c r="Q195" s="440" t="n">
        <v>260</v>
      </c>
      <c r="R195" s="440" t="n">
        <v>240</v>
      </c>
      <c r="S195" s="440" t="n">
        <v>1497</v>
      </c>
      <c r="T195" s="440" t="n">
        <v>1375</v>
      </c>
      <c r="U195" s="440" t="n">
        <v>1.25</v>
      </c>
      <c r="V195" s="440">
        <f>KONWERTUJ_TWARDOSC(AA195,tabela_twardosci!$C$8:$C$69,tabela_twardosci!$K$8:$K$69)</f>
        <v/>
      </c>
      <c r="W195" s="440" t="n"/>
      <c r="X195" s="440" t="n"/>
      <c r="Y195" s="441" t="n">
        <v>27</v>
      </c>
      <c r="Z195" s="440" t="n"/>
      <c r="AA195" s="440" t="n">
        <v>48.9</v>
      </c>
      <c r="AB195" s="440" t="n"/>
      <c r="AC195" s="440" t="n"/>
      <c r="AD195" s="440" t="n"/>
      <c r="AE195" s="440" t="n"/>
      <c r="AF195" s="309">
        <f>NOT(OR(ISBLANK(S195),ISBLANK(T195),ISBLANK(U195),ISBLANK(V195),AND(ISBLANK(W195),ISBLANK(X195))))</f>
        <v/>
      </c>
      <c r="AG195" s="309" t="n">
        <v>100</v>
      </c>
      <c r="AH195" s="309">
        <f>IF(AG195&lt;=30,1,IF(AG195&lt;=60,2,IF(AG195&lt;=100,3,"bd")))</f>
        <v/>
      </c>
      <c r="AI195" s="309">
        <f>AND(A195&gt;=zakresy_produkcyjne!B$2,A195&lt;=zakresy_produkcyjne!B$3)</f>
        <v/>
      </c>
      <c r="AJ195" s="309">
        <f>AND(B195&gt;=zakresy_produkcyjne!C$2,B195&lt;=zakresy_produkcyjne!C$3)</f>
        <v/>
      </c>
      <c r="AK195" s="309">
        <f>AND(C195&gt;=zakresy_produkcyjne!D$2,C195&lt;=zakresy_produkcyjne!D$3)</f>
        <v/>
      </c>
      <c r="AL195" s="309">
        <f>AND(D195&gt;=zakresy_produkcyjne!E$2,D195&lt;=zakresy_produkcyjne!E$3)</f>
        <v/>
      </c>
      <c r="AM195" s="309">
        <f>AND(E195&gt;=zakresy_produkcyjne!F$2,E195&lt;=zakresy_produkcyjne!F$3)</f>
        <v/>
      </c>
      <c r="AN195" s="309">
        <f>AND(F195&gt;=zakresy_produkcyjne!G$2,F195&lt;=zakresy_produkcyjne!G$3)</f>
        <v/>
      </c>
      <c r="AO195" s="309">
        <f>AND(G195&gt;=zakresy_produkcyjne!H$2,G195&lt;=zakresy_produkcyjne!H$3)</f>
        <v/>
      </c>
      <c r="AP195" s="309">
        <f>AND(O195&gt;=zakresy_produkcyjne!I$2,O195&lt;=zakresy_produkcyjne!I$3)</f>
        <v/>
      </c>
      <c r="AQ195" s="309">
        <f>AND(P195&gt;=zakresy_produkcyjne!J$2,P195&lt;=zakresy_produkcyjne!J$3)</f>
        <v/>
      </c>
      <c r="AR195" s="309">
        <f>AND(Q195&gt;=zakresy_produkcyjne!K$2,Q195&lt;=zakresy_produkcyjne!K$3)</f>
        <v/>
      </c>
      <c r="AS195" s="309">
        <f>AND(R195&gt;=zakresy_produkcyjne!L$2,R195&lt;=zakresy_produkcyjne!L$3)</f>
        <v/>
      </c>
      <c r="AT195" s="309">
        <f>AND(AI195:AO195)</f>
        <v/>
      </c>
      <c r="AU195" s="309">
        <f>AND(AP195:AS195)</f>
        <v/>
      </c>
      <c r="AV195" s="309">
        <f>AND(AT195:AU195)</f>
        <v/>
      </c>
      <c r="AW195" s="309">
        <f>AI195*zakresy_produkcyjne!B$4+AJ195*zakresy_produkcyjne!C$4+AK195*zakresy_produkcyjne!D$4+AL195*zakresy_produkcyjne!E$4+AM195*zakresy_produkcyjne!F$4+AN195*zakresy_produkcyjne!G$4+AO195*zakresy_produkcyjne!H$4+AP195*zakresy_produkcyjne!I$4+AQ195*zakresy_produkcyjne!J$4+AR195*zakresy_produkcyjne!K$4+AS195*zakresy_produkcyjne!L$4</f>
        <v/>
      </c>
      <c r="BJ195" s="309">
        <f>IF(S195&lt;&gt;"",S195,BE195)</f>
        <v/>
      </c>
      <c r="BK195" s="309">
        <f>IF(T195&lt;&gt;"",T195,BF195)</f>
        <v/>
      </c>
      <c r="BL195" s="309">
        <f>IF(U195&lt;&gt;"",U195,BG195)</f>
        <v/>
      </c>
      <c r="BM195" s="309">
        <f>IF(V195&lt;&gt;"",V195,BH195)</f>
        <v/>
      </c>
      <c r="BN195" s="309">
        <f>IF(X195&lt;&gt;"",X195,BI195)</f>
        <v/>
      </c>
      <c r="BO195" s="309">
        <f>ABS(BE195-BJ195)</f>
        <v/>
      </c>
      <c r="BP195" s="309">
        <f>IF(S195&lt;&gt;"",POWER((Arkusz10!$O$9*Q195+Arkusz10!$P$9)-S195,2))</f>
        <v/>
      </c>
    </row>
    <row customHeight="1" ht="13.8" r="196" s="311">
      <c r="A196" s="440" t="n">
        <v>3.44</v>
      </c>
      <c r="B196" s="440" t="n">
        <v>2.41</v>
      </c>
      <c r="C196" s="440" t="n">
        <v>0.15</v>
      </c>
      <c r="D196" s="440" t="n">
        <v>0.164</v>
      </c>
      <c r="E196" s="440" t="n">
        <v>0</v>
      </c>
      <c r="F196" s="440" t="n">
        <v>0</v>
      </c>
      <c r="G196" s="440" t="n">
        <v>0</v>
      </c>
      <c r="H196" s="440" t="n">
        <v>0.007</v>
      </c>
      <c r="I196" s="440" t="n">
        <v>0.015</v>
      </c>
      <c r="J196" s="440" t="n">
        <v>0</v>
      </c>
      <c r="K196" s="440" t="n">
        <v>0</v>
      </c>
      <c r="L196" s="440" t="n">
        <v>0</v>
      </c>
      <c r="M196" s="440" t="n">
        <v>0</v>
      </c>
      <c r="N196" s="440" t="n">
        <v>0</v>
      </c>
      <c r="O196" s="440" t="n">
        <v>927</v>
      </c>
      <c r="P196" s="440" t="n">
        <v>120</v>
      </c>
      <c r="Q196" s="440" t="n">
        <v>371</v>
      </c>
      <c r="R196" s="440" t="n">
        <v>30</v>
      </c>
      <c r="S196" s="440" t="n">
        <v>1086</v>
      </c>
      <c r="T196" s="440" t="n">
        <v>847</v>
      </c>
      <c r="U196" s="440" t="n">
        <v>8.199999999999999</v>
      </c>
      <c r="V196" s="440">
        <f>KONWERTUJ_TWARDOSC(AA196,tabela_twardosci!$C$8:$C$69,tabela_twardosci!$K$8:$K$69)</f>
        <v/>
      </c>
      <c r="W196" s="440" t="n"/>
      <c r="X196" s="440" t="n"/>
      <c r="Y196" s="441" t="n">
        <v>27</v>
      </c>
      <c r="Z196" s="440" t="n"/>
      <c r="AA196" s="440" t="n">
        <v>31.5</v>
      </c>
      <c r="AB196" s="440" t="n"/>
      <c r="AC196" s="440" t="n"/>
      <c r="AD196" s="440" t="n"/>
      <c r="AE196" s="440" t="n"/>
      <c r="AF196" s="309">
        <f>NOT(OR(ISBLANK(S196),ISBLANK(T196),ISBLANK(U196),ISBLANK(V196),AND(ISBLANK(W196),ISBLANK(X196))))</f>
        <v/>
      </c>
      <c r="AG196" s="309" t="n">
        <v>100</v>
      </c>
      <c r="AH196" s="309">
        <f>IF(AG196&lt;=30,1,IF(AG196&lt;=60,2,IF(AG196&lt;=100,3,"bd")))</f>
        <v/>
      </c>
      <c r="AI196" s="309">
        <f>AND(A196&gt;=zakresy_produkcyjne!B$2,A196&lt;=zakresy_produkcyjne!B$3)</f>
        <v/>
      </c>
      <c r="AJ196" s="309">
        <f>AND(B196&gt;=zakresy_produkcyjne!C$2,B196&lt;=zakresy_produkcyjne!C$3)</f>
        <v/>
      </c>
      <c r="AK196" s="309">
        <f>AND(C196&gt;=zakresy_produkcyjne!D$2,C196&lt;=zakresy_produkcyjne!D$3)</f>
        <v/>
      </c>
      <c r="AL196" s="309">
        <f>AND(D196&gt;=zakresy_produkcyjne!E$2,D196&lt;=zakresy_produkcyjne!E$3)</f>
        <v/>
      </c>
      <c r="AM196" s="309">
        <f>AND(E196&gt;=zakresy_produkcyjne!F$2,E196&lt;=zakresy_produkcyjne!F$3)</f>
        <v/>
      </c>
      <c r="AN196" s="309">
        <f>AND(F196&gt;=zakresy_produkcyjne!G$2,F196&lt;=zakresy_produkcyjne!G$3)</f>
        <v/>
      </c>
      <c r="AO196" s="309">
        <f>AND(G196&gt;=zakresy_produkcyjne!H$2,G196&lt;=zakresy_produkcyjne!H$3)</f>
        <v/>
      </c>
      <c r="AP196" s="309">
        <f>AND(O196&gt;=zakresy_produkcyjne!I$2,O196&lt;=zakresy_produkcyjne!I$3)</f>
        <v/>
      </c>
      <c r="AQ196" s="309">
        <f>AND(P196&gt;=zakresy_produkcyjne!J$2,P196&lt;=zakresy_produkcyjne!J$3)</f>
        <v/>
      </c>
      <c r="AR196" s="309">
        <f>AND(Q196&gt;=zakresy_produkcyjne!K$2,Q196&lt;=zakresy_produkcyjne!K$3)</f>
        <v/>
      </c>
      <c r="AS196" s="309">
        <f>AND(R196&gt;=zakresy_produkcyjne!L$2,R196&lt;=zakresy_produkcyjne!L$3)</f>
        <v/>
      </c>
      <c r="AT196" s="309">
        <f>AND(AI196:AO196)</f>
        <v/>
      </c>
      <c r="AU196" s="309">
        <f>AND(AP196:AS196)</f>
        <v/>
      </c>
      <c r="AV196" s="309">
        <f>AND(AT196:AU196)</f>
        <v/>
      </c>
      <c r="AW196" s="309">
        <f>AI196*zakresy_produkcyjne!B$4+AJ196*zakresy_produkcyjne!C$4+AK196*zakresy_produkcyjne!D$4+AL196*zakresy_produkcyjne!E$4+AM196*zakresy_produkcyjne!F$4+AN196*zakresy_produkcyjne!G$4+AO196*zakresy_produkcyjne!H$4+AP196*zakresy_produkcyjne!I$4+AQ196*zakresy_produkcyjne!J$4+AR196*zakresy_produkcyjne!K$4+AS196*zakresy_produkcyjne!L$4</f>
        <v/>
      </c>
      <c r="BJ196" s="309">
        <f>IF(S196&lt;&gt;"",S196,BE196)</f>
        <v/>
      </c>
      <c r="BK196" s="309">
        <f>IF(T196&lt;&gt;"",T196,BF196)</f>
        <v/>
      </c>
      <c r="BL196" s="309">
        <f>IF(U196&lt;&gt;"",U196,BG196)</f>
        <v/>
      </c>
      <c r="BM196" s="309">
        <f>IF(V196&lt;&gt;"",V196,BH196)</f>
        <v/>
      </c>
      <c r="BN196" s="309">
        <f>IF(X196&lt;&gt;"",X196,BI196)</f>
        <v/>
      </c>
      <c r="BO196" s="309">
        <f>ABS(BE196-BJ196)</f>
        <v/>
      </c>
      <c r="BP196" s="309">
        <f>IF(S196&lt;&gt;"",POWER((Arkusz10!$O$9*Q196+Arkusz10!$P$9)-S196,2))</f>
        <v/>
      </c>
    </row>
    <row customHeight="1" ht="13.8" r="197" s="311">
      <c r="A197" s="440" t="n">
        <v>3.44</v>
      </c>
      <c r="B197" s="440" t="n">
        <v>2.41</v>
      </c>
      <c r="C197" s="440" t="n">
        <v>0.15</v>
      </c>
      <c r="D197" s="440" t="n">
        <v>0.164</v>
      </c>
      <c r="E197" s="440" t="n">
        <v>0</v>
      </c>
      <c r="F197" s="440" t="n">
        <v>0</v>
      </c>
      <c r="G197" s="440" t="n">
        <v>0</v>
      </c>
      <c r="H197" s="440" t="n">
        <v>0.007</v>
      </c>
      <c r="I197" s="440" t="n">
        <v>0.015</v>
      </c>
      <c r="J197" s="440" t="n">
        <v>0</v>
      </c>
      <c r="K197" s="440" t="n">
        <v>0</v>
      </c>
      <c r="L197" s="440" t="n">
        <v>0</v>
      </c>
      <c r="M197" s="440" t="n">
        <v>0</v>
      </c>
      <c r="N197" s="440" t="n">
        <v>0</v>
      </c>
      <c r="O197" s="440" t="n">
        <v>927</v>
      </c>
      <c r="P197" s="440" t="n">
        <v>120</v>
      </c>
      <c r="Q197" s="440" t="n">
        <v>371</v>
      </c>
      <c r="R197" s="440" t="n">
        <v>60</v>
      </c>
      <c r="S197" s="440" t="n">
        <v>1046</v>
      </c>
      <c r="T197" s="440" t="n">
        <v>883</v>
      </c>
      <c r="U197" s="440" t="n">
        <v>2.65</v>
      </c>
      <c r="V197" s="440">
        <f>KONWERTUJ_TWARDOSC(AA197,tabela_twardosci!$C$8:$C$69,tabela_twardosci!$K$8:$K$69)</f>
        <v/>
      </c>
      <c r="W197" s="440" t="n"/>
      <c r="X197" s="440" t="n"/>
      <c r="Y197" s="441" t="n">
        <v>27</v>
      </c>
      <c r="Z197" s="440" t="n"/>
      <c r="AA197" s="440" t="n">
        <v>30.3</v>
      </c>
      <c r="AB197" s="440" t="n"/>
      <c r="AC197" s="440" t="n"/>
      <c r="AD197" s="440" t="n"/>
      <c r="AE197" s="440" t="n"/>
      <c r="AF197" s="309">
        <f>NOT(OR(ISBLANK(S197),ISBLANK(T197),ISBLANK(U197),ISBLANK(V197),AND(ISBLANK(W197),ISBLANK(X197))))</f>
        <v/>
      </c>
      <c r="AG197" s="309" t="n">
        <v>100</v>
      </c>
      <c r="AH197" s="309">
        <f>IF(AG197&lt;=30,1,IF(AG197&lt;=60,2,IF(AG197&lt;=100,3,"bd")))</f>
        <v/>
      </c>
      <c r="AI197" s="309">
        <f>AND(A197&gt;=zakresy_produkcyjne!B$2,A197&lt;=zakresy_produkcyjne!B$3)</f>
        <v/>
      </c>
      <c r="AJ197" s="309">
        <f>AND(B197&gt;=zakresy_produkcyjne!C$2,B197&lt;=zakresy_produkcyjne!C$3)</f>
        <v/>
      </c>
      <c r="AK197" s="309">
        <f>AND(C197&gt;=zakresy_produkcyjne!D$2,C197&lt;=zakresy_produkcyjne!D$3)</f>
        <v/>
      </c>
      <c r="AL197" s="309">
        <f>AND(D197&gt;=zakresy_produkcyjne!E$2,D197&lt;=zakresy_produkcyjne!E$3)</f>
        <v/>
      </c>
      <c r="AM197" s="309">
        <f>AND(E197&gt;=zakresy_produkcyjne!F$2,E197&lt;=zakresy_produkcyjne!F$3)</f>
        <v/>
      </c>
      <c r="AN197" s="309">
        <f>AND(F197&gt;=zakresy_produkcyjne!G$2,F197&lt;=zakresy_produkcyjne!G$3)</f>
        <v/>
      </c>
      <c r="AO197" s="309">
        <f>AND(G197&gt;=zakresy_produkcyjne!H$2,G197&lt;=zakresy_produkcyjne!H$3)</f>
        <v/>
      </c>
      <c r="AP197" s="309">
        <f>AND(O197&gt;=zakresy_produkcyjne!I$2,O197&lt;=zakresy_produkcyjne!I$3)</f>
        <v/>
      </c>
      <c r="AQ197" s="309">
        <f>AND(P197&gt;=zakresy_produkcyjne!J$2,P197&lt;=zakresy_produkcyjne!J$3)</f>
        <v/>
      </c>
      <c r="AR197" s="309">
        <f>AND(Q197&gt;=zakresy_produkcyjne!K$2,Q197&lt;=zakresy_produkcyjne!K$3)</f>
        <v/>
      </c>
      <c r="AS197" s="309">
        <f>AND(R197&gt;=zakresy_produkcyjne!L$2,R197&lt;=zakresy_produkcyjne!L$3)</f>
        <v/>
      </c>
      <c r="AT197" s="309">
        <f>AND(AI197:AO197)</f>
        <v/>
      </c>
      <c r="AU197" s="309">
        <f>AND(AP197:AS197)</f>
        <v/>
      </c>
      <c r="AV197" s="309">
        <f>AND(AT197:AU197)</f>
        <v/>
      </c>
      <c r="AW197" s="309">
        <f>AI197*zakresy_produkcyjne!B$4+AJ197*zakresy_produkcyjne!C$4+AK197*zakresy_produkcyjne!D$4+AL197*zakresy_produkcyjne!E$4+AM197*zakresy_produkcyjne!F$4+AN197*zakresy_produkcyjne!G$4+AO197*zakresy_produkcyjne!H$4+AP197*zakresy_produkcyjne!I$4+AQ197*zakresy_produkcyjne!J$4+AR197*zakresy_produkcyjne!K$4+AS197*zakresy_produkcyjne!L$4</f>
        <v/>
      </c>
      <c r="BJ197" s="309">
        <f>IF(S197&lt;&gt;"",S197,BE197)</f>
        <v/>
      </c>
      <c r="BK197" s="309">
        <f>IF(T197&lt;&gt;"",T197,BF197)</f>
        <v/>
      </c>
      <c r="BL197" s="309">
        <f>IF(U197&lt;&gt;"",U197,BG197)</f>
        <v/>
      </c>
      <c r="BM197" s="309">
        <f>IF(V197&lt;&gt;"",V197,BH197)</f>
        <v/>
      </c>
      <c r="BN197" s="309">
        <f>IF(X197&lt;&gt;"",X197,BI197)</f>
        <v/>
      </c>
      <c r="BO197" s="309">
        <f>ABS(BE197-BJ197)</f>
        <v/>
      </c>
      <c r="BP197" s="309">
        <f>IF(S197&lt;&gt;"",POWER((Arkusz10!$O$9*Q197+Arkusz10!$P$9)-S197,2))</f>
        <v/>
      </c>
    </row>
    <row customHeight="1" ht="13.8" r="198" s="311">
      <c r="A198" s="440" t="n">
        <v>3.44</v>
      </c>
      <c r="B198" s="440" t="n">
        <v>2.41</v>
      </c>
      <c r="C198" s="440" t="n">
        <v>0.15</v>
      </c>
      <c r="D198" s="440" t="n">
        <v>0.164</v>
      </c>
      <c r="E198" s="440" t="n">
        <v>0</v>
      </c>
      <c r="F198" s="440" t="n">
        <v>0</v>
      </c>
      <c r="G198" s="440" t="n">
        <v>0</v>
      </c>
      <c r="H198" s="440" t="n">
        <v>0.007</v>
      </c>
      <c r="I198" s="440" t="n">
        <v>0.015</v>
      </c>
      <c r="J198" s="440" t="n">
        <v>0</v>
      </c>
      <c r="K198" s="440" t="n">
        <v>0</v>
      </c>
      <c r="L198" s="440" t="n">
        <v>0</v>
      </c>
      <c r="M198" s="440" t="n">
        <v>0</v>
      </c>
      <c r="N198" s="440" t="n">
        <v>0</v>
      </c>
      <c r="O198" s="440" t="n">
        <v>927</v>
      </c>
      <c r="P198" s="440" t="n">
        <v>120</v>
      </c>
      <c r="Q198" s="440" t="n">
        <v>371</v>
      </c>
      <c r="R198" s="440" t="n">
        <v>120</v>
      </c>
      <c r="S198" s="440" t="n">
        <v>1223</v>
      </c>
      <c r="T198" s="440" t="n">
        <v>922</v>
      </c>
      <c r="U198" s="440" t="n">
        <v>5.42</v>
      </c>
      <c r="V198" s="440">
        <f>KONWERTUJ_TWARDOSC(AA198,tabela_twardosci!$C$8:$C$69,tabela_twardosci!$K$8:$K$69)</f>
        <v/>
      </c>
      <c r="W198" s="440" t="n"/>
      <c r="X198" s="440" t="n"/>
      <c r="Y198" s="441" t="n">
        <v>27</v>
      </c>
      <c r="Z198" s="440" t="n"/>
      <c r="AA198" s="440" t="n">
        <v>33.1</v>
      </c>
      <c r="AB198" s="440" t="n"/>
      <c r="AC198" s="440" t="n"/>
      <c r="AD198" s="440" t="n"/>
      <c r="AE198" s="440" t="n"/>
      <c r="AF198" s="309">
        <f>NOT(OR(ISBLANK(S198),ISBLANK(T198),ISBLANK(U198),ISBLANK(V198),AND(ISBLANK(W198),ISBLANK(X198))))</f>
        <v/>
      </c>
      <c r="AG198" s="309" t="n">
        <v>100</v>
      </c>
      <c r="AH198" s="309">
        <f>IF(AG198&lt;=30,1,IF(AG198&lt;=60,2,IF(AG198&lt;=100,3,"bd")))</f>
        <v/>
      </c>
      <c r="AI198" s="309">
        <f>AND(A198&gt;=zakresy_produkcyjne!B$2,A198&lt;=zakresy_produkcyjne!B$3)</f>
        <v/>
      </c>
      <c r="AJ198" s="309">
        <f>AND(B198&gt;=zakresy_produkcyjne!C$2,B198&lt;=zakresy_produkcyjne!C$3)</f>
        <v/>
      </c>
      <c r="AK198" s="309">
        <f>AND(C198&gt;=zakresy_produkcyjne!D$2,C198&lt;=zakresy_produkcyjne!D$3)</f>
        <v/>
      </c>
      <c r="AL198" s="309">
        <f>AND(D198&gt;=zakresy_produkcyjne!E$2,D198&lt;=zakresy_produkcyjne!E$3)</f>
        <v/>
      </c>
      <c r="AM198" s="309">
        <f>AND(E198&gt;=zakresy_produkcyjne!F$2,E198&lt;=zakresy_produkcyjne!F$3)</f>
        <v/>
      </c>
      <c r="AN198" s="309">
        <f>AND(F198&gt;=zakresy_produkcyjne!G$2,F198&lt;=zakresy_produkcyjne!G$3)</f>
        <v/>
      </c>
      <c r="AO198" s="309">
        <f>AND(G198&gt;=zakresy_produkcyjne!H$2,G198&lt;=zakresy_produkcyjne!H$3)</f>
        <v/>
      </c>
      <c r="AP198" s="309">
        <f>AND(O198&gt;=zakresy_produkcyjne!I$2,O198&lt;=zakresy_produkcyjne!I$3)</f>
        <v/>
      </c>
      <c r="AQ198" s="309">
        <f>AND(P198&gt;=zakresy_produkcyjne!J$2,P198&lt;=zakresy_produkcyjne!J$3)</f>
        <v/>
      </c>
      <c r="AR198" s="309">
        <f>AND(Q198&gt;=zakresy_produkcyjne!K$2,Q198&lt;=zakresy_produkcyjne!K$3)</f>
        <v/>
      </c>
      <c r="AS198" s="309">
        <f>AND(R198&gt;=zakresy_produkcyjne!L$2,R198&lt;=zakresy_produkcyjne!L$3)</f>
        <v/>
      </c>
      <c r="AT198" s="309">
        <f>AND(AI198:AO198)</f>
        <v/>
      </c>
      <c r="AU198" s="309">
        <f>AND(AP198:AS198)</f>
        <v/>
      </c>
      <c r="AV198" s="309">
        <f>AND(AT198:AU198)</f>
        <v/>
      </c>
      <c r="AW198" s="309">
        <f>AI198*zakresy_produkcyjne!B$4+AJ198*zakresy_produkcyjne!C$4+AK198*zakresy_produkcyjne!D$4+AL198*zakresy_produkcyjne!E$4+AM198*zakresy_produkcyjne!F$4+AN198*zakresy_produkcyjne!G$4+AO198*zakresy_produkcyjne!H$4+AP198*zakresy_produkcyjne!I$4+AQ198*zakresy_produkcyjne!J$4+AR198*zakresy_produkcyjne!K$4+AS198*zakresy_produkcyjne!L$4</f>
        <v/>
      </c>
      <c r="BJ198" s="309">
        <f>IF(S198&lt;&gt;"",S198,BE198)</f>
        <v/>
      </c>
      <c r="BK198" s="309">
        <f>IF(T198&lt;&gt;"",T198,BF198)</f>
        <v/>
      </c>
      <c r="BL198" s="309">
        <f>IF(U198&lt;&gt;"",U198,BG198)</f>
        <v/>
      </c>
      <c r="BM198" s="309">
        <f>IF(V198&lt;&gt;"",V198,BH198)</f>
        <v/>
      </c>
      <c r="BN198" s="309">
        <f>IF(X198&lt;&gt;"",X198,BI198)</f>
        <v/>
      </c>
      <c r="BO198" s="309">
        <f>ABS(BE198-BJ198)</f>
        <v/>
      </c>
      <c r="BP198" s="309">
        <f>IF(S198&lt;&gt;"",POWER((Arkusz10!$O$9*Q198+Arkusz10!$P$9)-S198,2))</f>
        <v/>
      </c>
    </row>
    <row customHeight="1" ht="13.8" r="199" s="311">
      <c r="A199" s="440" t="n">
        <v>3.44</v>
      </c>
      <c r="B199" s="440" t="n">
        <v>2.41</v>
      </c>
      <c r="C199" s="440" t="n">
        <v>0.15</v>
      </c>
      <c r="D199" s="440" t="n">
        <v>0.164</v>
      </c>
      <c r="E199" s="440" t="n">
        <v>0</v>
      </c>
      <c r="F199" s="440" t="n">
        <v>0</v>
      </c>
      <c r="G199" s="440" t="n">
        <v>0</v>
      </c>
      <c r="H199" s="440" t="n">
        <v>0.007</v>
      </c>
      <c r="I199" s="440" t="n">
        <v>0.015</v>
      </c>
      <c r="J199" s="440" t="n">
        <v>0</v>
      </c>
      <c r="K199" s="440" t="n">
        <v>0</v>
      </c>
      <c r="L199" s="440" t="n">
        <v>0</v>
      </c>
      <c r="M199" s="440" t="n">
        <v>0</v>
      </c>
      <c r="N199" s="440" t="n">
        <v>0</v>
      </c>
      <c r="O199" s="440" t="n">
        <v>927</v>
      </c>
      <c r="P199" s="440" t="n">
        <v>120</v>
      </c>
      <c r="Q199" s="440" t="n">
        <v>371</v>
      </c>
      <c r="R199" s="440" t="n">
        <v>180</v>
      </c>
      <c r="S199" s="440" t="n">
        <v>1062</v>
      </c>
      <c r="T199" s="440" t="n">
        <v>897</v>
      </c>
      <c r="U199" s="440" t="n">
        <v>2.84</v>
      </c>
      <c r="V199" s="440">
        <f>KONWERTUJ_TWARDOSC(AA199,tabela_twardosci!$C$8:$C$69,tabela_twardosci!$K$8:$K$69)</f>
        <v/>
      </c>
      <c r="W199" s="440" t="n"/>
      <c r="X199" s="440" t="n"/>
      <c r="Y199" s="441" t="n">
        <v>27</v>
      </c>
      <c r="Z199" s="440" t="n"/>
      <c r="AA199" s="440" t="n">
        <v>29.7</v>
      </c>
      <c r="AB199" s="440" t="n"/>
      <c r="AC199" s="440" t="n"/>
      <c r="AD199" s="440" t="n"/>
      <c r="AE199" s="440" t="n"/>
      <c r="AF199" s="309">
        <f>NOT(OR(ISBLANK(S199),ISBLANK(T199),ISBLANK(U199),ISBLANK(V199),AND(ISBLANK(W199),ISBLANK(X199))))</f>
        <v/>
      </c>
      <c r="AG199" s="309" t="n">
        <v>100</v>
      </c>
      <c r="AH199" s="309">
        <f>IF(AG199&lt;=30,1,IF(AG199&lt;=60,2,IF(AG199&lt;=100,3,"bd")))</f>
        <v/>
      </c>
      <c r="AI199" s="309">
        <f>AND(A199&gt;=zakresy_produkcyjne!B$2,A199&lt;=zakresy_produkcyjne!B$3)</f>
        <v/>
      </c>
      <c r="AJ199" s="309">
        <f>AND(B199&gt;=zakresy_produkcyjne!C$2,B199&lt;=zakresy_produkcyjne!C$3)</f>
        <v/>
      </c>
      <c r="AK199" s="309">
        <f>AND(C199&gt;=zakresy_produkcyjne!D$2,C199&lt;=zakresy_produkcyjne!D$3)</f>
        <v/>
      </c>
      <c r="AL199" s="309">
        <f>AND(D199&gt;=zakresy_produkcyjne!E$2,D199&lt;=zakresy_produkcyjne!E$3)</f>
        <v/>
      </c>
      <c r="AM199" s="309">
        <f>AND(E199&gt;=zakresy_produkcyjne!F$2,E199&lt;=zakresy_produkcyjne!F$3)</f>
        <v/>
      </c>
      <c r="AN199" s="309">
        <f>AND(F199&gt;=zakresy_produkcyjne!G$2,F199&lt;=zakresy_produkcyjne!G$3)</f>
        <v/>
      </c>
      <c r="AO199" s="309">
        <f>AND(G199&gt;=zakresy_produkcyjne!H$2,G199&lt;=zakresy_produkcyjne!H$3)</f>
        <v/>
      </c>
      <c r="AP199" s="309">
        <f>AND(O199&gt;=zakresy_produkcyjne!I$2,O199&lt;=zakresy_produkcyjne!I$3)</f>
        <v/>
      </c>
      <c r="AQ199" s="309">
        <f>AND(P199&gt;=zakresy_produkcyjne!J$2,P199&lt;=zakresy_produkcyjne!J$3)</f>
        <v/>
      </c>
      <c r="AR199" s="309">
        <f>AND(Q199&gt;=zakresy_produkcyjne!K$2,Q199&lt;=zakresy_produkcyjne!K$3)</f>
        <v/>
      </c>
      <c r="AS199" s="309">
        <f>AND(R199&gt;=zakresy_produkcyjne!L$2,R199&lt;=zakresy_produkcyjne!L$3)</f>
        <v/>
      </c>
      <c r="AT199" s="309">
        <f>AND(AI199:AO199)</f>
        <v/>
      </c>
      <c r="AU199" s="309">
        <f>AND(AP199:AS199)</f>
        <v/>
      </c>
      <c r="AV199" s="309">
        <f>AND(AT199:AU199)</f>
        <v/>
      </c>
      <c r="AW199" s="309">
        <f>AI199*zakresy_produkcyjne!B$4+AJ199*zakresy_produkcyjne!C$4+AK199*zakresy_produkcyjne!D$4+AL199*zakresy_produkcyjne!E$4+AM199*zakresy_produkcyjne!F$4+AN199*zakresy_produkcyjne!G$4+AO199*zakresy_produkcyjne!H$4+AP199*zakresy_produkcyjne!I$4+AQ199*zakresy_produkcyjne!J$4+AR199*zakresy_produkcyjne!K$4+AS199*zakresy_produkcyjne!L$4</f>
        <v/>
      </c>
      <c r="BJ199" s="309">
        <f>IF(S199&lt;&gt;"",S199,BE199)</f>
        <v/>
      </c>
      <c r="BK199" s="309">
        <f>IF(T199&lt;&gt;"",T199,BF199)</f>
        <v/>
      </c>
      <c r="BL199" s="309">
        <f>IF(U199&lt;&gt;"",U199,BG199)</f>
        <v/>
      </c>
      <c r="BM199" s="309">
        <f>IF(V199&lt;&gt;"",V199,BH199)</f>
        <v/>
      </c>
      <c r="BN199" s="309">
        <f>IF(X199&lt;&gt;"",X199,BI199)</f>
        <v/>
      </c>
      <c r="BO199" s="309">
        <f>ABS(BE199-BJ199)</f>
        <v/>
      </c>
      <c r="BP199" s="309">
        <f>IF(S199&lt;&gt;"",POWER((Arkusz10!$O$9*Q199+Arkusz10!$P$9)-S199,2))</f>
        <v/>
      </c>
    </row>
    <row customHeight="1" ht="13.8" r="200" s="311">
      <c r="A200" s="442" t="n">
        <v>3.44</v>
      </c>
      <c r="B200" s="442" t="n">
        <v>2.46</v>
      </c>
      <c r="C200" s="442" t="n">
        <v>0.08</v>
      </c>
      <c r="D200" s="442" t="n">
        <v>0.043</v>
      </c>
      <c r="E200" s="442" t="n">
        <v>0.52</v>
      </c>
      <c r="F200" s="442" t="n">
        <v>1.03</v>
      </c>
      <c r="G200" s="442" t="n">
        <v>0.01</v>
      </c>
      <c r="H200" s="442" t="n">
        <v>0.008</v>
      </c>
      <c r="I200" s="442" t="n">
        <v>0.016</v>
      </c>
      <c r="J200" s="442" t="n">
        <v>0.017</v>
      </c>
      <c r="K200" s="442" t="n">
        <v>0.05</v>
      </c>
      <c r="L200" s="442" t="n">
        <v>0.1</v>
      </c>
      <c r="M200" s="442" t="n">
        <v>0.005</v>
      </c>
      <c r="N200" s="442" t="n">
        <v>0.018</v>
      </c>
      <c r="O200" s="442" t="n">
        <v>927</v>
      </c>
      <c r="P200" s="442" t="n">
        <v>120</v>
      </c>
      <c r="Q200" s="442" t="n">
        <v>260</v>
      </c>
      <c r="R200" s="443" t="n">
        <v>120</v>
      </c>
      <c r="S200" s="442" t="n">
        <v>1594</v>
      </c>
      <c r="T200" s="442" t="n">
        <v>1390</v>
      </c>
      <c r="U200" s="442" t="n">
        <v>1.4</v>
      </c>
      <c r="V200" s="442">
        <f>KONWERTUJ_TWARDOSC(AA200,tabela_twardosci!$C$8:$C$69,tabela_twardosci!$K$8:$K$69)</f>
        <v/>
      </c>
      <c r="W200" s="442" t="n"/>
      <c r="X200" s="442" t="n"/>
      <c r="Y200" s="444" t="n">
        <v>28</v>
      </c>
      <c r="Z200" s="442" t="n"/>
      <c r="AA200" s="442" t="n">
        <v>48</v>
      </c>
      <c r="AB200" s="442" t="n"/>
      <c r="AC200" s="442" t="n"/>
      <c r="AD200" s="442" t="n"/>
      <c r="AE200" s="442" t="n"/>
      <c r="AF200" s="309">
        <f>NOT(OR(ISBLANK(S200),ISBLANK(T200),ISBLANK(U200),ISBLANK(V200),AND(ISBLANK(W200),ISBLANK(X200))))</f>
        <v/>
      </c>
      <c r="AG200" s="309" t="n">
        <v>25</v>
      </c>
      <c r="AH200" s="309">
        <f>IF(AG200&lt;=30,1,IF(AG200&lt;=60,2,IF(AG200&lt;=100,3,"bd")))</f>
        <v/>
      </c>
      <c r="AI200" s="309">
        <f>AND(A200&gt;=zakresy_produkcyjne!B$2,A200&lt;=zakresy_produkcyjne!B$3)</f>
        <v/>
      </c>
      <c r="AJ200" s="309">
        <f>AND(B200&gt;=zakresy_produkcyjne!C$2,B200&lt;=zakresy_produkcyjne!C$3)</f>
        <v/>
      </c>
      <c r="AK200" s="309">
        <f>AND(C200&gt;=zakresy_produkcyjne!D$2,C200&lt;=zakresy_produkcyjne!D$3)</f>
        <v/>
      </c>
      <c r="AL200" s="309">
        <f>AND(D200&gt;=zakresy_produkcyjne!E$2,D200&lt;=zakresy_produkcyjne!E$3)</f>
        <v/>
      </c>
      <c r="AM200" s="309">
        <f>AND(E200&gt;=zakresy_produkcyjne!F$2,E200&lt;=zakresy_produkcyjne!F$3)</f>
        <v/>
      </c>
      <c r="AN200" s="309">
        <f>AND(F200&gt;=zakresy_produkcyjne!G$2,F200&lt;=zakresy_produkcyjne!G$3)</f>
        <v/>
      </c>
      <c r="AO200" s="309">
        <f>AND(G200&gt;=zakresy_produkcyjne!H$2,G200&lt;=zakresy_produkcyjne!H$3)</f>
        <v/>
      </c>
      <c r="AP200" s="309">
        <f>AND(O200&gt;=zakresy_produkcyjne!I$2,O200&lt;=zakresy_produkcyjne!I$3)</f>
        <v/>
      </c>
      <c r="AQ200" s="309">
        <f>AND(P200&gt;=zakresy_produkcyjne!J$2,P200&lt;=zakresy_produkcyjne!J$3)</f>
        <v/>
      </c>
      <c r="AR200" s="309">
        <f>AND(Q200&gt;=zakresy_produkcyjne!K$2,Q200&lt;=zakresy_produkcyjne!K$3)</f>
        <v/>
      </c>
      <c r="AS200" s="309">
        <f>AND(R200&gt;=zakresy_produkcyjne!L$2,R200&lt;=zakresy_produkcyjne!L$3)</f>
        <v/>
      </c>
      <c r="AT200" s="309">
        <f>AND(AI200:AO200)</f>
        <v/>
      </c>
      <c r="AU200" s="309">
        <f>AND(AP200:AS200)</f>
        <v/>
      </c>
      <c r="AV200" s="309">
        <f>AND(AT200:AU200)</f>
        <v/>
      </c>
      <c r="AW200" s="309">
        <f>AI200*zakresy_produkcyjne!B$4+AJ200*zakresy_produkcyjne!C$4+AK200*zakresy_produkcyjne!D$4+AL200*zakresy_produkcyjne!E$4+AM200*zakresy_produkcyjne!F$4+AN200*zakresy_produkcyjne!G$4+AO200*zakresy_produkcyjne!H$4+AP200*zakresy_produkcyjne!I$4+AQ200*zakresy_produkcyjne!J$4+AR200*zakresy_produkcyjne!K$4+AS200*zakresy_produkcyjne!L$4</f>
        <v/>
      </c>
      <c r="BJ200" s="309">
        <f>IF(S200&lt;&gt;"",S200,BE200)</f>
        <v/>
      </c>
      <c r="BK200" s="309">
        <f>IF(T200&lt;&gt;"",T200,BF200)</f>
        <v/>
      </c>
      <c r="BL200" s="309">
        <f>IF(U200&lt;&gt;"",U200,BG200)</f>
        <v/>
      </c>
      <c r="BM200" s="309">
        <f>IF(V200&lt;&gt;"",V200,BH200)</f>
        <v/>
      </c>
      <c r="BN200" s="309">
        <f>IF(X200&lt;&gt;"",X200,BI200)</f>
        <v/>
      </c>
      <c r="BO200" s="309">
        <f>ABS(BE200-BJ200)</f>
        <v/>
      </c>
      <c r="BP200" s="309">
        <f>IF(S200&lt;&gt;"",POWER((Arkusz10!$O$9*Q200+Arkusz10!$P$9)-S200,2))</f>
        <v/>
      </c>
    </row>
    <row customHeight="1" ht="13.8" r="201" s="311">
      <c r="A201" s="442" t="n">
        <v>3.44</v>
      </c>
      <c r="B201" s="442" t="n">
        <v>2.46</v>
      </c>
      <c r="C201" s="442" t="n">
        <v>0.08</v>
      </c>
      <c r="D201" s="442" t="n">
        <v>0.043</v>
      </c>
      <c r="E201" s="442" t="n">
        <v>0.52</v>
      </c>
      <c r="F201" s="442" t="n">
        <v>1.03</v>
      </c>
      <c r="G201" s="442" t="n">
        <v>0.01</v>
      </c>
      <c r="H201" s="442" t="n">
        <v>0.008</v>
      </c>
      <c r="I201" s="442" t="n">
        <v>0.016</v>
      </c>
      <c r="J201" s="442" t="n">
        <v>0.017</v>
      </c>
      <c r="K201" s="442" t="n">
        <v>0.05</v>
      </c>
      <c r="L201" s="442" t="n">
        <v>0.1</v>
      </c>
      <c r="M201" s="442" t="n">
        <v>0.005</v>
      </c>
      <c r="N201" s="442" t="n">
        <v>0.018</v>
      </c>
      <c r="O201" s="442" t="n">
        <v>927</v>
      </c>
      <c r="P201" s="442" t="n">
        <v>120</v>
      </c>
      <c r="Q201" s="442" t="n">
        <v>288</v>
      </c>
      <c r="R201" s="443" t="n">
        <v>120</v>
      </c>
      <c r="S201" s="442" t="n">
        <v>1329</v>
      </c>
      <c r="T201" s="442" t="n">
        <v>1199</v>
      </c>
      <c r="U201" s="442" t="n">
        <v>1.9</v>
      </c>
      <c r="V201" s="442">
        <f>KONWERTUJ_TWARDOSC(AA201,tabela_twardosci!$C$8:$C$69,tabela_twardosci!$K$8:$K$69)</f>
        <v/>
      </c>
      <c r="W201" s="442" t="n"/>
      <c r="X201" s="442" t="n"/>
      <c r="Y201" s="444" t="n">
        <v>28</v>
      </c>
      <c r="Z201" s="442" t="n"/>
      <c r="AA201" s="442" t="n">
        <v>38</v>
      </c>
      <c r="AB201" s="442" t="n"/>
      <c r="AC201" s="442" t="n"/>
      <c r="AD201" s="442" t="n"/>
      <c r="AE201" s="442" t="n"/>
      <c r="AF201" s="309">
        <f>NOT(OR(ISBLANK(S201),ISBLANK(T201),ISBLANK(U201),ISBLANK(V201),AND(ISBLANK(W201),ISBLANK(X201))))</f>
        <v/>
      </c>
      <c r="AG201" s="309" t="n">
        <v>25</v>
      </c>
      <c r="AH201" s="309">
        <f>IF(AG201&lt;=30,1,IF(AG201&lt;=60,2,IF(AG201&lt;=100,3,"bd")))</f>
        <v/>
      </c>
      <c r="AI201" s="309">
        <f>AND(A201&gt;=zakresy_produkcyjne!B$2,A201&lt;=zakresy_produkcyjne!B$3)</f>
        <v/>
      </c>
      <c r="AJ201" s="309">
        <f>AND(B201&gt;=zakresy_produkcyjne!C$2,B201&lt;=zakresy_produkcyjne!C$3)</f>
        <v/>
      </c>
      <c r="AK201" s="309">
        <f>AND(C201&gt;=zakresy_produkcyjne!D$2,C201&lt;=zakresy_produkcyjne!D$3)</f>
        <v/>
      </c>
      <c r="AL201" s="309">
        <f>AND(D201&gt;=zakresy_produkcyjne!E$2,D201&lt;=zakresy_produkcyjne!E$3)</f>
        <v/>
      </c>
      <c r="AM201" s="309">
        <f>AND(E201&gt;=zakresy_produkcyjne!F$2,E201&lt;=zakresy_produkcyjne!F$3)</f>
        <v/>
      </c>
      <c r="AN201" s="309">
        <f>AND(F201&gt;=zakresy_produkcyjne!G$2,F201&lt;=zakresy_produkcyjne!G$3)</f>
        <v/>
      </c>
      <c r="AO201" s="309">
        <f>AND(G201&gt;=zakresy_produkcyjne!H$2,G201&lt;=zakresy_produkcyjne!H$3)</f>
        <v/>
      </c>
      <c r="AP201" s="309">
        <f>AND(O201&gt;=zakresy_produkcyjne!I$2,O201&lt;=zakresy_produkcyjne!I$3)</f>
        <v/>
      </c>
      <c r="AQ201" s="309">
        <f>AND(P201&gt;=zakresy_produkcyjne!J$2,P201&lt;=zakresy_produkcyjne!J$3)</f>
        <v/>
      </c>
      <c r="AR201" s="309">
        <f>AND(Q201&gt;=zakresy_produkcyjne!K$2,Q201&lt;=zakresy_produkcyjne!K$3)</f>
        <v/>
      </c>
      <c r="AS201" s="309">
        <f>AND(R201&gt;=zakresy_produkcyjne!L$2,R201&lt;=zakresy_produkcyjne!L$3)</f>
        <v/>
      </c>
      <c r="AT201" s="309">
        <f>AND(AI201:AO201)</f>
        <v/>
      </c>
      <c r="AU201" s="309">
        <f>AND(AP201:AS201)</f>
        <v/>
      </c>
      <c r="AV201" s="309">
        <f>AND(AT201:AU201)</f>
        <v/>
      </c>
      <c r="AW201" s="309">
        <f>AI201*zakresy_produkcyjne!B$4+AJ201*zakresy_produkcyjne!C$4+AK201*zakresy_produkcyjne!D$4+AL201*zakresy_produkcyjne!E$4+AM201*zakresy_produkcyjne!F$4+AN201*zakresy_produkcyjne!G$4+AO201*zakresy_produkcyjne!H$4+AP201*zakresy_produkcyjne!I$4+AQ201*zakresy_produkcyjne!J$4+AR201*zakresy_produkcyjne!K$4+AS201*zakresy_produkcyjne!L$4</f>
        <v/>
      </c>
      <c r="BJ201" s="309">
        <f>IF(S201&lt;&gt;"",S201,BE201)</f>
        <v/>
      </c>
      <c r="BK201" s="309">
        <f>IF(T201&lt;&gt;"",T201,BF201)</f>
        <v/>
      </c>
      <c r="BL201" s="309">
        <f>IF(U201&lt;&gt;"",U201,BG201)</f>
        <v/>
      </c>
      <c r="BM201" s="309">
        <f>IF(V201&lt;&gt;"",V201,BH201)</f>
        <v/>
      </c>
      <c r="BN201" s="309">
        <f>IF(X201&lt;&gt;"",X201,BI201)</f>
        <v/>
      </c>
      <c r="BO201" s="309">
        <f>ABS(BE201-BJ201)</f>
        <v/>
      </c>
      <c r="BP201" s="309">
        <f>IF(S201&lt;&gt;"",POWER((Arkusz10!$O$9*Q201+Arkusz10!$P$9)-S201,2))</f>
        <v/>
      </c>
    </row>
    <row customHeight="1" ht="13.8" r="202" s="311">
      <c r="A202" s="442" t="n">
        <v>3.44</v>
      </c>
      <c r="B202" s="442" t="n">
        <v>2.46</v>
      </c>
      <c r="C202" s="442" t="n">
        <v>0.08</v>
      </c>
      <c r="D202" s="442" t="n">
        <v>0.043</v>
      </c>
      <c r="E202" s="442" t="n">
        <v>0.52</v>
      </c>
      <c r="F202" s="442" t="n">
        <v>1.03</v>
      </c>
      <c r="G202" s="442" t="n">
        <v>0.01</v>
      </c>
      <c r="H202" s="442" t="n">
        <v>0.008</v>
      </c>
      <c r="I202" s="442" t="n">
        <v>0.016</v>
      </c>
      <c r="J202" s="442" t="n">
        <v>0.017</v>
      </c>
      <c r="K202" s="442" t="n">
        <v>0.05</v>
      </c>
      <c r="L202" s="442" t="n">
        <v>0.1</v>
      </c>
      <c r="M202" s="442" t="n">
        <v>0.005</v>
      </c>
      <c r="N202" s="442" t="n">
        <v>0.018</v>
      </c>
      <c r="O202" s="442" t="n">
        <v>927</v>
      </c>
      <c r="P202" s="442" t="n">
        <v>120</v>
      </c>
      <c r="Q202" s="442" t="n">
        <v>371</v>
      </c>
      <c r="R202" s="443" t="n">
        <v>120</v>
      </c>
      <c r="S202" s="442" t="n">
        <v>1078</v>
      </c>
      <c r="T202" s="442" t="n">
        <v>898</v>
      </c>
      <c r="U202" s="442" t="n">
        <v>2.8</v>
      </c>
      <c r="V202" s="442">
        <f>KONWERTUJ_TWARDOSC(AA202,tabela_twardosci!$C$8:$C$69,tabela_twardosci!$K$8:$K$69)</f>
        <v/>
      </c>
      <c r="W202" s="442" t="n"/>
      <c r="X202" s="442" t="n"/>
      <c r="Y202" s="444" t="n">
        <v>28</v>
      </c>
      <c r="Z202" s="442" t="n"/>
      <c r="AA202" s="442" t="n">
        <v>33</v>
      </c>
      <c r="AB202" s="442" t="n"/>
      <c r="AC202" s="442" t="n"/>
      <c r="AD202" s="442" t="n"/>
      <c r="AE202" s="442" t="n"/>
      <c r="AF202" s="309">
        <f>NOT(OR(ISBLANK(S202),ISBLANK(T202),ISBLANK(U202),ISBLANK(V202),AND(ISBLANK(W202),ISBLANK(X202))))</f>
        <v/>
      </c>
      <c r="AG202" s="309" t="n">
        <v>25</v>
      </c>
      <c r="AH202" s="309">
        <f>IF(AG202&lt;=30,1,IF(AG202&lt;=60,2,IF(AG202&lt;=100,3,"bd")))</f>
        <v/>
      </c>
      <c r="AI202" s="309">
        <f>AND(A202&gt;=zakresy_produkcyjne!B$2,A202&lt;=zakresy_produkcyjne!B$3)</f>
        <v/>
      </c>
      <c r="AJ202" s="309">
        <f>AND(B202&gt;=zakresy_produkcyjne!C$2,B202&lt;=zakresy_produkcyjne!C$3)</f>
        <v/>
      </c>
      <c r="AK202" s="309">
        <f>AND(C202&gt;=zakresy_produkcyjne!D$2,C202&lt;=zakresy_produkcyjne!D$3)</f>
        <v/>
      </c>
      <c r="AL202" s="309">
        <f>AND(D202&gt;=zakresy_produkcyjne!E$2,D202&lt;=zakresy_produkcyjne!E$3)</f>
        <v/>
      </c>
      <c r="AM202" s="309">
        <f>AND(E202&gt;=zakresy_produkcyjne!F$2,E202&lt;=zakresy_produkcyjne!F$3)</f>
        <v/>
      </c>
      <c r="AN202" s="309">
        <f>AND(F202&gt;=zakresy_produkcyjne!G$2,F202&lt;=zakresy_produkcyjne!G$3)</f>
        <v/>
      </c>
      <c r="AO202" s="309">
        <f>AND(G202&gt;=zakresy_produkcyjne!H$2,G202&lt;=zakresy_produkcyjne!H$3)</f>
        <v/>
      </c>
      <c r="AP202" s="309">
        <f>AND(O202&gt;=zakresy_produkcyjne!I$2,O202&lt;=zakresy_produkcyjne!I$3)</f>
        <v/>
      </c>
      <c r="AQ202" s="309">
        <f>AND(P202&gt;=zakresy_produkcyjne!J$2,P202&lt;=zakresy_produkcyjne!J$3)</f>
        <v/>
      </c>
      <c r="AR202" s="309">
        <f>AND(Q202&gt;=zakresy_produkcyjne!K$2,Q202&lt;=zakresy_produkcyjne!K$3)</f>
        <v/>
      </c>
      <c r="AS202" s="309">
        <f>AND(R202&gt;=zakresy_produkcyjne!L$2,R202&lt;=zakresy_produkcyjne!L$3)</f>
        <v/>
      </c>
      <c r="AT202" s="309">
        <f>AND(AI202:AO202)</f>
        <v/>
      </c>
      <c r="AU202" s="309">
        <f>AND(AP202:AS202)</f>
        <v/>
      </c>
      <c r="AV202" s="309">
        <f>AND(AT202:AU202)</f>
        <v/>
      </c>
      <c r="AW202" s="309">
        <f>AI202*zakresy_produkcyjne!B$4+AJ202*zakresy_produkcyjne!C$4+AK202*zakresy_produkcyjne!D$4+AL202*zakresy_produkcyjne!E$4+AM202*zakresy_produkcyjne!F$4+AN202*zakresy_produkcyjne!G$4+AO202*zakresy_produkcyjne!H$4+AP202*zakresy_produkcyjne!I$4+AQ202*zakresy_produkcyjne!J$4+AR202*zakresy_produkcyjne!K$4+AS202*zakresy_produkcyjne!L$4</f>
        <v/>
      </c>
      <c r="BJ202" s="309">
        <f>IF(S202&lt;&gt;"",S202,BE202)</f>
        <v/>
      </c>
      <c r="BK202" s="309">
        <f>IF(T202&lt;&gt;"",T202,BF202)</f>
        <v/>
      </c>
      <c r="BL202" s="309">
        <f>IF(U202&lt;&gt;"",U202,BG202)</f>
        <v/>
      </c>
      <c r="BM202" s="309">
        <f>IF(V202&lt;&gt;"",V202,BH202)</f>
        <v/>
      </c>
      <c r="BN202" s="309">
        <f>IF(X202&lt;&gt;"",X202,BI202)</f>
        <v/>
      </c>
      <c r="BO202" s="309">
        <f>ABS(BE202-BJ202)</f>
        <v/>
      </c>
      <c r="BP202" s="309">
        <f>IF(S202&lt;&gt;"",POWER((Arkusz10!$O$9*Q202+Arkusz10!$P$9)-S202,2))</f>
        <v/>
      </c>
    </row>
    <row customHeight="1" ht="13.8" r="203" s="311">
      <c r="A203" s="442" t="n">
        <v>3.44</v>
      </c>
      <c r="B203" s="442" t="n">
        <v>2.46</v>
      </c>
      <c r="C203" s="442" t="n">
        <v>0.08</v>
      </c>
      <c r="D203" s="442" t="n">
        <v>0.043</v>
      </c>
      <c r="E203" s="442" t="n">
        <v>0.52</v>
      </c>
      <c r="F203" s="442" t="n">
        <v>1.03</v>
      </c>
      <c r="G203" s="442" t="n">
        <v>0.01</v>
      </c>
      <c r="H203" s="442" t="n">
        <v>0.008</v>
      </c>
      <c r="I203" s="442" t="n">
        <v>0.016</v>
      </c>
      <c r="J203" s="442" t="n">
        <v>0.017</v>
      </c>
      <c r="K203" s="442" t="n">
        <v>0.05</v>
      </c>
      <c r="L203" s="442" t="n">
        <v>0.1</v>
      </c>
      <c r="M203" s="442" t="n">
        <v>0.005</v>
      </c>
      <c r="N203" s="442" t="n">
        <v>0.018</v>
      </c>
      <c r="O203" s="442" t="n">
        <v>927</v>
      </c>
      <c r="P203" s="442" t="n">
        <v>120</v>
      </c>
      <c r="Q203" s="442" t="n">
        <v>385</v>
      </c>
      <c r="R203" s="443" t="n">
        <v>120</v>
      </c>
      <c r="S203" s="442" t="n">
        <v>1013</v>
      </c>
      <c r="T203" s="442" t="n">
        <v>819</v>
      </c>
      <c r="U203" s="442" t="n">
        <v>3.2</v>
      </c>
      <c r="V203" s="442">
        <f>KONWERTUJ_TWARDOSC(AA203,tabela_twardosci!$C$8:$C$69,tabela_twardosci!$K$8:$K$69)</f>
        <v/>
      </c>
      <c r="W203" s="442" t="n"/>
      <c r="X203" s="442" t="n"/>
      <c r="Y203" s="444" t="n">
        <v>28</v>
      </c>
      <c r="Z203" s="442" t="n"/>
      <c r="AA203" s="442" t="n">
        <v>32</v>
      </c>
      <c r="AB203" s="442" t="n"/>
      <c r="AC203" s="442" t="n"/>
      <c r="AD203" s="442" t="n"/>
      <c r="AE203" s="442" t="n"/>
      <c r="AF203" s="309">
        <f>NOT(OR(ISBLANK(S203),ISBLANK(T203),ISBLANK(U203),ISBLANK(V203),AND(ISBLANK(W203),ISBLANK(X203))))</f>
        <v/>
      </c>
      <c r="AG203" s="309" t="n">
        <v>25</v>
      </c>
      <c r="AH203" s="309">
        <f>IF(AG203&lt;=30,1,IF(AG203&lt;=60,2,IF(AG203&lt;=100,3,"bd")))</f>
        <v/>
      </c>
      <c r="AI203" s="309">
        <f>AND(A203&gt;=zakresy_produkcyjne!B$2,A203&lt;=zakresy_produkcyjne!B$3)</f>
        <v/>
      </c>
      <c r="AJ203" s="309">
        <f>AND(B203&gt;=zakresy_produkcyjne!C$2,B203&lt;=zakresy_produkcyjne!C$3)</f>
        <v/>
      </c>
      <c r="AK203" s="309">
        <f>AND(C203&gt;=zakresy_produkcyjne!D$2,C203&lt;=zakresy_produkcyjne!D$3)</f>
        <v/>
      </c>
      <c r="AL203" s="309">
        <f>AND(D203&gt;=zakresy_produkcyjne!E$2,D203&lt;=zakresy_produkcyjne!E$3)</f>
        <v/>
      </c>
      <c r="AM203" s="309">
        <f>AND(E203&gt;=zakresy_produkcyjne!F$2,E203&lt;=zakresy_produkcyjne!F$3)</f>
        <v/>
      </c>
      <c r="AN203" s="309">
        <f>AND(F203&gt;=zakresy_produkcyjne!G$2,F203&lt;=zakresy_produkcyjne!G$3)</f>
        <v/>
      </c>
      <c r="AO203" s="309">
        <f>AND(G203&gt;=zakresy_produkcyjne!H$2,G203&lt;=zakresy_produkcyjne!H$3)</f>
        <v/>
      </c>
      <c r="AP203" s="309">
        <f>AND(O203&gt;=zakresy_produkcyjne!I$2,O203&lt;=zakresy_produkcyjne!I$3)</f>
        <v/>
      </c>
      <c r="AQ203" s="309">
        <f>AND(P203&gt;=zakresy_produkcyjne!J$2,P203&lt;=zakresy_produkcyjne!J$3)</f>
        <v/>
      </c>
      <c r="AR203" s="309">
        <f>AND(Q203&gt;=zakresy_produkcyjne!K$2,Q203&lt;=zakresy_produkcyjne!K$3)</f>
        <v/>
      </c>
      <c r="AS203" s="309">
        <f>AND(R203&gt;=zakresy_produkcyjne!L$2,R203&lt;=zakresy_produkcyjne!L$3)</f>
        <v/>
      </c>
      <c r="AT203" s="309">
        <f>AND(AI203:AO203)</f>
        <v/>
      </c>
      <c r="AU203" s="309">
        <f>AND(AP203:AS203)</f>
        <v/>
      </c>
      <c r="AV203" s="309">
        <f>AND(AT203:AU203)</f>
        <v/>
      </c>
      <c r="AW203" s="309">
        <f>AI203*zakresy_produkcyjne!B$4+AJ203*zakresy_produkcyjne!C$4+AK203*zakresy_produkcyjne!D$4+AL203*zakresy_produkcyjne!E$4+AM203*zakresy_produkcyjne!F$4+AN203*zakresy_produkcyjne!G$4+AO203*zakresy_produkcyjne!H$4+AP203*zakresy_produkcyjne!I$4+AQ203*zakresy_produkcyjne!J$4+AR203*zakresy_produkcyjne!K$4+AS203*zakresy_produkcyjne!L$4</f>
        <v/>
      </c>
      <c r="BJ203" s="309">
        <f>IF(S203&lt;&gt;"",S203,BE203)</f>
        <v/>
      </c>
      <c r="BK203" s="309">
        <f>IF(T203&lt;&gt;"",T203,BF203)</f>
        <v/>
      </c>
      <c r="BL203" s="309">
        <f>IF(U203&lt;&gt;"",U203,BG203)</f>
        <v/>
      </c>
      <c r="BM203" s="309">
        <f>IF(V203&lt;&gt;"",V203,BH203)</f>
        <v/>
      </c>
      <c r="BN203" s="309">
        <f>IF(X203&lt;&gt;"",X203,BI203)</f>
        <v/>
      </c>
      <c r="BO203" s="309">
        <f>ABS(BE203-BJ203)</f>
        <v/>
      </c>
      <c r="BP203" s="309">
        <f>IF(S203&lt;&gt;"",POWER((Arkusz10!$O$9*Q203+Arkusz10!$P$9)-S203,2))</f>
        <v/>
      </c>
    </row>
    <row customHeight="1" ht="13.8" r="204" s="311">
      <c r="A204" s="442" t="n">
        <v>3.44</v>
      </c>
      <c r="B204" s="442" t="n">
        <v>2.46</v>
      </c>
      <c r="C204" s="442" t="n">
        <v>0.08</v>
      </c>
      <c r="D204" s="442" t="n">
        <v>0.043</v>
      </c>
      <c r="E204" s="442" t="n">
        <v>0.52</v>
      </c>
      <c r="F204" s="442" t="n">
        <v>1.03</v>
      </c>
      <c r="G204" s="442" t="n">
        <v>0.01</v>
      </c>
      <c r="H204" s="442" t="n">
        <v>0.008</v>
      </c>
      <c r="I204" s="442" t="n">
        <v>0.016</v>
      </c>
      <c r="J204" s="442" t="n">
        <v>0.017</v>
      </c>
      <c r="K204" s="442" t="n">
        <v>0.05</v>
      </c>
      <c r="L204" s="442" t="n">
        <v>0.1</v>
      </c>
      <c r="M204" s="442" t="n">
        <v>0.005</v>
      </c>
      <c r="N204" s="442" t="n">
        <v>0.018</v>
      </c>
      <c r="O204" s="442" t="n">
        <v>927</v>
      </c>
      <c r="P204" s="442" t="n">
        <v>120</v>
      </c>
      <c r="Q204" s="442" t="n">
        <v>399</v>
      </c>
      <c r="R204" s="443" t="n">
        <v>120</v>
      </c>
      <c r="S204" s="442" t="n">
        <v>1008</v>
      </c>
      <c r="T204" s="442" t="n">
        <v>779</v>
      </c>
      <c r="U204" s="442" t="n">
        <v>4.2</v>
      </c>
      <c r="V204" s="442">
        <f>KONWERTUJ_TWARDOSC(AA204,tabela_twardosci!$C$8:$C$69,tabela_twardosci!$K$8:$K$69)</f>
        <v/>
      </c>
      <c r="W204" s="442" t="n"/>
      <c r="X204" s="442" t="n"/>
      <c r="Y204" s="444" t="n">
        <v>28</v>
      </c>
      <c r="Z204" s="442" t="n"/>
      <c r="AA204" s="442" t="n">
        <v>29</v>
      </c>
      <c r="AB204" s="442" t="n"/>
      <c r="AC204" s="442" t="n"/>
      <c r="AD204" s="442" t="n"/>
      <c r="AE204" s="442" t="n"/>
      <c r="AF204" s="309">
        <f>NOT(OR(ISBLANK(S204),ISBLANK(T204),ISBLANK(U204),ISBLANK(V204),AND(ISBLANK(W204),ISBLANK(X204))))</f>
        <v/>
      </c>
      <c r="AG204" s="309" t="n">
        <v>25</v>
      </c>
      <c r="AH204" s="309">
        <f>IF(AG204&lt;=30,1,IF(AG204&lt;=60,2,IF(AG204&lt;=100,3,"bd")))</f>
        <v/>
      </c>
      <c r="AI204" s="309">
        <f>AND(A204&gt;=zakresy_produkcyjne!B$2,A204&lt;=zakresy_produkcyjne!B$3)</f>
        <v/>
      </c>
      <c r="AJ204" s="309">
        <f>AND(B204&gt;=zakresy_produkcyjne!C$2,B204&lt;=zakresy_produkcyjne!C$3)</f>
        <v/>
      </c>
      <c r="AK204" s="309">
        <f>AND(C204&gt;=zakresy_produkcyjne!D$2,C204&lt;=zakresy_produkcyjne!D$3)</f>
        <v/>
      </c>
      <c r="AL204" s="309">
        <f>AND(D204&gt;=zakresy_produkcyjne!E$2,D204&lt;=zakresy_produkcyjne!E$3)</f>
        <v/>
      </c>
      <c r="AM204" s="309">
        <f>AND(E204&gt;=zakresy_produkcyjne!F$2,E204&lt;=zakresy_produkcyjne!F$3)</f>
        <v/>
      </c>
      <c r="AN204" s="309">
        <f>AND(F204&gt;=zakresy_produkcyjne!G$2,F204&lt;=zakresy_produkcyjne!G$3)</f>
        <v/>
      </c>
      <c r="AO204" s="309">
        <f>AND(G204&gt;=zakresy_produkcyjne!H$2,G204&lt;=zakresy_produkcyjne!H$3)</f>
        <v/>
      </c>
      <c r="AP204" s="309">
        <f>AND(O204&gt;=zakresy_produkcyjne!I$2,O204&lt;=zakresy_produkcyjne!I$3)</f>
        <v/>
      </c>
      <c r="AQ204" s="309">
        <f>AND(P204&gt;=zakresy_produkcyjne!J$2,P204&lt;=zakresy_produkcyjne!J$3)</f>
        <v/>
      </c>
      <c r="AR204" s="309">
        <f>AND(Q204&gt;=zakresy_produkcyjne!K$2,Q204&lt;=zakresy_produkcyjne!K$3)</f>
        <v/>
      </c>
      <c r="AS204" s="309">
        <f>AND(R204&gt;=zakresy_produkcyjne!L$2,R204&lt;=zakresy_produkcyjne!L$3)</f>
        <v/>
      </c>
      <c r="AT204" s="309">
        <f>AND(AI204:AO204)</f>
        <v/>
      </c>
      <c r="AU204" s="309">
        <f>AND(AP204:AS204)</f>
        <v/>
      </c>
      <c r="AV204" s="309">
        <f>AND(AT204:AU204)</f>
        <v/>
      </c>
      <c r="AW204" s="309">
        <f>AI204*zakresy_produkcyjne!B$4+AJ204*zakresy_produkcyjne!C$4+AK204*zakresy_produkcyjne!D$4+AL204*zakresy_produkcyjne!E$4+AM204*zakresy_produkcyjne!F$4+AN204*zakresy_produkcyjne!G$4+AO204*zakresy_produkcyjne!H$4+AP204*zakresy_produkcyjne!I$4+AQ204*zakresy_produkcyjne!J$4+AR204*zakresy_produkcyjne!K$4+AS204*zakresy_produkcyjne!L$4</f>
        <v/>
      </c>
      <c r="BJ204" s="309">
        <f>IF(S204&lt;&gt;"",S204,BE204)</f>
        <v/>
      </c>
      <c r="BK204" s="309">
        <f>IF(T204&lt;&gt;"",T204,BF204)</f>
        <v/>
      </c>
      <c r="BL204" s="309">
        <f>IF(U204&lt;&gt;"",U204,BG204)</f>
        <v/>
      </c>
      <c r="BM204" s="309">
        <f>IF(V204&lt;&gt;"",V204,BH204)</f>
        <v/>
      </c>
      <c r="BN204" s="309">
        <f>IF(X204&lt;&gt;"",X204,BI204)</f>
        <v/>
      </c>
      <c r="BO204" s="309">
        <f>ABS(BE204-BJ204)</f>
        <v/>
      </c>
      <c r="BP204" s="309">
        <f>IF(S204&lt;&gt;"",POWER((Arkusz10!$O$9*Q204+Arkusz10!$P$9)-S204,2))</f>
        <v/>
      </c>
    </row>
    <row customHeight="1" ht="13.8" r="205" s="311">
      <c r="A205" s="445" t="n">
        <v>3.48</v>
      </c>
      <c r="B205" s="445" t="n">
        <v>2.028</v>
      </c>
      <c r="C205" s="445" t="n">
        <v>0.22</v>
      </c>
      <c r="D205" s="445" t="n">
        <v>0.04</v>
      </c>
      <c r="E205" s="445" t="n">
        <v>0.6</v>
      </c>
      <c r="F205" s="445" t="n">
        <v>0.016</v>
      </c>
      <c r="G205" s="445" t="n">
        <v>0.033</v>
      </c>
      <c r="H205" s="445" t="n">
        <v>0</v>
      </c>
      <c r="I205" s="445" t="n">
        <v>0</v>
      </c>
      <c r="J205" s="445" t="n">
        <v>0.012</v>
      </c>
      <c r="K205" s="445" t="n">
        <v>0.05</v>
      </c>
      <c r="L205" s="445" t="n">
        <v>0.04</v>
      </c>
      <c r="M205" s="445" t="n">
        <v>0.007900000000000001</v>
      </c>
      <c r="N205" s="445" t="n">
        <v>0.02</v>
      </c>
      <c r="O205" s="445" t="n">
        <v>900</v>
      </c>
      <c r="P205" s="445" t="n">
        <v>60</v>
      </c>
      <c r="Q205" s="445" t="n">
        <v>270</v>
      </c>
      <c r="R205" s="445" t="n">
        <v>60</v>
      </c>
      <c r="S205" s="445" t="n">
        <v>1340</v>
      </c>
      <c r="T205" s="445" t="n">
        <v>1276</v>
      </c>
      <c r="U205" s="445" t="n">
        <v>3.7</v>
      </c>
      <c r="V205" s="445">
        <f>KONWERTUJ_TWARDOSC(AE205,tabela_twardosci!$M$8:$M$69,tabela_twardosci!$K$8:$K$69)</f>
        <v/>
      </c>
      <c r="W205" s="445" t="n"/>
      <c r="X205" s="445" t="n"/>
      <c r="Y205" s="446" t="n">
        <v>29</v>
      </c>
      <c r="Z205" s="445" t="n"/>
      <c r="AA205" s="445" t="n"/>
      <c r="AB205" s="445" t="n"/>
      <c r="AC205" s="445" t="n"/>
      <c r="AD205" s="445" t="n"/>
      <c r="AE205" s="445" t="n">
        <v>445</v>
      </c>
      <c r="AF205" s="309">
        <f>NOT(OR(ISBLANK(S205),ISBLANK(T205),ISBLANK(U205),ISBLANK(V205),AND(ISBLANK(W205),ISBLANK(X205))))</f>
        <v/>
      </c>
      <c r="AG205" s="309" t="n">
        <v>25</v>
      </c>
      <c r="AH205" s="309">
        <f>IF(AG205&lt;=30,1,IF(AG205&lt;=60,2,IF(AG205&lt;=100,3,"bd")))</f>
        <v/>
      </c>
      <c r="AI205" s="309">
        <f>AND(A205&gt;=zakresy_produkcyjne!B$2,A205&lt;=zakresy_produkcyjne!B$3)</f>
        <v/>
      </c>
      <c r="AJ205" s="309">
        <f>AND(B205&gt;=zakresy_produkcyjne!C$2,B205&lt;=zakresy_produkcyjne!C$3)</f>
        <v/>
      </c>
      <c r="AK205" s="309">
        <f>AND(C205&gt;=zakresy_produkcyjne!D$2,C205&lt;=zakresy_produkcyjne!D$3)</f>
        <v/>
      </c>
      <c r="AL205" s="309">
        <f>AND(D205&gt;=zakresy_produkcyjne!E$2,D205&lt;=zakresy_produkcyjne!E$3)</f>
        <v/>
      </c>
      <c r="AM205" s="309">
        <f>AND(E205&gt;=zakresy_produkcyjne!F$2,E205&lt;=zakresy_produkcyjne!F$3)</f>
        <v/>
      </c>
      <c r="AN205" s="309">
        <f>AND(F205&gt;=zakresy_produkcyjne!G$2,F205&lt;=zakresy_produkcyjne!G$3)</f>
        <v/>
      </c>
      <c r="AO205" s="309">
        <f>AND(G205&gt;=zakresy_produkcyjne!H$2,G205&lt;=zakresy_produkcyjne!H$3)</f>
        <v/>
      </c>
      <c r="AP205" s="309">
        <f>AND(O205&gt;=zakresy_produkcyjne!I$2,O205&lt;=zakresy_produkcyjne!I$3)</f>
        <v/>
      </c>
      <c r="AQ205" s="309">
        <f>AND(P205&gt;=zakresy_produkcyjne!J$2,P205&lt;=zakresy_produkcyjne!J$3)</f>
        <v/>
      </c>
      <c r="AR205" s="309">
        <f>AND(Q205&gt;=zakresy_produkcyjne!K$2,Q205&lt;=zakresy_produkcyjne!K$3)</f>
        <v/>
      </c>
      <c r="AS205" s="309">
        <f>AND(R205&gt;=zakresy_produkcyjne!L$2,R205&lt;=zakresy_produkcyjne!L$3)</f>
        <v/>
      </c>
      <c r="AT205" s="309">
        <f>AND(AI205:AO205)</f>
        <v/>
      </c>
      <c r="AU205" s="309">
        <f>AND(AP205:AS205)</f>
        <v/>
      </c>
      <c r="AV205" s="309">
        <f>AND(AT205:AU205)</f>
        <v/>
      </c>
      <c r="AW205" s="309">
        <f>AI205*zakresy_produkcyjne!B$4+AJ205*zakresy_produkcyjne!C$4+AK205*zakresy_produkcyjne!D$4+AL205*zakresy_produkcyjne!E$4+AM205*zakresy_produkcyjne!F$4+AN205*zakresy_produkcyjne!G$4+AO205*zakresy_produkcyjne!H$4+AP205*zakresy_produkcyjne!I$4+AQ205*zakresy_produkcyjne!J$4+AR205*zakresy_produkcyjne!K$4+AS205*zakresy_produkcyjne!L$4</f>
        <v/>
      </c>
      <c r="AY205" s="309" t="n">
        <v>752</v>
      </c>
      <c r="BA205" s="309" t="n">
        <v>8</v>
      </c>
      <c r="BB205" s="309">
        <f>KONWERTUJ_TWARDOSC(262,tabela_twardosci!$M$8:$M$69,tabela_twardosci!$K$8:$K$69)</f>
        <v/>
      </c>
      <c r="BD205" s="309" t="n">
        <v>250</v>
      </c>
      <c r="BJ205" s="309">
        <f>IF(S205&lt;&gt;"",S205,BE205)</f>
        <v/>
      </c>
      <c r="BK205" s="309">
        <f>IF(T205&lt;&gt;"",T205,BF205)</f>
        <v/>
      </c>
      <c r="BL205" s="309">
        <f>IF(U205&lt;&gt;"",U205,BG205)</f>
        <v/>
      </c>
      <c r="BM205" s="309">
        <f>IF(V205&lt;&gt;"",V205,BH205)</f>
        <v/>
      </c>
      <c r="BN205" s="309">
        <f>IF(X205&lt;&gt;"",X205,BI205)</f>
        <v/>
      </c>
      <c r="BO205" s="309">
        <f>ABS(BE205-BJ205)</f>
        <v/>
      </c>
      <c r="BP205" s="309">
        <f>IF(S205&lt;&gt;"",POWER((Arkusz10!$O$9*Q205+Arkusz10!$P$9)-S205,2))</f>
        <v/>
      </c>
    </row>
    <row customHeight="1" ht="13.8" r="206" s="311">
      <c r="A206" s="445" t="n">
        <v>3.48</v>
      </c>
      <c r="B206" s="445" t="n">
        <v>2.028</v>
      </c>
      <c r="C206" s="445" t="n">
        <v>0.22</v>
      </c>
      <c r="D206" s="445" t="n">
        <v>0.04</v>
      </c>
      <c r="E206" s="445" t="n">
        <v>0.6</v>
      </c>
      <c r="F206" s="445" t="n">
        <v>0.016</v>
      </c>
      <c r="G206" s="445" t="n">
        <v>0.033</v>
      </c>
      <c r="H206" s="445" t="n">
        <v>0</v>
      </c>
      <c r="I206" s="445" t="n">
        <v>0</v>
      </c>
      <c r="J206" s="445" t="n">
        <v>0.012</v>
      </c>
      <c r="K206" s="445" t="n">
        <v>0.05</v>
      </c>
      <c r="L206" s="445" t="n">
        <v>0.04</v>
      </c>
      <c r="M206" s="445" t="n">
        <v>0.007900000000000001</v>
      </c>
      <c r="N206" s="445" t="n">
        <v>0.02</v>
      </c>
      <c r="O206" s="445" t="n">
        <v>900</v>
      </c>
      <c r="P206" s="445" t="n">
        <v>60</v>
      </c>
      <c r="Q206" s="445" t="n">
        <v>330</v>
      </c>
      <c r="R206" s="445" t="n">
        <v>60</v>
      </c>
      <c r="S206" s="445" t="n">
        <v>1094</v>
      </c>
      <c r="T206" s="445" t="n">
        <v>881</v>
      </c>
      <c r="U206" s="445" t="n">
        <v>10.2</v>
      </c>
      <c r="V206" s="445">
        <f>KONWERTUJ_TWARDOSC(AE206,tabela_twardosci!$M$8:$M$69,tabela_twardosci!$K$8:$K$69)</f>
        <v/>
      </c>
      <c r="W206" s="445" t="n"/>
      <c r="X206" s="445" t="n"/>
      <c r="Y206" s="446" t="n">
        <v>29</v>
      </c>
      <c r="Z206" s="445" t="n"/>
      <c r="AA206" s="445" t="n"/>
      <c r="AB206" s="445" t="n"/>
      <c r="AC206" s="445" t="n"/>
      <c r="AD206" s="445" t="n"/>
      <c r="AE206" s="445" t="n">
        <v>354</v>
      </c>
      <c r="AF206" s="309">
        <f>NOT(OR(ISBLANK(S206),ISBLANK(T206),ISBLANK(U206),ISBLANK(V206),AND(ISBLANK(W206),ISBLANK(X206))))</f>
        <v/>
      </c>
      <c r="AG206" s="309" t="n">
        <v>25</v>
      </c>
      <c r="AH206" s="309">
        <f>IF(AG206&lt;=30,1,IF(AG206&lt;=60,2,IF(AG206&lt;=100,3,"bd")))</f>
        <v/>
      </c>
      <c r="AI206" s="309">
        <f>AND(A206&gt;=zakresy_produkcyjne!B$2,A206&lt;=zakresy_produkcyjne!B$3)</f>
        <v/>
      </c>
      <c r="AJ206" s="309">
        <f>AND(B206&gt;=zakresy_produkcyjne!C$2,B206&lt;=zakresy_produkcyjne!C$3)</f>
        <v/>
      </c>
      <c r="AK206" s="309">
        <f>AND(C206&gt;=zakresy_produkcyjne!D$2,C206&lt;=zakresy_produkcyjne!D$3)</f>
        <v/>
      </c>
      <c r="AL206" s="309">
        <f>AND(D206&gt;=zakresy_produkcyjne!E$2,D206&lt;=zakresy_produkcyjne!E$3)</f>
        <v/>
      </c>
      <c r="AM206" s="309">
        <f>AND(E206&gt;=zakresy_produkcyjne!F$2,E206&lt;=zakresy_produkcyjne!F$3)</f>
        <v/>
      </c>
      <c r="AN206" s="309">
        <f>AND(F206&gt;=zakresy_produkcyjne!G$2,F206&lt;=zakresy_produkcyjne!G$3)</f>
        <v/>
      </c>
      <c r="AO206" s="309">
        <f>AND(G206&gt;=zakresy_produkcyjne!H$2,G206&lt;=zakresy_produkcyjne!H$3)</f>
        <v/>
      </c>
      <c r="AP206" s="309">
        <f>AND(O206&gt;=zakresy_produkcyjne!I$2,O206&lt;=zakresy_produkcyjne!I$3)</f>
        <v/>
      </c>
      <c r="AQ206" s="309">
        <f>AND(P206&gt;=zakresy_produkcyjne!J$2,P206&lt;=zakresy_produkcyjne!J$3)</f>
        <v/>
      </c>
      <c r="AR206" s="309">
        <f>AND(Q206&gt;=zakresy_produkcyjne!K$2,Q206&lt;=zakresy_produkcyjne!K$3)</f>
        <v/>
      </c>
      <c r="AS206" s="309">
        <f>AND(R206&gt;=zakresy_produkcyjne!L$2,R206&lt;=zakresy_produkcyjne!L$3)</f>
        <v/>
      </c>
      <c r="AT206" s="309">
        <f>AND(AI206:AO206)</f>
        <v/>
      </c>
      <c r="AU206" s="309">
        <f>AND(AP206:AS206)</f>
        <v/>
      </c>
      <c r="AV206" s="309">
        <f>AND(AT206:AU206)</f>
        <v/>
      </c>
      <c r="AW206" s="309">
        <f>AI206*zakresy_produkcyjne!B$4+AJ206*zakresy_produkcyjne!C$4+AK206*zakresy_produkcyjne!D$4+AL206*zakresy_produkcyjne!E$4+AM206*zakresy_produkcyjne!F$4+AN206*zakresy_produkcyjne!G$4+AO206*zakresy_produkcyjne!H$4+AP206*zakresy_produkcyjne!I$4+AQ206*zakresy_produkcyjne!J$4+AR206*zakresy_produkcyjne!K$4+AS206*zakresy_produkcyjne!L$4</f>
        <v/>
      </c>
      <c r="AY206" s="309" t="n">
        <v>752</v>
      </c>
      <c r="BA206" s="309" t="n">
        <v>8</v>
      </c>
      <c r="BB206" s="309">
        <f>KONWERTUJ_TWARDOSC(262,tabela_twardosci!$M$8:$M$69,tabela_twardosci!$K$8:$K$69)</f>
        <v/>
      </c>
      <c r="BD206" s="309" t="n">
        <v>250</v>
      </c>
      <c r="BJ206" s="309">
        <f>IF(S206&lt;&gt;"",S206,BE206)</f>
        <v/>
      </c>
      <c r="BK206" s="309">
        <f>IF(T206&lt;&gt;"",T206,BF206)</f>
        <v/>
      </c>
      <c r="BL206" s="309">
        <f>IF(U206&lt;&gt;"",U206,BG206)</f>
        <v/>
      </c>
      <c r="BM206" s="309">
        <f>IF(V206&lt;&gt;"",V206,BH206)</f>
        <v/>
      </c>
      <c r="BN206" s="309">
        <f>IF(X206&lt;&gt;"",X206,BI206)</f>
        <v/>
      </c>
      <c r="BO206" s="309">
        <f>ABS(BE206-BJ206)</f>
        <v/>
      </c>
      <c r="BP206" s="309">
        <f>IF(S206&lt;&gt;"",POWER((Arkusz10!$O$9*Q206+Arkusz10!$P$9)-S206,2))</f>
        <v/>
      </c>
    </row>
    <row customHeight="1" ht="13.8" r="207" s="311">
      <c r="A207" s="445" t="n">
        <v>3.48</v>
      </c>
      <c r="B207" s="445" t="n">
        <v>2.028</v>
      </c>
      <c r="C207" s="445" t="n">
        <v>0.22</v>
      </c>
      <c r="D207" s="445" t="n">
        <v>0.04</v>
      </c>
      <c r="E207" s="445" t="n">
        <v>0.6</v>
      </c>
      <c r="F207" s="445" t="n">
        <v>0.016</v>
      </c>
      <c r="G207" s="445" t="n">
        <v>0.033</v>
      </c>
      <c r="H207" s="445" t="n">
        <v>0</v>
      </c>
      <c r="I207" s="445" t="n">
        <v>0</v>
      </c>
      <c r="J207" s="445" t="n">
        <v>0.012</v>
      </c>
      <c r="K207" s="445" t="n">
        <v>0.05</v>
      </c>
      <c r="L207" s="445" t="n">
        <v>0.04</v>
      </c>
      <c r="M207" s="445" t="n">
        <v>0.007900000000000001</v>
      </c>
      <c r="N207" s="445" t="n">
        <v>0.02</v>
      </c>
      <c r="O207" s="445" t="n">
        <v>900</v>
      </c>
      <c r="P207" s="445" t="n">
        <v>60</v>
      </c>
      <c r="Q207" s="445" t="n">
        <v>380</v>
      </c>
      <c r="R207" s="445" t="n">
        <v>60</v>
      </c>
      <c r="S207" s="445" t="n">
        <v>887</v>
      </c>
      <c r="T207" s="445" t="n">
        <v>701</v>
      </c>
      <c r="U207" s="445" t="n">
        <v>8.5</v>
      </c>
      <c r="V207" s="445">
        <f>KONWERTUJ_TWARDOSC(AE207,tabela_twardosci!$M$8:$M$69,tabela_twardosci!$K$8:$K$69)</f>
        <v/>
      </c>
      <c r="W207" s="445" t="n"/>
      <c r="X207" s="445" t="n"/>
      <c r="Y207" s="446" t="n">
        <v>29</v>
      </c>
      <c r="Z207" s="445" t="n"/>
      <c r="AA207" s="445" t="n"/>
      <c r="AB207" s="445" t="n"/>
      <c r="AC207" s="445" t="n"/>
      <c r="AD207" s="445" t="n"/>
      <c r="AE207" s="445" t="n">
        <v>327</v>
      </c>
      <c r="AF207" s="309">
        <f>NOT(OR(ISBLANK(S207),ISBLANK(T207),ISBLANK(U207),ISBLANK(V207),AND(ISBLANK(W207),ISBLANK(X207))))</f>
        <v/>
      </c>
      <c r="AG207" s="309" t="n">
        <v>25</v>
      </c>
      <c r="AH207" s="309">
        <f>IF(AG207&lt;=30,1,IF(AG207&lt;=60,2,IF(AG207&lt;=100,3,"bd")))</f>
        <v/>
      </c>
      <c r="AI207" s="309">
        <f>AND(A207&gt;=zakresy_produkcyjne!B$2,A207&lt;=zakresy_produkcyjne!B$3)</f>
        <v/>
      </c>
      <c r="AJ207" s="309">
        <f>AND(B207&gt;=zakresy_produkcyjne!C$2,B207&lt;=zakresy_produkcyjne!C$3)</f>
        <v/>
      </c>
      <c r="AK207" s="309">
        <f>AND(C207&gt;=zakresy_produkcyjne!D$2,C207&lt;=zakresy_produkcyjne!D$3)</f>
        <v/>
      </c>
      <c r="AL207" s="309">
        <f>AND(D207&gt;=zakresy_produkcyjne!E$2,D207&lt;=zakresy_produkcyjne!E$3)</f>
        <v/>
      </c>
      <c r="AM207" s="309">
        <f>AND(E207&gt;=zakresy_produkcyjne!F$2,E207&lt;=zakresy_produkcyjne!F$3)</f>
        <v/>
      </c>
      <c r="AN207" s="309">
        <f>AND(F207&gt;=zakresy_produkcyjne!G$2,F207&lt;=zakresy_produkcyjne!G$3)</f>
        <v/>
      </c>
      <c r="AO207" s="309">
        <f>AND(G207&gt;=zakresy_produkcyjne!H$2,G207&lt;=zakresy_produkcyjne!H$3)</f>
        <v/>
      </c>
      <c r="AP207" s="309">
        <f>AND(O207&gt;=zakresy_produkcyjne!I$2,O207&lt;=zakresy_produkcyjne!I$3)</f>
        <v/>
      </c>
      <c r="AQ207" s="309">
        <f>AND(P207&gt;=zakresy_produkcyjne!J$2,P207&lt;=zakresy_produkcyjne!J$3)</f>
        <v/>
      </c>
      <c r="AR207" s="309">
        <f>AND(Q207&gt;=zakresy_produkcyjne!K$2,Q207&lt;=zakresy_produkcyjne!K$3)</f>
        <v/>
      </c>
      <c r="AS207" s="309">
        <f>AND(R207&gt;=zakresy_produkcyjne!L$2,R207&lt;=zakresy_produkcyjne!L$3)</f>
        <v/>
      </c>
      <c r="AT207" s="309">
        <f>AND(AI207:AO207)</f>
        <v/>
      </c>
      <c r="AU207" s="309">
        <f>AND(AP207:AS207)</f>
        <v/>
      </c>
      <c r="AV207" s="309">
        <f>AND(AT207:AU207)</f>
        <v/>
      </c>
      <c r="AW207" s="309">
        <f>AI207*zakresy_produkcyjne!B$4+AJ207*zakresy_produkcyjne!C$4+AK207*zakresy_produkcyjne!D$4+AL207*zakresy_produkcyjne!E$4+AM207*zakresy_produkcyjne!F$4+AN207*zakresy_produkcyjne!G$4+AO207*zakresy_produkcyjne!H$4+AP207*zakresy_produkcyjne!I$4+AQ207*zakresy_produkcyjne!J$4+AR207*zakresy_produkcyjne!K$4+AS207*zakresy_produkcyjne!L$4</f>
        <v/>
      </c>
      <c r="AY207" s="309" t="n">
        <v>752</v>
      </c>
      <c r="BA207" s="309" t="n">
        <v>8</v>
      </c>
      <c r="BB207" s="309">
        <f>KONWERTUJ_TWARDOSC(262,tabela_twardosci!$M$8:$M$69,tabela_twardosci!$K$8:$K$69)</f>
        <v/>
      </c>
      <c r="BD207" s="309" t="n">
        <v>250</v>
      </c>
      <c r="BJ207" s="309">
        <f>IF(S207&lt;&gt;"",S207,BE207)</f>
        <v/>
      </c>
      <c r="BK207" s="309">
        <f>IF(T207&lt;&gt;"",T207,BF207)</f>
        <v/>
      </c>
      <c r="BL207" s="309">
        <f>IF(U207&lt;&gt;"",U207,BG207)</f>
        <v/>
      </c>
      <c r="BM207" s="309">
        <f>IF(V207&lt;&gt;"",V207,BH207)</f>
        <v/>
      </c>
      <c r="BN207" s="309">
        <f>IF(X207&lt;&gt;"",X207,BI207)</f>
        <v/>
      </c>
      <c r="BO207" s="309">
        <f>ABS(BE207-BJ207)</f>
        <v/>
      </c>
      <c r="BP207" s="309">
        <f>IF(S207&lt;&gt;"",POWER((Arkusz10!$O$9*Q207+Arkusz10!$P$9)-S207,2))</f>
        <v/>
      </c>
    </row>
    <row customHeight="1" ht="13.8" r="208" s="311">
      <c r="A208" s="333" t="n">
        <v>3.5</v>
      </c>
      <c r="B208" s="333" t="n">
        <v>2.65</v>
      </c>
      <c r="C208" s="333" t="n">
        <v>0.4</v>
      </c>
      <c r="D208" s="333" t="n">
        <v>0.035</v>
      </c>
      <c r="E208" s="333" t="n">
        <v>0.055</v>
      </c>
      <c r="F208" s="333" t="n">
        <v>1.6</v>
      </c>
      <c r="G208" s="333" t="n">
        <v>0.3</v>
      </c>
      <c r="H208" s="333" t="n">
        <v>0.01</v>
      </c>
      <c r="I208" s="333" t="n">
        <v>0.021</v>
      </c>
      <c r="J208" s="333" t="n">
        <v>0.05</v>
      </c>
      <c r="K208" s="333" t="n">
        <v>0</v>
      </c>
      <c r="L208" s="333" t="n">
        <v>0.02</v>
      </c>
      <c r="M208" s="333" t="n">
        <v>0</v>
      </c>
      <c r="N208" s="333" t="n">
        <v>0</v>
      </c>
      <c r="O208" s="333" t="n">
        <v>871</v>
      </c>
      <c r="P208" s="333" t="n">
        <v>120</v>
      </c>
      <c r="Q208" s="333" t="n">
        <v>273</v>
      </c>
      <c r="R208" s="333" t="n">
        <v>210</v>
      </c>
      <c r="S208" s="333" t="n">
        <v>1179</v>
      </c>
      <c r="T208" s="333" t="n">
        <v>1137</v>
      </c>
      <c r="U208" s="333" t="n">
        <v>0.8</v>
      </c>
      <c r="V208" s="333">
        <f>KONWERTUJ_TWARDOSC(AA208,tabela_twardosci!$C$8:$C$69,tabela_twardosci!$K$8:$K$69)</f>
        <v/>
      </c>
      <c r="W208" s="333" t="n"/>
      <c r="X208" s="333" t="n"/>
      <c r="Y208" s="447" t="n">
        <v>30</v>
      </c>
      <c r="Z208" s="448" t="n"/>
      <c r="AA208" s="448" t="n">
        <v>45</v>
      </c>
      <c r="AB208" s="448" t="n">
        <v>1.2</v>
      </c>
      <c r="AC208" s="448" t="n">
        <v>55.2</v>
      </c>
      <c r="AD208" s="448" t="n"/>
      <c r="AE208" s="448" t="n"/>
      <c r="AF208" s="309">
        <f>NOT(OR(ISBLANK(S208),ISBLANK(T208),ISBLANK(U208),ISBLANK(V208),AND(ISBLANK(W208),ISBLANK(X208))))</f>
        <v/>
      </c>
      <c r="AG208" s="309" t="n">
        <v>75</v>
      </c>
      <c r="AH208" s="309">
        <f>IF(AG208&lt;=30,1,IF(AG208&lt;=60,2,IF(AG208&lt;=100,3,"bd")))</f>
        <v/>
      </c>
      <c r="AI208" s="309">
        <f>AND(A208&gt;=zakresy_produkcyjne!B$2,A208&lt;=zakresy_produkcyjne!B$3)</f>
        <v/>
      </c>
      <c r="AJ208" s="309">
        <f>AND(B208&gt;=zakresy_produkcyjne!C$2,B208&lt;=zakresy_produkcyjne!C$3)</f>
        <v/>
      </c>
      <c r="AK208" s="309">
        <f>AND(C208&gt;=zakresy_produkcyjne!D$2,C208&lt;=zakresy_produkcyjne!D$3)</f>
        <v/>
      </c>
      <c r="AL208" s="309">
        <f>AND(D208&gt;=zakresy_produkcyjne!E$2,D208&lt;=zakresy_produkcyjne!E$3)</f>
        <v/>
      </c>
      <c r="AM208" s="309">
        <f>AND(E208&gt;=zakresy_produkcyjne!F$2,E208&lt;=zakresy_produkcyjne!F$3)</f>
        <v/>
      </c>
      <c r="AN208" s="309">
        <f>AND(F208&gt;=zakresy_produkcyjne!G$2,F208&lt;=zakresy_produkcyjne!G$3)</f>
        <v/>
      </c>
      <c r="AO208" s="309">
        <f>AND(G208&gt;=zakresy_produkcyjne!H$2,G208&lt;=zakresy_produkcyjne!H$3)</f>
        <v/>
      </c>
      <c r="AP208" s="309">
        <f>AND(O208&gt;=zakresy_produkcyjne!I$2,O208&lt;=zakresy_produkcyjne!I$3)</f>
        <v/>
      </c>
      <c r="AQ208" s="309">
        <f>AND(P208&gt;=zakresy_produkcyjne!J$2,P208&lt;=zakresy_produkcyjne!J$3)</f>
        <v/>
      </c>
      <c r="AR208" s="309">
        <f>AND(Q208&gt;=zakresy_produkcyjne!K$2,Q208&lt;=zakresy_produkcyjne!K$3)</f>
        <v/>
      </c>
      <c r="AS208" s="309">
        <f>AND(R208&gt;=zakresy_produkcyjne!L$2,R208&lt;=zakresy_produkcyjne!L$3)</f>
        <v/>
      </c>
      <c r="AT208" s="309">
        <f>AND(AI208:AO208)</f>
        <v/>
      </c>
      <c r="AU208" s="309">
        <f>AND(AP208:AS208)</f>
        <v/>
      </c>
      <c r="AV208" s="309">
        <f>AND(AT208:AU208)</f>
        <v/>
      </c>
      <c r="AW208" s="309">
        <f>AI208*zakresy_produkcyjne!B$4+AJ208*zakresy_produkcyjne!C$4+AK208*zakresy_produkcyjne!D$4+AL208*zakresy_produkcyjne!E$4+AM208*zakresy_produkcyjne!F$4+AN208*zakresy_produkcyjne!G$4+AO208*zakresy_produkcyjne!H$4+AP208*zakresy_produkcyjne!I$4+AQ208*zakresy_produkcyjne!J$4+AR208*zakresy_produkcyjne!K$4+AS208*zakresy_produkcyjne!L$4</f>
        <v/>
      </c>
      <c r="AY208" s="309" t="n">
        <v>630</v>
      </c>
      <c r="AZ208" s="309" t="n">
        <v>504</v>
      </c>
      <c r="BA208" s="309" t="n">
        <v>5.5</v>
      </c>
      <c r="BB208" s="309">
        <f>KONWERTUJ_TWARDOSC(24,tabela_twardosci!$C$8:$C$69,tabela_twardosci!$K$8:$K$69)</f>
        <v/>
      </c>
      <c r="BJ208" s="309">
        <f>IF(S208&lt;&gt;"",S208,BE208)</f>
        <v/>
      </c>
      <c r="BK208" s="309">
        <f>IF(T208&lt;&gt;"",T208,BF208)</f>
        <v/>
      </c>
      <c r="BL208" s="309">
        <f>IF(U208&lt;&gt;"",U208,BG208)</f>
        <v/>
      </c>
      <c r="BM208" s="309">
        <f>IF(V208&lt;&gt;"",V208,BH208)</f>
        <v/>
      </c>
      <c r="BN208" s="309">
        <f>IF(X208&lt;&gt;"",X208,BI208)</f>
        <v/>
      </c>
      <c r="BO208" s="309">
        <f>ABS(BE208-BJ208)</f>
        <v/>
      </c>
      <c r="BP208" s="309">
        <f>IF(S208&lt;&gt;"",POWER((Arkusz10!$O$9*Q208+Arkusz10!$P$9)-S208,2))</f>
        <v/>
      </c>
    </row>
    <row customHeight="1" ht="13.8" r="209" s="311">
      <c r="A209" s="333" t="n">
        <v>3.5</v>
      </c>
      <c r="B209" s="333" t="n">
        <v>2.65</v>
      </c>
      <c r="C209" s="333" t="n">
        <v>0.4</v>
      </c>
      <c r="D209" s="333" t="n">
        <v>0.035</v>
      </c>
      <c r="E209" s="333" t="n">
        <v>0.055</v>
      </c>
      <c r="F209" s="333" t="n">
        <v>1.6</v>
      </c>
      <c r="G209" s="333" t="n">
        <v>0.3</v>
      </c>
      <c r="H209" s="333" t="n">
        <v>0.01</v>
      </c>
      <c r="I209" s="333" t="n">
        <v>0.021</v>
      </c>
      <c r="J209" s="333" t="n">
        <v>0.05</v>
      </c>
      <c r="K209" s="333" t="n">
        <v>0</v>
      </c>
      <c r="L209" s="333" t="n">
        <v>0.02</v>
      </c>
      <c r="M209" s="333" t="n">
        <v>0</v>
      </c>
      <c r="N209" s="333" t="n">
        <v>0</v>
      </c>
      <c r="O209" s="333" t="n">
        <v>871</v>
      </c>
      <c r="P209" s="333" t="n">
        <v>120</v>
      </c>
      <c r="Q209" s="333" t="n">
        <v>329</v>
      </c>
      <c r="R209" s="333" t="n">
        <v>150</v>
      </c>
      <c r="S209" s="333" t="n">
        <v>1144</v>
      </c>
      <c r="T209" s="333" t="n">
        <v>1103</v>
      </c>
      <c r="U209" s="333" t="n">
        <v>1.05</v>
      </c>
      <c r="V209" s="333">
        <f>KONWERTUJ_TWARDOSC(AA209,tabela_twardosci!$C$8:$C$69,tabela_twardosci!$K$8:$K$69)</f>
        <v/>
      </c>
      <c r="W209" s="333" t="n"/>
      <c r="X209" s="333" t="n"/>
      <c r="Y209" s="447" t="n">
        <v>30</v>
      </c>
      <c r="Z209" s="448" t="n"/>
      <c r="AA209" s="448" t="n">
        <v>40</v>
      </c>
      <c r="AB209" s="448" t="n">
        <v>1.04</v>
      </c>
      <c r="AC209" s="448" t="n">
        <v>63.1</v>
      </c>
      <c r="AD209" s="448" t="n"/>
      <c r="AE209" s="448" t="n"/>
      <c r="AF209" s="309">
        <f>NOT(OR(ISBLANK(S209),ISBLANK(T209),ISBLANK(U209),ISBLANK(V209),AND(ISBLANK(W209),ISBLANK(X209))))</f>
        <v/>
      </c>
      <c r="AG209" s="309" t="n">
        <v>75</v>
      </c>
      <c r="AH209" s="309">
        <f>IF(AG209&lt;=30,1,IF(AG209&lt;=60,2,IF(AG209&lt;=100,3,"bd")))</f>
        <v/>
      </c>
      <c r="AI209" s="309">
        <f>AND(A209&gt;=zakresy_produkcyjne!B$2,A209&lt;=zakresy_produkcyjne!B$3)</f>
        <v/>
      </c>
      <c r="AJ209" s="309">
        <f>AND(B209&gt;=zakresy_produkcyjne!C$2,B209&lt;=zakresy_produkcyjne!C$3)</f>
        <v/>
      </c>
      <c r="AK209" s="309">
        <f>AND(C209&gt;=zakresy_produkcyjne!D$2,C209&lt;=zakresy_produkcyjne!D$3)</f>
        <v/>
      </c>
      <c r="AL209" s="309">
        <f>AND(D209&gt;=zakresy_produkcyjne!E$2,D209&lt;=zakresy_produkcyjne!E$3)</f>
        <v/>
      </c>
      <c r="AM209" s="309">
        <f>AND(E209&gt;=zakresy_produkcyjne!F$2,E209&lt;=zakresy_produkcyjne!F$3)</f>
        <v/>
      </c>
      <c r="AN209" s="309">
        <f>AND(F209&gt;=zakresy_produkcyjne!G$2,F209&lt;=zakresy_produkcyjne!G$3)</f>
        <v/>
      </c>
      <c r="AO209" s="309">
        <f>AND(G209&gt;=zakresy_produkcyjne!H$2,G209&lt;=zakresy_produkcyjne!H$3)</f>
        <v/>
      </c>
      <c r="AP209" s="309">
        <f>AND(O209&gt;=zakresy_produkcyjne!I$2,O209&lt;=zakresy_produkcyjne!I$3)</f>
        <v/>
      </c>
      <c r="AQ209" s="309">
        <f>AND(P209&gt;=zakresy_produkcyjne!J$2,P209&lt;=zakresy_produkcyjne!J$3)</f>
        <v/>
      </c>
      <c r="AR209" s="309">
        <f>AND(Q209&gt;=zakresy_produkcyjne!K$2,Q209&lt;=zakresy_produkcyjne!K$3)</f>
        <v/>
      </c>
      <c r="AS209" s="309">
        <f>AND(R209&gt;=zakresy_produkcyjne!L$2,R209&lt;=zakresy_produkcyjne!L$3)</f>
        <v/>
      </c>
      <c r="AT209" s="309">
        <f>AND(AI209:AO209)</f>
        <v/>
      </c>
      <c r="AU209" s="309">
        <f>AND(AP209:AS209)</f>
        <v/>
      </c>
      <c r="AV209" s="309">
        <f>AND(AT209:AU209)</f>
        <v/>
      </c>
      <c r="AW209" s="309">
        <f>AI209*zakresy_produkcyjne!B$4+AJ209*zakresy_produkcyjne!C$4+AK209*zakresy_produkcyjne!D$4+AL209*zakresy_produkcyjne!E$4+AM209*zakresy_produkcyjne!F$4+AN209*zakresy_produkcyjne!G$4+AO209*zakresy_produkcyjne!H$4+AP209*zakresy_produkcyjne!I$4+AQ209*zakresy_produkcyjne!J$4+AR209*zakresy_produkcyjne!K$4+AS209*zakresy_produkcyjne!L$4</f>
        <v/>
      </c>
      <c r="AY209" s="309" t="n">
        <v>630</v>
      </c>
      <c r="AZ209" s="309" t="n">
        <v>504</v>
      </c>
      <c r="BA209" s="309" t="n">
        <v>5.5</v>
      </c>
      <c r="BB209" s="309">
        <f>KONWERTUJ_TWARDOSC(24,tabela_twardosci!$C$8:$C$69,tabela_twardosci!$K$8:$K$69)</f>
        <v/>
      </c>
      <c r="BJ209" s="309">
        <f>IF(S209&lt;&gt;"",S209,BE209)</f>
        <v/>
      </c>
      <c r="BK209" s="309">
        <f>IF(T209&lt;&gt;"",T209,BF209)</f>
        <v/>
      </c>
      <c r="BL209" s="309">
        <f>IF(U209&lt;&gt;"",U209,BG209)</f>
        <v/>
      </c>
      <c r="BM209" s="309">
        <f>IF(V209&lt;&gt;"",V209,BH209)</f>
        <v/>
      </c>
      <c r="BN209" s="309">
        <f>IF(X209&lt;&gt;"",X209,BI209)</f>
        <v/>
      </c>
      <c r="BO209" s="309">
        <f>ABS(BE209-BJ209)</f>
        <v/>
      </c>
      <c r="BP209" s="309">
        <f>IF(S209&lt;&gt;"",POWER((Arkusz10!$O$9*Q209+Arkusz10!$P$9)-S209,2))</f>
        <v/>
      </c>
    </row>
    <row customHeight="1" ht="13.8" r="210" s="311">
      <c r="A210" s="333" t="n">
        <v>3.5</v>
      </c>
      <c r="B210" s="333" t="n">
        <v>2.65</v>
      </c>
      <c r="C210" s="333" t="n">
        <v>0.4</v>
      </c>
      <c r="D210" s="333" t="n">
        <v>0.035</v>
      </c>
      <c r="E210" s="333" t="n">
        <v>0.055</v>
      </c>
      <c r="F210" s="333" t="n">
        <v>1.6</v>
      </c>
      <c r="G210" s="333" t="n">
        <v>0.3</v>
      </c>
      <c r="H210" s="333" t="n">
        <v>0.01</v>
      </c>
      <c r="I210" s="333" t="n">
        <v>0.021</v>
      </c>
      <c r="J210" s="333" t="n">
        <v>0.05</v>
      </c>
      <c r="K210" s="333" t="n">
        <v>0</v>
      </c>
      <c r="L210" s="333" t="n">
        <v>0.02</v>
      </c>
      <c r="M210" s="333" t="n">
        <v>0</v>
      </c>
      <c r="N210" s="333" t="n">
        <v>0</v>
      </c>
      <c r="O210" s="333" t="n">
        <v>871</v>
      </c>
      <c r="P210" s="333" t="n">
        <v>120</v>
      </c>
      <c r="Q210" s="333" t="n">
        <v>366</v>
      </c>
      <c r="R210" s="333" t="n">
        <v>120</v>
      </c>
      <c r="S210" s="333" t="n">
        <v>1010</v>
      </c>
      <c r="T210" s="333" t="n">
        <v>970</v>
      </c>
      <c r="U210" s="333" t="n">
        <v>1.4</v>
      </c>
      <c r="V210" s="333">
        <f>KONWERTUJ_TWARDOSC(AA210,tabela_twardosci!$C$8:$C$69,tabela_twardosci!$K$8:$K$69)</f>
        <v/>
      </c>
      <c r="W210" s="333" t="n"/>
      <c r="X210" s="333" t="n"/>
      <c r="Y210" s="447" t="n">
        <v>30</v>
      </c>
      <c r="Z210" s="448" t="n"/>
      <c r="AA210" s="448" t="n">
        <v>35</v>
      </c>
      <c r="AB210" s="448" t="n">
        <v>1.6</v>
      </c>
      <c r="AC210" s="448" t="n">
        <v>54.9</v>
      </c>
      <c r="AD210" s="448" t="n"/>
      <c r="AE210" s="448" t="n"/>
      <c r="AF210" s="309">
        <f>NOT(OR(ISBLANK(S210),ISBLANK(T210),ISBLANK(U210),ISBLANK(V210),AND(ISBLANK(W210),ISBLANK(X210))))</f>
        <v/>
      </c>
      <c r="AG210" s="309" t="n">
        <v>75</v>
      </c>
      <c r="AH210" s="309">
        <f>IF(AG210&lt;=30,1,IF(AG210&lt;=60,2,IF(AG210&lt;=100,3,"bd")))</f>
        <v/>
      </c>
      <c r="AI210" s="309">
        <f>AND(A210&gt;=zakresy_produkcyjne!B$2,A210&lt;=zakresy_produkcyjne!B$3)</f>
        <v/>
      </c>
      <c r="AJ210" s="309">
        <f>AND(B210&gt;=zakresy_produkcyjne!C$2,B210&lt;=zakresy_produkcyjne!C$3)</f>
        <v/>
      </c>
      <c r="AK210" s="309">
        <f>AND(C210&gt;=zakresy_produkcyjne!D$2,C210&lt;=zakresy_produkcyjne!D$3)</f>
        <v/>
      </c>
      <c r="AL210" s="309">
        <f>AND(D210&gt;=zakresy_produkcyjne!E$2,D210&lt;=zakresy_produkcyjne!E$3)</f>
        <v/>
      </c>
      <c r="AM210" s="309">
        <f>AND(E210&gt;=zakresy_produkcyjne!F$2,E210&lt;=zakresy_produkcyjne!F$3)</f>
        <v/>
      </c>
      <c r="AN210" s="309">
        <f>AND(F210&gt;=zakresy_produkcyjne!G$2,F210&lt;=zakresy_produkcyjne!G$3)</f>
        <v/>
      </c>
      <c r="AO210" s="309">
        <f>AND(G210&gt;=zakresy_produkcyjne!H$2,G210&lt;=zakresy_produkcyjne!H$3)</f>
        <v/>
      </c>
      <c r="AP210" s="309">
        <f>AND(O210&gt;=zakresy_produkcyjne!I$2,O210&lt;=zakresy_produkcyjne!I$3)</f>
        <v/>
      </c>
      <c r="AQ210" s="309">
        <f>AND(P210&gt;=zakresy_produkcyjne!J$2,P210&lt;=zakresy_produkcyjne!J$3)</f>
        <v/>
      </c>
      <c r="AR210" s="309">
        <f>AND(Q210&gt;=zakresy_produkcyjne!K$2,Q210&lt;=zakresy_produkcyjne!K$3)</f>
        <v/>
      </c>
      <c r="AS210" s="309">
        <f>AND(R210&gt;=zakresy_produkcyjne!L$2,R210&lt;=zakresy_produkcyjne!L$3)</f>
        <v/>
      </c>
      <c r="AT210" s="309">
        <f>AND(AI210:AO210)</f>
        <v/>
      </c>
      <c r="AU210" s="309">
        <f>AND(AP210:AS210)</f>
        <v/>
      </c>
      <c r="AV210" s="309">
        <f>AND(AT210:AU210)</f>
        <v/>
      </c>
      <c r="AW210" s="309">
        <f>AI210*zakresy_produkcyjne!B$4+AJ210*zakresy_produkcyjne!C$4+AK210*zakresy_produkcyjne!D$4+AL210*zakresy_produkcyjne!E$4+AM210*zakresy_produkcyjne!F$4+AN210*zakresy_produkcyjne!G$4+AO210*zakresy_produkcyjne!H$4+AP210*zakresy_produkcyjne!I$4+AQ210*zakresy_produkcyjne!J$4+AR210*zakresy_produkcyjne!K$4+AS210*zakresy_produkcyjne!L$4</f>
        <v/>
      </c>
      <c r="AY210" s="309" t="n">
        <v>630</v>
      </c>
      <c r="AZ210" s="309" t="n">
        <v>504</v>
      </c>
      <c r="BA210" s="309" t="n">
        <v>5.5</v>
      </c>
      <c r="BB210" s="309">
        <f>KONWERTUJ_TWARDOSC(24,tabela_twardosci!$C$8:$C$69,tabela_twardosci!$K$8:$K$69)</f>
        <v/>
      </c>
      <c r="BJ210" s="309">
        <f>IF(S210&lt;&gt;"",S210,BE210)</f>
        <v/>
      </c>
      <c r="BK210" s="309">
        <f>IF(T210&lt;&gt;"",T210,BF210)</f>
        <v/>
      </c>
      <c r="BL210" s="309">
        <f>IF(U210&lt;&gt;"",U210,BG210)</f>
        <v/>
      </c>
      <c r="BM210" s="309">
        <f>IF(V210&lt;&gt;"",V210,BH210)</f>
        <v/>
      </c>
      <c r="BN210" s="309">
        <f>IF(X210&lt;&gt;"",X210,BI210)</f>
        <v/>
      </c>
      <c r="BO210" s="309">
        <f>ABS(BE210-BJ210)</f>
        <v/>
      </c>
      <c r="BP210" s="309">
        <f>IF(S210&lt;&gt;"",POWER((Arkusz10!$O$9*Q210+Arkusz10!$P$9)-S210,2))</f>
        <v/>
      </c>
    </row>
    <row customHeight="1" ht="13.8" r="211" s="311">
      <c r="A211" s="333" t="n">
        <v>3.5</v>
      </c>
      <c r="B211" s="333" t="n">
        <v>2.65</v>
      </c>
      <c r="C211" s="333" t="n">
        <v>0.4</v>
      </c>
      <c r="D211" s="333" t="n">
        <v>0.035</v>
      </c>
      <c r="E211" s="333" t="n">
        <v>0.055</v>
      </c>
      <c r="F211" s="333" t="n">
        <v>1.6</v>
      </c>
      <c r="G211" s="333" t="n">
        <v>0.3</v>
      </c>
      <c r="H211" s="333" t="n">
        <v>0.01</v>
      </c>
      <c r="I211" s="333" t="n">
        <v>0.021</v>
      </c>
      <c r="J211" s="333" t="n">
        <v>0.05</v>
      </c>
      <c r="K211" s="333" t="n">
        <v>0</v>
      </c>
      <c r="L211" s="333" t="n">
        <v>0.02</v>
      </c>
      <c r="M211" s="333" t="n">
        <v>0</v>
      </c>
      <c r="N211" s="333" t="n">
        <v>0</v>
      </c>
      <c r="O211" s="333" t="n">
        <v>871</v>
      </c>
      <c r="P211" s="333" t="n">
        <v>120</v>
      </c>
      <c r="Q211" s="333" t="n">
        <v>385</v>
      </c>
      <c r="R211" s="333" t="n">
        <v>120</v>
      </c>
      <c r="S211" s="333" t="n">
        <v>848</v>
      </c>
      <c r="T211" s="333" t="n">
        <v>595</v>
      </c>
      <c r="U211" s="333" t="n">
        <v>5.1</v>
      </c>
      <c r="V211" s="333">
        <f>KONWERTUJ_TWARDOSC(AA211,tabela_twardosci!$C$8:$C$69,tabela_twardosci!$K$8:$K$69)</f>
        <v/>
      </c>
      <c r="W211" s="333" t="n"/>
      <c r="X211" s="333" t="n"/>
      <c r="Y211" s="447" t="n">
        <v>30</v>
      </c>
      <c r="Z211" s="448" t="n"/>
      <c r="AA211" s="448" t="n">
        <v>30</v>
      </c>
      <c r="AB211" s="448" t="n">
        <v>4.1</v>
      </c>
      <c r="AC211" s="448" t="n">
        <v>44.1</v>
      </c>
      <c r="AD211" s="448" t="n"/>
      <c r="AE211" s="448" t="n"/>
      <c r="AF211" s="309">
        <f>NOT(OR(ISBLANK(S211),ISBLANK(T211),ISBLANK(U211),ISBLANK(V211),AND(ISBLANK(W211),ISBLANK(X211))))</f>
        <v/>
      </c>
      <c r="AG211" s="309" t="n">
        <v>75</v>
      </c>
      <c r="AH211" s="309">
        <f>IF(AG211&lt;=30,1,IF(AG211&lt;=60,2,IF(AG211&lt;=100,3,"bd")))</f>
        <v/>
      </c>
      <c r="AI211" s="309">
        <f>AND(A211&gt;=zakresy_produkcyjne!B$2,A211&lt;=zakresy_produkcyjne!B$3)</f>
        <v/>
      </c>
      <c r="AJ211" s="309">
        <f>AND(B211&gt;=zakresy_produkcyjne!C$2,B211&lt;=zakresy_produkcyjne!C$3)</f>
        <v/>
      </c>
      <c r="AK211" s="309">
        <f>AND(C211&gt;=zakresy_produkcyjne!D$2,C211&lt;=zakresy_produkcyjne!D$3)</f>
        <v/>
      </c>
      <c r="AL211" s="309">
        <f>AND(D211&gt;=zakresy_produkcyjne!E$2,D211&lt;=zakresy_produkcyjne!E$3)</f>
        <v/>
      </c>
      <c r="AM211" s="309">
        <f>AND(E211&gt;=zakresy_produkcyjne!F$2,E211&lt;=zakresy_produkcyjne!F$3)</f>
        <v/>
      </c>
      <c r="AN211" s="309">
        <f>AND(F211&gt;=zakresy_produkcyjne!G$2,F211&lt;=zakresy_produkcyjne!G$3)</f>
        <v/>
      </c>
      <c r="AO211" s="309">
        <f>AND(G211&gt;=zakresy_produkcyjne!H$2,G211&lt;=zakresy_produkcyjne!H$3)</f>
        <v/>
      </c>
      <c r="AP211" s="309">
        <f>AND(O211&gt;=zakresy_produkcyjne!I$2,O211&lt;=zakresy_produkcyjne!I$3)</f>
        <v/>
      </c>
      <c r="AQ211" s="309">
        <f>AND(P211&gt;=zakresy_produkcyjne!J$2,P211&lt;=zakresy_produkcyjne!J$3)</f>
        <v/>
      </c>
      <c r="AR211" s="309">
        <f>AND(Q211&gt;=zakresy_produkcyjne!K$2,Q211&lt;=zakresy_produkcyjne!K$3)</f>
        <v/>
      </c>
      <c r="AS211" s="309">
        <f>AND(R211&gt;=zakresy_produkcyjne!L$2,R211&lt;=zakresy_produkcyjne!L$3)</f>
        <v/>
      </c>
      <c r="AT211" s="309">
        <f>AND(AI211:AO211)</f>
        <v/>
      </c>
      <c r="AU211" s="309">
        <f>AND(AP211:AS211)</f>
        <v/>
      </c>
      <c r="AV211" s="309">
        <f>AND(AT211:AU211)</f>
        <v/>
      </c>
      <c r="AW211" s="309">
        <f>AI211*zakresy_produkcyjne!B$4+AJ211*zakresy_produkcyjne!C$4+AK211*zakresy_produkcyjne!D$4+AL211*zakresy_produkcyjne!E$4+AM211*zakresy_produkcyjne!F$4+AN211*zakresy_produkcyjne!G$4+AO211*zakresy_produkcyjne!H$4+AP211*zakresy_produkcyjne!I$4+AQ211*zakresy_produkcyjne!J$4+AR211*zakresy_produkcyjne!K$4+AS211*zakresy_produkcyjne!L$4</f>
        <v/>
      </c>
      <c r="AY211" s="309" t="n">
        <v>630</v>
      </c>
      <c r="AZ211" s="309" t="n">
        <v>504</v>
      </c>
      <c r="BA211" s="309" t="n">
        <v>5.5</v>
      </c>
      <c r="BB211" s="309">
        <f>KONWERTUJ_TWARDOSC(24,tabela_twardosci!$C$8:$C$69,tabela_twardosci!$K$8:$K$69)</f>
        <v/>
      </c>
      <c r="BJ211" s="309">
        <f>IF(S211&lt;&gt;"",S211,BE211)</f>
        <v/>
      </c>
      <c r="BK211" s="309">
        <f>IF(T211&lt;&gt;"",T211,BF211)</f>
        <v/>
      </c>
      <c r="BL211" s="309">
        <f>IF(U211&lt;&gt;"",U211,BG211)</f>
        <v/>
      </c>
      <c r="BM211" s="309">
        <f>IF(V211&lt;&gt;"",V211,BH211)</f>
        <v/>
      </c>
      <c r="BN211" s="309">
        <f>IF(X211&lt;&gt;"",X211,BI211)</f>
        <v/>
      </c>
      <c r="BO211" s="309">
        <f>ABS(BE211-BJ211)</f>
        <v/>
      </c>
      <c r="BP211" s="309">
        <f>IF(S211&lt;&gt;"",POWER((Arkusz10!$O$9*Q211+Arkusz10!$P$9)-S211,2))</f>
        <v/>
      </c>
    </row>
    <row customHeight="1" ht="13.8" r="212" s="311">
      <c r="A212" s="333" t="n">
        <v>3.5</v>
      </c>
      <c r="B212" s="333" t="n">
        <v>2.47</v>
      </c>
      <c r="C212" s="333" t="n">
        <v>0.38</v>
      </c>
      <c r="D212" s="333" t="n">
        <v>0.035</v>
      </c>
      <c r="E212" s="333" t="n">
        <v>0.35</v>
      </c>
      <c r="F212" s="333" t="n">
        <v>1.57</v>
      </c>
      <c r="G212" s="333" t="n">
        <v>0.3</v>
      </c>
      <c r="H212" s="333" t="n">
        <v>0.01</v>
      </c>
      <c r="I212" s="333" t="n">
        <v>0.021</v>
      </c>
      <c r="J212" s="333" t="n">
        <v>0.05</v>
      </c>
      <c r="K212" s="333" t="n">
        <v>0.5</v>
      </c>
      <c r="L212" s="333" t="n">
        <v>0.02</v>
      </c>
      <c r="M212" s="333" t="n">
        <v>0</v>
      </c>
      <c r="N212" s="333" t="n">
        <v>0</v>
      </c>
      <c r="O212" s="333" t="n">
        <v>871</v>
      </c>
      <c r="P212" s="333" t="n">
        <v>120</v>
      </c>
      <c r="Q212" s="333" t="n">
        <v>260</v>
      </c>
      <c r="R212" s="333" t="n">
        <v>240</v>
      </c>
      <c r="S212" s="333" t="n">
        <v>1438</v>
      </c>
      <c r="T212" s="333" t="n">
        <v>1250</v>
      </c>
      <c r="U212" s="333" t="n">
        <v>1.6</v>
      </c>
      <c r="V212" s="333">
        <f>KONWERTUJ_TWARDOSC(AA212,tabela_twardosci!$C$8:$C$69,tabela_twardosci!$K$8:$K$69)</f>
        <v/>
      </c>
      <c r="W212" s="333" t="n"/>
      <c r="X212" s="333" t="n"/>
      <c r="Y212" s="447" t="n">
        <v>30</v>
      </c>
      <c r="Z212" s="448" t="n"/>
      <c r="AA212" s="448" t="n">
        <v>48</v>
      </c>
      <c r="AB212" s="448" t="n">
        <v>0.9</v>
      </c>
      <c r="AC212" s="448" t="n">
        <v>55.2</v>
      </c>
      <c r="AD212" s="448" t="n"/>
      <c r="AE212" s="448" t="n"/>
      <c r="AF212" s="309">
        <f>NOT(OR(ISBLANK(S212),ISBLANK(T212),ISBLANK(U212),ISBLANK(V212),AND(ISBLANK(W212),ISBLANK(X212))))</f>
        <v/>
      </c>
      <c r="AG212" s="309" t="n">
        <v>75</v>
      </c>
      <c r="AH212" s="309">
        <f>IF(AG212&lt;=30,1,IF(AG212&lt;=60,2,IF(AG212&lt;=100,3,"bd")))</f>
        <v/>
      </c>
      <c r="AI212" s="309">
        <f>AND(A212&gt;=zakresy_produkcyjne!B$2,A212&lt;=zakresy_produkcyjne!B$3)</f>
        <v/>
      </c>
      <c r="AJ212" s="309">
        <f>AND(B212&gt;=zakresy_produkcyjne!C$2,B212&lt;=zakresy_produkcyjne!C$3)</f>
        <v/>
      </c>
      <c r="AK212" s="309">
        <f>AND(C212&gt;=zakresy_produkcyjne!D$2,C212&lt;=zakresy_produkcyjne!D$3)</f>
        <v/>
      </c>
      <c r="AL212" s="309">
        <f>AND(D212&gt;=zakresy_produkcyjne!E$2,D212&lt;=zakresy_produkcyjne!E$3)</f>
        <v/>
      </c>
      <c r="AM212" s="309">
        <f>AND(E212&gt;=zakresy_produkcyjne!F$2,E212&lt;=zakresy_produkcyjne!F$3)</f>
        <v/>
      </c>
      <c r="AN212" s="309">
        <f>AND(F212&gt;=zakresy_produkcyjne!G$2,F212&lt;=zakresy_produkcyjne!G$3)</f>
        <v/>
      </c>
      <c r="AO212" s="309">
        <f>AND(G212&gt;=zakresy_produkcyjne!H$2,G212&lt;=zakresy_produkcyjne!H$3)</f>
        <v/>
      </c>
      <c r="AP212" s="309">
        <f>AND(O212&gt;=zakresy_produkcyjne!I$2,O212&lt;=zakresy_produkcyjne!I$3)</f>
        <v/>
      </c>
      <c r="AQ212" s="309">
        <f>AND(P212&gt;=zakresy_produkcyjne!J$2,P212&lt;=zakresy_produkcyjne!J$3)</f>
        <v/>
      </c>
      <c r="AR212" s="309">
        <f>AND(Q212&gt;=zakresy_produkcyjne!K$2,Q212&lt;=zakresy_produkcyjne!K$3)</f>
        <v/>
      </c>
      <c r="AS212" s="309">
        <f>AND(R212&gt;=zakresy_produkcyjne!L$2,R212&lt;=zakresy_produkcyjne!L$3)</f>
        <v/>
      </c>
      <c r="AT212" s="309">
        <f>AND(AI212:AO212)</f>
        <v/>
      </c>
      <c r="AU212" s="309">
        <f>AND(AP212:AS212)</f>
        <v/>
      </c>
      <c r="AV212" s="309">
        <f>AND(AT212:AU212)</f>
        <v/>
      </c>
      <c r="AW212" s="309">
        <f>AI212*zakresy_produkcyjne!B$4+AJ212*zakresy_produkcyjne!C$4+AK212*zakresy_produkcyjne!D$4+AL212*zakresy_produkcyjne!E$4+AM212*zakresy_produkcyjne!F$4+AN212*zakresy_produkcyjne!G$4+AO212*zakresy_produkcyjne!H$4+AP212*zakresy_produkcyjne!I$4+AQ212*zakresy_produkcyjne!J$4+AR212*zakresy_produkcyjne!K$4+AS212*zakresy_produkcyjne!L$4</f>
        <v/>
      </c>
      <c r="AY212" s="309" t="n">
        <v>625</v>
      </c>
      <c r="AZ212" s="309" t="n">
        <v>510</v>
      </c>
      <c r="BA212" s="309" t="n">
        <v>5.5</v>
      </c>
      <c r="BB212" s="309">
        <f>KONWERTUJ_TWARDOSC(23,tabela_twardosci!$C$8:$C$69,tabela_twardosci!$K$8:$K$69)</f>
        <v/>
      </c>
      <c r="BJ212" s="309">
        <f>IF(S212&lt;&gt;"",S212,BE212)</f>
        <v/>
      </c>
      <c r="BK212" s="309">
        <f>IF(T212&lt;&gt;"",T212,BF212)</f>
        <v/>
      </c>
      <c r="BL212" s="309">
        <f>IF(U212&lt;&gt;"",U212,BG212)</f>
        <v/>
      </c>
      <c r="BM212" s="309">
        <f>IF(V212&lt;&gt;"",V212,BH212)</f>
        <v/>
      </c>
      <c r="BN212" s="309">
        <f>IF(X212&lt;&gt;"",X212,BI212)</f>
        <v/>
      </c>
      <c r="BO212" s="309">
        <f>ABS(BE212-BJ212)</f>
        <v/>
      </c>
      <c r="BP212" s="309">
        <f>IF(S212&lt;&gt;"",POWER((Arkusz10!$O$9*Q212+Arkusz10!$P$9)-S212,2))</f>
        <v/>
      </c>
    </row>
    <row customHeight="1" ht="13.8" r="213" s="311">
      <c r="A213" s="333" t="n">
        <v>3.5</v>
      </c>
      <c r="B213" s="333" t="n">
        <v>2.47</v>
      </c>
      <c r="C213" s="333" t="n">
        <v>0.38</v>
      </c>
      <c r="D213" s="333" t="n">
        <v>0.035</v>
      </c>
      <c r="E213" s="333" t="n">
        <v>0.35</v>
      </c>
      <c r="F213" s="333" t="n">
        <v>1.57</v>
      </c>
      <c r="G213" s="333" t="n">
        <v>0.3</v>
      </c>
      <c r="H213" s="333" t="n">
        <v>0.01</v>
      </c>
      <c r="I213" s="333" t="n">
        <v>0.021</v>
      </c>
      <c r="J213" s="333" t="n">
        <v>0.05</v>
      </c>
      <c r="K213" s="333" t="n">
        <v>0.5</v>
      </c>
      <c r="L213" s="333" t="n">
        <v>0.02</v>
      </c>
      <c r="M213" s="333" t="n">
        <v>0</v>
      </c>
      <c r="N213" s="333" t="n">
        <v>0</v>
      </c>
      <c r="O213" s="333" t="n">
        <v>871</v>
      </c>
      <c r="P213" s="333" t="n">
        <v>120</v>
      </c>
      <c r="Q213" s="333" t="n">
        <v>288</v>
      </c>
      <c r="R213" s="333" t="n">
        <v>210</v>
      </c>
      <c r="S213" s="333" t="n">
        <v>1130</v>
      </c>
      <c r="T213" s="333" t="n">
        <v>990</v>
      </c>
      <c r="U213" s="333" t="n">
        <v>2.3</v>
      </c>
      <c r="V213" s="333">
        <f>KONWERTUJ_TWARDOSC(AA213,tabela_twardosci!$C$8:$C$69,tabela_twardosci!$K$8:$K$69)</f>
        <v/>
      </c>
      <c r="W213" s="333" t="n"/>
      <c r="X213" s="333" t="n"/>
      <c r="Y213" s="447" t="n">
        <v>30</v>
      </c>
      <c r="Z213" s="448" t="n"/>
      <c r="AA213" s="448" t="n">
        <v>45</v>
      </c>
      <c r="AB213" s="448" t="n">
        <v>11.6</v>
      </c>
      <c r="AC213" s="448" t="n">
        <v>62.5</v>
      </c>
      <c r="AD213" s="448" t="n"/>
      <c r="AE213" s="448" t="n"/>
      <c r="AF213" s="309">
        <f>NOT(OR(ISBLANK(S213),ISBLANK(T213),ISBLANK(U213),ISBLANK(V213),AND(ISBLANK(W213),ISBLANK(X213))))</f>
        <v/>
      </c>
      <c r="AG213" s="309" t="n">
        <v>75</v>
      </c>
      <c r="AH213" s="309">
        <f>IF(AG213&lt;=30,1,IF(AG213&lt;=60,2,IF(AG213&lt;=100,3,"bd")))</f>
        <v/>
      </c>
      <c r="AI213" s="309">
        <f>AND(A213&gt;=zakresy_produkcyjne!B$2,A213&lt;=zakresy_produkcyjne!B$3)</f>
        <v/>
      </c>
      <c r="AJ213" s="309">
        <f>AND(B213&gt;=zakresy_produkcyjne!C$2,B213&lt;=zakresy_produkcyjne!C$3)</f>
        <v/>
      </c>
      <c r="AK213" s="309">
        <f>AND(C213&gt;=zakresy_produkcyjne!D$2,C213&lt;=zakresy_produkcyjne!D$3)</f>
        <v/>
      </c>
      <c r="AL213" s="309">
        <f>AND(D213&gt;=zakresy_produkcyjne!E$2,D213&lt;=zakresy_produkcyjne!E$3)</f>
        <v/>
      </c>
      <c r="AM213" s="309">
        <f>AND(E213&gt;=zakresy_produkcyjne!F$2,E213&lt;=zakresy_produkcyjne!F$3)</f>
        <v/>
      </c>
      <c r="AN213" s="309">
        <f>AND(F213&gt;=zakresy_produkcyjne!G$2,F213&lt;=zakresy_produkcyjne!G$3)</f>
        <v/>
      </c>
      <c r="AO213" s="309">
        <f>AND(G213&gt;=zakresy_produkcyjne!H$2,G213&lt;=zakresy_produkcyjne!H$3)</f>
        <v/>
      </c>
      <c r="AP213" s="309">
        <f>AND(O213&gt;=zakresy_produkcyjne!I$2,O213&lt;=zakresy_produkcyjne!I$3)</f>
        <v/>
      </c>
      <c r="AQ213" s="309">
        <f>AND(P213&gt;=zakresy_produkcyjne!J$2,P213&lt;=zakresy_produkcyjne!J$3)</f>
        <v/>
      </c>
      <c r="AR213" s="309">
        <f>AND(Q213&gt;=zakresy_produkcyjne!K$2,Q213&lt;=zakresy_produkcyjne!K$3)</f>
        <v/>
      </c>
      <c r="AS213" s="309">
        <f>AND(R213&gt;=zakresy_produkcyjne!L$2,R213&lt;=zakresy_produkcyjne!L$3)</f>
        <v/>
      </c>
      <c r="AT213" s="309">
        <f>AND(AI213:AO213)</f>
        <v/>
      </c>
      <c r="AU213" s="309">
        <f>AND(AP213:AS213)</f>
        <v/>
      </c>
      <c r="AV213" s="309">
        <f>AND(AT213:AU213)</f>
        <v/>
      </c>
      <c r="AW213" s="309">
        <f>AI213*zakresy_produkcyjne!B$4+AJ213*zakresy_produkcyjne!C$4+AK213*zakresy_produkcyjne!D$4+AL213*zakresy_produkcyjne!E$4+AM213*zakresy_produkcyjne!F$4+AN213*zakresy_produkcyjne!G$4+AO213*zakresy_produkcyjne!H$4+AP213*zakresy_produkcyjne!I$4+AQ213*zakresy_produkcyjne!J$4+AR213*zakresy_produkcyjne!K$4+AS213*zakresy_produkcyjne!L$4</f>
        <v/>
      </c>
      <c r="AY213" s="309" t="n">
        <v>625</v>
      </c>
      <c r="AZ213" s="309" t="n">
        <v>510</v>
      </c>
      <c r="BA213" s="309" t="n">
        <v>5.5</v>
      </c>
      <c r="BB213" s="309">
        <f>KONWERTUJ_TWARDOSC(23,tabela_twardosci!$C$8:$C$69,tabela_twardosci!$K$8:$K$69)</f>
        <v/>
      </c>
      <c r="BJ213" s="309">
        <f>IF(S213&lt;&gt;"",S213,BE213)</f>
        <v/>
      </c>
      <c r="BK213" s="309">
        <f>IF(T213&lt;&gt;"",T213,BF213)</f>
        <v/>
      </c>
      <c r="BL213" s="309">
        <f>IF(U213&lt;&gt;"",U213,BG213)</f>
        <v/>
      </c>
      <c r="BM213" s="309">
        <f>IF(V213&lt;&gt;"",V213,BH213)</f>
        <v/>
      </c>
      <c r="BN213" s="309">
        <f>IF(X213&lt;&gt;"",X213,BI213)</f>
        <v/>
      </c>
      <c r="BO213" s="309">
        <f>ABS(BE213-BJ213)</f>
        <v/>
      </c>
      <c r="BP213" s="309">
        <f>IF(S213&lt;&gt;"",POWER((Arkusz10!$O$9*Q213+Arkusz10!$P$9)-S213,2))</f>
        <v/>
      </c>
    </row>
    <row customHeight="1" ht="13.8" r="214" s="311">
      <c r="A214" s="333" t="n">
        <v>3.5</v>
      </c>
      <c r="B214" s="333" t="n">
        <v>2.47</v>
      </c>
      <c r="C214" s="333" t="n">
        <v>0.38</v>
      </c>
      <c r="D214" s="333" t="n">
        <v>0.035</v>
      </c>
      <c r="E214" s="333" t="n">
        <v>0.35</v>
      </c>
      <c r="F214" s="333" t="n">
        <v>1.57</v>
      </c>
      <c r="G214" s="333" t="n">
        <v>0.3</v>
      </c>
      <c r="H214" s="333" t="n">
        <v>0.01</v>
      </c>
      <c r="I214" s="333" t="n">
        <v>0.021</v>
      </c>
      <c r="J214" s="333" t="n">
        <v>0.05</v>
      </c>
      <c r="K214" s="333" t="n">
        <v>0.5</v>
      </c>
      <c r="L214" s="333" t="n">
        <v>0.02</v>
      </c>
      <c r="M214" s="333" t="n">
        <v>0</v>
      </c>
      <c r="N214" s="333" t="n">
        <v>0</v>
      </c>
      <c r="O214" s="333" t="n">
        <v>871</v>
      </c>
      <c r="P214" s="333" t="n">
        <v>120</v>
      </c>
      <c r="Q214" s="333" t="n">
        <v>358</v>
      </c>
      <c r="R214" s="333" t="n">
        <v>150</v>
      </c>
      <c r="S214" s="333" t="n">
        <v>980</v>
      </c>
      <c r="T214" s="333" t="n">
        <v>750</v>
      </c>
      <c r="U214" s="333" t="n">
        <v>3.8</v>
      </c>
      <c r="V214" s="333">
        <f>KONWERTUJ_TWARDOSC(AA214,tabela_twardosci!$C$8:$C$69,tabela_twardosci!$K$8:$K$69)</f>
        <v/>
      </c>
      <c r="W214" s="333" t="n"/>
      <c r="X214" s="333" t="n"/>
      <c r="Y214" s="447" t="n">
        <v>30</v>
      </c>
      <c r="Z214" s="448" t="n"/>
      <c r="AA214" s="448" t="n">
        <v>35</v>
      </c>
      <c r="AB214" s="448" t="n">
        <v>2.3</v>
      </c>
      <c r="AC214" s="448" t="n">
        <v>49.6</v>
      </c>
      <c r="AD214" s="448" t="n"/>
      <c r="AE214" s="448" t="n"/>
      <c r="AF214" s="309">
        <f>NOT(OR(ISBLANK(S214),ISBLANK(T214),ISBLANK(U214),ISBLANK(V214),AND(ISBLANK(W214),ISBLANK(X214))))</f>
        <v/>
      </c>
      <c r="AG214" s="309" t="n">
        <v>75</v>
      </c>
      <c r="AH214" s="309">
        <f>IF(AG214&lt;=30,1,IF(AG214&lt;=60,2,IF(AG214&lt;=100,3,"bd")))</f>
        <v/>
      </c>
      <c r="AI214" s="309">
        <f>AND(A214&gt;=zakresy_produkcyjne!B$2,A214&lt;=zakresy_produkcyjne!B$3)</f>
        <v/>
      </c>
      <c r="AJ214" s="309">
        <f>AND(B214&gt;=zakresy_produkcyjne!C$2,B214&lt;=zakresy_produkcyjne!C$3)</f>
        <v/>
      </c>
      <c r="AK214" s="309">
        <f>AND(C214&gt;=zakresy_produkcyjne!D$2,C214&lt;=zakresy_produkcyjne!D$3)</f>
        <v/>
      </c>
      <c r="AL214" s="309">
        <f>AND(D214&gt;=zakresy_produkcyjne!E$2,D214&lt;=zakresy_produkcyjne!E$3)</f>
        <v/>
      </c>
      <c r="AM214" s="309">
        <f>AND(E214&gt;=zakresy_produkcyjne!F$2,E214&lt;=zakresy_produkcyjne!F$3)</f>
        <v/>
      </c>
      <c r="AN214" s="309">
        <f>AND(F214&gt;=zakresy_produkcyjne!G$2,F214&lt;=zakresy_produkcyjne!G$3)</f>
        <v/>
      </c>
      <c r="AO214" s="309">
        <f>AND(G214&gt;=zakresy_produkcyjne!H$2,G214&lt;=zakresy_produkcyjne!H$3)</f>
        <v/>
      </c>
      <c r="AP214" s="309">
        <f>AND(O214&gt;=zakresy_produkcyjne!I$2,O214&lt;=zakresy_produkcyjne!I$3)</f>
        <v/>
      </c>
      <c r="AQ214" s="309">
        <f>AND(P214&gt;=zakresy_produkcyjne!J$2,P214&lt;=zakresy_produkcyjne!J$3)</f>
        <v/>
      </c>
      <c r="AR214" s="309">
        <f>AND(Q214&gt;=zakresy_produkcyjne!K$2,Q214&lt;=zakresy_produkcyjne!K$3)</f>
        <v/>
      </c>
      <c r="AS214" s="309">
        <f>AND(R214&gt;=zakresy_produkcyjne!L$2,R214&lt;=zakresy_produkcyjne!L$3)</f>
        <v/>
      </c>
      <c r="AT214" s="309">
        <f>AND(AI214:AO214)</f>
        <v/>
      </c>
      <c r="AU214" s="309">
        <f>AND(AP214:AS214)</f>
        <v/>
      </c>
      <c r="AV214" s="309">
        <f>AND(AT214:AU214)</f>
        <v/>
      </c>
      <c r="AW214" s="309">
        <f>AI214*zakresy_produkcyjne!B$4+AJ214*zakresy_produkcyjne!C$4+AK214*zakresy_produkcyjne!D$4+AL214*zakresy_produkcyjne!E$4+AM214*zakresy_produkcyjne!F$4+AN214*zakresy_produkcyjne!G$4+AO214*zakresy_produkcyjne!H$4+AP214*zakresy_produkcyjne!I$4+AQ214*zakresy_produkcyjne!J$4+AR214*zakresy_produkcyjne!K$4+AS214*zakresy_produkcyjne!L$4</f>
        <v/>
      </c>
      <c r="AY214" s="309" t="n">
        <v>625</v>
      </c>
      <c r="AZ214" s="309" t="n">
        <v>510</v>
      </c>
      <c r="BA214" s="309" t="n">
        <v>5.5</v>
      </c>
      <c r="BB214" s="309">
        <f>KONWERTUJ_TWARDOSC(23,tabela_twardosci!$C$8:$C$69,tabela_twardosci!$K$8:$K$69)</f>
        <v/>
      </c>
      <c r="BJ214" s="309">
        <f>IF(S214&lt;&gt;"",S214,BE214)</f>
        <v/>
      </c>
      <c r="BK214" s="309">
        <f>IF(T214&lt;&gt;"",T214,BF214)</f>
        <v/>
      </c>
      <c r="BL214" s="309">
        <f>IF(U214&lt;&gt;"",U214,BG214)</f>
        <v/>
      </c>
      <c r="BM214" s="309">
        <f>IF(V214&lt;&gt;"",V214,BH214)</f>
        <v/>
      </c>
      <c r="BN214" s="309">
        <f>IF(X214&lt;&gt;"",X214,BI214)</f>
        <v/>
      </c>
      <c r="BO214" s="309">
        <f>ABS(BE214-BJ214)</f>
        <v/>
      </c>
      <c r="BP214" s="309">
        <f>IF(S214&lt;&gt;"",POWER((Arkusz10!$O$9*Q214+Arkusz10!$P$9)-S214,2))</f>
        <v/>
      </c>
    </row>
    <row customHeight="1" ht="13.8" r="215" s="311">
      <c r="A215" s="333" t="n">
        <v>3.5</v>
      </c>
      <c r="B215" s="333" t="n">
        <v>2.47</v>
      </c>
      <c r="C215" s="333" t="n">
        <v>0.38</v>
      </c>
      <c r="D215" s="333" t="n">
        <v>0.035</v>
      </c>
      <c r="E215" s="333" t="n">
        <v>0.35</v>
      </c>
      <c r="F215" s="333" t="n">
        <v>1.57</v>
      </c>
      <c r="G215" s="333" t="n">
        <v>0.3</v>
      </c>
      <c r="H215" s="333" t="n">
        <v>0.01</v>
      </c>
      <c r="I215" s="333" t="n">
        <v>0.021</v>
      </c>
      <c r="J215" s="333" t="n">
        <v>0.05</v>
      </c>
      <c r="K215" s="333" t="n">
        <v>0.5</v>
      </c>
      <c r="L215" s="333" t="n">
        <v>0.02</v>
      </c>
      <c r="M215" s="333" t="n">
        <v>0</v>
      </c>
      <c r="N215" s="333" t="n">
        <v>0</v>
      </c>
      <c r="O215" s="333" t="n">
        <v>871</v>
      </c>
      <c r="P215" s="333" t="n">
        <v>120</v>
      </c>
      <c r="Q215" s="333" t="n">
        <v>385</v>
      </c>
      <c r="R215" s="333" t="n">
        <v>120</v>
      </c>
      <c r="S215" s="333" t="n">
        <v>830</v>
      </c>
      <c r="T215" s="333" t="n">
        <v>650</v>
      </c>
      <c r="U215" s="333" t="n">
        <v>5.1</v>
      </c>
      <c r="V215" s="333">
        <f>KONWERTUJ_TWARDOSC(AA215,tabela_twardosci!$C$8:$C$69,tabela_twardosci!$K$8:$K$69)</f>
        <v/>
      </c>
      <c r="W215" s="333" t="n"/>
      <c r="X215" s="333" t="n"/>
      <c r="Y215" s="447" t="n">
        <v>30</v>
      </c>
      <c r="Z215" s="448" t="n"/>
      <c r="AA215" s="448" t="n">
        <v>32</v>
      </c>
      <c r="AB215" s="448" t="n">
        <v>5.5</v>
      </c>
      <c r="AC215" s="448" t="n">
        <v>40</v>
      </c>
      <c r="AD215" s="448" t="n"/>
      <c r="AE215" s="448" t="n"/>
      <c r="AF215" s="309">
        <f>NOT(OR(ISBLANK(S215),ISBLANK(T215),ISBLANK(U215),ISBLANK(V215),AND(ISBLANK(W215),ISBLANK(X215))))</f>
        <v/>
      </c>
      <c r="AG215" s="309" t="n">
        <v>75</v>
      </c>
      <c r="AH215" s="309">
        <f>IF(AG215&lt;=30,1,IF(AG215&lt;=60,2,IF(AG215&lt;=100,3,"bd")))</f>
        <v/>
      </c>
      <c r="AI215" s="309">
        <f>AND(A215&gt;=zakresy_produkcyjne!B$2,A215&lt;=zakresy_produkcyjne!B$3)</f>
        <v/>
      </c>
      <c r="AJ215" s="309">
        <f>AND(B215&gt;=zakresy_produkcyjne!C$2,B215&lt;=zakresy_produkcyjne!C$3)</f>
        <v/>
      </c>
      <c r="AK215" s="309">
        <f>AND(C215&gt;=zakresy_produkcyjne!D$2,C215&lt;=zakresy_produkcyjne!D$3)</f>
        <v/>
      </c>
      <c r="AL215" s="309">
        <f>AND(D215&gt;=zakresy_produkcyjne!E$2,D215&lt;=zakresy_produkcyjne!E$3)</f>
        <v/>
      </c>
      <c r="AM215" s="309">
        <f>AND(E215&gt;=zakresy_produkcyjne!F$2,E215&lt;=zakresy_produkcyjne!F$3)</f>
        <v/>
      </c>
      <c r="AN215" s="309">
        <f>AND(F215&gt;=zakresy_produkcyjne!G$2,F215&lt;=zakresy_produkcyjne!G$3)</f>
        <v/>
      </c>
      <c r="AO215" s="309">
        <f>AND(G215&gt;=zakresy_produkcyjne!H$2,G215&lt;=zakresy_produkcyjne!H$3)</f>
        <v/>
      </c>
      <c r="AP215" s="309">
        <f>AND(O215&gt;=zakresy_produkcyjne!I$2,O215&lt;=zakresy_produkcyjne!I$3)</f>
        <v/>
      </c>
      <c r="AQ215" s="309">
        <f>AND(P215&gt;=zakresy_produkcyjne!J$2,P215&lt;=zakresy_produkcyjne!J$3)</f>
        <v/>
      </c>
      <c r="AR215" s="309">
        <f>AND(Q215&gt;=zakresy_produkcyjne!K$2,Q215&lt;=zakresy_produkcyjne!K$3)</f>
        <v/>
      </c>
      <c r="AS215" s="309">
        <f>AND(R215&gt;=zakresy_produkcyjne!L$2,R215&lt;=zakresy_produkcyjne!L$3)</f>
        <v/>
      </c>
      <c r="AT215" s="309">
        <f>AND(AI215:AO215)</f>
        <v/>
      </c>
      <c r="AU215" s="309">
        <f>AND(AP215:AS215)</f>
        <v/>
      </c>
      <c r="AV215" s="309">
        <f>AND(AT215:AU215)</f>
        <v/>
      </c>
      <c r="AW215" s="309">
        <f>AI215*zakresy_produkcyjne!B$4+AJ215*zakresy_produkcyjne!C$4+AK215*zakresy_produkcyjne!D$4+AL215*zakresy_produkcyjne!E$4+AM215*zakresy_produkcyjne!F$4+AN215*zakresy_produkcyjne!G$4+AO215*zakresy_produkcyjne!H$4+AP215*zakresy_produkcyjne!I$4+AQ215*zakresy_produkcyjne!J$4+AR215*zakresy_produkcyjne!K$4+AS215*zakresy_produkcyjne!L$4</f>
        <v/>
      </c>
      <c r="AY215" s="309" t="n">
        <v>625</v>
      </c>
      <c r="AZ215" s="309" t="n">
        <v>510</v>
      </c>
      <c r="BA215" s="309" t="n">
        <v>5.5</v>
      </c>
      <c r="BB215" s="309">
        <f>KONWERTUJ_TWARDOSC(23,tabela_twardosci!$C$8:$C$69,tabela_twardosci!$K$8:$K$69)</f>
        <v/>
      </c>
      <c r="BJ215" s="309">
        <f>IF(S215&lt;&gt;"",S215,BE215)</f>
        <v/>
      </c>
      <c r="BK215" s="309">
        <f>IF(T215&lt;&gt;"",T215,BF215)</f>
        <v/>
      </c>
      <c r="BL215" s="309">
        <f>IF(U215&lt;&gt;"",U215,BG215)</f>
        <v/>
      </c>
      <c r="BM215" s="309">
        <f>IF(V215&lt;&gt;"",V215,BH215)</f>
        <v/>
      </c>
      <c r="BN215" s="309">
        <f>IF(X215&lt;&gt;"",X215,BI215)</f>
        <v/>
      </c>
      <c r="BO215" s="309">
        <f>ABS(BE215-BJ215)</f>
        <v/>
      </c>
      <c r="BP215" s="309">
        <f>IF(S215&lt;&gt;"",POWER((Arkusz10!$O$9*Q215+Arkusz10!$P$9)-S215,2))</f>
        <v/>
      </c>
    </row>
    <row customHeight="1" ht="13.8" r="216" s="311">
      <c r="A216" s="449" t="n">
        <v>3.5</v>
      </c>
      <c r="B216" s="449" t="n">
        <v>2.63</v>
      </c>
      <c r="C216" s="449" t="n">
        <v>0.318</v>
      </c>
      <c r="D216" s="449" t="n">
        <v>0.0471</v>
      </c>
      <c r="E216" s="449" t="n">
        <v>0.0552</v>
      </c>
      <c r="F216" s="449" t="n">
        <v>0.0423</v>
      </c>
      <c r="G216" s="449" t="n">
        <v>0.0421</v>
      </c>
      <c r="H216" s="449" t="n">
        <v>0.008999999999999999</v>
      </c>
      <c r="I216" s="449" t="n">
        <v>0.019</v>
      </c>
      <c r="J216" s="449" t="n">
        <v>0</v>
      </c>
      <c r="K216" s="449" t="n">
        <v>0.031</v>
      </c>
      <c r="L216" s="449" t="n">
        <v>0</v>
      </c>
      <c r="M216" s="449" t="n">
        <v>0</v>
      </c>
      <c r="N216" s="449" t="n">
        <v>0.003</v>
      </c>
      <c r="O216" s="449" t="n">
        <v>900</v>
      </c>
      <c r="P216" s="449" t="n">
        <v>90</v>
      </c>
      <c r="Q216" s="449" t="n">
        <v>365</v>
      </c>
      <c r="R216" s="449" t="n">
        <v>30</v>
      </c>
      <c r="S216" s="449" t="n">
        <v>1111.1</v>
      </c>
      <c r="T216" s="449" t="n">
        <v>816</v>
      </c>
      <c r="U216" s="449" t="n">
        <v>3</v>
      </c>
      <c r="V216" s="449">
        <f>KONWERTUJ_TWARDOSC(AE216,tabela_twardosci!$M$8:$M$69,tabela_twardosci!$K$8:$K$69)</f>
        <v/>
      </c>
      <c r="W216" s="449" t="n"/>
      <c r="X216" s="449" t="n"/>
      <c r="Y216" s="449" t="n">
        <v>31</v>
      </c>
      <c r="Z216" s="449" t="n"/>
      <c r="AA216" s="449" t="n"/>
      <c r="AB216" s="449" t="n"/>
      <c r="AC216" s="449" t="n"/>
      <c r="AD216" s="449" t="n"/>
      <c r="AE216" s="449" t="n">
        <v>345</v>
      </c>
      <c r="AF216" s="309">
        <f>NOT(OR(ISBLANK(S216),ISBLANK(T216),ISBLANK(U216),ISBLANK(V216),AND(ISBLANK(W216),ISBLANK(X216))))</f>
        <v/>
      </c>
      <c r="AG216" s="309" t="n">
        <v>25</v>
      </c>
      <c r="AH216" s="309">
        <f>IF(AG216&lt;=30,1,IF(AG216&lt;=60,2,IF(AG216&lt;=100,3,"bd")))</f>
        <v/>
      </c>
      <c r="AI216" s="309">
        <f>AND(A216&gt;=zakresy_produkcyjne!B$2,A216&lt;=zakresy_produkcyjne!B$3)</f>
        <v/>
      </c>
      <c r="AJ216" s="309">
        <f>AND(B216&gt;=zakresy_produkcyjne!C$2,B216&lt;=zakresy_produkcyjne!C$3)</f>
        <v/>
      </c>
      <c r="AK216" s="309">
        <f>AND(C216&gt;=zakresy_produkcyjne!D$2,C216&lt;=zakresy_produkcyjne!D$3)</f>
        <v/>
      </c>
      <c r="AL216" s="309">
        <f>AND(D216&gt;=zakresy_produkcyjne!E$2,D216&lt;=zakresy_produkcyjne!E$3)</f>
        <v/>
      </c>
      <c r="AM216" s="309">
        <f>AND(E216&gt;=zakresy_produkcyjne!F$2,E216&lt;=zakresy_produkcyjne!F$3)</f>
        <v/>
      </c>
      <c r="AN216" s="309">
        <f>AND(F216&gt;=zakresy_produkcyjne!G$2,F216&lt;=zakresy_produkcyjne!G$3)</f>
        <v/>
      </c>
      <c r="AO216" s="309">
        <f>AND(G216&gt;=zakresy_produkcyjne!H$2,G216&lt;=zakresy_produkcyjne!H$3)</f>
        <v/>
      </c>
      <c r="AP216" s="309">
        <f>AND(O216&gt;=zakresy_produkcyjne!I$2,O216&lt;=zakresy_produkcyjne!I$3)</f>
        <v/>
      </c>
      <c r="AQ216" s="309">
        <f>AND(P216&gt;=zakresy_produkcyjne!J$2,P216&lt;=zakresy_produkcyjne!J$3)</f>
        <v/>
      </c>
      <c r="AR216" s="309">
        <f>AND(Q216&gt;=zakresy_produkcyjne!K$2,Q216&lt;=zakresy_produkcyjne!K$3)</f>
        <v/>
      </c>
      <c r="AS216" s="309">
        <f>AND(R216&gt;=zakresy_produkcyjne!L$2,R216&lt;=zakresy_produkcyjne!L$3)</f>
        <v/>
      </c>
      <c r="AT216" s="309">
        <f>AND(AI216:AO216)</f>
        <v/>
      </c>
      <c r="AU216" s="309">
        <f>AND(AP216:AS216)</f>
        <v/>
      </c>
      <c r="AV216" s="309">
        <f>AND(AT216:AU216)</f>
        <v/>
      </c>
      <c r="AW216" s="309">
        <f>AI216*zakresy_produkcyjne!B$4+AJ216*zakresy_produkcyjne!C$4+AK216*zakresy_produkcyjne!D$4+AL216*zakresy_produkcyjne!E$4+AM216*zakresy_produkcyjne!F$4+AN216*zakresy_produkcyjne!G$4+AO216*zakresy_produkcyjne!H$4+AP216*zakresy_produkcyjne!I$4+AQ216*zakresy_produkcyjne!J$4+AR216*zakresy_produkcyjne!K$4+AS216*zakresy_produkcyjne!L$4</f>
        <v/>
      </c>
      <c r="AY216" s="309" t="n">
        <v>297</v>
      </c>
      <c r="AZ216" s="309" t="n">
        <v>261.5</v>
      </c>
      <c r="BA216" s="309" t="n">
        <v>27.7</v>
      </c>
      <c r="BB216" s="309">
        <f>KONWERTUJ_TWARDOSC(175,tabela_twardosci!$M$8:$M$69,tabela_twardosci!$K$8:$K$69)</f>
        <v/>
      </c>
      <c r="BJ216" s="309">
        <f>IF(S216&lt;&gt;"",S216,BE216)</f>
        <v/>
      </c>
      <c r="BK216" s="309">
        <f>IF(T216&lt;&gt;"",T216,BF216)</f>
        <v/>
      </c>
      <c r="BL216" s="309">
        <f>IF(U216&lt;&gt;"",U216,BG216)</f>
        <v/>
      </c>
      <c r="BM216" s="309">
        <f>IF(V216&lt;&gt;"",V216,BH216)</f>
        <v/>
      </c>
      <c r="BN216" s="309">
        <f>IF(X216&lt;&gt;"",X216,BI216)</f>
        <v/>
      </c>
      <c r="BO216" s="309">
        <f>ABS(BE216-BJ216)</f>
        <v/>
      </c>
      <c r="BP216" s="309">
        <f>IF(S216&lt;&gt;"",POWER((Arkusz10!$O$9*Q216+Arkusz10!$P$9)-S216,2))</f>
        <v/>
      </c>
    </row>
    <row customHeight="1" ht="13.8" r="217" s="311">
      <c r="A217" s="449" t="n">
        <v>3.5</v>
      </c>
      <c r="B217" s="449" t="n">
        <v>2.63</v>
      </c>
      <c r="C217" s="449" t="n">
        <v>0.318</v>
      </c>
      <c r="D217" s="449" t="n">
        <v>0.0471</v>
      </c>
      <c r="E217" s="449" t="n">
        <v>0.0552</v>
      </c>
      <c r="F217" s="449" t="n">
        <v>0.0423</v>
      </c>
      <c r="G217" s="449" t="n">
        <v>0.0421</v>
      </c>
      <c r="H217" s="449" t="n">
        <v>0.008999999999999999</v>
      </c>
      <c r="I217" s="449" t="n">
        <v>0.019</v>
      </c>
      <c r="J217" s="449" t="n">
        <v>0</v>
      </c>
      <c r="K217" s="449" t="n">
        <v>0.031</v>
      </c>
      <c r="L217" s="449" t="n">
        <v>0</v>
      </c>
      <c r="M217" s="449" t="n">
        <v>0</v>
      </c>
      <c r="N217" s="449" t="n">
        <v>0.003</v>
      </c>
      <c r="O217" s="449" t="n">
        <v>900</v>
      </c>
      <c r="P217" s="449" t="n">
        <v>90</v>
      </c>
      <c r="Q217" s="449" t="n">
        <v>365</v>
      </c>
      <c r="R217" s="449" t="n">
        <v>60</v>
      </c>
      <c r="S217" s="449" t="n">
        <v>1089.9</v>
      </c>
      <c r="T217" s="449" t="n">
        <v>784</v>
      </c>
      <c r="U217" s="449" t="n">
        <v>10.6</v>
      </c>
      <c r="V217" s="449">
        <f>KONWERTUJ_TWARDOSC(AE217,tabela_twardosci!$M$8:$M$69,tabela_twardosci!$K$8:$K$69)</f>
        <v/>
      </c>
      <c r="W217" s="449" t="n"/>
      <c r="X217" s="449" t="n"/>
      <c r="Y217" s="449" t="n">
        <v>31</v>
      </c>
      <c r="Z217" s="449" t="n"/>
      <c r="AA217" s="449" t="n"/>
      <c r="AB217" s="449" t="n"/>
      <c r="AC217" s="449" t="n"/>
      <c r="AD217" s="449" t="n"/>
      <c r="AE217" s="449" t="n">
        <v>324</v>
      </c>
      <c r="AF217" s="309">
        <f>NOT(OR(ISBLANK(S217),ISBLANK(T217),ISBLANK(U217),ISBLANK(V217),AND(ISBLANK(W217),ISBLANK(X217))))</f>
        <v/>
      </c>
      <c r="AG217" s="309" t="n">
        <v>25</v>
      </c>
      <c r="AH217" s="309">
        <f>IF(AG217&lt;=30,1,IF(AG217&lt;=60,2,IF(AG217&lt;=100,3,"bd")))</f>
        <v/>
      </c>
      <c r="AI217" s="309">
        <f>AND(A217&gt;=zakresy_produkcyjne!B$2,A217&lt;=zakresy_produkcyjne!B$3)</f>
        <v/>
      </c>
      <c r="AJ217" s="309">
        <f>AND(B217&gt;=zakresy_produkcyjne!C$2,B217&lt;=zakresy_produkcyjne!C$3)</f>
        <v/>
      </c>
      <c r="AK217" s="309">
        <f>AND(C217&gt;=zakresy_produkcyjne!D$2,C217&lt;=zakresy_produkcyjne!D$3)</f>
        <v/>
      </c>
      <c r="AL217" s="309">
        <f>AND(D217&gt;=zakresy_produkcyjne!E$2,D217&lt;=zakresy_produkcyjne!E$3)</f>
        <v/>
      </c>
      <c r="AM217" s="309">
        <f>AND(E217&gt;=zakresy_produkcyjne!F$2,E217&lt;=zakresy_produkcyjne!F$3)</f>
        <v/>
      </c>
      <c r="AN217" s="309">
        <f>AND(F217&gt;=zakresy_produkcyjne!G$2,F217&lt;=zakresy_produkcyjne!G$3)</f>
        <v/>
      </c>
      <c r="AO217" s="309">
        <f>AND(G217&gt;=zakresy_produkcyjne!H$2,G217&lt;=zakresy_produkcyjne!H$3)</f>
        <v/>
      </c>
      <c r="AP217" s="309">
        <f>AND(O217&gt;=zakresy_produkcyjne!I$2,O217&lt;=zakresy_produkcyjne!I$3)</f>
        <v/>
      </c>
      <c r="AQ217" s="309">
        <f>AND(P217&gt;=zakresy_produkcyjne!J$2,P217&lt;=zakresy_produkcyjne!J$3)</f>
        <v/>
      </c>
      <c r="AR217" s="309">
        <f>AND(Q217&gt;=zakresy_produkcyjne!K$2,Q217&lt;=zakresy_produkcyjne!K$3)</f>
        <v/>
      </c>
      <c r="AS217" s="309">
        <f>AND(R217&gt;=zakresy_produkcyjne!L$2,R217&lt;=zakresy_produkcyjne!L$3)</f>
        <v/>
      </c>
      <c r="AT217" s="309">
        <f>AND(AI217:AO217)</f>
        <v/>
      </c>
      <c r="AU217" s="309">
        <f>AND(AP217:AS217)</f>
        <v/>
      </c>
      <c r="AV217" s="309">
        <f>AND(AT217:AU217)</f>
        <v/>
      </c>
      <c r="AW217" s="309">
        <f>AI217*zakresy_produkcyjne!B$4+AJ217*zakresy_produkcyjne!C$4+AK217*zakresy_produkcyjne!D$4+AL217*zakresy_produkcyjne!E$4+AM217*zakresy_produkcyjne!F$4+AN217*zakresy_produkcyjne!G$4+AO217*zakresy_produkcyjne!H$4+AP217*zakresy_produkcyjne!I$4+AQ217*zakresy_produkcyjne!J$4+AR217*zakresy_produkcyjne!K$4+AS217*zakresy_produkcyjne!L$4</f>
        <v/>
      </c>
      <c r="AY217" s="309" t="n">
        <v>297</v>
      </c>
      <c r="AZ217" s="309" t="n">
        <v>261.5</v>
      </c>
      <c r="BA217" s="309" t="n">
        <v>27.7</v>
      </c>
      <c r="BB217" s="309">
        <f>KONWERTUJ_TWARDOSC(175,tabela_twardosci!$M$8:$M$69,tabela_twardosci!$K$8:$K$69)</f>
        <v/>
      </c>
      <c r="BJ217" s="309">
        <f>IF(S217&lt;&gt;"",S217,BE217)</f>
        <v/>
      </c>
      <c r="BK217" s="309">
        <f>IF(T217&lt;&gt;"",T217,BF217)</f>
        <v/>
      </c>
      <c r="BL217" s="309">
        <f>IF(U217&lt;&gt;"",U217,BG217)</f>
        <v/>
      </c>
      <c r="BM217" s="309">
        <f>IF(V217&lt;&gt;"",V217,BH217)</f>
        <v/>
      </c>
      <c r="BN217" s="309">
        <f>IF(X217&lt;&gt;"",X217,BI217)</f>
        <v/>
      </c>
      <c r="BO217" s="309">
        <f>ABS(BE217-BJ217)</f>
        <v/>
      </c>
      <c r="BP217" s="309">
        <f>IF(S217&lt;&gt;"",POWER((Arkusz10!$O$9*Q217+Arkusz10!$P$9)-S217,2))</f>
        <v/>
      </c>
    </row>
    <row customHeight="1" ht="13.8" r="218" s="311">
      <c r="A218" s="449" t="n">
        <v>3.5</v>
      </c>
      <c r="B218" s="449" t="n">
        <v>2.63</v>
      </c>
      <c r="C218" s="449" t="n">
        <v>0.318</v>
      </c>
      <c r="D218" s="449" t="n">
        <v>0.0471</v>
      </c>
      <c r="E218" s="449" t="n">
        <v>0.0552</v>
      </c>
      <c r="F218" s="449" t="n">
        <v>0.0423</v>
      </c>
      <c r="G218" s="449" t="n">
        <v>0.0421</v>
      </c>
      <c r="H218" s="449" t="n">
        <v>0.008999999999999999</v>
      </c>
      <c r="I218" s="449" t="n">
        <v>0.019</v>
      </c>
      <c r="J218" s="449" t="n">
        <v>0</v>
      </c>
      <c r="K218" s="449" t="n">
        <v>0.031</v>
      </c>
      <c r="L218" s="449" t="n">
        <v>0</v>
      </c>
      <c r="M218" s="449" t="n">
        <v>0</v>
      </c>
      <c r="N218" s="449" t="n">
        <v>0.003</v>
      </c>
      <c r="O218" s="449" t="n">
        <v>900</v>
      </c>
      <c r="P218" s="449" t="n">
        <v>90</v>
      </c>
      <c r="Q218" s="449" t="n">
        <v>365</v>
      </c>
      <c r="R218" s="449" t="n">
        <v>120</v>
      </c>
      <c r="S218" s="449" t="n">
        <v>1085.7</v>
      </c>
      <c r="T218" s="449" t="n">
        <v>778</v>
      </c>
      <c r="U218" s="449" t="n">
        <v>12.1</v>
      </c>
      <c r="V218" s="449">
        <f>KONWERTUJ_TWARDOSC(AE218,tabela_twardosci!$M$8:$M$69,tabela_twardosci!$K$8:$K$69)</f>
        <v/>
      </c>
      <c r="W218" s="449" t="n"/>
      <c r="X218" s="449" t="n"/>
      <c r="Y218" s="449" t="n">
        <v>31</v>
      </c>
      <c r="Z218" s="449" t="n"/>
      <c r="AA218" s="449" t="n"/>
      <c r="AB218" s="449" t="n"/>
      <c r="AC218" s="449" t="n"/>
      <c r="AD218" s="449" t="n"/>
      <c r="AE218" s="449" t="n">
        <v>302</v>
      </c>
      <c r="AF218" s="309">
        <f>NOT(OR(ISBLANK(S218),ISBLANK(T218),ISBLANK(U218),ISBLANK(V218),AND(ISBLANK(W218),ISBLANK(X218))))</f>
        <v/>
      </c>
      <c r="AG218" s="309" t="n">
        <v>25</v>
      </c>
      <c r="AH218" s="309">
        <f>IF(AG218&lt;=30,1,IF(AG218&lt;=60,2,IF(AG218&lt;=100,3,"bd")))</f>
        <v/>
      </c>
      <c r="AI218" s="309">
        <f>AND(A218&gt;=zakresy_produkcyjne!B$2,A218&lt;=zakresy_produkcyjne!B$3)</f>
        <v/>
      </c>
      <c r="AJ218" s="309">
        <f>AND(B218&gt;=zakresy_produkcyjne!C$2,B218&lt;=zakresy_produkcyjne!C$3)</f>
        <v/>
      </c>
      <c r="AK218" s="309">
        <f>AND(C218&gt;=zakresy_produkcyjne!D$2,C218&lt;=zakresy_produkcyjne!D$3)</f>
        <v/>
      </c>
      <c r="AL218" s="309">
        <f>AND(D218&gt;=zakresy_produkcyjne!E$2,D218&lt;=zakresy_produkcyjne!E$3)</f>
        <v/>
      </c>
      <c r="AM218" s="309">
        <f>AND(E218&gt;=zakresy_produkcyjne!F$2,E218&lt;=zakresy_produkcyjne!F$3)</f>
        <v/>
      </c>
      <c r="AN218" s="309">
        <f>AND(F218&gt;=zakresy_produkcyjne!G$2,F218&lt;=zakresy_produkcyjne!G$3)</f>
        <v/>
      </c>
      <c r="AO218" s="309">
        <f>AND(G218&gt;=zakresy_produkcyjne!H$2,G218&lt;=zakresy_produkcyjne!H$3)</f>
        <v/>
      </c>
      <c r="AP218" s="309">
        <f>AND(O218&gt;=zakresy_produkcyjne!I$2,O218&lt;=zakresy_produkcyjne!I$3)</f>
        <v/>
      </c>
      <c r="AQ218" s="309">
        <f>AND(P218&gt;=zakresy_produkcyjne!J$2,P218&lt;=zakresy_produkcyjne!J$3)</f>
        <v/>
      </c>
      <c r="AR218" s="309">
        <f>AND(Q218&gt;=zakresy_produkcyjne!K$2,Q218&lt;=zakresy_produkcyjne!K$3)</f>
        <v/>
      </c>
      <c r="AS218" s="309">
        <f>AND(R218&gt;=zakresy_produkcyjne!L$2,R218&lt;=zakresy_produkcyjne!L$3)</f>
        <v/>
      </c>
      <c r="AT218" s="309">
        <f>AND(AI218:AO218)</f>
        <v/>
      </c>
      <c r="AU218" s="309">
        <f>AND(AP218:AS218)</f>
        <v/>
      </c>
      <c r="AV218" s="309">
        <f>AND(AT218:AU218)</f>
        <v/>
      </c>
      <c r="AW218" s="309">
        <f>AI218*zakresy_produkcyjne!B$4+AJ218*zakresy_produkcyjne!C$4+AK218*zakresy_produkcyjne!D$4+AL218*zakresy_produkcyjne!E$4+AM218*zakresy_produkcyjne!F$4+AN218*zakresy_produkcyjne!G$4+AO218*zakresy_produkcyjne!H$4+AP218*zakresy_produkcyjne!I$4+AQ218*zakresy_produkcyjne!J$4+AR218*zakresy_produkcyjne!K$4+AS218*zakresy_produkcyjne!L$4</f>
        <v/>
      </c>
      <c r="AY218" s="309" t="n">
        <v>297</v>
      </c>
      <c r="AZ218" s="309" t="n">
        <v>261.5</v>
      </c>
      <c r="BA218" s="309" t="n">
        <v>27.7</v>
      </c>
      <c r="BB218" s="309">
        <f>KONWERTUJ_TWARDOSC(175,tabela_twardosci!$M$8:$M$69,tabela_twardosci!$K$8:$K$69)</f>
        <v/>
      </c>
      <c r="BJ218" s="309">
        <f>IF(S218&lt;&gt;"",S218,BE218)</f>
        <v/>
      </c>
      <c r="BK218" s="309">
        <f>IF(T218&lt;&gt;"",T218,BF218)</f>
        <v/>
      </c>
      <c r="BL218" s="309">
        <f>IF(U218&lt;&gt;"",U218,BG218)</f>
        <v/>
      </c>
      <c r="BM218" s="309">
        <f>IF(V218&lt;&gt;"",V218,BH218)</f>
        <v/>
      </c>
      <c r="BN218" s="309">
        <f>IF(X218&lt;&gt;"",X218,BI218)</f>
        <v/>
      </c>
      <c r="BO218" s="309">
        <f>ABS(BE218-BJ218)</f>
        <v/>
      </c>
      <c r="BP218" s="309">
        <f>IF(S218&lt;&gt;"",POWER((Arkusz10!$O$9*Q218+Arkusz10!$P$9)-S218,2))</f>
        <v/>
      </c>
    </row>
    <row customHeight="1" ht="13.8" r="219" s="311">
      <c r="A219" s="449" t="n">
        <v>3.5</v>
      </c>
      <c r="B219" s="449" t="n">
        <v>2.63</v>
      </c>
      <c r="C219" s="449" t="n">
        <v>0.318</v>
      </c>
      <c r="D219" s="449" t="n">
        <v>0.0471</v>
      </c>
      <c r="E219" s="449" t="n">
        <v>0.0552</v>
      </c>
      <c r="F219" s="449" t="n">
        <v>0.0423</v>
      </c>
      <c r="G219" s="449" t="n">
        <v>0.0421</v>
      </c>
      <c r="H219" s="449" t="n">
        <v>0.008999999999999999</v>
      </c>
      <c r="I219" s="449" t="n">
        <v>0.019</v>
      </c>
      <c r="J219" s="449" t="n">
        <v>0</v>
      </c>
      <c r="K219" s="449" t="n">
        <v>0.031</v>
      </c>
      <c r="L219" s="449" t="n">
        <v>0</v>
      </c>
      <c r="M219" s="449" t="n">
        <v>0</v>
      </c>
      <c r="N219" s="449" t="n">
        <v>0.003</v>
      </c>
      <c r="O219" s="449" t="n">
        <v>900</v>
      </c>
      <c r="P219" s="449" t="n">
        <v>90</v>
      </c>
      <c r="Q219" s="449" t="n">
        <v>365</v>
      </c>
      <c r="R219" s="449" t="n">
        <v>180</v>
      </c>
      <c r="S219" s="449" t="n">
        <v>1105.1</v>
      </c>
      <c r="T219" s="449" t="n">
        <v>810</v>
      </c>
      <c r="U219" s="449" t="n">
        <v>10</v>
      </c>
      <c r="V219" s="449">
        <f>KONWERTUJ_TWARDOSC(AE219,tabela_twardosci!$M$8:$M$69,tabela_twardosci!$K$8:$K$69)</f>
        <v/>
      </c>
      <c r="W219" s="449" t="n"/>
      <c r="X219" s="449" t="n"/>
      <c r="Y219" s="449" t="n">
        <v>31</v>
      </c>
      <c r="Z219" s="449" t="n"/>
      <c r="AA219" s="449" t="n"/>
      <c r="AB219" s="449" t="n"/>
      <c r="AC219" s="449" t="n"/>
      <c r="AD219" s="449" t="n"/>
      <c r="AE219" s="449" t="n">
        <v>315</v>
      </c>
      <c r="AF219" s="309">
        <f>NOT(OR(ISBLANK(S219),ISBLANK(T219),ISBLANK(U219),ISBLANK(V219),AND(ISBLANK(W219),ISBLANK(X219))))</f>
        <v/>
      </c>
      <c r="AG219" s="309" t="n">
        <v>25</v>
      </c>
      <c r="AH219" s="309">
        <f>IF(AG219&lt;=30,1,IF(AG219&lt;=60,2,IF(AG219&lt;=100,3,"bd")))</f>
        <v/>
      </c>
      <c r="AI219" s="309">
        <f>AND(A219&gt;=zakresy_produkcyjne!B$2,A219&lt;=zakresy_produkcyjne!B$3)</f>
        <v/>
      </c>
      <c r="AJ219" s="309">
        <f>AND(B219&gt;=zakresy_produkcyjne!C$2,B219&lt;=zakresy_produkcyjne!C$3)</f>
        <v/>
      </c>
      <c r="AK219" s="309">
        <f>AND(C219&gt;=zakresy_produkcyjne!D$2,C219&lt;=zakresy_produkcyjne!D$3)</f>
        <v/>
      </c>
      <c r="AL219" s="309">
        <f>AND(D219&gt;=zakresy_produkcyjne!E$2,D219&lt;=zakresy_produkcyjne!E$3)</f>
        <v/>
      </c>
      <c r="AM219" s="309">
        <f>AND(E219&gt;=zakresy_produkcyjne!F$2,E219&lt;=zakresy_produkcyjne!F$3)</f>
        <v/>
      </c>
      <c r="AN219" s="309">
        <f>AND(F219&gt;=zakresy_produkcyjne!G$2,F219&lt;=zakresy_produkcyjne!G$3)</f>
        <v/>
      </c>
      <c r="AO219" s="309">
        <f>AND(G219&gt;=zakresy_produkcyjne!H$2,G219&lt;=zakresy_produkcyjne!H$3)</f>
        <v/>
      </c>
      <c r="AP219" s="309">
        <f>AND(O219&gt;=zakresy_produkcyjne!I$2,O219&lt;=zakresy_produkcyjne!I$3)</f>
        <v/>
      </c>
      <c r="AQ219" s="309">
        <f>AND(P219&gt;=zakresy_produkcyjne!J$2,P219&lt;=zakresy_produkcyjne!J$3)</f>
        <v/>
      </c>
      <c r="AR219" s="309">
        <f>AND(Q219&gt;=zakresy_produkcyjne!K$2,Q219&lt;=zakresy_produkcyjne!K$3)</f>
        <v/>
      </c>
      <c r="AS219" s="309">
        <f>AND(R219&gt;=zakresy_produkcyjne!L$2,R219&lt;=zakresy_produkcyjne!L$3)</f>
        <v/>
      </c>
      <c r="AT219" s="309">
        <f>AND(AI219:AO219)</f>
        <v/>
      </c>
      <c r="AU219" s="309">
        <f>AND(AP219:AS219)</f>
        <v/>
      </c>
      <c r="AV219" s="309">
        <f>AND(AT219:AU219)</f>
        <v/>
      </c>
      <c r="AW219" s="309">
        <f>AI219*zakresy_produkcyjne!B$4+AJ219*zakresy_produkcyjne!C$4+AK219*zakresy_produkcyjne!D$4+AL219*zakresy_produkcyjne!E$4+AM219*zakresy_produkcyjne!F$4+AN219*zakresy_produkcyjne!G$4+AO219*zakresy_produkcyjne!H$4+AP219*zakresy_produkcyjne!I$4+AQ219*zakresy_produkcyjne!J$4+AR219*zakresy_produkcyjne!K$4+AS219*zakresy_produkcyjne!L$4</f>
        <v/>
      </c>
      <c r="AY219" s="309" t="n">
        <v>297</v>
      </c>
      <c r="AZ219" s="309" t="n">
        <v>261.5</v>
      </c>
      <c r="BA219" s="309" t="n">
        <v>27.7</v>
      </c>
      <c r="BB219" s="309">
        <f>KONWERTUJ_TWARDOSC(175,tabela_twardosci!$M$8:$M$69,tabela_twardosci!$K$8:$K$69)</f>
        <v/>
      </c>
      <c r="BJ219" s="309">
        <f>IF(S219&lt;&gt;"",S219,BE219)</f>
        <v/>
      </c>
      <c r="BK219" s="309">
        <f>IF(T219&lt;&gt;"",T219,BF219)</f>
        <v/>
      </c>
      <c r="BL219" s="309">
        <f>IF(U219&lt;&gt;"",U219,BG219)</f>
        <v/>
      </c>
      <c r="BM219" s="309">
        <f>IF(V219&lt;&gt;"",V219,BH219)</f>
        <v/>
      </c>
      <c r="BN219" s="309">
        <f>IF(X219&lt;&gt;"",X219,BI219)</f>
        <v/>
      </c>
      <c r="BO219" s="309">
        <f>ABS(BE219-BJ219)</f>
        <v/>
      </c>
      <c r="BP219" s="309">
        <f>IF(S219&lt;&gt;"",POWER((Arkusz10!$O$9*Q219+Arkusz10!$P$9)-S219,2))</f>
        <v/>
      </c>
    </row>
    <row customHeight="1" ht="13.8" r="220" s="311">
      <c r="A220" s="450" t="n">
        <v>3.44</v>
      </c>
      <c r="B220" s="450" t="n">
        <v>2.56</v>
      </c>
      <c r="C220" s="450" t="n">
        <v>0.25</v>
      </c>
      <c r="D220" s="450" t="n">
        <v>0.04</v>
      </c>
      <c r="E220" s="450" t="n">
        <v>0.86</v>
      </c>
      <c r="F220" s="450" t="n">
        <v>0.71</v>
      </c>
      <c r="G220" s="450" t="n">
        <v>0.2</v>
      </c>
      <c r="H220" s="450" t="n">
        <v>0.016</v>
      </c>
      <c r="I220" s="450" t="n">
        <v>0</v>
      </c>
      <c r="J220" s="450" t="n">
        <v>0</v>
      </c>
      <c r="K220" s="450" t="n">
        <v>0.03</v>
      </c>
      <c r="L220" s="450" t="n">
        <v>0</v>
      </c>
      <c r="M220" s="450" t="n">
        <v>0</v>
      </c>
      <c r="N220" s="450" t="n">
        <v>0</v>
      </c>
      <c r="O220" s="450" t="n">
        <v>930</v>
      </c>
      <c r="P220" s="450" t="n">
        <v>90</v>
      </c>
      <c r="Q220" s="450" t="n">
        <v>380</v>
      </c>
      <c r="R220" s="450" t="n">
        <v>60</v>
      </c>
      <c r="S220" s="450" t="n">
        <v>805</v>
      </c>
      <c r="T220" s="450" t="n">
        <v>565</v>
      </c>
      <c r="U220" s="450" t="n">
        <v>7.2</v>
      </c>
      <c r="V220" s="450">
        <f>KONWERTUJ_TWARDOSC(AE220,tabela_twardosci!$M$8:$M$69,tabela_twardosci!$K$8:$K$69)</f>
        <v/>
      </c>
      <c r="W220" s="450" t="n"/>
      <c r="X220" s="450" t="n"/>
      <c r="Y220" s="450" t="n">
        <v>32</v>
      </c>
      <c r="Z220" s="450" t="n"/>
      <c r="AA220" s="450" t="n"/>
      <c r="AB220" s="450" t="n"/>
      <c r="AC220" s="450" t="n"/>
      <c r="AD220" s="450" t="n"/>
      <c r="AE220" s="450" t="n">
        <v>305</v>
      </c>
      <c r="AF220" s="309">
        <f>NOT(OR(ISBLANK(S220),ISBLANK(T220),ISBLANK(U220),ISBLANK(V220),AND(ISBLANK(W220),ISBLANK(X220))))</f>
        <v/>
      </c>
      <c r="AG220" s="309" t="n">
        <v>16</v>
      </c>
      <c r="AH220" s="309">
        <f>IF(AG220&lt;=30,1,IF(AG220&lt;=60,2,IF(AG220&lt;=100,3,"bd")))</f>
        <v/>
      </c>
      <c r="AI220" s="309">
        <f>AND(A220&gt;=zakresy_produkcyjne!B$2,A220&lt;=zakresy_produkcyjne!B$3)</f>
        <v/>
      </c>
      <c r="AJ220" s="309">
        <f>AND(B220&gt;=zakresy_produkcyjne!C$2,B220&lt;=zakresy_produkcyjne!C$3)</f>
        <v/>
      </c>
      <c r="AK220" s="309">
        <f>AND(C220&gt;=zakresy_produkcyjne!D$2,C220&lt;=zakresy_produkcyjne!D$3)</f>
        <v/>
      </c>
      <c r="AL220" s="309">
        <f>AND(D220&gt;=zakresy_produkcyjne!E$2,D220&lt;=zakresy_produkcyjne!E$3)</f>
        <v/>
      </c>
      <c r="AM220" s="309">
        <f>AND(E220&gt;=zakresy_produkcyjne!F$2,E220&lt;=zakresy_produkcyjne!F$3)</f>
        <v/>
      </c>
      <c r="AN220" s="309">
        <f>AND(F220&gt;=zakresy_produkcyjne!G$2,F220&lt;=zakresy_produkcyjne!G$3)</f>
        <v/>
      </c>
      <c r="AO220" s="309">
        <f>AND(G220&gt;=zakresy_produkcyjne!H$2,G220&lt;=zakresy_produkcyjne!H$3)</f>
        <v/>
      </c>
      <c r="AP220" s="309">
        <f>AND(O220&gt;=zakresy_produkcyjne!I$2,O220&lt;=zakresy_produkcyjne!I$3)</f>
        <v/>
      </c>
      <c r="AQ220" s="309">
        <f>AND(P220&gt;=zakresy_produkcyjne!J$2,P220&lt;=zakresy_produkcyjne!J$3)</f>
        <v/>
      </c>
      <c r="AR220" s="309">
        <f>AND(Q220&gt;=zakresy_produkcyjne!K$2,Q220&lt;=zakresy_produkcyjne!K$3)</f>
        <v/>
      </c>
      <c r="AS220" s="309">
        <f>AND(R220&gt;=zakresy_produkcyjne!L$2,R220&lt;=zakresy_produkcyjne!L$3)</f>
        <v/>
      </c>
      <c r="AT220" s="309">
        <f>AND(AI220:AO220)</f>
        <v/>
      </c>
      <c r="AU220" s="309">
        <f>AND(AP220:AS220)</f>
        <v/>
      </c>
      <c r="AV220" s="309">
        <f>AND(AT220:AU220)</f>
        <v/>
      </c>
      <c r="AW220" s="309">
        <f>AI220*zakresy_produkcyjne!B$4+AJ220*zakresy_produkcyjne!C$4+AK220*zakresy_produkcyjne!D$4+AL220*zakresy_produkcyjne!E$4+AM220*zakresy_produkcyjne!F$4+AN220*zakresy_produkcyjne!G$4+AO220*zakresy_produkcyjne!H$4+AP220*zakresy_produkcyjne!I$4+AQ220*zakresy_produkcyjne!J$4+AR220*zakresy_produkcyjne!K$4+AS220*zakresy_produkcyjne!L$4</f>
        <v/>
      </c>
      <c r="BD220" s="309" t="n">
        <v>1100</v>
      </c>
      <c r="BJ220" s="309">
        <f>IF(S220&lt;&gt;"",S220,BE220)</f>
        <v/>
      </c>
      <c r="BK220" s="309">
        <f>IF(T220&lt;&gt;"",T220,BF220)</f>
        <v/>
      </c>
      <c r="BL220" s="309">
        <f>IF(U220&lt;&gt;"",U220,BG220)</f>
        <v/>
      </c>
      <c r="BM220" s="309">
        <f>IF(V220&lt;&gt;"",V220,BH220)</f>
        <v/>
      </c>
      <c r="BN220" s="309">
        <f>IF(X220&lt;&gt;"",X220,BI220)</f>
        <v/>
      </c>
      <c r="BO220" s="309">
        <f>ABS(BE220-BJ220)</f>
        <v/>
      </c>
      <c r="BP220" s="309">
        <f>IF(S220&lt;&gt;"",POWER((Arkusz10!$O$9*Q220+Arkusz10!$P$9)-S220,2))</f>
        <v/>
      </c>
    </row>
    <row customHeight="1" ht="13.8" r="221" s="311">
      <c r="A221" s="450" t="n">
        <v>3.44</v>
      </c>
      <c r="B221" s="450" t="n">
        <v>2.56</v>
      </c>
      <c r="C221" s="450" t="n">
        <v>0.25</v>
      </c>
      <c r="D221" s="450" t="n">
        <v>0.04</v>
      </c>
      <c r="E221" s="450" t="n">
        <v>0.86</v>
      </c>
      <c r="F221" s="450" t="n">
        <v>0.71</v>
      </c>
      <c r="G221" s="450" t="n">
        <v>0.2</v>
      </c>
      <c r="H221" s="450" t="n">
        <v>0.016</v>
      </c>
      <c r="I221" s="450" t="n">
        <v>0</v>
      </c>
      <c r="J221" s="450" t="n">
        <v>0</v>
      </c>
      <c r="K221" s="450" t="n">
        <v>0.03</v>
      </c>
      <c r="L221" s="450" t="n">
        <v>0</v>
      </c>
      <c r="M221" s="450" t="n">
        <v>0</v>
      </c>
      <c r="N221" s="450" t="n">
        <v>0</v>
      </c>
      <c r="O221" s="450" t="n">
        <v>930</v>
      </c>
      <c r="P221" s="450" t="n">
        <v>90</v>
      </c>
      <c r="Q221" s="450" t="n">
        <v>380</v>
      </c>
      <c r="R221" s="450" t="n">
        <v>90</v>
      </c>
      <c r="S221" s="450" t="n">
        <v>823</v>
      </c>
      <c r="T221" s="450" t="n">
        <v>553</v>
      </c>
      <c r="U221" s="450" t="n">
        <v>6.8</v>
      </c>
      <c r="V221" s="450">
        <f>KONWERTUJ_TWARDOSC(AE221,tabela_twardosci!$M$8:$M$69,tabela_twardosci!$K$8:$K$69)</f>
        <v/>
      </c>
      <c r="W221" s="450" t="n"/>
      <c r="X221" s="450" t="n"/>
      <c r="Y221" s="450" t="n">
        <v>32</v>
      </c>
      <c r="Z221" s="450" t="n"/>
      <c r="AA221" s="450" t="n"/>
      <c r="AB221" s="450" t="n"/>
      <c r="AC221" s="450" t="n"/>
      <c r="AD221" s="450" t="n"/>
      <c r="AE221" s="450" t="n">
        <v>281</v>
      </c>
      <c r="AF221" s="309">
        <f>NOT(OR(ISBLANK(S221),ISBLANK(T221),ISBLANK(U221),ISBLANK(V221),AND(ISBLANK(W221),ISBLANK(X221))))</f>
        <v/>
      </c>
      <c r="AG221" s="309" t="n">
        <v>16</v>
      </c>
      <c r="AH221" s="309">
        <f>IF(AG221&lt;=30,1,IF(AG221&lt;=60,2,IF(AG221&lt;=100,3,"bd")))</f>
        <v/>
      </c>
      <c r="AI221" s="309">
        <f>AND(A221&gt;=zakresy_produkcyjne!B$2,A221&lt;=zakresy_produkcyjne!B$3)</f>
        <v/>
      </c>
      <c r="AJ221" s="309">
        <f>AND(B221&gt;=zakresy_produkcyjne!C$2,B221&lt;=zakresy_produkcyjne!C$3)</f>
        <v/>
      </c>
      <c r="AK221" s="309">
        <f>AND(C221&gt;=zakresy_produkcyjne!D$2,C221&lt;=zakresy_produkcyjne!D$3)</f>
        <v/>
      </c>
      <c r="AL221" s="309">
        <f>AND(D221&gt;=zakresy_produkcyjne!E$2,D221&lt;=zakresy_produkcyjne!E$3)</f>
        <v/>
      </c>
      <c r="AM221" s="309">
        <f>AND(E221&gt;=zakresy_produkcyjne!F$2,E221&lt;=zakresy_produkcyjne!F$3)</f>
        <v/>
      </c>
      <c r="AN221" s="309">
        <f>AND(F221&gt;=zakresy_produkcyjne!G$2,F221&lt;=zakresy_produkcyjne!G$3)</f>
        <v/>
      </c>
      <c r="AO221" s="309">
        <f>AND(G221&gt;=zakresy_produkcyjne!H$2,G221&lt;=zakresy_produkcyjne!H$3)</f>
        <v/>
      </c>
      <c r="AP221" s="309">
        <f>AND(O221&gt;=zakresy_produkcyjne!I$2,O221&lt;=zakresy_produkcyjne!I$3)</f>
        <v/>
      </c>
      <c r="AQ221" s="309">
        <f>AND(P221&gt;=zakresy_produkcyjne!J$2,P221&lt;=zakresy_produkcyjne!J$3)</f>
        <v/>
      </c>
      <c r="AR221" s="309">
        <f>AND(Q221&gt;=zakresy_produkcyjne!K$2,Q221&lt;=zakresy_produkcyjne!K$3)</f>
        <v/>
      </c>
      <c r="AS221" s="309">
        <f>AND(R221&gt;=zakresy_produkcyjne!L$2,R221&lt;=zakresy_produkcyjne!L$3)</f>
        <v/>
      </c>
      <c r="AT221" s="309">
        <f>AND(AI221:AO221)</f>
        <v/>
      </c>
      <c r="AU221" s="309">
        <f>AND(AP221:AS221)</f>
        <v/>
      </c>
      <c r="AV221" s="309">
        <f>AND(AT221:AU221)</f>
        <v/>
      </c>
      <c r="AW221" s="309">
        <f>AI221*zakresy_produkcyjne!B$4+AJ221*zakresy_produkcyjne!C$4+AK221*zakresy_produkcyjne!D$4+AL221*zakresy_produkcyjne!E$4+AM221*zakresy_produkcyjne!F$4+AN221*zakresy_produkcyjne!G$4+AO221*zakresy_produkcyjne!H$4+AP221*zakresy_produkcyjne!I$4+AQ221*zakresy_produkcyjne!J$4+AR221*zakresy_produkcyjne!K$4+AS221*zakresy_produkcyjne!L$4</f>
        <v/>
      </c>
      <c r="BD221" s="309" t="n">
        <v>1100</v>
      </c>
      <c r="BJ221" s="309">
        <f>IF(S221&lt;&gt;"",S221,BE221)</f>
        <v/>
      </c>
      <c r="BK221" s="309">
        <f>IF(T221&lt;&gt;"",T221,BF221)</f>
        <v/>
      </c>
      <c r="BL221" s="309">
        <f>IF(U221&lt;&gt;"",U221,BG221)</f>
        <v/>
      </c>
      <c r="BM221" s="309">
        <f>IF(V221&lt;&gt;"",V221,BH221)</f>
        <v/>
      </c>
      <c r="BN221" s="309">
        <f>IF(X221&lt;&gt;"",X221,BI221)</f>
        <v/>
      </c>
      <c r="BO221" s="309">
        <f>ABS(BE221-BJ221)</f>
        <v/>
      </c>
      <c r="BP221" s="309">
        <f>IF(S221&lt;&gt;"",POWER((Arkusz10!$O$9*Q221+Arkusz10!$P$9)-S221,2))</f>
        <v/>
      </c>
    </row>
    <row customHeight="1" ht="13.8" r="222" s="311">
      <c r="A222" s="450" t="n">
        <v>3.44</v>
      </c>
      <c r="B222" s="450" t="n">
        <v>2.56</v>
      </c>
      <c r="C222" s="450" t="n">
        <v>0.25</v>
      </c>
      <c r="D222" s="450" t="n">
        <v>0.04</v>
      </c>
      <c r="E222" s="450" t="n">
        <v>0.86</v>
      </c>
      <c r="F222" s="450" t="n">
        <v>0.71</v>
      </c>
      <c r="G222" s="450" t="n">
        <v>0.2</v>
      </c>
      <c r="H222" s="450" t="n">
        <v>0.016</v>
      </c>
      <c r="I222" s="450" t="n">
        <v>0</v>
      </c>
      <c r="J222" s="450" t="n">
        <v>0</v>
      </c>
      <c r="K222" s="450" t="n">
        <v>0.03</v>
      </c>
      <c r="L222" s="450" t="n">
        <v>0</v>
      </c>
      <c r="M222" s="450" t="n">
        <v>0</v>
      </c>
      <c r="N222" s="450" t="n">
        <v>0</v>
      </c>
      <c r="O222" s="450" t="n">
        <v>930</v>
      </c>
      <c r="P222" s="450" t="n">
        <v>90</v>
      </c>
      <c r="Q222" s="450" t="n">
        <v>380</v>
      </c>
      <c r="R222" s="450" t="n">
        <v>120</v>
      </c>
      <c r="S222" s="450" t="n">
        <v>935</v>
      </c>
      <c r="T222" s="450" t="n">
        <v>732</v>
      </c>
      <c r="U222" s="450" t="n">
        <v>4.5</v>
      </c>
      <c r="V222" s="450">
        <f>KONWERTUJ_TWARDOSC(AE222,tabela_twardosci!$M$8:$M$69,tabela_twardosci!$K$8:$K$69)</f>
        <v/>
      </c>
      <c r="W222" s="450" t="n"/>
      <c r="X222" s="450" t="n"/>
      <c r="Y222" s="450" t="n">
        <v>32</v>
      </c>
      <c r="Z222" s="450" t="n"/>
      <c r="AA222" s="450" t="n"/>
      <c r="AB222" s="450" t="n"/>
      <c r="AC222" s="450" t="n"/>
      <c r="AD222" s="450" t="n"/>
      <c r="AE222" s="450" t="n">
        <v>302</v>
      </c>
      <c r="AF222" s="309">
        <f>NOT(OR(ISBLANK(S222),ISBLANK(T222),ISBLANK(U222),ISBLANK(V222),AND(ISBLANK(W222),ISBLANK(X222))))</f>
        <v/>
      </c>
      <c r="AG222" s="309" t="n">
        <v>16</v>
      </c>
      <c r="AH222" s="309">
        <f>IF(AG222&lt;=30,1,IF(AG222&lt;=60,2,IF(AG222&lt;=100,3,"bd")))</f>
        <v/>
      </c>
      <c r="AI222" s="309">
        <f>AND(A222&gt;=zakresy_produkcyjne!B$2,A222&lt;=zakresy_produkcyjne!B$3)</f>
        <v/>
      </c>
      <c r="AJ222" s="309">
        <f>AND(B222&gt;=zakresy_produkcyjne!C$2,B222&lt;=zakresy_produkcyjne!C$3)</f>
        <v/>
      </c>
      <c r="AK222" s="309">
        <f>AND(C222&gt;=zakresy_produkcyjne!D$2,C222&lt;=zakresy_produkcyjne!D$3)</f>
        <v/>
      </c>
      <c r="AL222" s="309">
        <f>AND(D222&gt;=zakresy_produkcyjne!E$2,D222&lt;=zakresy_produkcyjne!E$3)</f>
        <v/>
      </c>
      <c r="AM222" s="309">
        <f>AND(E222&gt;=zakresy_produkcyjne!F$2,E222&lt;=zakresy_produkcyjne!F$3)</f>
        <v/>
      </c>
      <c r="AN222" s="309">
        <f>AND(F222&gt;=zakresy_produkcyjne!G$2,F222&lt;=zakresy_produkcyjne!G$3)</f>
        <v/>
      </c>
      <c r="AO222" s="309">
        <f>AND(G222&gt;=zakresy_produkcyjne!H$2,G222&lt;=zakresy_produkcyjne!H$3)</f>
        <v/>
      </c>
      <c r="AP222" s="309">
        <f>AND(O222&gt;=zakresy_produkcyjne!I$2,O222&lt;=zakresy_produkcyjne!I$3)</f>
        <v/>
      </c>
      <c r="AQ222" s="309">
        <f>AND(P222&gt;=zakresy_produkcyjne!J$2,P222&lt;=zakresy_produkcyjne!J$3)</f>
        <v/>
      </c>
      <c r="AR222" s="309">
        <f>AND(Q222&gt;=zakresy_produkcyjne!K$2,Q222&lt;=zakresy_produkcyjne!K$3)</f>
        <v/>
      </c>
      <c r="AS222" s="309">
        <f>AND(R222&gt;=zakresy_produkcyjne!L$2,R222&lt;=zakresy_produkcyjne!L$3)</f>
        <v/>
      </c>
      <c r="AT222" s="309">
        <f>AND(AI222:AO222)</f>
        <v/>
      </c>
      <c r="AU222" s="309">
        <f>AND(AP222:AS222)</f>
        <v/>
      </c>
      <c r="AV222" s="309">
        <f>AND(AT222:AU222)</f>
        <v/>
      </c>
      <c r="AW222" s="309">
        <f>AI222*zakresy_produkcyjne!B$4+AJ222*zakresy_produkcyjne!C$4+AK222*zakresy_produkcyjne!D$4+AL222*zakresy_produkcyjne!E$4+AM222*zakresy_produkcyjne!F$4+AN222*zakresy_produkcyjne!G$4+AO222*zakresy_produkcyjne!H$4+AP222*zakresy_produkcyjne!I$4+AQ222*zakresy_produkcyjne!J$4+AR222*zakresy_produkcyjne!K$4+AS222*zakresy_produkcyjne!L$4</f>
        <v/>
      </c>
      <c r="BD222" s="309" t="n">
        <v>1100</v>
      </c>
      <c r="BJ222" s="309">
        <f>IF(S222&lt;&gt;"",S222,BE222)</f>
        <v/>
      </c>
      <c r="BK222" s="309">
        <f>IF(T222&lt;&gt;"",T222,BF222)</f>
        <v/>
      </c>
      <c r="BL222" s="309">
        <f>IF(U222&lt;&gt;"",U222,BG222)</f>
        <v/>
      </c>
      <c r="BM222" s="309">
        <f>IF(V222&lt;&gt;"",V222,BH222)</f>
        <v/>
      </c>
      <c r="BN222" s="309">
        <f>IF(X222&lt;&gt;"",X222,BI222)</f>
        <v/>
      </c>
      <c r="BO222" s="309">
        <f>ABS(BE222-BJ222)</f>
        <v/>
      </c>
      <c r="BP222" s="309">
        <f>IF(S222&lt;&gt;"",POWER((Arkusz10!$O$9*Q222+Arkusz10!$P$9)-S222,2))</f>
        <v/>
      </c>
    </row>
    <row customHeight="1" ht="13.8" r="223" s="311">
      <c r="A223" s="450" t="n">
        <v>3.44</v>
      </c>
      <c r="B223" s="450" t="n">
        <v>2.56</v>
      </c>
      <c r="C223" s="450" t="n">
        <v>0.25</v>
      </c>
      <c r="D223" s="450" t="n">
        <v>0.04</v>
      </c>
      <c r="E223" s="450" t="n">
        <v>0.86</v>
      </c>
      <c r="F223" s="450" t="n">
        <v>0.71</v>
      </c>
      <c r="G223" s="450" t="n">
        <v>0.2</v>
      </c>
      <c r="H223" s="450" t="n">
        <v>0.016</v>
      </c>
      <c r="I223" s="450" t="n">
        <v>0</v>
      </c>
      <c r="J223" s="450" t="n">
        <v>0</v>
      </c>
      <c r="K223" s="450" t="n">
        <v>0.03</v>
      </c>
      <c r="L223" s="450" t="n">
        <v>0</v>
      </c>
      <c r="M223" s="450" t="n">
        <v>0</v>
      </c>
      <c r="N223" s="450" t="n">
        <v>0</v>
      </c>
      <c r="O223" s="450" t="n">
        <v>930</v>
      </c>
      <c r="P223" s="450" t="n">
        <v>90</v>
      </c>
      <c r="Q223" s="450" t="n">
        <v>380</v>
      </c>
      <c r="R223" s="450" t="n">
        <v>150</v>
      </c>
      <c r="S223" s="450" t="n">
        <v>957</v>
      </c>
      <c r="T223" s="450" t="n">
        <v>693</v>
      </c>
      <c r="U223" s="450" t="n">
        <v>5.1</v>
      </c>
      <c r="V223" s="450">
        <f>KONWERTUJ_TWARDOSC(AE223,tabela_twardosci!$M$8:$M$69,tabela_twardosci!$K$8:$K$69)</f>
        <v/>
      </c>
      <c r="W223" s="450" t="n"/>
      <c r="X223" s="450" t="n"/>
      <c r="Y223" s="450" t="n">
        <v>32</v>
      </c>
      <c r="Z223" s="450" t="n"/>
      <c r="AA223" s="450" t="n"/>
      <c r="AB223" s="450" t="n"/>
      <c r="AC223" s="450" t="n"/>
      <c r="AD223" s="450" t="n"/>
      <c r="AE223" s="450" t="n">
        <v>308</v>
      </c>
      <c r="AF223" s="309">
        <f>NOT(OR(ISBLANK(S223),ISBLANK(T223),ISBLANK(U223),ISBLANK(V223),AND(ISBLANK(W223),ISBLANK(X223))))</f>
        <v/>
      </c>
      <c r="AG223" s="309" t="n">
        <v>16</v>
      </c>
      <c r="AH223" s="309">
        <f>IF(AG223&lt;=30,1,IF(AG223&lt;=60,2,IF(AG223&lt;=100,3,"bd")))</f>
        <v/>
      </c>
      <c r="AI223" s="309">
        <f>AND(A223&gt;=zakresy_produkcyjne!B$2,A223&lt;=zakresy_produkcyjne!B$3)</f>
        <v/>
      </c>
      <c r="AJ223" s="309">
        <f>AND(B223&gt;=zakresy_produkcyjne!C$2,B223&lt;=zakresy_produkcyjne!C$3)</f>
        <v/>
      </c>
      <c r="AK223" s="309">
        <f>AND(C223&gt;=zakresy_produkcyjne!D$2,C223&lt;=zakresy_produkcyjne!D$3)</f>
        <v/>
      </c>
      <c r="AL223" s="309">
        <f>AND(D223&gt;=zakresy_produkcyjne!E$2,D223&lt;=zakresy_produkcyjne!E$3)</f>
        <v/>
      </c>
      <c r="AM223" s="309">
        <f>AND(E223&gt;=zakresy_produkcyjne!F$2,E223&lt;=zakresy_produkcyjne!F$3)</f>
        <v/>
      </c>
      <c r="AN223" s="309">
        <f>AND(F223&gt;=zakresy_produkcyjne!G$2,F223&lt;=zakresy_produkcyjne!G$3)</f>
        <v/>
      </c>
      <c r="AO223" s="309">
        <f>AND(G223&gt;=zakresy_produkcyjne!H$2,G223&lt;=zakresy_produkcyjne!H$3)</f>
        <v/>
      </c>
      <c r="AP223" s="309">
        <f>AND(O223&gt;=zakresy_produkcyjne!I$2,O223&lt;=zakresy_produkcyjne!I$3)</f>
        <v/>
      </c>
      <c r="AQ223" s="309">
        <f>AND(P223&gt;=zakresy_produkcyjne!J$2,P223&lt;=zakresy_produkcyjne!J$3)</f>
        <v/>
      </c>
      <c r="AR223" s="309">
        <f>AND(Q223&gt;=zakresy_produkcyjne!K$2,Q223&lt;=zakresy_produkcyjne!K$3)</f>
        <v/>
      </c>
      <c r="AS223" s="309">
        <f>AND(R223&gt;=zakresy_produkcyjne!L$2,R223&lt;=zakresy_produkcyjne!L$3)</f>
        <v/>
      </c>
      <c r="AT223" s="309">
        <f>AND(AI223:AO223)</f>
        <v/>
      </c>
      <c r="AU223" s="309">
        <f>AND(AP223:AS223)</f>
        <v/>
      </c>
      <c r="AV223" s="309">
        <f>AND(AT223:AU223)</f>
        <v/>
      </c>
      <c r="AW223" s="309">
        <f>AI223*zakresy_produkcyjne!B$4+AJ223*zakresy_produkcyjne!C$4+AK223*zakresy_produkcyjne!D$4+AL223*zakresy_produkcyjne!E$4+AM223*zakresy_produkcyjne!F$4+AN223*zakresy_produkcyjne!G$4+AO223*zakresy_produkcyjne!H$4+AP223*zakresy_produkcyjne!I$4+AQ223*zakresy_produkcyjne!J$4+AR223*zakresy_produkcyjne!K$4+AS223*zakresy_produkcyjne!L$4</f>
        <v/>
      </c>
      <c r="BD223" s="309" t="n">
        <v>1100</v>
      </c>
      <c r="BJ223" s="309">
        <f>IF(S223&lt;&gt;"",S223,BE223)</f>
        <v/>
      </c>
      <c r="BK223" s="309">
        <f>IF(T223&lt;&gt;"",T223,BF223)</f>
        <v/>
      </c>
      <c r="BL223" s="309">
        <f>IF(U223&lt;&gt;"",U223,BG223)</f>
        <v/>
      </c>
      <c r="BM223" s="309">
        <f>IF(V223&lt;&gt;"",V223,BH223)</f>
        <v/>
      </c>
      <c r="BN223" s="309">
        <f>IF(X223&lt;&gt;"",X223,BI223)</f>
        <v/>
      </c>
      <c r="BO223" s="309">
        <f>ABS(BE223-BJ223)</f>
        <v/>
      </c>
      <c r="BP223" s="309">
        <f>IF(S223&lt;&gt;"",POWER((Arkusz10!$O$9*Q223+Arkusz10!$P$9)-S223,2))</f>
        <v/>
      </c>
    </row>
    <row customHeight="1" ht="13.8" r="224" s="311">
      <c r="A224" s="451" t="n">
        <v>3.5</v>
      </c>
      <c r="B224" s="451" t="n">
        <v>2.8</v>
      </c>
      <c r="C224" s="451" t="n">
        <v>0.3</v>
      </c>
      <c r="D224" s="451" t="n">
        <v>0.04</v>
      </c>
      <c r="E224" s="451" t="n">
        <v>0.5</v>
      </c>
      <c r="F224" s="451" t="n">
        <v>1.5</v>
      </c>
      <c r="G224" s="451" t="n">
        <v>0.3</v>
      </c>
      <c r="H224" s="451" t="n">
        <v>0.02</v>
      </c>
      <c r="I224" s="451" t="n">
        <v>0.02</v>
      </c>
      <c r="J224" s="451" t="n">
        <v>0</v>
      </c>
      <c r="K224" s="451" t="n">
        <v>0</v>
      </c>
      <c r="L224" s="451" t="n">
        <v>0</v>
      </c>
      <c r="M224" s="451" t="n">
        <v>0</v>
      </c>
      <c r="N224" s="451" t="n">
        <v>0</v>
      </c>
      <c r="O224" s="451" t="n">
        <v>850</v>
      </c>
      <c r="P224" s="451" t="n">
        <v>30</v>
      </c>
      <c r="Q224" s="451" t="n">
        <v>300</v>
      </c>
      <c r="R224" s="451" t="n">
        <v>120</v>
      </c>
      <c r="S224" s="451" t="n">
        <v>1196</v>
      </c>
      <c r="T224" s="451" t="n">
        <v>1123</v>
      </c>
      <c r="U224" s="451" t="n">
        <v>0.65</v>
      </c>
      <c r="V224" s="451" t="n"/>
      <c r="W224" s="451" t="n"/>
      <c r="X224" s="451" t="n"/>
      <c r="Y224" s="452" t="n">
        <v>33</v>
      </c>
      <c r="Z224" s="451" t="n"/>
      <c r="AA224" s="451" t="n"/>
      <c r="AB224" s="451" t="n"/>
      <c r="AC224" s="451" t="n"/>
      <c r="AD224" s="451" t="n"/>
      <c r="AE224" s="451" t="n"/>
      <c r="AF224" s="309">
        <f>NOT(OR(ISBLANK(S224),ISBLANK(T224),ISBLANK(U224),ISBLANK(V224),AND(ISBLANK(W224),ISBLANK(X224))))</f>
        <v/>
      </c>
      <c r="AG224" s="309" t="n">
        <v>75</v>
      </c>
      <c r="AH224" s="309">
        <f>IF(AG224&lt;=30,1,IF(AG224&lt;=60,2,IF(AG224&lt;=100,3,"bd")))</f>
        <v/>
      </c>
      <c r="AI224" s="309">
        <f>AND(A224&gt;=zakresy_produkcyjne!B$2,A224&lt;=zakresy_produkcyjne!B$3)</f>
        <v/>
      </c>
      <c r="AJ224" s="309">
        <f>AND(B224&gt;=zakresy_produkcyjne!C$2,B224&lt;=zakresy_produkcyjne!C$3)</f>
        <v/>
      </c>
      <c r="AK224" s="309">
        <f>AND(C224&gt;=zakresy_produkcyjne!D$2,C224&lt;=zakresy_produkcyjne!D$3)</f>
        <v/>
      </c>
      <c r="AL224" s="309">
        <f>AND(D224&gt;=zakresy_produkcyjne!E$2,D224&lt;=zakresy_produkcyjne!E$3)</f>
        <v/>
      </c>
      <c r="AM224" s="309">
        <f>AND(E224&gt;=zakresy_produkcyjne!F$2,E224&lt;=zakresy_produkcyjne!F$3)</f>
        <v/>
      </c>
      <c r="AN224" s="309">
        <f>AND(F224&gt;=zakresy_produkcyjne!G$2,F224&lt;=zakresy_produkcyjne!G$3)</f>
        <v/>
      </c>
      <c r="AO224" s="309">
        <f>AND(G224&gt;=zakresy_produkcyjne!H$2,G224&lt;=zakresy_produkcyjne!H$3)</f>
        <v/>
      </c>
      <c r="AP224" s="309">
        <f>AND(O224&gt;=zakresy_produkcyjne!I$2,O224&lt;=zakresy_produkcyjne!I$3)</f>
        <v/>
      </c>
      <c r="AQ224" s="309">
        <f>AND(P224&gt;=zakresy_produkcyjne!J$2,P224&lt;=zakresy_produkcyjne!J$3)</f>
        <v/>
      </c>
      <c r="AR224" s="309">
        <f>AND(Q224&gt;=zakresy_produkcyjne!K$2,Q224&lt;=zakresy_produkcyjne!K$3)</f>
        <v/>
      </c>
      <c r="AS224" s="309">
        <f>AND(R224&gt;=zakresy_produkcyjne!L$2,R224&lt;=zakresy_produkcyjne!L$3)</f>
        <v/>
      </c>
      <c r="AT224" s="309">
        <f>AND(AI224:AO224)</f>
        <v/>
      </c>
      <c r="AU224" s="309">
        <f>AND(AP224:AS224)</f>
        <v/>
      </c>
      <c r="AV224" s="309">
        <f>AND(AT224:AU224)</f>
        <v/>
      </c>
      <c r="AW224" s="309">
        <f>AI224*zakresy_produkcyjne!B$4+AJ224*zakresy_produkcyjne!C$4+AK224*zakresy_produkcyjne!D$4+AL224*zakresy_produkcyjne!E$4+AM224*zakresy_produkcyjne!F$4+AN224*zakresy_produkcyjne!G$4+AO224*zakresy_produkcyjne!H$4+AP224*zakresy_produkcyjne!I$4+AQ224*zakresy_produkcyjne!J$4+AR224*zakresy_produkcyjne!K$4+AS224*zakresy_produkcyjne!L$4</f>
        <v/>
      </c>
      <c r="BJ224" s="309">
        <f>IF(S224&lt;&gt;"",S224,BE224)</f>
        <v/>
      </c>
      <c r="BK224" s="309">
        <f>IF(T224&lt;&gt;"",T224,BF224)</f>
        <v/>
      </c>
      <c r="BL224" s="309">
        <f>IF(U224&lt;&gt;"",U224,BG224)</f>
        <v/>
      </c>
      <c r="BM224" s="309">
        <f>IF(V224&lt;&gt;"",V224,BH224)</f>
        <v/>
      </c>
      <c r="BN224" s="309">
        <f>IF(X224&lt;&gt;"",X224,BI224)</f>
        <v/>
      </c>
      <c r="BO224" s="309">
        <f>ABS(BE224-BJ224)</f>
        <v/>
      </c>
      <c r="BP224" s="309">
        <f>IF(S224&lt;&gt;"",POWER((Arkusz10!$O$9*Q224+Arkusz10!$P$9)-S224,2))</f>
        <v/>
      </c>
    </row>
    <row customHeight="1" ht="13.8" r="225" s="311">
      <c r="A225" s="451" t="n">
        <v>3.5</v>
      </c>
      <c r="B225" s="451" t="n">
        <v>2.8</v>
      </c>
      <c r="C225" s="451" t="n">
        <v>0.3</v>
      </c>
      <c r="D225" s="451" t="n">
        <v>0.04</v>
      </c>
      <c r="E225" s="451" t="n">
        <v>0.5</v>
      </c>
      <c r="F225" s="451" t="n">
        <v>1.5</v>
      </c>
      <c r="G225" s="451" t="n">
        <v>0.3</v>
      </c>
      <c r="H225" s="451" t="n">
        <v>0.02</v>
      </c>
      <c r="I225" s="451" t="n">
        <v>0.02</v>
      </c>
      <c r="J225" s="451" t="n">
        <v>0</v>
      </c>
      <c r="K225" s="451" t="n">
        <v>0</v>
      </c>
      <c r="L225" s="451" t="n">
        <v>0</v>
      </c>
      <c r="M225" s="451" t="n">
        <v>0</v>
      </c>
      <c r="N225" s="451" t="n">
        <v>0</v>
      </c>
      <c r="O225" s="451" t="n">
        <v>850</v>
      </c>
      <c r="P225" s="451" t="n">
        <v>30</v>
      </c>
      <c r="Q225" s="451" t="n">
        <v>350</v>
      </c>
      <c r="R225" s="451" t="n">
        <v>120</v>
      </c>
      <c r="S225" s="451" t="n">
        <v>979</v>
      </c>
      <c r="T225" s="451" t="n">
        <v>873</v>
      </c>
      <c r="U225" s="451" t="n">
        <v>0.93</v>
      </c>
      <c r="V225" s="451" t="n"/>
      <c r="W225" s="451" t="n"/>
      <c r="X225" s="451" t="n"/>
      <c r="Y225" s="452" t="n">
        <v>33</v>
      </c>
      <c r="Z225" s="451" t="n"/>
      <c r="AA225" s="451" t="n"/>
      <c r="AB225" s="451" t="n"/>
      <c r="AC225" s="451" t="n"/>
      <c r="AD225" s="451" t="n"/>
      <c r="AE225" s="451" t="n"/>
      <c r="AF225" s="309">
        <f>NOT(OR(ISBLANK(S225),ISBLANK(T225),ISBLANK(U225),ISBLANK(V225),AND(ISBLANK(W225),ISBLANK(X225))))</f>
        <v/>
      </c>
      <c r="AG225" s="309" t="n">
        <v>75</v>
      </c>
      <c r="AH225" s="309">
        <f>IF(AG225&lt;=30,1,IF(AG225&lt;=60,2,IF(AG225&lt;=100,3,"bd")))</f>
        <v/>
      </c>
      <c r="AI225" s="309">
        <f>AND(A225&gt;=zakresy_produkcyjne!B$2,A225&lt;=zakresy_produkcyjne!B$3)</f>
        <v/>
      </c>
      <c r="AJ225" s="309">
        <f>AND(B225&gt;=zakresy_produkcyjne!C$2,B225&lt;=zakresy_produkcyjne!C$3)</f>
        <v/>
      </c>
      <c r="AK225" s="309">
        <f>AND(C225&gt;=zakresy_produkcyjne!D$2,C225&lt;=zakresy_produkcyjne!D$3)</f>
        <v/>
      </c>
      <c r="AL225" s="309">
        <f>AND(D225&gt;=zakresy_produkcyjne!E$2,D225&lt;=zakresy_produkcyjne!E$3)</f>
        <v/>
      </c>
      <c r="AM225" s="309">
        <f>AND(E225&gt;=zakresy_produkcyjne!F$2,E225&lt;=zakresy_produkcyjne!F$3)</f>
        <v/>
      </c>
      <c r="AN225" s="309">
        <f>AND(F225&gt;=zakresy_produkcyjne!G$2,F225&lt;=zakresy_produkcyjne!G$3)</f>
        <v/>
      </c>
      <c r="AO225" s="309">
        <f>AND(G225&gt;=zakresy_produkcyjne!H$2,G225&lt;=zakresy_produkcyjne!H$3)</f>
        <v/>
      </c>
      <c r="AP225" s="309">
        <f>AND(O225&gt;=zakresy_produkcyjne!I$2,O225&lt;=zakresy_produkcyjne!I$3)</f>
        <v/>
      </c>
      <c r="AQ225" s="309">
        <f>AND(P225&gt;=zakresy_produkcyjne!J$2,P225&lt;=zakresy_produkcyjne!J$3)</f>
        <v/>
      </c>
      <c r="AR225" s="309">
        <f>AND(Q225&gt;=zakresy_produkcyjne!K$2,Q225&lt;=zakresy_produkcyjne!K$3)</f>
        <v/>
      </c>
      <c r="AS225" s="309">
        <f>AND(R225&gt;=zakresy_produkcyjne!L$2,R225&lt;=zakresy_produkcyjne!L$3)</f>
        <v/>
      </c>
      <c r="AT225" s="309">
        <f>AND(AI225:AO225)</f>
        <v/>
      </c>
      <c r="AU225" s="309">
        <f>AND(AP225:AS225)</f>
        <v/>
      </c>
      <c r="AV225" s="309">
        <f>AND(AT225:AU225)</f>
        <v/>
      </c>
      <c r="AW225" s="309">
        <f>AI225*zakresy_produkcyjne!B$4+AJ225*zakresy_produkcyjne!C$4+AK225*zakresy_produkcyjne!D$4+AL225*zakresy_produkcyjne!E$4+AM225*zakresy_produkcyjne!F$4+AN225*zakresy_produkcyjne!G$4+AO225*zakresy_produkcyjne!H$4+AP225*zakresy_produkcyjne!I$4+AQ225*zakresy_produkcyjne!J$4+AR225*zakresy_produkcyjne!K$4+AS225*zakresy_produkcyjne!L$4</f>
        <v/>
      </c>
      <c r="BJ225" s="309">
        <f>IF(S225&lt;&gt;"",S225,BE225)</f>
        <v/>
      </c>
      <c r="BK225" s="309">
        <f>IF(T225&lt;&gt;"",T225,BF225)</f>
        <v/>
      </c>
      <c r="BL225" s="309">
        <f>IF(U225&lt;&gt;"",U225,BG225)</f>
        <v/>
      </c>
      <c r="BM225" s="309">
        <f>IF(V225&lt;&gt;"",V225,BH225)</f>
        <v/>
      </c>
      <c r="BN225" s="309">
        <f>IF(X225&lt;&gt;"",X225,BI225)</f>
        <v/>
      </c>
      <c r="BO225" s="309">
        <f>ABS(BE225-BJ225)</f>
        <v/>
      </c>
      <c r="BP225" s="309">
        <f>IF(S225&lt;&gt;"",POWER((Arkusz10!$O$9*Q225+Arkusz10!$P$9)-S225,2))</f>
        <v/>
      </c>
    </row>
    <row customHeight="1" ht="13.8" r="226" s="311">
      <c r="A226" s="451" t="n">
        <v>3.5</v>
      </c>
      <c r="B226" s="451" t="n">
        <v>2.8</v>
      </c>
      <c r="C226" s="451" t="n">
        <v>0.3</v>
      </c>
      <c r="D226" s="451" t="n">
        <v>0.04</v>
      </c>
      <c r="E226" s="451" t="n">
        <v>0.5</v>
      </c>
      <c r="F226" s="451" t="n">
        <v>1.5</v>
      </c>
      <c r="G226" s="451" t="n">
        <v>0.3</v>
      </c>
      <c r="H226" s="451" t="n">
        <v>0.02</v>
      </c>
      <c r="I226" s="451" t="n">
        <v>0.02</v>
      </c>
      <c r="J226" s="451" t="n">
        <v>0</v>
      </c>
      <c r="K226" s="451" t="n">
        <v>0</v>
      </c>
      <c r="L226" s="451" t="n">
        <v>0</v>
      </c>
      <c r="M226" s="451" t="n">
        <v>0</v>
      </c>
      <c r="N226" s="451" t="n">
        <v>0</v>
      </c>
      <c r="O226" s="451" t="n">
        <v>850</v>
      </c>
      <c r="P226" s="451" t="n">
        <v>30</v>
      </c>
      <c r="Q226" s="451" t="n">
        <v>400</v>
      </c>
      <c r="R226" s="451" t="n">
        <v>120</v>
      </c>
      <c r="S226" s="451" t="n">
        <v>911</v>
      </c>
      <c r="T226" s="451" t="n">
        <v>645</v>
      </c>
      <c r="U226" s="451" t="n">
        <v>3.47</v>
      </c>
      <c r="V226" s="451" t="n"/>
      <c r="W226" s="451" t="n"/>
      <c r="X226" s="451" t="n"/>
      <c r="Y226" s="452" t="n">
        <v>33</v>
      </c>
      <c r="Z226" s="451" t="n"/>
      <c r="AA226" s="451" t="n"/>
      <c r="AB226" s="451" t="n"/>
      <c r="AC226" s="451" t="n"/>
      <c r="AD226" s="451" t="n"/>
      <c r="AE226" s="451" t="n"/>
      <c r="AF226" s="309">
        <f>NOT(OR(ISBLANK(S226),ISBLANK(T226),ISBLANK(U226),ISBLANK(V226),AND(ISBLANK(W226),ISBLANK(X226))))</f>
        <v/>
      </c>
      <c r="AG226" s="309" t="n">
        <v>75</v>
      </c>
      <c r="AH226" s="309">
        <f>IF(AG226&lt;=30,1,IF(AG226&lt;=60,2,IF(AG226&lt;=100,3,"bd")))</f>
        <v/>
      </c>
      <c r="AI226" s="309">
        <f>AND(A226&gt;=zakresy_produkcyjne!B$2,A226&lt;=zakresy_produkcyjne!B$3)</f>
        <v/>
      </c>
      <c r="AJ226" s="309">
        <f>AND(B226&gt;=zakresy_produkcyjne!C$2,B226&lt;=zakresy_produkcyjne!C$3)</f>
        <v/>
      </c>
      <c r="AK226" s="309">
        <f>AND(C226&gt;=zakresy_produkcyjne!D$2,C226&lt;=zakresy_produkcyjne!D$3)</f>
        <v/>
      </c>
      <c r="AL226" s="309">
        <f>AND(D226&gt;=zakresy_produkcyjne!E$2,D226&lt;=zakresy_produkcyjne!E$3)</f>
        <v/>
      </c>
      <c r="AM226" s="309">
        <f>AND(E226&gt;=zakresy_produkcyjne!F$2,E226&lt;=zakresy_produkcyjne!F$3)</f>
        <v/>
      </c>
      <c r="AN226" s="309">
        <f>AND(F226&gt;=zakresy_produkcyjne!G$2,F226&lt;=zakresy_produkcyjne!G$3)</f>
        <v/>
      </c>
      <c r="AO226" s="309">
        <f>AND(G226&gt;=zakresy_produkcyjne!H$2,G226&lt;=zakresy_produkcyjne!H$3)</f>
        <v/>
      </c>
      <c r="AP226" s="309">
        <f>AND(O226&gt;=zakresy_produkcyjne!I$2,O226&lt;=zakresy_produkcyjne!I$3)</f>
        <v/>
      </c>
      <c r="AQ226" s="309">
        <f>AND(P226&gt;=zakresy_produkcyjne!J$2,P226&lt;=zakresy_produkcyjne!J$3)</f>
        <v/>
      </c>
      <c r="AR226" s="309">
        <f>AND(Q226&gt;=zakresy_produkcyjne!K$2,Q226&lt;=zakresy_produkcyjne!K$3)</f>
        <v/>
      </c>
      <c r="AS226" s="309">
        <f>AND(R226&gt;=zakresy_produkcyjne!L$2,R226&lt;=zakresy_produkcyjne!L$3)</f>
        <v/>
      </c>
      <c r="AT226" s="309">
        <f>AND(AI226:AO226)</f>
        <v/>
      </c>
      <c r="AU226" s="309">
        <f>AND(AP226:AS226)</f>
        <v/>
      </c>
      <c r="AV226" s="309">
        <f>AND(AT226:AU226)</f>
        <v/>
      </c>
      <c r="AW226" s="309">
        <f>AI226*zakresy_produkcyjne!B$4+AJ226*zakresy_produkcyjne!C$4+AK226*zakresy_produkcyjne!D$4+AL226*zakresy_produkcyjne!E$4+AM226*zakresy_produkcyjne!F$4+AN226*zakresy_produkcyjne!G$4+AO226*zakresy_produkcyjne!H$4+AP226*zakresy_produkcyjne!I$4+AQ226*zakresy_produkcyjne!J$4+AR226*zakresy_produkcyjne!K$4+AS226*zakresy_produkcyjne!L$4</f>
        <v/>
      </c>
      <c r="BJ226" s="309">
        <f>IF(S226&lt;&gt;"",S226,BE226)</f>
        <v/>
      </c>
      <c r="BK226" s="309">
        <f>IF(T226&lt;&gt;"",T226,BF226)</f>
        <v/>
      </c>
      <c r="BL226" s="309">
        <f>IF(U226&lt;&gt;"",U226,BG226)</f>
        <v/>
      </c>
      <c r="BM226" s="309">
        <f>IF(V226&lt;&gt;"",V226,BH226)</f>
        <v/>
      </c>
      <c r="BN226" s="309">
        <f>IF(X226&lt;&gt;"",X226,BI226)</f>
        <v/>
      </c>
      <c r="BO226" s="309">
        <f>ABS(BE226-BJ226)</f>
        <v/>
      </c>
      <c r="BP226" s="309">
        <f>IF(S226&lt;&gt;"",POWER((Arkusz10!$O$9*Q226+Arkusz10!$P$9)-S226,2))</f>
        <v/>
      </c>
    </row>
    <row customHeight="1" ht="13.8" r="227" s="311">
      <c r="A227" s="451" t="n">
        <v>3.5</v>
      </c>
      <c r="B227" s="451" t="n">
        <v>2.8</v>
      </c>
      <c r="C227" s="451" t="n">
        <v>0.3</v>
      </c>
      <c r="D227" s="451" t="n">
        <v>0.04</v>
      </c>
      <c r="E227" s="451" t="n">
        <v>0.5</v>
      </c>
      <c r="F227" s="451" t="n">
        <v>1.5</v>
      </c>
      <c r="G227" s="451" t="n">
        <v>0.3</v>
      </c>
      <c r="H227" s="451" t="n">
        <v>0.02</v>
      </c>
      <c r="I227" s="451" t="n">
        <v>0.02</v>
      </c>
      <c r="J227" s="451" t="n">
        <v>0</v>
      </c>
      <c r="K227" s="451" t="n">
        <v>0</v>
      </c>
      <c r="L227" s="451" t="n">
        <v>0</v>
      </c>
      <c r="M227" s="451" t="n">
        <v>0</v>
      </c>
      <c r="N227" s="451" t="n">
        <v>0</v>
      </c>
      <c r="O227" s="451" t="n">
        <v>900</v>
      </c>
      <c r="P227" s="451" t="n">
        <v>30</v>
      </c>
      <c r="Q227" s="451" t="n">
        <v>300</v>
      </c>
      <c r="R227" s="451" t="n">
        <v>120</v>
      </c>
      <c r="S227" s="451" t="n">
        <v>1535</v>
      </c>
      <c r="T227" s="451" t="n">
        <v>1385</v>
      </c>
      <c r="U227" s="451" t="n">
        <v>2.9</v>
      </c>
      <c r="V227" s="451" t="n"/>
      <c r="W227" s="451" t="n"/>
      <c r="X227" s="451" t="n"/>
      <c r="Y227" s="452" t="n">
        <v>33</v>
      </c>
      <c r="Z227" s="451" t="n"/>
      <c r="AA227" s="451" t="n"/>
      <c r="AB227" s="451" t="n"/>
      <c r="AC227" s="451" t="n"/>
      <c r="AD227" s="451" t="n"/>
      <c r="AE227" s="451" t="n"/>
      <c r="AF227" s="309">
        <f>NOT(OR(ISBLANK(S227),ISBLANK(T227),ISBLANK(U227),ISBLANK(V227),AND(ISBLANK(W227),ISBLANK(X227))))</f>
        <v/>
      </c>
      <c r="AG227" s="309" t="n">
        <v>75</v>
      </c>
      <c r="AH227" s="309">
        <f>IF(AG227&lt;=30,1,IF(AG227&lt;=60,2,IF(AG227&lt;=100,3,"bd")))</f>
        <v/>
      </c>
      <c r="AI227" s="309">
        <f>AND(A227&gt;=zakresy_produkcyjne!B$2,A227&lt;=zakresy_produkcyjne!B$3)</f>
        <v/>
      </c>
      <c r="AJ227" s="309">
        <f>AND(B227&gt;=zakresy_produkcyjne!C$2,B227&lt;=zakresy_produkcyjne!C$3)</f>
        <v/>
      </c>
      <c r="AK227" s="309">
        <f>AND(C227&gt;=zakresy_produkcyjne!D$2,C227&lt;=zakresy_produkcyjne!D$3)</f>
        <v/>
      </c>
      <c r="AL227" s="309">
        <f>AND(D227&gt;=zakresy_produkcyjne!E$2,D227&lt;=zakresy_produkcyjne!E$3)</f>
        <v/>
      </c>
      <c r="AM227" s="309">
        <f>AND(E227&gt;=zakresy_produkcyjne!F$2,E227&lt;=zakresy_produkcyjne!F$3)</f>
        <v/>
      </c>
      <c r="AN227" s="309">
        <f>AND(F227&gt;=zakresy_produkcyjne!G$2,F227&lt;=zakresy_produkcyjne!G$3)</f>
        <v/>
      </c>
      <c r="AO227" s="309">
        <f>AND(G227&gt;=zakresy_produkcyjne!H$2,G227&lt;=zakresy_produkcyjne!H$3)</f>
        <v/>
      </c>
      <c r="AP227" s="309">
        <f>AND(O227&gt;=zakresy_produkcyjne!I$2,O227&lt;=zakresy_produkcyjne!I$3)</f>
        <v/>
      </c>
      <c r="AQ227" s="309">
        <f>AND(P227&gt;=zakresy_produkcyjne!J$2,P227&lt;=zakresy_produkcyjne!J$3)</f>
        <v/>
      </c>
      <c r="AR227" s="309">
        <f>AND(Q227&gt;=zakresy_produkcyjne!K$2,Q227&lt;=zakresy_produkcyjne!K$3)</f>
        <v/>
      </c>
      <c r="AS227" s="309">
        <f>AND(R227&gt;=zakresy_produkcyjne!L$2,R227&lt;=zakresy_produkcyjne!L$3)</f>
        <v/>
      </c>
      <c r="AT227" s="309">
        <f>AND(AI227:AO227)</f>
        <v/>
      </c>
      <c r="AU227" s="309">
        <f>AND(AP227:AS227)</f>
        <v/>
      </c>
      <c r="AV227" s="309">
        <f>AND(AT227:AU227)</f>
        <v/>
      </c>
      <c r="AW227" s="309">
        <f>AI227*zakresy_produkcyjne!B$4+AJ227*zakresy_produkcyjne!C$4+AK227*zakresy_produkcyjne!D$4+AL227*zakresy_produkcyjne!E$4+AM227*zakresy_produkcyjne!F$4+AN227*zakresy_produkcyjne!G$4+AO227*zakresy_produkcyjne!H$4+AP227*zakresy_produkcyjne!I$4+AQ227*zakresy_produkcyjne!J$4+AR227*zakresy_produkcyjne!K$4+AS227*zakresy_produkcyjne!L$4</f>
        <v/>
      </c>
      <c r="BJ227" s="309">
        <f>IF(S227&lt;&gt;"",S227,BE227)</f>
        <v/>
      </c>
      <c r="BK227" s="309">
        <f>IF(T227&lt;&gt;"",T227,BF227)</f>
        <v/>
      </c>
      <c r="BL227" s="309">
        <f>IF(U227&lt;&gt;"",U227,BG227)</f>
        <v/>
      </c>
      <c r="BM227" s="309">
        <f>IF(V227&lt;&gt;"",V227,BH227)</f>
        <v/>
      </c>
      <c r="BN227" s="309">
        <f>IF(X227&lt;&gt;"",X227,BI227)</f>
        <v/>
      </c>
      <c r="BO227" s="309">
        <f>ABS(BE227-BJ227)</f>
        <v/>
      </c>
      <c r="BP227" s="309">
        <f>IF(S227&lt;&gt;"",POWER((Arkusz10!$O$9*Q227+Arkusz10!$P$9)-S227,2))</f>
        <v/>
      </c>
    </row>
    <row customHeight="1" ht="13.8" r="228" s="311">
      <c r="A228" s="451" t="n">
        <v>3.5</v>
      </c>
      <c r="B228" s="451" t="n">
        <v>2.8</v>
      </c>
      <c r="C228" s="451" t="n">
        <v>0.3</v>
      </c>
      <c r="D228" s="451" t="n">
        <v>0.04</v>
      </c>
      <c r="E228" s="451" t="n">
        <v>0.5</v>
      </c>
      <c r="F228" s="451" t="n">
        <v>1.5</v>
      </c>
      <c r="G228" s="451" t="n">
        <v>0.3</v>
      </c>
      <c r="H228" s="451" t="n">
        <v>0.02</v>
      </c>
      <c r="I228" s="451" t="n">
        <v>0.02</v>
      </c>
      <c r="J228" s="451" t="n">
        <v>0</v>
      </c>
      <c r="K228" s="451" t="n">
        <v>0</v>
      </c>
      <c r="L228" s="451" t="n">
        <v>0</v>
      </c>
      <c r="M228" s="451" t="n">
        <v>0</v>
      </c>
      <c r="N228" s="451" t="n">
        <v>0</v>
      </c>
      <c r="O228" s="451" t="n">
        <v>900</v>
      </c>
      <c r="P228" s="451" t="n">
        <v>30</v>
      </c>
      <c r="Q228" s="451" t="n">
        <v>350</v>
      </c>
      <c r="R228" s="451" t="n">
        <v>120</v>
      </c>
      <c r="S228" s="451" t="n">
        <v>1303</v>
      </c>
      <c r="T228" s="451" t="n">
        <v>1100</v>
      </c>
      <c r="U228" s="451" t="n">
        <v>7.2</v>
      </c>
      <c r="V228" s="451" t="n"/>
      <c r="W228" s="451" t="n"/>
      <c r="X228" s="451" t="n"/>
      <c r="Y228" s="452" t="n">
        <v>33</v>
      </c>
      <c r="Z228" s="451" t="n"/>
      <c r="AA228" s="451" t="n"/>
      <c r="AB228" s="451" t="n"/>
      <c r="AC228" s="451" t="n"/>
      <c r="AD228" s="451" t="n"/>
      <c r="AE228" s="451" t="n"/>
      <c r="AF228" s="309">
        <f>NOT(OR(ISBLANK(S228),ISBLANK(T228),ISBLANK(U228),ISBLANK(V228),AND(ISBLANK(W228),ISBLANK(X228))))</f>
        <v/>
      </c>
      <c r="AG228" s="309" t="n">
        <v>75</v>
      </c>
      <c r="AH228" s="309">
        <f>IF(AG228&lt;=30,1,IF(AG228&lt;=60,2,IF(AG228&lt;=100,3,"bd")))</f>
        <v/>
      </c>
      <c r="AI228" s="309">
        <f>AND(A228&gt;=zakresy_produkcyjne!B$2,A228&lt;=zakresy_produkcyjne!B$3)</f>
        <v/>
      </c>
      <c r="AJ228" s="309">
        <f>AND(B228&gt;=zakresy_produkcyjne!C$2,B228&lt;=zakresy_produkcyjne!C$3)</f>
        <v/>
      </c>
      <c r="AK228" s="309">
        <f>AND(C228&gt;=zakresy_produkcyjne!D$2,C228&lt;=zakresy_produkcyjne!D$3)</f>
        <v/>
      </c>
      <c r="AL228" s="309">
        <f>AND(D228&gt;=zakresy_produkcyjne!E$2,D228&lt;=zakresy_produkcyjne!E$3)</f>
        <v/>
      </c>
      <c r="AM228" s="309">
        <f>AND(E228&gt;=zakresy_produkcyjne!F$2,E228&lt;=zakresy_produkcyjne!F$3)</f>
        <v/>
      </c>
      <c r="AN228" s="309">
        <f>AND(F228&gt;=zakresy_produkcyjne!G$2,F228&lt;=zakresy_produkcyjne!G$3)</f>
        <v/>
      </c>
      <c r="AO228" s="309">
        <f>AND(G228&gt;=zakresy_produkcyjne!H$2,G228&lt;=zakresy_produkcyjne!H$3)</f>
        <v/>
      </c>
      <c r="AP228" s="309">
        <f>AND(O228&gt;=zakresy_produkcyjne!I$2,O228&lt;=zakresy_produkcyjne!I$3)</f>
        <v/>
      </c>
      <c r="AQ228" s="309">
        <f>AND(P228&gt;=zakresy_produkcyjne!J$2,P228&lt;=zakresy_produkcyjne!J$3)</f>
        <v/>
      </c>
      <c r="AR228" s="309">
        <f>AND(Q228&gt;=zakresy_produkcyjne!K$2,Q228&lt;=zakresy_produkcyjne!K$3)</f>
        <v/>
      </c>
      <c r="AS228" s="309">
        <f>AND(R228&gt;=zakresy_produkcyjne!L$2,R228&lt;=zakresy_produkcyjne!L$3)</f>
        <v/>
      </c>
      <c r="AT228" s="309">
        <f>AND(AI228:AO228)</f>
        <v/>
      </c>
      <c r="AU228" s="309">
        <f>AND(AP228:AS228)</f>
        <v/>
      </c>
      <c r="AV228" s="309">
        <f>AND(AT228:AU228)</f>
        <v/>
      </c>
      <c r="AW228" s="309">
        <f>AI228*zakresy_produkcyjne!B$4+AJ228*zakresy_produkcyjne!C$4+AK228*zakresy_produkcyjne!D$4+AL228*zakresy_produkcyjne!E$4+AM228*zakresy_produkcyjne!F$4+AN228*zakresy_produkcyjne!G$4+AO228*zakresy_produkcyjne!H$4+AP228*zakresy_produkcyjne!I$4+AQ228*zakresy_produkcyjne!J$4+AR228*zakresy_produkcyjne!K$4+AS228*zakresy_produkcyjne!L$4</f>
        <v/>
      </c>
      <c r="BJ228" s="309">
        <f>IF(S228&lt;&gt;"",S228,BE228)</f>
        <v/>
      </c>
      <c r="BK228" s="309">
        <f>IF(T228&lt;&gt;"",T228,BF228)</f>
        <v/>
      </c>
      <c r="BL228" s="309">
        <f>IF(U228&lt;&gt;"",U228,BG228)</f>
        <v/>
      </c>
      <c r="BM228" s="309">
        <f>IF(V228&lt;&gt;"",V228,BH228)</f>
        <v/>
      </c>
      <c r="BN228" s="309">
        <f>IF(X228&lt;&gt;"",X228,BI228)</f>
        <v/>
      </c>
      <c r="BO228" s="309">
        <f>ABS(BE228-BJ228)</f>
        <v/>
      </c>
      <c r="BP228" s="309">
        <f>IF(S228&lt;&gt;"",POWER((Arkusz10!$O$9*Q228+Arkusz10!$P$9)-S228,2))</f>
        <v/>
      </c>
    </row>
    <row customHeight="1" ht="13.8" r="229" s="311">
      <c r="A229" s="451" t="n">
        <v>3.5</v>
      </c>
      <c r="B229" s="451" t="n">
        <v>2.8</v>
      </c>
      <c r="C229" s="451" t="n">
        <v>0.3</v>
      </c>
      <c r="D229" s="451" t="n">
        <v>0.04</v>
      </c>
      <c r="E229" s="451" t="n">
        <v>0.5</v>
      </c>
      <c r="F229" s="451" t="n">
        <v>1.5</v>
      </c>
      <c r="G229" s="451" t="n">
        <v>0.3</v>
      </c>
      <c r="H229" s="451" t="n">
        <v>0.02</v>
      </c>
      <c r="I229" s="451" t="n">
        <v>0.02</v>
      </c>
      <c r="J229" s="451" t="n">
        <v>0</v>
      </c>
      <c r="K229" s="451" t="n">
        <v>0</v>
      </c>
      <c r="L229" s="451" t="n">
        <v>0</v>
      </c>
      <c r="M229" s="451" t="n">
        <v>0</v>
      </c>
      <c r="N229" s="451" t="n">
        <v>0</v>
      </c>
      <c r="O229" s="451" t="n">
        <v>900</v>
      </c>
      <c r="P229" s="451" t="n">
        <v>30</v>
      </c>
      <c r="Q229" s="451" t="n">
        <v>400</v>
      </c>
      <c r="R229" s="451" t="n">
        <v>120</v>
      </c>
      <c r="S229" s="451" t="n">
        <v>712</v>
      </c>
      <c r="T229" s="451" t="n">
        <v>510</v>
      </c>
      <c r="U229" s="451" t="n">
        <v>11.8</v>
      </c>
      <c r="V229" s="451" t="n"/>
      <c r="W229" s="451" t="n"/>
      <c r="X229" s="451" t="n"/>
      <c r="Y229" s="452" t="n">
        <v>33</v>
      </c>
      <c r="Z229" s="451" t="n"/>
      <c r="AA229" s="451" t="n"/>
      <c r="AB229" s="451" t="n"/>
      <c r="AC229" s="451" t="n"/>
      <c r="AD229" s="451" t="n"/>
      <c r="AE229" s="451" t="n"/>
      <c r="AF229" s="309">
        <f>NOT(OR(ISBLANK(S229),ISBLANK(T229),ISBLANK(U229),ISBLANK(V229),AND(ISBLANK(W229),ISBLANK(X229))))</f>
        <v/>
      </c>
      <c r="AG229" s="309" t="n">
        <v>75</v>
      </c>
      <c r="AH229" s="309">
        <f>IF(AG229&lt;=30,1,IF(AG229&lt;=60,2,IF(AG229&lt;=100,3,"bd")))</f>
        <v/>
      </c>
      <c r="AI229" s="309">
        <f>AND(A229&gt;=zakresy_produkcyjne!B$2,A229&lt;=zakresy_produkcyjne!B$3)</f>
        <v/>
      </c>
      <c r="AJ229" s="309">
        <f>AND(B229&gt;=zakresy_produkcyjne!C$2,B229&lt;=zakresy_produkcyjne!C$3)</f>
        <v/>
      </c>
      <c r="AK229" s="309">
        <f>AND(C229&gt;=zakresy_produkcyjne!D$2,C229&lt;=zakresy_produkcyjne!D$3)</f>
        <v/>
      </c>
      <c r="AL229" s="309">
        <f>AND(D229&gt;=zakresy_produkcyjne!E$2,D229&lt;=zakresy_produkcyjne!E$3)</f>
        <v/>
      </c>
      <c r="AM229" s="309">
        <f>AND(E229&gt;=zakresy_produkcyjne!F$2,E229&lt;=zakresy_produkcyjne!F$3)</f>
        <v/>
      </c>
      <c r="AN229" s="309">
        <f>AND(F229&gt;=zakresy_produkcyjne!G$2,F229&lt;=zakresy_produkcyjne!G$3)</f>
        <v/>
      </c>
      <c r="AO229" s="309">
        <f>AND(G229&gt;=zakresy_produkcyjne!H$2,G229&lt;=zakresy_produkcyjne!H$3)</f>
        <v/>
      </c>
      <c r="AP229" s="309">
        <f>AND(O229&gt;=zakresy_produkcyjne!I$2,O229&lt;=zakresy_produkcyjne!I$3)</f>
        <v/>
      </c>
      <c r="AQ229" s="309">
        <f>AND(P229&gt;=zakresy_produkcyjne!J$2,P229&lt;=zakresy_produkcyjne!J$3)</f>
        <v/>
      </c>
      <c r="AR229" s="309">
        <f>AND(Q229&gt;=zakresy_produkcyjne!K$2,Q229&lt;=zakresy_produkcyjne!K$3)</f>
        <v/>
      </c>
      <c r="AS229" s="309">
        <f>AND(R229&gt;=zakresy_produkcyjne!L$2,R229&lt;=zakresy_produkcyjne!L$3)</f>
        <v/>
      </c>
      <c r="AT229" s="309">
        <f>AND(AI229:AO229)</f>
        <v/>
      </c>
      <c r="AU229" s="309">
        <f>AND(AP229:AS229)</f>
        <v/>
      </c>
      <c r="AV229" s="309">
        <f>AND(AT229:AU229)</f>
        <v/>
      </c>
      <c r="AW229" s="309">
        <f>AI229*zakresy_produkcyjne!B$4+AJ229*zakresy_produkcyjne!C$4+AK229*zakresy_produkcyjne!D$4+AL229*zakresy_produkcyjne!E$4+AM229*zakresy_produkcyjne!F$4+AN229*zakresy_produkcyjne!G$4+AO229*zakresy_produkcyjne!H$4+AP229*zakresy_produkcyjne!I$4+AQ229*zakresy_produkcyjne!J$4+AR229*zakresy_produkcyjne!K$4+AS229*zakresy_produkcyjne!L$4</f>
        <v/>
      </c>
      <c r="BJ229" s="309">
        <f>IF(S229&lt;&gt;"",S229,BE229)</f>
        <v/>
      </c>
      <c r="BK229" s="309">
        <f>IF(T229&lt;&gt;"",T229,BF229)</f>
        <v/>
      </c>
      <c r="BL229" s="309">
        <f>IF(U229&lt;&gt;"",U229,BG229)</f>
        <v/>
      </c>
      <c r="BM229" s="309">
        <f>IF(V229&lt;&gt;"",V229,BH229)</f>
        <v/>
      </c>
      <c r="BN229" s="309">
        <f>IF(X229&lt;&gt;"",X229,BI229)</f>
        <v/>
      </c>
      <c r="BO229" s="309">
        <f>ABS(BE229-BJ229)</f>
        <v/>
      </c>
      <c r="BP229" s="309">
        <f>IF(S229&lt;&gt;"",POWER((Arkusz10!$O$9*Q229+Arkusz10!$P$9)-S229,2))</f>
        <v/>
      </c>
    </row>
    <row customHeight="1" ht="13.8" r="230" s="311">
      <c r="A230" s="451" t="n">
        <v>3.5</v>
      </c>
      <c r="B230" s="451" t="n">
        <v>2.8</v>
      </c>
      <c r="C230" s="451" t="n">
        <v>0.3</v>
      </c>
      <c r="D230" s="451" t="n">
        <v>0.04</v>
      </c>
      <c r="E230" s="451" t="n">
        <v>0.5</v>
      </c>
      <c r="F230" s="451" t="n">
        <v>1.5</v>
      </c>
      <c r="G230" s="451" t="n">
        <v>0.3</v>
      </c>
      <c r="H230" s="451" t="n">
        <v>0.02</v>
      </c>
      <c r="I230" s="451" t="n">
        <v>0.02</v>
      </c>
      <c r="J230" s="451" t="n">
        <v>0</v>
      </c>
      <c r="K230" s="451" t="n">
        <v>0</v>
      </c>
      <c r="L230" s="451" t="n">
        <v>0</v>
      </c>
      <c r="M230" s="451" t="n">
        <v>0</v>
      </c>
      <c r="N230" s="451" t="n">
        <v>0</v>
      </c>
      <c r="O230" s="451" t="n">
        <v>950</v>
      </c>
      <c r="P230" s="451" t="n">
        <v>30</v>
      </c>
      <c r="Q230" s="451" t="n">
        <v>300</v>
      </c>
      <c r="R230" s="451" t="n">
        <v>120</v>
      </c>
      <c r="S230" s="451" t="n">
        <v>1166</v>
      </c>
      <c r="T230" s="451" t="n">
        <v>1099</v>
      </c>
      <c r="U230" s="451" t="n">
        <v>0.7</v>
      </c>
      <c r="V230" s="451" t="n"/>
      <c r="W230" s="451" t="n"/>
      <c r="X230" s="451" t="n"/>
      <c r="Y230" s="452" t="n">
        <v>33</v>
      </c>
      <c r="Z230" s="451" t="n"/>
      <c r="AA230" s="451" t="n"/>
      <c r="AB230" s="451" t="n"/>
      <c r="AC230" s="451" t="n"/>
      <c r="AD230" s="451" t="n"/>
      <c r="AE230" s="451" t="n"/>
      <c r="AF230" s="309">
        <f>NOT(OR(ISBLANK(S230),ISBLANK(T230),ISBLANK(U230),ISBLANK(V230),AND(ISBLANK(W230),ISBLANK(X230))))</f>
        <v/>
      </c>
      <c r="AG230" s="309" t="n">
        <v>75</v>
      </c>
      <c r="AH230" s="309">
        <f>IF(AG230&lt;=30,1,IF(AG230&lt;=60,2,IF(AG230&lt;=100,3,"bd")))</f>
        <v/>
      </c>
      <c r="AI230" s="309">
        <f>AND(A230&gt;=zakresy_produkcyjne!B$2,A230&lt;=zakresy_produkcyjne!B$3)</f>
        <v/>
      </c>
      <c r="AJ230" s="309">
        <f>AND(B230&gt;=zakresy_produkcyjne!C$2,B230&lt;=zakresy_produkcyjne!C$3)</f>
        <v/>
      </c>
      <c r="AK230" s="309">
        <f>AND(C230&gt;=zakresy_produkcyjne!D$2,C230&lt;=zakresy_produkcyjne!D$3)</f>
        <v/>
      </c>
      <c r="AL230" s="309">
        <f>AND(D230&gt;=zakresy_produkcyjne!E$2,D230&lt;=zakresy_produkcyjne!E$3)</f>
        <v/>
      </c>
      <c r="AM230" s="309">
        <f>AND(E230&gt;=zakresy_produkcyjne!F$2,E230&lt;=zakresy_produkcyjne!F$3)</f>
        <v/>
      </c>
      <c r="AN230" s="309">
        <f>AND(F230&gt;=zakresy_produkcyjne!G$2,F230&lt;=zakresy_produkcyjne!G$3)</f>
        <v/>
      </c>
      <c r="AO230" s="309">
        <f>AND(G230&gt;=zakresy_produkcyjne!H$2,G230&lt;=zakresy_produkcyjne!H$3)</f>
        <v/>
      </c>
      <c r="AP230" s="309">
        <f>AND(O230&gt;=zakresy_produkcyjne!I$2,O230&lt;=zakresy_produkcyjne!I$3)</f>
        <v/>
      </c>
      <c r="AQ230" s="309">
        <f>AND(P230&gt;=zakresy_produkcyjne!J$2,P230&lt;=zakresy_produkcyjne!J$3)</f>
        <v/>
      </c>
      <c r="AR230" s="309">
        <f>AND(Q230&gt;=zakresy_produkcyjne!K$2,Q230&lt;=zakresy_produkcyjne!K$3)</f>
        <v/>
      </c>
      <c r="AS230" s="309">
        <f>AND(R230&gt;=zakresy_produkcyjne!L$2,R230&lt;=zakresy_produkcyjne!L$3)</f>
        <v/>
      </c>
      <c r="AT230" s="309">
        <f>AND(AI230:AO230)</f>
        <v/>
      </c>
      <c r="AU230" s="309">
        <f>AND(AP230:AS230)</f>
        <v/>
      </c>
      <c r="AV230" s="309">
        <f>AND(AT230:AU230)</f>
        <v/>
      </c>
      <c r="AW230" s="309">
        <f>AI230*zakresy_produkcyjne!B$4+AJ230*zakresy_produkcyjne!C$4+AK230*zakresy_produkcyjne!D$4+AL230*zakresy_produkcyjne!E$4+AM230*zakresy_produkcyjne!F$4+AN230*zakresy_produkcyjne!G$4+AO230*zakresy_produkcyjne!H$4+AP230*zakresy_produkcyjne!I$4+AQ230*zakresy_produkcyjne!J$4+AR230*zakresy_produkcyjne!K$4+AS230*zakresy_produkcyjne!L$4</f>
        <v/>
      </c>
      <c r="BJ230" s="309">
        <f>IF(S230&lt;&gt;"",S230,BE230)</f>
        <v/>
      </c>
      <c r="BK230" s="309">
        <f>IF(T230&lt;&gt;"",T230,BF230)</f>
        <v/>
      </c>
      <c r="BL230" s="309">
        <f>IF(U230&lt;&gt;"",U230,BG230)</f>
        <v/>
      </c>
      <c r="BM230" s="309">
        <f>IF(V230&lt;&gt;"",V230,BH230)</f>
        <v/>
      </c>
      <c r="BN230" s="309">
        <f>IF(X230&lt;&gt;"",X230,BI230)</f>
        <v/>
      </c>
      <c r="BO230" s="309">
        <f>ABS(BE230-BJ230)</f>
        <v/>
      </c>
      <c r="BP230" s="309">
        <f>IF(S230&lt;&gt;"",POWER((Arkusz10!$O$9*Q230+Arkusz10!$P$9)-S230,2))</f>
        <v/>
      </c>
    </row>
    <row customHeight="1" ht="13.8" r="231" s="311">
      <c r="A231" s="451" t="n">
        <v>3.5</v>
      </c>
      <c r="B231" s="451" t="n">
        <v>2.8</v>
      </c>
      <c r="C231" s="451" t="n">
        <v>0.3</v>
      </c>
      <c r="D231" s="451" t="n">
        <v>0.04</v>
      </c>
      <c r="E231" s="451" t="n">
        <v>0.5</v>
      </c>
      <c r="F231" s="451" t="n">
        <v>1.5</v>
      </c>
      <c r="G231" s="451" t="n">
        <v>0.3</v>
      </c>
      <c r="H231" s="451" t="n">
        <v>0.02</v>
      </c>
      <c r="I231" s="451" t="n">
        <v>0.02</v>
      </c>
      <c r="J231" s="451" t="n">
        <v>0</v>
      </c>
      <c r="K231" s="451" t="n">
        <v>0</v>
      </c>
      <c r="L231" s="451" t="n">
        <v>0</v>
      </c>
      <c r="M231" s="451" t="n">
        <v>0</v>
      </c>
      <c r="N231" s="451" t="n">
        <v>0</v>
      </c>
      <c r="O231" s="451" t="n">
        <v>950</v>
      </c>
      <c r="P231" s="451" t="n">
        <v>30</v>
      </c>
      <c r="Q231" s="451" t="n">
        <v>350</v>
      </c>
      <c r="R231" s="451" t="n">
        <v>120</v>
      </c>
      <c r="S231" s="451" t="n">
        <v>964</v>
      </c>
      <c r="T231" s="451" t="n">
        <v>537</v>
      </c>
      <c r="U231" s="451" t="n">
        <v>3.96</v>
      </c>
      <c r="V231" s="451" t="n"/>
      <c r="W231" s="451" t="n"/>
      <c r="X231" s="451" t="n"/>
      <c r="Y231" s="452" t="n">
        <v>33</v>
      </c>
      <c r="Z231" s="451" t="n"/>
      <c r="AA231" s="451" t="n"/>
      <c r="AB231" s="451" t="n"/>
      <c r="AC231" s="451" t="n"/>
      <c r="AD231" s="451" t="n"/>
      <c r="AE231" s="451" t="n"/>
      <c r="AF231" s="309">
        <f>NOT(OR(ISBLANK(S231),ISBLANK(T231),ISBLANK(U231),ISBLANK(V231),AND(ISBLANK(W231),ISBLANK(X231))))</f>
        <v/>
      </c>
      <c r="AG231" s="309" t="n">
        <v>75</v>
      </c>
      <c r="AH231" s="309">
        <f>IF(AG231&lt;=30,1,IF(AG231&lt;=60,2,IF(AG231&lt;=100,3,"bd")))</f>
        <v/>
      </c>
      <c r="AI231" s="309">
        <f>AND(A231&gt;=zakresy_produkcyjne!B$2,A231&lt;=zakresy_produkcyjne!B$3)</f>
        <v/>
      </c>
      <c r="AJ231" s="309">
        <f>AND(B231&gt;=zakresy_produkcyjne!C$2,B231&lt;=zakresy_produkcyjne!C$3)</f>
        <v/>
      </c>
      <c r="AK231" s="309">
        <f>AND(C231&gt;=zakresy_produkcyjne!D$2,C231&lt;=zakresy_produkcyjne!D$3)</f>
        <v/>
      </c>
      <c r="AL231" s="309">
        <f>AND(D231&gt;=zakresy_produkcyjne!E$2,D231&lt;=zakresy_produkcyjne!E$3)</f>
        <v/>
      </c>
      <c r="AM231" s="309">
        <f>AND(E231&gt;=zakresy_produkcyjne!F$2,E231&lt;=zakresy_produkcyjne!F$3)</f>
        <v/>
      </c>
      <c r="AN231" s="309">
        <f>AND(F231&gt;=zakresy_produkcyjne!G$2,F231&lt;=zakresy_produkcyjne!G$3)</f>
        <v/>
      </c>
      <c r="AO231" s="309">
        <f>AND(G231&gt;=zakresy_produkcyjne!H$2,G231&lt;=zakresy_produkcyjne!H$3)</f>
        <v/>
      </c>
      <c r="AP231" s="309">
        <f>AND(O231&gt;=zakresy_produkcyjne!I$2,O231&lt;=zakresy_produkcyjne!I$3)</f>
        <v/>
      </c>
      <c r="AQ231" s="309">
        <f>AND(P231&gt;=zakresy_produkcyjne!J$2,P231&lt;=zakresy_produkcyjne!J$3)</f>
        <v/>
      </c>
      <c r="AR231" s="309">
        <f>AND(Q231&gt;=zakresy_produkcyjne!K$2,Q231&lt;=zakresy_produkcyjne!K$3)</f>
        <v/>
      </c>
      <c r="AS231" s="309">
        <f>AND(R231&gt;=zakresy_produkcyjne!L$2,R231&lt;=zakresy_produkcyjne!L$3)</f>
        <v/>
      </c>
      <c r="AT231" s="309">
        <f>AND(AI231:AO231)</f>
        <v/>
      </c>
      <c r="AU231" s="309">
        <f>AND(AP231:AS231)</f>
        <v/>
      </c>
      <c r="AV231" s="309">
        <f>AND(AT231:AU231)</f>
        <v/>
      </c>
      <c r="AW231" s="309">
        <f>AI231*zakresy_produkcyjne!B$4+AJ231*zakresy_produkcyjne!C$4+AK231*zakresy_produkcyjne!D$4+AL231*zakresy_produkcyjne!E$4+AM231*zakresy_produkcyjne!F$4+AN231*zakresy_produkcyjne!G$4+AO231*zakresy_produkcyjne!H$4+AP231*zakresy_produkcyjne!I$4+AQ231*zakresy_produkcyjne!J$4+AR231*zakresy_produkcyjne!K$4+AS231*zakresy_produkcyjne!L$4</f>
        <v/>
      </c>
      <c r="BJ231" s="309">
        <f>IF(S231&lt;&gt;"",S231,BE231)</f>
        <v/>
      </c>
      <c r="BK231" s="309">
        <f>IF(T231&lt;&gt;"",T231,BF231)</f>
        <v/>
      </c>
      <c r="BL231" s="309">
        <f>IF(U231&lt;&gt;"",U231,BG231)</f>
        <v/>
      </c>
      <c r="BM231" s="309">
        <f>IF(V231&lt;&gt;"",V231,BH231)</f>
        <v/>
      </c>
      <c r="BN231" s="309">
        <f>IF(X231&lt;&gt;"",X231,BI231)</f>
        <v/>
      </c>
      <c r="BO231" s="309">
        <f>ABS(BE231-BJ231)</f>
        <v/>
      </c>
      <c r="BP231" s="309">
        <f>IF(S231&lt;&gt;"",POWER((Arkusz10!$O$9*Q231+Arkusz10!$P$9)-S231,2))</f>
        <v/>
      </c>
    </row>
    <row customHeight="1" ht="13.8" r="232" s="311">
      <c r="A232" s="451" t="n">
        <v>3.5</v>
      </c>
      <c r="B232" s="451" t="n">
        <v>2.8</v>
      </c>
      <c r="C232" s="451" t="n">
        <v>0.3</v>
      </c>
      <c r="D232" s="451" t="n">
        <v>0.04</v>
      </c>
      <c r="E232" s="451" t="n">
        <v>0.5</v>
      </c>
      <c r="F232" s="451" t="n">
        <v>1.5</v>
      </c>
      <c r="G232" s="451" t="n">
        <v>0.3</v>
      </c>
      <c r="H232" s="451" t="n">
        <v>0.02</v>
      </c>
      <c r="I232" s="451" t="n">
        <v>0.02</v>
      </c>
      <c r="J232" s="451" t="n">
        <v>0</v>
      </c>
      <c r="K232" s="451" t="n">
        <v>0</v>
      </c>
      <c r="L232" s="451" t="n">
        <v>0</v>
      </c>
      <c r="M232" s="451" t="n">
        <v>0</v>
      </c>
      <c r="N232" s="451" t="n">
        <v>0</v>
      </c>
      <c r="O232" s="451" t="n">
        <v>950</v>
      </c>
      <c r="P232" s="451" t="n">
        <v>30</v>
      </c>
      <c r="Q232" s="451" t="n">
        <v>400</v>
      </c>
      <c r="R232" s="451" t="n">
        <v>120</v>
      </c>
      <c r="S232" s="451" t="n">
        <v>749</v>
      </c>
      <c r="T232" s="451" t="n">
        <v>458</v>
      </c>
      <c r="U232" s="451" t="n">
        <v>5.3</v>
      </c>
      <c r="V232" s="451" t="n"/>
      <c r="W232" s="451" t="n"/>
      <c r="X232" s="451" t="n"/>
      <c r="Y232" s="452" t="n">
        <v>33</v>
      </c>
      <c r="Z232" s="451" t="n"/>
      <c r="AA232" s="451" t="n"/>
      <c r="AB232" s="451" t="n"/>
      <c r="AC232" s="451" t="n"/>
      <c r="AD232" s="451" t="n"/>
      <c r="AE232" s="451" t="n"/>
      <c r="AF232" s="309">
        <f>NOT(OR(ISBLANK(S232),ISBLANK(T232),ISBLANK(U232),ISBLANK(V232),AND(ISBLANK(W232),ISBLANK(X232))))</f>
        <v/>
      </c>
      <c r="AG232" s="309" t="n">
        <v>75</v>
      </c>
      <c r="AH232" s="309">
        <f>IF(AG232&lt;=30,1,IF(AG232&lt;=60,2,IF(AG232&lt;=100,3,"bd")))</f>
        <v/>
      </c>
      <c r="AI232" s="309">
        <f>AND(A232&gt;=zakresy_produkcyjne!B$2,A232&lt;=zakresy_produkcyjne!B$3)</f>
        <v/>
      </c>
      <c r="AJ232" s="309">
        <f>AND(B232&gt;=zakresy_produkcyjne!C$2,B232&lt;=zakresy_produkcyjne!C$3)</f>
        <v/>
      </c>
      <c r="AK232" s="309">
        <f>AND(C232&gt;=zakresy_produkcyjne!D$2,C232&lt;=zakresy_produkcyjne!D$3)</f>
        <v/>
      </c>
      <c r="AL232" s="309">
        <f>AND(D232&gt;=zakresy_produkcyjne!E$2,D232&lt;=zakresy_produkcyjne!E$3)</f>
        <v/>
      </c>
      <c r="AM232" s="309">
        <f>AND(E232&gt;=zakresy_produkcyjne!F$2,E232&lt;=zakresy_produkcyjne!F$3)</f>
        <v/>
      </c>
      <c r="AN232" s="309">
        <f>AND(F232&gt;=zakresy_produkcyjne!G$2,F232&lt;=zakresy_produkcyjne!G$3)</f>
        <v/>
      </c>
      <c r="AO232" s="309">
        <f>AND(G232&gt;=zakresy_produkcyjne!H$2,G232&lt;=zakresy_produkcyjne!H$3)</f>
        <v/>
      </c>
      <c r="AP232" s="309">
        <f>AND(O232&gt;=zakresy_produkcyjne!I$2,O232&lt;=zakresy_produkcyjne!I$3)</f>
        <v/>
      </c>
      <c r="AQ232" s="309">
        <f>AND(P232&gt;=zakresy_produkcyjne!J$2,P232&lt;=zakresy_produkcyjne!J$3)</f>
        <v/>
      </c>
      <c r="AR232" s="309">
        <f>AND(Q232&gt;=zakresy_produkcyjne!K$2,Q232&lt;=zakresy_produkcyjne!K$3)</f>
        <v/>
      </c>
      <c r="AS232" s="309">
        <f>AND(R232&gt;=zakresy_produkcyjne!L$2,R232&lt;=zakresy_produkcyjne!L$3)</f>
        <v/>
      </c>
      <c r="AT232" s="309">
        <f>AND(AI232:AO232)</f>
        <v/>
      </c>
      <c r="AU232" s="309">
        <f>AND(AP232:AS232)</f>
        <v/>
      </c>
      <c r="AV232" s="309">
        <f>AND(AT232:AU232)</f>
        <v/>
      </c>
      <c r="AW232" s="309">
        <f>AI232*zakresy_produkcyjne!B$4+AJ232*zakresy_produkcyjne!C$4+AK232*zakresy_produkcyjne!D$4+AL232*zakresy_produkcyjne!E$4+AM232*zakresy_produkcyjne!F$4+AN232*zakresy_produkcyjne!G$4+AO232*zakresy_produkcyjne!H$4+AP232*zakresy_produkcyjne!I$4+AQ232*zakresy_produkcyjne!J$4+AR232*zakresy_produkcyjne!K$4+AS232*zakresy_produkcyjne!L$4</f>
        <v/>
      </c>
      <c r="BJ232" s="309">
        <f>IF(S232&lt;&gt;"",S232,BE232)</f>
        <v/>
      </c>
      <c r="BK232" s="309">
        <f>IF(T232&lt;&gt;"",T232,BF232)</f>
        <v/>
      </c>
      <c r="BL232" s="309">
        <f>IF(U232&lt;&gt;"",U232,BG232)</f>
        <v/>
      </c>
      <c r="BM232" s="309">
        <f>IF(V232&lt;&gt;"",V232,BH232)</f>
        <v/>
      </c>
      <c r="BN232" s="309">
        <f>IF(X232&lt;&gt;"",X232,BI232)</f>
        <v/>
      </c>
      <c r="BO232" s="309">
        <f>ABS(BE232-BJ232)</f>
        <v/>
      </c>
      <c r="BP232" s="309">
        <f>IF(S232&lt;&gt;"",POWER((Arkusz10!$O$9*Q232+Arkusz10!$P$9)-S232,2))</f>
        <v/>
      </c>
    </row>
    <row customHeight="1" ht="13.8" r="233" s="311">
      <c r="A233" s="453" t="n">
        <v>3.21</v>
      </c>
      <c r="B233" s="453" t="n">
        <v>2.57</v>
      </c>
      <c r="C233" s="453" t="n">
        <v>0.28</v>
      </c>
      <c r="D233" s="453" t="n">
        <v>0.024</v>
      </c>
      <c r="E233" s="453" t="n">
        <v>0</v>
      </c>
      <c r="F233" s="453" t="n">
        <v>0.098</v>
      </c>
      <c r="G233" s="453" t="n">
        <v>0.015</v>
      </c>
      <c r="H233" s="453" t="n">
        <v>0.01</v>
      </c>
      <c r="I233" s="453" t="n">
        <v>0.061</v>
      </c>
      <c r="J233" s="453" t="n">
        <v>0</v>
      </c>
      <c r="K233" s="453" t="n">
        <v>0.036</v>
      </c>
      <c r="L233" s="453" t="n">
        <v>0</v>
      </c>
      <c r="M233" s="453" t="n">
        <v>0</v>
      </c>
      <c r="N233" s="453" t="n">
        <v>0</v>
      </c>
      <c r="O233" s="453" t="n">
        <v>830</v>
      </c>
      <c r="P233" s="453" t="n">
        <v>60</v>
      </c>
      <c r="Q233" s="453" t="n">
        <v>400</v>
      </c>
      <c r="R233" s="453" t="n">
        <v>30</v>
      </c>
      <c r="S233" s="453" t="n">
        <v>813</v>
      </c>
      <c r="T233" s="454" t="n"/>
      <c r="U233" s="453" t="n">
        <v>7.2</v>
      </c>
      <c r="V233" s="453">
        <f>KONWERTUJ_TWARDOSC(AE233,tabela_twardosci!$M$8:$M$69,tabela_twardosci!$K$8:$K$69)</f>
        <v/>
      </c>
      <c r="W233" s="453" t="n"/>
      <c r="X233" s="453" t="n">
        <v>228</v>
      </c>
      <c r="Y233" s="453" t="n">
        <v>35</v>
      </c>
      <c r="Z233" s="453" t="n"/>
      <c r="AA233" s="453" t="n"/>
      <c r="AB233" s="453" t="n"/>
      <c r="AC233" s="453" t="n"/>
      <c r="AD233" s="453" t="n"/>
      <c r="AE233" s="453" t="n">
        <v>260</v>
      </c>
      <c r="AF233" s="309">
        <f>NOT(OR(ISBLANK(S233),ISBLANK(T233),ISBLANK(U233),ISBLANK(V233),AND(ISBLANK(W233),ISBLANK(X233))))</f>
        <v/>
      </c>
      <c r="AG233" s="309" t="n">
        <v>25</v>
      </c>
      <c r="AH233" s="309">
        <f>IF(AG233&lt;=30,1,IF(AG233&lt;=60,2,IF(AG233&lt;=100,3,"bd")))</f>
        <v/>
      </c>
      <c r="AI233" s="309">
        <f>AND(A233&gt;=zakresy_produkcyjne!B$2,A233&lt;=zakresy_produkcyjne!B$3)</f>
        <v/>
      </c>
      <c r="AJ233" s="309">
        <f>AND(B233&gt;=zakresy_produkcyjne!C$2,B233&lt;=zakresy_produkcyjne!C$3)</f>
        <v/>
      </c>
      <c r="AK233" s="309">
        <f>AND(C233&gt;=zakresy_produkcyjne!D$2,C233&lt;=zakresy_produkcyjne!D$3)</f>
        <v/>
      </c>
      <c r="AL233" s="309">
        <f>AND(D233&gt;=zakresy_produkcyjne!E$2,D233&lt;=zakresy_produkcyjne!E$3)</f>
        <v/>
      </c>
      <c r="AM233" s="309">
        <f>AND(E233&gt;=zakresy_produkcyjne!F$2,E233&lt;=zakresy_produkcyjne!F$3)</f>
        <v/>
      </c>
      <c r="AN233" s="309">
        <f>AND(F233&gt;=zakresy_produkcyjne!G$2,F233&lt;=zakresy_produkcyjne!G$3)</f>
        <v/>
      </c>
      <c r="AO233" s="309">
        <f>AND(G233&gt;=zakresy_produkcyjne!H$2,G233&lt;=zakresy_produkcyjne!H$3)</f>
        <v/>
      </c>
      <c r="AP233" s="309">
        <f>AND(O233&gt;=zakresy_produkcyjne!I$2,O233&lt;=zakresy_produkcyjne!I$3)</f>
        <v/>
      </c>
      <c r="AQ233" s="309">
        <f>AND(P233&gt;=zakresy_produkcyjne!J$2,P233&lt;=zakresy_produkcyjne!J$3)</f>
        <v/>
      </c>
      <c r="AR233" s="309">
        <f>AND(Q233&gt;=zakresy_produkcyjne!K$2,Q233&lt;=zakresy_produkcyjne!K$3)</f>
        <v/>
      </c>
      <c r="AS233" s="309">
        <f>AND(R233&gt;=zakresy_produkcyjne!L$2,R233&lt;=zakresy_produkcyjne!L$3)</f>
        <v/>
      </c>
      <c r="AT233" s="309">
        <f>AND(AI233:AO233)</f>
        <v/>
      </c>
      <c r="AU233" s="309">
        <f>AND(AP233:AS233)</f>
        <v/>
      </c>
      <c r="AV233" s="309">
        <f>AND(AT233:AU233)</f>
        <v/>
      </c>
      <c r="AW233" s="309">
        <f>AI233*zakresy_produkcyjne!B$4+AJ233*zakresy_produkcyjne!C$4+AK233*zakresy_produkcyjne!D$4+AL233*zakresy_produkcyjne!E$4+AM233*zakresy_produkcyjne!F$4+AN233*zakresy_produkcyjne!G$4+AO233*zakresy_produkcyjne!H$4+AP233*zakresy_produkcyjne!I$4+AQ233*zakresy_produkcyjne!J$4+AR233*zakresy_produkcyjne!K$4+AS233*zakresy_produkcyjne!L$4</f>
        <v/>
      </c>
      <c r="AY233" s="309" t="n">
        <v>425</v>
      </c>
      <c r="AZ233" s="309" t="n">
        <v>277</v>
      </c>
      <c r="BA233" s="309" t="n">
        <v>24.5</v>
      </c>
      <c r="BB233" s="309" t="n">
        <v>157</v>
      </c>
      <c r="BC233" s="309" t="n">
        <v>121</v>
      </c>
      <c r="BJ233" s="309">
        <f>IF(S233&lt;&gt;"",S233,BE233)</f>
        <v/>
      </c>
      <c r="BK233" s="309">
        <f>IF(T233&lt;&gt;"",T233,BF233)</f>
        <v/>
      </c>
      <c r="BL233" s="309">
        <f>IF(U233&lt;&gt;"",U233,BG233)</f>
        <v/>
      </c>
      <c r="BM233" s="309">
        <f>IF(V233&lt;&gt;"",V233,BH233)</f>
        <v/>
      </c>
      <c r="BN233" s="309">
        <f>IF(X233&lt;&gt;"",X233,BI233)</f>
        <v/>
      </c>
      <c r="BO233" s="309">
        <f>ABS(BE233-BJ233)</f>
        <v/>
      </c>
      <c r="BP233" s="309">
        <f>IF(S233&lt;&gt;"",POWER((Arkusz10!$O$9*Q233+Arkusz10!$P$9)-S233,2))</f>
        <v/>
      </c>
    </row>
    <row customHeight="1" ht="13.8" r="234" s="311">
      <c r="A234" s="453" t="n">
        <v>3.21</v>
      </c>
      <c r="B234" s="453" t="n">
        <v>2.57</v>
      </c>
      <c r="C234" s="453" t="n">
        <v>0.28</v>
      </c>
      <c r="D234" s="453" t="n">
        <v>0.024</v>
      </c>
      <c r="E234" s="453" t="n">
        <v>0</v>
      </c>
      <c r="F234" s="453" t="n">
        <v>0.098</v>
      </c>
      <c r="G234" s="453" t="n">
        <v>0.015</v>
      </c>
      <c r="H234" s="453" t="n">
        <v>0.01</v>
      </c>
      <c r="I234" s="453" t="n">
        <v>0.061</v>
      </c>
      <c r="J234" s="453" t="n">
        <v>0</v>
      </c>
      <c r="K234" s="453" t="n">
        <v>0.036</v>
      </c>
      <c r="L234" s="453" t="n">
        <v>0</v>
      </c>
      <c r="M234" s="453" t="n">
        <v>0</v>
      </c>
      <c r="N234" s="453" t="n">
        <v>0</v>
      </c>
      <c r="O234" s="453" t="n">
        <v>830</v>
      </c>
      <c r="P234" s="453" t="n">
        <v>60</v>
      </c>
      <c r="Q234" s="453" t="n">
        <v>400</v>
      </c>
      <c r="R234" s="453" t="n">
        <v>60</v>
      </c>
      <c r="S234" s="453" t="n">
        <v>847</v>
      </c>
      <c r="T234" s="454" t="n"/>
      <c r="U234" s="453" t="n">
        <v>11.4</v>
      </c>
      <c r="V234" s="453">
        <f>KONWERTUJ_TWARDOSC(AE234,tabela_twardosci!$M$8:$M$69,tabela_twardosci!$K$8:$K$69)</f>
        <v/>
      </c>
      <c r="W234" s="453" t="n"/>
      <c r="X234" s="453" t="n">
        <v>255.5</v>
      </c>
      <c r="Y234" s="453" t="n">
        <v>35</v>
      </c>
      <c r="Z234" s="453" t="n"/>
      <c r="AA234" s="453" t="n"/>
      <c r="AB234" s="453" t="n"/>
      <c r="AC234" s="453" t="n"/>
      <c r="AD234" s="453" t="n"/>
      <c r="AE234" s="453" t="n">
        <v>252</v>
      </c>
      <c r="AF234" s="309">
        <f>NOT(OR(ISBLANK(S234),ISBLANK(T234),ISBLANK(U234),ISBLANK(V234),AND(ISBLANK(W234),ISBLANK(X234))))</f>
        <v/>
      </c>
      <c r="AG234" s="309" t="n">
        <v>25</v>
      </c>
      <c r="AH234" s="309">
        <f>IF(AG234&lt;=30,1,IF(AG234&lt;=60,2,IF(AG234&lt;=100,3,"bd")))</f>
        <v/>
      </c>
      <c r="AI234" s="309">
        <f>AND(A234&gt;=zakresy_produkcyjne!B$2,A234&lt;=zakresy_produkcyjne!B$3)</f>
        <v/>
      </c>
      <c r="AJ234" s="309">
        <f>AND(B234&gt;=zakresy_produkcyjne!C$2,B234&lt;=zakresy_produkcyjne!C$3)</f>
        <v/>
      </c>
      <c r="AK234" s="309">
        <f>AND(C234&gt;=zakresy_produkcyjne!D$2,C234&lt;=zakresy_produkcyjne!D$3)</f>
        <v/>
      </c>
      <c r="AL234" s="309">
        <f>AND(D234&gt;=zakresy_produkcyjne!E$2,D234&lt;=zakresy_produkcyjne!E$3)</f>
        <v/>
      </c>
      <c r="AM234" s="309">
        <f>AND(E234&gt;=zakresy_produkcyjne!F$2,E234&lt;=zakresy_produkcyjne!F$3)</f>
        <v/>
      </c>
      <c r="AN234" s="309">
        <f>AND(F234&gt;=zakresy_produkcyjne!G$2,F234&lt;=zakresy_produkcyjne!G$3)</f>
        <v/>
      </c>
      <c r="AO234" s="309">
        <f>AND(G234&gt;=zakresy_produkcyjne!H$2,G234&lt;=zakresy_produkcyjne!H$3)</f>
        <v/>
      </c>
      <c r="AP234" s="309">
        <f>AND(O234&gt;=zakresy_produkcyjne!I$2,O234&lt;=zakresy_produkcyjne!I$3)</f>
        <v/>
      </c>
      <c r="AQ234" s="309">
        <f>AND(P234&gt;=zakresy_produkcyjne!J$2,P234&lt;=zakresy_produkcyjne!J$3)</f>
        <v/>
      </c>
      <c r="AR234" s="309">
        <f>AND(Q234&gt;=zakresy_produkcyjne!K$2,Q234&lt;=zakresy_produkcyjne!K$3)</f>
        <v/>
      </c>
      <c r="AS234" s="309">
        <f>AND(R234&gt;=zakresy_produkcyjne!L$2,R234&lt;=zakresy_produkcyjne!L$3)</f>
        <v/>
      </c>
      <c r="AT234" s="309">
        <f>AND(AI234:AO234)</f>
        <v/>
      </c>
      <c r="AU234" s="309">
        <f>AND(AP234:AS234)</f>
        <v/>
      </c>
      <c r="AV234" s="309">
        <f>AND(AT234:AU234)</f>
        <v/>
      </c>
      <c r="AW234" s="309">
        <f>AI234*zakresy_produkcyjne!B$4+AJ234*zakresy_produkcyjne!C$4+AK234*zakresy_produkcyjne!D$4+AL234*zakresy_produkcyjne!E$4+AM234*zakresy_produkcyjne!F$4+AN234*zakresy_produkcyjne!G$4+AO234*zakresy_produkcyjne!H$4+AP234*zakresy_produkcyjne!I$4+AQ234*zakresy_produkcyjne!J$4+AR234*zakresy_produkcyjne!K$4+AS234*zakresy_produkcyjne!L$4</f>
        <v/>
      </c>
      <c r="AY234" s="309" t="n">
        <v>425</v>
      </c>
      <c r="AZ234" s="309" t="n">
        <v>277</v>
      </c>
      <c r="BA234" s="309" t="n">
        <v>24.5</v>
      </c>
      <c r="BB234" s="309" t="n">
        <v>157</v>
      </c>
      <c r="BC234" s="309" t="n">
        <v>121</v>
      </c>
      <c r="BJ234" s="309">
        <f>IF(S234&lt;&gt;"",S234,BE234)</f>
        <v/>
      </c>
      <c r="BK234" s="309">
        <f>IF(T234&lt;&gt;"",T234,BF234)</f>
        <v/>
      </c>
      <c r="BL234" s="309">
        <f>IF(U234&lt;&gt;"",U234,BG234)</f>
        <v/>
      </c>
      <c r="BM234" s="309">
        <f>IF(V234&lt;&gt;"",V234,BH234)</f>
        <v/>
      </c>
      <c r="BN234" s="309">
        <f>IF(X234&lt;&gt;"",X234,BI234)</f>
        <v/>
      </c>
      <c r="BO234" s="309">
        <f>ABS(BE234-BJ234)</f>
        <v/>
      </c>
      <c r="BP234" s="309">
        <f>IF(S234&lt;&gt;"",POWER((Arkusz10!$O$9*Q234+Arkusz10!$P$9)-S234,2))</f>
        <v/>
      </c>
    </row>
    <row customHeight="1" ht="13.8" r="235" s="311">
      <c r="A235" s="453" t="n">
        <v>3.21</v>
      </c>
      <c r="B235" s="453" t="n">
        <v>2.57</v>
      </c>
      <c r="C235" s="453" t="n">
        <v>0.28</v>
      </c>
      <c r="D235" s="453" t="n">
        <v>0.024</v>
      </c>
      <c r="E235" s="453" t="n">
        <v>0</v>
      </c>
      <c r="F235" s="453" t="n">
        <v>0.098</v>
      </c>
      <c r="G235" s="453" t="n">
        <v>0.015</v>
      </c>
      <c r="H235" s="453" t="n">
        <v>0.01</v>
      </c>
      <c r="I235" s="453" t="n">
        <v>0.061</v>
      </c>
      <c r="J235" s="453" t="n">
        <v>0</v>
      </c>
      <c r="K235" s="453" t="n">
        <v>0.036</v>
      </c>
      <c r="L235" s="453" t="n">
        <v>0</v>
      </c>
      <c r="M235" s="453" t="n">
        <v>0</v>
      </c>
      <c r="N235" s="453" t="n">
        <v>0</v>
      </c>
      <c r="O235" s="453" t="n">
        <v>830</v>
      </c>
      <c r="P235" s="453" t="n">
        <v>60</v>
      </c>
      <c r="Q235" s="453" t="n">
        <v>400</v>
      </c>
      <c r="R235" s="453" t="n">
        <v>120</v>
      </c>
      <c r="S235" s="453" t="n">
        <v>828</v>
      </c>
      <c r="T235" s="454" t="n"/>
      <c r="U235" s="453" t="n">
        <v>6.6</v>
      </c>
      <c r="V235" s="453">
        <f>KONWERTUJ_TWARDOSC(AE235,tabela_twardosci!$M$8:$M$69,tabela_twardosci!$K$8:$K$69)</f>
        <v/>
      </c>
      <c r="W235" s="453" t="n"/>
      <c r="X235" s="453" t="n">
        <v>127.3</v>
      </c>
      <c r="Y235" s="453" t="n">
        <v>35</v>
      </c>
      <c r="Z235" s="453" t="n"/>
      <c r="AA235" s="453" t="n"/>
      <c r="AB235" s="453" t="n"/>
      <c r="AC235" s="453" t="n"/>
      <c r="AD235" s="453" t="n"/>
      <c r="AE235" s="453" t="n">
        <v>263</v>
      </c>
      <c r="AF235" s="309">
        <f>NOT(OR(ISBLANK(S235),ISBLANK(T235),ISBLANK(U235),ISBLANK(V235),AND(ISBLANK(W235),ISBLANK(X235))))</f>
        <v/>
      </c>
      <c r="AG235" s="309" t="n">
        <v>25</v>
      </c>
      <c r="AH235" s="309">
        <f>IF(AG235&lt;=30,1,IF(AG235&lt;=60,2,IF(AG235&lt;=100,3,"bd")))</f>
        <v/>
      </c>
      <c r="AI235" s="309">
        <f>AND(A235&gt;=zakresy_produkcyjne!B$2,A235&lt;=zakresy_produkcyjne!B$3)</f>
        <v/>
      </c>
      <c r="AJ235" s="309">
        <f>AND(B235&gt;=zakresy_produkcyjne!C$2,B235&lt;=zakresy_produkcyjne!C$3)</f>
        <v/>
      </c>
      <c r="AK235" s="309">
        <f>AND(C235&gt;=zakresy_produkcyjne!D$2,C235&lt;=zakresy_produkcyjne!D$3)</f>
        <v/>
      </c>
      <c r="AL235" s="309">
        <f>AND(D235&gt;=zakresy_produkcyjne!E$2,D235&lt;=zakresy_produkcyjne!E$3)</f>
        <v/>
      </c>
      <c r="AM235" s="309">
        <f>AND(E235&gt;=zakresy_produkcyjne!F$2,E235&lt;=zakresy_produkcyjne!F$3)</f>
        <v/>
      </c>
      <c r="AN235" s="309">
        <f>AND(F235&gt;=zakresy_produkcyjne!G$2,F235&lt;=zakresy_produkcyjne!G$3)</f>
        <v/>
      </c>
      <c r="AO235" s="309">
        <f>AND(G235&gt;=zakresy_produkcyjne!H$2,G235&lt;=zakresy_produkcyjne!H$3)</f>
        <v/>
      </c>
      <c r="AP235" s="309">
        <f>AND(O235&gt;=zakresy_produkcyjne!I$2,O235&lt;=zakresy_produkcyjne!I$3)</f>
        <v/>
      </c>
      <c r="AQ235" s="309">
        <f>AND(P235&gt;=zakresy_produkcyjne!J$2,P235&lt;=zakresy_produkcyjne!J$3)</f>
        <v/>
      </c>
      <c r="AR235" s="309">
        <f>AND(Q235&gt;=zakresy_produkcyjne!K$2,Q235&lt;=zakresy_produkcyjne!K$3)</f>
        <v/>
      </c>
      <c r="AS235" s="309">
        <f>AND(R235&gt;=zakresy_produkcyjne!L$2,R235&lt;=zakresy_produkcyjne!L$3)</f>
        <v/>
      </c>
      <c r="AT235" s="309">
        <f>AND(AI235:AO235)</f>
        <v/>
      </c>
      <c r="AU235" s="309">
        <f>AND(AP235:AS235)</f>
        <v/>
      </c>
      <c r="AV235" s="309">
        <f>AND(AT235:AU235)</f>
        <v/>
      </c>
      <c r="AW235" s="309">
        <f>AI235*zakresy_produkcyjne!B$4+AJ235*zakresy_produkcyjne!C$4+AK235*zakresy_produkcyjne!D$4+AL235*zakresy_produkcyjne!E$4+AM235*zakresy_produkcyjne!F$4+AN235*zakresy_produkcyjne!G$4+AO235*zakresy_produkcyjne!H$4+AP235*zakresy_produkcyjne!I$4+AQ235*zakresy_produkcyjne!J$4+AR235*zakresy_produkcyjne!K$4+AS235*zakresy_produkcyjne!L$4</f>
        <v/>
      </c>
      <c r="AY235" s="309" t="n">
        <v>425</v>
      </c>
      <c r="AZ235" s="309" t="n">
        <v>277</v>
      </c>
      <c r="BA235" s="309" t="n">
        <v>24.5</v>
      </c>
      <c r="BB235" s="309" t="n">
        <v>157</v>
      </c>
      <c r="BC235" s="309" t="n">
        <v>121</v>
      </c>
      <c r="BJ235" s="309">
        <f>IF(S235&lt;&gt;"",S235,BE235)</f>
        <v/>
      </c>
      <c r="BK235" s="309">
        <f>IF(T235&lt;&gt;"",T235,BF235)</f>
        <v/>
      </c>
      <c r="BL235" s="309">
        <f>IF(U235&lt;&gt;"",U235,BG235)</f>
        <v/>
      </c>
      <c r="BM235" s="309">
        <f>IF(V235&lt;&gt;"",V235,BH235)</f>
        <v/>
      </c>
      <c r="BN235" s="309">
        <f>IF(X235&lt;&gt;"",X235,BI235)</f>
        <v/>
      </c>
      <c r="BO235" s="309">
        <f>ABS(BE235-BJ235)</f>
        <v/>
      </c>
      <c r="BP235" s="309">
        <f>IF(S235&lt;&gt;"",POWER((Arkusz10!$O$9*Q235+Arkusz10!$P$9)-S235,2))</f>
        <v/>
      </c>
    </row>
    <row customHeight="1" ht="13.8" r="236" s="311">
      <c r="A236" s="453" t="n">
        <v>3.21</v>
      </c>
      <c r="B236" s="453" t="n">
        <v>2.57</v>
      </c>
      <c r="C236" s="453" t="n">
        <v>0.28</v>
      </c>
      <c r="D236" s="453" t="n">
        <v>0.024</v>
      </c>
      <c r="E236" s="453" t="n">
        <v>0</v>
      </c>
      <c r="F236" s="453" t="n">
        <v>0.098</v>
      </c>
      <c r="G236" s="453" t="n">
        <v>0.015</v>
      </c>
      <c r="H236" s="453" t="n">
        <v>0.01</v>
      </c>
      <c r="I236" s="453" t="n">
        <v>0.061</v>
      </c>
      <c r="J236" s="453" t="n">
        <v>0</v>
      </c>
      <c r="K236" s="453" t="n">
        <v>0.036</v>
      </c>
      <c r="L236" s="453" t="n">
        <v>0</v>
      </c>
      <c r="M236" s="453" t="n">
        <v>0</v>
      </c>
      <c r="N236" s="453" t="n">
        <v>0</v>
      </c>
      <c r="O236" s="453" t="n">
        <v>830</v>
      </c>
      <c r="P236" s="453" t="n">
        <v>60</v>
      </c>
      <c r="Q236" s="453" t="n">
        <v>400</v>
      </c>
      <c r="R236" s="453" t="n">
        <v>240</v>
      </c>
      <c r="S236" s="453" t="n">
        <v>820</v>
      </c>
      <c r="T236" s="454" t="n"/>
      <c r="U236" s="453" t="n">
        <v>5.2</v>
      </c>
      <c r="V236" s="453">
        <f>KONWERTUJ_TWARDOSC(AE236,tabela_twardosci!$M$8:$M$69,tabela_twardosci!$K$8:$K$69)</f>
        <v/>
      </c>
      <c r="W236" s="453" t="n"/>
      <c r="X236" s="453" t="n">
        <v>114.4</v>
      </c>
      <c r="Y236" s="453" t="n">
        <v>35</v>
      </c>
      <c r="Z236" s="453" t="n"/>
      <c r="AA236" s="453" t="n"/>
      <c r="AB236" s="453" t="n"/>
      <c r="AC236" s="453" t="n"/>
      <c r="AD236" s="453" t="n"/>
      <c r="AE236" s="453" t="n">
        <v>248</v>
      </c>
      <c r="AF236" s="309">
        <f>NOT(OR(ISBLANK(S236),ISBLANK(T236),ISBLANK(U236),ISBLANK(V236),AND(ISBLANK(W236),ISBLANK(X236))))</f>
        <v/>
      </c>
      <c r="AG236" s="309" t="n">
        <v>25</v>
      </c>
      <c r="AH236" s="309">
        <f>IF(AG236&lt;=30,1,IF(AG236&lt;=60,2,IF(AG236&lt;=100,3,"bd")))</f>
        <v/>
      </c>
      <c r="AI236" s="309">
        <f>AND(A236&gt;=zakresy_produkcyjne!B$2,A236&lt;=zakresy_produkcyjne!B$3)</f>
        <v/>
      </c>
      <c r="AJ236" s="309">
        <f>AND(B236&gt;=zakresy_produkcyjne!C$2,B236&lt;=zakresy_produkcyjne!C$3)</f>
        <v/>
      </c>
      <c r="AK236" s="309">
        <f>AND(C236&gt;=zakresy_produkcyjne!D$2,C236&lt;=zakresy_produkcyjne!D$3)</f>
        <v/>
      </c>
      <c r="AL236" s="309">
        <f>AND(D236&gt;=zakresy_produkcyjne!E$2,D236&lt;=zakresy_produkcyjne!E$3)</f>
        <v/>
      </c>
      <c r="AM236" s="309">
        <f>AND(E236&gt;=zakresy_produkcyjne!F$2,E236&lt;=zakresy_produkcyjne!F$3)</f>
        <v/>
      </c>
      <c r="AN236" s="309">
        <f>AND(F236&gt;=zakresy_produkcyjne!G$2,F236&lt;=zakresy_produkcyjne!G$3)</f>
        <v/>
      </c>
      <c r="AO236" s="309">
        <f>AND(G236&gt;=zakresy_produkcyjne!H$2,G236&lt;=zakresy_produkcyjne!H$3)</f>
        <v/>
      </c>
      <c r="AP236" s="309">
        <f>AND(O236&gt;=zakresy_produkcyjne!I$2,O236&lt;=zakresy_produkcyjne!I$3)</f>
        <v/>
      </c>
      <c r="AQ236" s="309">
        <f>AND(P236&gt;=zakresy_produkcyjne!J$2,P236&lt;=zakresy_produkcyjne!J$3)</f>
        <v/>
      </c>
      <c r="AR236" s="309">
        <f>AND(Q236&gt;=zakresy_produkcyjne!K$2,Q236&lt;=zakresy_produkcyjne!K$3)</f>
        <v/>
      </c>
      <c r="AS236" s="309">
        <f>AND(R236&gt;=zakresy_produkcyjne!L$2,R236&lt;=zakresy_produkcyjne!L$3)</f>
        <v/>
      </c>
      <c r="AT236" s="309">
        <f>AND(AI236:AO236)</f>
        <v/>
      </c>
      <c r="AU236" s="309">
        <f>AND(AP236:AS236)</f>
        <v/>
      </c>
      <c r="AV236" s="309">
        <f>AND(AT236:AU236)</f>
        <v/>
      </c>
      <c r="AW236" s="309">
        <f>AI236*zakresy_produkcyjne!B$4+AJ236*zakresy_produkcyjne!C$4+AK236*zakresy_produkcyjne!D$4+AL236*zakresy_produkcyjne!E$4+AM236*zakresy_produkcyjne!F$4+AN236*zakresy_produkcyjne!G$4+AO236*zakresy_produkcyjne!H$4+AP236*zakresy_produkcyjne!I$4+AQ236*zakresy_produkcyjne!J$4+AR236*zakresy_produkcyjne!K$4+AS236*zakresy_produkcyjne!L$4</f>
        <v/>
      </c>
      <c r="AY236" s="309" t="n">
        <v>425</v>
      </c>
      <c r="AZ236" s="309" t="n">
        <v>277</v>
      </c>
      <c r="BA236" s="309" t="n">
        <v>24.5</v>
      </c>
      <c r="BB236" s="309" t="n">
        <v>157</v>
      </c>
      <c r="BC236" s="309" t="n">
        <v>121</v>
      </c>
      <c r="BJ236" s="309">
        <f>IF(S236&lt;&gt;"",S236,BE236)</f>
        <v/>
      </c>
      <c r="BK236" s="309">
        <f>IF(T236&lt;&gt;"",T236,BF236)</f>
        <v/>
      </c>
      <c r="BL236" s="309">
        <f>IF(U236&lt;&gt;"",U236,BG236)</f>
        <v/>
      </c>
      <c r="BM236" s="309">
        <f>IF(V236&lt;&gt;"",V236,BH236)</f>
        <v/>
      </c>
      <c r="BN236" s="309">
        <f>IF(X236&lt;&gt;"",X236,BI236)</f>
        <v/>
      </c>
      <c r="BO236" s="309">
        <f>ABS(BE236-BJ236)</f>
        <v/>
      </c>
      <c r="BP236" s="309">
        <f>IF(S236&lt;&gt;"",POWER((Arkusz10!$O$9*Q236+Arkusz10!$P$9)-S236,2))</f>
        <v/>
      </c>
    </row>
    <row customHeight="1" ht="13.8" r="237" s="311">
      <c r="A237" s="453" t="n">
        <v>3.21</v>
      </c>
      <c r="B237" s="453" t="n">
        <v>2.57</v>
      </c>
      <c r="C237" s="453" t="n">
        <v>0.28</v>
      </c>
      <c r="D237" s="453" t="n">
        <v>0.024</v>
      </c>
      <c r="E237" s="453" t="n">
        <v>0</v>
      </c>
      <c r="F237" s="453" t="n">
        <v>0.098</v>
      </c>
      <c r="G237" s="453" t="n">
        <v>0.015</v>
      </c>
      <c r="H237" s="453" t="n">
        <v>0.01</v>
      </c>
      <c r="I237" s="453" t="n">
        <v>0.061</v>
      </c>
      <c r="J237" s="453" t="n">
        <v>0</v>
      </c>
      <c r="K237" s="453" t="n">
        <v>0.036</v>
      </c>
      <c r="L237" s="453" t="n">
        <v>0</v>
      </c>
      <c r="M237" s="453" t="n">
        <v>0</v>
      </c>
      <c r="N237" s="453" t="n">
        <v>0</v>
      </c>
      <c r="O237" s="453" t="n">
        <v>830</v>
      </c>
      <c r="P237" s="453" t="n">
        <v>60</v>
      </c>
      <c r="Q237" s="453" t="n">
        <v>350</v>
      </c>
      <c r="R237" s="453" t="n">
        <v>30</v>
      </c>
      <c r="S237" s="453" t="n">
        <v>816</v>
      </c>
      <c r="T237" s="454" t="n"/>
      <c r="U237" s="453" t="n">
        <v>10.3</v>
      </c>
      <c r="V237" s="453">
        <f>KONWERTUJ_TWARDOSC(AE237,tabela_twardosci!$M$8:$M$69,tabela_twardosci!$K$8:$K$69)</f>
        <v/>
      </c>
      <c r="W237" s="453" t="n"/>
      <c r="X237" s="453" t="n">
        <v>237.2</v>
      </c>
      <c r="Y237" s="453" t="n">
        <v>35</v>
      </c>
      <c r="Z237" s="453" t="n"/>
      <c r="AA237" s="453" t="n"/>
      <c r="AB237" s="453" t="n"/>
      <c r="AC237" s="453" t="n"/>
      <c r="AD237" s="453" t="n"/>
      <c r="AE237" s="453" t="n">
        <v>320</v>
      </c>
      <c r="AF237" s="309">
        <f>NOT(OR(ISBLANK(S237),ISBLANK(T237),ISBLANK(U237),ISBLANK(V237),AND(ISBLANK(W237),ISBLANK(X237))))</f>
        <v/>
      </c>
      <c r="AG237" s="309" t="n">
        <v>25</v>
      </c>
      <c r="AH237" s="309">
        <f>IF(AG237&lt;=30,1,IF(AG237&lt;=60,2,IF(AG237&lt;=100,3,"bd")))</f>
        <v/>
      </c>
      <c r="AI237" s="309">
        <f>AND(A237&gt;=zakresy_produkcyjne!B$2,A237&lt;=zakresy_produkcyjne!B$3)</f>
        <v/>
      </c>
      <c r="AJ237" s="309">
        <f>AND(B237&gt;=zakresy_produkcyjne!C$2,B237&lt;=zakresy_produkcyjne!C$3)</f>
        <v/>
      </c>
      <c r="AK237" s="309">
        <f>AND(C237&gt;=zakresy_produkcyjne!D$2,C237&lt;=zakresy_produkcyjne!D$3)</f>
        <v/>
      </c>
      <c r="AL237" s="309">
        <f>AND(D237&gt;=zakresy_produkcyjne!E$2,D237&lt;=zakresy_produkcyjne!E$3)</f>
        <v/>
      </c>
      <c r="AM237" s="309">
        <f>AND(E237&gt;=zakresy_produkcyjne!F$2,E237&lt;=zakresy_produkcyjne!F$3)</f>
        <v/>
      </c>
      <c r="AN237" s="309">
        <f>AND(F237&gt;=zakresy_produkcyjne!G$2,F237&lt;=zakresy_produkcyjne!G$3)</f>
        <v/>
      </c>
      <c r="AO237" s="309">
        <f>AND(G237&gt;=zakresy_produkcyjne!H$2,G237&lt;=zakresy_produkcyjne!H$3)</f>
        <v/>
      </c>
      <c r="AP237" s="309">
        <f>AND(O237&gt;=zakresy_produkcyjne!I$2,O237&lt;=zakresy_produkcyjne!I$3)</f>
        <v/>
      </c>
      <c r="AQ237" s="309">
        <f>AND(P237&gt;=zakresy_produkcyjne!J$2,P237&lt;=zakresy_produkcyjne!J$3)</f>
        <v/>
      </c>
      <c r="AR237" s="309">
        <f>AND(Q237&gt;=zakresy_produkcyjne!K$2,Q237&lt;=zakresy_produkcyjne!K$3)</f>
        <v/>
      </c>
      <c r="AS237" s="309">
        <f>AND(R237&gt;=zakresy_produkcyjne!L$2,R237&lt;=zakresy_produkcyjne!L$3)</f>
        <v/>
      </c>
      <c r="AT237" s="309">
        <f>AND(AI237:AO237)</f>
        <v/>
      </c>
      <c r="AU237" s="309">
        <f>AND(AP237:AS237)</f>
        <v/>
      </c>
      <c r="AV237" s="309">
        <f>AND(AT237:AU237)</f>
        <v/>
      </c>
      <c r="AW237" s="309">
        <f>AI237*zakresy_produkcyjne!B$4+AJ237*zakresy_produkcyjne!C$4+AK237*zakresy_produkcyjne!D$4+AL237*zakresy_produkcyjne!E$4+AM237*zakresy_produkcyjne!F$4+AN237*zakresy_produkcyjne!G$4+AO237*zakresy_produkcyjne!H$4+AP237*zakresy_produkcyjne!I$4+AQ237*zakresy_produkcyjne!J$4+AR237*zakresy_produkcyjne!K$4+AS237*zakresy_produkcyjne!L$4</f>
        <v/>
      </c>
      <c r="AY237" s="309" t="n">
        <v>425</v>
      </c>
      <c r="AZ237" s="309" t="n">
        <v>277</v>
      </c>
      <c r="BA237" s="309" t="n">
        <v>24.5</v>
      </c>
      <c r="BB237" s="309" t="n">
        <v>157</v>
      </c>
      <c r="BC237" s="309" t="n">
        <v>121</v>
      </c>
      <c r="BJ237" s="309">
        <f>IF(S237&lt;&gt;"",S237,BE237)</f>
        <v/>
      </c>
      <c r="BK237" s="309">
        <f>IF(T237&lt;&gt;"",T237,BF237)</f>
        <v/>
      </c>
      <c r="BL237" s="309">
        <f>IF(U237&lt;&gt;"",U237,BG237)</f>
        <v/>
      </c>
      <c r="BM237" s="309">
        <f>IF(V237&lt;&gt;"",V237,BH237)</f>
        <v/>
      </c>
      <c r="BN237" s="309">
        <f>IF(X237&lt;&gt;"",X237,BI237)</f>
        <v/>
      </c>
      <c r="BO237" s="309">
        <f>ABS(BE237-BJ237)</f>
        <v/>
      </c>
      <c r="BP237" s="309">
        <f>IF(S237&lt;&gt;"",POWER((Arkusz10!$O$9*Q237+Arkusz10!$P$9)-S237,2))</f>
        <v/>
      </c>
    </row>
    <row customHeight="1" ht="13.8" r="238" s="311">
      <c r="A238" s="453" t="n">
        <v>3.21</v>
      </c>
      <c r="B238" s="453" t="n">
        <v>2.57</v>
      </c>
      <c r="C238" s="453" t="n">
        <v>0.28</v>
      </c>
      <c r="D238" s="453" t="n">
        <v>0.024</v>
      </c>
      <c r="E238" s="453" t="n">
        <v>0</v>
      </c>
      <c r="F238" s="453" t="n">
        <v>0.098</v>
      </c>
      <c r="G238" s="453" t="n">
        <v>0.015</v>
      </c>
      <c r="H238" s="453" t="n">
        <v>0.01</v>
      </c>
      <c r="I238" s="453" t="n">
        <v>0.061</v>
      </c>
      <c r="J238" s="453" t="n">
        <v>0</v>
      </c>
      <c r="K238" s="453" t="n">
        <v>0.036</v>
      </c>
      <c r="L238" s="453" t="n">
        <v>0</v>
      </c>
      <c r="M238" s="453" t="n">
        <v>0</v>
      </c>
      <c r="N238" s="453" t="n">
        <v>0</v>
      </c>
      <c r="O238" s="453" t="n">
        <v>830</v>
      </c>
      <c r="P238" s="453" t="n">
        <v>60</v>
      </c>
      <c r="Q238" s="453" t="n">
        <v>350</v>
      </c>
      <c r="R238" s="453" t="n">
        <v>60</v>
      </c>
      <c r="S238" s="453" t="n">
        <v>923</v>
      </c>
      <c r="T238" s="454" t="n"/>
      <c r="U238" s="453" t="n">
        <v>7.3</v>
      </c>
      <c r="V238" s="453">
        <f>KONWERTUJ_TWARDOSC(AE238,tabela_twardosci!$M$8:$M$69,tabela_twardosci!$K$8:$K$69)</f>
        <v/>
      </c>
      <c r="W238" s="453" t="n"/>
      <c r="X238" s="453" t="n">
        <v>174.6</v>
      </c>
      <c r="Y238" s="453" t="n">
        <v>35</v>
      </c>
      <c r="Z238" s="453" t="n"/>
      <c r="AA238" s="453" t="n"/>
      <c r="AB238" s="453" t="n"/>
      <c r="AC238" s="453" t="n"/>
      <c r="AD238" s="453" t="n"/>
      <c r="AE238" s="453" t="n">
        <v>323</v>
      </c>
      <c r="AF238" s="309">
        <f>NOT(OR(ISBLANK(S238),ISBLANK(T238),ISBLANK(U238),ISBLANK(V238),AND(ISBLANK(W238),ISBLANK(X238))))</f>
        <v/>
      </c>
      <c r="AG238" s="309" t="n">
        <v>25</v>
      </c>
      <c r="AH238" s="309">
        <f>IF(AG238&lt;=30,1,IF(AG238&lt;=60,2,IF(AG238&lt;=100,3,"bd")))</f>
        <v/>
      </c>
      <c r="AI238" s="309">
        <f>AND(A238&gt;=zakresy_produkcyjne!B$2,A238&lt;=zakresy_produkcyjne!B$3)</f>
        <v/>
      </c>
      <c r="AJ238" s="309">
        <f>AND(B238&gt;=zakresy_produkcyjne!C$2,B238&lt;=zakresy_produkcyjne!C$3)</f>
        <v/>
      </c>
      <c r="AK238" s="309">
        <f>AND(C238&gt;=zakresy_produkcyjne!D$2,C238&lt;=zakresy_produkcyjne!D$3)</f>
        <v/>
      </c>
      <c r="AL238" s="309">
        <f>AND(D238&gt;=zakresy_produkcyjne!E$2,D238&lt;=zakresy_produkcyjne!E$3)</f>
        <v/>
      </c>
      <c r="AM238" s="309">
        <f>AND(E238&gt;=zakresy_produkcyjne!F$2,E238&lt;=zakresy_produkcyjne!F$3)</f>
        <v/>
      </c>
      <c r="AN238" s="309">
        <f>AND(F238&gt;=zakresy_produkcyjne!G$2,F238&lt;=zakresy_produkcyjne!G$3)</f>
        <v/>
      </c>
      <c r="AO238" s="309">
        <f>AND(G238&gt;=zakresy_produkcyjne!H$2,G238&lt;=zakresy_produkcyjne!H$3)</f>
        <v/>
      </c>
      <c r="AP238" s="309">
        <f>AND(O238&gt;=zakresy_produkcyjne!I$2,O238&lt;=zakresy_produkcyjne!I$3)</f>
        <v/>
      </c>
      <c r="AQ238" s="309">
        <f>AND(P238&gt;=zakresy_produkcyjne!J$2,P238&lt;=zakresy_produkcyjne!J$3)</f>
        <v/>
      </c>
      <c r="AR238" s="309">
        <f>AND(Q238&gt;=zakresy_produkcyjne!K$2,Q238&lt;=zakresy_produkcyjne!K$3)</f>
        <v/>
      </c>
      <c r="AS238" s="309">
        <f>AND(R238&gt;=zakresy_produkcyjne!L$2,R238&lt;=zakresy_produkcyjne!L$3)</f>
        <v/>
      </c>
      <c r="AT238" s="309">
        <f>AND(AI238:AO238)</f>
        <v/>
      </c>
      <c r="AU238" s="309">
        <f>AND(AP238:AS238)</f>
        <v/>
      </c>
      <c r="AV238" s="309">
        <f>AND(AT238:AU238)</f>
        <v/>
      </c>
      <c r="AW238" s="309">
        <f>AI238*zakresy_produkcyjne!B$4+AJ238*zakresy_produkcyjne!C$4+AK238*zakresy_produkcyjne!D$4+AL238*zakresy_produkcyjne!E$4+AM238*zakresy_produkcyjne!F$4+AN238*zakresy_produkcyjne!G$4+AO238*zakresy_produkcyjne!H$4+AP238*zakresy_produkcyjne!I$4+AQ238*zakresy_produkcyjne!J$4+AR238*zakresy_produkcyjne!K$4+AS238*zakresy_produkcyjne!L$4</f>
        <v/>
      </c>
      <c r="AY238" s="309" t="n">
        <v>425</v>
      </c>
      <c r="AZ238" s="309" t="n">
        <v>277</v>
      </c>
      <c r="BA238" s="309" t="n">
        <v>24.5</v>
      </c>
      <c r="BB238" s="309" t="n">
        <v>157</v>
      </c>
      <c r="BC238" s="309" t="n">
        <v>121</v>
      </c>
      <c r="BJ238" s="309">
        <f>IF(S238&lt;&gt;"",S238,BE238)</f>
        <v/>
      </c>
      <c r="BK238" s="309">
        <f>IF(T238&lt;&gt;"",T238,BF238)</f>
        <v/>
      </c>
      <c r="BL238" s="309">
        <f>IF(U238&lt;&gt;"",U238,BG238)</f>
        <v/>
      </c>
      <c r="BM238" s="309">
        <f>IF(V238&lt;&gt;"",V238,BH238)</f>
        <v/>
      </c>
      <c r="BN238" s="309">
        <f>IF(X238&lt;&gt;"",X238,BI238)</f>
        <v/>
      </c>
      <c r="BO238" s="309">
        <f>ABS(BE238-BJ238)</f>
        <v/>
      </c>
      <c r="BP238" s="309">
        <f>IF(S238&lt;&gt;"",POWER((Arkusz10!$O$9*Q238+Arkusz10!$P$9)-S238,2))</f>
        <v/>
      </c>
    </row>
    <row customHeight="1" ht="13.8" r="239" s="311">
      <c r="A239" s="453" t="n">
        <v>3.21</v>
      </c>
      <c r="B239" s="453" t="n">
        <v>2.57</v>
      </c>
      <c r="C239" s="453" t="n">
        <v>0.28</v>
      </c>
      <c r="D239" s="453" t="n">
        <v>0.024</v>
      </c>
      <c r="E239" s="453" t="n">
        <v>0</v>
      </c>
      <c r="F239" s="453" t="n">
        <v>0.098</v>
      </c>
      <c r="G239" s="453" t="n">
        <v>0.015</v>
      </c>
      <c r="H239" s="453" t="n">
        <v>0.01</v>
      </c>
      <c r="I239" s="453" t="n">
        <v>0.061</v>
      </c>
      <c r="J239" s="453" t="n">
        <v>0</v>
      </c>
      <c r="K239" s="453" t="n">
        <v>0.036</v>
      </c>
      <c r="L239" s="453" t="n">
        <v>0</v>
      </c>
      <c r="M239" s="453" t="n">
        <v>0</v>
      </c>
      <c r="N239" s="453" t="n">
        <v>0</v>
      </c>
      <c r="O239" s="453" t="n">
        <v>830</v>
      </c>
      <c r="P239" s="453" t="n">
        <v>60</v>
      </c>
      <c r="Q239" s="453" t="n">
        <v>350</v>
      </c>
      <c r="R239" s="453" t="n">
        <v>120</v>
      </c>
      <c r="S239" s="453" t="n">
        <v>947</v>
      </c>
      <c r="T239" s="454" t="n"/>
      <c r="U239" s="453" t="n">
        <v>9.800000000000001</v>
      </c>
      <c r="V239" s="453">
        <f>KONWERTUJ_TWARDOSC(AE239,tabela_twardosci!$M$8:$M$69,tabela_twardosci!$K$8:$K$69)</f>
        <v/>
      </c>
      <c r="W239" s="453" t="n"/>
      <c r="X239" s="453" t="n">
        <v>182.5</v>
      </c>
      <c r="Y239" s="453" t="n">
        <v>35</v>
      </c>
      <c r="Z239" s="453" t="n"/>
      <c r="AA239" s="453" t="n"/>
      <c r="AB239" s="453" t="n"/>
      <c r="AC239" s="453" t="n"/>
      <c r="AD239" s="453" t="n"/>
      <c r="AE239" s="453" t="n">
        <v>309</v>
      </c>
      <c r="AF239" s="309">
        <f>NOT(OR(ISBLANK(S239),ISBLANK(T239),ISBLANK(U239),ISBLANK(V239),AND(ISBLANK(W239),ISBLANK(X239))))</f>
        <v/>
      </c>
      <c r="AG239" s="309" t="n">
        <v>25</v>
      </c>
      <c r="AH239" s="309">
        <f>IF(AG239&lt;=30,1,IF(AG239&lt;=60,2,IF(AG239&lt;=100,3,"bd")))</f>
        <v/>
      </c>
      <c r="AI239" s="309">
        <f>AND(A239&gt;=zakresy_produkcyjne!B$2,A239&lt;=zakresy_produkcyjne!B$3)</f>
        <v/>
      </c>
      <c r="AJ239" s="309">
        <f>AND(B239&gt;=zakresy_produkcyjne!C$2,B239&lt;=zakresy_produkcyjne!C$3)</f>
        <v/>
      </c>
      <c r="AK239" s="309">
        <f>AND(C239&gt;=zakresy_produkcyjne!D$2,C239&lt;=zakresy_produkcyjne!D$3)</f>
        <v/>
      </c>
      <c r="AL239" s="309">
        <f>AND(D239&gt;=zakresy_produkcyjne!E$2,D239&lt;=zakresy_produkcyjne!E$3)</f>
        <v/>
      </c>
      <c r="AM239" s="309">
        <f>AND(E239&gt;=zakresy_produkcyjne!F$2,E239&lt;=zakresy_produkcyjne!F$3)</f>
        <v/>
      </c>
      <c r="AN239" s="309">
        <f>AND(F239&gt;=zakresy_produkcyjne!G$2,F239&lt;=zakresy_produkcyjne!G$3)</f>
        <v/>
      </c>
      <c r="AO239" s="309">
        <f>AND(G239&gt;=zakresy_produkcyjne!H$2,G239&lt;=zakresy_produkcyjne!H$3)</f>
        <v/>
      </c>
      <c r="AP239" s="309">
        <f>AND(O239&gt;=zakresy_produkcyjne!I$2,O239&lt;=zakresy_produkcyjne!I$3)</f>
        <v/>
      </c>
      <c r="AQ239" s="309">
        <f>AND(P239&gt;=zakresy_produkcyjne!J$2,P239&lt;=zakresy_produkcyjne!J$3)</f>
        <v/>
      </c>
      <c r="AR239" s="309">
        <f>AND(Q239&gt;=zakresy_produkcyjne!K$2,Q239&lt;=zakresy_produkcyjne!K$3)</f>
        <v/>
      </c>
      <c r="AS239" s="309">
        <f>AND(R239&gt;=zakresy_produkcyjne!L$2,R239&lt;=zakresy_produkcyjne!L$3)</f>
        <v/>
      </c>
      <c r="AT239" s="309">
        <f>AND(AI239:AO239)</f>
        <v/>
      </c>
      <c r="AU239" s="309">
        <f>AND(AP239:AS239)</f>
        <v/>
      </c>
      <c r="AV239" s="309">
        <f>AND(AT239:AU239)</f>
        <v/>
      </c>
      <c r="AW239" s="309">
        <f>AI239*zakresy_produkcyjne!B$4+AJ239*zakresy_produkcyjne!C$4+AK239*zakresy_produkcyjne!D$4+AL239*zakresy_produkcyjne!E$4+AM239*zakresy_produkcyjne!F$4+AN239*zakresy_produkcyjne!G$4+AO239*zakresy_produkcyjne!H$4+AP239*zakresy_produkcyjne!I$4+AQ239*zakresy_produkcyjne!J$4+AR239*zakresy_produkcyjne!K$4+AS239*zakresy_produkcyjne!L$4</f>
        <v/>
      </c>
      <c r="AY239" s="309" t="n">
        <v>425</v>
      </c>
      <c r="AZ239" s="309" t="n">
        <v>277</v>
      </c>
      <c r="BA239" s="309" t="n">
        <v>24.5</v>
      </c>
      <c r="BB239" s="309" t="n">
        <v>157</v>
      </c>
      <c r="BC239" s="309" t="n">
        <v>121</v>
      </c>
      <c r="BJ239" s="309">
        <f>IF(S239&lt;&gt;"",S239,BE239)</f>
        <v/>
      </c>
      <c r="BK239" s="309">
        <f>IF(T239&lt;&gt;"",T239,BF239)</f>
        <v/>
      </c>
      <c r="BL239" s="309">
        <f>IF(U239&lt;&gt;"",U239,BG239)</f>
        <v/>
      </c>
      <c r="BM239" s="309">
        <f>IF(V239&lt;&gt;"",V239,BH239)</f>
        <v/>
      </c>
      <c r="BN239" s="309">
        <f>IF(X239&lt;&gt;"",X239,BI239)</f>
        <v/>
      </c>
      <c r="BO239" s="309">
        <f>ABS(BE239-BJ239)</f>
        <v/>
      </c>
      <c r="BP239" s="309">
        <f>IF(S239&lt;&gt;"",POWER((Arkusz10!$O$9*Q239+Arkusz10!$P$9)-S239,2))</f>
        <v/>
      </c>
    </row>
    <row customHeight="1" ht="13.8" r="240" s="311">
      <c r="A240" s="453" t="n">
        <v>3.21</v>
      </c>
      <c r="B240" s="453" t="n">
        <v>2.57</v>
      </c>
      <c r="C240" s="453" t="n">
        <v>0.28</v>
      </c>
      <c r="D240" s="453" t="n">
        <v>0.024</v>
      </c>
      <c r="E240" s="453" t="n">
        <v>0</v>
      </c>
      <c r="F240" s="453" t="n">
        <v>0.098</v>
      </c>
      <c r="G240" s="453" t="n">
        <v>0.015</v>
      </c>
      <c r="H240" s="453" t="n">
        <v>0.01</v>
      </c>
      <c r="I240" s="453" t="n">
        <v>0.061</v>
      </c>
      <c r="J240" s="453" t="n">
        <v>0</v>
      </c>
      <c r="K240" s="453" t="n">
        <v>0.036</v>
      </c>
      <c r="L240" s="453" t="n">
        <v>0</v>
      </c>
      <c r="M240" s="453" t="n">
        <v>0</v>
      </c>
      <c r="N240" s="453" t="n">
        <v>0</v>
      </c>
      <c r="O240" s="453" t="n">
        <v>830</v>
      </c>
      <c r="P240" s="453" t="n">
        <v>60</v>
      </c>
      <c r="Q240" s="453" t="n">
        <v>350</v>
      </c>
      <c r="R240" s="453" t="n">
        <v>240</v>
      </c>
      <c r="S240" s="453" t="n">
        <v>912</v>
      </c>
      <c r="T240" s="454" t="n"/>
      <c r="U240" s="453" t="n">
        <v>5.8</v>
      </c>
      <c r="V240" s="453">
        <f>KONWERTUJ_TWARDOSC(AE240,tabela_twardosci!$M$8:$M$69,tabela_twardosci!$K$8:$K$69)</f>
        <v/>
      </c>
      <c r="W240" s="453" t="n"/>
      <c r="X240" s="453" t="n">
        <v>207.9</v>
      </c>
      <c r="Y240" s="453" t="n">
        <v>35</v>
      </c>
      <c r="Z240" s="453" t="n"/>
      <c r="AA240" s="453" t="n"/>
      <c r="AB240" s="453" t="n"/>
      <c r="AC240" s="453" t="n"/>
      <c r="AD240" s="453" t="n"/>
      <c r="AE240" s="453" t="n">
        <v>251</v>
      </c>
      <c r="AF240" s="309">
        <f>NOT(OR(ISBLANK(S240),ISBLANK(T240),ISBLANK(U240),ISBLANK(V240),AND(ISBLANK(W240),ISBLANK(X240))))</f>
        <v/>
      </c>
      <c r="AG240" s="309" t="n">
        <v>25</v>
      </c>
      <c r="AH240" s="309">
        <f>IF(AG240&lt;=30,1,IF(AG240&lt;=60,2,IF(AG240&lt;=100,3,"bd")))</f>
        <v/>
      </c>
      <c r="AI240" s="309">
        <f>AND(A240&gt;=zakresy_produkcyjne!B$2,A240&lt;=zakresy_produkcyjne!B$3)</f>
        <v/>
      </c>
      <c r="AJ240" s="309">
        <f>AND(B240&gt;=zakresy_produkcyjne!C$2,B240&lt;=zakresy_produkcyjne!C$3)</f>
        <v/>
      </c>
      <c r="AK240" s="309">
        <f>AND(C240&gt;=zakresy_produkcyjne!D$2,C240&lt;=zakresy_produkcyjne!D$3)</f>
        <v/>
      </c>
      <c r="AL240" s="309">
        <f>AND(D240&gt;=zakresy_produkcyjne!E$2,D240&lt;=zakresy_produkcyjne!E$3)</f>
        <v/>
      </c>
      <c r="AM240" s="309">
        <f>AND(E240&gt;=zakresy_produkcyjne!F$2,E240&lt;=zakresy_produkcyjne!F$3)</f>
        <v/>
      </c>
      <c r="AN240" s="309">
        <f>AND(F240&gt;=zakresy_produkcyjne!G$2,F240&lt;=zakresy_produkcyjne!G$3)</f>
        <v/>
      </c>
      <c r="AO240" s="309">
        <f>AND(G240&gt;=zakresy_produkcyjne!H$2,G240&lt;=zakresy_produkcyjne!H$3)</f>
        <v/>
      </c>
      <c r="AP240" s="309">
        <f>AND(O240&gt;=zakresy_produkcyjne!I$2,O240&lt;=zakresy_produkcyjne!I$3)</f>
        <v/>
      </c>
      <c r="AQ240" s="309">
        <f>AND(P240&gt;=zakresy_produkcyjne!J$2,P240&lt;=zakresy_produkcyjne!J$3)</f>
        <v/>
      </c>
      <c r="AR240" s="309">
        <f>AND(Q240&gt;=zakresy_produkcyjne!K$2,Q240&lt;=zakresy_produkcyjne!K$3)</f>
        <v/>
      </c>
      <c r="AS240" s="309">
        <f>AND(R240&gt;=zakresy_produkcyjne!L$2,R240&lt;=zakresy_produkcyjne!L$3)</f>
        <v/>
      </c>
      <c r="AT240" s="309">
        <f>AND(AI240:AO240)</f>
        <v/>
      </c>
      <c r="AU240" s="309">
        <f>AND(AP240:AS240)</f>
        <v/>
      </c>
      <c r="AV240" s="309">
        <f>AND(AT240:AU240)</f>
        <v/>
      </c>
      <c r="AW240" s="309">
        <f>AI240*zakresy_produkcyjne!B$4+AJ240*zakresy_produkcyjne!C$4+AK240*zakresy_produkcyjne!D$4+AL240*zakresy_produkcyjne!E$4+AM240*zakresy_produkcyjne!F$4+AN240*zakresy_produkcyjne!G$4+AO240*zakresy_produkcyjne!H$4+AP240*zakresy_produkcyjne!I$4+AQ240*zakresy_produkcyjne!J$4+AR240*zakresy_produkcyjne!K$4+AS240*zakresy_produkcyjne!L$4</f>
        <v/>
      </c>
      <c r="AY240" s="309" t="n">
        <v>425</v>
      </c>
      <c r="AZ240" s="309" t="n">
        <v>277</v>
      </c>
      <c r="BA240" s="309" t="n">
        <v>24.5</v>
      </c>
      <c r="BB240" s="309" t="n">
        <v>157</v>
      </c>
      <c r="BC240" s="309" t="n">
        <v>121</v>
      </c>
      <c r="BJ240" s="309">
        <f>IF(S240&lt;&gt;"",S240,BE240)</f>
        <v/>
      </c>
      <c r="BK240" s="309">
        <f>IF(T240&lt;&gt;"",T240,BF240)</f>
        <v/>
      </c>
      <c r="BL240" s="309">
        <f>IF(U240&lt;&gt;"",U240,BG240)</f>
        <v/>
      </c>
      <c r="BM240" s="309">
        <f>IF(V240&lt;&gt;"",V240,BH240)</f>
        <v/>
      </c>
      <c r="BN240" s="309">
        <f>IF(X240&lt;&gt;"",X240,BI240)</f>
        <v/>
      </c>
      <c r="BO240" s="309">
        <f>ABS(BE240-BJ240)</f>
        <v/>
      </c>
      <c r="BP240" s="309">
        <f>IF(S240&lt;&gt;"",POWER((Arkusz10!$O$9*Q240+Arkusz10!$P$9)-S240,2))</f>
        <v/>
      </c>
    </row>
    <row customHeight="1" ht="13.8" r="241" s="311">
      <c r="A241" s="453" t="n">
        <v>3.21</v>
      </c>
      <c r="B241" s="453" t="n">
        <v>2.57</v>
      </c>
      <c r="C241" s="453" t="n">
        <v>0.28</v>
      </c>
      <c r="D241" s="453" t="n">
        <v>0.024</v>
      </c>
      <c r="E241" s="453" t="n">
        <v>0</v>
      </c>
      <c r="F241" s="453" t="n">
        <v>0.098</v>
      </c>
      <c r="G241" s="453" t="n">
        <v>0.015</v>
      </c>
      <c r="H241" s="453" t="n">
        <v>0.01</v>
      </c>
      <c r="I241" s="453" t="n">
        <v>0.061</v>
      </c>
      <c r="J241" s="453" t="n">
        <v>0</v>
      </c>
      <c r="K241" s="453" t="n">
        <v>0.036</v>
      </c>
      <c r="L241" s="453" t="n">
        <v>0</v>
      </c>
      <c r="M241" s="453" t="n">
        <v>0</v>
      </c>
      <c r="N241" s="453" t="n">
        <v>0</v>
      </c>
      <c r="O241" s="453" t="n">
        <v>830</v>
      </c>
      <c r="P241" s="453" t="n">
        <v>60</v>
      </c>
      <c r="Q241" s="453" t="n">
        <v>325</v>
      </c>
      <c r="R241" s="453" t="n">
        <v>30</v>
      </c>
      <c r="S241" s="453" t="n">
        <v>1170</v>
      </c>
      <c r="T241" s="454" t="n"/>
      <c r="U241" s="453" t="n">
        <v>4.9</v>
      </c>
      <c r="V241" s="453">
        <f>KONWERTUJ_TWARDOSC(AE241,tabela_twardosci!$M$8:$M$69,tabela_twardosci!$K$8:$K$69)</f>
        <v/>
      </c>
      <c r="W241" s="453" t="n"/>
      <c r="X241" s="453" t="n">
        <v>133.8</v>
      </c>
      <c r="Y241" s="453" t="n">
        <v>35</v>
      </c>
      <c r="Z241" s="453" t="n"/>
      <c r="AA241" s="453" t="n"/>
      <c r="AB241" s="453" t="n"/>
      <c r="AC241" s="453" t="n"/>
      <c r="AD241" s="453" t="n"/>
      <c r="AE241" s="453" t="n">
        <v>320</v>
      </c>
      <c r="AF241" s="309">
        <f>NOT(OR(ISBLANK(S241),ISBLANK(T241),ISBLANK(U241),ISBLANK(V241),AND(ISBLANK(W241),ISBLANK(X241))))</f>
        <v/>
      </c>
      <c r="AG241" s="309" t="n">
        <v>25</v>
      </c>
      <c r="AH241" s="309">
        <f>IF(AG241&lt;=30,1,IF(AG241&lt;=60,2,IF(AG241&lt;=100,3,"bd")))</f>
        <v/>
      </c>
      <c r="AI241" s="309">
        <f>AND(A241&gt;=zakresy_produkcyjne!B$2,A241&lt;=zakresy_produkcyjne!B$3)</f>
        <v/>
      </c>
      <c r="AJ241" s="309">
        <f>AND(B241&gt;=zakresy_produkcyjne!C$2,B241&lt;=zakresy_produkcyjne!C$3)</f>
        <v/>
      </c>
      <c r="AK241" s="309">
        <f>AND(C241&gt;=zakresy_produkcyjne!D$2,C241&lt;=zakresy_produkcyjne!D$3)</f>
        <v/>
      </c>
      <c r="AL241" s="309">
        <f>AND(D241&gt;=zakresy_produkcyjne!E$2,D241&lt;=zakresy_produkcyjne!E$3)</f>
        <v/>
      </c>
      <c r="AM241" s="309">
        <f>AND(E241&gt;=zakresy_produkcyjne!F$2,E241&lt;=zakresy_produkcyjne!F$3)</f>
        <v/>
      </c>
      <c r="AN241" s="309">
        <f>AND(F241&gt;=zakresy_produkcyjne!G$2,F241&lt;=zakresy_produkcyjne!G$3)</f>
        <v/>
      </c>
      <c r="AO241" s="309">
        <f>AND(G241&gt;=zakresy_produkcyjne!H$2,G241&lt;=zakresy_produkcyjne!H$3)</f>
        <v/>
      </c>
      <c r="AP241" s="309">
        <f>AND(O241&gt;=zakresy_produkcyjne!I$2,O241&lt;=zakresy_produkcyjne!I$3)</f>
        <v/>
      </c>
      <c r="AQ241" s="309">
        <f>AND(P241&gt;=zakresy_produkcyjne!J$2,P241&lt;=zakresy_produkcyjne!J$3)</f>
        <v/>
      </c>
      <c r="AR241" s="309">
        <f>AND(Q241&gt;=zakresy_produkcyjne!K$2,Q241&lt;=zakresy_produkcyjne!K$3)</f>
        <v/>
      </c>
      <c r="AS241" s="309">
        <f>AND(R241&gt;=zakresy_produkcyjne!L$2,R241&lt;=zakresy_produkcyjne!L$3)</f>
        <v/>
      </c>
      <c r="AT241" s="309">
        <f>AND(AI241:AO241)</f>
        <v/>
      </c>
      <c r="AU241" s="309">
        <f>AND(AP241:AS241)</f>
        <v/>
      </c>
      <c r="AV241" s="309">
        <f>AND(AT241:AU241)</f>
        <v/>
      </c>
      <c r="AW241" s="309">
        <f>AI241*zakresy_produkcyjne!B$4+AJ241*zakresy_produkcyjne!C$4+AK241*zakresy_produkcyjne!D$4+AL241*zakresy_produkcyjne!E$4+AM241*zakresy_produkcyjne!F$4+AN241*zakresy_produkcyjne!G$4+AO241*zakresy_produkcyjne!H$4+AP241*zakresy_produkcyjne!I$4+AQ241*zakresy_produkcyjne!J$4+AR241*zakresy_produkcyjne!K$4+AS241*zakresy_produkcyjne!L$4</f>
        <v/>
      </c>
      <c r="AY241" s="309" t="n">
        <v>425</v>
      </c>
      <c r="AZ241" s="309" t="n">
        <v>277</v>
      </c>
      <c r="BA241" s="309" t="n">
        <v>24.5</v>
      </c>
      <c r="BB241" s="309" t="n">
        <v>157</v>
      </c>
      <c r="BC241" s="309" t="n">
        <v>121</v>
      </c>
      <c r="BJ241" s="309">
        <f>IF(S241&lt;&gt;"",S241,BE241)</f>
        <v/>
      </c>
      <c r="BK241" s="309">
        <f>IF(T241&lt;&gt;"",T241,BF241)</f>
        <v/>
      </c>
      <c r="BL241" s="309">
        <f>IF(U241&lt;&gt;"",U241,BG241)</f>
        <v/>
      </c>
      <c r="BM241" s="309">
        <f>IF(V241&lt;&gt;"",V241,BH241)</f>
        <v/>
      </c>
      <c r="BN241" s="309">
        <f>IF(X241&lt;&gt;"",X241,BI241)</f>
        <v/>
      </c>
      <c r="BO241" s="309">
        <f>ABS(BE241-BJ241)</f>
        <v/>
      </c>
      <c r="BP241" s="309">
        <f>IF(S241&lt;&gt;"",POWER((Arkusz10!$O$9*Q241+Arkusz10!$P$9)-S241,2))</f>
        <v/>
      </c>
    </row>
    <row customHeight="1" ht="13.8" r="242" s="311">
      <c r="A242" s="453" t="n">
        <v>3.21</v>
      </c>
      <c r="B242" s="453" t="n">
        <v>2.57</v>
      </c>
      <c r="C242" s="453" t="n">
        <v>0.28</v>
      </c>
      <c r="D242" s="453" t="n">
        <v>0.024</v>
      </c>
      <c r="E242" s="453" t="n">
        <v>0</v>
      </c>
      <c r="F242" s="453" t="n">
        <v>0.098</v>
      </c>
      <c r="G242" s="453" t="n">
        <v>0.015</v>
      </c>
      <c r="H242" s="453" t="n">
        <v>0.01</v>
      </c>
      <c r="I242" s="453" t="n">
        <v>0.061</v>
      </c>
      <c r="J242" s="453" t="n">
        <v>0</v>
      </c>
      <c r="K242" s="453" t="n">
        <v>0.036</v>
      </c>
      <c r="L242" s="453" t="n">
        <v>0</v>
      </c>
      <c r="M242" s="453" t="n">
        <v>0</v>
      </c>
      <c r="N242" s="453" t="n">
        <v>0</v>
      </c>
      <c r="O242" s="453" t="n">
        <v>830</v>
      </c>
      <c r="P242" s="453" t="n">
        <v>60</v>
      </c>
      <c r="Q242" s="453" t="n">
        <v>325</v>
      </c>
      <c r="R242" s="453" t="n">
        <v>60</v>
      </c>
      <c r="S242" s="453" t="n">
        <v>918</v>
      </c>
      <c r="T242" s="454" t="n"/>
      <c r="U242" s="453" t="n">
        <v>7.3</v>
      </c>
      <c r="V242" s="453">
        <f>KONWERTUJ_TWARDOSC(AE242,tabela_twardosci!$M$8:$M$69,tabela_twardosci!$K$8:$K$69)</f>
        <v/>
      </c>
      <c r="W242" s="453" t="n"/>
      <c r="X242" s="453" t="n">
        <v>99.40000000000001</v>
      </c>
      <c r="Y242" s="453" t="n">
        <v>35</v>
      </c>
      <c r="Z242" s="453" t="n"/>
      <c r="AA242" s="453" t="n"/>
      <c r="AB242" s="453" t="n"/>
      <c r="AC242" s="453" t="n"/>
      <c r="AD242" s="453" t="n"/>
      <c r="AE242" s="453" t="n">
        <v>323</v>
      </c>
      <c r="AF242" s="309">
        <f>NOT(OR(ISBLANK(S242),ISBLANK(T242),ISBLANK(U242),ISBLANK(V242),AND(ISBLANK(W242),ISBLANK(X242))))</f>
        <v/>
      </c>
      <c r="AG242" s="309" t="n">
        <v>25</v>
      </c>
      <c r="AH242" s="309">
        <f>IF(AG242&lt;=30,1,IF(AG242&lt;=60,2,IF(AG242&lt;=100,3,"bd")))</f>
        <v/>
      </c>
      <c r="AI242" s="309">
        <f>AND(A242&gt;=zakresy_produkcyjne!B$2,A242&lt;=zakresy_produkcyjne!B$3)</f>
        <v/>
      </c>
      <c r="AJ242" s="309">
        <f>AND(B242&gt;=zakresy_produkcyjne!C$2,B242&lt;=zakresy_produkcyjne!C$3)</f>
        <v/>
      </c>
      <c r="AK242" s="309">
        <f>AND(C242&gt;=zakresy_produkcyjne!D$2,C242&lt;=zakresy_produkcyjne!D$3)</f>
        <v/>
      </c>
      <c r="AL242" s="309">
        <f>AND(D242&gt;=zakresy_produkcyjne!E$2,D242&lt;=zakresy_produkcyjne!E$3)</f>
        <v/>
      </c>
      <c r="AM242" s="309">
        <f>AND(E242&gt;=zakresy_produkcyjne!F$2,E242&lt;=zakresy_produkcyjne!F$3)</f>
        <v/>
      </c>
      <c r="AN242" s="309">
        <f>AND(F242&gt;=zakresy_produkcyjne!G$2,F242&lt;=zakresy_produkcyjne!G$3)</f>
        <v/>
      </c>
      <c r="AO242" s="309">
        <f>AND(G242&gt;=zakresy_produkcyjne!H$2,G242&lt;=zakresy_produkcyjne!H$3)</f>
        <v/>
      </c>
      <c r="AP242" s="309">
        <f>AND(O242&gt;=zakresy_produkcyjne!I$2,O242&lt;=zakresy_produkcyjne!I$3)</f>
        <v/>
      </c>
      <c r="AQ242" s="309">
        <f>AND(P242&gt;=zakresy_produkcyjne!J$2,P242&lt;=zakresy_produkcyjne!J$3)</f>
        <v/>
      </c>
      <c r="AR242" s="309">
        <f>AND(Q242&gt;=zakresy_produkcyjne!K$2,Q242&lt;=zakresy_produkcyjne!K$3)</f>
        <v/>
      </c>
      <c r="AS242" s="309">
        <f>AND(R242&gt;=zakresy_produkcyjne!L$2,R242&lt;=zakresy_produkcyjne!L$3)</f>
        <v/>
      </c>
      <c r="AT242" s="309">
        <f>AND(AI242:AO242)</f>
        <v/>
      </c>
      <c r="AU242" s="309">
        <f>AND(AP242:AS242)</f>
        <v/>
      </c>
      <c r="AV242" s="309">
        <f>AND(AT242:AU242)</f>
        <v/>
      </c>
      <c r="AW242" s="309">
        <f>AI242*zakresy_produkcyjne!B$4+AJ242*zakresy_produkcyjne!C$4+AK242*zakresy_produkcyjne!D$4+AL242*zakresy_produkcyjne!E$4+AM242*zakresy_produkcyjne!F$4+AN242*zakresy_produkcyjne!G$4+AO242*zakresy_produkcyjne!H$4+AP242*zakresy_produkcyjne!I$4+AQ242*zakresy_produkcyjne!J$4+AR242*zakresy_produkcyjne!K$4+AS242*zakresy_produkcyjne!L$4</f>
        <v/>
      </c>
      <c r="AY242" s="309" t="n">
        <v>425</v>
      </c>
      <c r="AZ242" s="309" t="n">
        <v>277</v>
      </c>
      <c r="BA242" s="309" t="n">
        <v>24.5</v>
      </c>
      <c r="BB242" s="309" t="n">
        <v>157</v>
      </c>
      <c r="BC242" s="309" t="n">
        <v>121</v>
      </c>
      <c r="BJ242" s="309">
        <f>IF(S242&lt;&gt;"",S242,BE242)</f>
        <v/>
      </c>
      <c r="BK242" s="309">
        <f>IF(T242&lt;&gt;"",T242,BF242)</f>
        <v/>
      </c>
      <c r="BL242" s="309">
        <f>IF(U242&lt;&gt;"",U242,BG242)</f>
        <v/>
      </c>
      <c r="BM242" s="309">
        <f>IF(V242&lt;&gt;"",V242,BH242)</f>
        <v/>
      </c>
      <c r="BN242" s="309">
        <f>IF(X242&lt;&gt;"",X242,BI242)</f>
        <v/>
      </c>
      <c r="BO242" s="309">
        <f>ABS(BE242-BJ242)</f>
        <v/>
      </c>
      <c r="BP242" s="309">
        <f>IF(S242&lt;&gt;"",POWER((Arkusz10!$O$9*Q242+Arkusz10!$P$9)-S242,2))</f>
        <v/>
      </c>
    </row>
    <row customHeight="1" ht="13.8" r="243" s="311">
      <c r="A243" s="453" t="n">
        <v>3.21</v>
      </c>
      <c r="B243" s="453" t="n">
        <v>2.57</v>
      </c>
      <c r="C243" s="453" t="n">
        <v>0.28</v>
      </c>
      <c r="D243" s="453" t="n">
        <v>0.024</v>
      </c>
      <c r="E243" s="453" t="n">
        <v>0</v>
      </c>
      <c r="F243" s="453" t="n">
        <v>0.098</v>
      </c>
      <c r="G243" s="453" t="n">
        <v>0.015</v>
      </c>
      <c r="H243" s="453" t="n">
        <v>0.01</v>
      </c>
      <c r="I243" s="453" t="n">
        <v>0.061</v>
      </c>
      <c r="J243" s="453" t="n">
        <v>0</v>
      </c>
      <c r="K243" s="453" t="n">
        <v>0.036</v>
      </c>
      <c r="L243" s="453" t="n">
        <v>0</v>
      </c>
      <c r="M243" s="453" t="n">
        <v>0</v>
      </c>
      <c r="N243" s="453" t="n">
        <v>0</v>
      </c>
      <c r="O243" s="453" t="n">
        <v>830</v>
      </c>
      <c r="P243" s="453" t="n">
        <v>60</v>
      </c>
      <c r="Q243" s="453" t="n">
        <v>325</v>
      </c>
      <c r="R243" s="453" t="n">
        <v>120</v>
      </c>
      <c r="S243" s="453" t="n">
        <v>940</v>
      </c>
      <c r="T243" s="454" t="n"/>
      <c r="U243" s="453" t="n">
        <v>9.800000000000001</v>
      </c>
      <c r="V243" s="453">
        <f>KONWERTUJ_TWARDOSC(AE243,tabela_twardosci!$M$8:$M$69,tabela_twardosci!$K$8:$K$69)</f>
        <v/>
      </c>
      <c r="W243" s="453" t="n"/>
      <c r="X243" s="453" t="n">
        <v>132</v>
      </c>
      <c r="Y243" s="453" t="n">
        <v>35</v>
      </c>
      <c r="Z243" s="453" t="n"/>
      <c r="AA243" s="453" t="n"/>
      <c r="AB243" s="453" t="n"/>
      <c r="AC243" s="453" t="n"/>
      <c r="AD243" s="453" t="n"/>
      <c r="AE243" s="453" t="n">
        <v>309</v>
      </c>
      <c r="AF243" s="309">
        <f>NOT(OR(ISBLANK(S243),ISBLANK(T243),ISBLANK(U243),ISBLANK(V243),AND(ISBLANK(W243),ISBLANK(X243))))</f>
        <v/>
      </c>
      <c r="AG243" s="309" t="n">
        <v>25</v>
      </c>
      <c r="AH243" s="309">
        <f>IF(AG243&lt;=30,1,IF(AG243&lt;=60,2,IF(AG243&lt;=100,3,"bd")))</f>
        <v/>
      </c>
      <c r="AI243" s="309">
        <f>AND(A243&gt;=zakresy_produkcyjne!B$2,A243&lt;=zakresy_produkcyjne!B$3)</f>
        <v/>
      </c>
      <c r="AJ243" s="309">
        <f>AND(B243&gt;=zakresy_produkcyjne!C$2,B243&lt;=zakresy_produkcyjne!C$3)</f>
        <v/>
      </c>
      <c r="AK243" s="309">
        <f>AND(C243&gt;=zakresy_produkcyjne!D$2,C243&lt;=zakresy_produkcyjne!D$3)</f>
        <v/>
      </c>
      <c r="AL243" s="309">
        <f>AND(D243&gt;=zakresy_produkcyjne!E$2,D243&lt;=zakresy_produkcyjne!E$3)</f>
        <v/>
      </c>
      <c r="AM243" s="309">
        <f>AND(E243&gt;=zakresy_produkcyjne!F$2,E243&lt;=zakresy_produkcyjne!F$3)</f>
        <v/>
      </c>
      <c r="AN243" s="309">
        <f>AND(F243&gt;=zakresy_produkcyjne!G$2,F243&lt;=zakresy_produkcyjne!G$3)</f>
        <v/>
      </c>
      <c r="AO243" s="309">
        <f>AND(G243&gt;=zakresy_produkcyjne!H$2,G243&lt;=zakresy_produkcyjne!H$3)</f>
        <v/>
      </c>
      <c r="AP243" s="309">
        <f>AND(O243&gt;=zakresy_produkcyjne!I$2,O243&lt;=zakresy_produkcyjne!I$3)</f>
        <v/>
      </c>
      <c r="AQ243" s="309">
        <f>AND(P243&gt;=zakresy_produkcyjne!J$2,P243&lt;=zakresy_produkcyjne!J$3)</f>
        <v/>
      </c>
      <c r="AR243" s="309">
        <f>AND(Q243&gt;=zakresy_produkcyjne!K$2,Q243&lt;=zakresy_produkcyjne!K$3)</f>
        <v/>
      </c>
      <c r="AS243" s="309">
        <f>AND(R243&gt;=zakresy_produkcyjne!L$2,R243&lt;=zakresy_produkcyjne!L$3)</f>
        <v/>
      </c>
      <c r="AT243" s="309">
        <f>AND(AI243:AO243)</f>
        <v/>
      </c>
      <c r="AU243" s="309">
        <f>AND(AP243:AS243)</f>
        <v/>
      </c>
      <c r="AV243" s="309">
        <f>AND(AT243:AU243)</f>
        <v/>
      </c>
      <c r="AW243" s="309">
        <f>AI243*zakresy_produkcyjne!B$4+AJ243*zakresy_produkcyjne!C$4+AK243*zakresy_produkcyjne!D$4+AL243*zakresy_produkcyjne!E$4+AM243*zakresy_produkcyjne!F$4+AN243*zakresy_produkcyjne!G$4+AO243*zakresy_produkcyjne!H$4+AP243*zakresy_produkcyjne!I$4+AQ243*zakresy_produkcyjne!J$4+AR243*zakresy_produkcyjne!K$4+AS243*zakresy_produkcyjne!L$4</f>
        <v/>
      </c>
      <c r="AY243" s="309" t="n">
        <v>425</v>
      </c>
      <c r="AZ243" s="309" t="n">
        <v>277</v>
      </c>
      <c r="BA243" s="309" t="n">
        <v>24.5</v>
      </c>
      <c r="BB243" s="309" t="n">
        <v>157</v>
      </c>
      <c r="BC243" s="309" t="n">
        <v>121</v>
      </c>
      <c r="BJ243" s="309">
        <f>IF(S243&lt;&gt;"",S243,BE243)</f>
        <v/>
      </c>
      <c r="BK243" s="309">
        <f>IF(T243&lt;&gt;"",T243,BF243)</f>
        <v/>
      </c>
      <c r="BL243" s="309">
        <f>IF(U243&lt;&gt;"",U243,BG243)</f>
        <v/>
      </c>
      <c r="BM243" s="309">
        <f>IF(V243&lt;&gt;"",V243,BH243)</f>
        <v/>
      </c>
      <c r="BN243" s="309">
        <f>IF(X243&lt;&gt;"",X243,BI243)</f>
        <v/>
      </c>
      <c r="BO243" s="309">
        <f>ABS(BE243-BJ243)</f>
        <v/>
      </c>
      <c r="BP243" s="309">
        <f>IF(S243&lt;&gt;"",POWER((Arkusz10!$O$9*Q243+Arkusz10!$P$9)-S243,2))</f>
        <v/>
      </c>
    </row>
    <row customHeight="1" ht="13.8" r="244" s="311">
      <c r="A244" s="453" t="n">
        <v>3.21</v>
      </c>
      <c r="B244" s="453" t="n">
        <v>2.57</v>
      </c>
      <c r="C244" s="453" t="n">
        <v>0.28</v>
      </c>
      <c r="D244" s="453" t="n">
        <v>0.024</v>
      </c>
      <c r="E244" s="453" t="n">
        <v>0</v>
      </c>
      <c r="F244" s="453" t="n">
        <v>0.098</v>
      </c>
      <c r="G244" s="453" t="n">
        <v>0.015</v>
      </c>
      <c r="H244" s="453" t="n">
        <v>0.01</v>
      </c>
      <c r="I244" s="453" t="n">
        <v>0.061</v>
      </c>
      <c r="J244" s="453" t="n">
        <v>0</v>
      </c>
      <c r="K244" s="453" t="n">
        <v>0.036</v>
      </c>
      <c r="L244" s="453" t="n">
        <v>0</v>
      </c>
      <c r="M244" s="453" t="n">
        <v>0</v>
      </c>
      <c r="N244" s="453" t="n">
        <v>0</v>
      </c>
      <c r="O244" s="453" t="n">
        <v>830</v>
      </c>
      <c r="P244" s="453" t="n">
        <v>60</v>
      </c>
      <c r="Q244" s="453" t="n">
        <v>325</v>
      </c>
      <c r="R244" s="453" t="n">
        <v>240</v>
      </c>
      <c r="S244" s="453" t="n">
        <v>875</v>
      </c>
      <c r="T244" s="454" t="n"/>
      <c r="U244" s="453" t="n">
        <v>5.8</v>
      </c>
      <c r="V244" s="453">
        <f>KONWERTUJ_TWARDOSC(AE244,tabela_twardosci!$M$8:$M$69,tabela_twardosci!$K$8:$K$69)</f>
        <v/>
      </c>
      <c r="W244" s="453" t="n"/>
      <c r="X244" s="453" t="n">
        <v>145.7</v>
      </c>
      <c r="Y244" s="453" t="n">
        <v>35</v>
      </c>
      <c r="Z244" s="453" t="n"/>
      <c r="AA244" s="453" t="n"/>
      <c r="AB244" s="453" t="n"/>
      <c r="AC244" s="453" t="n"/>
      <c r="AD244" s="453" t="n"/>
      <c r="AE244" s="453" t="n">
        <v>383</v>
      </c>
      <c r="AF244" s="309">
        <f>NOT(OR(ISBLANK(S244),ISBLANK(T244),ISBLANK(U244),ISBLANK(V244),AND(ISBLANK(W244),ISBLANK(X244))))</f>
        <v/>
      </c>
      <c r="AG244" s="309" t="n">
        <v>25</v>
      </c>
      <c r="AH244" s="309">
        <f>IF(AG244&lt;=30,1,IF(AG244&lt;=60,2,IF(AG244&lt;=100,3,"bd")))</f>
        <v/>
      </c>
      <c r="AI244" s="309">
        <f>AND(A244&gt;=zakresy_produkcyjne!B$2,A244&lt;=zakresy_produkcyjne!B$3)</f>
        <v/>
      </c>
      <c r="AJ244" s="309">
        <f>AND(B244&gt;=zakresy_produkcyjne!C$2,B244&lt;=zakresy_produkcyjne!C$3)</f>
        <v/>
      </c>
      <c r="AK244" s="309">
        <f>AND(C244&gt;=zakresy_produkcyjne!D$2,C244&lt;=zakresy_produkcyjne!D$3)</f>
        <v/>
      </c>
      <c r="AL244" s="309">
        <f>AND(D244&gt;=zakresy_produkcyjne!E$2,D244&lt;=zakresy_produkcyjne!E$3)</f>
        <v/>
      </c>
      <c r="AM244" s="309">
        <f>AND(E244&gt;=zakresy_produkcyjne!F$2,E244&lt;=zakresy_produkcyjne!F$3)</f>
        <v/>
      </c>
      <c r="AN244" s="309">
        <f>AND(F244&gt;=zakresy_produkcyjne!G$2,F244&lt;=zakresy_produkcyjne!G$3)</f>
        <v/>
      </c>
      <c r="AO244" s="309">
        <f>AND(G244&gt;=zakresy_produkcyjne!H$2,G244&lt;=zakresy_produkcyjne!H$3)</f>
        <v/>
      </c>
      <c r="AP244" s="309">
        <f>AND(O244&gt;=zakresy_produkcyjne!I$2,O244&lt;=zakresy_produkcyjne!I$3)</f>
        <v/>
      </c>
      <c r="AQ244" s="309">
        <f>AND(P244&gt;=zakresy_produkcyjne!J$2,P244&lt;=zakresy_produkcyjne!J$3)</f>
        <v/>
      </c>
      <c r="AR244" s="309">
        <f>AND(Q244&gt;=zakresy_produkcyjne!K$2,Q244&lt;=zakresy_produkcyjne!K$3)</f>
        <v/>
      </c>
      <c r="AS244" s="309">
        <f>AND(R244&gt;=zakresy_produkcyjne!L$2,R244&lt;=zakresy_produkcyjne!L$3)</f>
        <v/>
      </c>
      <c r="AT244" s="309">
        <f>AND(AI244:AO244)</f>
        <v/>
      </c>
      <c r="AU244" s="309">
        <f>AND(AP244:AS244)</f>
        <v/>
      </c>
      <c r="AV244" s="309">
        <f>AND(AT244:AU244)</f>
        <v/>
      </c>
      <c r="AW244" s="309">
        <f>AI244*zakresy_produkcyjne!B$4+AJ244*zakresy_produkcyjne!C$4+AK244*zakresy_produkcyjne!D$4+AL244*zakresy_produkcyjne!E$4+AM244*zakresy_produkcyjne!F$4+AN244*zakresy_produkcyjne!G$4+AO244*zakresy_produkcyjne!H$4+AP244*zakresy_produkcyjne!I$4+AQ244*zakresy_produkcyjne!J$4+AR244*zakresy_produkcyjne!K$4+AS244*zakresy_produkcyjne!L$4</f>
        <v/>
      </c>
      <c r="AY244" s="309" t="n">
        <v>425</v>
      </c>
      <c r="AZ244" s="309" t="n">
        <v>277</v>
      </c>
      <c r="BA244" s="309" t="n">
        <v>24.5</v>
      </c>
      <c r="BB244" s="309" t="n">
        <v>157</v>
      </c>
      <c r="BC244" s="309" t="n">
        <v>121</v>
      </c>
      <c r="BJ244" s="309">
        <f>IF(S244&lt;&gt;"",S244,BE244)</f>
        <v/>
      </c>
      <c r="BK244" s="309">
        <f>IF(T244&lt;&gt;"",T244,BF244)</f>
        <v/>
      </c>
      <c r="BL244" s="309">
        <f>IF(U244&lt;&gt;"",U244,BG244)</f>
        <v/>
      </c>
      <c r="BM244" s="309">
        <f>IF(V244&lt;&gt;"",V244,BH244)</f>
        <v/>
      </c>
      <c r="BN244" s="309">
        <f>IF(X244&lt;&gt;"",X244,BI244)</f>
        <v/>
      </c>
      <c r="BO244" s="309">
        <f>ABS(BE244-BJ244)</f>
        <v/>
      </c>
      <c r="BP244" s="309">
        <f>IF(S244&lt;&gt;"",POWER((Arkusz10!$O$9*Q244+Arkusz10!$P$9)-S244,2))</f>
        <v/>
      </c>
    </row>
    <row customHeight="1" ht="13.8" r="245" s="311">
      <c r="A245" s="453" t="n">
        <v>3.21</v>
      </c>
      <c r="B245" s="453" t="n">
        <v>2.57</v>
      </c>
      <c r="C245" s="453" t="n">
        <v>0.28</v>
      </c>
      <c r="D245" s="453" t="n">
        <v>0.024</v>
      </c>
      <c r="E245" s="453" t="n">
        <v>0</v>
      </c>
      <c r="F245" s="453" t="n">
        <v>0.098</v>
      </c>
      <c r="G245" s="453" t="n">
        <v>0.015</v>
      </c>
      <c r="H245" s="453" t="n">
        <v>0.01</v>
      </c>
      <c r="I245" s="453" t="n">
        <v>0.061</v>
      </c>
      <c r="J245" s="453" t="n">
        <v>0</v>
      </c>
      <c r="K245" s="453" t="n">
        <v>0.036</v>
      </c>
      <c r="L245" s="453" t="n">
        <v>0</v>
      </c>
      <c r="M245" s="453" t="n">
        <v>0</v>
      </c>
      <c r="N245" s="453" t="n">
        <v>0</v>
      </c>
      <c r="O245" s="453" t="n">
        <v>830</v>
      </c>
      <c r="P245" s="453" t="n">
        <v>60</v>
      </c>
      <c r="Q245" s="453" t="n">
        <v>300</v>
      </c>
      <c r="R245" s="453" t="n">
        <v>30</v>
      </c>
      <c r="S245" s="453" t="n">
        <v>1282</v>
      </c>
      <c r="T245" s="454" t="n"/>
      <c r="U245" s="453" t="n">
        <v>4.1</v>
      </c>
      <c r="V245" s="453">
        <f>KONWERTUJ_TWARDOSC(AE245,tabela_twardosci!$M$8:$M$69,tabela_twardosci!$K$8:$K$69)</f>
        <v/>
      </c>
      <c r="W245" s="453" t="n"/>
      <c r="X245" s="453" t="n">
        <v>42.7</v>
      </c>
      <c r="Y245" s="453" t="n">
        <v>35</v>
      </c>
      <c r="Z245" s="453" t="n"/>
      <c r="AA245" s="453" t="n"/>
      <c r="AB245" s="453" t="n"/>
      <c r="AC245" s="453" t="n"/>
      <c r="AD245" s="453" t="n"/>
      <c r="AE245" s="453" t="n">
        <v>363</v>
      </c>
      <c r="AF245" s="309">
        <f>NOT(OR(ISBLANK(S245),ISBLANK(T245),ISBLANK(U245),ISBLANK(V245),AND(ISBLANK(W245),ISBLANK(X245))))</f>
        <v/>
      </c>
      <c r="AG245" s="309" t="n">
        <v>25</v>
      </c>
      <c r="AH245" s="309">
        <f>IF(AG245&lt;=30,1,IF(AG245&lt;=60,2,IF(AG245&lt;=100,3,"bd")))</f>
        <v/>
      </c>
      <c r="AI245" s="309">
        <f>AND(A245&gt;=zakresy_produkcyjne!B$2,A245&lt;=zakresy_produkcyjne!B$3)</f>
        <v/>
      </c>
      <c r="AJ245" s="309">
        <f>AND(B245&gt;=zakresy_produkcyjne!C$2,B245&lt;=zakresy_produkcyjne!C$3)</f>
        <v/>
      </c>
      <c r="AK245" s="309">
        <f>AND(C245&gt;=zakresy_produkcyjne!D$2,C245&lt;=zakresy_produkcyjne!D$3)</f>
        <v/>
      </c>
      <c r="AL245" s="309">
        <f>AND(D245&gt;=zakresy_produkcyjne!E$2,D245&lt;=zakresy_produkcyjne!E$3)</f>
        <v/>
      </c>
      <c r="AM245" s="309">
        <f>AND(E245&gt;=zakresy_produkcyjne!F$2,E245&lt;=zakresy_produkcyjne!F$3)</f>
        <v/>
      </c>
      <c r="AN245" s="309">
        <f>AND(F245&gt;=zakresy_produkcyjne!G$2,F245&lt;=zakresy_produkcyjne!G$3)</f>
        <v/>
      </c>
      <c r="AO245" s="309">
        <f>AND(G245&gt;=zakresy_produkcyjne!H$2,G245&lt;=zakresy_produkcyjne!H$3)</f>
        <v/>
      </c>
      <c r="AP245" s="309">
        <f>AND(O245&gt;=zakresy_produkcyjne!I$2,O245&lt;=zakresy_produkcyjne!I$3)</f>
        <v/>
      </c>
      <c r="AQ245" s="309">
        <f>AND(P245&gt;=zakresy_produkcyjne!J$2,P245&lt;=zakresy_produkcyjne!J$3)</f>
        <v/>
      </c>
      <c r="AR245" s="309">
        <f>AND(Q245&gt;=zakresy_produkcyjne!K$2,Q245&lt;=zakresy_produkcyjne!K$3)</f>
        <v/>
      </c>
      <c r="AS245" s="309">
        <f>AND(R245&gt;=zakresy_produkcyjne!L$2,R245&lt;=zakresy_produkcyjne!L$3)</f>
        <v/>
      </c>
      <c r="AT245" s="309">
        <f>AND(AI245:AO245)</f>
        <v/>
      </c>
      <c r="AU245" s="309">
        <f>AND(AP245:AS245)</f>
        <v/>
      </c>
      <c r="AV245" s="309">
        <f>AND(AT245:AU245)</f>
        <v/>
      </c>
      <c r="AW245" s="309">
        <f>AI245*zakresy_produkcyjne!B$4+AJ245*zakresy_produkcyjne!C$4+AK245*zakresy_produkcyjne!D$4+AL245*zakresy_produkcyjne!E$4+AM245*zakresy_produkcyjne!F$4+AN245*zakresy_produkcyjne!G$4+AO245*zakresy_produkcyjne!H$4+AP245*zakresy_produkcyjne!I$4+AQ245*zakresy_produkcyjne!J$4+AR245*zakresy_produkcyjne!K$4+AS245*zakresy_produkcyjne!L$4</f>
        <v/>
      </c>
      <c r="AY245" s="309" t="n">
        <v>425</v>
      </c>
      <c r="AZ245" s="309" t="n">
        <v>277</v>
      </c>
      <c r="BA245" s="309" t="n">
        <v>24.5</v>
      </c>
      <c r="BB245" s="309" t="n">
        <v>157</v>
      </c>
      <c r="BC245" s="309" t="n">
        <v>121</v>
      </c>
      <c r="BJ245" s="309">
        <f>IF(S245&lt;&gt;"",S245,BE245)</f>
        <v/>
      </c>
      <c r="BK245" s="309">
        <f>IF(T245&lt;&gt;"",T245,BF245)</f>
        <v/>
      </c>
      <c r="BL245" s="309">
        <f>IF(U245&lt;&gt;"",U245,BG245)</f>
        <v/>
      </c>
      <c r="BM245" s="309">
        <f>IF(V245&lt;&gt;"",V245,BH245)</f>
        <v/>
      </c>
      <c r="BN245" s="309">
        <f>IF(X245&lt;&gt;"",X245,BI245)</f>
        <v/>
      </c>
      <c r="BO245" s="309">
        <f>ABS(BE245-BJ245)</f>
        <v/>
      </c>
      <c r="BP245" s="309">
        <f>IF(S245&lt;&gt;"",POWER((Arkusz10!$O$9*Q245+Arkusz10!$P$9)-S245,2))</f>
        <v/>
      </c>
    </row>
    <row customHeight="1" ht="13.8" r="246" s="311">
      <c r="A246" s="453" t="n">
        <v>3.21</v>
      </c>
      <c r="B246" s="453" t="n">
        <v>2.57</v>
      </c>
      <c r="C246" s="453" t="n">
        <v>0.28</v>
      </c>
      <c r="D246" s="453" t="n">
        <v>0.024</v>
      </c>
      <c r="E246" s="453" t="n">
        <v>0</v>
      </c>
      <c r="F246" s="453" t="n">
        <v>0.098</v>
      </c>
      <c r="G246" s="453" t="n">
        <v>0.015</v>
      </c>
      <c r="H246" s="453" t="n">
        <v>0.01</v>
      </c>
      <c r="I246" s="453" t="n">
        <v>0.061</v>
      </c>
      <c r="J246" s="453" t="n">
        <v>0</v>
      </c>
      <c r="K246" s="453" t="n">
        <v>0.036</v>
      </c>
      <c r="L246" s="453" t="n">
        <v>0</v>
      </c>
      <c r="M246" s="453" t="n">
        <v>0</v>
      </c>
      <c r="N246" s="453" t="n">
        <v>0</v>
      </c>
      <c r="O246" s="453" t="n">
        <v>830</v>
      </c>
      <c r="P246" s="453" t="n">
        <v>60</v>
      </c>
      <c r="Q246" s="453" t="n">
        <v>300</v>
      </c>
      <c r="R246" s="453" t="n">
        <v>60</v>
      </c>
      <c r="S246" s="453" t="n">
        <v>1329</v>
      </c>
      <c r="T246" s="454" t="n"/>
      <c r="U246" s="453" t="n">
        <v>2.7</v>
      </c>
      <c r="V246" s="453">
        <f>KONWERTUJ_TWARDOSC(AE246,tabela_twardosci!$M$8:$M$69,tabela_twardosci!$K$8:$K$69)</f>
        <v/>
      </c>
      <c r="W246" s="453" t="n"/>
      <c r="X246" s="453" t="n">
        <v>30.3</v>
      </c>
      <c r="Y246" s="453" t="n">
        <v>35</v>
      </c>
      <c r="Z246" s="453" t="n"/>
      <c r="AA246" s="453" t="n"/>
      <c r="AB246" s="453" t="n"/>
      <c r="AC246" s="453" t="n"/>
      <c r="AD246" s="453" t="n"/>
      <c r="AE246" s="453" t="n">
        <v>334</v>
      </c>
      <c r="AF246" s="309">
        <f>NOT(OR(ISBLANK(S246),ISBLANK(T246),ISBLANK(U246),ISBLANK(V246),AND(ISBLANK(W246),ISBLANK(X246))))</f>
        <v/>
      </c>
      <c r="AG246" s="309" t="n">
        <v>25</v>
      </c>
      <c r="AH246" s="309">
        <f>IF(AG246&lt;=30,1,IF(AG246&lt;=60,2,IF(AG246&lt;=100,3,"bd")))</f>
        <v/>
      </c>
      <c r="AI246" s="309">
        <f>AND(A246&gt;=zakresy_produkcyjne!B$2,A246&lt;=zakresy_produkcyjne!B$3)</f>
        <v/>
      </c>
      <c r="AJ246" s="309">
        <f>AND(B246&gt;=zakresy_produkcyjne!C$2,B246&lt;=zakresy_produkcyjne!C$3)</f>
        <v/>
      </c>
      <c r="AK246" s="309">
        <f>AND(C246&gt;=zakresy_produkcyjne!D$2,C246&lt;=zakresy_produkcyjne!D$3)</f>
        <v/>
      </c>
      <c r="AL246" s="309">
        <f>AND(D246&gt;=zakresy_produkcyjne!E$2,D246&lt;=zakresy_produkcyjne!E$3)</f>
        <v/>
      </c>
      <c r="AM246" s="309">
        <f>AND(E246&gt;=zakresy_produkcyjne!F$2,E246&lt;=zakresy_produkcyjne!F$3)</f>
        <v/>
      </c>
      <c r="AN246" s="309">
        <f>AND(F246&gt;=zakresy_produkcyjne!G$2,F246&lt;=zakresy_produkcyjne!G$3)</f>
        <v/>
      </c>
      <c r="AO246" s="309">
        <f>AND(G246&gt;=zakresy_produkcyjne!H$2,G246&lt;=zakresy_produkcyjne!H$3)</f>
        <v/>
      </c>
      <c r="AP246" s="309">
        <f>AND(O246&gt;=zakresy_produkcyjne!I$2,O246&lt;=zakresy_produkcyjne!I$3)</f>
        <v/>
      </c>
      <c r="AQ246" s="309">
        <f>AND(P246&gt;=zakresy_produkcyjne!J$2,P246&lt;=zakresy_produkcyjne!J$3)</f>
        <v/>
      </c>
      <c r="AR246" s="309">
        <f>AND(Q246&gt;=zakresy_produkcyjne!K$2,Q246&lt;=zakresy_produkcyjne!K$3)</f>
        <v/>
      </c>
      <c r="AS246" s="309">
        <f>AND(R246&gt;=zakresy_produkcyjne!L$2,R246&lt;=zakresy_produkcyjne!L$3)</f>
        <v/>
      </c>
      <c r="AT246" s="309">
        <f>AND(AI246:AO246)</f>
        <v/>
      </c>
      <c r="AU246" s="309">
        <f>AND(AP246:AS246)</f>
        <v/>
      </c>
      <c r="AV246" s="309">
        <f>AND(AT246:AU246)</f>
        <v/>
      </c>
      <c r="AW246" s="309">
        <f>AI246*zakresy_produkcyjne!B$4+AJ246*zakresy_produkcyjne!C$4+AK246*zakresy_produkcyjne!D$4+AL246*zakresy_produkcyjne!E$4+AM246*zakresy_produkcyjne!F$4+AN246*zakresy_produkcyjne!G$4+AO246*zakresy_produkcyjne!H$4+AP246*zakresy_produkcyjne!I$4+AQ246*zakresy_produkcyjne!J$4+AR246*zakresy_produkcyjne!K$4+AS246*zakresy_produkcyjne!L$4</f>
        <v/>
      </c>
      <c r="AY246" s="309" t="n">
        <v>425</v>
      </c>
      <c r="AZ246" s="309" t="n">
        <v>277</v>
      </c>
      <c r="BA246" s="309" t="n">
        <v>24.5</v>
      </c>
      <c r="BB246" s="309" t="n">
        <v>157</v>
      </c>
      <c r="BC246" s="309" t="n">
        <v>121</v>
      </c>
      <c r="BJ246" s="309">
        <f>IF(S246&lt;&gt;"",S246,BE246)</f>
        <v/>
      </c>
      <c r="BK246" s="309">
        <f>IF(T246&lt;&gt;"",T246,BF246)</f>
        <v/>
      </c>
      <c r="BL246" s="309">
        <f>IF(U246&lt;&gt;"",U246,BG246)</f>
        <v/>
      </c>
      <c r="BM246" s="309">
        <f>IF(V246&lt;&gt;"",V246,BH246)</f>
        <v/>
      </c>
      <c r="BN246" s="309">
        <f>IF(X246&lt;&gt;"",X246,BI246)</f>
        <v/>
      </c>
      <c r="BO246" s="309">
        <f>ABS(BE246-BJ246)</f>
        <v/>
      </c>
      <c r="BP246" s="309">
        <f>IF(S246&lt;&gt;"",POWER((Arkusz10!$O$9*Q246+Arkusz10!$P$9)-S246,2))</f>
        <v/>
      </c>
    </row>
    <row customHeight="1" ht="13.8" r="247" s="311">
      <c r="A247" s="453" t="n">
        <v>3.21</v>
      </c>
      <c r="B247" s="453" t="n">
        <v>2.57</v>
      </c>
      <c r="C247" s="453" t="n">
        <v>0.28</v>
      </c>
      <c r="D247" s="453" t="n">
        <v>0.024</v>
      </c>
      <c r="E247" s="453" t="n">
        <v>0</v>
      </c>
      <c r="F247" s="453" t="n">
        <v>0.098</v>
      </c>
      <c r="G247" s="453" t="n">
        <v>0.015</v>
      </c>
      <c r="H247" s="453" t="n">
        <v>0.01</v>
      </c>
      <c r="I247" s="453" t="n">
        <v>0.061</v>
      </c>
      <c r="J247" s="453" t="n">
        <v>0</v>
      </c>
      <c r="K247" s="453" t="n">
        <v>0.036</v>
      </c>
      <c r="L247" s="453" t="n">
        <v>0</v>
      </c>
      <c r="M247" s="453" t="n">
        <v>0</v>
      </c>
      <c r="N247" s="453" t="n">
        <v>0</v>
      </c>
      <c r="O247" s="453" t="n">
        <v>830</v>
      </c>
      <c r="P247" s="453" t="n">
        <v>60</v>
      </c>
      <c r="Q247" s="453" t="n">
        <v>300</v>
      </c>
      <c r="R247" s="453" t="n">
        <v>120</v>
      </c>
      <c r="S247" s="453" t="n">
        <v>1021</v>
      </c>
      <c r="T247" s="454" t="n"/>
      <c r="U247" s="453" t="n">
        <v>4.7</v>
      </c>
      <c r="V247" s="453">
        <f>KONWERTUJ_TWARDOSC(AE247,tabela_twardosci!$M$8:$M$69,tabela_twardosci!$K$8:$K$69)</f>
        <v/>
      </c>
      <c r="W247" s="453" t="n"/>
      <c r="X247" s="453" t="n">
        <v>59.5</v>
      </c>
      <c r="Y247" s="453" t="n">
        <v>35</v>
      </c>
      <c r="Z247" s="453" t="n"/>
      <c r="AA247" s="453" t="n"/>
      <c r="AB247" s="453" t="n"/>
      <c r="AC247" s="453" t="n"/>
      <c r="AD247" s="453" t="n"/>
      <c r="AE247" s="453" t="n">
        <v>294</v>
      </c>
      <c r="AF247" s="309">
        <f>NOT(OR(ISBLANK(S247),ISBLANK(T247),ISBLANK(U247),ISBLANK(V247),AND(ISBLANK(W247),ISBLANK(X247))))</f>
        <v/>
      </c>
      <c r="AG247" s="309" t="n">
        <v>25</v>
      </c>
      <c r="AH247" s="309">
        <f>IF(AG247&lt;=30,1,IF(AG247&lt;=60,2,IF(AG247&lt;=100,3,"bd")))</f>
        <v/>
      </c>
      <c r="AI247" s="309">
        <f>AND(A247&gt;=zakresy_produkcyjne!B$2,A247&lt;=zakresy_produkcyjne!B$3)</f>
        <v/>
      </c>
      <c r="AJ247" s="309">
        <f>AND(B247&gt;=zakresy_produkcyjne!C$2,B247&lt;=zakresy_produkcyjne!C$3)</f>
        <v/>
      </c>
      <c r="AK247" s="309">
        <f>AND(C247&gt;=zakresy_produkcyjne!D$2,C247&lt;=zakresy_produkcyjne!D$3)</f>
        <v/>
      </c>
      <c r="AL247" s="309">
        <f>AND(D247&gt;=zakresy_produkcyjne!E$2,D247&lt;=zakresy_produkcyjne!E$3)</f>
        <v/>
      </c>
      <c r="AM247" s="309">
        <f>AND(E247&gt;=zakresy_produkcyjne!F$2,E247&lt;=zakresy_produkcyjne!F$3)</f>
        <v/>
      </c>
      <c r="AN247" s="309">
        <f>AND(F247&gt;=zakresy_produkcyjne!G$2,F247&lt;=zakresy_produkcyjne!G$3)</f>
        <v/>
      </c>
      <c r="AO247" s="309">
        <f>AND(G247&gt;=zakresy_produkcyjne!H$2,G247&lt;=zakresy_produkcyjne!H$3)</f>
        <v/>
      </c>
      <c r="AP247" s="309">
        <f>AND(O247&gt;=zakresy_produkcyjne!I$2,O247&lt;=zakresy_produkcyjne!I$3)</f>
        <v/>
      </c>
      <c r="AQ247" s="309">
        <f>AND(P247&gt;=zakresy_produkcyjne!J$2,P247&lt;=zakresy_produkcyjne!J$3)</f>
        <v/>
      </c>
      <c r="AR247" s="309">
        <f>AND(Q247&gt;=zakresy_produkcyjne!K$2,Q247&lt;=zakresy_produkcyjne!K$3)</f>
        <v/>
      </c>
      <c r="AS247" s="309">
        <f>AND(R247&gt;=zakresy_produkcyjne!L$2,R247&lt;=zakresy_produkcyjne!L$3)</f>
        <v/>
      </c>
      <c r="AT247" s="309">
        <f>AND(AI247:AO247)</f>
        <v/>
      </c>
      <c r="AU247" s="309">
        <f>AND(AP247:AS247)</f>
        <v/>
      </c>
      <c r="AV247" s="309">
        <f>AND(AT247:AU247)</f>
        <v/>
      </c>
      <c r="AW247" s="309">
        <f>AI247*zakresy_produkcyjne!B$4+AJ247*zakresy_produkcyjne!C$4+AK247*zakresy_produkcyjne!D$4+AL247*zakresy_produkcyjne!E$4+AM247*zakresy_produkcyjne!F$4+AN247*zakresy_produkcyjne!G$4+AO247*zakresy_produkcyjne!H$4+AP247*zakresy_produkcyjne!I$4+AQ247*zakresy_produkcyjne!J$4+AR247*zakresy_produkcyjne!K$4+AS247*zakresy_produkcyjne!L$4</f>
        <v/>
      </c>
      <c r="AY247" s="309" t="n">
        <v>425</v>
      </c>
      <c r="AZ247" s="309" t="n">
        <v>277</v>
      </c>
      <c r="BA247" s="309" t="n">
        <v>24.5</v>
      </c>
      <c r="BB247" s="309" t="n">
        <v>157</v>
      </c>
      <c r="BC247" s="309" t="n">
        <v>121</v>
      </c>
      <c r="BJ247" s="309">
        <f>IF(S247&lt;&gt;"",S247,BE247)</f>
        <v/>
      </c>
      <c r="BK247" s="309">
        <f>IF(T247&lt;&gt;"",T247,BF247)</f>
        <v/>
      </c>
      <c r="BL247" s="309">
        <f>IF(U247&lt;&gt;"",U247,BG247)</f>
        <v/>
      </c>
      <c r="BM247" s="309">
        <f>IF(V247&lt;&gt;"",V247,BH247)</f>
        <v/>
      </c>
      <c r="BN247" s="309">
        <f>IF(X247&lt;&gt;"",X247,BI247)</f>
        <v/>
      </c>
      <c r="BO247" s="309">
        <f>ABS(BE247-BJ247)</f>
        <v/>
      </c>
      <c r="BP247" s="309">
        <f>IF(S247&lt;&gt;"",POWER((Arkusz10!$O$9*Q247+Arkusz10!$P$9)-S247,2))</f>
        <v/>
      </c>
    </row>
    <row customHeight="1" ht="13.8" r="248" s="311">
      <c r="A248" s="453" t="n">
        <v>3.21</v>
      </c>
      <c r="B248" s="453" t="n">
        <v>2.57</v>
      </c>
      <c r="C248" s="453" t="n">
        <v>0.28</v>
      </c>
      <c r="D248" s="453" t="n">
        <v>0.024</v>
      </c>
      <c r="E248" s="453" t="n">
        <v>0</v>
      </c>
      <c r="F248" s="453" t="n">
        <v>0.098</v>
      </c>
      <c r="G248" s="453" t="n">
        <v>0.015</v>
      </c>
      <c r="H248" s="453" t="n">
        <v>0.01</v>
      </c>
      <c r="I248" s="453" t="n">
        <v>0.061</v>
      </c>
      <c r="J248" s="453" t="n">
        <v>0</v>
      </c>
      <c r="K248" s="453" t="n">
        <v>0.036</v>
      </c>
      <c r="L248" s="453" t="n">
        <v>0</v>
      </c>
      <c r="M248" s="453" t="n">
        <v>0</v>
      </c>
      <c r="N248" s="453" t="n">
        <v>0</v>
      </c>
      <c r="O248" s="453" t="n">
        <v>830</v>
      </c>
      <c r="P248" s="453" t="n">
        <v>60</v>
      </c>
      <c r="Q248" s="453" t="n">
        <v>300</v>
      </c>
      <c r="R248" s="453" t="n">
        <v>240</v>
      </c>
      <c r="S248" s="453" t="n">
        <v>973</v>
      </c>
      <c r="T248" s="454" t="n"/>
      <c r="U248" s="453" t="n">
        <v>4</v>
      </c>
      <c r="V248" s="453">
        <f>KONWERTUJ_TWARDOSC(AE248,tabela_twardosci!$M$8:$M$69,tabela_twardosci!$K$8:$K$69)</f>
        <v/>
      </c>
      <c r="W248" s="453" t="n"/>
      <c r="X248" s="453" t="n">
        <v>55.6</v>
      </c>
      <c r="Y248" s="453" t="n">
        <v>35</v>
      </c>
      <c r="Z248" s="453" t="n"/>
      <c r="AA248" s="453" t="n"/>
      <c r="AB248" s="453" t="n"/>
      <c r="AC248" s="453" t="n"/>
      <c r="AD248" s="453" t="n"/>
      <c r="AE248" s="453" t="n">
        <v>294</v>
      </c>
      <c r="AF248" s="309">
        <f>NOT(OR(ISBLANK(S248),ISBLANK(T248),ISBLANK(U248),ISBLANK(V248),AND(ISBLANK(W248),ISBLANK(X248))))</f>
        <v/>
      </c>
      <c r="AG248" s="309" t="n">
        <v>25</v>
      </c>
      <c r="AH248" s="309">
        <f>IF(AG248&lt;=30,1,IF(AG248&lt;=60,2,IF(AG248&lt;=100,3,"bd")))</f>
        <v/>
      </c>
      <c r="AI248" s="309">
        <f>AND(A248&gt;=zakresy_produkcyjne!B$2,A248&lt;=zakresy_produkcyjne!B$3)</f>
        <v/>
      </c>
      <c r="AJ248" s="309">
        <f>AND(B248&gt;=zakresy_produkcyjne!C$2,B248&lt;=zakresy_produkcyjne!C$3)</f>
        <v/>
      </c>
      <c r="AK248" s="309">
        <f>AND(C248&gt;=zakresy_produkcyjne!D$2,C248&lt;=zakresy_produkcyjne!D$3)</f>
        <v/>
      </c>
      <c r="AL248" s="309">
        <f>AND(D248&gt;=zakresy_produkcyjne!E$2,D248&lt;=zakresy_produkcyjne!E$3)</f>
        <v/>
      </c>
      <c r="AM248" s="309">
        <f>AND(E248&gt;=zakresy_produkcyjne!F$2,E248&lt;=zakresy_produkcyjne!F$3)</f>
        <v/>
      </c>
      <c r="AN248" s="309">
        <f>AND(F248&gt;=zakresy_produkcyjne!G$2,F248&lt;=zakresy_produkcyjne!G$3)</f>
        <v/>
      </c>
      <c r="AO248" s="309">
        <f>AND(G248&gt;=zakresy_produkcyjne!H$2,G248&lt;=zakresy_produkcyjne!H$3)</f>
        <v/>
      </c>
      <c r="AP248" s="309">
        <f>AND(O248&gt;=zakresy_produkcyjne!I$2,O248&lt;=zakresy_produkcyjne!I$3)</f>
        <v/>
      </c>
      <c r="AQ248" s="309">
        <f>AND(P248&gt;=zakresy_produkcyjne!J$2,P248&lt;=zakresy_produkcyjne!J$3)</f>
        <v/>
      </c>
      <c r="AR248" s="309">
        <f>AND(Q248&gt;=zakresy_produkcyjne!K$2,Q248&lt;=zakresy_produkcyjne!K$3)</f>
        <v/>
      </c>
      <c r="AS248" s="309">
        <f>AND(R248&gt;=zakresy_produkcyjne!L$2,R248&lt;=zakresy_produkcyjne!L$3)</f>
        <v/>
      </c>
      <c r="AT248" s="309">
        <f>AND(AI248:AO248)</f>
        <v/>
      </c>
      <c r="AU248" s="309">
        <f>AND(AP248:AS248)</f>
        <v/>
      </c>
      <c r="AV248" s="309">
        <f>AND(AT248:AU248)</f>
        <v/>
      </c>
      <c r="AW248" s="309">
        <f>AI248*zakresy_produkcyjne!B$4+AJ248*zakresy_produkcyjne!C$4+AK248*zakresy_produkcyjne!D$4+AL248*zakresy_produkcyjne!E$4+AM248*zakresy_produkcyjne!F$4+AN248*zakresy_produkcyjne!G$4+AO248*zakresy_produkcyjne!H$4+AP248*zakresy_produkcyjne!I$4+AQ248*zakresy_produkcyjne!J$4+AR248*zakresy_produkcyjne!K$4+AS248*zakresy_produkcyjne!L$4</f>
        <v/>
      </c>
      <c r="AY248" s="309" t="n">
        <v>425</v>
      </c>
      <c r="AZ248" s="309" t="n">
        <v>277</v>
      </c>
      <c r="BA248" s="309" t="n">
        <v>24.5</v>
      </c>
      <c r="BB248" s="309" t="n">
        <v>157</v>
      </c>
      <c r="BC248" s="309" t="n">
        <v>121</v>
      </c>
      <c r="BJ248" s="309">
        <f>IF(S248&lt;&gt;"",S248,BE248)</f>
        <v/>
      </c>
      <c r="BK248" s="309">
        <f>IF(T248&lt;&gt;"",T248,BF248)</f>
        <v/>
      </c>
      <c r="BL248" s="309">
        <f>IF(U248&lt;&gt;"",U248,BG248)</f>
        <v/>
      </c>
      <c r="BM248" s="309">
        <f>IF(V248&lt;&gt;"",V248,BH248)</f>
        <v/>
      </c>
      <c r="BN248" s="309">
        <f>IF(X248&lt;&gt;"",X248,BI248)</f>
        <v/>
      </c>
      <c r="BO248" s="309">
        <f>ABS(BE248-BJ248)</f>
        <v/>
      </c>
      <c r="BP248" s="309">
        <f>IF(S248&lt;&gt;"",POWER((Arkusz10!$O$9*Q248+Arkusz10!$P$9)-S248,2))</f>
        <v/>
      </c>
    </row>
    <row customHeight="1" ht="13.8" r="249" s="311">
      <c r="A249" s="453" t="n">
        <v>3.21</v>
      </c>
      <c r="B249" s="453" t="n">
        <v>2.57</v>
      </c>
      <c r="C249" s="453" t="n">
        <v>0.28</v>
      </c>
      <c r="D249" s="453" t="n">
        <v>0.024</v>
      </c>
      <c r="E249" s="453" t="n">
        <v>0</v>
      </c>
      <c r="F249" s="453" t="n">
        <v>0.098</v>
      </c>
      <c r="G249" s="453" t="n">
        <v>0.015</v>
      </c>
      <c r="H249" s="453" t="n">
        <v>0.01</v>
      </c>
      <c r="I249" s="453" t="n">
        <v>0.061</v>
      </c>
      <c r="J249" s="453" t="n">
        <v>0</v>
      </c>
      <c r="K249" s="453" t="n">
        <v>0.036</v>
      </c>
      <c r="L249" s="453" t="n">
        <v>0</v>
      </c>
      <c r="M249" s="453" t="n">
        <v>0</v>
      </c>
      <c r="N249" s="453" t="n">
        <v>0</v>
      </c>
      <c r="O249" s="453" t="n">
        <v>950</v>
      </c>
      <c r="P249" s="453" t="n">
        <v>60</v>
      </c>
      <c r="Q249" s="453" t="n">
        <v>400</v>
      </c>
      <c r="R249" s="453" t="n">
        <v>30</v>
      </c>
      <c r="S249" s="453" t="n">
        <v>837</v>
      </c>
      <c r="T249" s="454" t="n"/>
      <c r="U249" s="453" t="n">
        <v>3.9</v>
      </c>
      <c r="V249" s="453">
        <f>KONWERTUJ_TWARDOSC(AE249,tabela_twardosci!$M$8:$M$69,tabela_twardosci!$K$8:$K$69)</f>
        <v/>
      </c>
      <c r="W249" s="453" t="n"/>
      <c r="X249" s="453" t="n">
        <v>35.4</v>
      </c>
      <c r="Y249" s="453" t="n">
        <v>35</v>
      </c>
      <c r="Z249" s="453" t="n"/>
      <c r="AA249" s="453" t="n"/>
      <c r="AB249" s="453" t="n"/>
      <c r="AC249" s="453" t="n"/>
      <c r="AD249" s="453" t="n"/>
      <c r="AE249" s="453" t="n">
        <v>265</v>
      </c>
      <c r="AF249" s="309">
        <f>NOT(OR(ISBLANK(S249),ISBLANK(T249),ISBLANK(U249),ISBLANK(V249),AND(ISBLANK(W249),ISBLANK(X249))))</f>
        <v/>
      </c>
      <c r="AG249" s="309" t="n">
        <v>25</v>
      </c>
      <c r="AH249" s="309">
        <f>IF(AG249&lt;=30,1,IF(AG249&lt;=60,2,IF(AG249&lt;=100,3,"bd")))</f>
        <v/>
      </c>
      <c r="AI249" s="309">
        <f>AND(A249&gt;=zakresy_produkcyjne!B$2,A249&lt;=zakresy_produkcyjne!B$3)</f>
        <v/>
      </c>
      <c r="AJ249" s="309">
        <f>AND(B249&gt;=zakresy_produkcyjne!C$2,B249&lt;=zakresy_produkcyjne!C$3)</f>
        <v/>
      </c>
      <c r="AK249" s="309">
        <f>AND(C249&gt;=zakresy_produkcyjne!D$2,C249&lt;=zakresy_produkcyjne!D$3)</f>
        <v/>
      </c>
      <c r="AL249" s="309">
        <f>AND(D249&gt;=zakresy_produkcyjne!E$2,D249&lt;=zakresy_produkcyjne!E$3)</f>
        <v/>
      </c>
      <c r="AM249" s="309">
        <f>AND(E249&gt;=zakresy_produkcyjne!F$2,E249&lt;=zakresy_produkcyjne!F$3)</f>
        <v/>
      </c>
      <c r="AN249" s="309">
        <f>AND(F249&gt;=zakresy_produkcyjne!G$2,F249&lt;=zakresy_produkcyjne!G$3)</f>
        <v/>
      </c>
      <c r="AO249" s="309">
        <f>AND(G249&gt;=zakresy_produkcyjne!H$2,G249&lt;=zakresy_produkcyjne!H$3)</f>
        <v/>
      </c>
      <c r="AP249" s="309">
        <f>AND(O249&gt;=zakresy_produkcyjne!I$2,O249&lt;=zakresy_produkcyjne!I$3)</f>
        <v/>
      </c>
      <c r="AQ249" s="309">
        <f>AND(P249&gt;=zakresy_produkcyjne!J$2,P249&lt;=zakresy_produkcyjne!J$3)</f>
        <v/>
      </c>
      <c r="AR249" s="309">
        <f>AND(Q249&gt;=zakresy_produkcyjne!K$2,Q249&lt;=zakresy_produkcyjne!K$3)</f>
        <v/>
      </c>
      <c r="AS249" s="309">
        <f>AND(R249&gt;=zakresy_produkcyjne!L$2,R249&lt;=zakresy_produkcyjne!L$3)</f>
        <v/>
      </c>
      <c r="AT249" s="309">
        <f>AND(AI249:AO249)</f>
        <v/>
      </c>
      <c r="AU249" s="309">
        <f>AND(AP249:AS249)</f>
        <v/>
      </c>
      <c r="AV249" s="309">
        <f>AND(AT249:AU249)</f>
        <v/>
      </c>
      <c r="AW249" s="309">
        <f>AI249*zakresy_produkcyjne!B$4+AJ249*zakresy_produkcyjne!C$4+AK249*zakresy_produkcyjne!D$4+AL249*zakresy_produkcyjne!E$4+AM249*zakresy_produkcyjne!F$4+AN249*zakresy_produkcyjne!G$4+AO249*zakresy_produkcyjne!H$4+AP249*zakresy_produkcyjne!I$4+AQ249*zakresy_produkcyjne!J$4+AR249*zakresy_produkcyjne!K$4+AS249*zakresy_produkcyjne!L$4</f>
        <v/>
      </c>
      <c r="AY249" s="309" t="n">
        <v>425</v>
      </c>
      <c r="AZ249" s="309" t="n">
        <v>277</v>
      </c>
      <c r="BA249" s="309" t="n">
        <v>24.5</v>
      </c>
      <c r="BB249" s="309" t="n">
        <v>157</v>
      </c>
      <c r="BC249" s="309" t="n">
        <v>121</v>
      </c>
      <c r="BJ249" s="309">
        <f>IF(S249&lt;&gt;"",S249,BE249)</f>
        <v/>
      </c>
      <c r="BK249" s="309">
        <f>IF(T249&lt;&gt;"",T249,BF249)</f>
        <v/>
      </c>
      <c r="BL249" s="309">
        <f>IF(U249&lt;&gt;"",U249,BG249)</f>
        <v/>
      </c>
      <c r="BM249" s="309">
        <f>IF(V249&lt;&gt;"",V249,BH249)</f>
        <v/>
      </c>
      <c r="BN249" s="309">
        <f>IF(X249&lt;&gt;"",X249,BI249)</f>
        <v/>
      </c>
      <c r="BO249" s="309">
        <f>ABS(BE249-BJ249)</f>
        <v/>
      </c>
      <c r="BP249" s="309">
        <f>IF(S249&lt;&gt;"",POWER((Arkusz10!$O$9*Q249+Arkusz10!$P$9)-S249,2))</f>
        <v/>
      </c>
    </row>
    <row customHeight="1" ht="13.8" r="250" s="311">
      <c r="A250" s="453" t="n">
        <v>3.21</v>
      </c>
      <c r="B250" s="453" t="n">
        <v>2.57</v>
      </c>
      <c r="C250" s="453" t="n">
        <v>0.28</v>
      </c>
      <c r="D250" s="453" t="n">
        <v>0.024</v>
      </c>
      <c r="E250" s="453" t="n">
        <v>0</v>
      </c>
      <c r="F250" s="453" t="n">
        <v>0.098</v>
      </c>
      <c r="G250" s="453" t="n">
        <v>0.015</v>
      </c>
      <c r="H250" s="453" t="n">
        <v>0.01</v>
      </c>
      <c r="I250" s="453" t="n">
        <v>0.061</v>
      </c>
      <c r="J250" s="453" t="n">
        <v>0</v>
      </c>
      <c r="K250" s="453" t="n">
        <v>0.036</v>
      </c>
      <c r="L250" s="453" t="n">
        <v>0</v>
      </c>
      <c r="M250" s="453" t="n">
        <v>0</v>
      </c>
      <c r="N250" s="453" t="n">
        <v>0</v>
      </c>
      <c r="O250" s="453" t="n">
        <v>950</v>
      </c>
      <c r="P250" s="453" t="n">
        <v>60</v>
      </c>
      <c r="Q250" s="453" t="n">
        <v>400</v>
      </c>
      <c r="R250" s="453" t="n">
        <v>60</v>
      </c>
      <c r="S250" s="453" t="n">
        <v>841</v>
      </c>
      <c r="T250" s="454" t="n"/>
      <c r="U250" s="453" t="n">
        <v>6.3</v>
      </c>
      <c r="V250" s="453">
        <f>KONWERTUJ_TWARDOSC(AE250,tabela_twardosci!$M$8:$M$69,tabela_twardosci!$K$8:$K$69)</f>
        <v/>
      </c>
      <c r="W250" s="453" t="n"/>
      <c r="X250" s="453" t="n">
        <v>61.4</v>
      </c>
      <c r="Y250" s="453" t="n">
        <v>35</v>
      </c>
      <c r="Z250" s="453" t="n"/>
      <c r="AA250" s="453" t="n"/>
      <c r="AB250" s="453" t="n"/>
      <c r="AC250" s="453" t="n"/>
      <c r="AD250" s="453" t="n"/>
      <c r="AE250" s="453" t="n">
        <v>263</v>
      </c>
      <c r="AF250" s="309">
        <f>NOT(OR(ISBLANK(S250),ISBLANK(T250),ISBLANK(U250),ISBLANK(V250),AND(ISBLANK(W250),ISBLANK(X250))))</f>
        <v/>
      </c>
      <c r="AG250" s="309" t="n">
        <v>25</v>
      </c>
      <c r="AH250" s="309">
        <f>IF(AG250&lt;=30,1,IF(AG250&lt;=60,2,IF(AG250&lt;=100,3,"bd")))</f>
        <v/>
      </c>
      <c r="AI250" s="309">
        <f>AND(A250&gt;=zakresy_produkcyjne!B$2,A250&lt;=zakresy_produkcyjne!B$3)</f>
        <v/>
      </c>
      <c r="AJ250" s="309">
        <f>AND(B250&gt;=zakresy_produkcyjne!C$2,B250&lt;=zakresy_produkcyjne!C$3)</f>
        <v/>
      </c>
      <c r="AK250" s="309">
        <f>AND(C250&gt;=zakresy_produkcyjne!D$2,C250&lt;=zakresy_produkcyjne!D$3)</f>
        <v/>
      </c>
      <c r="AL250" s="309">
        <f>AND(D250&gt;=zakresy_produkcyjne!E$2,D250&lt;=zakresy_produkcyjne!E$3)</f>
        <v/>
      </c>
      <c r="AM250" s="309">
        <f>AND(E250&gt;=zakresy_produkcyjne!F$2,E250&lt;=zakresy_produkcyjne!F$3)</f>
        <v/>
      </c>
      <c r="AN250" s="309">
        <f>AND(F250&gt;=zakresy_produkcyjne!G$2,F250&lt;=zakresy_produkcyjne!G$3)</f>
        <v/>
      </c>
      <c r="AO250" s="309">
        <f>AND(G250&gt;=zakresy_produkcyjne!H$2,G250&lt;=zakresy_produkcyjne!H$3)</f>
        <v/>
      </c>
      <c r="AP250" s="309">
        <f>AND(O250&gt;=zakresy_produkcyjne!I$2,O250&lt;=zakresy_produkcyjne!I$3)</f>
        <v/>
      </c>
      <c r="AQ250" s="309">
        <f>AND(P250&gt;=zakresy_produkcyjne!J$2,P250&lt;=zakresy_produkcyjne!J$3)</f>
        <v/>
      </c>
      <c r="AR250" s="309">
        <f>AND(Q250&gt;=zakresy_produkcyjne!K$2,Q250&lt;=zakresy_produkcyjne!K$3)</f>
        <v/>
      </c>
      <c r="AS250" s="309">
        <f>AND(R250&gt;=zakresy_produkcyjne!L$2,R250&lt;=zakresy_produkcyjne!L$3)</f>
        <v/>
      </c>
      <c r="AT250" s="309">
        <f>AND(AI250:AO250)</f>
        <v/>
      </c>
      <c r="AU250" s="309">
        <f>AND(AP250:AS250)</f>
        <v/>
      </c>
      <c r="AV250" s="309">
        <f>AND(AT250:AU250)</f>
        <v/>
      </c>
      <c r="AW250" s="309">
        <f>AI250*zakresy_produkcyjne!B$4+AJ250*zakresy_produkcyjne!C$4+AK250*zakresy_produkcyjne!D$4+AL250*zakresy_produkcyjne!E$4+AM250*zakresy_produkcyjne!F$4+AN250*zakresy_produkcyjne!G$4+AO250*zakresy_produkcyjne!H$4+AP250*zakresy_produkcyjne!I$4+AQ250*zakresy_produkcyjne!J$4+AR250*zakresy_produkcyjne!K$4+AS250*zakresy_produkcyjne!L$4</f>
        <v/>
      </c>
      <c r="AY250" s="309" t="n">
        <v>425</v>
      </c>
      <c r="AZ250" s="309" t="n">
        <v>277</v>
      </c>
      <c r="BA250" s="309" t="n">
        <v>24.5</v>
      </c>
      <c r="BB250" s="309" t="n">
        <v>157</v>
      </c>
      <c r="BC250" s="309" t="n">
        <v>121</v>
      </c>
      <c r="BJ250" s="309">
        <f>IF(S250&lt;&gt;"",S250,BE250)</f>
        <v/>
      </c>
      <c r="BK250" s="309">
        <f>IF(T250&lt;&gt;"",T250,BF250)</f>
        <v/>
      </c>
      <c r="BL250" s="309">
        <f>IF(U250&lt;&gt;"",U250,BG250)</f>
        <v/>
      </c>
      <c r="BM250" s="309">
        <f>IF(V250&lt;&gt;"",V250,BH250)</f>
        <v/>
      </c>
      <c r="BN250" s="309">
        <f>IF(X250&lt;&gt;"",X250,BI250)</f>
        <v/>
      </c>
      <c r="BO250" s="309">
        <f>ABS(BE250-BJ250)</f>
        <v/>
      </c>
      <c r="BP250" s="309">
        <f>IF(S250&lt;&gt;"",POWER((Arkusz10!$O$9*Q250+Arkusz10!$P$9)-S250,2))</f>
        <v/>
      </c>
    </row>
    <row customHeight="1" ht="13.8" r="251" s="311">
      <c r="A251" s="453" t="n">
        <v>3.21</v>
      </c>
      <c r="B251" s="453" t="n">
        <v>2.57</v>
      </c>
      <c r="C251" s="453" t="n">
        <v>0.28</v>
      </c>
      <c r="D251" s="453" t="n">
        <v>0.024</v>
      </c>
      <c r="E251" s="453" t="n">
        <v>0</v>
      </c>
      <c r="F251" s="453" t="n">
        <v>0.098</v>
      </c>
      <c r="G251" s="453" t="n">
        <v>0.015</v>
      </c>
      <c r="H251" s="453" t="n">
        <v>0.01</v>
      </c>
      <c r="I251" s="453" t="n">
        <v>0.061</v>
      </c>
      <c r="J251" s="453" t="n">
        <v>0</v>
      </c>
      <c r="K251" s="453" t="n">
        <v>0.036</v>
      </c>
      <c r="L251" s="453" t="n">
        <v>0</v>
      </c>
      <c r="M251" s="453" t="n">
        <v>0</v>
      </c>
      <c r="N251" s="453" t="n">
        <v>0</v>
      </c>
      <c r="O251" s="453" t="n">
        <v>950</v>
      </c>
      <c r="P251" s="453" t="n">
        <v>60</v>
      </c>
      <c r="Q251" s="453" t="n">
        <v>400</v>
      </c>
      <c r="R251" s="453" t="n">
        <v>120</v>
      </c>
      <c r="S251" s="453" t="n">
        <v>878</v>
      </c>
      <c r="T251" s="454" t="n"/>
      <c r="U251" s="453" t="n">
        <v>5</v>
      </c>
      <c r="V251" s="453">
        <f>KONWERTUJ_TWARDOSC(AE251,tabela_twardosci!$M$8:$M$69,tabela_twardosci!$K$8:$K$69)</f>
        <v/>
      </c>
      <c r="W251" s="453" t="n"/>
      <c r="X251" s="453" t="n">
        <v>73.09999999999999</v>
      </c>
      <c r="Y251" s="453" t="n">
        <v>35</v>
      </c>
      <c r="Z251" s="453" t="n"/>
      <c r="AA251" s="453" t="n"/>
      <c r="AB251" s="453" t="n"/>
      <c r="AC251" s="453" t="n"/>
      <c r="AD251" s="453" t="n"/>
      <c r="AE251" s="453" t="n">
        <v>268</v>
      </c>
      <c r="AF251" s="309">
        <f>NOT(OR(ISBLANK(S251),ISBLANK(T251),ISBLANK(U251),ISBLANK(V251),AND(ISBLANK(W251),ISBLANK(X251))))</f>
        <v/>
      </c>
      <c r="AG251" s="309" t="n">
        <v>25</v>
      </c>
      <c r="AH251" s="309">
        <f>IF(AG251&lt;=30,1,IF(AG251&lt;=60,2,IF(AG251&lt;=100,3,"bd")))</f>
        <v/>
      </c>
      <c r="AI251" s="309">
        <f>AND(A251&gt;=zakresy_produkcyjne!B$2,A251&lt;=zakresy_produkcyjne!B$3)</f>
        <v/>
      </c>
      <c r="AJ251" s="309">
        <f>AND(B251&gt;=zakresy_produkcyjne!C$2,B251&lt;=zakresy_produkcyjne!C$3)</f>
        <v/>
      </c>
      <c r="AK251" s="309">
        <f>AND(C251&gt;=zakresy_produkcyjne!D$2,C251&lt;=zakresy_produkcyjne!D$3)</f>
        <v/>
      </c>
      <c r="AL251" s="309">
        <f>AND(D251&gt;=zakresy_produkcyjne!E$2,D251&lt;=zakresy_produkcyjne!E$3)</f>
        <v/>
      </c>
      <c r="AM251" s="309">
        <f>AND(E251&gt;=zakresy_produkcyjne!F$2,E251&lt;=zakresy_produkcyjne!F$3)</f>
        <v/>
      </c>
      <c r="AN251" s="309">
        <f>AND(F251&gt;=zakresy_produkcyjne!G$2,F251&lt;=zakresy_produkcyjne!G$3)</f>
        <v/>
      </c>
      <c r="AO251" s="309">
        <f>AND(G251&gt;=zakresy_produkcyjne!H$2,G251&lt;=zakresy_produkcyjne!H$3)</f>
        <v/>
      </c>
      <c r="AP251" s="309">
        <f>AND(O251&gt;=zakresy_produkcyjne!I$2,O251&lt;=zakresy_produkcyjne!I$3)</f>
        <v/>
      </c>
      <c r="AQ251" s="309">
        <f>AND(P251&gt;=zakresy_produkcyjne!J$2,P251&lt;=zakresy_produkcyjne!J$3)</f>
        <v/>
      </c>
      <c r="AR251" s="309">
        <f>AND(Q251&gt;=zakresy_produkcyjne!K$2,Q251&lt;=zakresy_produkcyjne!K$3)</f>
        <v/>
      </c>
      <c r="AS251" s="309">
        <f>AND(R251&gt;=zakresy_produkcyjne!L$2,R251&lt;=zakresy_produkcyjne!L$3)</f>
        <v/>
      </c>
      <c r="AT251" s="309">
        <f>AND(AI251:AO251)</f>
        <v/>
      </c>
      <c r="AU251" s="309">
        <f>AND(AP251:AS251)</f>
        <v/>
      </c>
      <c r="AV251" s="309">
        <f>AND(AT251:AU251)</f>
        <v/>
      </c>
      <c r="AW251" s="309">
        <f>AI251*zakresy_produkcyjne!B$4+AJ251*zakresy_produkcyjne!C$4+AK251*zakresy_produkcyjne!D$4+AL251*zakresy_produkcyjne!E$4+AM251*zakresy_produkcyjne!F$4+AN251*zakresy_produkcyjne!G$4+AO251*zakresy_produkcyjne!H$4+AP251*zakresy_produkcyjne!I$4+AQ251*zakresy_produkcyjne!J$4+AR251*zakresy_produkcyjne!K$4+AS251*zakresy_produkcyjne!L$4</f>
        <v/>
      </c>
      <c r="AY251" s="309" t="n">
        <v>425</v>
      </c>
      <c r="AZ251" s="309" t="n">
        <v>277</v>
      </c>
      <c r="BA251" s="309" t="n">
        <v>24.5</v>
      </c>
      <c r="BB251" s="309" t="n">
        <v>157</v>
      </c>
      <c r="BC251" s="309" t="n">
        <v>121</v>
      </c>
      <c r="BJ251" s="309">
        <f>IF(S251&lt;&gt;"",S251,BE251)</f>
        <v/>
      </c>
      <c r="BK251" s="309">
        <f>IF(T251&lt;&gt;"",T251,BF251)</f>
        <v/>
      </c>
      <c r="BL251" s="309">
        <f>IF(U251&lt;&gt;"",U251,BG251)</f>
        <v/>
      </c>
      <c r="BM251" s="309">
        <f>IF(V251&lt;&gt;"",V251,BH251)</f>
        <v/>
      </c>
      <c r="BN251" s="309">
        <f>IF(X251&lt;&gt;"",X251,BI251)</f>
        <v/>
      </c>
      <c r="BO251" s="309">
        <f>ABS(BE251-BJ251)</f>
        <v/>
      </c>
      <c r="BP251" s="309">
        <f>IF(S251&lt;&gt;"",POWER((Arkusz10!$O$9*Q251+Arkusz10!$P$9)-S251,2))</f>
        <v/>
      </c>
    </row>
    <row customHeight="1" ht="13.8" r="252" s="311">
      <c r="A252" s="453" t="n">
        <v>3.21</v>
      </c>
      <c r="B252" s="453" t="n">
        <v>2.57</v>
      </c>
      <c r="C252" s="453" t="n">
        <v>0.28</v>
      </c>
      <c r="D252" s="453" t="n">
        <v>0.024</v>
      </c>
      <c r="E252" s="453" t="n">
        <v>0</v>
      </c>
      <c r="F252" s="453" t="n">
        <v>0.098</v>
      </c>
      <c r="G252" s="453" t="n">
        <v>0.015</v>
      </c>
      <c r="H252" s="453" t="n">
        <v>0.01</v>
      </c>
      <c r="I252" s="453" t="n">
        <v>0.061</v>
      </c>
      <c r="J252" s="453" t="n">
        <v>0</v>
      </c>
      <c r="K252" s="453" t="n">
        <v>0.036</v>
      </c>
      <c r="L252" s="453" t="n">
        <v>0</v>
      </c>
      <c r="M252" s="453" t="n">
        <v>0</v>
      </c>
      <c r="N252" s="453" t="n">
        <v>0</v>
      </c>
      <c r="O252" s="453" t="n">
        <v>950</v>
      </c>
      <c r="P252" s="453" t="n">
        <v>60</v>
      </c>
      <c r="Q252" s="453" t="n">
        <v>400</v>
      </c>
      <c r="R252" s="453" t="n">
        <v>240</v>
      </c>
      <c r="S252" s="453" t="n">
        <v>890</v>
      </c>
      <c r="T252" s="454" t="n"/>
      <c r="U252" s="453" t="n">
        <v>3.9</v>
      </c>
      <c r="V252" s="453">
        <f>KONWERTUJ_TWARDOSC(AE252,tabela_twardosci!$M$8:$M$69,tabela_twardosci!$K$8:$K$69)</f>
        <v/>
      </c>
      <c r="W252" s="453" t="n"/>
      <c r="X252" s="453" t="n">
        <v>36.4</v>
      </c>
      <c r="Y252" s="453" t="n">
        <v>35</v>
      </c>
      <c r="Z252" s="453" t="n"/>
      <c r="AA252" s="453" t="n"/>
      <c r="AB252" s="453" t="n"/>
      <c r="AC252" s="453" t="n"/>
      <c r="AD252" s="453" t="n"/>
      <c r="AE252" s="453" t="n">
        <v>282</v>
      </c>
      <c r="AF252" s="309">
        <f>NOT(OR(ISBLANK(S252),ISBLANK(T252),ISBLANK(U252),ISBLANK(V252),AND(ISBLANK(W252),ISBLANK(X252))))</f>
        <v/>
      </c>
      <c r="AG252" s="309" t="n">
        <v>25</v>
      </c>
      <c r="AH252" s="309">
        <f>IF(AG252&lt;=30,1,IF(AG252&lt;=60,2,IF(AG252&lt;=100,3,"bd")))</f>
        <v/>
      </c>
      <c r="AI252" s="309">
        <f>AND(A252&gt;=zakresy_produkcyjne!B$2,A252&lt;=zakresy_produkcyjne!B$3)</f>
        <v/>
      </c>
      <c r="AJ252" s="309">
        <f>AND(B252&gt;=zakresy_produkcyjne!C$2,B252&lt;=zakresy_produkcyjne!C$3)</f>
        <v/>
      </c>
      <c r="AK252" s="309">
        <f>AND(C252&gt;=zakresy_produkcyjne!D$2,C252&lt;=zakresy_produkcyjne!D$3)</f>
        <v/>
      </c>
      <c r="AL252" s="309">
        <f>AND(D252&gt;=zakresy_produkcyjne!E$2,D252&lt;=zakresy_produkcyjne!E$3)</f>
        <v/>
      </c>
      <c r="AM252" s="309">
        <f>AND(E252&gt;=zakresy_produkcyjne!F$2,E252&lt;=zakresy_produkcyjne!F$3)</f>
        <v/>
      </c>
      <c r="AN252" s="309">
        <f>AND(F252&gt;=zakresy_produkcyjne!G$2,F252&lt;=zakresy_produkcyjne!G$3)</f>
        <v/>
      </c>
      <c r="AO252" s="309">
        <f>AND(G252&gt;=zakresy_produkcyjne!H$2,G252&lt;=zakresy_produkcyjne!H$3)</f>
        <v/>
      </c>
      <c r="AP252" s="309">
        <f>AND(O252&gt;=zakresy_produkcyjne!I$2,O252&lt;=zakresy_produkcyjne!I$3)</f>
        <v/>
      </c>
      <c r="AQ252" s="309">
        <f>AND(P252&gt;=zakresy_produkcyjne!J$2,P252&lt;=zakresy_produkcyjne!J$3)</f>
        <v/>
      </c>
      <c r="AR252" s="309">
        <f>AND(Q252&gt;=zakresy_produkcyjne!K$2,Q252&lt;=zakresy_produkcyjne!K$3)</f>
        <v/>
      </c>
      <c r="AS252" s="309">
        <f>AND(R252&gt;=zakresy_produkcyjne!L$2,R252&lt;=zakresy_produkcyjne!L$3)</f>
        <v/>
      </c>
      <c r="AT252" s="309">
        <f>AND(AI252:AO252)</f>
        <v/>
      </c>
      <c r="AU252" s="309">
        <f>AND(AP252:AS252)</f>
        <v/>
      </c>
      <c r="AV252" s="309">
        <f>AND(AT252:AU252)</f>
        <v/>
      </c>
      <c r="AW252" s="309">
        <f>AI252*zakresy_produkcyjne!B$4+AJ252*zakresy_produkcyjne!C$4+AK252*zakresy_produkcyjne!D$4+AL252*zakresy_produkcyjne!E$4+AM252*zakresy_produkcyjne!F$4+AN252*zakresy_produkcyjne!G$4+AO252*zakresy_produkcyjne!H$4+AP252*zakresy_produkcyjne!I$4+AQ252*zakresy_produkcyjne!J$4+AR252*zakresy_produkcyjne!K$4+AS252*zakresy_produkcyjne!L$4</f>
        <v/>
      </c>
      <c r="AY252" s="309" t="n">
        <v>425</v>
      </c>
      <c r="AZ252" s="309" t="n">
        <v>277</v>
      </c>
      <c r="BA252" s="309" t="n">
        <v>24.5</v>
      </c>
      <c r="BB252" s="309" t="n">
        <v>157</v>
      </c>
      <c r="BC252" s="309" t="n">
        <v>121</v>
      </c>
      <c r="BJ252" s="309">
        <f>IF(S252&lt;&gt;"",S252,BE252)</f>
        <v/>
      </c>
      <c r="BK252" s="309">
        <f>IF(T252&lt;&gt;"",T252,BF252)</f>
        <v/>
      </c>
      <c r="BL252" s="309">
        <f>IF(U252&lt;&gt;"",U252,BG252)</f>
        <v/>
      </c>
      <c r="BM252" s="309">
        <f>IF(V252&lt;&gt;"",V252,BH252)</f>
        <v/>
      </c>
      <c r="BN252" s="309">
        <f>IF(X252&lt;&gt;"",X252,BI252)</f>
        <v/>
      </c>
      <c r="BO252" s="309">
        <f>ABS(BE252-BJ252)</f>
        <v/>
      </c>
      <c r="BP252" s="309">
        <f>IF(S252&lt;&gt;"",POWER((Arkusz10!$O$9*Q252+Arkusz10!$P$9)-S252,2))</f>
        <v/>
      </c>
    </row>
    <row customHeight="1" ht="13.8" r="253" s="311">
      <c r="A253" s="453" t="n">
        <v>3.21</v>
      </c>
      <c r="B253" s="453" t="n">
        <v>2.57</v>
      </c>
      <c r="C253" s="453" t="n">
        <v>0.28</v>
      </c>
      <c r="D253" s="453" t="n">
        <v>0.024</v>
      </c>
      <c r="E253" s="453" t="n">
        <v>0</v>
      </c>
      <c r="F253" s="453" t="n">
        <v>0.098</v>
      </c>
      <c r="G253" s="453" t="n">
        <v>0.015</v>
      </c>
      <c r="H253" s="453" t="n">
        <v>0.01</v>
      </c>
      <c r="I253" s="453" t="n">
        <v>0.061</v>
      </c>
      <c r="J253" s="453" t="n">
        <v>0</v>
      </c>
      <c r="K253" s="453" t="n">
        <v>0.036</v>
      </c>
      <c r="L253" s="453" t="n">
        <v>0</v>
      </c>
      <c r="M253" s="453" t="n">
        <v>0</v>
      </c>
      <c r="N253" s="453" t="n">
        <v>0</v>
      </c>
      <c r="O253" s="453" t="n">
        <v>950</v>
      </c>
      <c r="P253" s="453" t="n">
        <v>60</v>
      </c>
      <c r="Q253" s="453" t="n">
        <v>350</v>
      </c>
      <c r="R253" s="453" t="n">
        <v>30</v>
      </c>
      <c r="S253" s="453" t="n">
        <v>1067</v>
      </c>
      <c r="T253" s="454" t="n"/>
      <c r="U253" s="453" t="n">
        <v>3.8</v>
      </c>
      <c r="V253" s="453">
        <f>KONWERTUJ_TWARDOSC(AE253,tabela_twardosci!$M$8:$M$69,tabela_twardosci!$K$8:$K$69)</f>
        <v/>
      </c>
      <c r="W253" s="453" t="n"/>
      <c r="X253" s="453" t="n">
        <v>58.8</v>
      </c>
      <c r="Y253" s="453" t="n">
        <v>35</v>
      </c>
      <c r="Z253" s="453" t="n"/>
      <c r="AA253" s="453" t="n"/>
      <c r="AB253" s="453" t="n"/>
      <c r="AC253" s="453" t="n"/>
      <c r="AD253" s="453" t="n"/>
      <c r="AE253" s="453" t="n">
        <v>320</v>
      </c>
      <c r="AF253" s="309">
        <f>NOT(OR(ISBLANK(S253),ISBLANK(T253),ISBLANK(U253),ISBLANK(V253),AND(ISBLANK(W253),ISBLANK(X253))))</f>
        <v/>
      </c>
      <c r="AG253" s="309" t="n">
        <v>25</v>
      </c>
      <c r="AH253" s="309">
        <f>IF(AG253&lt;=30,1,IF(AG253&lt;=60,2,IF(AG253&lt;=100,3,"bd")))</f>
        <v/>
      </c>
      <c r="AI253" s="309">
        <f>AND(A253&gt;=zakresy_produkcyjne!B$2,A253&lt;=zakresy_produkcyjne!B$3)</f>
        <v/>
      </c>
      <c r="AJ253" s="309">
        <f>AND(B253&gt;=zakresy_produkcyjne!C$2,B253&lt;=zakresy_produkcyjne!C$3)</f>
        <v/>
      </c>
      <c r="AK253" s="309">
        <f>AND(C253&gt;=zakresy_produkcyjne!D$2,C253&lt;=zakresy_produkcyjne!D$3)</f>
        <v/>
      </c>
      <c r="AL253" s="309">
        <f>AND(D253&gt;=zakresy_produkcyjne!E$2,D253&lt;=zakresy_produkcyjne!E$3)</f>
        <v/>
      </c>
      <c r="AM253" s="309">
        <f>AND(E253&gt;=zakresy_produkcyjne!F$2,E253&lt;=zakresy_produkcyjne!F$3)</f>
        <v/>
      </c>
      <c r="AN253" s="309">
        <f>AND(F253&gt;=zakresy_produkcyjne!G$2,F253&lt;=zakresy_produkcyjne!G$3)</f>
        <v/>
      </c>
      <c r="AO253" s="309">
        <f>AND(G253&gt;=zakresy_produkcyjne!H$2,G253&lt;=zakresy_produkcyjne!H$3)</f>
        <v/>
      </c>
      <c r="AP253" s="309">
        <f>AND(O253&gt;=zakresy_produkcyjne!I$2,O253&lt;=zakresy_produkcyjne!I$3)</f>
        <v/>
      </c>
      <c r="AQ253" s="309">
        <f>AND(P253&gt;=zakresy_produkcyjne!J$2,P253&lt;=zakresy_produkcyjne!J$3)</f>
        <v/>
      </c>
      <c r="AR253" s="309">
        <f>AND(Q253&gt;=zakresy_produkcyjne!K$2,Q253&lt;=zakresy_produkcyjne!K$3)</f>
        <v/>
      </c>
      <c r="AS253" s="309">
        <f>AND(R253&gt;=zakresy_produkcyjne!L$2,R253&lt;=zakresy_produkcyjne!L$3)</f>
        <v/>
      </c>
      <c r="AT253" s="309">
        <f>AND(AI253:AO253)</f>
        <v/>
      </c>
      <c r="AU253" s="309">
        <f>AND(AP253:AS253)</f>
        <v/>
      </c>
      <c r="AV253" s="309">
        <f>AND(AT253:AU253)</f>
        <v/>
      </c>
      <c r="AW253" s="309">
        <f>AI253*zakresy_produkcyjne!B$4+AJ253*zakresy_produkcyjne!C$4+AK253*zakresy_produkcyjne!D$4+AL253*zakresy_produkcyjne!E$4+AM253*zakresy_produkcyjne!F$4+AN253*zakresy_produkcyjne!G$4+AO253*zakresy_produkcyjne!H$4+AP253*zakresy_produkcyjne!I$4+AQ253*zakresy_produkcyjne!J$4+AR253*zakresy_produkcyjne!K$4+AS253*zakresy_produkcyjne!L$4</f>
        <v/>
      </c>
      <c r="AY253" s="309" t="n">
        <v>425</v>
      </c>
      <c r="AZ253" s="309" t="n">
        <v>277</v>
      </c>
      <c r="BA253" s="309" t="n">
        <v>24.5</v>
      </c>
      <c r="BB253" s="309" t="n">
        <v>157</v>
      </c>
      <c r="BC253" s="309" t="n">
        <v>121</v>
      </c>
      <c r="BJ253" s="309">
        <f>IF(S253&lt;&gt;"",S253,BE253)</f>
        <v/>
      </c>
      <c r="BK253" s="309">
        <f>IF(T253&lt;&gt;"",T253,BF253)</f>
        <v/>
      </c>
      <c r="BL253" s="309">
        <f>IF(U253&lt;&gt;"",U253,BG253)</f>
        <v/>
      </c>
      <c r="BM253" s="309">
        <f>IF(V253&lt;&gt;"",V253,BH253)</f>
        <v/>
      </c>
      <c r="BN253" s="309">
        <f>IF(X253&lt;&gt;"",X253,BI253)</f>
        <v/>
      </c>
      <c r="BO253" s="309">
        <f>ABS(BE253-BJ253)</f>
        <v/>
      </c>
      <c r="BP253" s="309">
        <f>IF(S253&lt;&gt;"",POWER((Arkusz10!$O$9*Q253+Arkusz10!$P$9)-S253,2))</f>
        <v/>
      </c>
    </row>
    <row customHeight="1" ht="13.8" r="254" s="311">
      <c r="A254" s="453" t="n">
        <v>3.21</v>
      </c>
      <c r="B254" s="453" t="n">
        <v>2.57</v>
      </c>
      <c r="C254" s="453" t="n">
        <v>0.28</v>
      </c>
      <c r="D254" s="453" t="n">
        <v>0.024</v>
      </c>
      <c r="E254" s="453" t="n">
        <v>0</v>
      </c>
      <c r="F254" s="453" t="n">
        <v>0.098</v>
      </c>
      <c r="G254" s="453" t="n">
        <v>0.015</v>
      </c>
      <c r="H254" s="453" t="n">
        <v>0.01</v>
      </c>
      <c r="I254" s="453" t="n">
        <v>0.061</v>
      </c>
      <c r="J254" s="453" t="n">
        <v>0</v>
      </c>
      <c r="K254" s="453" t="n">
        <v>0.036</v>
      </c>
      <c r="L254" s="453" t="n">
        <v>0</v>
      </c>
      <c r="M254" s="453" t="n">
        <v>0</v>
      </c>
      <c r="N254" s="453" t="n">
        <v>0</v>
      </c>
      <c r="O254" s="453" t="n">
        <v>950</v>
      </c>
      <c r="P254" s="453" t="n">
        <v>60</v>
      </c>
      <c r="Q254" s="453" t="n">
        <v>350</v>
      </c>
      <c r="R254" s="453" t="n">
        <v>60</v>
      </c>
      <c r="S254" s="453" t="n">
        <v>1082</v>
      </c>
      <c r="T254" s="454" t="n"/>
      <c r="U254" s="453" t="n">
        <v>3.3</v>
      </c>
      <c r="V254" s="453">
        <f>KONWERTUJ_TWARDOSC(AE254,tabela_twardosci!$M$8:$M$69,tabela_twardosci!$K$8:$K$69)</f>
        <v/>
      </c>
      <c r="W254" s="453" t="n"/>
      <c r="X254" s="453" t="n">
        <v>84.5</v>
      </c>
      <c r="Y254" s="453" t="n">
        <v>35</v>
      </c>
      <c r="Z254" s="453" t="n"/>
      <c r="AA254" s="453" t="n"/>
      <c r="AB254" s="453" t="n"/>
      <c r="AC254" s="453" t="n"/>
      <c r="AD254" s="453" t="n"/>
      <c r="AE254" s="453" t="n">
        <v>339</v>
      </c>
      <c r="AF254" s="309">
        <f>NOT(OR(ISBLANK(S254),ISBLANK(T254),ISBLANK(U254),ISBLANK(V254),AND(ISBLANK(W254),ISBLANK(X254))))</f>
        <v/>
      </c>
      <c r="AG254" s="309" t="n">
        <v>25</v>
      </c>
      <c r="AH254" s="309">
        <f>IF(AG254&lt;=30,1,IF(AG254&lt;=60,2,IF(AG254&lt;=100,3,"bd")))</f>
        <v/>
      </c>
      <c r="AI254" s="309">
        <f>AND(A254&gt;=zakresy_produkcyjne!B$2,A254&lt;=zakresy_produkcyjne!B$3)</f>
        <v/>
      </c>
      <c r="AJ254" s="309">
        <f>AND(B254&gt;=zakresy_produkcyjne!C$2,B254&lt;=zakresy_produkcyjne!C$3)</f>
        <v/>
      </c>
      <c r="AK254" s="309">
        <f>AND(C254&gt;=zakresy_produkcyjne!D$2,C254&lt;=zakresy_produkcyjne!D$3)</f>
        <v/>
      </c>
      <c r="AL254" s="309">
        <f>AND(D254&gt;=zakresy_produkcyjne!E$2,D254&lt;=zakresy_produkcyjne!E$3)</f>
        <v/>
      </c>
      <c r="AM254" s="309">
        <f>AND(E254&gt;=zakresy_produkcyjne!F$2,E254&lt;=zakresy_produkcyjne!F$3)</f>
        <v/>
      </c>
      <c r="AN254" s="309">
        <f>AND(F254&gt;=zakresy_produkcyjne!G$2,F254&lt;=zakresy_produkcyjne!G$3)</f>
        <v/>
      </c>
      <c r="AO254" s="309">
        <f>AND(G254&gt;=zakresy_produkcyjne!H$2,G254&lt;=zakresy_produkcyjne!H$3)</f>
        <v/>
      </c>
      <c r="AP254" s="309">
        <f>AND(O254&gt;=zakresy_produkcyjne!I$2,O254&lt;=zakresy_produkcyjne!I$3)</f>
        <v/>
      </c>
      <c r="AQ254" s="309">
        <f>AND(P254&gt;=zakresy_produkcyjne!J$2,P254&lt;=zakresy_produkcyjne!J$3)</f>
        <v/>
      </c>
      <c r="AR254" s="309">
        <f>AND(Q254&gt;=zakresy_produkcyjne!K$2,Q254&lt;=zakresy_produkcyjne!K$3)</f>
        <v/>
      </c>
      <c r="AS254" s="309">
        <f>AND(R254&gt;=zakresy_produkcyjne!L$2,R254&lt;=zakresy_produkcyjne!L$3)</f>
        <v/>
      </c>
      <c r="AT254" s="309">
        <f>AND(AI254:AO254)</f>
        <v/>
      </c>
      <c r="AU254" s="309">
        <f>AND(AP254:AS254)</f>
        <v/>
      </c>
      <c r="AV254" s="309">
        <f>AND(AT254:AU254)</f>
        <v/>
      </c>
      <c r="AW254" s="309">
        <f>AI254*zakresy_produkcyjne!B$4+AJ254*zakresy_produkcyjne!C$4+AK254*zakresy_produkcyjne!D$4+AL254*zakresy_produkcyjne!E$4+AM254*zakresy_produkcyjne!F$4+AN254*zakresy_produkcyjne!G$4+AO254*zakresy_produkcyjne!H$4+AP254*zakresy_produkcyjne!I$4+AQ254*zakresy_produkcyjne!J$4+AR254*zakresy_produkcyjne!K$4+AS254*zakresy_produkcyjne!L$4</f>
        <v/>
      </c>
      <c r="AY254" s="309" t="n">
        <v>425</v>
      </c>
      <c r="AZ254" s="309" t="n">
        <v>277</v>
      </c>
      <c r="BA254" s="309" t="n">
        <v>24.5</v>
      </c>
      <c r="BB254" s="309" t="n">
        <v>157</v>
      </c>
      <c r="BC254" s="309" t="n">
        <v>121</v>
      </c>
      <c r="BJ254" s="309">
        <f>IF(S254&lt;&gt;"",S254,BE254)</f>
        <v/>
      </c>
      <c r="BK254" s="309">
        <f>IF(T254&lt;&gt;"",T254,BF254)</f>
        <v/>
      </c>
      <c r="BL254" s="309">
        <f>IF(U254&lt;&gt;"",U254,BG254)</f>
        <v/>
      </c>
      <c r="BM254" s="309">
        <f>IF(V254&lt;&gt;"",V254,BH254)</f>
        <v/>
      </c>
      <c r="BN254" s="309">
        <f>IF(X254&lt;&gt;"",X254,BI254)</f>
        <v/>
      </c>
      <c r="BO254" s="309">
        <f>ABS(BE254-BJ254)</f>
        <v/>
      </c>
      <c r="BP254" s="309">
        <f>IF(S254&lt;&gt;"",POWER((Arkusz10!$O$9*Q254+Arkusz10!$P$9)-S254,2))</f>
        <v/>
      </c>
    </row>
    <row customHeight="1" ht="13.8" r="255" s="311">
      <c r="A255" s="453" t="n">
        <v>3.21</v>
      </c>
      <c r="B255" s="453" t="n">
        <v>2.57</v>
      </c>
      <c r="C255" s="453" t="n">
        <v>0.28</v>
      </c>
      <c r="D255" s="453" t="n">
        <v>0.024</v>
      </c>
      <c r="E255" s="453" t="n">
        <v>0</v>
      </c>
      <c r="F255" s="453" t="n">
        <v>0.098</v>
      </c>
      <c r="G255" s="453" t="n">
        <v>0.015</v>
      </c>
      <c r="H255" s="453" t="n">
        <v>0.01</v>
      </c>
      <c r="I255" s="453" t="n">
        <v>0.061</v>
      </c>
      <c r="J255" s="453" t="n">
        <v>0</v>
      </c>
      <c r="K255" s="453" t="n">
        <v>0.036</v>
      </c>
      <c r="L255" s="453" t="n">
        <v>0</v>
      </c>
      <c r="M255" s="453" t="n">
        <v>0</v>
      </c>
      <c r="N255" s="453" t="n">
        <v>0</v>
      </c>
      <c r="O255" s="453" t="n">
        <v>950</v>
      </c>
      <c r="P255" s="453" t="n">
        <v>60</v>
      </c>
      <c r="Q255" s="453" t="n">
        <v>350</v>
      </c>
      <c r="R255" s="453" t="n">
        <v>120</v>
      </c>
      <c r="S255" s="454" t="n"/>
      <c r="T255" s="454" t="n"/>
      <c r="U255" s="453" t="n"/>
      <c r="V255" s="453">
        <f>KONWERTUJ_TWARDOSC(AE255,tabela_twardosci!$M$8:$M$69,tabela_twardosci!$K$8:$K$69)</f>
        <v/>
      </c>
      <c r="W255" s="453" t="n"/>
      <c r="X255" s="453" t="n">
        <v>90.5</v>
      </c>
      <c r="Y255" s="453" t="n">
        <v>35</v>
      </c>
      <c r="Z255" s="453" t="n"/>
      <c r="AA255" s="453" t="n"/>
      <c r="AB255" s="453" t="n"/>
      <c r="AC255" s="453" t="n"/>
      <c r="AD255" s="453" t="n"/>
      <c r="AE255" s="453" t="n">
        <v>339</v>
      </c>
      <c r="AF255" s="309">
        <f>NOT(OR(ISBLANK(S255),ISBLANK(T255),ISBLANK(U255),ISBLANK(V255),AND(ISBLANK(W255),ISBLANK(X255))))</f>
        <v/>
      </c>
      <c r="AG255" s="309" t="n">
        <v>25</v>
      </c>
      <c r="AH255" s="309">
        <f>IF(AG255&lt;=30,1,IF(AG255&lt;=60,2,IF(AG255&lt;=100,3,"bd")))</f>
        <v/>
      </c>
      <c r="AI255" s="309">
        <f>AND(A255&gt;=zakresy_produkcyjne!B$2,A255&lt;=zakresy_produkcyjne!B$3)</f>
        <v/>
      </c>
      <c r="AJ255" s="309">
        <f>AND(B255&gt;=zakresy_produkcyjne!C$2,B255&lt;=zakresy_produkcyjne!C$3)</f>
        <v/>
      </c>
      <c r="AK255" s="309">
        <f>AND(C255&gt;=zakresy_produkcyjne!D$2,C255&lt;=zakresy_produkcyjne!D$3)</f>
        <v/>
      </c>
      <c r="AL255" s="309">
        <f>AND(D255&gt;=zakresy_produkcyjne!E$2,D255&lt;=zakresy_produkcyjne!E$3)</f>
        <v/>
      </c>
      <c r="AM255" s="309">
        <f>AND(E255&gt;=zakresy_produkcyjne!F$2,E255&lt;=zakresy_produkcyjne!F$3)</f>
        <v/>
      </c>
      <c r="AN255" s="309">
        <f>AND(F255&gt;=zakresy_produkcyjne!G$2,F255&lt;=zakresy_produkcyjne!G$3)</f>
        <v/>
      </c>
      <c r="AO255" s="309">
        <f>AND(G255&gt;=zakresy_produkcyjne!H$2,G255&lt;=zakresy_produkcyjne!H$3)</f>
        <v/>
      </c>
      <c r="AP255" s="309">
        <f>AND(O255&gt;=zakresy_produkcyjne!I$2,O255&lt;=zakresy_produkcyjne!I$3)</f>
        <v/>
      </c>
      <c r="AQ255" s="309">
        <f>AND(P255&gt;=zakresy_produkcyjne!J$2,P255&lt;=zakresy_produkcyjne!J$3)</f>
        <v/>
      </c>
      <c r="AR255" s="309">
        <f>AND(Q255&gt;=zakresy_produkcyjne!K$2,Q255&lt;=zakresy_produkcyjne!K$3)</f>
        <v/>
      </c>
      <c r="AS255" s="309">
        <f>AND(R255&gt;=zakresy_produkcyjne!L$2,R255&lt;=zakresy_produkcyjne!L$3)</f>
        <v/>
      </c>
      <c r="AT255" s="309">
        <f>AND(AI255:AO255)</f>
        <v/>
      </c>
      <c r="AU255" s="309">
        <f>AND(AP255:AS255)</f>
        <v/>
      </c>
      <c r="AV255" s="309">
        <f>AND(AT255:AU255)</f>
        <v/>
      </c>
      <c r="AW255" s="309">
        <f>AI255*zakresy_produkcyjne!B$4+AJ255*zakresy_produkcyjne!C$4+AK255*zakresy_produkcyjne!D$4+AL255*zakresy_produkcyjne!E$4+AM255*zakresy_produkcyjne!F$4+AN255*zakresy_produkcyjne!G$4+AO255*zakresy_produkcyjne!H$4+AP255*zakresy_produkcyjne!I$4+AQ255*zakresy_produkcyjne!J$4+AR255*zakresy_produkcyjne!K$4+AS255*zakresy_produkcyjne!L$4</f>
        <v/>
      </c>
      <c r="AY255" s="309" t="n">
        <v>425</v>
      </c>
      <c r="AZ255" s="309" t="n">
        <v>277</v>
      </c>
      <c r="BA255" s="309" t="n">
        <v>24.5</v>
      </c>
      <c r="BB255" s="309" t="n">
        <v>157</v>
      </c>
      <c r="BC255" s="309" t="n">
        <v>121</v>
      </c>
      <c r="BJ255" s="309">
        <f>IF(S255&lt;&gt;"",S255,BE255)</f>
        <v/>
      </c>
      <c r="BK255" s="309">
        <f>IF(T255&lt;&gt;"",T255,BF255)</f>
        <v/>
      </c>
      <c r="BL255" s="309">
        <f>IF(U255&lt;&gt;"",U255,BG255)</f>
        <v/>
      </c>
      <c r="BM255" s="309">
        <f>IF(V255&lt;&gt;"",V255,BH255)</f>
        <v/>
      </c>
      <c r="BN255" s="309">
        <f>IF(X255&lt;&gt;"",X255,BI255)</f>
        <v/>
      </c>
      <c r="BO255" s="309">
        <f>ABS(BE255-BJ255)</f>
        <v/>
      </c>
      <c r="BP255" s="309">
        <f>IF(S255&lt;&gt;"",POWER((Arkusz10!$O$9*Q255+Arkusz10!$P$9)-S255,2))</f>
        <v/>
      </c>
    </row>
    <row customHeight="1" ht="13.8" r="256" s="311">
      <c r="A256" s="453" t="n">
        <v>3.21</v>
      </c>
      <c r="B256" s="453" t="n">
        <v>2.57</v>
      </c>
      <c r="C256" s="453" t="n">
        <v>0.28</v>
      </c>
      <c r="D256" s="453" t="n">
        <v>0.024</v>
      </c>
      <c r="E256" s="453" t="n">
        <v>0</v>
      </c>
      <c r="F256" s="453" t="n">
        <v>0.098</v>
      </c>
      <c r="G256" s="453" t="n">
        <v>0.015</v>
      </c>
      <c r="H256" s="453" t="n">
        <v>0.01</v>
      </c>
      <c r="I256" s="453" t="n">
        <v>0.061</v>
      </c>
      <c r="J256" s="453" t="n">
        <v>0</v>
      </c>
      <c r="K256" s="453" t="n">
        <v>0.036</v>
      </c>
      <c r="L256" s="453" t="n">
        <v>0</v>
      </c>
      <c r="M256" s="453" t="n">
        <v>0</v>
      </c>
      <c r="N256" s="453" t="n">
        <v>0</v>
      </c>
      <c r="O256" s="453" t="n">
        <v>950</v>
      </c>
      <c r="P256" s="453" t="n">
        <v>60</v>
      </c>
      <c r="Q256" s="453" t="n">
        <v>350</v>
      </c>
      <c r="R256" s="453" t="n">
        <v>240</v>
      </c>
      <c r="S256" s="453" t="n">
        <v>1119</v>
      </c>
      <c r="T256" s="454" t="n"/>
      <c r="U256" s="453" t="n">
        <v>6.6</v>
      </c>
      <c r="V256" s="453">
        <f>KONWERTUJ_TWARDOSC(AE256,tabela_twardosci!$M$8:$M$69,tabela_twardosci!$K$8:$K$69)</f>
        <v/>
      </c>
      <c r="W256" s="453" t="n"/>
      <c r="X256" s="453" t="n">
        <v>114.5</v>
      </c>
      <c r="Y256" s="453" t="n">
        <v>35</v>
      </c>
      <c r="Z256" s="453" t="n"/>
      <c r="AA256" s="453" t="n"/>
      <c r="AB256" s="453" t="n"/>
      <c r="AC256" s="453" t="n"/>
      <c r="AD256" s="453" t="n"/>
      <c r="AE256" s="453" t="n">
        <v>341</v>
      </c>
      <c r="AF256" s="309">
        <f>NOT(OR(ISBLANK(S256),ISBLANK(T256),ISBLANK(U256),ISBLANK(V256),AND(ISBLANK(W256),ISBLANK(X256))))</f>
        <v/>
      </c>
      <c r="AG256" s="309" t="n">
        <v>25</v>
      </c>
      <c r="AH256" s="309">
        <f>IF(AG256&lt;=30,1,IF(AG256&lt;=60,2,IF(AG256&lt;=100,3,"bd")))</f>
        <v/>
      </c>
      <c r="AI256" s="309">
        <f>AND(A256&gt;=zakresy_produkcyjne!B$2,A256&lt;=zakresy_produkcyjne!B$3)</f>
        <v/>
      </c>
      <c r="AJ256" s="309">
        <f>AND(B256&gt;=zakresy_produkcyjne!C$2,B256&lt;=zakresy_produkcyjne!C$3)</f>
        <v/>
      </c>
      <c r="AK256" s="309">
        <f>AND(C256&gt;=zakresy_produkcyjne!D$2,C256&lt;=zakresy_produkcyjne!D$3)</f>
        <v/>
      </c>
      <c r="AL256" s="309">
        <f>AND(D256&gt;=zakresy_produkcyjne!E$2,D256&lt;=zakresy_produkcyjne!E$3)</f>
        <v/>
      </c>
      <c r="AM256" s="309">
        <f>AND(E256&gt;=zakresy_produkcyjne!F$2,E256&lt;=zakresy_produkcyjne!F$3)</f>
        <v/>
      </c>
      <c r="AN256" s="309">
        <f>AND(F256&gt;=zakresy_produkcyjne!G$2,F256&lt;=zakresy_produkcyjne!G$3)</f>
        <v/>
      </c>
      <c r="AO256" s="309">
        <f>AND(G256&gt;=zakresy_produkcyjne!H$2,G256&lt;=zakresy_produkcyjne!H$3)</f>
        <v/>
      </c>
      <c r="AP256" s="309">
        <f>AND(O256&gt;=zakresy_produkcyjne!I$2,O256&lt;=zakresy_produkcyjne!I$3)</f>
        <v/>
      </c>
      <c r="AQ256" s="309">
        <f>AND(P256&gt;=zakresy_produkcyjne!J$2,P256&lt;=zakresy_produkcyjne!J$3)</f>
        <v/>
      </c>
      <c r="AR256" s="309">
        <f>AND(Q256&gt;=zakresy_produkcyjne!K$2,Q256&lt;=zakresy_produkcyjne!K$3)</f>
        <v/>
      </c>
      <c r="AS256" s="309">
        <f>AND(R256&gt;=zakresy_produkcyjne!L$2,R256&lt;=zakresy_produkcyjne!L$3)</f>
        <v/>
      </c>
      <c r="AT256" s="309">
        <f>AND(AI256:AO256)</f>
        <v/>
      </c>
      <c r="AU256" s="309">
        <f>AND(AP256:AS256)</f>
        <v/>
      </c>
      <c r="AV256" s="309">
        <f>AND(AT256:AU256)</f>
        <v/>
      </c>
      <c r="AW256" s="309">
        <f>AI256*zakresy_produkcyjne!B$4+AJ256*zakresy_produkcyjne!C$4+AK256*zakresy_produkcyjne!D$4+AL256*zakresy_produkcyjne!E$4+AM256*zakresy_produkcyjne!F$4+AN256*zakresy_produkcyjne!G$4+AO256*zakresy_produkcyjne!H$4+AP256*zakresy_produkcyjne!I$4+AQ256*zakresy_produkcyjne!J$4+AR256*zakresy_produkcyjne!K$4+AS256*zakresy_produkcyjne!L$4</f>
        <v/>
      </c>
      <c r="AY256" s="309" t="n">
        <v>425</v>
      </c>
      <c r="AZ256" s="309" t="n">
        <v>277</v>
      </c>
      <c r="BA256" s="309" t="n">
        <v>24.5</v>
      </c>
      <c r="BB256" s="309" t="n">
        <v>157</v>
      </c>
      <c r="BC256" s="309" t="n">
        <v>121</v>
      </c>
      <c r="BJ256" s="309">
        <f>IF(S256&lt;&gt;"",S256,BE256)</f>
        <v/>
      </c>
      <c r="BK256" s="309">
        <f>IF(T256&lt;&gt;"",T256,BF256)</f>
        <v/>
      </c>
      <c r="BL256" s="309">
        <f>IF(U256&lt;&gt;"",U256,BG256)</f>
        <v/>
      </c>
      <c r="BM256" s="309">
        <f>IF(V256&lt;&gt;"",V256,BH256)</f>
        <v/>
      </c>
      <c r="BN256" s="309">
        <f>IF(X256&lt;&gt;"",X256,BI256)</f>
        <v/>
      </c>
      <c r="BO256" s="309">
        <f>ABS(BE256-BJ256)</f>
        <v/>
      </c>
      <c r="BP256" s="309">
        <f>IF(S256&lt;&gt;"",POWER((Arkusz10!$O$9*Q256+Arkusz10!$P$9)-S256,2))</f>
        <v/>
      </c>
    </row>
    <row customHeight="1" ht="13.8" r="257" s="311">
      <c r="A257" s="453" t="n">
        <v>3.21</v>
      </c>
      <c r="B257" s="453" t="n">
        <v>2.57</v>
      </c>
      <c r="C257" s="453" t="n">
        <v>0.28</v>
      </c>
      <c r="D257" s="453" t="n">
        <v>0.024</v>
      </c>
      <c r="E257" s="453" t="n">
        <v>0</v>
      </c>
      <c r="F257" s="453" t="n">
        <v>0.098</v>
      </c>
      <c r="G257" s="453" t="n">
        <v>0.015</v>
      </c>
      <c r="H257" s="453" t="n">
        <v>0.01</v>
      </c>
      <c r="I257" s="453" t="n">
        <v>0.061</v>
      </c>
      <c r="J257" s="453" t="n">
        <v>0</v>
      </c>
      <c r="K257" s="453" t="n">
        <v>0.036</v>
      </c>
      <c r="L257" s="453" t="n">
        <v>0</v>
      </c>
      <c r="M257" s="453" t="n">
        <v>0</v>
      </c>
      <c r="N257" s="453" t="n">
        <v>0</v>
      </c>
      <c r="O257" s="453" t="n">
        <v>950</v>
      </c>
      <c r="P257" s="453" t="n">
        <v>60</v>
      </c>
      <c r="Q257" s="453" t="n">
        <v>325</v>
      </c>
      <c r="R257" s="453" t="n">
        <v>30</v>
      </c>
      <c r="S257" s="453" t="n">
        <v>1141</v>
      </c>
      <c r="T257" s="454" t="n"/>
      <c r="U257" s="453" t="n">
        <v>2.2</v>
      </c>
      <c r="V257" s="453">
        <f>KONWERTUJ_TWARDOSC(AE257,tabela_twardosci!$M$8:$M$69,tabela_twardosci!$K$8:$K$69)</f>
        <v/>
      </c>
      <c r="W257" s="453" t="n"/>
      <c r="X257" s="453" t="n">
        <v>33.6</v>
      </c>
      <c r="Y257" s="453" t="n">
        <v>35</v>
      </c>
      <c r="Z257" s="453" t="n"/>
      <c r="AA257" s="453" t="n"/>
      <c r="AB257" s="453" t="n"/>
      <c r="AC257" s="453" t="n"/>
      <c r="AD257" s="453" t="n"/>
      <c r="AE257" s="453" t="n">
        <v>418</v>
      </c>
      <c r="AF257" s="309">
        <f>NOT(OR(ISBLANK(S257),ISBLANK(T257),ISBLANK(U257),ISBLANK(V257),AND(ISBLANK(W257),ISBLANK(X257))))</f>
        <v/>
      </c>
      <c r="AG257" s="309" t="n">
        <v>25</v>
      </c>
      <c r="AH257" s="309">
        <f>IF(AG257&lt;=30,1,IF(AG257&lt;=60,2,IF(AG257&lt;=100,3,"bd")))</f>
        <v/>
      </c>
      <c r="AI257" s="309">
        <f>AND(A257&gt;=zakresy_produkcyjne!B$2,A257&lt;=zakresy_produkcyjne!B$3)</f>
        <v/>
      </c>
      <c r="AJ257" s="309">
        <f>AND(B257&gt;=zakresy_produkcyjne!C$2,B257&lt;=zakresy_produkcyjne!C$3)</f>
        <v/>
      </c>
      <c r="AK257" s="309">
        <f>AND(C257&gt;=zakresy_produkcyjne!D$2,C257&lt;=zakresy_produkcyjne!D$3)</f>
        <v/>
      </c>
      <c r="AL257" s="309">
        <f>AND(D257&gt;=zakresy_produkcyjne!E$2,D257&lt;=zakresy_produkcyjne!E$3)</f>
        <v/>
      </c>
      <c r="AM257" s="309">
        <f>AND(E257&gt;=zakresy_produkcyjne!F$2,E257&lt;=zakresy_produkcyjne!F$3)</f>
        <v/>
      </c>
      <c r="AN257" s="309">
        <f>AND(F257&gt;=zakresy_produkcyjne!G$2,F257&lt;=zakresy_produkcyjne!G$3)</f>
        <v/>
      </c>
      <c r="AO257" s="309">
        <f>AND(G257&gt;=zakresy_produkcyjne!H$2,G257&lt;=zakresy_produkcyjne!H$3)</f>
        <v/>
      </c>
      <c r="AP257" s="309">
        <f>AND(O257&gt;=zakresy_produkcyjne!I$2,O257&lt;=zakresy_produkcyjne!I$3)</f>
        <v/>
      </c>
      <c r="AQ257" s="309">
        <f>AND(P257&gt;=zakresy_produkcyjne!J$2,P257&lt;=zakresy_produkcyjne!J$3)</f>
        <v/>
      </c>
      <c r="AR257" s="309">
        <f>AND(Q257&gt;=zakresy_produkcyjne!K$2,Q257&lt;=zakresy_produkcyjne!K$3)</f>
        <v/>
      </c>
      <c r="AS257" s="309">
        <f>AND(R257&gt;=zakresy_produkcyjne!L$2,R257&lt;=zakresy_produkcyjne!L$3)</f>
        <v/>
      </c>
      <c r="AT257" s="309">
        <f>AND(AI257:AO257)</f>
        <v/>
      </c>
      <c r="AU257" s="309">
        <f>AND(AP257:AS257)</f>
        <v/>
      </c>
      <c r="AV257" s="309">
        <f>AND(AT257:AU257)</f>
        <v/>
      </c>
      <c r="AW257" s="309">
        <f>AI257*zakresy_produkcyjne!B$4+AJ257*zakresy_produkcyjne!C$4+AK257*zakresy_produkcyjne!D$4+AL257*zakresy_produkcyjne!E$4+AM257*zakresy_produkcyjne!F$4+AN257*zakresy_produkcyjne!G$4+AO257*zakresy_produkcyjne!H$4+AP257*zakresy_produkcyjne!I$4+AQ257*zakresy_produkcyjne!J$4+AR257*zakresy_produkcyjne!K$4+AS257*zakresy_produkcyjne!L$4</f>
        <v/>
      </c>
      <c r="AY257" s="309" t="n">
        <v>425</v>
      </c>
      <c r="AZ257" s="309" t="n">
        <v>277</v>
      </c>
      <c r="BA257" s="309" t="n">
        <v>24.5</v>
      </c>
      <c r="BB257" s="309" t="n">
        <v>157</v>
      </c>
      <c r="BC257" s="309" t="n">
        <v>121</v>
      </c>
      <c r="BJ257" s="309">
        <f>IF(S257&lt;&gt;"",S257,BE257)</f>
        <v/>
      </c>
      <c r="BK257" s="309">
        <f>IF(T257&lt;&gt;"",T257,BF257)</f>
        <v/>
      </c>
      <c r="BL257" s="309">
        <f>IF(U257&lt;&gt;"",U257,BG257)</f>
        <v/>
      </c>
      <c r="BM257" s="309">
        <f>IF(V257&lt;&gt;"",V257,BH257)</f>
        <v/>
      </c>
      <c r="BN257" s="309">
        <f>IF(X257&lt;&gt;"",X257,BI257)</f>
        <v/>
      </c>
      <c r="BO257" s="309">
        <f>ABS(BE257-BJ257)</f>
        <v/>
      </c>
      <c r="BP257" s="309">
        <f>IF(S257&lt;&gt;"",POWER((Arkusz10!$O$9*Q257+Arkusz10!$P$9)-S257,2))</f>
        <v/>
      </c>
    </row>
    <row customHeight="1" ht="13.8" r="258" s="311">
      <c r="A258" s="453" t="n">
        <v>3.21</v>
      </c>
      <c r="B258" s="453" t="n">
        <v>2.57</v>
      </c>
      <c r="C258" s="453" t="n">
        <v>0.28</v>
      </c>
      <c r="D258" s="453" t="n">
        <v>0.024</v>
      </c>
      <c r="E258" s="453" t="n">
        <v>0</v>
      </c>
      <c r="F258" s="453" t="n">
        <v>0.098</v>
      </c>
      <c r="G258" s="453" t="n">
        <v>0.015</v>
      </c>
      <c r="H258" s="453" t="n">
        <v>0.01</v>
      </c>
      <c r="I258" s="453" t="n">
        <v>0.061</v>
      </c>
      <c r="J258" s="453" t="n">
        <v>0</v>
      </c>
      <c r="K258" s="453" t="n">
        <v>0.036</v>
      </c>
      <c r="L258" s="453" t="n">
        <v>0</v>
      </c>
      <c r="M258" s="453" t="n">
        <v>0</v>
      </c>
      <c r="N258" s="453" t="n">
        <v>0</v>
      </c>
      <c r="O258" s="453" t="n">
        <v>950</v>
      </c>
      <c r="P258" s="453" t="n">
        <v>60</v>
      </c>
      <c r="Q258" s="453" t="n">
        <v>325</v>
      </c>
      <c r="R258" s="453" t="n">
        <v>60</v>
      </c>
      <c r="S258" s="453" t="n">
        <v>1240</v>
      </c>
      <c r="T258" s="454" t="n"/>
      <c r="U258" s="453" t="n">
        <v>2.7</v>
      </c>
      <c r="V258" s="453">
        <f>KONWERTUJ_TWARDOSC(AE258,tabela_twardosci!$M$8:$M$69,tabela_twardosci!$K$8:$K$69)</f>
        <v/>
      </c>
      <c r="W258" s="453" t="n"/>
      <c r="X258" s="453" t="n">
        <v>31.2</v>
      </c>
      <c r="Y258" s="453" t="n">
        <v>35</v>
      </c>
      <c r="Z258" s="453" t="n"/>
      <c r="AA258" s="453" t="n"/>
      <c r="AB258" s="453" t="n"/>
      <c r="AC258" s="453" t="n"/>
      <c r="AD258" s="453" t="n"/>
      <c r="AE258" s="453" t="n">
        <v>428</v>
      </c>
      <c r="AF258" s="309">
        <f>NOT(OR(ISBLANK(S258),ISBLANK(T258),ISBLANK(U258),ISBLANK(V258),AND(ISBLANK(W258),ISBLANK(X258))))</f>
        <v/>
      </c>
      <c r="AG258" s="309" t="n">
        <v>25</v>
      </c>
      <c r="AH258" s="309">
        <f>IF(AG258&lt;=30,1,IF(AG258&lt;=60,2,IF(AG258&lt;=100,3,"bd")))</f>
        <v/>
      </c>
      <c r="AI258" s="309">
        <f>AND(A258&gt;=zakresy_produkcyjne!B$2,A258&lt;=zakresy_produkcyjne!B$3)</f>
        <v/>
      </c>
      <c r="AJ258" s="309">
        <f>AND(B258&gt;=zakresy_produkcyjne!C$2,B258&lt;=zakresy_produkcyjne!C$3)</f>
        <v/>
      </c>
      <c r="AK258" s="309">
        <f>AND(C258&gt;=zakresy_produkcyjne!D$2,C258&lt;=zakresy_produkcyjne!D$3)</f>
        <v/>
      </c>
      <c r="AL258" s="309">
        <f>AND(D258&gt;=zakresy_produkcyjne!E$2,D258&lt;=zakresy_produkcyjne!E$3)</f>
        <v/>
      </c>
      <c r="AM258" s="309">
        <f>AND(E258&gt;=zakresy_produkcyjne!F$2,E258&lt;=zakresy_produkcyjne!F$3)</f>
        <v/>
      </c>
      <c r="AN258" s="309">
        <f>AND(F258&gt;=zakresy_produkcyjne!G$2,F258&lt;=zakresy_produkcyjne!G$3)</f>
        <v/>
      </c>
      <c r="AO258" s="309">
        <f>AND(G258&gt;=zakresy_produkcyjne!H$2,G258&lt;=zakresy_produkcyjne!H$3)</f>
        <v/>
      </c>
      <c r="AP258" s="309">
        <f>AND(O258&gt;=zakresy_produkcyjne!I$2,O258&lt;=zakresy_produkcyjne!I$3)</f>
        <v/>
      </c>
      <c r="AQ258" s="309">
        <f>AND(P258&gt;=zakresy_produkcyjne!J$2,P258&lt;=zakresy_produkcyjne!J$3)</f>
        <v/>
      </c>
      <c r="AR258" s="309">
        <f>AND(Q258&gt;=zakresy_produkcyjne!K$2,Q258&lt;=zakresy_produkcyjne!K$3)</f>
        <v/>
      </c>
      <c r="AS258" s="309">
        <f>AND(R258&gt;=zakresy_produkcyjne!L$2,R258&lt;=zakresy_produkcyjne!L$3)</f>
        <v/>
      </c>
      <c r="AT258" s="309">
        <f>AND(AI258:AO258)</f>
        <v/>
      </c>
      <c r="AU258" s="309">
        <f>AND(AP258:AS258)</f>
        <v/>
      </c>
      <c r="AV258" s="309">
        <f>AND(AT258:AU258)</f>
        <v/>
      </c>
      <c r="AW258" s="309">
        <f>AI258*zakresy_produkcyjne!B$4+AJ258*zakresy_produkcyjne!C$4+AK258*zakresy_produkcyjne!D$4+AL258*zakresy_produkcyjne!E$4+AM258*zakresy_produkcyjne!F$4+AN258*zakresy_produkcyjne!G$4+AO258*zakresy_produkcyjne!H$4+AP258*zakresy_produkcyjne!I$4+AQ258*zakresy_produkcyjne!J$4+AR258*zakresy_produkcyjne!K$4+AS258*zakresy_produkcyjne!L$4</f>
        <v/>
      </c>
      <c r="AY258" s="309" t="n">
        <v>425</v>
      </c>
      <c r="AZ258" s="309" t="n">
        <v>277</v>
      </c>
      <c r="BA258" s="309" t="n">
        <v>24.5</v>
      </c>
      <c r="BB258" s="309" t="n">
        <v>157</v>
      </c>
      <c r="BC258" s="309" t="n">
        <v>121</v>
      </c>
      <c r="BJ258" s="309">
        <f>IF(S258&lt;&gt;"",S258,BE258)</f>
        <v/>
      </c>
      <c r="BK258" s="309">
        <f>IF(T258&lt;&gt;"",T258,BF258)</f>
        <v/>
      </c>
      <c r="BL258" s="309">
        <f>IF(U258&lt;&gt;"",U258,BG258)</f>
        <v/>
      </c>
      <c r="BM258" s="309">
        <f>IF(V258&lt;&gt;"",V258,BH258)</f>
        <v/>
      </c>
      <c r="BN258" s="309">
        <f>IF(X258&lt;&gt;"",X258,BI258)</f>
        <v/>
      </c>
      <c r="BO258" s="309">
        <f>ABS(BE258-BJ258)</f>
        <v/>
      </c>
      <c r="BP258" s="309">
        <f>IF(S258&lt;&gt;"",POWER((Arkusz10!$O$9*Q258+Arkusz10!$P$9)-S258,2))</f>
        <v/>
      </c>
    </row>
    <row customHeight="1" ht="13.8" r="259" s="311">
      <c r="A259" s="453" t="n">
        <v>3.21</v>
      </c>
      <c r="B259" s="453" t="n">
        <v>2.57</v>
      </c>
      <c r="C259" s="453" t="n">
        <v>0.28</v>
      </c>
      <c r="D259" s="453" t="n">
        <v>0.024</v>
      </c>
      <c r="E259" s="453" t="n">
        <v>0</v>
      </c>
      <c r="F259" s="453" t="n">
        <v>0.098</v>
      </c>
      <c r="G259" s="453" t="n">
        <v>0.015</v>
      </c>
      <c r="H259" s="453" t="n">
        <v>0.01</v>
      </c>
      <c r="I259" s="453" t="n">
        <v>0.061</v>
      </c>
      <c r="J259" s="453" t="n">
        <v>0</v>
      </c>
      <c r="K259" s="453" t="n">
        <v>0.036</v>
      </c>
      <c r="L259" s="453" t="n">
        <v>0</v>
      </c>
      <c r="M259" s="453" t="n">
        <v>0</v>
      </c>
      <c r="N259" s="453" t="n">
        <v>0</v>
      </c>
      <c r="O259" s="453" t="n">
        <v>950</v>
      </c>
      <c r="P259" s="453" t="n">
        <v>60</v>
      </c>
      <c r="Q259" s="453" t="n">
        <v>325</v>
      </c>
      <c r="R259" s="453" t="n">
        <v>120</v>
      </c>
      <c r="S259" s="453" t="n">
        <v>1240</v>
      </c>
      <c r="T259" s="454" t="n"/>
      <c r="U259" s="453" t="n">
        <v>2.8</v>
      </c>
      <c r="V259" s="453">
        <f>KONWERTUJ_TWARDOSC(AE259,tabela_twardosci!$M$8:$M$69,tabela_twardosci!$K$8:$K$69)</f>
        <v/>
      </c>
      <c r="W259" s="453" t="n"/>
      <c r="X259" s="453" t="n">
        <v>40.5</v>
      </c>
      <c r="Y259" s="453" t="n">
        <v>35</v>
      </c>
      <c r="Z259" s="453" t="n"/>
      <c r="AA259" s="453" t="n"/>
      <c r="AB259" s="453" t="n"/>
      <c r="AC259" s="453" t="n"/>
      <c r="AD259" s="453" t="n"/>
      <c r="AE259" s="453" t="n">
        <v>415</v>
      </c>
      <c r="AF259" s="309">
        <f>NOT(OR(ISBLANK(S259),ISBLANK(T259),ISBLANK(U259),ISBLANK(V259),AND(ISBLANK(W259),ISBLANK(X259))))</f>
        <v/>
      </c>
      <c r="AG259" s="309" t="n">
        <v>25</v>
      </c>
      <c r="AH259" s="309">
        <f>IF(AG259&lt;=30,1,IF(AG259&lt;=60,2,IF(AG259&lt;=100,3,"bd")))</f>
        <v/>
      </c>
      <c r="AI259" s="309">
        <f>AND(A259&gt;=zakresy_produkcyjne!B$2,A259&lt;=zakresy_produkcyjne!B$3)</f>
        <v/>
      </c>
      <c r="AJ259" s="309">
        <f>AND(B259&gt;=zakresy_produkcyjne!C$2,B259&lt;=zakresy_produkcyjne!C$3)</f>
        <v/>
      </c>
      <c r="AK259" s="309">
        <f>AND(C259&gt;=zakresy_produkcyjne!D$2,C259&lt;=zakresy_produkcyjne!D$3)</f>
        <v/>
      </c>
      <c r="AL259" s="309">
        <f>AND(D259&gt;=zakresy_produkcyjne!E$2,D259&lt;=zakresy_produkcyjne!E$3)</f>
        <v/>
      </c>
      <c r="AM259" s="309">
        <f>AND(E259&gt;=zakresy_produkcyjne!F$2,E259&lt;=zakresy_produkcyjne!F$3)</f>
        <v/>
      </c>
      <c r="AN259" s="309">
        <f>AND(F259&gt;=zakresy_produkcyjne!G$2,F259&lt;=zakresy_produkcyjne!G$3)</f>
        <v/>
      </c>
      <c r="AO259" s="309">
        <f>AND(G259&gt;=zakresy_produkcyjne!H$2,G259&lt;=zakresy_produkcyjne!H$3)</f>
        <v/>
      </c>
      <c r="AP259" s="309">
        <f>AND(O259&gt;=zakresy_produkcyjne!I$2,O259&lt;=zakresy_produkcyjne!I$3)</f>
        <v/>
      </c>
      <c r="AQ259" s="309">
        <f>AND(P259&gt;=zakresy_produkcyjne!J$2,P259&lt;=zakresy_produkcyjne!J$3)</f>
        <v/>
      </c>
      <c r="AR259" s="309">
        <f>AND(Q259&gt;=zakresy_produkcyjne!K$2,Q259&lt;=zakresy_produkcyjne!K$3)</f>
        <v/>
      </c>
      <c r="AS259" s="309">
        <f>AND(R259&gt;=zakresy_produkcyjne!L$2,R259&lt;=zakresy_produkcyjne!L$3)</f>
        <v/>
      </c>
      <c r="AT259" s="309">
        <f>AND(AI259:AO259)</f>
        <v/>
      </c>
      <c r="AU259" s="309">
        <f>AND(AP259:AS259)</f>
        <v/>
      </c>
      <c r="AV259" s="309">
        <f>AND(AT259:AU259)</f>
        <v/>
      </c>
      <c r="AW259" s="309">
        <f>AI259*zakresy_produkcyjne!B$4+AJ259*zakresy_produkcyjne!C$4+AK259*zakresy_produkcyjne!D$4+AL259*zakresy_produkcyjne!E$4+AM259*zakresy_produkcyjne!F$4+AN259*zakresy_produkcyjne!G$4+AO259*zakresy_produkcyjne!H$4+AP259*zakresy_produkcyjne!I$4+AQ259*zakresy_produkcyjne!J$4+AR259*zakresy_produkcyjne!K$4+AS259*zakresy_produkcyjne!L$4</f>
        <v/>
      </c>
      <c r="AY259" s="309" t="n">
        <v>425</v>
      </c>
      <c r="AZ259" s="309" t="n">
        <v>277</v>
      </c>
      <c r="BA259" s="309" t="n">
        <v>24.5</v>
      </c>
      <c r="BB259" s="309" t="n">
        <v>157</v>
      </c>
      <c r="BC259" s="309" t="n">
        <v>121</v>
      </c>
      <c r="BJ259" s="309">
        <f>IF(S259&lt;&gt;"",S259,BE259)</f>
        <v/>
      </c>
      <c r="BK259" s="309">
        <f>IF(T259&lt;&gt;"",T259,BF259)</f>
        <v/>
      </c>
      <c r="BL259" s="309">
        <f>IF(U259&lt;&gt;"",U259,BG259)</f>
        <v/>
      </c>
      <c r="BM259" s="309">
        <f>IF(V259&lt;&gt;"",V259,BH259)</f>
        <v/>
      </c>
      <c r="BN259" s="309">
        <f>IF(X259&lt;&gt;"",X259,BI259)</f>
        <v/>
      </c>
      <c r="BO259" s="309">
        <f>ABS(BE259-BJ259)</f>
        <v/>
      </c>
      <c r="BP259" s="309">
        <f>IF(S259&lt;&gt;"",POWER((Arkusz10!$O$9*Q259+Arkusz10!$P$9)-S259,2))</f>
        <v/>
      </c>
    </row>
    <row customHeight="1" ht="13.8" r="260" s="311">
      <c r="A260" s="453" t="n">
        <v>3.21</v>
      </c>
      <c r="B260" s="453" t="n">
        <v>2.57</v>
      </c>
      <c r="C260" s="453" t="n">
        <v>0.28</v>
      </c>
      <c r="D260" s="453" t="n">
        <v>0.024</v>
      </c>
      <c r="E260" s="453" t="n">
        <v>0</v>
      </c>
      <c r="F260" s="453" t="n">
        <v>0.098</v>
      </c>
      <c r="G260" s="453" t="n">
        <v>0.015</v>
      </c>
      <c r="H260" s="453" t="n">
        <v>0.01</v>
      </c>
      <c r="I260" s="453" t="n">
        <v>0.061</v>
      </c>
      <c r="J260" s="453" t="n">
        <v>0</v>
      </c>
      <c r="K260" s="453" t="n">
        <v>0.036</v>
      </c>
      <c r="L260" s="453" t="n">
        <v>0</v>
      </c>
      <c r="M260" s="453" t="n">
        <v>0</v>
      </c>
      <c r="N260" s="453" t="n">
        <v>0</v>
      </c>
      <c r="O260" s="453" t="n">
        <v>950</v>
      </c>
      <c r="P260" s="453" t="n">
        <v>60</v>
      </c>
      <c r="Q260" s="453" t="n">
        <v>325</v>
      </c>
      <c r="R260" s="453" t="n">
        <v>240</v>
      </c>
      <c r="S260" s="453" t="n">
        <v>1234</v>
      </c>
      <c r="T260" s="454" t="n"/>
      <c r="U260" s="453" t="n">
        <v>2.4</v>
      </c>
      <c r="V260" s="453">
        <f>KONWERTUJ_TWARDOSC(AE260,tabela_twardosci!$M$8:$M$69,tabela_twardosci!$K$8:$K$69)</f>
        <v/>
      </c>
      <c r="W260" s="453" t="n"/>
      <c r="X260" s="453" t="n">
        <v>50.3</v>
      </c>
      <c r="Y260" s="453" t="n">
        <v>35</v>
      </c>
      <c r="Z260" s="453" t="n"/>
      <c r="AA260" s="453" t="n"/>
      <c r="AB260" s="453" t="n"/>
      <c r="AC260" s="453" t="n"/>
      <c r="AD260" s="453" t="n"/>
      <c r="AE260" s="453" t="n">
        <v>419</v>
      </c>
      <c r="AF260" s="309">
        <f>NOT(OR(ISBLANK(S260),ISBLANK(T260),ISBLANK(U260),ISBLANK(V260),AND(ISBLANK(W260),ISBLANK(X260))))</f>
        <v/>
      </c>
      <c r="AG260" s="309" t="n">
        <v>25</v>
      </c>
      <c r="AH260" s="309">
        <f>IF(AG260&lt;=30,1,IF(AG260&lt;=60,2,IF(AG260&lt;=100,3,"bd")))</f>
        <v/>
      </c>
      <c r="AI260" s="309">
        <f>AND(A260&gt;=zakresy_produkcyjne!B$2,A260&lt;=zakresy_produkcyjne!B$3)</f>
        <v/>
      </c>
      <c r="AJ260" s="309">
        <f>AND(B260&gt;=zakresy_produkcyjne!C$2,B260&lt;=zakresy_produkcyjne!C$3)</f>
        <v/>
      </c>
      <c r="AK260" s="309">
        <f>AND(C260&gt;=zakresy_produkcyjne!D$2,C260&lt;=zakresy_produkcyjne!D$3)</f>
        <v/>
      </c>
      <c r="AL260" s="309">
        <f>AND(D260&gt;=zakresy_produkcyjne!E$2,D260&lt;=zakresy_produkcyjne!E$3)</f>
        <v/>
      </c>
      <c r="AM260" s="309">
        <f>AND(E260&gt;=zakresy_produkcyjne!F$2,E260&lt;=zakresy_produkcyjne!F$3)</f>
        <v/>
      </c>
      <c r="AN260" s="309">
        <f>AND(F260&gt;=zakresy_produkcyjne!G$2,F260&lt;=zakresy_produkcyjne!G$3)</f>
        <v/>
      </c>
      <c r="AO260" s="309">
        <f>AND(G260&gt;=zakresy_produkcyjne!H$2,G260&lt;=zakresy_produkcyjne!H$3)</f>
        <v/>
      </c>
      <c r="AP260" s="309">
        <f>AND(O260&gt;=zakresy_produkcyjne!I$2,O260&lt;=zakresy_produkcyjne!I$3)</f>
        <v/>
      </c>
      <c r="AQ260" s="309">
        <f>AND(P260&gt;=zakresy_produkcyjne!J$2,P260&lt;=zakresy_produkcyjne!J$3)</f>
        <v/>
      </c>
      <c r="AR260" s="309">
        <f>AND(Q260&gt;=zakresy_produkcyjne!K$2,Q260&lt;=zakresy_produkcyjne!K$3)</f>
        <v/>
      </c>
      <c r="AS260" s="309">
        <f>AND(R260&gt;=zakresy_produkcyjne!L$2,R260&lt;=zakresy_produkcyjne!L$3)</f>
        <v/>
      </c>
      <c r="AT260" s="309">
        <f>AND(AI260:AO260)</f>
        <v/>
      </c>
      <c r="AU260" s="309">
        <f>AND(AP260:AS260)</f>
        <v/>
      </c>
      <c r="AV260" s="309">
        <f>AND(AT260:AU260)</f>
        <v/>
      </c>
      <c r="AW260" s="309">
        <f>AI260*zakresy_produkcyjne!B$4+AJ260*zakresy_produkcyjne!C$4+AK260*zakresy_produkcyjne!D$4+AL260*zakresy_produkcyjne!E$4+AM260*zakresy_produkcyjne!F$4+AN260*zakresy_produkcyjne!G$4+AO260*zakresy_produkcyjne!H$4+AP260*zakresy_produkcyjne!I$4+AQ260*zakresy_produkcyjne!J$4+AR260*zakresy_produkcyjne!K$4+AS260*zakresy_produkcyjne!L$4</f>
        <v/>
      </c>
      <c r="AY260" s="309" t="n">
        <v>425</v>
      </c>
      <c r="AZ260" s="309" t="n">
        <v>277</v>
      </c>
      <c r="BA260" s="309" t="n">
        <v>24.5</v>
      </c>
      <c r="BB260" s="309" t="n">
        <v>157</v>
      </c>
      <c r="BC260" s="309" t="n">
        <v>121</v>
      </c>
      <c r="BJ260" s="309">
        <f>IF(S260&lt;&gt;"",S260,BE260)</f>
        <v/>
      </c>
      <c r="BK260" s="309">
        <f>IF(T260&lt;&gt;"",T260,BF260)</f>
        <v/>
      </c>
      <c r="BL260" s="309">
        <f>IF(U260&lt;&gt;"",U260,BG260)</f>
        <v/>
      </c>
      <c r="BM260" s="309">
        <f>IF(V260&lt;&gt;"",V260,BH260)</f>
        <v/>
      </c>
      <c r="BN260" s="309">
        <f>IF(X260&lt;&gt;"",X260,BI260)</f>
        <v/>
      </c>
      <c r="BO260" s="309">
        <f>ABS(BE260-BJ260)</f>
        <v/>
      </c>
      <c r="BP260" s="309">
        <f>IF(S260&lt;&gt;"",POWER((Arkusz10!$O$9*Q260+Arkusz10!$P$9)-S260,2))</f>
        <v/>
      </c>
    </row>
    <row customHeight="1" ht="13.8" r="261" s="311">
      <c r="A261" s="453" t="n">
        <v>3.21</v>
      </c>
      <c r="B261" s="453" t="n">
        <v>2.57</v>
      </c>
      <c r="C261" s="453" t="n">
        <v>0.28</v>
      </c>
      <c r="D261" s="453" t="n">
        <v>0.024</v>
      </c>
      <c r="E261" s="453" t="n">
        <v>0</v>
      </c>
      <c r="F261" s="453" t="n">
        <v>0.098</v>
      </c>
      <c r="G261" s="453" t="n">
        <v>0.015</v>
      </c>
      <c r="H261" s="453" t="n">
        <v>0.01</v>
      </c>
      <c r="I261" s="453" t="n">
        <v>0.061</v>
      </c>
      <c r="J261" s="453" t="n">
        <v>0</v>
      </c>
      <c r="K261" s="453" t="n">
        <v>0.036</v>
      </c>
      <c r="L261" s="453" t="n">
        <v>0</v>
      </c>
      <c r="M261" s="453" t="n">
        <v>0</v>
      </c>
      <c r="N261" s="453" t="n">
        <v>0</v>
      </c>
      <c r="O261" s="453" t="n">
        <v>950</v>
      </c>
      <c r="P261" s="453" t="n">
        <v>60</v>
      </c>
      <c r="Q261" s="453" t="n">
        <v>300</v>
      </c>
      <c r="R261" s="453" t="n">
        <v>30</v>
      </c>
      <c r="S261" s="453" t="n">
        <v>1224</v>
      </c>
      <c r="T261" s="454" t="n"/>
      <c r="U261" s="453" t="n">
        <v>1.5</v>
      </c>
      <c r="V261" s="453">
        <f>KONWERTUJ_TWARDOSC(AE261,tabela_twardosci!$M$8:$M$69,tabela_twardosci!$K$8:$K$69)</f>
        <v/>
      </c>
      <c r="W261" s="453" t="n"/>
      <c r="X261" s="453" t="n">
        <v>4.4</v>
      </c>
      <c r="Y261" s="453" t="n">
        <v>35</v>
      </c>
      <c r="Z261" s="453" t="n"/>
      <c r="AA261" s="453" t="n"/>
      <c r="AB261" s="453" t="n"/>
      <c r="AC261" s="453" t="n"/>
      <c r="AD261" s="453" t="n"/>
      <c r="AE261" s="453" t="n">
        <v>535</v>
      </c>
      <c r="AF261" s="309">
        <f>NOT(OR(ISBLANK(S261),ISBLANK(T261),ISBLANK(U261),ISBLANK(V261),AND(ISBLANK(W261),ISBLANK(X261))))</f>
        <v/>
      </c>
      <c r="AG261" s="309" t="n">
        <v>25</v>
      </c>
      <c r="AH261" s="309">
        <f>IF(AG261&lt;=30,1,IF(AG261&lt;=60,2,IF(AG261&lt;=100,3,"bd")))</f>
        <v/>
      </c>
      <c r="AI261" s="309">
        <f>AND(A261&gt;=zakresy_produkcyjne!B$2,A261&lt;=zakresy_produkcyjne!B$3)</f>
        <v/>
      </c>
      <c r="AJ261" s="309">
        <f>AND(B261&gt;=zakresy_produkcyjne!C$2,B261&lt;=zakresy_produkcyjne!C$3)</f>
        <v/>
      </c>
      <c r="AK261" s="309">
        <f>AND(C261&gt;=zakresy_produkcyjne!D$2,C261&lt;=zakresy_produkcyjne!D$3)</f>
        <v/>
      </c>
      <c r="AL261" s="309">
        <f>AND(D261&gt;=zakresy_produkcyjne!E$2,D261&lt;=zakresy_produkcyjne!E$3)</f>
        <v/>
      </c>
      <c r="AM261" s="309">
        <f>AND(E261&gt;=zakresy_produkcyjne!F$2,E261&lt;=zakresy_produkcyjne!F$3)</f>
        <v/>
      </c>
      <c r="AN261" s="309">
        <f>AND(F261&gt;=zakresy_produkcyjne!G$2,F261&lt;=zakresy_produkcyjne!G$3)</f>
        <v/>
      </c>
      <c r="AO261" s="309">
        <f>AND(G261&gt;=zakresy_produkcyjne!H$2,G261&lt;=zakresy_produkcyjne!H$3)</f>
        <v/>
      </c>
      <c r="AP261" s="309">
        <f>AND(O261&gt;=zakresy_produkcyjne!I$2,O261&lt;=zakresy_produkcyjne!I$3)</f>
        <v/>
      </c>
      <c r="AQ261" s="309">
        <f>AND(P261&gt;=zakresy_produkcyjne!J$2,P261&lt;=zakresy_produkcyjne!J$3)</f>
        <v/>
      </c>
      <c r="AR261" s="309">
        <f>AND(Q261&gt;=zakresy_produkcyjne!K$2,Q261&lt;=zakresy_produkcyjne!K$3)</f>
        <v/>
      </c>
      <c r="AS261" s="309">
        <f>AND(R261&gt;=zakresy_produkcyjne!L$2,R261&lt;=zakresy_produkcyjne!L$3)</f>
        <v/>
      </c>
      <c r="AT261" s="309">
        <f>AND(AI261:AO261)</f>
        <v/>
      </c>
      <c r="AU261" s="309">
        <f>AND(AP261:AS261)</f>
        <v/>
      </c>
      <c r="AV261" s="309">
        <f>AND(AT261:AU261)</f>
        <v/>
      </c>
      <c r="AW261" s="309">
        <f>AI261*zakresy_produkcyjne!B$4+AJ261*zakresy_produkcyjne!C$4+AK261*zakresy_produkcyjne!D$4+AL261*zakresy_produkcyjne!E$4+AM261*zakresy_produkcyjne!F$4+AN261*zakresy_produkcyjne!G$4+AO261*zakresy_produkcyjne!H$4+AP261*zakresy_produkcyjne!I$4+AQ261*zakresy_produkcyjne!J$4+AR261*zakresy_produkcyjne!K$4+AS261*zakresy_produkcyjne!L$4</f>
        <v/>
      </c>
      <c r="AY261" s="309" t="n">
        <v>425</v>
      </c>
      <c r="AZ261" s="309" t="n">
        <v>277</v>
      </c>
      <c r="BA261" s="309" t="n">
        <v>24.5</v>
      </c>
      <c r="BB261" s="309" t="n">
        <v>157</v>
      </c>
      <c r="BC261" s="309" t="n">
        <v>121</v>
      </c>
      <c r="BJ261" s="309">
        <f>IF(S261&lt;&gt;"",S261,BE261)</f>
        <v/>
      </c>
      <c r="BK261" s="309">
        <f>IF(T261&lt;&gt;"",T261,BF261)</f>
        <v/>
      </c>
      <c r="BL261" s="309">
        <f>IF(U261&lt;&gt;"",U261,BG261)</f>
        <v/>
      </c>
      <c r="BM261" s="309">
        <f>IF(V261&lt;&gt;"",V261,BH261)</f>
        <v/>
      </c>
      <c r="BN261" s="309">
        <f>IF(X261&lt;&gt;"",X261,BI261)</f>
        <v/>
      </c>
      <c r="BO261" s="309">
        <f>ABS(BE261-BJ261)</f>
        <v/>
      </c>
      <c r="BP261" s="309">
        <f>IF(S261&lt;&gt;"",POWER((Arkusz10!$O$9*Q261+Arkusz10!$P$9)-S261,2))</f>
        <v/>
      </c>
    </row>
    <row customHeight="1" ht="13.8" r="262" s="311">
      <c r="A262" s="453" t="n">
        <v>3.21</v>
      </c>
      <c r="B262" s="453" t="n">
        <v>2.57</v>
      </c>
      <c r="C262" s="453" t="n">
        <v>0.28</v>
      </c>
      <c r="D262" s="453" t="n">
        <v>0.024</v>
      </c>
      <c r="E262" s="453" t="n">
        <v>0</v>
      </c>
      <c r="F262" s="453" t="n">
        <v>0.098</v>
      </c>
      <c r="G262" s="453" t="n">
        <v>0.015</v>
      </c>
      <c r="H262" s="453" t="n">
        <v>0.01</v>
      </c>
      <c r="I262" s="453" t="n">
        <v>0.061</v>
      </c>
      <c r="J262" s="453" t="n">
        <v>0</v>
      </c>
      <c r="K262" s="453" t="n">
        <v>0.036</v>
      </c>
      <c r="L262" s="453" t="n">
        <v>0</v>
      </c>
      <c r="M262" s="453" t="n">
        <v>0</v>
      </c>
      <c r="N262" s="453" t="n">
        <v>0</v>
      </c>
      <c r="O262" s="453" t="n">
        <v>950</v>
      </c>
      <c r="P262" s="453" t="n">
        <v>60</v>
      </c>
      <c r="Q262" s="453" t="n">
        <v>300</v>
      </c>
      <c r="R262" s="453" t="n">
        <v>60</v>
      </c>
      <c r="S262" s="453" t="n">
        <v>1346</v>
      </c>
      <c r="T262" s="454" t="n"/>
      <c r="U262" s="453" t="n">
        <v>1.8</v>
      </c>
      <c r="V262" s="453">
        <f>KONWERTUJ_TWARDOSC(AE262,tabela_twardosci!$M$8:$M$69,tabela_twardosci!$K$8:$K$69)</f>
        <v/>
      </c>
      <c r="W262" s="453" t="n"/>
      <c r="X262" s="453" t="n">
        <v>12.4</v>
      </c>
      <c r="Y262" s="453" t="n">
        <v>35</v>
      </c>
      <c r="Z262" s="453" t="n"/>
      <c r="AA262" s="453" t="n"/>
      <c r="AB262" s="453" t="n"/>
      <c r="AC262" s="453" t="n"/>
      <c r="AD262" s="453" t="n"/>
      <c r="AE262" s="453" t="n">
        <v>458</v>
      </c>
      <c r="AF262" s="309">
        <f>NOT(OR(ISBLANK(S262),ISBLANK(T262),ISBLANK(U262),ISBLANK(V262),AND(ISBLANK(W262),ISBLANK(X262))))</f>
        <v/>
      </c>
      <c r="AG262" s="309" t="n">
        <v>25</v>
      </c>
      <c r="AH262" s="309">
        <f>IF(AG262&lt;=30,1,IF(AG262&lt;=60,2,IF(AG262&lt;=100,3,"bd")))</f>
        <v/>
      </c>
      <c r="AI262" s="309">
        <f>AND(A262&gt;=zakresy_produkcyjne!B$2,A262&lt;=zakresy_produkcyjne!B$3)</f>
        <v/>
      </c>
      <c r="AJ262" s="309">
        <f>AND(B262&gt;=zakresy_produkcyjne!C$2,B262&lt;=zakresy_produkcyjne!C$3)</f>
        <v/>
      </c>
      <c r="AK262" s="309">
        <f>AND(C262&gt;=zakresy_produkcyjne!D$2,C262&lt;=zakresy_produkcyjne!D$3)</f>
        <v/>
      </c>
      <c r="AL262" s="309">
        <f>AND(D262&gt;=zakresy_produkcyjne!E$2,D262&lt;=zakresy_produkcyjne!E$3)</f>
        <v/>
      </c>
      <c r="AM262" s="309">
        <f>AND(E262&gt;=zakresy_produkcyjne!F$2,E262&lt;=zakresy_produkcyjne!F$3)</f>
        <v/>
      </c>
      <c r="AN262" s="309">
        <f>AND(F262&gt;=zakresy_produkcyjne!G$2,F262&lt;=zakresy_produkcyjne!G$3)</f>
        <v/>
      </c>
      <c r="AO262" s="309">
        <f>AND(G262&gt;=zakresy_produkcyjne!H$2,G262&lt;=zakresy_produkcyjne!H$3)</f>
        <v/>
      </c>
      <c r="AP262" s="309">
        <f>AND(O262&gt;=zakresy_produkcyjne!I$2,O262&lt;=zakresy_produkcyjne!I$3)</f>
        <v/>
      </c>
      <c r="AQ262" s="309">
        <f>AND(P262&gt;=zakresy_produkcyjne!J$2,P262&lt;=zakresy_produkcyjne!J$3)</f>
        <v/>
      </c>
      <c r="AR262" s="309">
        <f>AND(Q262&gt;=zakresy_produkcyjne!K$2,Q262&lt;=zakresy_produkcyjne!K$3)</f>
        <v/>
      </c>
      <c r="AS262" s="309">
        <f>AND(R262&gt;=zakresy_produkcyjne!L$2,R262&lt;=zakresy_produkcyjne!L$3)</f>
        <v/>
      </c>
      <c r="AT262" s="309">
        <f>AND(AI262:AO262)</f>
        <v/>
      </c>
      <c r="AU262" s="309">
        <f>AND(AP262:AS262)</f>
        <v/>
      </c>
      <c r="AV262" s="309">
        <f>AND(AT262:AU262)</f>
        <v/>
      </c>
      <c r="AW262" s="309">
        <f>AI262*zakresy_produkcyjne!B$4+AJ262*zakresy_produkcyjne!C$4+AK262*zakresy_produkcyjne!D$4+AL262*zakresy_produkcyjne!E$4+AM262*zakresy_produkcyjne!F$4+AN262*zakresy_produkcyjne!G$4+AO262*zakresy_produkcyjne!H$4+AP262*zakresy_produkcyjne!I$4+AQ262*zakresy_produkcyjne!J$4+AR262*zakresy_produkcyjne!K$4+AS262*zakresy_produkcyjne!L$4</f>
        <v/>
      </c>
      <c r="AY262" s="309" t="n">
        <v>425</v>
      </c>
      <c r="AZ262" s="309" t="n">
        <v>277</v>
      </c>
      <c r="BA262" s="309" t="n">
        <v>24.5</v>
      </c>
      <c r="BB262" s="309" t="n">
        <v>157</v>
      </c>
      <c r="BC262" s="309" t="n">
        <v>121</v>
      </c>
      <c r="BJ262" s="309">
        <f>IF(S262&lt;&gt;"",S262,BE262)</f>
        <v/>
      </c>
      <c r="BK262" s="309">
        <f>IF(T262&lt;&gt;"",T262,BF262)</f>
        <v/>
      </c>
      <c r="BL262" s="309">
        <f>IF(U262&lt;&gt;"",U262,BG262)</f>
        <v/>
      </c>
      <c r="BM262" s="309">
        <f>IF(V262&lt;&gt;"",V262,BH262)</f>
        <v/>
      </c>
      <c r="BN262" s="309">
        <f>IF(X262&lt;&gt;"",X262,BI262)</f>
        <v/>
      </c>
      <c r="BO262" s="309">
        <f>ABS(BE262-BJ262)</f>
        <v/>
      </c>
      <c r="BP262" s="309">
        <f>IF(S262&lt;&gt;"",POWER((Arkusz10!$O$9*Q262+Arkusz10!$P$9)-S262,2))</f>
        <v/>
      </c>
    </row>
    <row customHeight="1" ht="13.8" r="263" s="311">
      <c r="A263" s="453" t="n">
        <v>3.21</v>
      </c>
      <c r="B263" s="453" t="n">
        <v>2.57</v>
      </c>
      <c r="C263" s="453" t="n">
        <v>0.28</v>
      </c>
      <c r="D263" s="453" t="n">
        <v>0.024</v>
      </c>
      <c r="E263" s="453" t="n">
        <v>0</v>
      </c>
      <c r="F263" s="453" t="n">
        <v>0.098</v>
      </c>
      <c r="G263" s="453" t="n">
        <v>0.015</v>
      </c>
      <c r="H263" s="453" t="n">
        <v>0.01</v>
      </c>
      <c r="I263" s="453" t="n">
        <v>0.061</v>
      </c>
      <c r="J263" s="453" t="n">
        <v>0</v>
      </c>
      <c r="K263" s="453" t="n">
        <v>0.036</v>
      </c>
      <c r="L263" s="453" t="n">
        <v>0</v>
      </c>
      <c r="M263" s="453" t="n">
        <v>0</v>
      </c>
      <c r="N263" s="453" t="n">
        <v>0</v>
      </c>
      <c r="O263" s="453" t="n">
        <v>950</v>
      </c>
      <c r="P263" s="453" t="n">
        <v>60</v>
      </c>
      <c r="Q263" s="453" t="n">
        <v>300</v>
      </c>
      <c r="R263" s="453" t="n">
        <v>120</v>
      </c>
      <c r="S263" s="453" t="n">
        <v>1360</v>
      </c>
      <c r="T263" s="454" t="n"/>
      <c r="U263" s="453" t="n">
        <v>3.4</v>
      </c>
      <c r="V263" s="453">
        <f>KONWERTUJ_TWARDOSC(AE263,tabela_twardosci!$M$8:$M$69,tabela_twardosci!$K$8:$K$69)</f>
        <v/>
      </c>
      <c r="W263" s="453" t="n"/>
      <c r="X263" s="453" t="n">
        <v>12.9</v>
      </c>
      <c r="Y263" s="453" t="n">
        <v>35</v>
      </c>
      <c r="Z263" s="453" t="n"/>
      <c r="AA263" s="453" t="n"/>
      <c r="AB263" s="453" t="n"/>
      <c r="AC263" s="453" t="n"/>
      <c r="AD263" s="453" t="n"/>
      <c r="AE263" s="453" t="n">
        <v>473</v>
      </c>
      <c r="AF263" s="309">
        <f>NOT(OR(ISBLANK(S263),ISBLANK(T263),ISBLANK(U263),ISBLANK(V263),AND(ISBLANK(W263),ISBLANK(X263))))</f>
        <v/>
      </c>
      <c r="AG263" s="309" t="n">
        <v>25</v>
      </c>
      <c r="AH263" s="309">
        <f>IF(AG263&lt;=30,1,IF(AG263&lt;=60,2,IF(AG263&lt;=100,3,"bd")))</f>
        <v/>
      </c>
      <c r="AI263" s="309">
        <f>AND(A263&gt;=zakresy_produkcyjne!B$2,A263&lt;=zakresy_produkcyjne!B$3)</f>
        <v/>
      </c>
      <c r="AJ263" s="309">
        <f>AND(B263&gt;=zakresy_produkcyjne!C$2,B263&lt;=zakresy_produkcyjne!C$3)</f>
        <v/>
      </c>
      <c r="AK263" s="309">
        <f>AND(C263&gt;=zakresy_produkcyjne!D$2,C263&lt;=zakresy_produkcyjne!D$3)</f>
        <v/>
      </c>
      <c r="AL263" s="309">
        <f>AND(D263&gt;=zakresy_produkcyjne!E$2,D263&lt;=zakresy_produkcyjne!E$3)</f>
        <v/>
      </c>
      <c r="AM263" s="309">
        <f>AND(E263&gt;=zakresy_produkcyjne!F$2,E263&lt;=zakresy_produkcyjne!F$3)</f>
        <v/>
      </c>
      <c r="AN263" s="309">
        <f>AND(F263&gt;=zakresy_produkcyjne!G$2,F263&lt;=zakresy_produkcyjne!G$3)</f>
        <v/>
      </c>
      <c r="AO263" s="309">
        <f>AND(G263&gt;=zakresy_produkcyjne!H$2,G263&lt;=zakresy_produkcyjne!H$3)</f>
        <v/>
      </c>
      <c r="AP263" s="309">
        <f>AND(O263&gt;=zakresy_produkcyjne!I$2,O263&lt;=zakresy_produkcyjne!I$3)</f>
        <v/>
      </c>
      <c r="AQ263" s="309">
        <f>AND(P263&gt;=zakresy_produkcyjne!J$2,P263&lt;=zakresy_produkcyjne!J$3)</f>
        <v/>
      </c>
      <c r="AR263" s="309">
        <f>AND(Q263&gt;=zakresy_produkcyjne!K$2,Q263&lt;=zakresy_produkcyjne!K$3)</f>
        <v/>
      </c>
      <c r="AS263" s="309">
        <f>AND(R263&gt;=zakresy_produkcyjne!L$2,R263&lt;=zakresy_produkcyjne!L$3)</f>
        <v/>
      </c>
      <c r="AT263" s="309">
        <f>AND(AI263:AO263)</f>
        <v/>
      </c>
      <c r="AU263" s="309">
        <f>AND(AP263:AS263)</f>
        <v/>
      </c>
      <c r="AV263" s="309">
        <f>AND(AT263:AU263)</f>
        <v/>
      </c>
      <c r="AW263" s="309">
        <f>AI263*zakresy_produkcyjne!B$4+AJ263*zakresy_produkcyjne!C$4+AK263*zakresy_produkcyjne!D$4+AL263*zakresy_produkcyjne!E$4+AM263*zakresy_produkcyjne!F$4+AN263*zakresy_produkcyjne!G$4+AO263*zakresy_produkcyjne!H$4+AP263*zakresy_produkcyjne!I$4+AQ263*zakresy_produkcyjne!J$4+AR263*zakresy_produkcyjne!K$4+AS263*zakresy_produkcyjne!L$4</f>
        <v/>
      </c>
      <c r="AY263" s="309" t="n">
        <v>425</v>
      </c>
      <c r="AZ263" s="309" t="n">
        <v>277</v>
      </c>
      <c r="BA263" s="309" t="n">
        <v>24.5</v>
      </c>
      <c r="BB263" s="309" t="n">
        <v>157</v>
      </c>
      <c r="BC263" s="309" t="n">
        <v>121</v>
      </c>
      <c r="BJ263" s="309">
        <f>IF(S263&lt;&gt;"",S263,BE263)</f>
        <v/>
      </c>
      <c r="BK263" s="309">
        <f>IF(T263&lt;&gt;"",T263,BF263)</f>
        <v/>
      </c>
      <c r="BL263" s="309">
        <f>IF(U263&lt;&gt;"",U263,BG263)</f>
        <v/>
      </c>
      <c r="BM263" s="309">
        <f>IF(V263&lt;&gt;"",V263,BH263)</f>
        <v/>
      </c>
      <c r="BN263" s="309">
        <f>IF(X263&lt;&gt;"",X263,BI263)</f>
        <v/>
      </c>
      <c r="BO263" s="309">
        <f>ABS(BE263-BJ263)</f>
        <v/>
      </c>
      <c r="BP263" s="309">
        <f>IF(S263&lt;&gt;"",POWER((Arkusz10!$O$9*Q263+Arkusz10!$P$9)-S263,2))</f>
        <v/>
      </c>
    </row>
    <row customHeight="1" ht="13.8" r="264" s="311">
      <c r="A264" s="453" t="n">
        <v>3.21</v>
      </c>
      <c r="B264" s="453" t="n">
        <v>2.57</v>
      </c>
      <c r="C264" s="453" t="n">
        <v>0.28</v>
      </c>
      <c r="D264" s="453" t="n">
        <v>0.024</v>
      </c>
      <c r="E264" s="453" t="n">
        <v>0</v>
      </c>
      <c r="F264" s="453" t="n">
        <v>0.098</v>
      </c>
      <c r="G264" s="453" t="n">
        <v>0.015</v>
      </c>
      <c r="H264" s="453" t="n">
        <v>0.01</v>
      </c>
      <c r="I264" s="453" t="n">
        <v>0.061</v>
      </c>
      <c r="J264" s="453" t="n">
        <v>0</v>
      </c>
      <c r="K264" s="453" t="n">
        <v>0.036</v>
      </c>
      <c r="L264" s="453" t="n">
        <v>0</v>
      </c>
      <c r="M264" s="453" t="n">
        <v>0</v>
      </c>
      <c r="N264" s="453" t="n">
        <v>0</v>
      </c>
      <c r="O264" s="453" t="n">
        <v>950</v>
      </c>
      <c r="P264" s="453" t="n">
        <v>60</v>
      </c>
      <c r="Q264" s="453" t="n">
        <v>300</v>
      </c>
      <c r="R264" s="453" t="n">
        <v>240</v>
      </c>
      <c r="S264" s="453" t="n">
        <v>1302</v>
      </c>
      <c r="T264" s="454" t="n"/>
      <c r="U264" s="453" t="n">
        <v>2</v>
      </c>
      <c r="V264" s="453">
        <f>KONWERTUJ_TWARDOSC(AE264,tabela_twardosci!$M$8:$M$69,tabela_twardosci!$K$8:$K$69)</f>
        <v/>
      </c>
      <c r="W264" s="453" t="n"/>
      <c r="X264" s="453" t="n">
        <v>16.4</v>
      </c>
      <c r="Y264" s="453" t="n">
        <v>35</v>
      </c>
      <c r="Z264" s="453" t="n"/>
      <c r="AA264" s="453" t="n"/>
      <c r="AB264" s="453" t="n"/>
      <c r="AC264" s="453" t="n"/>
      <c r="AD264" s="453" t="n"/>
      <c r="AE264" s="453" t="n">
        <v>457</v>
      </c>
      <c r="AF264" s="309">
        <f>NOT(OR(ISBLANK(S264),ISBLANK(T264),ISBLANK(U264),ISBLANK(V264),AND(ISBLANK(W264),ISBLANK(X264))))</f>
        <v/>
      </c>
      <c r="AG264" s="309" t="n">
        <v>25</v>
      </c>
      <c r="AH264" s="309">
        <f>IF(AG264&lt;=30,1,IF(AG264&lt;=60,2,IF(AG264&lt;=100,3,"bd")))</f>
        <v/>
      </c>
      <c r="AI264" s="309">
        <f>AND(A264&gt;=zakresy_produkcyjne!B$2,A264&lt;=zakresy_produkcyjne!B$3)</f>
        <v/>
      </c>
      <c r="AJ264" s="309">
        <f>AND(B264&gt;=zakresy_produkcyjne!C$2,B264&lt;=zakresy_produkcyjne!C$3)</f>
        <v/>
      </c>
      <c r="AK264" s="309">
        <f>AND(C264&gt;=zakresy_produkcyjne!D$2,C264&lt;=zakresy_produkcyjne!D$3)</f>
        <v/>
      </c>
      <c r="AL264" s="309">
        <f>AND(D264&gt;=zakresy_produkcyjne!E$2,D264&lt;=zakresy_produkcyjne!E$3)</f>
        <v/>
      </c>
      <c r="AM264" s="309">
        <f>AND(E264&gt;=zakresy_produkcyjne!F$2,E264&lt;=zakresy_produkcyjne!F$3)</f>
        <v/>
      </c>
      <c r="AN264" s="309">
        <f>AND(F264&gt;=zakresy_produkcyjne!G$2,F264&lt;=zakresy_produkcyjne!G$3)</f>
        <v/>
      </c>
      <c r="AO264" s="309">
        <f>AND(G264&gt;=zakresy_produkcyjne!H$2,G264&lt;=zakresy_produkcyjne!H$3)</f>
        <v/>
      </c>
      <c r="AP264" s="309">
        <f>AND(O264&gt;=zakresy_produkcyjne!I$2,O264&lt;=zakresy_produkcyjne!I$3)</f>
        <v/>
      </c>
      <c r="AQ264" s="309">
        <f>AND(P264&gt;=zakresy_produkcyjne!J$2,P264&lt;=zakresy_produkcyjne!J$3)</f>
        <v/>
      </c>
      <c r="AR264" s="309">
        <f>AND(Q264&gt;=zakresy_produkcyjne!K$2,Q264&lt;=zakresy_produkcyjne!K$3)</f>
        <v/>
      </c>
      <c r="AS264" s="309">
        <f>AND(R264&gt;=zakresy_produkcyjne!L$2,R264&lt;=zakresy_produkcyjne!L$3)</f>
        <v/>
      </c>
      <c r="AT264" s="309">
        <f>AND(AI264:AO264)</f>
        <v/>
      </c>
      <c r="AU264" s="309">
        <f>AND(AP264:AS264)</f>
        <v/>
      </c>
      <c r="AV264" s="309">
        <f>AND(AT264:AU264)</f>
        <v/>
      </c>
      <c r="AW264" s="309">
        <f>AI264*zakresy_produkcyjne!B$4+AJ264*zakresy_produkcyjne!C$4+AK264*zakresy_produkcyjne!D$4+AL264*zakresy_produkcyjne!E$4+AM264*zakresy_produkcyjne!F$4+AN264*zakresy_produkcyjne!G$4+AO264*zakresy_produkcyjne!H$4+AP264*zakresy_produkcyjne!I$4+AQ264*zakresy_produkcyjne!J$4+AR264*zakresy_produkcyjne!K$4+AS264*zakresy_produkcyjne!L$4</f>
        <v/>
      </c>
      <c r="AY264" s="309" t="n">
        <v>425</v>
      </c>
      <c r="AZ264" s="309" t="n">
        <v>277</v>
      </c>
      <c r="BA264" s="309" t="n">
        <v>24.5</v>
      </c>
      <c r="BB264" s="309" t="n">
        <v>157</v>
      </c>
      <c r="BC264" s="309" t="n">
        <v>121</v>
      </c>
      <c r="BJ264" s="309">
        <f>IF(S264&lt;&gt;"",S264,BE264)</f>
        <v/>
      </c>
      <c r="BK264" s="309">
        <f>IF(T264&lt;&gt;"",T264,BF264)</f>
        <v/>
      </c>
      <c r="BL264" s="309">
        <f>IF(U264&lt;&gt;"",U264,BG264)</f>
        <v/>
      </c>
      <c r="BM264" s="309">
        <f>IF(V264&lt;&gt;"",V264,BH264)</f>
        <v/>
      </c>
      <c r="BN264" s="309">
        <f>IF(X264&lt;&gt;"",X264,BI264)</f>
        <v/>
      </c>
      <c r="BO264" s="309">
        <f>ABS(BE264-BJ264)</f>
        <v/>
      </c>
      <c r="BP264" s="309">
        <f>IF(S264&lt;&gt;"",POWER((Arkusz10!$O$9*Q264+Arkusz10!$P$9)-S264,2))</f>
        <v/>
      </c>
    </row>
    <row customHeight="1" ht="13.8" r="265" s="311">
      <c r="A265" s="333" t="n">
        <v>3.65</v>
      </c>
      <c r="B265" s="333" t="n">
        <v>2.76</v>
      </c>
      <c r="C265" s="333" t="n">
        <v>0.36</v>
      </c>
      <c r="D265" s="333" t="n">
        <v>0.045</v>
      </c>
      <c r="E265" s="333" t="n">
        <v>0.6</v>
      </c>
      <c r="F265" s="333" t="n">
        <v>0.9</v>
      </c>
      <c r="G265" s="333" t="n">
        <v>0</v>
      </c>
      <c r="H265" s="333" t="n">
        <v>0.014</v>
      </c>
      <c r="I265" s="333" t="n">
        <v>0.016</v>
      </c>
      <c r="J265" s="333" t="n">
        <v>0</v>
      </c>
      <c r="K265" s="333" t="n">
        <v>0</v>
      </c>
      <c r="L265" s="333" t="n">
        <v>0</v>
      </c>
      <c r="M265" s="333" t="n">
        <v>0</v>
      </c>
      <c r="N265" s="333" t="n">
        <v>0</v>
      </c>
      <c r="O265" s="333" t="n">
        <v>900</v>
      </c>
      <c r="P265" s="333" t="n">
        <v>90</v>
      </c>
      <c r="Q265" s="333" t="n">
        <v>320</v>
      </c>
      <c r="R265" s="333" t="n">
        <v>120</v>
      </c>
      <c r="S265" s="333" t="n">
        <v>1262</v>
      </c>
      <c r="T265" s="455" t="n"/>
      <c r="U265" s="333" t="n">
        <v>9.6</v>
      </c>
      <c r="V265" s="333">
        <f>KONWERTUJ_TWARDOSC(AE265,tabela_twardosci!$M$8:$M$69,tabela_twardosci!$K$8:$K$69)</f>
        <v/>
      </c>
      <c r="W265" s="333" t="n"/>
      <c r="X265" s="333" t="n">
        <v>125</v>
      </c>
      <c r="Y265" s="447" t="n">
        <v>36</v>
      </c>
      <c r="Z265" s="448" t="n"/>
      <c r="AA265" s="448" t="n"/>
      <c r="AB265" s="448" t="n"/>
      <c r="AC265" s="448" t="n"/>
      <c r="AD265" s="448" t="n">
        <v>270</v>
      </c>
      <c r="AE265" s="448" t="n">
        <v>438</v>
      </c>
      <c r="AF265" s="309">
        <f>NOT(OR(ISBLANK(S265),ISBLANK(T265),ISBLANK(U265),ISBLANK(V265),AND(ISBLANK(W265),ISBLANK(X265))))</f>
        <v/>
      </c>
      <c r="AG265" s="309" t="n">
        <v>25</v>
      </c>
      <c r="AH265" s="309">
        <f>IF(AG265&lt;=30,1,IF(AG265&lt;=60,2,IF(AG265&lt;=100,3,"bd")))</f>
        <v/>
      </c>
      <c r="AI265" s="309">
        <f>AND(A265&gt;=zakresy_produkcyjne!B$2,A265&lt;=zakresy_produkcyjne!B$3)</f>
        <v/>
      </c>
      <c r="AJ265" s="309">
        <f>AND(B265&gt;=zakresy_produkcyjne!C$2,B265&lt;=zakresy_produkcyjne!C$3)</f>
        <v/>
      </c>
      <c r="AK265" s="309">
        <f>AND(C265&gt;=zakresy_produkcyjne!D$2,C265&lt;=zakresy_produkcyjne!D$3)</f>
        <v/>
      </c>
      <c r="AL265" s="309">
        <f>AND(D265&gt;=zakresy_produkcyjne!E$2,D265&lt;=zakresy_produkcyjne!E$3)</f>
        <v/>
      </c>
      <c r="AM265" s="309">
        <f>AND(E265&gt;=zakresy_produkcyjne!F$2,E265&lt;=zakresy_produkcyjne!F$3)</f>
        <v/>
      </c>
      <c r="AN265" s="309">
        <f>AND(F265&gt;=zakresy_produkcyjne!G$2,F265&lt;=zakresy_produkcyjne!G$3)</f>
        <v/>
      </c>
      <c r="AO265" s="309">
        <f>AND(G265&gt;=zakresy_produkcyjne!H$2,G265&lt;=zakresy_produkcyjne!H$3)</f>
        <v/>
      </c>
      <c r="AP265" s="309">
        <f>AND(O265&gt;=zakresy_produkcyjne!I$2,O265&lt;=zakresy_produkcyjne!I$3)</f>
        <v/>
      </c>
      <c r="AQ265" s="309">
        <f>AND(P265&gt;=zakresy_produkcyjne!J$2,P265&lt;=zakresy_produkcyjne!J$3)</f>
        <v/>
      </c>
      <c r="AR265" s="309">
        <f>AND(Q265&gt;=zakresy_produkcyjne!K$2,Q265&lt;=zakresy_produkcyjne!K$3)</f>
        <v/>
      </c>
      <c r="AS265" s="309">
        <f>AND(R265&gt;=zakresy_produkcyjne!L$2,R265&lt;=zakresy_produkcyjne!L$3)</f>
        <v/>
      </c>
      <c r="AT265" s="309">
        <f>AND(AI265:AO265)</f>
        <v/>
      </c>
      <c r="AU265" s="309">
        <f>AND(AP265:AS265)</f>
        <v/>
      </c>
      <c r="AV265" s="309">
        <f>AND(AT265:AU265)</f>
        <v/>
      </c>
      <c r="AW265" s="309">
        <f>AI265*zakresy_produkcyjne!B$4+AJ265*zakresy_produkcyjne!C$4+AK265*zakresy_produkcyjne!D$4+AL265*zakresy_produkcyjne!E$4+AM265*zakresy_produkcyjne!F$4+AN265*zakresy_produkcyjne!G$4+AO265*zakresy_produkcyjne!H$4+AP265*zakresy_produkcyjne!I$4+AQ265*zakresy_produkcyjne!J$4+AR265*zakresy_produkcyjne!K$4+AS265*zakresy_produkcyjne!L$4</f>
        <v/>
      </c>
      <c r="BJ265" s="309">
        <f>IF(S265&lt;&gt;"",S265,BE265)</f>
        <v/>
      </c>
      <c r="BK265" s="309">
        <f>IF(T265&lt;&gt;"",T265,BF265)</f>
        <v/>
      </c>
      <c r="BL265" s="309">
        <f>IF(U265&lt;&gt;"",U265,BG265)</f>
        <v/>
      </c>
      <c r="BM265" s="309">
        <f>IF(V265&lt;&gt;"",V265,BH265)</f>
        <v/>
      </c>
      <c r="BN265" s="309">
        <f>IF(X265&lt;&gt;"",X265,BI265)</f>
        <v/>
      </c>
      <c r="BO265" s="309">
        <f>ABS(BE265-BJ265)</f>
        <v/>
      </c>
      <c r="BP265" s="309">
        <f>IF(S265&lt;&gt;"",POWER((Arkusz10!$O$9*Q265+Arkusz10!$P$9)-S265,2))</f>
        <v/>
      </c>
    </row>
    <row customHeight="1" ht="13.8" r="266" s="311">
      <c r="A266" s="333" t="n">
        <v>3.65</v>
      </c>
      <c r="B266" s="333" t="n">
        <v>2.76</v>
      </c>
      <c r="C266" s="333" t="n">
        <v>0.36</v>
      </c>
      <c r="D266" s="333" t="n">
        <v>0.045</v>
      </c>
      <c r="E266" s="333" t="n">
        <v>0.6</v>
      </c>
      <c r="F266" s="333" t="n">
        <v>0.9</v>
      </c>
      <c r="G266" s="333" t="n">
        <v>0</v>
      </c>
      <c r="H266" s="333" t="n">
        <v>0.014</v>
      </c>
      <c r="I266" s="333" t="n">
        <v>0.016</v>
      </c>
      <c r="J266" s="333" t="n">
        <v>0</v>
      </c>
      <c r="K266" s="333" t="n">
        <v>0</v>
      </c>
      <c r="L266" s="333" t="n">
        <v>0</v>
      </c>
      <c r="M266" s="333" t="n">
        <v>0</v>
      </c>
      <c r="N266" s="333" t="n">
        <v>0</v>
      </c>
      <c r="O266" s="333" t="n">
        <v>900</v>
      </c>
      <c r="P266" s="333" t="n">
        <v>90</v>
      </c>
      <c r="Q266" s="333" t="n">
        <v>360</v>
      </c>
      <c r="R266" s="333" t="n">
        <v>120</v>
      </c>
      <c r="S266" s="333" t="n">
        <v>1142</v>
      </c>
      <c r="T266" s="455" t="n"/>
      <c r="U266" s="333" t="n">
        <v>13.8</v>
      </c>
      <c r="V266" s="333">
        <f>KONWERTUJ_TWARDOSC(AE266,tabela_twardosci!$M$8:$M$69,tabela_twardosci!$K$8:$K$69)</f>
        <v/>
      </c>
      <c r="W266" s="333" t="n"/>
      <c r="X266" s="333" t="n">
        <v>157</v>
      </c>
      <c r="Y266" s="447" t="n">
        <v>36</v>
      </c>
      <c r="Z266" s="448" t="n"/>
      <c r="AA266" s="448" t="n"/>
      <c r="AB266" s="448" t="n"/>
      <c r="AC266" s="448" t="n"/>
      <c r="AD266" s="448" t="n">
        <v>350</v>
      </c>
      <c r="AE266" s="448" t="n">
        <v>386</v>
      </c>
      <c r="AF266" s="309">
        <f>NOT(OR(ISBLANK(S266),ISBLANK(T266),ISBLANK(U266),ISBLANK(V266),AND(ISBLANK(W266),ISBLANK(X266))))</f>
        <v/>
      </c>
      <c r="AG266" s="309" t="n">
        <v>25</v>
      </c>
      <c r="AH266" s="309">
        <f>IF(AG266&lt;=30,1,IF(AG266&lt;=60,2,IF(AG266&lt;=100,3,"bd")))</f>
        <v/>
      </c>
      <c r="AI266" s="309">
        <f>AND(A266&gt;=zakresy_produkcyjne!B$2,A266&lt;=zakresy_produkcyjne!B$3)</f>
        <v/>
      </c>
      <c r="AJ266" s="309">
        <f>AND(B266&gt;=zakresy_produkcyjne!C$2,B266&lt;=zakresy_produkcyjne!C$3)</f>
        <v/>
      </c>
      <c r="AK266" s="309">
        <f>AND(C266&gt;=zakresy_produkcyjne!D$2,C266&lt;=zakresy_produkcyjne!D$3)</f>
        <v/>
      </c>
      <c r="AL266" s="309">
        <f>AND(D266&gt;=zakresy_produkcyjne!E$2,D266&lt;=zakresy_produkcyjne!E$3)</f>
        <v/>
      </c>
      <c r="AM266" s="309">
        <f>AND(E266&gt;=zakresy_produkcyjne!F$2,E266&lt;=zakresy_produkcyjne!F$3)</f>
        <v/>
      </c>
      <c r="AN266" s="309">
        <f>AND(F266&gt;=zakresy_produkcyjne!G$2,F266&lt;=zakresy_produkcyjne!G$3)</f>
        <v/>
      </c>
      <c r="AO266" s="309">
        <f>AND(G266&gt;=zakresy_produkcyjne!H$2,G266&lt;=zakresy_produkcyjne!H$3)</f>
        <v/>
      </c>
      <c r="AP266" s="309">
        <f>AND(O266&gt;=zakresy_produkcyjne!I$2,O266&lt;=zakresy_produkcyjne!I$3)</f>
        <v/>
      </c>
      <c r="AQ266" s="309">
        <f>AND(P266&gt;=zakresy_produkcyjne!J$2,P266&lt;=zakresy_produkcyjne!J$3)</f>
        <v/>
      </c>
      <c r="AR266" s="309">
        <f>AND(Q266&gt;=zakresy_produkcyjne!K$2,Q266&lt;=zakresy_produkcyjne!K$3)</f>
        <v/>
      </c>
      <c r="AS266" s="309">
        <f>AND(R266&gt;=zakresy_produkcyjne!L$2,R266&lt;=zakresy_produkcyjne!L$3)</f>
        <v/>
      </c>
      <c r="AT266" s="309">
        <f>AND(AI266:AO266)</f>
        <v/>
      </c>
      <c r="AU266" s="309">
        <f>AND(AP266:AS266)</f>
        <v/>
      </c>
      <c r="AV266" s="309">
        <f>AND(AT266:AU266)</f>
        <v/>
      </c>
      <c r="AW266" s="309">
        <f>AI266*zakresy_produkcyjne!B$4+AJ266*zakresy_produkcyjne!C$4+AK266*zakresy_produkcyjne!D$4+AL266*zakresy_produkcyjne!E$4+AM266*zakresy_produkcyjne!F$4+AN266*zakresy_produkcyjne!G$4+AO266*zakresy_produkcyjne!H$4+AP266*zakresy_produkcyjne!I$4+AQ266*zakresy_produkcyjne!J$4+AR266*zakresy_produkcyjne!K$4+AS266*zakresy_produkcyjne!L$4</f>
        <v/>
      </c>
      <c r="BJ266" s="309">
        <f>IF(S266&lt;&gt;"",S266,BE266)</f>
        <v/>
      </c>
      <c r="BK266" s="309">
        <f>IF(T266&lt;&gt;"",T266,BF266)</f>
        <v/>
      </c>
      <c r="BL266" s="309">
        <f>IF(U266&lt;&gt;"",U266,BG266)</f>
        <v/>
      </c>
      <c r="BM266" s="309">
        <f>IF(V266&lt;&gt;"",V266,BH266)</f>
        <v/>
      </c>
      <c r="BN266" s="309">
        <f>IF(X266&lt;&gt;"",X266,BI266)</f>
        <v/>
      </c>
      <c r="BO266" s="309">
        <f>ABS(BE266-BJ266)</f>
        <v/>
      </c>
      <c r="BP266" s="309">
        <f>IF(S266&lt;&gt;"",POWER((Arkusz10!$O$9*Q266+Arkusz10!$P$9)-S266,2))</f>
        <v/>
      </c>
    </row>
    <row customHeight="1" ht="13.8" r="267" s="311">
      <c r="A267" s="333" t="n">
        <v>3.51</v>
      </c>
      <c r="B267" s="333" t="n">
        <v>2.45</v>
      </c>
      <c r="C267" s="333" t="n">
        <v>0.3</v>
      </c>
      <c r="D267" s="333" t="n">
        <v>0.036</v>
      </c>
      <c r="E267" s="333" t="n">
        <v>0</v>
      </c>
      <c r="F267" s="333" t="n">
        <v>0</v>
      </c>
      <c r="G267" s="333" t="n">
        <v>0</v>
      </c>
      <c r="H267" s="333" t="n">
        <v>0.01</v>
      </c>
      <c r="I267" s="333" t="n">
        <v>0.017</v>
      </c>
      <c r="J267" s="333" t="n">
        <v>0</v>
      </c>
      <c r="K267" s="333" t="n">
        <v>0</v>
      </c>
      <c r="L267" s="333" t="n">
        <v>0</v>
      </c>
      <c r="M267" s="333" t="n">
        <v>0</v>
      </c>
      <c r="N267" s="333" t="n">
        <v>0</v>
      </c>
      <c r="O267" s="333" t="n">
        <v>900</v>
      </c>
      <c r="P267" s="333" t="n">
        <v>90</v>
      </c>
      <c r="Q267" s="333" t="n">
        <v>320</v>
      </c>
      <c r="R267" s="333" t="n">
        <v>120</v>
      </c>
      <c r="S267" s="333" t="n">
        <v>1391</v>
      </c>
      <c r="T267" s="455" t="n"/>
      <c r="U267" s="333" t="n">
        <v>4.42</v>
      </c>
      <c r="V267" s="333">
        <f>KONWERTUJ_TWARDOSC(AE267,tabela_twardosci!$M$8:$M$69,tabela_twardosci!$K$8:$K$69)</f>
        <v/>
      </c>
      <c r="W267" s="333" t="n"/>
      <c r="X267" s="333" t="n">
        <v>63</v>
      </c>
      <c r="Y267" s="447" t="n">
        <v>36</v>
      </c>
      <c r="Z267" s="448" t="n"/>
      <c r="AA267" s="448" t="n"/>
      <c r="AB267" s="448" t="n"/>
      <c r="AC267" s="448" t="n"/>
      <c r="AD267" s="448" t="n">
        <v>220</v>
      </c>
      <c r="AE267" s="448" t="n">
        <v>485</v>
      </c>
      <c r="AF267" s="309">
        <f>NOT(OR(ISBLANK(S267),ISBLANK(T267),ISBLANK(U267),ISBLANK(V267),AND(ISBLANK(W267),ISBLANK(X267))))</f>
        <v/>
      </c>
      <c r="AG267" s="309" t="n">
        <v>25</v>
      </c>
      <c r="AH267" s="309">
        <f>IF(AG267&lt;=30,1,IF(AG267&lt;=60,2,IF(AG267&lt;=100,3,"bd")))</f>
        <v/>
      </c>
      <c r="AI267" s="309">
        <f>AND(A267&gt;=zakresy_produkcyjne!B$2,A267&lt;=zakresy_produkcyjne!B$3)</f>
        <v/>
      </c>
      <c r="AJ267" s="309">
        <f>AND(B267&gt;=zakresy_produkcyjne!C$2,B267&lt;=zakresy_produkcyjne!C$3)</f>
        <v/>
      </c>
      <c r="AK267" s="309">
        <f>AND(C267&gt;=zakresy_produkcyjne!D$2,C267&lt;=zakresy_produkcyjne!D$3)</f>
        <v/>
      </c>
      <c r="AL267" s="309">
        <f>AND(D267&gt;=zakresy_produkcyjne!E$2,D267&lt;=zakresy_produkcyjne!E$3)</f>
        <v/>
      </c>
      <c r="AM267" s="309">
        <f>AND(E267&gt;=zakresy_produkcyjne!F$2,E267&lt;=zakresy_produkcyjne!F$3)</f>
        <v/>
      </c>
      <c r="AN267" s="309">
        <f>AND(F267&gt;=zakresy_produkcyjne!G$2,F267&lt;=zakresy_produkcyjne!G$3)</f>
        <v/>
      </c>
      <c r="AO267" s="309">
        <f>AND(G267&gt;=zakresy_produkcyjne!H$2,G267&lt;=zakresy_produkcyjne!H$3)</f>
        <v/>
      </c>
      <c r="AP267" s="309">
        <f>AND(O267&gt;=zakresy_produkcyjne!I$2,O267&lt;=zakresy_produkcyjne!I$3)</f>
        <v/>
      </c>
      <c r="AQ267" s="309">
        <f>AND(P267&gt;=zakresy_produkcyjne!J$2,P267&lt;=zakresy_produkcyjne!J$3)</f>
        <v/>
      </c>
      <c r="AR267" s="309">
        <f>AND(Q267&gt;=zakresy_produkcyjne!K$2,Q267&lt;=zakresy_produkcyjne!K$3)</f>
        <v/>
      </c>
      <c r="AS267" s="309">
        <f>AND(R267&gt;=zakresy_produkcyjne!L$2,R267&lt;=zakresy_produkcyjne!L$3)</f>
        <v/>
      </c>
      <c r="AT267" s="309">
        <f>AND(AI267:AO267)</f>
        <v/>
      </c>
      <c r="AU267" s="309">
        <f>AND(AP267:AS267)</f>
        <v/>
      </c>
      <c r="AV267" s="309">
        <f>AND(AT267:AU267)</f>
        <v/>
      </c>
      <c r="AW267" s="309">
        <f>AI267*zakresy_produkcyjne!B$4+AJ267*zakresy_produkcyjne!C$4+AK267*zakresy_produkcyjne!D$4+AL267*zakresy_produkcyjne!E$4+AM267*zakresy_produkcyjne!F$4+AN267*zakresy_produkcyjne!G$4+AO267*zakresy_produkcyjne!H$4+AP267*zakresy_produkcyjne!I$4+AQ267*zakresy_produkcyjne!J$4+AR267*zakresy_produkcyjne!K$4+AS267*zakresy_produkcyjne!L$4</f>
        <v/>
      </c>
      <c r="BJ267" s="309">
        <f>IF(S267&lt;&gt;"",S267,BE267)</f>
        <v/>
      </c>
      <c r="BK267" s="309">
        <f>IF(T267&lt;&gt;"",T267,BF267)</f>
        <v/>
      </c>
      <c r="BL267" s="309">
        <f>IF(U267&lt;&gt;"",U267,BG267)</f>
        <v/>
      </c>
      <c r="BM267" s="309">
        <f>IF(V267&lt;&gt;"",V267,BH267)</f>
        <v/>
      </c>
      <c r="BN267" s="309">
        <f>IF(X267&lt;&gt;"",X267,BI267)</f>
        <v/>
      </c>
      <c r="BO267" s="309">
        <f>ABS(BE267-BJ267)</f>
        <v/>
      </c>
      <c r="BP267" s="309">
        <f>IF(S267&lt;&gt;"",POWER((Arkusz10!$O$9*Q267+Arkusz10!$P$9)-S267,2))</f>
        <v/>
      </c>
    </row>
    <row customHeight="1" ht="13.8" r="268" s="311">
      <c r="A268" s="333" t="n">
        <v>3.51</v>
      </c>
      <c r="B268" s="333" t="n">
        <v>2.45</v>
      </c>
      <c r="C268" s="333" t="n">
        <v>0.3</v>
      </c>
      <c r="D268" s="333" t="n">
        <v>0.036</v>
      </c>
      <c r="E268" s="333" t="n">
        <v>0</v>
      </c>
      <c r="F268" s="333" t="n">
        <v>0</v>
      </c>
      <c r="G268" s="333" t="n">
        <v>0</v>
      </c>
      <c r="H268" s="333" t="n">
        <v>0.01</v>
      </c>
      <c r="I268" s="333" t="n">
        <v>0.017</v>
      </c>
      <c r="J268" s="333" t="n">
        <v>0</v>
      </c>
      <c r="K268" s="333" t="n">
        <v>0</v>
      </c>
      <c r="L268" s="333" t="n">
        <v>0</v>
      </c>
      <c r="M268" s="333" t="n">
        <v>0</v>
      </c>
      <c r="N268" s="333" t="n">
        <v>0</v>
      </c>
      <c r="O268" s="333" t="n">
        <v>900</v>
      </c>
      <c r="P268" s="333" t="n">
        <v>90</v>
      </c>
      <c r="Q268" s="333" t="n">
        <v>360</v>
      </c>
      <c r="R268" s="333" t="n">
        <v>120</v>
      </c>
      <c r="S268" s="333" t="n">
        <v>1169</v>
      </c>
      <c r="T268" s="334" t="n"/>
      <c r="U268" s="333" t="n">
        <v>7.1</v>
      </c>
      <c r="V268" s="333">
        <f>KONWERTUJ_TWARDOSC(AE268,tabela_twardosci!$M$8:$M$69,tabela_twardosci!$K$8:$K$69)</f>
        <v/>
      </c>
      <c r="W268" s="333" t="n"/>
      <c r="X268" s="333" t="n">
        <v>148</v>
      </c>
      <c r="Y268" s="447" t="n">
        <v>36</v>
      </c>
      <c r="Z268" s="448" t="n"/>
      <c r="AA268" s="448" t="n"/>
      <c r="AB268" s="448" t="n"/>
      <c r="AC268" s="448" t="n"/>
      <c r="AD268" s="448" t="n">
        <v>290</v>
      </c>
      <c r="AE268" s="448" t="n">
        <v>417</v>
      </c>
      <c r="AF268" s="309">
        <f>NOT(OR(ISBLANK(S268),ISBLANK(T268),ISBLANK(U268),ISBLANK(V268),AND(ISBLANK(W268),ISBLANK(X268))))</f>
        <v/>
      </c>
      <c r="AG268" s="309" t="n">
        <v>25</v>
      </c>
      <c r="AH268" s="309">
        <f>IF(AG268&lt;=30,1,IF(AG268&lt;=60,2,IF(AG268&lt;=100,3,"bd")))</f>
        <v/>
      </c>
      <c r="AI268" s="309">
        <f>AND(A268&gt;=zakresy_produkcyjne!B$2,A268&lt;=zakresy_produkcyjne!B$3)</f>
        <v/>
      </c>
      <c r="AJ268" s="309">
        <f>AND(B268&gt;=zakresy_produkcyjne!C$2,B268&lt;=zakresy_produkcyjne!C$3)</f>
        <v/>
      </c>
      <c r="AK268" s="309">
        <f>AND(C268&gt;=zakresy_produkcyjne!D$2,C268&lt;=zakresy_produkcyjne!D$3)</f>
        <v/>
      </c>
      <c r="AL268" s="309">
        <f>AND(D268&gt;=zakresy_produkcyjne!E$2,D268&lt;=zakresy_produkcyjne!E$3)</f>
        <v/>
      </c>
      <c r="AM268" s="309">
        <f>AND(E268&gt;=zakresy_produkcyjne!F$2,E268&lt;=zakresy_produkcyjne!F$3)</f>
        <v/>
      </c>
      <c r="AN268" s="309">
        <f>AND(F268&gt;=zakresy_produkcyjne!G$2,F268&lt;=zakresy_produkcyjne!G$3)</f>
        <v/>
      </c>
      <c r="AO268" s="309">
        <f>AND(G268&gt;=zakresy_produkcyjne!H$2,G268&lt;=zakresy_produkcyjne!H$3)</f>
        <v/>
      </c>
      <c r="AP268" s="309">
        <f>AND(O268&gt;=zakresy_produkcyjne!I$2,O268&lt;=zakresy_produkcyjne!I$3)</f>
        <v/>
      </c>
      <c r="AQ268" s="309">
        <f>AND(P268&gt;=zakresy_produkcyjne!J$2,P268&lt;=zakresy_produkcyjne!J$3)</f>
        <v/>
      </c>
      <c r="AR268" s="309">
        <f>AND(Q268&gt;=zakresy_produkcyjne!K$2,Q268&lt;=zakresy_produkcyjne!K$3)</f>
        <v/>
      </c>
      <c r="AS268" s="309">
        <f>AND(R268&gt;=zakresy_produkcyjne!L$2,R268&lt;=zakresy_produkcyjne!L$3)</f>
        <v/>
      </c>
      <c r="AT268" s="309">
        <f>AND(AI268:AO268)</f>
        <v/>
      </c>
      <c r="AU268" s="309">
        <f>AND(AP268:AS268)</f>
        <v/>
      </c>
      <c r="AV268" s="309">
        <f>AND(AT268:AU268)</f>
        <v/>
      </c>
      <c r="AW268" s="309">
        <f>AI268*zakresy_produkcyjne!B$4+AJ268*zakresy_produkcyjne!C$4+AK268*zakresy_produkcyjne!D$4+AL268*zakresy_produkcyjne!E$4+AM268*zakresy_produkcyjne!F$4+AN268*zakresy_produkcyjne!G$4+AO268*zakresy_produkcyjne!H$4+AP268*zakresy_produkcyjne!I$4+AQ268*zakresy_produkcyjne!J$4+AR268*zakresy_produkcyjne!K$4+AS268*zakresy_produkcyjne!L$4</f>
        <v/>
      </c>
      <c r="BJ268" s="309">
        <f>IF(S268&lt;&gt;"",S268,BE268)</f>
        <v/>
      </c>
      <c r="BK268" s="309">
        <f>IF(T268&lt;&gt;"",T268,BF268)</f>
        <v/>
      </c>
      <c r="BL268" s="309">
        <f>IF(U268&lt;&gt;"",U268,BG268)</f>
        <v/>
      </c>
      <c r="BM268" s="309">
        <f>IF(V268&lt;&gt;"",V268,BH268)</f>
        <v/>
      </c>
      <c r="BN268" s="309">
        <f>IF(X268&lt;&gt;"",X268,BI268)</f>
        <v/>
      </c>
      <c r="BO268" s="309">
        <f>ABS(BE268-BJ268)</f>
        <v/>
      </c>
      <c r="BP268" s="309">
        <f>IF(S268&lt;&gt;"",POWER((Arkusz10!$O$9*Q268+Arkusz10!$P$9)-S268,2))</f>
        <v/>
      </c>
    </row>
    <row customHeight="1" ht="13.8" r="269" s="311">
      <c r="A269" s="456" t="n">
        <v>3.53</v>
      </c>
      <c r="B269" s="456" t="n">
        <v>2.27</v>
      </c>
      <c r="C269" s="456" t="n">
        <v>0.215</v>
      </c>
      <c r="D269" s="456" t="n">
        <v>0.04</v>
      </c>
      <c r="E269" s="456" t="n">
        <v>0.43</v>
      </c>
      <c r="F269" s="456" t="n">
        <v>0.47</v>
      </c>
      <c r="G269" s="456" t="n">
        <v>0.17</v>
      </c>
      <c r="H269" s="456" t="n">
        <v>0.008999999999999999</v>
      </c>
      <c r="I269" s="456" t="n">
        <v>0.026</v>
      </c>
      <c r="J269" s="456" t="n">
        <v>0</v>
      </c>
      <c r="K269" s="456" t="n">
        <v>0</v>
      </c>
      <c r="L269" s="456" t="n">
        <v>0</v>
      </c>
      <c r="M269" s="456" t="n">
        <v>0</v>
      </c>
      <c r="N269" s="456" t="n">
        <v>0</v>
      </c>
      <c r="O269" s="456" t="n">
        <v>900</v>
      </c>
      <c r="P269" s="456" t="n">
        <v>90</v>
      </c>
      <c r="Q269" s="456" t="n">
        <v>300</v>
      </c>
      <c r="R269" s="456" t="n">
        <v>180</v>
      </c>
      <c r="S269" s="456" t="n">
        <v>1333</v>
      </c>
      <c r="T269" s="456" t="n">
        <v>1320</v>
      </c>
      <c r="U269" s="456" t="n">
        <v>0.2</v>
      </c>
      <c r="V269" s="456">
        <f>KONWERTUJ_TWARDOSC(AA269,tabela_twardosci!$C$8:$C$69,tabela_twardosci!$K$8:$K$69)</f>
        <v/>
      </c>
      <c r="W269" s="456" t="n"/>
      <c r="X269" s="456" t="n">
        <v>70.09999999999999</v>
      </c>
      <c r="Y269" s="457" t="n">
        <v>37</v>
      </c>
      <c r="Z269" s="456" t="n"/>
      <c r="AA269" s="456" t="n">
        <v>47.6</v>
      </c>
      <c r="AB269" s="456" t="n"/>
      <c r="AC269" s="456" t="n"/>
      <c r="AD269" s="456" t="n"/>
      <c r="AE269" s="456" t="n"/>
      <c r="AF269" s="309">
        <f>NOT(OR(ISBLANK(S269),ISBLANK(T269),ISBLANK(U269),ISBLANK(V269),AND(ISBLANK(W269),ISBLANK(X269))))</f>
        <v/>
      </c>
      <c r="AG269" s="309" t="n">
        <v>25</v>
      </c>
      <c r="AH269" s="309">
        <f>IF(AG269&lt;=30,1,IF(AG269&lt;=60,2,IF(AG269&lt;=100,3,"bd")))</f>
        <v/>
      </c>
      <c r="AI269" s="309">
        <f>AND(A269&gt;=zakresy_produkcyjne!B$2,A269&lt;=zakresy_produkcyjne!B$3)</f>
        <v/>
      </c>
      <c r="AJ269" s="309">
        <f>AND(B269&gt;=zakresy_produkcyjne!C$2,B269&lt;=zakresy_produkcyjne!C$3)</f>
        <v/>
      </c>
      <c r="AK269" s="309">
        <f>AND(C269&gt;=zakresy_produkcyjne!D$2,C269&lt;=zakresy_produkcyjne!D$3)</f>
        <v/>
      </c>
      <c r="AL269" s="309">
        <f>AND(D269&gt;=zakresy_produkcyjne!E$2,D269&lt;=zakresy_produkcyjne!E$3)</f>
        <v/>
      </c>
      <c r="AM269" s="309">
        <f>AND(E269&gt;=zakresy_produkcyjne!F$2,E269&lt;=zakresy_produkcyjne!F$3)</f>
        <v/>
      </c>
      <c r="AN269" s="309">
        <f>AND(F269&gt;=zakresy_produkcyjne!G$2,F269&lt;=zakresy_produkcyjne!G$3)</f>
        <v/>
      </c>
      <c r="AO269" s="309">
        <f>AND(G269&gt;=zakresy_produkcyjne!H$2,G269&lt;=zakresy_produkcyjne!H$3)</f>
        <v/>
      </c>
      <c r="AP269" s="309">
        <f>AND(O269&gt;=zakresy_produkcyjne!I$2,O269&lt;=zakresy_produkcyjne!I$3)</f>
        <v/>
      </c>
      <c r="AQ269" s="309">
        <f>AND(P269&gt;=zakresy_produkcyjne!J$2,P269&lt;=zakresy_produkcyjne!J$3)</f>
        <v/>
      </c>
      <c r="AR269" s="309">
        <f>AND(Q269&gt;=zakresy_produkcyjne!K$2,Q269&lt;=zakresy_produkcyjne!K$3)</f>
        <v/>
      </c>
      <c r="AS269" s="309">
        <f>AND(R269&gt;=zakresy_produkcyjne!L$2,R269&lt;=zakresy_produkcyjne!L$3)</f>
        <v/>
      </c>
      <c r="AT269" s="309">
        <f>AND(AI269:AO269)</f>
        <v/>
      </c>
      <c r="AU269" s="309">
        <f>AND(AP269:AS269)</f>
        <v/>
      </c>
      <c r="AV269" s="309">
        <f>AND(AT269:AU269)</f>
        <v/>
      </c>
      <c r="AW269" s="309">
        <f>AI269*zakresy_produkcyjne!B$4+AJ269*zakresy_produkcyjne!C$4+AK269*zakresy_produkcyjne!D$4+AL269*zakresy_produkcyjne!E$4+AM269*zakresy_produkcyjne!F$4+AN269*zakresy_produkcyjne!G$4+AO269*zakresy_produkcyjne!H$4+AP269*zakresy_produkcyjne!I$4+AQ269*zakresy_produkcyjne!J$4+AR269*zakresy_produkcyjne!K$4+AS269*zakresy_produkcyjne!L$4</f>
        <v/>
      </c>
      <c r="AY269" s="309" t="n">
        <v>772</v>
      </c>
      <c r="AZ269" s="309" t="n">
        <v>448</v>
      </c>
      <c r="BA269" s="309" t="n">
        <v>7.09</v>
      </c>
      <c r="BB269" s="309">
        <f>KONWERTUJ_TWARDOSC(22.9,tabela_twardosci!$C$8:$C$69,tabela_twardosci!$K$8:$K$69)</f>
        <v/>
      </c>
      <c r="BC269" s="309" t="n">
        <v>36.5</v>
      </c>
      <c r="BD269" s="309" t="n">
        <v>90</v>
      </c>
      <c r="BJ269" s="309">
        <f>IF(S269&lt;&gt;"",S269,BE269)</f>
        <v/>
      </c>
      <c r="BK269" s="309">
        <f>IF(T269&lt;&gt;"",T269,BF269)</f>
        <v/>
      </c>
      <c r="BL269" s="309">
        <f>IF(U269&lt;&gt;"",U269,BG269)</f>
        <v/>
      </c>
      <c r="BM269" s="309">
        <f>IF(V269&lt;&gt;"",V269,BH269)</f>
        <v/>
      </c>
      <c r="BN269" s="309">
        <f>IF(X269&lt;&gt;"",X269,BI269)</f>
        <v/>
      </c>
      <c r="BO269" s="309">
        <f>ABS(BE269-BJ269)</f>
        <v/>
      </c>
      <c r="BP269" s="309">
        <f>IF(S269&lt;&gt;"",POWER((Arkusz10!$O$9*Q269+Arkusz10!$P$9)-S269,2))</f>
        <v/>
      </c>
    </row>
    <row customHeight="1" ht="13.8" r="270" s="311">
      <c r="A270" s="456" t="n">
        <v>3.53</v>
      </c>
      <c r="B270" s="456" t="n">
        <v>2.27</v>
      </c>
      <c r="C270" s="456" t="n">
        <v>0.215</v>
      </c>
      <c r="D270" s="456" t="n">
        <v>0.04</v>
      </c>
      <c r="E270" s="456" t="n">
        <v>0.43</v>
      </c>
      <c r="F270" s="456" t="n">
        <v>0.47</v>
      </c>
      <c r="G270" s="456" t="n">
        <v>0.17</v>
      </c>
      <c r="H270" s="456" t="n">
        <v>0.008999999999999999</v>
      </c>
      <c r="I270" s="456" t="n">
        <v>0.026</v>
      </c>
      <c r="J270" s="456" t="n">
        <v>0</v>
      </c>
      <c r="K270" s="456" t="n">
        <v>0</v>
      </c>
      <c r="L270" s="456" t="n">
        <v>0</v>
      </c>
      <c r="M270" s="456" t="n">
        <v>0</v>
      </c>
      <c r="N270" s="456" t="n">
        <v>0</v>
      </c>
      <c r="O270" s="456" t="n">
        <v>900</v>
      </c>
      <c r="P270" s="456" t="n">
        <v>90</v>
      </c>
      <c r="Q270" s="456" t="n">
        <v>300</v>
      </c>
      <c r="R270" s="456" t="n">
        <v>180</v>
      </c>
      <c r="S270" s="456" t="n">
        <v>1246</v>
      </c>
      <c r="T270" s="456" t="n">
        <v>975</v>
      </c>
      <c r="U270" s="456" t="n">
        <v>0.13</v>
      </c>
      <c r="V270" s="456">
        <f>KONWERTUJ_TWARDOSC(AA270,tabela_twardosci!$C$8:$C$69,tabela_twardosci!$K$8:$K$69)</f>
        <v/>
      </c>
      <c r="W270" s="456" t="n"/>
      <c r="X270" s="456" t="n">
        <v>57</v>
      </c>
      <c r="Y270" s="457" t="n">
        <v>37</v>
      </c>
      <c r="Z270" s="456" t="n"/>
      <c r="AA270" s="456" t="n">
        <v>47.9</v>
      </c>
      <c r="AB270" s="456" t="n"/>
      <c r="AC270" s="456" t="n"/>
      <c r="AD270" s="456" t="n"/>
      <c r="AE270" s="456" t="n"/>
      <c r="AF270" s="309">
        <f>NOT(OR(ISBLANK(S270),ISBLANK(T270),ISBLANK(U270),ISBLANK(V270),AND(ISBLANK(W270),ISBLANK(X270))))</f>
        <v/>
      </c>
      <c r="AG270" s="309" t="n">
        <v>50</v>
      </c>
      <c r="AH270" s="309">
        <f>IF(AG270&lt;=30,1,IF(AG270&lt;=60,2,IF(AG270&lt;=100,3,"bd")))</f>
        <v/>
      </c>
      <c r="AI270" s="309">
        <f>AND(A270&gt;=zakresy_produkcyjne!B$2,A270&lt;=zakresy_produkcyjne!B$3)</f>
        <v/>
      </c>
      <c r="AJ270" s="309">
        <f>AND(B270&gt;=zakresy_produkcyjne!C$2,B270&lt;=zakresy_produkcyjne!C$3)</f>
        <v/>
      </c>
      <c r="AK270" s="309">
        <f>AND(C270&gt;=zakresy_produkcyjne!D$2,C270&lt;=zakresy_produkcyjne!D$3)</f>
        <v/>
      </c>
      <c r="AL270" s="309">
        <f>AND(D270&gt;=zakresy_produkcyjne!E$2,D270&lt;=zakresy_produkcyjne!E$3)</f>
        <v/>
      </c>
      <c r="AM270" s="309">
        <f>AND(E270&gt;=zakresy_produkcyjne!F$2,E270&lt;=zakresy_produkcyjne!F$3)</f>
        <v/>
      </c>
      <c r="AN270" s="309">
        <f>AND(F270&gt;=zakresy_produkcyjne!G$2,F270&lt;=zakresy_produkcyjne!G$3)</f>
        <v/>
      </c>
      <c r="AO270" s="309">
        <f>AND(G270&gt;=zakresy_produkcyjne!H$2,G270&lt;=zakresy_produkcyjne!H$3)</f>
        <v/>
      </c>
      <c r="AP270" s="309">
        <f>AND(O270&gt;=zakresy_produkcyjne!I$2,O270&lt;=zakresy_produkcyjne!I$3)</f>
        <v/>
      </c>
      <c r="AQ270" s="309">
        <f>AND(P270&gt;=zakresy_produkcyjne!J$2,P270&lt;=zakresy_produkcyjne!J$3)</f>
        <v/>
      </c>
      <c r="AR270" s="309">
        <f>AND(Q270&gt;=zakresy_produkcyjne!K$2,Q270&lt;=zakresy_produkcyjne!K$3)</f>
        <v/>
      </c>
      <c r="AS270" s="309">
        <f>AND(R270&gt;=zakresy_produkcyjne!L$2,R270&lt;=zakresy_produkcyjne!L$3)</f>
        <v/>
      </c>
      <c r="AT270" s="309">
        <f>AND(AI270:AO270)</f>
        <v/>
      </c>
      <c r="AU270" s="309">
        <f>AND(AP270:AS270)</f>
        <v/>
      </c>
      <c r="AV270" s="309">
        <f>AND(AT270:AU270)</f>
        <v/>
      </c>
      <c r="AW270" s="309">
        <f>AI270*zakresy_produkcyjne!B$4+AJ270*zakresy_produkcyjne!C$4+AK270*zakresy_produkcyjne!D$4+AL270*zakresy_produkcyjne!E$4+AM270*zakresy_produkcyjne!F$4+AN270*zakresy_produkcyjne!G$4+AO270*zakresy_produkcyjne!H$4+AP270*zakresy_produkcyjne!I$4+AQ270*zakresy_produkcyjne!J$4+AR270*zakresy_produkcyjne!K$4+AS270*zakresy_produkcyjne!L$4</f>
        <v/>
      </c>
      <c r="AY270" s="309" t="n">
        <v>695</v>
      </c>
      <c r="AZ270" s="309" t="n">
        <v>413</v>
      </c>
      <c r="BA270" s="309" t="n">
        <v>5.03</v>
      </c>
      <c r="BB270" s="309">
        <f>KONWERTUJ_TWARDOSC(18.6,tabela_twardosci!$C$8:$C$69,tabela_twardosci!$K$8:$K$69)</f>
        <v/>
      </c>
      <c r="BC270" s="309" t="n">
        <v>22.8</v>
      </c>
      <c r="BD270" s="309" t="n">
        <v>45</v>
      </c>
      <c r="BJ270" s="309">
        <f>IF(S270&lt;&gt;"",S270,BE270)</f>
        <v/>
      </c>
      <c r="BK270" s="309">
        <f>IF(T270&lt;&gt;"",T270,BF270)</f>
        <v/>
      </c>
      <c r="BL270" s="309">
        <f>IF(U270&lt;&gt;"",U270,BG270)</f>
        <v/>
      </c>
      <c r="BM270" s="309">
        <f>IF(V270&lt;&gt;"",V270,BH270)</f>
        <v/>
      </c>
      <c r="BN270" s="309">
        <f>IF(X270&lt;&gt;"",X270,BI270)</f>
        <v/>
      </c>
      <c r="BO270" s="309">
        <f>ABS(BE270-BJ270)</f>
        <v/>
      </c>
      <c r="BP270" s="309">
        <f>IF(S270&lt;&gt;"",POWER((Arkusz10!$O$9*Q270+Arkusz10!$P$9)-S270,2))</f>
        <v/>
      </c>
    </row>
    <row customHeight="1" ht="13.8" r="271" s="311">
      <c r="A271" s="456" t="n">
        <v>3.53</v>
      </c>
      <c r="B271" s="456" t="n">
        <v>2.27</v>
      </c>
      <c r="C271" s="456" t="n">
        <v>0.215</v>
      </c>
      <c r="D271" s="456" t="n">
        <v>0.04</v>
      </c>
      <c r="E271" s="456" t="n">
        <v>0.43</v>
      </c>
      <c r="F271" s="456" t="n">
        <v>0.47</v>
      </c>
      <c r="G271" s="456" t="n">
        <v>0.17</v>
      </c>
      <c r="H271" s="456" t="n">
        <v>0.008999999999999999</v>
      </c>
      <c r="I271" s="456" t="n">
        <v>0.026</v>
      </c>
      <c r="J271" s="456" t="n">
        <v>0</v>
      </c>
      <c r="K271" s="456" t="n">
        <v>0</v>
      </c>
      <c r="L271" s="456" t="n">
        <v>0</v>
      </c>
      <c r="M271" s="456" t="n">
        <v>0</v>
      </c>
      <c r="N271" s="456" t="n">
        <v>0</v>
      </c>
      <c r="O271" s="456" t="n">
        <v>900</v>
      </c>
      <c r="P271" s="456" t="n">
        <v>90</v>
      </c>
      <c r="Q271" s="456" t="n">
        <v>300</v>
      </c>
      <c r="R271" s="456" t="n">
        <v>180</v>
      </c>
      <c r="S271" s="456" t="n">
        <v>1076</v>
      </c>
      <c r="T271" s="456" t="n">
        <v>1039.5</v>
      </c>
      <c r="U271" s="456" t="n">
        <v>0.07000000000000001</v>
      </c>
      <c r="V271" s="456">
        <f>KONWERTUJ_TWARDOSC(AA271,tabela_twardosci!$C$8:$C$69,tabela_twardosci!$K$8:$K$69)</f>
        <v/>
      </c>
      <c r="W271" s="456" t="n"/>
      <c r="X271" s="456" t="n">
        <v>38.5</v>
      </c>
      <c r="Y271" s="457" t="n">
        <v>37</v>
      </c>
      <c r="Z271" s="456" t="n"/>
      <c r="AA271" s="456" t="n">
        <v>49.35</v>
      </c>
      <c r="AB271" s="456" t="n"/>
      <c r="AC271" s="456" t="n"/>
      <c r="AD271" s="456" t="n"/>
      <c r="AE271" s="456" t="n"/>
      <c r="AF271" s="309">
        <f>NOT(OR(ISBLANK(S271),ISBLANK(T271),ISBLANK(U271),ISBLANK(V271),AND(ISBLANK(W271),ISBLANK(X271))))</f>
        <v/>
      </c>
      <c r="AG271" s="309" t="n">
        <v>100</v>
      </c>
      <c r="AH271" s="309">
        <f>IF(AG271&lt;=30,1,IF(AG271&lt;=60,2,IF(AG271&lt;=100,3,"bd")))</f>
        <v/>
      </c>
      <c r="AI271" s="309">
        <f>AND(A271&gt;=zakresy_produkcyjne!B$2,A271&lt;=zakresy_produkcyjne!B$3)</f>
        <v/>
      </c>
      <c r="AJ271" s="309">
        <f>AND(B271&gt;=zakresy_produkcyjne!C$2,B271&lt;=zakresy_produkcyjne!C$3)</f>
        <v/>
      </c>
      <c r="AK271" s="309">
        <f>AND(C271&gt;=zakresy_produkcyjne!D$2,C271&lt;=zakresy_produkcyjne!D$3)</f>
        <v/>
      </c>
      <c r="AL271" s="309">
        <f>AND(D271&gt;=zakresy_produkcyjne!E$2,D271&lt;=zakresy_produkcyjne!E$3)</f>
        <v/>
      </c>
      <c r="AM271" s="309">
        <f>AND(E271&gt;=zakresy_produkcyjne!F$2,E271&lt;=zakresy_produkcyjne!F$3)</f>
        <v/>
      </c>
      <c r="AN271" s="309">
        <f>AND(F271&gt;=zakresy_produkcyjne!G$2,F271&lt;=zakresy_produkcyjne!G$3)</f>
        <v/>
      </c>
      <c r="AO271" s="309">
        <f>AND(G271&gt;=zakresy_produkcyjne!H$2,G271&lt;=zakresy_produkcyjne!H$3)</f>
        <v/>
      </c>
      <c r="AP271" s="309">
        <f>AND(O271&gt;=zakresy_produkcyjne!I$2,O271&lt;=zakresy_produkcyjne!I$3)</f>
        <v/>
      </c>
      <c r="AQ271" s="309">
        <f>AND(P271&gt;=zakresy_produkcyjne!J$2,P271&lt;=zakresy_produkcyjne!J$3)</f>
        <v/>
      </c>
      <c r="AR271" s="309">
        <f>AND(Q271&gt;=zakresy_produkcyjne!K$2,Q271&lt;=zakresy_produkcyjne!K$3)</f>
        <v/>
      </c>
      <c r="AS271" s="309">
        <f>AND(R271&gt;=zakresy_produkcyjne!L$2,R271&lt;=zakresy_produkcyjne!L$3)</f>
        <v/>
      </c>
      <c r="AT271" s="309">
        <f>AND(AI271:AO271)</f>
        <v/>
      </c>
      <c r="AU271" s="309">
        <f>AND(AP271:AS271)</f>
        <v/>
      </c>
      <c r="AV271" s="309">
        <f>AND(AT271:AU271)</f>
        <v/>
      </c>
      <c r="AW271" s="309">
        <f>AI271*zakresy_produkcyjne!B$4+AJ271*zakresy_produkcyjne!C$4+AK271*zakresy_produkcyjne!D$4+AL271*zakresy_produkcyjne!E$4+AM271*zakresy_produkcyjne!F$4+AN271*zakresy_produkcyjne!G$4+AO271*zakresy_produkcyjne!H$4+AP271*zakresy_produkcyjne!I$4+AQ271*zakresy_produkcyjne!J$4+AR271*zakresy_produkcyjne!K$4+AS271*zakresy_produkcyjne!L$4</f>
        <v/>
      </c>
      <c r="AY271" s="309" t="n">
        <v>746</v>
      </c>
      <c r="AZ271" s="309" t="n">
        <v>427</v>
      </c>
      <c r="BA271" s="309" t="n">
        <v>4.5</v>
      </c>
      <c r="BB271" s="309">
        <f>KONWERTUJ_TWARDOSC(20.35,tabela_twardosci!$C$8:$C$69,tabela_twardosci!$K$8:$K$69)</f>
        <v/>
      </c>
      <c r="BC271" s="309" t="n">
        <v>12.3</v>
      </c>
      <c r="BD271" s="309" t="n">
        <v>38</v>
      </c>
      <c r="BJ271" s="309">
        <f>IF(S271&lt;&gt;"",S271,BE271)</f>
        <v/>
      </c>
      <c r="BK271" s="309">
        <f>IF(T271&lt;&gt;"",T271,BF271)</f>
        <v/>
      </c>
      <c r="BL271" s="309">
        <f>IF(U271&lt;&gt;"",U271,BG271)</f>
        <v/>
      </c>
      <c r="BM271" s="309">
        <f>IF(V271&lt;&gt;"",V271,BH271)</f>
        <v/>
      </c>
      <c r="BN271" s="309">
        <f>IF(X271&lt;&gt;"",X271,BI271)</f>
        <v/>
      </c>
      <c r="BO271" s="309">
        <f>ABS(BE271-BJ271)</f>
        <v/>
      </c>
      <c r="BP271" s="309">
        <f>IF(S271&lt;&gt;"",POWER((Arkusz10!$O$9*Q271+Arkusz10!$P$9)-S271,2))</f>
        <v/>
      </c>
    </row>
    <row customHeight="1" ht="13.8" r="272" s="311">
      <c r="A272" s="456" t="n">
        <v>3.53</v>
      </c>
      <c r="B272" s="456" t="n">
        <v>2.27</v>
      </c>
      <c r="C272" s="456" t="n">
        <v>0.215</v>
      </c>
      <c r="D272" s="456" t="n">
        <v>0.04</v>
      </c>
      <c r="E272" s="456" t="n">
        <v>0.43</v>
      </c>
      <c r="F272" s="456" t="n">
        <v>0.47</v>
      </c>
      <c r="G272" s="456" t="n">
        <v>0.17</v>
      </c>
      <c r="H272" s="456" t="n">
        <v>0.008999999999999999</v>
      </c>
      <c r="I272" s="456" t="n">
        <v>0.026</v>
      </c>
      <c r="J272" s="456" t="n">
        <v>0</v>
      </c>
      <c r="K272" s="456" t="n">
        <v>0</v>
      </c>
      <c r="L272" s="456" t="n">
        <v>0</v>
      </c>
      <c r="M272" s="456" t="n">
        <v>0</v>
      </c>
      <c r="N272" s="456" t="n">
        <v>0</v>
      </c>
      <c r="O272" s="456" t="n">
        <v>900</v>
      </c>
      <c r="P272" s="456" t="n">
        <v>90</v>
      </c>
      <c r="Q272" s="456" t="n">
        <v>360</v>
      </c>
      <c r="R272" s="456" t="n">
        <v>120</v>
      </c>
      <c r="S272" s="456" t="n">
        <v>1036</v>
      </c>
      <c r="T272" s="456" t="n">
        <v>901</v>
      </c>
      <c r="U272" s="456" t="n">
        <v>1.64</v>
      </c>
      <c r="V272" s="456">
        <f>KONWERTUJ_TWARDOSC(AA272,tabela_twardosci!$C$8:$C$69,tabela_twardosci!$K$8:$K$69)</f>
        <v/>
      </c>
      <c r="W272" s="456" t="n"/>
      <c r="X272" s="456" t="n">
        <v>143</v>
      </c>
      <c r="Y272" s="457" t="n">
        <v>37</v>
      </c>
      <c r="Z272" s="456" t="n"/>
      <c r="AA272" s="456" t="n">
        <v>38.4</v>
      </c>
      <c r="AB272" s="456" t="n"/>
      <c r="AC272" s="456" t="n"/>
      <c r="AD272" s="456" t="n"/>
      <c r="AE272" s="456" t="n"/>
      <c r="AF272" s="309">
        <f>NOT(OR(ISBLANK(S272),ISBLANK(T272),ISBLANK(U272),ISBLANK(V272),AND(ISBLANK(W272),ISBLANK(X272))))</f>
        <v/>
      </c>
      <c r="AG272" s="309" t="n">
        <v>25</v>
      </c>
      <c r="AH272" s="309">
        <f>IF(AG272&lt;=30,1,IF(AG272&lt;=60,2,IF(AG272&lt;=100,3,"bd")))</f>
        <v/>
      </c>
      <c r="AI272" s="309">
        <f>AND(A272&gt;=zakresy_produkcyjne!B$2,A272&lt;=zakresy_produkcyjne!B$3)</f>
        <v/>
      </c>
      <c r="AJ272" s="309">
        <f>AND(B272&gt;=zakresy_produkcyjne!C$2,B272&lt;=zakresy_produkcyjne!C$3)</f>
        <v/>
      </c>
      <c r="AK272" s="309">
        <f>AND(C272&gt;=zakresy_produkcyjne!D$2,C272&lt;=zakresy_produkcyjne!D$3)</f>
        <v/>
      </c>
      <c r="AL272" s="309">
        <f>AND(D272&gt;=zakresy_produkcyjne!E$2,D272&lt;=zakresy_produkcyjne!E$3)</f>
        <v/>
      </c>
      <c r="AM272" s="309">
        <f>AND(E272&gt;=zakresy_produkcyjne!F$2,E272&lt;=zakresy_produkcyjne!F$3)</f>
        <v/>
      </c>
      <c r="AN272" s="309">
        <f>AND(F272&gt;=zakresy_produkcyjne!G$2,F272&lt;=zakresy_produkcyjne!G$3)</f>
        <v/>
      </c>
      <c r="AO272" s="309">
        <f>AND(G272&gt;=zakresy_produkcyjne!H$2,G272&lt;=zakresy_produkcyjne!H$3)</f>
        <v/>
      </c>
      <c r="AP272" s="309">
        <f>AND(O272&gt;=zakresy_produkcyjne!I$2,O272&lt;=zakresy_produkcyjne!I$3)</f>
        <v/>
      </c>
      <c r="AQ272" s="309">
        <f>AND(P272&gt;=zakresy_produkcyjne!J$2,P272&lt;=zakresy_produkcyjne!J$3)</f>
        <v/>
      </c>
      <c r="AR272" s="309">
        <f>AND(Q272&gt;=zakresy_produkcyjne!K$2,Q272&lt;=zakresy_produkcyjne!K$3)</f>
        <v/>
      </c>
      <c r="AS272" s="309">
        <f>AND(R272&gt;=zakresy_produkcyjne!L$2,R272&lt;=zakresy_produkcyjne!L$3)</f>
        <v/>
      </c>
      <c r="AT272" s="309">
        <f>AND(AI272:AO272)</f>
        <v/>
      </c>
      <c r="AU272" s="309">
        <f>AND(AP272:AS272)</f>
        <v/>
      </c>
      <c r="AV272" s="309">
        <f>AND(AT272:AU272)</f>
        <v/>
      </c>
      <c r="AW272" s="309">
        <f>AI272*zakresy_produkcyjne!B$4+AJ272*zakresy_produkcyjne!C$4+AK272*zakresy_produkcyjne!D$4+AL272*zakresy_produkcyjne!E$4+AM272*zakresy_produkcyjne!F$4+AN272*zakresy_produkcyjne!G$4+AO272*zakresy_produkcyjne!H$4+AP272*zakresy_produkcyjne!I$4+AQ272*zakresy_produkcyjne!J$4+AR272*zakresy_produkcyjne!K$4+AS272*zakresy_produkcyjne!L$4</f>
        <v/>
      </c>
      <c r="AY272" s="309" t="n">
        <v>772</v>
      </c>
      <c r="AZ272" s="309" t="n">
        <v>448</v>
      </c>
      <c r="BA272" s="309" t="n">
        <v>7.09</v>
      </c>
      <c r="BB272" s="309">
        <f>KONWERTUJ_TWARDOSC(22.9,tabela_twardosci!$C$8:$C$69,tabela_twardosci!$K$8:$K$69)</f>
        <v/>
      </c>
      <c r="BC272" s="309" t="n">
        <v>36.5</v>
      </c>
      <c r="BD272" s="309" t="n">
        <v>90</v>
      </c>
      <c r="BJ272" s="309">
        <f>IF(S272&lt;&gt;"",S272,BE272)</f>
        <v/>
      </c>
      <c r="BK272" s="309">
        <f>IF(T272&lt;&gt;"",T272,BF272)</f>
        <v/>
      </c>
      <c r="BL272" s="309">
        <f>IF(U272&lt;&gt;"",U272,BG272)</f>
        <v/>
      </c>
      <c r="BM272" s="309">
        <f>IF(V272&lt;&gt;"",V272,BH272)</f>
        <v/>
      </c>
      <c r="BN272" s="309">
        <f>IF(X272&lt;&gt;"",X272,BI272)</f>
        <v/>
      </c>
      <c r="BO272" s="309">
        <f>ABS(BE272-BJ272)</f>
        <v/>
      </c>
      <c r="BP272" s="309">
        <f>IF(S272&lt;&gt;"",POWER((Arkusz10!$O$9*Q272+Arkusz10!$P$9)-S272,2))</f>
        <v/>
      </c>
    </row>
    <row customHeight="1" ht="13.8" r="273" s="311">
      <c r="A273" s="456" t="n">
        <v>3.53</v>
      </c>
      <c r="B273" s="456" t="n">
        <v>2.27</v>
      </c>
      <c r="C273" s="456" t="n">
        <v>0.215</v>
      </c>
      <c r="D273" s="456" t="n">
        <v>0.04</v>
      </c>
      <c r="E273" s="456" t="n">
        <v>0.43</v>
      </c>
      <c r="F273" s="456" t="n">
        <v>0.47</v>
      </c>
      <c r="G273" s="456" t="n">
        <v>0.17</v>
      </c>
      <c r="H273" s="456" t="n">
        <v>0.008999999999999999</v>
      </c>
      <c r="I273" s="456" t="n">
        <v>0.026</v>
      </c>
      <c r="J273" s="456" t="n">
        <v>0</v>
      </c>
      <c r="K273" s="456" t="n">
        <v>0</v>
      </c>
      <c r="L273" s="456" t="n">
        <v>0</v>
      </c>
      <c r="M273" s="456" t="n">
        <v>0</v>
      </c>
      <c r="N273" s="456" t="n">
        <v>0</v>
      </c>
      <c r="O273" s="456" t="n">
        <v>900</v>
      </c>
      <c r="P273" s="456" t="n">
        <v>90</v>
      </c>
      <c r="Q273" s="456" t="n">
        <v>360</v>
      </c>
      <c r="R273" s="456" t="n">
        <v>120</v>
      </c>
      <c r="S273" s="456" t="n">
        <v>1011</v>
      </c>
      <c r="T273" s="456" t="n">
        <v>898</v>
      </c>
      <c r="U273" s="456" t="n">
        <v>0.98</v>
      </c>
      <c r="V273" s="456">
        <f>KONWERTUJ_TWARDOSC(AA273,tabela_twardosci!$C$8:$C$69,tabela_twardosci!$K$8:$K$69)</f>
        <v/>
      </c>
      <c r="W273" s="456" t="n"/>
      <c r="X273" s="456" t="n">
        <v>98.59999999999999</v>
      </c>
      <c r="Y273" s="457" t="n">
        <v>37</v>
      </c>
      <c r="Z273" s="456" t="n"/>
      <c r="AA273" s="456" t="n">
        <v>38.7</v>
      </c>
      <c r="AB273" s="456" t="n"/>
      <c r="AC273" s="456" t="n"/>
      <c r="AD273" s="456" t="n"/>
      <c r="AE273" s="456" t="n"/>
      <c r="AF273" s="309">
        <f>NOT(OR(ISBLANK(S273),ISBLANK(T273),ISBLANK(U273),ISBLANK(V273),AND(ISBLANK(W273),ISBLANK(X273))))</f>
        <v/>
      </c>
      <c r="AG273" s="309" t="n">
        <v>50</v>
      </c>
      <c r="AH273" s="309">
        <f>IF(AG273&lt;=30,1,IF(AG273&lt;=60,2,IF(AG273&lt;=100,3,"bd")))</f>
        <v/>
      </c>
      <c r="AI273" s="309">
        <f>AND(A273&gt;=zakresy_produkcyjne!B$2,A273&lt;=zakresy_produkcyjne!B$3)</f>
        <v/>
      </c>
      <c r="AJ273" s="309">
        <f>AND(B273&gt;=zakresy_produkcyjne!C$2,B273&lt;=zakresy_produkcyjne!C$3)</f>
        <v/>
      </c>
      <c r="AK273" s="309">
        <f>AND(C273&gt;=zakresy_produkcyjne!D$2,C273&lt;=zakresy_produkcyjne!D$3)</f>
        <v/>
      </c>
      <c r="AL273" s="309">
        <f>AND(D273&gt;=zakresy_produkcyjne!E$2,D273&lt;=zakresy_produkcyjne!E$3)</f>
        <v/>
      </c>
      <c r="AM273" s="309">
        <f>AND(E273&gt;=zakresy_produkcyjne!F$2,E273&lt;=zakresy_produkcyjne!F$3)</f>
        <v/>
      </c>
      <c r="AN273" s="309">
        <f>AND(F273&gt;=zakresy_produkcyjne!G$2,F273&lt;=zakresy_produkcyjne!G$3)</f>
        <v/>
      </c>
      <c r="AO273" s="309">
        <f>AND(G273&gt;=zakresy_produkcyjne!H$2,G273&lt;=zakresy_produkcyjne!H$3)</f>
        <v/>
      </c>
      <c r="AP273" s="309">
        <f>AND(O273&gt;=zakresy_produkcyjne!I$2,O273&lt;=zakresy_produkcyjne!I$3)</f>
        <v/>
      </c>
      <c r="AQ273" s="309">
        <f>AND(P273&gt;=zakresy_produkcyjne!J$2,P273&lt;=zakresy_produkcyjne!J$3)</f>
        <v/>
      </c>
      <c r="AR273" s="309">
        <f>AND(Q273&gt;=zakresy_produkcyjne!K$2,Q273&lt;=zakresy_produkcyjne!K$3)</f>
        <v/>
      </c>
      <c r="AS273" s="309">
        <f>AND(R273&gt;=zakresy_produkcyjne!L$2,R273&lt;=zakresy_produkcyjne!L$3)</f>
        <v/>
      </c>
      <c r="AT273" s="309">
        <f>AND(AI273:AO273)</f>
        <v/>
      </c>
      <c r="AU273" s="309">
        <f>AND(AP273:AS273)</f>
        <v/>
      </c>
      <c r="AV273" s="309">
        <f>AND(AT273:AU273)</f>
        <v/>
      </c>
      <c r="AW273" s="309">
        <f>AI273*zakresy_produkcyjne!B$4+AJ273*zakresy_produkcyjne!C$4+AK273*zakresy_produkcyjne!D$4+AL273*zakresy_produkcyjne!E$4+AM273*zakresy_produkcyjne!F$4+AN273*zakresy_produkcyjne!G$4+AO273*zakresy_produkcyjne!H$4+AP273*zakresy_produkcyjne!I$4+AQ273*zakresy_produkcyjne!J$4+AR273*zakresy_produkcyjne!K$4+AS273*zakresy_produkcyjne!L$4</f>
        <v/>
      </c>
      <c r="AY273" s="309" t="n">
        <v>695</v>
      </c>
      <c r="AZ273" s="309" t="n">
        <v>413</v>
      </c>
      <c r="BA273" s="309" t="n">
        <v>5.03</v>
      </c>
      <c r="BB273" s="309">
        <f>KONWERTUJ_TWARDOSC(18.6,tabela_twardosci!$C$8:$C$69,tabela_twardosci!$K$8:$K$69)</f>
        <v/>
      </c>
      <c r="BC273" s="309" t="n">
        <v>22.8</v>
      </c>
      <c r="BD273" s="309" t="n">
        <v>45</v>
      </c>
      <c r="BJ273" s="309">
        <f>IF(S273&lt;&gt;"",S273,BE273)</f>
        <v/>
      </c>
      <c r="BK273" s="309">
        <f>IF(T273&lt;&gt;"",T273,BF273)</f>
        <v/>
      </c>
      <c r="BL273" s="309">
        <f>IF(U273&lt;&gt;"",U273,BG273)</f>
        <v/>
      </c>
      <c r="BM273" s="309">
        <f>IF(V273&lt;&gt;"",V273,BH273)</f>
        <v/>
      </c>
      <c r="BN273" s="309">
        <f>IF(X273&lt;&gt;"",X273,BI273)</f>
        <v/>
      </c>
      <c r="BO273" s="309">
        <f>ABS(BE273-BJ273)</f>
        <v/>
      </c>
      <c r="BP273" s="309">
        <f>IF(S273&lt;&gt;"",POWER((Arkusz10!$O$9*Q273+Arkusz10!$P$9)-S273,2))</f>
        <v/>
      </c>
    </row>
    <row customHeight="1" ht="13.8" r="274" s="311">
      <c r="A274" s="456" t="n">
        <v>3.53</v>
      </c>
      <c r="B274" s="456" t="n">
        <v>2.27</v>
      </c>
      <c r="C274" s="456" t="n">
        <v>0.215</v>
      </c>
      <c r="D274" s="456" t="n">
        <v>0.04</v>
      </c>
      <c r="E274" s="456" t="n">
        <v>0.43</v>
      </c>
      <c r="F274" s="456" t="n">
        <v>0.47</v>
      </c>
      <c r="G274" s="456" t="n">
        <v>0.17</v>
      </c>
      <c r="H274" s="456" t="n">
        <v>0.008999999999999999</v>
      </c>
      <c r="I274" s="456" t="n">
        <v>0.026</v>
      </c>
      <c r="J274" s="456" t="n">
        <v>0</v>
      </c>
      <c r="K274" s="456" t="n">
        <v>0</v>
      </c>
      <c r="L274" s="456" t="n">
        <v>0</v>
      </c>
      <c r="M274" s="456" t="n">
        <v>0</v>
      </c>
      <c r="N274" s="456" t="n">
        <v>0</v>
      </c>
      <c r="O274" s="456" t="n">
        <v>900</v>
      </c>
      <c r="P274" s="456" t="n">
        <v>90</v>
      </c>
      <c r="Q274" s="456" t="n">
        <v>360</v>
      </c>
      <c r="R274" s="456" t="n">
        <v>120</v>
      </c>
      <c r="S274" s="456" t="n">
        <v>1023.5</v>
      </c>
      <c r="T274" s="456" t="n">
        <v>905</v>
      </c>
      <c r="U274" s="456" t="n">
        <v>1.365</v>
      </c>
      <c r="V274" s="456">
        <f>KONWERTUJ_TWARDOSC(AA274,tabela_twardosci!$C$8:$C$69,tabela_twardosci!$K$8:$K$69)</f>
        <v/>
      </c>
      <c r="W274" s="456" t="n"/>
      <c r="X274" s="456" t="n">
        <v>70.8</v>
      </c>
      <c r="Y274" s="457" t="n">
        <v>37</v>
      </c>
      <c r="Z274" s="456" t="n"/>
      <c r="AA274" s="456" t="n">
        <v>38.6</v>
      </c>
      <c r="AB274" s="456" t="n"/>
      <c r="AC274" s="456" t="n"/>
      <c r="AD274" s="456" t="n"/>
      <c r="AE274" s="456" t="n"/>
      <c r="AF274" s="309">
        <f>NOT(OR(ISBLANK(S274),ISBLANK(T274),ISBLANK(U274),ISBLANK(V274),AND(ISBLANK(W274),ISBLANK(X274))))</f>
        <v/>
      </c>
      <c r="AG274" s="309" t="n">
        <v>100</v>
      </c>
      <c r="AH274" s="309">
        <f>IF(AG274&lt;=30,1,IF(AG274&lt;=60,2,IF(AG274&lt;=100,3,"bd")))</f>
        <v/>
      </c>
      <c r="AI274" s="309">
        <f>AND(A274&gt;=zakresy_produkcyjne!B$2,A274&lt;=zakresy_produkcyjne!B$3)</f>
        <v/>
      </c>
      <c r="AJ274" s="309">
        <f>AND(B274&gt;=zakresy_produkcyjne!C$2,B274&lt;=zakresy_produkcyjne!C$3)</f>
        <v/>
      </c>
      <c r="AK274" s="309">
        <f>AND(C274&gt;=zakresy_produkcyjne!D$2,C274&lt;=zakresy_produkcyjne!D$3)</f>
        <v/>
      </c>
      <c r="AL274" s="309">
        <f>AND(D274&gt;=zakresy_produkcyjne!E$2,D274&lt;=zakresy_produkcyjne!E$3)</f>
        <v/>
      </c>
      <c r="AM274" s="309">
        <f>AND(E274&gt;=zakresy_produkcyjne!F$2,E274&lt;=zakresy_produkcyjne!F$3)</f>
        <v/>
      </c>
      <c r="AN274" s="309">
        <f>AND(F274&gt;=zakresy_produkcyjne!G$2,F274&lt;=zakresy_produkcyjne!G$3)</f>
        <v/>
      </c>
      <c r="AO274" s="309">
        <f>AND(G274&gt;=zakresy_produkcyjne!H$2,G274&lt;=zakresy_produkcyjne!H$3)</f>
        <v/>
      </c>
      <c r="AP274" s="309">
        <f>AND(O274&gt;=zakresy_produkcyjne!I$2,O274&lt;=zakresy_produkcyjne!I$3)</f>
        <v/>
      </c>
      <c r="AQ274" s="309">
        <f>AND(P274&gt;=zakresy_produkcyjne!J$2,P274&lt;=zakresy_produkcyjne!J$3)</f>
        <v/>
      </c>
      <c r="AR274" s="309">
        <f>AND(Q274&gt;=zakresy_produkcyjne!K$2,Q274&lt;=zakresy_produkcyjne!K$3)</f>
        <v/>
      </c>
      <c r="AS274" s="309">
        <f>AND(R274&gt;=zakresy_produkcyjne!L$2,R274&lt;=zakresy_produkcyjne!L$3)</f>
        <v/>
      </c>
      <c r="AT274" s="309">
        <f>AND(AI274:AO274)</f>
        <v/>
      </c>
      <c r="AU274" s="309">
        <f>AND(AP274:AS274)</f>
        <v/>
      </c>
      <c r="AV274" s="309">
        <f>AND(AT274:AU274)</f>
        <v/>
      </c>
      <c r="AW274" s="309">
        <f>AI274*zakresy_produkcyjne!B$4+AJ274*zakresy_produkcyjne!C$4+AK274*zakresy_produkcyjne!D$4+AL274*zakresy_produkcyjne!E$4+AM274*zakresy_produkcyjne!F$4+AN274*zakresy_produkcyjne!G$4+AO274*zakresy_produkcyjne!H$4+AP274*zakresy_produkcyjne!I$4+AQ274*zakresy_produkcyjne!J$4+AR274*zakresy_produkcyjne!K$4+AS274*zakresy_produkcyjne!L$4</f>
        <v/>
      </c>
      <c r="AY274" s="309" t="n">
        <v>746</v>
      </c>
      <c r="AZ274" s="309" t="n">
        <v>427</v>
      </c>
      <c r="BA274" s="309" t="n">
        <v>4.5</v>
      </c>
      <c r="BB274" s="309">
        <f>KONWERTUJ_TWARDOSC(20.35,tabela_twardosci!$C$8:$C$69,tabela_twardosci!$K$8:$K$69)</f>
        <v/>
      </c>
      <c r="BC274" s="309" t="n">
        <v>12.3</v>
      </c>
      <c r="BD274" s="309" t="n">
        <v>38</v>
      </c>
      <c r="BJ274" s="309">
        <f>IF(S274&lt;&gt;"",S274,BE274)</f>
        <v/>
      </c>
      <c r="BK274" s="309">
        <f>IF(T274&lt;&gt;"",T274,BF274)</f>
        <v/>
      </c>
      <c r="BL274" s="309">
        <f>IF(U274&lt;&gt;"",U274,BG274)</f>
        <v/>
      </c>
      <c r="BM274" s="309">
        <f>IF(V274&lt;&gt;"",V274,BH274)</f>
        <v/>
      </c>
      <c r="BN274" s="309">
        <f>IF(X274&lt;&gt;"",X274,BI274)</f>
        <v/>
      </c>
      <c r="BO274" s="309">
        <f>ABS(BE274-BJ274)</f>
        <v/>
      </c>
      <c r="BP274" s="309">
        <f>IF(S274&lt;&gt;"",POWER((Arkusz10!$O$9*Q274+Arkusz10!$P$9)-S274,2))</f>
        <v/>
      </c>
    </row>
    <row customHeight="1" ht="13.8" r="275" s="311">
      <c r="A275" s="458" t="n">
        <v>3.4</v>
      </c>
      <c r="B275" s="458" t="n">
        <v>2.69</v>
      </c>
      <c r="C275" s="458" t="n">
        <v>0.19</v>
      </c>
      <c r="D275" s="458" t="n">
        <v>0.044</v>
      </c>
      <c r="E275" s="458" t="n">
        <v>0.87</v>
      </c>
      <c r="F275" s="458" t="n">
        <v>0.73</v>
      </c>
      <c r="G275" s="458" t="n">
        <v>0.23</v>
      </c>
      <c r="H275" s="458" t="n">
        <v>0.01</v>
      </c>
      <c r="I275" s="458" t="n">
        <v>0.02</v>
      </c>
      <c r="J275" s="458" t="n">
        <v>0</v>
      </c>
      <c r="K275" s="458" t="n">
        <v>0.04</v>
      </c>
      <c r="L275" s="458" t="n">
        <v>0</v>
      </c>
      <c r="M275" s="458" t="n">
        <v>0.007</v>
      </c>
      <c r="N275" s="458" t="n">
        <v>0.015</v>
      </c>
      <c r="O275" s="458" t="n">
        <v>900</v>
      </c>
      <c r="P275" s="458" t="n">
        <v>90</v>
      </c>
      <c r="Q275" s="458" t="n">
        <v>250</v>
      </c>
      <c r="R275" s="458" t="n">
        <v>60</v>
      </c>
      <c r="S275" s="458" t="n">
        <v>1520</v>
      </c>
      <c r="T275" s="458" t="n">
        <v>1410</v>
      </c>
      <c r="U275" s="458" t="n">
        <v>1.8</v>
      </c>
      <c r="V275" s="458">
        <f>KONWERTUJ_TWARDOSC(AA275,tabela_twardosci!$C$8:$C$69,tabela_twardosci!$K$8:$K$69)</f>
        <v/>
      </c>
      <c r="W275" s="458" t="n"/>
      <c r="X275" s="458" t="n"/>
      <c r="Y275" s="459" t="n">
        <v>38</v>
      </c>
      <c r="Z275" s="460" t="n"/>
      <c r="AA275" s="461" t="n">
        <v>58</v>
      </c>
      <c r="AB275" s="460" t="n"/>
      <c r="AC275" s="460" t="n"/>
      <c r="AD275" s="460" t="n"/>
      <c r="AE275" s="460" t="n"/>
      <c r="AF275" s="309">
        <f>NOT(OR(ISBLANK(S275),ISBLANK(T275),ISBLANK(U275),ISBLANK(V275),AND(ISBLANK(W275),ISBLANK(X275))))</f>
        <v/>
      </c>
      <c r="AG275" s="309" t="n">
        <v>50</v>
      </c>
      <c r="AH275" s="309">
        <f>IF(AG275&lt;=30,1,IF(AG275&lt;=60,2,IF(AG275&lt;=100,3,"bd")))</f>
        <v/>
      </c>
      <c r="AI275" s="309">
        <f>AND(A275&gt;=zakresy_produkcyjne!B$2,A275&lt;=zakresy_produkcyjne!B$3)</f>
        <v/>
      </c>
      <c r="AJ275" s="309">
        <f>AND(B275&gt;=zakresy_produkcyjne!C$2,B275&lt;=zakresy_produkcyjne!C$3)</f>
        <v/>
      </c>
      <c r="AK275" s="309">
        <f>AND(C275&gt;=zakresy_produkcyjne!D$2,C275&lt;=zakresy_produkcyjne!D$3)</f>
        <v/>
      </c>
      <c r="AL275" s="309">
        <f>AND(D275&gt;=zakresy_produkcyjne!E$2,D275&lt;=zakresy_produkcyjne!E$3)</f>
        <v/>
      </c>
      <c r="AM275" s="309">
        <f>AND(E275&gt;=zakresy_produkcyjne!F$2,E275&lt;=zakresy_produkcyjne!F$3)</f>
        <v/>
      </c>
      <c r="AN275" s="309">
        <f>AND(F275&gt;=zakresy_produkcyjne!G$2,F275&lt;=zakresy_produkcyjne!G$3)</f>
        <v/>
      </c>
      <c r="AO275" s="309">
        <f>AND(G275&gt;=zakresy_produkcyjne!H$2,G275&lt;=zakresy_produkcyjne!H$3)</f>
        <v/>
      </c>
      <c r="AP275" s="309">
        <f>AND(O275&gt;=zakresy_produkcyjne!I$2,O275&lt;=zakresy_produkcyjne!I$3)</f>
        <v/>
      </c>
      <c r="AQ275" s="309">
        <f>AND(P275&gt;=zakresy_produkcyjne!J$2,P275&lt;=zakresy_produkcyjne!J$3)</f>
        <v/>
      </c>
      <c r="AR275" s="309">
        <f>AND(Q275&gt;=zakresy_produkcyjne!K$2,Q275&lt;=zakresy_produkcyjne!K$3)</f>
        <v/>
      </c>
      <c r="AS275" s="309">
        <f>AND(R275&gt;=zakresy_produkcyjne!L$2,R275&lt;=zakresy_produkcyjne!L$3)</f>
        <v/>
      </c>
      <c r="AT275" s="309">
        <f>AND(AI275:AO275)</f>
        <v/>
      </c>
      <c r="AU275" s="309">
        <f>AND(AP275:AS275)</f>
        <v/>
      </c>
      <c r="AV275" s="309">
        <f>AND(AT275:AU275)</f>
        <v/>
      </c>
      <c r="AW275" s="309">
        <f>AI275*zakresy_produkcyjne!B$4+AJ275*zakresy_produkcyjne!C$4+AK275*zakresy_produkcyjne!D$4+AL275*zakresy_produkcyjne!E$4+AM275*zakresy_produkcyjne!F$4+AN275*zakresy_produkcyjne!G$4+AO275*zakresy_produkcyjne!H$4+AP275*zakresy_produkcyjne!I$4+AQ275*zakresy_produkcyjne!J$4+AR275*zakresy_produkcyjne!K$4+AS275*zakresy_produkcyjne!L$4</f>
        <v/>
      </c>
      <c r="AY275" s="309" t="n">
        <v>780</v>
      </c>
      <c r="AZ275" s="309" t="n">
        <v>493</v>
      </c>
      <c r="BA275" s="309" t="n">
        <v>7.1</v>
      </c>
      <c r="BB275" s="309">
        <f>KONWERTUJ_TWARDOSC(23,tabela_twardosci!$C$8:$C$69,tabela_twardosci!$K$8:$K$69)</f>
        <v/>
      </c>
      <c r="BD275" s="309" t="n">
        <v>200</v>
      </c>
      <c r="BJ275" s="309">
        <f>IF(S275&lt;&gt;"",S275,BE275)</f>
        <v/>
      </c>
      <c r="BK275" s="309">
        <f>IF(T275&lt;&gt;"",T275,BF275)</f>
        <v/>
      </c>
      <c r="BL275" s="309">
        <f>IF(U275&lt;&gt;"",U275,BG275)</f>
        <v/>
      </c>
      <c r="BM275" s="309">
        <f>IF(V275&lt;&gt;"",V275,BH275)</f>
        <v/>
      </c>
      <c r="BN275" s="309">
        <f>IF(X275&lt;&gt;"",X275,BI275)</f>
        <v/>
      </c>
      <c r="BO275" s="309">
        <f>ABS(BE275-BJ275)</f>
        <v/>
      </c>
      <c r="BP275" s="309">
        <f>IF(S275&lt;&gt;"",POWER((Arkusz10!$O$9*Q275+Arkusz10!$P$9)-S275,2))</f>
        <v/>
      </c>
    </row>
    <row customHeight="1" ht="13.8" r="276" s="311">
      <c r="A276" s="458" t="n">
        <v>3.4</v>
      </c>
      <c r="B276" s="458" t="n">
        <v>2.69</v>
      </c>
      <c r="C276" s="458" t="n">
        <v>0.19</v>
      </c>
      <c r="D276" s="458" t="n">
        <v>0.044</v>
      </c>
      <c r="E276" s="458" t="n">
        <v>0.87</v>
      </c>
      <c r="F276" s="458" t="n">
        <v>0.73</v>
      </c>
      <c r="G276" s="458" t="n">
        <v>0.23</v>
      </c>
      <c r="H276" s="458" t="n">
        <v>0.01</v>
      </c>
      <c r="I276" s="458" t="n">
        <v>0.02</v>
      </c>
      <c r="J276" s="458" t="n">
        <v>0</v>
      </c>
      <c r="K276" s="458" t="n">
        <v>0.04</v>
      </c>
      <c r="L276" s="458" t="n">
        <v>0</v>
      </c>
      <c r="M276" s="458" t="n">
        <v>0.007</v>
      </c>
      <c r="N276" s="458" t="n">
        <v>0.015</v>
      </c>
      <c r="O276" s="458" t="n">
        <v>900</v>
      </c>
      <c r="P276" s="458" t="n">
        <v>90</v>
      </c>
      <c r="Q276" s="458" t="n">
        <v>325</v>
      </c>
      <c r="R276" s="458" t="n">
        <v>90</v>
      </c>
      <c r="S276" s="458" t="n">
        <v>1263</v>
      </c>
      <c r="T276" s="458" t="n">
        <v>880</v>
      </c>
      <c r="U276" s="458" t="n">
        <v>3.9</v>
      </c>
      <c r="V276" s="458">
        <f>KONWERTUJ_TWARDOSC(AA276,tabela_twardosci!$C$8:$C$69,tabela_twardosci!$K$8:$K$69)</f>
        <v/>
      </c>
      <c r="W276" s="458" t="n"/>
      <c r="X276" s="458" t="n"/>
      <c r="Y276" s="459" t="n">
        <v>38</v>
      </c>
      <c r="Z276" s="460" t="n"/>
      <c r="AA276" s="461" t="n">
        <v>49</v>
      </c>
      <c r="AB276" s="460" t="n"/>
      <c r="AC276" s="460" t="n"/>
      <c r="AD276" s="460" t="n"/>
      <c r="AE276" s="460" t="n"/>
      <c r="AF276" s="309">
        <f>NOT(OR(ISBLANK(S276),ISBLANK(T276),ISBLANK(U276),ISBLANK(V276),AND(ISBLANK(W276),ISBLANK(X276))))</f>
        <v/>
      </c>
      <c r="AG276" s="309" t="n">
        <v>50</v>
      </c>
      <c r="AH276" s="309">
        <f>IF(AG276&lt;=30,1,IF(AG276&lt;=60,2,IF(AG276&lt;=100,3,"bd")))</f>
        <v/>
      </c>
      <c r="AI276" s="309">
        <f>AND(A276&gt;=zakresy_produkcyjne!B$2,A276&lt;=zakresy_produkcyjne!B$3)</f>
        <v/>
      </c>
      <c r="AJ276" s="309">
        <f>AND(B276&gt;=zakresy_produkcyjne!C$2,B276&lt;=zakresy_produkcyjne!C$3)</f>
        <v/>
      </c>
      <c r="AK276" s="309">
        <f>AND(C276&gt;=zakresy_produkcyjne!D$2,C276&lt;=zakresy_produkcyjne!D$3)</f>
        <v/>
      </c>
      <c r="AL276" s="309">
        <f>AND(D276&gt;=zakresy_produkcyjne!E$2,D276&lt;=zakresy_produkcyjne!E$3)</f>
        <v/>
      </c>
      <c r="AM276" s="309">
        <f>AND(E276&gt;=zakresy_produkcyjne!F$2,E276&lt;=zakresy_produkcyjne!F$3)</f>
        <v/>
      </c>
      <c r="AN276" s="309">
        <f>AND(F276&gt;=zakresy_produkcyjne!G$2,F276&lt;=zakresy_produkcyjne!G$3)</f>
        <v/>
      </c>
      <c r="AO276" s="309">
        <f>AND(G276&gt;=zakresy_produkcyjne!H$2,G276&lt;=zakresy_produkcyjne!H$3)</f>
        <v/>
      </c>
      <c r="AP276" s="309">
        <f>AND(O276&gt;=zakresy_produkcyjne!I$2,O276&lt;=zakresy_produkcyjne!I$3)</f>
        <v/>
      </c>
      <c r="AQ276" s="309">
        <f>AND(P276&gt;=zakresy_produkcyjne!J$2,P276&lt;=zakresy_produkcyjne!J$3)</f>
        <v/>
      </c>
      <c r="AR276" s="309">
        <f>AND(Q276&gt;=zakresy_produkcyjne!K$2,Q276&lt;=zakresy_produkcyjne!K$3)</f>
        <v/>
      </c>
      <c r="AS276" s="309">
        <f>AND(R276&gt;=zakresy_produkcyjne!L$2,R276&lt;=zakresy_produkcyjne!L$3)</f>
        <v/>
      </c>
      <c r="AT276" s="309">
        <f>AND(AI276:AO276)</f>
        <v/>
      </c>
      <c r="AU276" s="309">
        <f>AND(AP276:AS276)</f>
        <v/>
      </c>
      <c r="AV276" s="309">
        <f>AND(AT276:AU276)</f>
        <v/>
      </c>
      <c r="AW276" s="309">
        <f>AI276*zakresy_produkcyjne!B$4+AJ276*zakresy_produkcyjne!C$4+AK276*zakresy_produkcyjne!D$4+AL276*zakresy_produkcyjne!E$4+AM276*zakresy_produkcyjne!F$4+AN276*zakresy_produkcyjne!G$4+AO276*zakresy_produkcyjne!H$4+AP276*zakresy_produkcyjne!I$4+AQ276*zakresy_produkcyjne!J$4+AR276*zakresy_produkcyjne!K$4+AS276*zakresy_produkcyjne!L$4</f>
        <v/>
      </c>
      <c r="AY276" s="309" t="n">
        <v>780</v>
      </c>
      <c r="AZ276" s="309" t="n">
        <v>493</v>
      </c>
      <c r="BA276" s="309" t="n">
        <v>7.1</v>
      </c>
      <c r="BB276" s="309">
        <f>KONWERTUJ_TWARDOSC(23,tabela_twardosci!$C$8:$C$69,tabela_twardosci!$K$8:$K$69)</f>
        <v/>
      </c>
      <c r="BD276" s="309" t="n">
        <v>200</v>
      </c>
      <c r="BJ276" s="309">
        <f>IF(S276&lt;&gt;"",S276,BE276)</f>
        <v/>
      </c>
      <c r="BK276" s="309">
        <f>IF(T276&lt;&gt;"",T276,BF276)</f>
        <v/>
      </c>
      <c r="BL276" s="309">
        <f>IF(U276&lt;&gt;"",U276,BG276)</f>
        <v/>
      </c>
      <c r="BM276" s="309">
        <f>IF(V276&lt;&gt;"",V276,BH276)</f>
        <v/>
      </c>
      <c r="BN276" s="309">
        <f>IF(X276&lt;&gt;"",X276,BI276)</f>
        <v/>
      </c>
      <c r="BO276" s="309">
        <f>ABS(BE276-BJ276)</f>
        <v/>
      </c>
      <c r="BP276" s="309">
        <f>IF(S276&lt;&gt;"",POWER((Arkusz10!$O$9*Q276+Arkusz10!$P$9)-S276,2))</f>
        <v/>
      </c>
    </row>
    <row customHeight="1" ht="13.8" r="277" s="311">
      <c r="A277" s="458" t="n">
        <v>3.4</v>
      </c>
      <c r="B277" s="458" t="n">
        <v>2.69</v>
      </c>
      <c r="C277" s="458" t="n">
        <v>0.19</v>
      </c>
      <c r="D277" s="458" t="n">
        <v>0.044</v>
      </c>
      <c r="E277" s="458" t="n">
        <v>0.87</v>
      </c>
      <c r="F277" s="458" t="n">
        <v>0.73</v>
      </c>
      <c r="G277" s="458" t="n">
        <v>0.23</v>
      </c>
      <c r="H277" s="458" t="n">
        <v>0.01</v>
      </c>
      <c r="I277" s="458" t="n">
        <v>0.02</v>
      </c>
      <c r="J277" s="458" t="n">
        <v>0</v>
      </c>
      <c r="K277" s="458" t="n">
        <v>0.04</v>
      </c>
      <c r="L277" s="458" t="n">
        <v>0</v>
      </c>
      <c r="M277" s="458" t="n">
        <v>0.007</v>
      </c>
      <c r="N277" s="458" t="n">
        <v>0.015</v>
      </c>
      <c r="O277" s="458" t="n">
        <v>900</v>
      </c>
      <c r="P277" s="458" t="n">
        <v>90</v>
      </c>
      <c r="Q277" s="458" t="n">
        <v>375</v>
      </c>
      <c r="R277" s="458" t="n">
        <v>90</v>
      </c>
      <c r="S277" s="458" t="n">
        <v>1075</v>
      </c>
      <c r="T277" s="458" t="n">
        <v>695</v>
      </c>
      <c r="U277" s="458" t="n">
        <v>7.1</v>
      </c>
      <c r="V277" s="458">
        <f>KONWERTUJ_TWARDOSC(AA277,tabela_twardosci!$C$8:$C$69,tabela_twardosci!$K$8:$K$69)</f>
        <v/>
      </c>
      <c r="W277" s="458" t="n"/>
      <c r="X277" s="458" t="n"/>
      <c r="Y277" s="459" t="n">
        <v>38</v>
      </c>
      <c r="Z277" s="460" t="n"/>
      <c r="AA277" s="461" t="n">
        <v>42</v>
      </c>
      <c r="AB277" s="460" t="n"/>
      <c r="AC277" s="460" t="n"/>
      <c r="AD277" s="460" t="n"/>
      <c r="AE277" s="460" t="n"/>
      <c r="AF277" s="309">
        <f>NOT(OR(ISBLANK(S277),ISBLANK(T277),ISBLANK(U277),ISBLANK(V277),AND(ISBLANK(W277),ISBLANK(X277))))</f>
        <v/>
      </c>
      <c r="AG277" s="309" t="n">
        <v>50</v>
      </c>
      <c r="AH277" s="309">
        <f>IF(AG277&lt;=30,1,IF(AG277&lt;=60,2,IF(AG277&lt;=100,3,"bd")))</f>
        <v/>
      </c>
      <c r="AI277" s="309">
        <f>AND(A277&gt;=zakresy_produkcyjne!B$2,A277&lt;=zakresy_produkcyjne!B$3)</f>
        <v/>
      </c>
      <c r="AJ277" s="309">
        <f>AND(B277&gt;=zakresy_produkcyjne!C$2,B277&lt;=zakresy_produkcyjne!C$3)</f>
        <v/>
      </c>
      <c r="AK277" s="309">
        <f>AND(C277&gt;=zakresy_produkcyjne!D$2,C277&lt;=zakresy_produkcyjne!D$3)</f>
        <v/>
      </c>
      <c r="AL277" s="309">
        <f>AND(D277&gt;=zakresy_produkcyjne!E$2,D277&lt;=zakresy_produkcyjne!E$3)</f>
        <v/>
      </c>
      <c r="AM277" s="309">
        <f>AND(E277&gt;=zakresy_produkcyjne!F$2,E277&lt;=zakresy_produkcyjne!F$3)</f>
        <v/>
      </c>
      <c r="AN277" s="309">
        <f>AND(F277&gt;=zakresy_produkcyjne!G$2,F277&lt;=zakresy_produkcyjne!G$3)</f>
        <v/>
      </c>
      <c r="AO277" s="309">
        <f>AND(G277&gt;=zakresy_produkcyjne!H$2,G277&lt;=zakresy_produkcyjne!H$3)</f>
        <v/>
      </c>
      <c r="AP277" s="309">
        <f>AND(O277&gt;=zakresy_produkcyjne!I$2,O277&lt;=zakresy_produkcyjne!I$3)</f>
        <v/>
      </c>
      <c r="AQ277" s="309">
        <f>AND(P277&gt;=zakresy_produkcyjne!J$2,P277&lt;=zakresy_produkcyjne!J$3)</f>
        <v/>
      </c>
      <c r="AR277" s="309">
        <f>AND(Q277&gt;=zakresy_produkcyjne!K$2,Q277&lt;=zakresy_produkcyjne!K$3)</f>
        <v/>
      </c>
      <c r="AS277" s="309">
        <f>AND(R277&gt;=zakresy_produkcyjne!L$2,R277&lt;=zakresy_produkcyjne!L$3)</f>
        <v/>
      </c>
      <c r="AT277" s="309">
        <f>AND(AI277:AO277)</f>
        <v/>
      </c>
      <c r="AU277" s="309">
        <f>AND(AP277:AS277)</f>
        <v/>
      </c>
      <c r="AV277" s="309">
        <f>AND(AT277:AU277)</f>
        <v/>
      </c>
      <c r="AW277" s="309">
        <f>AI277*zakresy_produkcyjne!B$4+AJ277*zakresy_produkcyjne!C$4+AK277*zakresy_produkcyjne!D$4+AL277*zakresy_produkcyjne!E$4+AM277*zakresy_produkcyjne!F$4+AN277*zakresy_produkcyjne!G$4+AO277*zakresy_produkcyjne!H$4+AP277*zakresy_produkcyjne!I$4+AQ277*zakresy_produkcyjne!J$4+AR277*zakresy_produkcyjne!K$4+AS277*zakresy_produkcyjne!L$4</f>
        <v/>
      </c>
      <c r="AY277" s="309" t="n">
        <v>780</v>
      </c>
      <c r="AZ277" s="309" t="n">
        <v>493</v>
      </c>
      <c r="BA277" s="309" t="n">
        <v>7.1</v>
      </c>
      <c r="BB277" s="309">
        <f>KONWERTUJ_TWARDOSC(23,tabela_twardosci!$C$8:$C$69,tabela_twardosci!$K$8:$K$69)</f>
        <v/>
      </c>
      <c r="BD277" s="309" t="n">
        <v>200</v>
      </c>
      <c r="BJ277" s="309">
        <f>IF(S277&lt;&gt;"",S277,BE277)</f>
        <v/>
      </c>
      <c r="BK277" s="309">
        <f>IF(T277&lt;&gt;"",T277,BF277)</f>
        <v/>
      </c>
      <c r="BL277" s="309">
        <f>IF(U277&lt;&gt;"",U277,BG277)</f>
        <v/>
      </c>
      <c r="BM277" s="309">
        <f>IF(V277&lt;&gt;"",V277,BH277)</f>
        <v/>
      </c>
      <c r="BN277" s="309">
        <f>IF(X277&lt;&gt;"",X277,BI277)</f>
        <v/>
      </c>
      <c r="BO277" s="309">
        <f>ABS(BE277-BJ277)</f>
        <v/>
      </c>
      <c r="BP277" s="309">
        <f>IF(S277&lt;&gt;"",POWER((Arkusz10!$O$9*Q277+Arkusz10!$P$9)-S277,2))</f>
        <v/>
      </c>
    </row>
    <row customHeight="1" ht="13.8" r="278" s="311">
      <c r="A278" s="458" t="n">
        <v>3.4</v>
      </c>
      <c r="B278" s="458" t="n">
        <v>2.69</v>
      </c>
      <c r="C278" s="458" t="n">
        <v>0.19</v>
      </c>
      <c r="D278" s="458" t="n">
        <v>0.044</v>
      </c>
      <c r="E278" s="458" t="n">
        <v>0.87</v>
      </c>
      <c r="F278" s="458" t="n">
        <v>0.73</v>
      </c>
      <c r="G278" s="458" t="n">
        <v>0.23</v>
      </c>
      <c r="H278" s="458" t="n">
        <v>0.01</v>
      </c>
      <c r="I278" s="458" t="n">
        <v>0.02</v>
      </c>
      <c r="J278" s="458" t="n">
        <v>0</v>
      </c>
      <c r="K278" s="458" t="n">
        <v>0.04</v>
      </c>
      <c r="L278" s="458" t="n">
        <v>0</v>
      </c>
      <c r="M278" s="458" t="n">
        <v>0.007</v>
      </c>
      <c r="N278" s="458" t="n">
        <v>0.015</v>
      </c>
      <c r="O278" s="458" t="n">
        <v>900</v>
      </c>
      <c r="P278" s="458" t="n">
        <v>90</v>
      </c>
      <c r="Q278" s="458" t="n">
        <v>425</v>
      </c>
      <c r="R278" s="458" t="n">
        <v>60</v>
      </c>
      <c r="S278" s="458" t="n">
        <v>862</v>
      </c>
      <c r="T278" s="458" t="n">
        <v>565</v>
      </c>
      <c r="U278" s="458" t="n">
        <v>9.199999999999999</v>
      </c>
      <c r="V278" s="458">
        <f>KONWERTUJ_TWARDOSC(AA278,tabela_twardosci!$C$8:$C$69,tabela_twardosci!$K$8:$K$69)</f>
        <v/>
      </c>
      <c r="W278" s="458" t="n"/>
      <c r="X278" s="458" t="n"/>
      <c r="Y278" s="459" t="n">
        <v>38</v>
      </c>
      <c r="Z278" s="460" t="n"/>
      <c r="AA278" s="461" t="n">
        <v>37</v>
      </c>
      <c r="AB278" s="460" t="n"/>
      <c r="AC278" s="460" t="n"/>
      <c r="AD278" s="460" t="n"/>
      <c r="AE278" s="460" t="n"/>
      <c r="AF278" s="309">
        <f>NOT(OR(ISBLANK(S278),ISBLANK(T278),ISBLANK(U278),ISBLANK(V278),AND(ISBLANK(W278),ISBLANK(X278))))</f>
        <v/>
      </c>
      <c r="AG278" s="309" t="n">
        <v>50</v>
      </c>
      <c r="AH278" s="309">
        <f>IF(AG278&lt;=30,1,IF(AG278&lt;=60,2,IF(AG278&lt;=100,3,"bd")))</f>
        <v/>
      </c>
      <c r="AI278" s="309">
        <f>AND(A278&gt;=zakresy_produkcyjne!B$2,A278&lt;=zakresy_produkcyjne!B$3)</f>
        <v/>
      </c>
      <c r="AJ278" s="309">
        <f>AND(B278&gt;=zakresy_produkcyjne!C$2,B278&lt;=zakresy_produkcyjne!C$3)</f>
        <v/>
      </c>
      <c r="AK278" s="309">
        <f>AND(C278&gt;=zakresy_produkcyjne!D$2,C278&lt;=zakresy_produkcyjne!D$3)</f>
        <v/>
      </c>
      <c r="AL278" s="309">
        <f>AND(D278&gt;=zakresy_produkcyjne!E$2,D278&lt;=zakresy_produkcyjne!E$3)</f>
        <v/>
      </c>
      <c r="AM278" s="309">
        <f>AND(E278&gt;=zakresy_produkcyjne!F$2,E278&lt;=zakresy_produkcyjne!F$3)</f>
        <v/>
      </c>
      <c r="AN278" s="309">
        <f>AND(F278&gt;=zakresy_produkcyjne!G$2,F278&lt;=zakresy_produkcyjne!G$3)</f>
        <v/>
      </c>
      <c r="AO278" s="309">
        <f>AND(G278&gt;=zakresy_produkcyjne!H$2,G278&lt;=zakresy_produkcyjne!H$3)</f>
        <v/>
      </c>
      <c r="AP278" s="309">
        <f>AND(O278&gt;=zakresy_produkcyjne!I$2,O278&lt;=zakresy_produkcyjne!I$3)</f>
        <v/>
      </c>
      <c r="AQ278" s="309">
        <f>AND(P278&gt;=zakresy_produkcyjne!J$2,P278&lt;=zakresy_produkcyjne!J$3)</f>
        <v/>
      </c>
      <c r="AR278" s="309">
        <f>AND(Q278&gt;=zakresy_produkcyjne!K$2,Q278&lt;=zakresy_produkcyjne!K$3)</f>
        <v/>
      </c>
      <c r="AS278" s="309">
        <f>AND(R278&gt;=zakresy_produkcyjne!L$2,R278&lt;=zakresy_produkcyjne!L$3)</f>
        <v/>
      </c>
      <c r="AT278" s="309">
        <f>AND(AI278:AO278)</f>
        <v/>
      </c>
      <c r="AU278" s="309">
        <f>AND(AP278:AS278)</f>
        <v/>
      </c>
      <c r="AV278" s="309">
        <f>AND(AT278:AU278)</f>
        <v/>
      </c>
      <c r="AW278" s="309">
        <f>AI278*zakresy_produkcyjne!B$4+AJ278*zakresy_produkcyjne!C$4+AK278*zakresy_produkcyjne!D$4+AL278*zakresy_produkcyjne!E$4+AM278*zakresy_produkcyjne!F$4+AN278*zakresy_produkcyjne!G$4+AO278*zakresy_produkcyjne!H$4+AP278*zakresy_produkcyjne!I$4+AQ278*zakresy_produkcyjne!J$4+AR278*zakresy_produkcyjne!K$4+AS278*zakresy_produkcyjne!L$4</f>
        <v/>
      </c>
      <c r="AY278" s="309" t="n">
        <v>780</v>
      </c>
      <c r="AZ278" s="309" t="n">
        <v>493</v>
      </c>
      <c r="BA278" s="309" t="n">
        <v>7.1</v>
      </c>
      <c r="BB278" s="309">
        <f>KONWERTUJ_TWARDOSC(23,tabela_twardosci!$C$8:$C$69,tabela_twardosci!$K$8:$K$69)</f>
        <v/>
      </c>
      <c r="BD278" s="309" t="n">
        <v>200</v>
      </c>
      <c r="BJ278" s="309">
        <f>IF(S278&lt;&gt;"",S278,BE278)</f>
        <v/>
      </c>
      <c r="BK278" s="309">
        <f>IF(T278&lt;&gt;"",T278,BF278)</f>
        <v/>
      </c>
      <c r="BL278" s="309">
        <f>IF(U278&lt;&gt;"",U278,BG278)</f>
        <v/>
      </c>
      <c r="BM278" s="309">
        <f>IF(V278&lt;&gt;"",V278,BH278)</f>
        <v/>
      </c>
      <c r="BN278" s="309">
        <f>IF(X278&lt;&gt;"",X278,BI278)</f>
        <v/>
      </c>
      <c r="BO278" s="309">
        <f>ABS(BE278-BJ278)</f>
        <v/>
      </c>
      <c r="BP278" s="309">
        <f>IF(S278&lt;&gt;"",POWER((Arkusz10!$O$9*Q278+Arkusz10!$P$9)-S278,2))</f>
        <v/>
      </c>
    </row>
    <row customHeight="1" ht="13.8" r="279" s="311">
      <c r="A279" s="462" t="n">
        <v>3.4</v>
      </c>
      <c r="B279" s="462" t="n">
        <v>2.8</v>
      </c>
      <c r="C279" s="462" t="n">
        <v>0.28</v>
      </c>
      <c r="D279" s="462" t="n">
        <v>0.055</v>
      </c>
      <c r="E279" s="462" t="n">
        <v>0.72</v>
      </c>
      <c r="F279" s="462" t="n">
        <v>0.02</v>
      </c>
      <c r="G279" s="462" t="n">
        <v>0.27</v>
      </c>
      <c r="H279" s="462" t="n">
        <v>0.015</v>
      </c>
      <c r="I279" s="462" t="n">
        <v>0.035</v>
      </c>
      <c r="J279" s="462" t="n">
        <v>0</v>
      </c>
      <c r="K279" s="462" t="n">
        <v>0</v>
      </c>
      <c r="L279" s="462" t="n">
        <v>0</v>
      </c>
      <c r="M279" s="462" t="n">
        <v>0</v>
      </c>
      <c r="N279" s="462" t="n">
        <v>0</v>
      </c>
      <c r="O279" s="462" t="n">
        <v>900</v>
      </c>
      <c r="P279" s="462" t="n">
        <v>120</v>
      </c>
      <c r="Q279" s="462" t="n">
        <v>370</v>
      </c>
      <c r="R279" s="462" t="n">
        <v>60</v>
      </c>
      <c r="S279" s="462" t="n">
        <v>956</v>
      </c>
      <c r="T279" s="462" t="n">
        <v>619</v>
      </c>
      <c r="U279" s="462" t="n">
        <v>10.3</v>
      </c>
      <c r="V279" s="462" t="n">
        <v>348</v>
      </c>
      <c r="W279" s="462" t="n"/>
      <c r="X279" s="462" t="n"/>
      <c r="Y279" s="463" t="n">
        <v>39</v>
      </c>
      <c r="Z279" s="462" t="n"/>
      <c r="AA279" s="462" t="n"/>
      <c r="AB279" s="462" t="n"/>
      <c r="AC279" s="462" t="n"/>
      <c r="AD279" s="462" t="n"/>
      <c r="AE279" s="462" t="n"/>
      <c r="AF279" s="309">
        <f>NOT(OR(ISBLANK(S279),ISBLANK(T279),ISBLANK(U279),ISBLANK(V279),AND(ISBLANK(W279),ISBLANK(X279))))</f>
        <v/>
      </c>
      <c r="AG279" s="309" t="n">
        <v>30</v>
      </c>
      <c r="AH279" s="309">
        <f>IF(AG279&lt;=30,1,IF(AG279&lt;=60,2,IF(AG279&lt;=100,3,"bd")))</f>
        <v/>
      </c>
      <c r="AI279" s="309">
        <f>AND(A279&gt;=zakresy_produkcyjne!B$2,A279&lt;=zakresy_produkcyjne!B$3)</f>
        <v/>
      </c>
      <c r="AJ279" s="309">
        <f>AND(B279&gt;=zakresy_produkcyjne!C$2,B279&lt;=zakresy_produkcyjne!C$3)</f>
        <v/>
      </c>
      <c r="AK279" s="309">
        <f>AND(C279&gt;=zakresy_produkcyjne!D$2,C279&lt;=zakresy_produkcyjne!D$3)</f>
        <v/>
      </c>
      <c r="AL279" s="309">
        <f>AND(D279&gt;=zakresy_produkcyjne!E$2,D279&lt;=zakresy_produkcyjne!E$3)</f>
        <v/>
      </c>
      <c r="AM279" s="309">
        <f>AND(E279&gt;=zakresy_produkcyjne!F$2,E279&lt;=zakresy_produkcyjne!F$3)</f>
        <v/>
      </c>
      <c r="AN279" s="309">
        <f>AND(F279&gt;=zakresy_produkcyjne!G$2,F279&lt;=zakresy_produkcyjne!G$3)</f>
        <v/>
      </c>
      <c r="AO279" s="309">
        <f>AND(G279&gt;=zakresy_produkcyjne!H$2,G279&lt;=zakresy_produkcyjne!H$3)</f>
        <v/>
      </c>
      <c r="AP279" s="309">
        <f>AND(O279&gt;=zakresy_produkcyjne!I$2,O279&lt;=zakresy_produkcyjne!I$3)</f>
        <v/>
      </c>
      <c r="AQ279" s="309">
        <f>AND(P279&gt;=zakresy_produkcyjne!J$2,P279&lt;=zakresy_produkcyjne!J$3)</f>
        <v/>
      </c>
      <c r="AR279" s="309">
        <f>AND(Q279&gt;=zakresy_produkcyjne!K$2,Q279&lt;=zakresy_produkcyjne!K$3)</f>
        <v/>
      </c>
      <c r="AS279" s="309">
        <f>AND(R279&gt;=zakresy_produkcyjne!L$2,R279&lt;=zakresy_produkcyjne!L$3)</f>
        <v/>
      </c>
      <c r="AT279" s="309">
        <f>AND(AI279:AO279)</f>
        <v/>
      </c>
      <c r="AU279" s="309">
        <f>AND(AP279:AS279)</f>
        <v/>
      </c>
      <c r="AV279" s="309">
        <f>AND(AT279:AU279)</f>
        <v/>
      </c>
      <c r="AW279" s="309">
        <f>AI279*zakresy_produkcyjne!B$4+AJ279*zakresy_produkcyjne!C$4+AK279*zakresy_produkcyjne!D$4+AL279*zakresy_produkcyjne!E$4+AM279*zakresy_produkcyjne!F$4+AN279*zakresy_produkcyjne!G$4+AO279*zakresy_produkcyjne!H$4+AP279*zakresy_produkcyjne!I$4+AQ279*zakresy_produkcyjne!J$4+AR279*zakresy_produkcyjne!K$4+AS279*zakresy_produkcyjne!L$4</f>
        <v/>
      </c>
      <c r="BJ279" s="309">
        <f>IF(S279&lt;&gt;"",S279,BE279)</f>
        <v/>
      </c>
      <c r="BK279" s="309">
        <f>IF(T279&lt;&gt;"",T279,BF279)</f>
        <v/>
      </c>
      <c r="BL279" s="309">
        <f>IF(U279&lt;&gt;"",U279,BG279)</f>
        <v/>
      </c>
      <c r="BM279" s="309">
        <f>IF(V279&lt;&gt;"",V279,BH279)</f>
        <v/>
      </c>
      <c r="BN279" s="309">
        <f>IF(X279&lt;&gt;"",X279,BI279)</f>
        <v/>
      </c>
      <c r="BO279" s="309">
        <f>ABS(BE279-BJ279)</f>
        <v/>
      </c>
      <c r="BP279" s="309">
        <f>IF(S279&lt;&gt;"",POWER((Arkusz10!$O$9*Q279+Arkusz10!$P$9)-S279,2))</f>
        <v/>
      </c>
    </row>
    <row customHeight="1" ht="13.8" r="280" s="311">
      <c r="A280" s="462" t="n">
        <v>3.6</v>
      </c>
      <c r="B280" s="462" t="n">
        <v>2.49</v>
      </c>
      <c r="C280" s="462" t="n">
        <v>0.24</v>
      </c>
      <c r="D280" s="462" t="n">
        <v>0.095</v>
      </c>
      <c r="E280" s="462" t="n">
        <v>1.06</v>
      </c>
      <c r="F280" s="462" t="n">
        <v>0.1</v>
      </c>
      <c r="G280" s="462" t="n">
        <v>0</v>
      </c>
      <c r="H280" s="462" t="n">
        <v>0.125</v>
      </c>
      <c r="I280" s="462" t="n">
        <v>0.132</v>
      </c>
      <c r="J280" s="462" t="n">
        <v>0</v>
      </c>
      <c r="K280" s="462" t="n">
        <v>0</v>
      </c>
      <c r="L280" s="462" t="n">
        <v>0</v>
      </c>
      <c r="M280" s="462" t="n">
        <v>0</v>
      </c>
      <c r="N280" s="462" t="n">
        <v>0</v>
      </c>
      <c r="O280" s="462" t="n">
        <v>900</v>
      </c>
      <c r="P280" s="462" t="n">
        <v>120</v>
      </c>
      <c r="Q280" s="462" t="n">
        <v>370</v>
      </c>
      <c r="R280" s="462" t="n">
        <v>60</v>
      </c>
      <c r="S280" s="462" t="n">
        <v>936</v>
      </c>
      <c r="T280" s="462" t="n">
        <v>643</v>
      </c>
      <c r="U280" s="462" t="n">
        <v>8</v>
      </c>
      <c r="V280" s="462" t="n">
        <v>354</v>
      </c>
      <c r="W280" s="462" t="n"/>
      <c r="X280" s="462" t="n"/>
      <c r="Y280" s="463" t="n">
        <v>39</v>
      </c>
      <c r="Z280" s="462" t="n"/>
      <c r="AA280" s="462" t="n"/>
      <c r="AB280" s="462" t="n"/>
      <c r="AC280" s="462" t="n"/>
      <c r="AD280" s="462" t="n"/>
      <c r="AE280" s="462" t="n"/>
      <c r="AF280" s="309">
        <f>NOT(OR(ISBLANK(S280),ISBLANK(T280),ISBLANK(U280),ISBLANK(V280),AND(ISBLANK(W280),ISBLANK(X280))))</f>
        <v/>
      </c>
      <c r="AG280" s="309" t="n">
        <v>30</v>
      </c>
      <c r="AH280" s="309">
        <f>IF(AG280&lt;=30,1,IF(AG280&lt;=60,2,IF(AG280&lt;=100,3,"bd")))</f>
        <v/>
      </c>
      <c r="AI280" s="309">
        <f>AND(A280&gt;=zakresy_produkcyjne!B$2,A280&lt;=zakresy_produkcyjne!B$3)</f>
        <v/>
      </c>
      <c r="AJ280" s="309">
        <f>AND(B280&gt;=zakresy_produkcyjne!C$2,B280&lt;=zakresy_produkcyjne!C$3)</f>
        <v/>
      </c>
      <c r="AK280" s="309">
        <f>AND(C280&gt;=zakresy_produkcyjne!D$2,C280&lt;=zakresy_produkcyjne!D$3)</f>
        <v/>
      </c>
      <c r="AL280" s="309">
        <f>AND(D280&gt;=zakresy_produkcyjne!E$2,D280&lt;=zakresy_produkcyjne!E$3)</f>
        <v/>
      </c>
      <c r="AM280" s="309">
        <f>AND(E280&gt;=zakresy_produkcyjne!F$2,E280&lt;=zakresy_produkcyjne!F$3)</f>
        <v/>
      </c>
      <c r="AN280" s="309">
        <f>AND(F280&gt;=zakresy_produkcyjne!G$2,F280&lt;=zakresy_produkcyjne!G$3)</f>
        <v/>
      </c>
      <c r="AO280" s="309">
        <f>AND(G280&gt;=zakresy_produkcyjne!H$2,G280&lt;=zakresy_produkcyjne!H$3)</f>
        <v/>
      </c>
      <c r="AP280" s="309">
        <f>AND(O280&gt;=zakresy_produkcyjne!I$2,O280&lt;=zakresy_produkcyjne!I$3)</f>
        <v/>
      </c>
      <c r="AQ280" s="309">
        <f>AND(P280&gt;=zakresy_produkcyjne!J$2,P280&lt;=zakresy_produkcyjne!J$3)</f>
        <v/>
      </c>
      <c r="AR280" s="309">
        <f>AND(Q280&gt;=zakresy_produkcyjne!K$2,Q280&lt;=zakresy_produkcyjne!K$3)</f>
        <v/>
      </c>
      <c r="AS280" s="309">
        <f>AND(R280&gt;=zakresy_produkcyjne!L$2,R280&lt;=zakresy_produkcyjne!L$3)</f>
        <v/>
      </c>
      <c r="AT280" s="309">
        <f>AND(AI280:AO280)</f>
        <v/>
      </c>
      <c r="AU280" s="309">
        <f>AND(AP280:AS280)</f>
        <v/>
      </c>
      <c r="AV280" s="309">
        <f>AND(AT280:AU280)</f>
        <v/>
      </c>
      <c r="AW280" s="309">
        <f>AI280*zakresy_produkcyjne!B$4+AJ280*zakresy_produkcyjne!C$4+AK280*zakresy_produkcyjne!D$4+AL280*zakresy_produkcyjne!E$4+AM280*zakresy_produkcyjne!F$4+AN280*zakresy_produkcyjne!G$4+AO280*zakresy_produkcyjne!H$4+AP280*zakresy_produkcyjne!I$4+AQ280*zakresy_produkcyjne!J$4+AR280*zakresy_produkcyjne!K$4+AS280*zakresy_produkcyjne!L$4</f>
        <v/>
      </c>
      <c r="BJ280" s="309">
        <f>IF(S280&lt;&gt;"",S280,BE280)</f>
        <v/>
      </c>
      <c r="BK280" s="309">
        <f>IF(T280&lt;&gt;"",T280,BF280)</f>
        <v/>
      </c>
      <c r="BL280" s="309">
        <f>IF(U280&lt;&gt;"",U280,BG280)</f>
        <v/>
      </c>
      <c r="BM280" s="309">
        <f>IF(V280&lt;&gt;"",V280,BH280)</f>
        <v/>
      </c>
      <c r="BN280" s="309">
        <f>IF(X280&lt;&gt;"",X280,BI280)</f>
        <v/>
      </c>
      <c r="BO280" s="309">
        <f>ABS(BE280-BJ280)</f>
        <v/>
      </c>
      <c r="BP280" s="309">
        <f>IF(S280&lt;&gt;"",POWER((Arkusz10!$O$9*Q280+Arkusz10!$P$9)-S280,2))</f>
        <v/>
      </c>
    </row>
    <row customHeight="1" ht="13.8" r="281" s="311">
      <c r="A281" s="464" t="n">
        <v>3.3</v>
      </c>
      <c r="B281" s="464" t="n">
        <v>2.5</v>
      </c>
      <c r="C281" s="464" t="n">
        <v>0.21</v>
      </c>
      <c r="D281" s="464" t="n">
        <v>0.06</v>
      </c>
      <c r="E281" s="464" t="n">
        <v>1.6</v>
      </c>
      <c r="F281" s="464" t="n">
        <v>1.6</v>
      </c>
      <c r="G281" s="464" t="n">
        <v>0</v>
      </c>
      <c r="H281" s="464" t="n">
        <v>0.008</v>
      </c>
      <c r="I281" s="464" t="n">
        <v>0.01</v>
      </c>
      <c r="J281" s="464" t="n">
        <v>0</v>
      </c>
      <c r="K281" s="464" t="n">
        <v>0</v>
      </c>
      <c r="L281" s="464" t="n">
        <v>0</v>
      </c>
      <c r="M281" s="464" t="n">
        <v>0</v>
      </c>
      <c r="N281" s="464" t="n">
        <v>0</v>
      </c>
      <c r="O281" s="464" t="n">
        <v>850</v>
      </c>
      <c r="P281" s="464" t="n">
        <v>180</v>
      </c>
      <c r="Q281" s="464" t="n">
        <v>300</v>
      </c>
      <c r="R281" s="464" t="n">
        <v>30</v>
      </c>
      <c r="S281" s="465" t="n"/>
      <c r="T281" s="464" t="n"/>
      <c r="U281" s="464" t="n"/>
      <c r="V281" s="464" t="n"/>
      <c r="W281" s="464" t="n"/>
      <c r="X281" s="464" t="n">
        <v>84</v>
      </c>
      <c r="Y281" s="464" t="n">
        <v>40</v>
      </c>
      <c r="Z281" s="464" t="n"/>
      <c r="AA281" s="464" t="n"/>
      <c r="AB281" s="464" t="n"/>
      <c r="AC281" s="464" t="n"/>
      <c r="AD281" s="464" t="n"/>
      <c r="AE281" s="464" t="n"/>
      <c r="AF281" s="309">
        <f>NOT(OR(ISBLANK(S281),ISBLANK(T281),ISBLANK(U281),ISBLANK(V281),AND(ISBLANK(W281),ISBLANK(X281))))</f>
        <v/>
      </c>
      <c r="AG281" s="309" t="n">
        <v>25</v>
      </c>
      <c r="AH281" s="309">
        <f>IF(AG281&lt;=30,1,IF(AG281&lt;=60,2,IF(AG281&lt;=100,3,"bd")))</f>
        <v/>
      </c>
      <c r="AI281" s="309">
        <f>AND(A281&gt;=zakresy_produkcyjne!B$2,A281&lt;=zakresy_produkcyjne!B$3)</f>
        <v/>
      </c>
      <c r="AJ281" s="309">
        <f>AND(B281&gt;=zakresy_produkcyjne!C$2,B281&lt;=zakresy_produkcyjne!C$3)</f>
        <v/>
      </c>
      <c r="AK281" s="309">
        <f>AND(C281&gt;=zakresy_produkcyjne!D$2,C281&lt;=zakresy_produkcyjne!D$3)</f>
        <v/>
      </c>
      <c r="AL281" s="309">
        <f>AND(D281&gt;=zakresy_produkcyjne!E$2,D281&lt;=zakresy_produkcyjne!E$3)</f>
        <v/>
      </c>
      <c r="AM281" s="309">
        <f>AND(E281&gt;=zakresy_produkcyjne!F$2,E281&lt;=zakresy_produkcyjne!F$3)</f>
        <v/>
      </c>
      <c r="AN281" s="309">
        <f>AND(F281&gt;=zakresy_produkcyjne!G$2,F281&lt;=zakresy_produkcyjne!G$3)</f>
        <v/>
      </c>
      <c r="AO281" s="309">
        <f>AND(G281&gt;=zakresy_produkcyjne!H$2,G281&lt;=zakresy_produkcyjne!H$3)</f>
        <v/>
      </c>
      <c r="AP281" s="309">
        <f>AND(O281&gt;=zakresy_produkcyjne!I$2,O281&lt;=zakresy_produkcyjne!I$3)</f>
        <v/>
      </c>
      <c r="AQ281" s="309">
        <f>AND(P281&gt;=zakresy_produkcyjne!J$2,P281&lt;=zakresy_produkcyjne!J$3)</f>
        <v/>
      </c>
      <c r="AR281" s="309">
        <f>AND(Q281&gt;=zakresy_produkcyjne!K$2,Q281&lt;=zakresy_produkcyjne!K$3)</f>
        <v/>
      </c>
      <c r="AS281" s="309">
        <f>AND(R281&gt;=zakresy_produkcyjne!L$2,R281&lt;=zakresy_produkcyjne!L$3)</f>
        <v/>
      </c>
      <c r="AT281" s="309">
        <f>AND(AI281:AO281)</f>
        <v/>
      </c>
      <c r="AU281" s="309">
        <f>AND(AP281:AS281)</f>
        <v/>
      </c>
      <c r="AV281" s="309">
        <f>AND(AT281:AU281)</f>
        <v/>
      </c>
      <c r="AW281" s="309">
        <f>AI281*zakresy_produkcyjne!B$4+AJ281*zakresy_produkcyjne!C$4+AK281*zakresy_produkcyjne!D$4+AL281*zakresy_produkcyjne!E$4+AM281*zakresy_produkcyjne!F$4+AN281*zakresy_produkcyjne!G$4+AO281*zakresy_produkcyjne!H$4+AP281*zakresy_produkcyjne!I$4+AQ281*zakresy_produkcyjne!J$4+AR281*zakresy_produkcyjne!K$4+AS281*zakresy_produkcyjne!L$4</f>
        <v/>
      </c>
      <c r="BJ281" s="309">
        <f>IF(S281&lt;&gt;"",S281,BE281)</f>
        <v/>
      </c>
      <c r="BK281" s="309">
        <f>IF(T281&lt;&gt;"",T281,BF281)</f>
        <v/>
      </c>
      <c r="BL281" s="309">
        <f>IF(U281&lt;&gt;"",U281,BG281)</f>
        <v/>
      </c>
      <c r="BM281" s="309">
        <f>IF(V281&lt;&gt;"",V281,BH281)</f>
        <v/>
      </c>
      <c r="BN281" s="309">
        <f>IF(X281&lt;&gt;"",X281,BI281)</f>
        <v/>
      </c>
      <c r="BO281" s="309">
        <f>ABS(BE281-BJ281)</f>
        <v/>
      </c>
      <c r="BP281" s="309">
        <f>IF(S281&lt;&gt;"",POWER((Arkusz10!$O$9*Q281+Arkusz10!$P$9)-S281,2))</f>
        <v/>
      </c>
    </row>
    <row customHeight="1" ht="13.8" r="282" s="311">
      <c r="A282" s="464" t="n">
        <v>3.3</v>
      </c>
      <c r="B282" s="464" t="n">
        <v>2.5</v>
      </c>
      <c r="C282" s="464" t="n">
        <v>0.21</v>
      </c>
      <c r="D282" s="464" t="n">
        <v>0.06</v>
      </c>
      <c r="E282" s="464" t="n">
        <v>1.6</v>
      </c>
      <c r="F282" s="464" t="n">
        <v>1.6</v>
      </c>
      <c r="G282" s="464" t="n">
        <v>0</v>
      </c>
      <c r="H282" s="464" t="n">
        <v>0.008</v>
      </c>
      <c r="I282" s="464" t="n">
        <v>0.01</v>
      </c>
      <c r="J282" s="464" t="n">
        <v>0</v>
      </c>
      <c r="K282" s="464" t="n">
        <v>0</v>
      </c>
      <c r="L282" s="464" t="n">
        <v>0</v>
      </c>
      <c r="M282" s="464" t="n">
        <v>0</v>
      </c>
      <c r="N282" s="464" t="n">
        <v>0</v>
      </c>
      <c r="O282" s="464" t="n">
        <v>850</v>
      </c>
      <c r="P282" s="464" t="n">
        <v>180</v>
      </c>
      <c r="Q282" s="464" t="n">
        <v>300</v>
      </c>
      <c r="R282" s="464" t="n">
        <v>60</v>
      </c>
      <c r="S282" s="465" t="n"/>
      <c r="T282" s="464" t="n"/>
      <c r="U282" s="464" t="n"/>
      <c r="V282" s="464" t="n"/>
      <c r="W282" s="464" t="n"/>
      <c r="X282" s="464" t="n">
        <v>85.5</v>
      </c>
      <c r="Y282" s="464" t="n">
        <v>40</v>
      </c>
      <c r="Z282" s="464" t="n"/>
      <c r="AA282" s="464" t="n"/>
      <c r="AB282" s="464" t="n"/>
      <c r="AC282" s="464" t="n"/>
      <c r="AD282" s="464" t="n"/>
      <c r="AE282" s="464" t="n"/>
      <c r="AF282" s="309">
        <f>NOT(OR(ISBLANK(S282),ISBLANK(T282),ISBLANK(U282),ISBLANK(V282),AND(ISBLANK(W282),ISBLANK(X282))))</f>
        <v/>
      </c>
      <c r="AG282" s="309" t="n">
        <v>25</v>
      </c>
      <c r="AH282" s="309">
        <f>IF(AG282&lt;=30,1,IF(AG282&lt;=60,2,IF(AG282&lt;=100,3,"bd")))</f>
        <v/>
      </c>
      <c r="AI282" s="309">
        <f>AND(A282&gt;=zakresy_produkcyjne!B$2,A282&lt;=zakresy_produkcyjne!B$3)</f>
        <v/>
      </c>
      <c r="AJ282" s="309">
        <f>AND(B282&gt;=zakresy_produkcyjne!C$2,B282&lt;=zakresy_produkcyjne!C$3)</f>
        <v/>
      </c>
      <c r="AK282" s="309">
        <f>AND(C282&gt;=zakresy_produkcyjne!D$2,C282&lt;=zakresy_produkcyjne!D$3)</f>
        <v/>
      </c>
      <c r="AL282" s="309">
        <f>AND(D282&gt;=zakresy_produkcyjne!E$2,D282&lt;=zakresy_produkcyjne!E$3)</f>
        <v/>
      </c>
      <c r="AM282" s="309">
        <f>AND(E282&gt;=zakresy_produkcyjne!F$2,E282&lt;=zakresy_produkcyjne!F$3)</f>
        <v/>
      </c>
      <c r="AN282" s="309">
        <f>AND(F282&gt;=zakresy_produkcyjne!G$2,F282&lt;=zakresy_produkcyjne!G$3)</f>
        <v/>
      </c>
      <c r="AO282" s="309">
        <f>AND(G282&gt;=zakresy_produkcyjne!H$2,G282&lt;=zakresy_produkcyjne!H$3)</f>
        <v/>
      </c>
      <c r="AP282" s="309">
        <f>AND(O282&gt;=zakresy_produkcyjne!I$2,O282&lt;=zakresy_produkcyjne!I$3)</f>
        <v/>
      </c>
      <c r="AQ282" s="309">
        <f>AND(P282&gt;=zakresy_produkcyjne!J$2,P282&lt;=zakresy_produkcyjne!J$3)</f>
        <v/>
      </c>
      <c r="AR282" s="309">
        <f>AND(Q282&gt;=zakresy_produkcyjne!K$2,Q282&lt;=zakresy_produkcyjne!K$3)</f>
        <v/>
      </c>
      <c r="AS282" s="309">
        <f>AND(R282&gt;=zakresy_produkcyjne!L$2,R282&lt;=zakresy_produkcyjne!L$3)</f>
        <v/>
      </c>
      <c r="AT282" s="309">
        <f>AND(AI282:AO282)</f>
        <v/>
      </c>
      <c r="AU282" s="309">
        <f>AND(AP282:AS282)</f>
        <v/>
      </c>
      <c r="AV282" s="309">
        <f>AND(AT282:AU282)</f>
        <v/>
      </c>
      <c r="AW282" s="309">
        <f>AI282*zakresy_produkcyjne!B$4+AJ282*zakresy_produkcyjne!C$4+AK282*zakresy_produkcyjne!D$4+AL282*zakresy_produkcyjne!E$4+AM282*zakresy_produkcyjne!F$4+AN282*zakresy_produkcyjne!G$4+AO282*zakresy_produkcyjne!H$4+AP282*zakresy_produkcyjne!I$4+AQ282*zakresy_produkcyjne!J$4+AR282*zakresy_produkcyjne!K$4+AS282*zakresy_produkcyjne!L$4</f>
        <v/>
      </c>
      <c r="BJ282" s="309">
        <f>IF(S282&lt;&gt;"",S282,BE282)</f>
        <v/>
      </c>
      <c r="BK282" s="309">
        <f>IF(T282&lt;&gt;"",T282,BF282)</f>
        <v/>
      </c>
      <c r="BL282" s="309">
        <f>IF(U282&lt;&gt;"",U282,BG282)</f>
        <v/>
      </c>
      <c r="BM282" s="309">
        <f>IF(V282&lt;&gt;"",V282,BH282)</f>
        <v/>
      </c>
      <c r="BN282" s="309">
        <f>IF(X282&lt;&gt;"",X282,BI282)</f>
        <v/>
      </c>
      <c r="BO282" s="309">
        <f>ABS(BE282-BJ282)</f>
        <v/>
      </c>
      <c r="BP282" s="309">
        <f>IF(S282&lt;&gt;"",POWER((Arkusz10!$O$9*Q282+Arkusz10!$P$9)-S282,2))</f>
        <v/>
      </c>
    </row>
    <row customHeight="1" ht="13.8" r="283" s="311">
      <c r="A283" s="464" t="n">
        <v>3.3</v>
      </c>
      <c r="B283" s="464" t="n">
        <v>2.5</v>
      </c>
      <c r="C283" s="464" t="n">
        <v>0.21</v>
      </c>
      <c r="D283" s="464" t="n">
        <v>0.06</v>
      </c>
      <c r="E283" s="464" t="n">
        <v>1.6</v>
      </c>
      <c r="F283" s="464" t="n">
        <v>1.6</v>
      </c>
      <c r="G283" s="464" t="n">
        <v>0</v>
      </c>
      <c r="H283" s="464" t="n">
        <v>0.008</v>
      </c>
      <c r="I283" s="464" t="n">
        <v>0.01</v>
      </c>
      <c r="J283" s="464" t="n">
        <v>0</v>
      </c>
      <c r="K283" s="464" t="n">
        <v>0</v>
      </c>
      <c r="L283" s="464" t="n">
        <v>0</v>
      </c>
      <c r="M283" s="464" t="n">
        <v>0</v>
      </c>
      <c r="N283" s="464" t="n">
        <v>0</v>
      </c>
      <c r="O283" s="464" t="n">
        <v>850</v>
      </c>
      <c r="P283" s="464" t="n">
        <v>180</v>
      </c>
      <c r="Q283" s="464" t="n">
        <v>300</v>
      </c>
      <c r="R283" s="464" t="n">
        <v>120</v>
      </c>
      <c r="S283" s="465" t="n"/>
      <c r="T283" s="464" t="n"/>
      <c r="U283" s="464" t="n"/>
      <c r="V283" s="464" t="n"/>
      <c r="W283" s="464" t="n"/>
      <c r="X283" s="464" t="n">
        <v>87</v>
      </c>
      <c r="Y283" s="464" t="n">
        <v>40</v>
      </c>
      <c r="Z283" s="464" t="n"/>
      <c r="AA283" s="464" t="n"/>
      <c r="AB283" s="464" t="n"/>
      <c r="AC283" s="464" t="n"/>
      <c r="AD283" s="464" t="n"/>
      <c r="AE283" s="464" t="n"/>
      <c r="AF283" s="309">
        <f>NOT(OR(ISBLANK(S283),ISBLANK(T283),ISBLANK(U283),ISBLANK(V283),AND(ISBLANK(W283),ISBLANK(X283))))</f>
        <v/>
      </c>
      <c r="AG283" s="309" t="n">
        <v>25</v>
      </c>
      <c r="AH283" s="309">
        <f>IF(AG283&lt;=30,1,IF(AG283&lt;=60,2,IF(AG283&lt;=100,3,"bd")))</f>
        <v/>
      </c>
      <c r="AI283" s="309">
        <f>AND(A283&gt;=zakresy_produkcyjne!B$2,A283&lt;=zakresy_produkcyjne!B$3)</f>
        <v/>
      </c>
      <c r="AJ283" s="309">
        <f>AND(B283&gt;=zakresy_produkcyjne!C$2,B283&lt;=zakresy_produkcyjne!C$3)</f>
        <v/>
      </c>
      <c r="AK283" s="309">
        <f>AND(C283&gt;=zakresy_produkcyjne!D$2,C283&lt;=zakresy_produkcyjne!D$3)</f>
        <v/>
      </c>
      <c r="AL283" s="309">
        <f>AND(D283&gt;=zakresy_produkcyjne!E$2,D283&lt;=zakresy_produkcyjne!E$3)</f>
        <v/>
      </c>
      <c r="AM283" s="309">
        <f>AND(E283&gt;=zakresy_produkcyjne!F$2,E283&lt;=zakresy_produkcyjne!F$3)</f>
        <v/>
      </c>
      <c r="AN283" s="309">
        <f>AND(F283&gt;=zakresy_produkcyjne!G$2,F283&lt;=zakresy_produkcyjne!G$3)</f>
        <v/>
      </c>
      <c r="AO283" s="309">
        <f>AND(G283&gt;=zakresy_produkcyjne!H$2,G283&lt;=zakresy_produkcyjne!H$3)</f>
        <v/>
      </c>
      <c r="AP283" s="309">
        <f>AND(O283&gt;=zakresy_produkcyjne!I$2,O283&lt;=zakresy_produkcyjne!I$3)</f>
        <v/>
      </c>
      <c r="AQ283" s="309">
        <f>AND(P283&gt;=zakresy_produkcyjne!J$2,P283&lt;=zakresy_produkcyjne!J$3)</f>
        <v/>
      </c>
      <c r="AR283" s="309">
        <f>AND(Q283&gt;=zakresy_produkcyjne!K$2,Q283&lt;=zakresy_produkcyjne!K$3)</f>
        <v/>
      </c>
      <c r="AS283" s="309">
        <f>AND(R283&gt;=zakresy_produkcyjne!L$2,R283&lt;=zakresy_produkcyjne!L$3)</f>
        <v/>
      </c>
      <c r="AT283" s="309">
        <f>AND(AI283:AO283)</f>
        <v/>
      </c>
      <c r="AU283" s="309">
        <f>AND(AP283:AS283)</f>
        <v/>
      </c>
      <c r="AV283" s="309">
        <f>AND(AT283:AU283)</f>
        <v/>
      </c>
      <c r="AW283" s="309">
        <f>AI283*zakresy_produkcyjne!B$4+AJ283*zakresy_produkcyjne!C$4+AK283*zakresy_produkcyjne!D$4+AL283*zakresy_produkcyjne!E$4+AM283*zakresy_produkcyjne!F$4+AN283*zakresy_produkcyjne!G$4+AO283*zakresy_produkcyjne!H$4+AP283*zakresy_produkcyjne!I$4+AQ283*zakresy_produkcyjne!J$4+AR283*zakresy_produkcyjne!K$4+AS283*zakresy_produkcyjne!L$4</f>
        <v/>
      </c>
      <c r="BJ283" s="309">
        <f>IF(S283&lt;&gt;"",S283,BE283)</f>
        <v/>
      </c>
      <c r="BK283" s="309">
        <f>IF(T283&lt;&gt;"",T283,BF283)</f>
        <v/>
      </c>
      <c r="BL283" s="309">
        <f>IF(U283&lt;&gt;"",U283,BG283)</f>
        <v/>
      </c>
      <c r="BM283" s="309">
        <f>IF(V283&lt;&gt;"",V283,BH283)</f>
        <v/>
      </c>
      <c r="BN283" s="309">
        <f>IF(X283&lt;&gt;"",X283,BI283)</f>
        <v/>
      </c>
      <c r="BO283" s="309">
        <f>ABS(BE283-BJ283)</f>
        <v/>
      </c>
      <c r="BP283" s="309">
        <f>IF(S283&lt;&gt;"",POWER((Arkusz10!$O$9*Q283+Arkusz10!$P$9)-S283,2))</f>
        <v/>
      </c>
    </row>
    <row customHeight="1" ht="13.8" r="284" s="311">
      <c r="A284" s="464" t="n">
        <v>3.3</v>
      </c>
      <c r="B284" s="464" t="n">
        <v>2.5</v>
      </c>
      <c r="C284" s="464" t="n">
        <v>0.21</v>
      </c>
      <c r="D284" s="464" t="n">
        <v>0.06</v>
      </c>
      <c r="E284" s="464" t="n">
        <v>1.6</v>
      </c>
      <c r="F284" s="464" t="n">
        <v>1.6</v>
      </c>
      <c r="G284" s="464" t="n">
        <v>0</v>
      </c>
      <c r="H284" s="464" t="n">
        <v>0.008</v>
      </c>
      <c r="I284" s="464" t="n">
        <v>0.01</v>
      </c>
      <c r="J284" s="464" t="n">
        <v>0</v>
      </c>
      <c r="K284" s="464" t="n">
        <v>0</v>
      </c>
      <c r="L284" s="464" t="n">
        <v>0</v>
      </c>
      <c r="M284" s="464" t="n">
        <v>0</v>
      </c>
      <c r="N284" s="464" t="n">
        <v>0</v>
      </c>
      <c r="O284" s="464" t="n">
        <v>850</v>
      </c>
      <c r="P284" s="464" t="n">
        <v>180</v>
      </c>
      <c r="Q284" s="464" t="n">
        <v>300</v>
      </c>
      <c r="R284" s="464" t="n">
        <v>180</v>
      </c>
      <c r="S284" s="465" t="n"/>
      <c r="T284" s="464" t="n"/>
      <c r="U284" s="464" t="n"/>
      <c r="V284" s="464" t="n"/>
      <c r="W284" s="464" t="n"/>
      <c r="X284" s="464" t="n">
        <v>94</v>
      </c>
      <c r="Y284" s="464" t="n">
        <v>40</v>
      </c>
      <c r="Z284" s="464" t="n"/>
      <c r="AA284" s="464" t="n"/>
      <c r="AB284" s="464" t="n"/>
      <c r="AC284" s="464" t="n"/>
      <c r="AD284" s="464" t="n"/>
      <c r="AE284" s="464" t="n"/>
      <c r="AF284" s="309">
        <f>NOT(OR(ISBLANK(S284),ISBLANK(T284),ISBLANK(U284),ISBLANK(V284),AND(ISBLANK(W284),ISBLANK(X284))))</f>
        <v/>
      </c>
      <c r="AG284" s="309" t="n">
        <v>25</v>
      </c>
      <c r="AH284" s="309">
        <f>IF(AG284&lt;=30,1,IF(AG284&lt;=60,2,IF(AG284&lt;=100,3,"bd")))</f>
        <v/>
      </c>
      <c r="AI284" s="309">
        <f>AND(A284&gt;=zakresy_produkcyjne!B$2,A284&lt;=zakresy_produkcyjne!B$3)</f>
        <v/>
      </c>
      <c r="AJ284" s="309">
        <f>AND(B284&gt;=zakresy_produkcyjne!C$2,B284&lt;=zakresy_produkcyjne!C$3)</f>
        <v/>
      </c>
      <c r="AK284" s="309">
        <f>AND(C284&gt;=zakresy_produkcyjne!D$2,C284&lt;=zakresy_produkcyjne!D$3)</f>
        <v/>
      </c>
      <c r="AL284" s="309">
        <f>AND(D284&gt;=zakresy_produkcyjne!E$2,D284&lt;=zakresy_produkcyjne!E$3)</f>
        <v/>
      </c>
      <c r="AM284" s="309">
        <f>AND(E284&gt;=zakresy_produkcyjne!F$2,E284&lt;=zakresy_produkcyjne!F$3)</f>
        <v/>
      </c>
      <c r="AN284" s="309">
        <f>AND(F284&gt;=zakresy_produkcyjne!G$2,F284&lt;=zakresy_produkcyjne!G$3)</f>
        <v/>
      </c>
      <c r="AO284" s="309">
        <f>AND(G284&gt;=zakresy_produkcyjne!H$2,G284&lt;=zakresy_produkcyjne!H$3)</f>
        <v/>
      </c>
      <c r="AP284" s="309">
        <f>AND(O284&gt;=zakresy_produkcyjne!I$2,O284&lt;=zakresy_produkcyjne!I$3)</f>
        <v/>
      </c>
      <c r="AQ284" s="309">
        <f>AND(P284&gt;=zakresy_produkcyjne!J$2,P284&lt;=zakresy_produkcyjne!J$3)</f>
        <v/>
      </c>
      <c r="AR284" s="309">
        <f>AND(Q284&gt;=zakresy_produkcyjne!K$2,Q284&lt;=zakresy_produkcyjne!K$3)</f>
        <v/>
      </c>
      <c r="AS284" s="309">
        <f>AND(R284&gt;=zakresy_produkcyjne!L$2,R284&lt;=zakresy_produkcyjne!L$3)</f>
        <v/>
      </c>
      <c r="AT284" s="309">
        <f>AND(AI284:AO284)</f>
        <v/>
      </c>
      <c r="AU284" s="309">
        <f>AND(AP284:AS284)</f>
        <v/>
      </c>
      <c r="AV284" s="309">
        <f>AND(AT284:AU284)</f>
        <v/>
      </c>
      <c r="AW284" s="309">
        <f>AI284*zakresy_produkcyjne!B$4+AJ284*zakresy_produkcyjne!C$4+AK284*zakresy_produkcyjne!D$4+AL284*zakresy_produkcyjne!E$4+AM284*zakresy_produkcyjne!F$4+AN284*zakresy_produkcyjne!G$4+AO284*zakresy_produkcyjne!H$4+AP284*zakresy_produkcyjne!I$4+AQ284*zakresy_produkcyjne!J$4+AR284*zakresy_produkcyjne!K$4+AS284*zakresy_produkcyjne!L$4</f>
        <v/>
      </c>
      <c r="BJ284" s="309">
        <f>IF(S284&lt;&gt;"",S284,BE284)</f>
        <v/>
      </c>
      <c r="BK284" s="309">
        <f>IF(T284&lt;&gt;"",T284,BF284)</f>
        <v/>
      </c>
      <c r="BL284" s="309">
        <f>IF(U284&lt;&gt;"",U284,BG284)</f>
        <v/>
      </c>
      <c r="BM284" s="309">
        <f>IF(V284&lt;&gt;"",V284,BH284)</f>
        <v/>
      </c>
      <c r="BN284" s="309">
        <f>IF(X284&lt;&gt;"",X284,BI284)</f>
        <v/>
      </c>
      <c r="BO284" s="309">
        <f>ABS(BE284-BJ284)</f>
        <v/>
      </c>
      <c r="BP284" s="309">
        <f>IF(S284&lt;&gt;"",POWER((Arkusz10!$O$9*Q284+Arkusz10!$P$9)-S284,2))</f>
        <v/>
      </c>
    </row>
    <row customHeight="1" ht="13.8" r="285" s="311">
      <c r="A285" s="464" t="n">
        <v>3.3</v>
      </c>
      <c r="B285" s="464" t="n">
        <v>2.5</v>
      </c>
      <c r="C285" s="464" t="n">
        <v>0.21</v>
      </c>
      <c r="D285" s="464" t="n">
        <v>0.06</v>
      </c>
      <c r="E285" s="464" t="n">
        <v>1.6</v>
      </c>
      <c r="F285" s="464" t="n">
        <v>1.6</v>
      </c>
      <c r="G285" s="464" t="n">
        <v>0</v>
      </c>
      <c r="H285" s="464" t="n">
        <v>0.008</v>
      </c>
      <c r="I285" s="464" t="n">
        <v>0.01</v>
      </c>
      <c r="J285" s="464" t="n">
        <v>0</v>
      </c>
      <c r="K285" s="464" t="n">
        <v>0</v>
      </c>
      <c r="L285" s="464" t="n">
        <v>0</v>
      </c>
      <c r="M285" s="464" t="n">
        <v>0</v>
      </c>
      <c r="N285" s="464" t="n">
        <v>0</v>
      </c>
      <c r="O285" s="464" t="n">
        <v>850</v>
      </c>
      <c r="P285" s="464" t="n">
        <v>180</v>
      </c>
      <c r="Q285" s="464" t="n">
        <v>300</v>
      </c>
      <c r="R285" s="464" t="n">
        <v>240</v>
      </c>
      <c r="S285" s="465" t="n"/>
      <c r="T285" s="464" t="n"/>
      <c r="U285" s="464" t="n"/>
      <c r="V285" s="464" t="n"/>
      <c r="W285" s="464" t="n"/>
      <c r="X285" s="464" t="n">
        <v>78.5</v>
      </c>
      <c r="Y285" s="464" t="n">
        <v>40</v>
      </c>
      <c r="Z285" s="464" t="n"/>
      <c r="AA285" s="464" t="n"/>
      <c r="AB285" s="464" t="n"/>
      <c r="AC285" s="464" t="n"/>
      <c r="AD285" s="464" t="n"/>
      <c r="AE285" s="464" t="n"/>
      <c r="AF285" s="309">
        <f>NOT(OR(ISBLANK(S285),ISBLANK(T285),ISBLANK(U285),ISBLANK(V285),AND(ISBLANK(W285),ISBLANK(X285))))</f>
        <v/>
      </c>
      <c r="AG285" s="309" t="n">
        <v>25</v>
      </c>
      <c r="AH285" s="309">
        <f>IF(AG285&lt;=30,1,IF(AG285&lt;=60,2,IF(AG285&lt;=100,3,"bd")))</f>
        <v/>
      </c>
      <c r="AI285" s="309">
        <f>AND(A285&gt;=zakresy_produkcyjne!B$2,A285&lt;=zakresy_produkcyjne!B$3)</f>
        <v/>
      </c>
      <c r="AJ285" s="309">
        <f>AND(B285&gt;=zakresy_produkcyjne!C$2,B285&lt;=zakresy_produkcyjne!C$3)</f>
        <v/>
      </c>
      <c r="AK285" s="309">
        <f>AND(C285&gt;=zakresy_produkcyjne!D$2,C285&lt;=zakresy_produkcyjne!D$3)</f>
        <v/>
      </c>
      <c r="AL285" s="309">
        <f>AND(D285&gt;=zakresy_produkcyjne!E$2,D285&lt;=zakresy_produkcyjne!E$3)</f>
        <v/>
      </c>
      <c r="AM285" s="309">
        <f>AND(E285&gt;=zakresy_produkcyjne!F$2,E285&lt;=zakresy_produkcyjne!F$3)</f>
        <v/>
      </c>
      <c r="AN285" s="309">
        <f>AND(F285&gt;=zakresy_produkcyjne!G$2,F285&lt;=zakresy_produkcyjne!G$3)</f>
        <v/>
      </c>
      <c r="AO285" s="309">
        <f>AND(G285&gt;=zakresy_produkcyjne!H$2,G285&lt;=zakresy_produkcyjne!H$3)</f>
        <v/>
      </c>
      <c r="AP285" s="309">
        <f>AND(O285&gt;=zakresy_produkcyjne!I$2,O285&lt;=zakresy_produkcyjne!I$3)</f>
        <v/>
      </c>
      <c r="AQ285" s="309">
        <f>AND(P285&gt;=zakresy_produkcyjne!J$2,P285&lt;=zakresy_produkcyjne!J$3)</f>
        <v/>
      </c>
      <c r="AR285" s="309">
        <f>AND(Q285&gt;=zakresy_produkcyjne!K$2,Q285&lt;=zakresy_produkcyjne!K$3)</f>
        <v/>
      </c>
      <c r="AS285" s="309">
        <f>AND(R285&gt;=zakresy_produkcyjne!L$2,R285&lt;=zakresy_produkcyjne!L$3)</f>
        <v/>
      </c>
      <c r="AT285" s="309">
        <f>AND(AI285:AO285)</f>
        <v/>
      </c>
      <c r="AU285" s="309">
        <f>AND(AP285:AS285)</f>
        <v/>
      </c>
      <c r="AV285" s="309">
        <f>AND(AT285:AU285)</f>
        <v/>
      </c>
      <c r="AW285" s="309">
        <f>AI285*zakresy_produkcyjne!B$4+AJ285*zakresy_produkcyjne!C$4+AK285*zakresy_produkcyjne!D$4+AL285*zakresy_produkcyjne!E$4+AM285*zakresy_produkcyjne!F$4+AN285*zakresy_produkcyjne!G$4+AO285*zakresy_produkcyjne!H$4+AP285*zakresy_produkcyjne!I$4+AQ285*zakresy_produkcyjne!J$4+AR285*zakresy_produkcyjne!K$4+AS285*zakresy_produkcyjne!L$4</f>
        <v/>
      </c>
      <c r="BJ285" s="309">
        <f>IF(S285&lt;&gt;"",S285,BE285)</f>
        <v/>
      </c>
      <c r="BK285" s="309">
        <f>IF(T285&lt;&gt;"",T285,BF285)</f>
        <v/>
      </c>
      <c r="BL285" s="309">
        <f>IF(U285&lt;&gt;"",U285,BG285)</f>
        <v/>
      </c>
      <c r="BM285" s="309">
        <f>IF(V285&lt;&gt;"",V285,BH285)</f>
        <v/>
      </c>
      <c r="BN285" s="309">
        <f>IF(X285&lt;&gt;"",X285,BI285)</f>
        <v/>
      </c>
      <c r="BO285" s="309">
        <f>ABS(BE285-BJ285)</f>
        <v/>
      </c>
      <c r="BP285" s="309">
        <f>IF(S285&lt;&gt;"",POWER((Arkusz10!$O$9*Q285+Arkusz10!$P$9)-S285,2))</f>
        <v/>
      </c>
    </row>
    <row customHeight="1" ht="13.8" r="286" s="311">
      <c r="A286" s="464" t="n">
        <v>3.3</v>
      </c>
      <c r="B286" s="464" t="n">
        <v>2.5</v>
      </c>
      <c r="C286" s="464" t="n">
        <v>0.21</v>
      </c>
      <c r="D286" s="464" t="n">
        <v>0.06</v>
      </c>
      <c r="E286" s="464" t="n">
        <v>1.6</v>
      </c>
      <c r="F286" s="464" t="n">
        <v>1.6</v>
      </c>
      <c r="G286" s="464" t="n">
        <v>0</v>
      </c>
      <c r="H286" s="464" t="n">
        <v>0.008</v>
      </c>
      <c r="I286" s="464" t="n">
        <v>0.01</v>
      </c>
      <c r="J286" s="464" t="n">
        <v>0</v>
      </c>
      <c r="K286" s="464" t="n">
        <v>0</v>
      </c>
      <c r="L286" s="464" t="n">
        <v>0</v>
      </c>
      <c r="M286" s="464" t="n">
        <v>0</v>
      </c>
      <c r="N286" s="464" t="n">
        <v>0</v>
      </c>
      <c r="O286" s="464" t="n">
        <v>850</v>
      </c>
      <c r="P286" s="464" t="n">
        <v>180</v>
      </c>
      <c r="Q286" s="464" t="n">
        <v>300</v>
      </c>
      <c r="R286" s="464" t="n">
        <v>300</v>
      </c>
      <c r="S286" s="465" t="n"/>
      <c r="T286" s="464" t="n"/>
      <c r="U286" s="464" t="n"/>
      <c r="V286" s="464" t="n"/>
      <c r="W286" s="464" t="n"/>
      <c r="X286" s="464" t="n">
        <v>89</v>
      </c>
      <c r="Y286" s="464" t="n">
        <v>40</v>
      </c>
      <c r="Z286" s="464" t="n"/>
      <c r="AA286" s="464" t="n"/>
      <c r="AB286" s="464" t="n"/>
      <c r="AC286" s="464" t="n"/>
      <c r="AD286" s="464" t="n"/>
      <c r="AE286" s="464" t="n"/>
      <c r="AF286" s="309">
        <f>NOT(OR(ISBLANK(S286),ISBLANK(T286),ISBLANK(U286),ISBLANK(V286),AND(ISBLANK(W286),ISBLANK(X286))))</f>
        <v/>
      </c>
      <c r="AG286" s="309" t="n">
        <v>25</v>
      </c>
      <c r="AH286" s="309">
        <f>IF(AG286&lt;=30,1,IF(AG286&lt;=60,2,IF(AG286&lt;=100,3,"bd")))</f>
        <v/>
      </c>
      <c r="AI286" s="309">
        <f>AND(A286&gt;=zakresy_produkcyjne!B$2,A286&lt;=zakresy_produkcyjne!B$3)</f>
        <v/>
      </c>
      <c r="AJ286" s="309">
        <f>AND(B286&gt;=zakresy_produkcyjne!C$2,B286&lt;=zakresy_produkcyjne!C$3)</f>
        <v/>
      </c>
      <c r="AK286" s="309">
        <f>AND(C286&gt;=zakresy_produkcyjne!D$2,C286&lt;=zakresy_produkcyjne!D$3)</f>
        <v/>
      </c>
      <c r="AL286" s="309">
        <f>AND(D286&gt;=zakresy_produkcyjne!E$2,D286&lt;=zakresy_produkcyjne!E$3)</f>
        <v/>
      </c>
      <c r="AM286" s="309">
        <f>AND(E286&gt;=zakresy_produkcyjne!F$2,E286&lt;=zakresy_produkcyjne!F$3)</f>
        <v/>
      </c>
      <c r="AN286" s="309">
        <f>AND(F286&gt;=zakresy_produkcyjne!G$2,F286&lt;=zakresy_produkcyjne!G$3)</f>
        <v/>
      </c>
      <c r="AO286" s="309">
        <f>AND(G286&gt;=zakresy_produkcyjne!H$2,G286&lt;=zakresy_produkcyjne!H$3)</f>
        <v/>
      </c>
      <c r="AP286" s="309">
        <f>AND(O286&gt;=zakresy_produkcyjne!I$2,O286&lt;=zakresy_produkcyjne!I$3)</f>
        <v/>
      </c>
      <c r="AQ286" s="309">
        <f>AND(P286&gt;=zakresy_produkcyjne!J$2,P286&lt;=zakresy_produkcyjne!J$3)</f>
        <v/>
      </c>
      <c r="AR286" s="309">
        <f>AND(Q286&gt;=zakresy_produkcyjne!K$2,Q286&lt;=zakresy_produkcyjne!K$3)</f>
        <v/>
      </c>
      <c r="AS286" s="309">
        <f>AND(R286&gt;=zakresy_produkcyjne!L$2,R286&lt;=zakresy_produkcyjne!L$3)</f>
        <v/>
      </c>
      <c r="AT286" s="309">
        <f>AND(AI286:AO286)</f>
        <v/>
      </c>
      <c r="AU286" s="309">
        <f>AND(AP286:AS286)</f>
        <v/>
      </c>
      <c r="AV286" s="309">
        <f>AND(AT286:AU286)</f>
        <v/>
      </c>
      <c r="AW286" s="309">
        <f>AI286*zakresy_produkcyjne!B$4+AJ286*zakresy_produkcyjne!C$4+AK286*zakresy_produkcyjne!D$4+AL286*zakresy_produkcyjne!E$4+AM286*zakresy_produkcyjne!F$4+AN286*zakresy_produkcyjne!G$4+AO286*zakresy_produkcyjne!H$4+AP286*zakresy_produkcyjne!I$4+AQ286*zakresy_produkcyjne!J$4+AR286*zakresy_produkcyjne!K$4+AS286*zakresy_produkcyjne!L$4</f>
        <v/>
      </c>
      <c r="BJ286" s="309">
        <f>IF(S286&lt;&gt;"",S286,BE286)</f>
        <v/>
      </c>
      <c r="BK286" s="309">
        <f>IF(T286&lt;&gt;"",T286,BF286)</f>
        <v/>
      </c>
      <c r="BL286" s="309">
        <f>IF(U286&lt;&gt;"",U286,BG286)</f>
        <v/>
      </c>
      <c r="BM286" s="309">
        <f>IF(V286&lt;&gt;"",V286,BH286)</f>
        <v/>
      </c>
      <c r="BN286" s="309">
        <f>IF(X286&lt;&gt;"",X286,BI286)</f>
        <v/>
      </c>
      <c r="BO286" s="309">
        <f>ABS(BE286-BJ286)</f>
        <v/>
      </c>
      <c r="BP286" s="309">
        <f>IF(S286&lt;&gt;"",POWER((Arkusz10!$O$9*Q286+Arkusz10!$P$9)-S286,2))</f>
        <v/>
      </c>
    </row>
    <row customHeight="1" ht="13.8" r="287" s="311">
      <c r="A287" s="464" t="n">
        <v>3.3</v>
      </c>
      <c r="B287" s="464" t="n">
        <v>2.5</v>
      </c>
      <c r="C287" s="464" t="n">
        <v>0.21</v>
      </c>
      <c r="D287" s="464" t="n">
        <v>0.06</v>
      </c>
      <c r="E287" s="464" t="n">
        <v>1.6</v>
      </c>
      <c r="F287" s="464" t="n">
        <v>1.6</v>
      </c>
      <c r="G287" s="464" t="n">
        <v>0</v>
      </c>
      <c r="H287" s="464" t="n">
        <v>0.008</v>
      </c>
      <c r="I287" s="464" t="n">
        <v>0.01</v>
      </c>
      <c r="J287" s="464" t="n">
        <v>0</v>
      </c>
      <c r="K287" s="464" t="n">
        <v>0</v>
      </c>
      <c r="L287" s="464" t="n">
        <v>0</v>
      </c>
      <c r="M287" s="464" t="n">
        <v>0</v>
      </c>
      <c r="N287" s="464" t="n">
        <v>0</v>
      </c>
      <c r="O287" s="464" t="n">
        <v>850</v>
      </c>
      <c r="P287" s="464" t="n">
        <v>180</v>
      </c>
      <c r="Q287" s="464" t="n">
        <v>300</v>
      </c>
      <c r="R287" s="464" t="n">
        <v>360</v>
      </c>
      <c r="S287" s="465" t="n"/>
      <c r="T287" s="464" t="n"/>
      <c r="U287" s="464" t="n"/>
      <c r="V287" s="464" t="n"/>
      <c r="W287" s="464" t="n"/>
      <c r="X287" s="464" t="n">
        <v>100</v>
      </c>
      <c r="Y287" s="464" t="n">
        <v>40</v>
      </c>
      <c r="Z287" s="464" t="n"/>
      <c r="AA287" s="464" t="n"/>
      <c r="AB287" s="464" t="n"/>
      <c r="AC287" s="464" t="n"/>
      <c r="AD287" s="464" t="n"/>
      <c r="AE287" s="464" t="n"/>
      <c r="AF287" s="309">
        <f>NOT(OR(ISBLANK(S287),ISBLANK(T287),ISBLANK(U287),ISBLANK(V287),AND(ISBLANK(W287),ISBLANK(X287))))</f>
        <v/>
      </c>
      <c r="AG287" s="309" t="n">
        <v>25</v>
      </c>
      <c r="AH287" s="309">
        <f>IF(AG287&lt;=30,1,IF(AG287&lt;=60,2,IF(AG287&lt;=100,3,"bd")))</f>
        <v/>
      </c>
      <c r="AI287" s="309">
        <f>AND(A287&gt;=zakresy_produkcyjne!B$2,A287&lt;=zakresy_produkcyjne!B$3)</f>
        <v/>
      </c>
      <c r="AJ287" s="309">
        <f>AND(B287&gt;=zakresy_produkcyjne!C$2,B287&lt;=zakresy_produkcyjne!C$3)</f>
        <v/>
      </c>
      <c r="AK287" s="309">
        <f>AND(C287&gt;=zakresy_produkcyjne!D$2,C287&lt;=zakresy_produkcyjne!D$3)</f>
        <v/>
      </c>
      <c r="AL287" s="309">
        <f>AND(D287&gt;=zakresy_produkcyjne!E$2,D287&lt;=zakresy_produkcyjne!E$3)</f>
        <v/>
      </c>
      <c r="AM287" s="309">
        <f>AND(E287&gt;=zakresy_produkcyjne!F$2,E287&lt;=zakresy_produkcyjne!F$3)</f>
        <v/>
      </c>
      <c r="AN287" s="309">
        <f>AND(F287&gt;=zakresy_produkcyjne!G$2,F287&lt;=zakresy_produkcyjne!G$3)</f>
        <v/>
      </c>
      <c r="AO287" s="309">
        <f>AND(G287&gt;=zakresy_produkcyjne!H$2,G287&lt;=zakresy_produkcyjne!H$3)</f>
        <v/>
      </c>
      <c r="AP287" s="309">
        <f>AND(O287&gt;=zakresy_produkcyjne!I$2,O287&lt;=zakresy_produkcyjne!I$3)</f>
        <v/>
      </c>
      <c r="AQ287" s="309">
        <f>AND(P287&gt;=zakresy_produkcyjne!J$2,P287&lt;=zakresy_produkcyjne!J$3)</f>
        <v/>
      </c>
      <c r="AR287" s="309">
        <f>AND(Q287&gt;=zakresy_produkcyjne!K$2,Q287&lt;=zakresy_produkcyjne!K$3)</f>
        <v/>
      </c>
      <c r="AS287" s="309">
        <f>AND(R287&gt;=zakresy_produkcyjne!L$2,R287&lt;=zakresy_produkcyjne!L$3)</f>
        <v/>
      </c>
      <c r="AT287" s="309">
        <f>AND(AI287:AO287)</f>
        <v/>
      </c>
      <c r="AU287" s="309">
        <f>AND(AP287:AS287)</f>
        <v/>
      </c>
      <c r="AV287" s="309">
        <f>AND(AT287:AU287)</f>
        <v/>
      </c>
      <c r="AW287" s="309">
        <f>AI287*zakresy_produkcyjne!B$4+AJ287*zakresy_produkcyjne!C$4+AK287*zakresy_produkcyjne!D$4+AL287*zakresy_produkcyjne!E$4+AM287*zakresy_produkcyjne!F$4+AN287*zakresy_produkcyjne!G$4+AO287*zakresy_produkcyjne!H$4+AP287*zakresy_produkcyjne!I$4+AQ287*zakresy_produkcyjne!J$4+AR287*zakresy_produkcyjne!K$4+AS287*zakresy_produkcyjne!L$4</f>
        <v/>
      </c>
      <c r="BJ287" s="309">
        <f>IF(S287&lt;&gt;"",S287,BE287)</f>
        <v/>
      </c>
      <c r="BK287" s="309">
        <f>IF(T287&lt;&gt;"",T287,BF287)</f>
        <v/>
      </c>
      <c r="BL287" s="309">
        <f>IF(U287&lt;&gt;"",U287,BG287)</f>
        <v/>
      </c>
      <c r="BM287" s="309">
        <f>IF(V287&lt;&gt;"",V287,BH287)</f>
        <v/>
      </c>
      <c r="BN287" s="309">
        <f>IF(X287&lt;&gt;"",X287,BI287)</f>
        <v/>
      </c>
      <c r="BO287" s="309">
        <f>ABS(BE287-BJ287)</f>
        <v/>
      </c>
      <c r="BP287" s="309">
        <f>IF(S287&lt;&gt;"",POWER((Arkusz10!$O$9*Q287+Arkusz10!$P$9)-S287,2))</f>
        <v/>
      </c>
    </row>
    <row customHeight="1" ht="13.8" r="288" s="311">
      <c r="A288" s="464" t="n">
        <v>3.3</v>
      </c>
      <c r="B288" s="464" t="n">
        <v>2.5</v>
      </c>
      <c r="C288" s="464" t="n">
        <v>0.21</v>
      </c>
      <c r="D288" s="464" t="n">
        <v>0.06</v>
      </c>
      <c r="E288" s="464" t="n">
        <v>1.6</v>
      </c>
      <c r="F288" s="464" t="n">
        <v>1.6</v>
      </c>
      <c r="G288" s="464" t="n">
        <v>0</v>
      </c>
      <c r="H288" s="464" t="n">
        <v>0.008</v>
      </c>
      <c r="I288" s="464" t="n">
        <v>0.01</v>
      </c>
      <c r="J288" s="464" t="n">
        <v>0</v>
      </c>
      <c r="K288" s="464" t="n">
        <v>0</v>
      </c>
      <c r="L288" s="464" t="n">
        <v>0</v>
      </c>
      <c r="M288" s="464" t="n">
        <v>0</v>
      </c>
      <c r="N288" s="464" t="n">
        <v>0</v>
      </c>
      <c r="O288" s="464" t="n">
        <v>850</v>
      </c>
      <c r="P288" s="464" t="n">
        <v>180</v>
      </c>
      <c r="Q288" s="464" t="n">
        <v>325</v>
      </c>
      <c r="R288" s="464" t="n">
        <v>30</v>
      </c>
      <c r="S288" s="465" t="n"/>
      <c r="T288" s="464" t="n"/>
      <c r="U288" s="464" t="n"/>
      <c r="V288" s="464" t="n"/>
      <c r="W288" s="464" t="n"/>
      <c r="X288" s="464" t="n">
        <v>59</v>
      </c>
      <c r="Y288" s="464" t="n">
        <v>40</v>
      </c>
      <c r="Z288" s="464" t="n"/>
      <c r="AA288" s="464" t="n"/>
      <c r="AB288" s="464" t="n"/>
      <c r="AC288" s="464" t="n"/>
      <c r="AD288" s="464" t="n"/>
      <c r="AE288" s="464" t="n"/>
      <c r="AF288" s="309">
        <f>NOT(OR(ISBLANK(S288),ISBLANK(T288),ISBLANK(U288),ISBLANK(V288),AND(ISBLANK(W288),ISBLANK(X288))))</f>
        <v/>
      </c>
      <c r="AG288" s="309" t="n">
        <v>25</v>
      </c>
      <c r="AH288" s="309">
        <f>IF(AG288&lt;=30,1,IF(AG288&lt;=60,2,IF(AG288&lt;=100,3,"bd")))</f>
        <v/>
      </c>
      <c r="AI288" s="309">
        <f>AND(A288&gt;=zakresy_produkcyjne!B$2,A288&lt;=zakresy_produkcyjne!B$3)</f>
        <v/>
      </c>
      <c r="AJ288" s="309">
        <f>AND(B288&gt;=zakresy_produkcyjne!C$2,B288&lt;=zakresy_produkcyjne!C$3)</f>
        <v/>
      </c>
      <c r="AK288" s="309">
        <f>AND(C288&gt;=zakresy_produkcyjne!D$2,C288&lt;=zakresy_produkcyjne!D$3)</f>
        <v/>
      </c>
      <c r="AL288" s="309">
        <f>AND(D288&gt;=zakresy_produkcyjne!E$2,D288&lt;=zakresy_produkcyjne!E$3)</f>
        <v/>
      </c>
      <c r="AM288" s="309">
        <f>AND(E288&gt;=zakresy_produkcyjne!F$2,E288&lt;=zakresy_produkcyjne!F$3)</f>
        <v/>
      </c>
      <c r="AN288" s="309">
        <f>AND(F288&gt;=zakresy_produkcyjne!G$2,F288&lt;=zakresy_produkcyjne!G$3)</f>
        <v/>
      </c>
      <c r="AO288" s="309">
        <f>AND(G288&gt;=zakresy_produkcyjne!H$2,G288&lt;=zakresy_produkcyjne!H$3)</f>
        <v/>
      </c>
      <c r="AP288" s="309">
        <f>AND(O288&gt;=zakresy_produkcyjne!I$2,O288&lt;=zakresy_produkcyjne!I$3)</f>
        <v/>
      </c>
      <c r="AQ288" s="309">
        <f>AND(P288&gt;=zakresy_produkcyjne!J$2,P288&lt;=zakresy_produkcyjne!J$3)</f>
        <v/>
      </c>
      <c r="AR288" s="309">
        <f>AND(Q288&gt;=zakresy_produkcyjne!K$2,Q288&lt;=zakresy_produkcyjne!K$3)</f>
        <v/>
      </c>
      <c r="AS288" s="309">
        <f>AND(R288&gt;=zakresy_produkcyjne!L$2,R288&lt;=zakresy_produkcyjne!L$3)</f>
        <v/>
      </c>
      <c r="AT288" s="309">
        <f>AND(AI288:AO288)</f>
        <v/>
      </c>
      <c r="AU288" s="309">
        <f>AND(AP288:AS288)</f>
        <v/>
      </c>
      <c r="AV288" s="309">
        <f>AND(AT288:AU288)</f>
        <v/>
      </c>
      <c r="AW288" s="309">
        <f>AI288*zakresy_produkcyjne!B$4+AJ288*zakresy_produkcyjne!C$4+AK288*zakresy_produkcyjne!D$4+AL288*zakresy_produkcyjne!E$4+AM288*zakresy_produkcyjne!F$4+AN288*zakresy_produkcyjne!G$4+AO288*zakresy_produkcyjne!H$4+AP288*zakresy_produkcyjne!I$4+AQ288*zakresy_produkcyjne!J$4+AR288*zakresy_produkcyjne!K$4+AS288*zakresy_produkcyjne!L$4</f>
        <v/>
      </c>
      <c r="BJ288" s="309">
        <f>IF(S288&lt;&gt;"",S288,BE288)</f>
        <v/>
      </c>
      <c r="BK288" s="309">
        <f>IF(T288&lt;&gt;"",T288,BF288)</f>
        <v/>
      </c>
      <c r="BL288" s="309">
        <f>IF(U288&lt;&gt;"",U288,BG288)</f>
        <v/>
      </c>
      <c r="BM288" s="309">
        <f>IF(V288&lt;&gt;"",V288,BH288)</f>
        <v/>
      </c>
      <c r="BN288" s="309">
        <f>IF(X288&lt;&gt;"",X288,BI288)</f>
        <v/>
      </c>
      <c r="BO288" s="309">
        <f>ABS(BE288-BJ288)</f>
        <v/>
      </c>
      <c r="BP288" s="309">
        <f>IF(S288&lt;&gt;"",POWER((Arkusz10!$O$9*Q288+Arkusz10!$P$9)-S288,2))</f>
        <v/>
      </c>
    </row>
    <row customHeight="1" ht="13.8" r="289" s="311">
      <c r="A289" s="464" t="n">
        <v>3.3</v>
      </c>
      <c r="B289" s="464" t="n">
        <v>2.5</v>
      </c>
      <c r="C289" s="464" t="n">
        <v>0.21</v>
      </c>
      <c r="D289" s="464" t="n">
        <v>0.06</v>
      </c>
      <c r="E289" s="464" t="n">
        <v>1.6</v>
      </c>
      <c r="F289" s="464" t="n">
        <v>1.6</v>
      </c>
      <c r="G289" s="464" t="n">
        <v>0</v>
      </c>
      <c r="H289" s="464" t="n">
        <v>0.008</v>
      </c>
      <c r="I289" s="464" t="n">
        <v>0.01</v>
      </c>
      <c r="J289" s="464" t="n">
        <v>0</v>
      </c>
      <c r="K289" s="464" t="n">
        <v>0</v>
      </c>
      <c r="L289" s="464" t="n">
        <v>0</v>
      </c>
      <c r="M289" s="464" t="n">
        <v>0</v>
      </c>
      <c r="N289" s="464" t="n">
        <v>0</v>
      </c>
      <c r="O289" s="464" t="n">
        <v>850</v>
      </c>
      <c r="P289" s="464" t="n">
        <v>180</v>
      </c>
      <c r="Q289" s="464" t="n">
        <v>325</v>
      </c>
      <c r="R289" s="464" t="n">
        <v>60</v>
      </c>
      <c r="S289" s="465" t="n"/>
      <c r="T289" s="464" t="n"/>
      <c r="U289" s="464" t="n"/>
      <c r="V289" s="464" t="n"/>
      <c r="W289" s="464" t="n"/>
      <c r="X289" s="464" t="n">
        <v>86.5</v>
      </c>
      <c r="Y289" s="464" t="n">
        <v>40</v>
      </c>
      <c r="Z289" s="464" t="n"/>
      <c r="AA289" s="464" t="n"/>
      <c r="AB289" s="464" t="n"/>
      <c r="AC289" s="464" t="n"/>
      <c r="AD289" s="464" t="n"/>
      <c r="AE289" s="464" t="n"/>
      <c r="AF289" s="309">
        <f>NOT(OR(ISBLANK(S289),ISBLANK(T289),ISBLANK(U289),ISBLANK(V289),AND(ISBLANK(W289),ISBLANK(X289))))</f>
        <v/>
      </c>
      <c r="AG289" s="309" t="n">
        <v>25</v>
      </c>
      <c r="AH289" s="309">
        <f>IF(AG289&lt;=30,1,IF(AG289&lt;=60,2,IF(AG289&lt;=100,3,"bd")))</f>
        <v/>
      </c>
      <c r="AI289" s="309">
        <f>AND(A289&gt;=zakresy_produkcyjne!B$2,A289&lt;=zakresy_produkcyjne!B$3)</f>
        <v/>
      </c>
      <c r="AJ289" s="309">
        <f>AND(B289&gt;=zakresy_produkcyjne!C$2,B289&lt;=zakresy_produkcyjne!C$3)</f>
        <v/>
      </c>
      <c r="AK289" s="309">
        <f>AND(C289&gt;=zakresy_produkcyjne!D$2,C289&lt;=zakresy_produkcyjne!D$3)</f>
        <v/>
      </c>
      <c r="AL289" s="309">
        <f>AND(D289&gt;=zakresy_produkcyjne!E$2,D289&lt;=zakresy_produkcyjne!E$3)</f>
        <v/>
      </c>
      <c r="AM289" s="309">
        <f>AND(E289&gt;=zakresy_produkcyjne!F$2,E289&lt;=zakresy_produkcyjne!F$3)</f>
        <v/>
      </c>
      <c r="AN289" s="309">
        <f>AND(F289&gt;=zakresy_produkcyjne!G$2,F289&lt;=zakresy_produkcyjne!G$3)</f>
        <v/>
      </c>
      <c r="AO289" s="309">
        <f>AND(G289&gt;=zakresy_produkcyjne!H$2,G289&lt;=zakresy_produkcyjne!H$3)</f>
        <v/>
      </c>
      <c r="AP289" s="309">
        <f>AND(O289&gt;=zakresy_produkcyjne!I$2,O289&lt;=zakresy_produkcyjne!I$3)</f>
        <v/>
      </c>
      <c r="AQ289" s="309">
        <f>AND(P289&gt;=zakresy_produkcyjne!J$2,P289&lt;=zakresy_produkcyjne!J$3)</f>
        <v/>
      </c>
      <c r="AR289" s="309">
        <f>AND(Q289&gt;=zakresy_produkcyjne!K$2,Q289&lt;=zakresy_produkcyjne!K$3)</f>
        <v/>
      </c>
      <c r="AS289" s="309">
        <f>AND(R289&gt;=zakresy_produkcyjne!L$2,R289&lt;=zakresy_produkcyjne!L$3)</f>
        <v/>
      </c>
      <c r="AT289" s="309">
        <f>AND(AI289:AO289)</f>
        <v/>
      </c>
      <c r="AU289" s="309">
        <f>AND(AP289:AS289)</f>
        <v/>
      </c>
      <c r="AV289" s="309">
        <f>AND(AT289:AU289)</f>
        <v/>
      </c>
      <c r="AW289" s="309">
        <f>AI289*zakresy_produkcyjne!B$4+AJ289*zakresy_produkcyjne!C$4+AK289*zakresy_produkcyjne!D$4+AL289*zakresy_produkcyjne!E$4+AM289*zakresy_produkcyjne!F$4+AN289*zakresy_produkcyjne!G$4+AO289*zakresy_produkcyjne!H$4+AP289*zakresy_produkcyjne!I$4+AQ289*zakresy_produkcyjne!J$4+AR289*zakresy_produkcyjne!K$4+AS289*zakresy_produkcyjne!L$4</f>
        <v/>
      </c>
      <c r="BJ289" s="309">
        <f>IF(S289&lt;&gt;"",S289,BE289)</f>
        <v/>
      </c>
      <c r="BK289" s="309">
        <f>IF(T289&lt;&gt;"",T289,BF289)</f>
        <v/>
      </c>
      <c r="BL289" s="309">
        <f>IF(U289&lt;&gt;"",U289,BG289)</f>
        <v/>
      </c>
      <c r="BM289" s="309">
        <f>IF(V289&lt;&gt;"",V289,BH289)</f>
        <v/>
      </c>
      <c r="BN289" s="309">
        <f>IF(X289&lt;&gt;"",X289,BI289)</f>
        <v/>
      </c>
      <c r="BO289" s="309">
        <f>ABS(BE289-BJ289)</f>
        <v/>
      </c>
      <c r="BP289" s="309">
        <f>IF(S289&lt;&gt;"",POWER((Arkusz10!$O$9*Q289+Arkusz10!$P$9)-S289,2))</f>
        <v/>
      </c>
    </row>
    <row customHeight="1" ht="13.8" r="290" s="311">
      <c r="A290" s="464" t="n">
        <v>3.3</v>
      </c>
      <c r="B290" s="464" t="n">
        <v>2.5</v>
      </c>
      <c r="C290" s="464" t="n">
        <v>0.21</v>
      </c>
      <c r="D290" s="464" t="n">
        <v>0.06</v>
      </c>
      <c r="E290" s="464" t="n">
        <v>1.6</v>
      </c>
      <c r="F290" s="464" t="n">
        <v>1.6</v>
      </c>
      <c r="G290" s="464" t="n">
        <v>0</v>
      </c>
      <c r="H290" s="464" t="n">
        <v>0.008</v>
      </c>
      <c r="I290" s="464" t="n">
        <v>0.01</v>
      </c>
      <c r="J290" s="464" t="n">
        <v>0</v>
      </c>
      <c r="K290" s="464" t="n">
        <v>0</v>
      </c>
      <c r="L290" s="464" t="n">
        <v>0</v>
      </c>
      <c r="M290" s="464" t="n">
        <v>0</v>
      </c>
      <c r="N290" s="464" t="n">
        <v>0</v>
      </c>
      <c r="O290" s="464" t="n">
        <v>850</v>
      </c>
      <c r="P290" s="464" t="n">
        <v>180</v>
      </c>
      <c r="Q290" s="464" t="n">
        <v>325</v>
      </c>
      <c r="R290" s="464" t="n">
        <v>120</v>
      </c>
      <c r="S290" s="465" t="n"/>
      <c r="T290" s="464" t="n"/>
      <c r="U290" s="464" t="n"/>
      <c r="V290" s="464" t="n"/>
      <c r="W290" s="464" t="n"/>
      <c r="X290" s="464" t="n">
        <v>93.5</v>
      </c>
      <c r="Y290" s="464" t="n">
        <v>40</v>
      </c>
      <c r="Z290" s="464" t="n"/>
      <c r="AA290" s="464" t="n"/>
      <c r="AB290" s="464" t="n"/>
      <c r="AC290" s="464" t="n"/>
      <c r="AD290" s="464" t="n"/>
      <c r="AE290" s="464" t="n"/>
      <c r="AF290" s="309">
        <f>NOT(OR(ISBLANK(S290),ISBLANK(T290),ISBLANK(U290),ISBLANK(V290),AND(ISBLANK(W290),ISBLANK(X290))))</f>
        <v/>
      </c>
      <c r="AG290" s="309" t="n">
        <v>25</v>
      </c>
      <c r="AH290" s="309">
        <f>IF(AG290&lt;=30,1,IF(AG290&lt;=60,2,IF(AG290&lt;=100,3,"bd")))</f>
        <v/>
      </c>
      <c r="AI290" s="309">
        <f>AND(A290&gt;=zakresy_produkcyjne!B$2,A290&lt;=zakresy_produkcyjne!B$3)</f>
        <v/>
      </c>
      <c r="AJ290" s="309">
        <f>AND(B290&gt;=zakresy_produkcyjne!C$2,B290&lt;=zakresy_produkcyjne!C$3)</f>
        <v/>
      </c>
      <c r="AK290" s="309">
        <f>AND(C290&gt;=zakresy_produkcyjne!D$2,C290&lt;=zakresy_produkcyjne!D$3)</f>
        <v/>
      </c>
      <c r="AL290" s="309">
        <f>AND(D290&gt;=zakresy_produkcyjne!E$2,D290&lt;=zakresy_produkcyjne!E$3)</f>
        <v/>
      </c>
      <c r="AM290" s="309">
        <f>AND(E290&gt;=zakresy_produkcyjne!F$2,E290&lt;=zakresy_produkcyjne!F$3)</f>
        <v/>
      </c>
      <c r="AN290" s="309">
        <f>AND(F290&gt;=zakresy_produkcyjne!G$2,F290&lt;=zakresy_produkcyjne!G$3)</f>
        <v/>
      </c>
      <c r="AO290" s="309">
        <f>AND(G290&gt;=zakresy_produkcyjne!H$2,G290&lt;=zakresy_produkcyjne!H$3)</f>
        <v/>
      </c>
      <c r="AP290" s="309">
        <f>AND(O290&gt;=zakresy_produkcyjne!I$2,O290&lt;=zakresy_produkcyjne!I$3)</f>
        <v/>
      </c>
      <c r="AQ290" s="309">
        <f>AND(P290&gt;=zakresy_produkcyjne!J$2,P290&lt;=zakresy_produkcyjne!J$3)</f>
        <v/>
      </c>
      <c r="AR290" s="309">
        <f>AND(Q290&gt;=zakresy_produkcyjne!K$2,Q290&lt;=zakresy_produkcyjne!K$3)</f>
        <v/>
      </c>
      <c r="AS290" s="309">
        <f>AND(R290&gt;=zakresy_produkcyjne!L$2,R290&lt;=zakresy_produkcyjne!L$3)</f>
        <v/>
      </c>
      <c r="AT290" s="309">
        <f>AND(AI290:AO290)</f>
        <v/>
      </c>
      <c r="AU290" s="309">
        <f>AND(AP290:AS290)</f>
        <v/>
      </c>
      <c r="AV290" s="309">
        <f>AND(AT290:AU290)</f>
        <v/>
      </c>
      <c r="AW290" s="309">
        <f>AI290*zakresy_produkcyjne!B$4+AJ290*zakresy_produkcyjne!C$4+AK290*zakresy_produkcyjne!D$4+AL290*zakresy_produkcyjne!E$4+AM290*zakresy_produkcyjne!F$4+AN290*zakresy_produkcyjne!G$4+AO290*zakresy_produkcyjne!H$4+AP290*zakresy_produkcyjne!I$4+AQ290*zakresy_produkcyjne!J$4+AR290*zakresy_produkcyjne!K$4+AS290*zakresy_produkcyjne!L$4</f>
        <v/>
      </c>
      <c r="BJ290" s="309">
        <f>IF(S290&lt;&gt;"",S290,BE290)</f>
        <v/>
      </c>
      <c r="BK290" s="309">
        <f>IF(T290&lt;&gt;"",T290,BF290)</f>
        <v/>
      </c>
      <c r="BL290" s="309">
        <f>IF(U290&lt;&gt;"",U290,BG290)</f>
        <v/>
      </c>
      <c r="BM290" s="309">
        <f>IF(V290&lt;&gt;"",V290,BH290)</f>
        <v/>
      </c>
      <c r="BN290" s="309">
        <f>IF(X290&lt;&gt;"",X290,BI290)</f>
        <v/>
      </c>
      <c r="BO290" s="309">
        <f>ABS(BE290-BJ290)</f>
        <v/>
      </c>
      <c r="BP290" s="309">
        <f>IF(S290&lt;&gt;"",POWER((Arkusz10!$O$9*Q290+Arkusz10!$P$9)-S290,2))</f>
        <v/>
      </c>
    </row>
    <row customHeight="1" ht="13.8" r="291" s="311">
      <c r="A291" s="464" t="n">
        <v>3.3</v>
      </c>
      <c r="B291" s="464" t="n">
        <v>2.5</v>
      </c>
      <c r="C291" s="464" t="n">
        <v>0.21</v>
      </c>
      <c r="D291" s="464" t="n">
        <v>0.06</v>
      </c>
      <c r="E291" s="464" t="n">
        <v>1.6</v>
      </c>
      <c r="F291" s="464" t="n">
        <v>1.6</v>
      </c>
      <c r="G291" s="464" t="n">
        <v>0</v>
      </c>
      <c r="H291" s="464" t="n">
        <v>0.008</v>
      </c>
      <c r="I291" s="464" t="n">
        <v>0.01</v>
      </c>
      <c r="J291" s="464" t="n">
        <v>0</v>
      </c>
      <c r="K291" s="464" t="n">
        <v>0</v>
      </c>
      <c r="L291" s="464" t="n">
        <v>0</v>
      </c>
      <c r="M291" s="464" t="n">
        <v>0</v>
      </c>
      <c r="N291" s="464" t="n">
        <v>0</v>
      </c>
      <c r="O291" s="464" t="n">
        <v>850</v>
      </c>
      <c r="P291" s="464" t="n">
        <v>180</v>
      </c>
      <c r="Q291" s="464" t="n">
        <v>325</v>
      </c>
      <c r="R291" s="464" t="n">
        <v>180</v>
      </c>
      <c r="S291" s="465" t="n"/>
      <c r="T291" s="464" t="n"/>
      <c r="U291" s="464" t="n"/>
      <c r="V291" s="464" t="n"/>
      <c r="W291" s="464" t="n"/>
      <c r="X291" s="464" t="n">
        <v>97</v>
      </c>
      <c r="Y291" s="464" t="n">
        <v>40</v>
      </c>
      <c r="Z291" s="464" t="n"/>
      <c r="AA291" s="464" t="n"/>
      <c r="AB291" s="464" t="n"/>
      <c r="AC291" s="464" t="n"/>
      <c r="AD291" s="464" t="n"/>
      <c r="AE291" s="464" t="n"/>
      <c r="AF291" s="309">
        <f>NOT(OR(ISBLANK(S291),ISBLANK(T291),ISBLANK(U291),ISBLANK(V291),AND(ISBLANK(W291),ISBLANK(X291))))</f>
        <v/>
      </c>
      <c r="AG291" s="309" t="n">
        <v>25</v>
      </c>
      <c r="AH291" s="309">
        <f>IF(AG291&lt;=30,1,IF(AG291&lt;=60,2,IF(AG291&lt;=100,3,"bd")))</f>
        <v/>
      </c>
      <c r="AI291" s="309">
        <f>AND(A291&gt;=zakresy_produkcyjne!B$2,A291&lt;=zakresy_produkcyjne!B$3)</f>
        <v/>
      </c>
      <c r="AJ291" s="309">
        <f>AND(B291&gt;=zakresy_produkcyjne!C$2,B291&lt;=zakresy_produkcyjne!C$3)</f>
        <v/>
      </c>
      <c r="AK291" s="309">
        <f>AND(C291&gt;=zakresy_produkcyjne!D$2,C291&lt;=zakresy_produkcyjne!D$3)</f>
        <v/>
      </c>
      <c r="AL291" s="309">
        <f>AND(D291&gt;=zakresy_produkcyjne!E$2,D291&lt;=zakresy_produkcyjne!E$3)</f>
        <v/>
      </c>
      <c r="AM291" s="309">
        <f>AND(E291&gt;=zakresy_produkcyjne!F$2,E291&lt;=zakresy_produkcyjne!F$3)</f>
        <v/>
      </c>
      <c r="AN291" s="309">
        <f>AND(F291&gt;=zakresy_produkcyjne!G$2,F291&lt;=zakresy_produkcyjne!G$3)</f>
        <v/>
      </c>
      <c r="AO291" s="309">
        <f>AND(G291&gt;=zakresy_produkcyjne!H$2,G291&lt;=zakresy_produkcyjne!H$3)</f>
        <v/>
      </c>
      <c r="AP291" s="309">
        <f>AND(O291&gt;=zakresy_produkcyjne!I$2,O291&lt;=zakresy_produkcyjne!I$3)</f>
        <v/>
      </c>
      <c r="AQ291" s="309">
        <f>AND(P291&gt;=zakresy_produkcyjne!J$2,P291&lt;=zakresy_produkcyjne!J$3)</f>
        <v/>
      </c>
      <c r="AR291" s="309">
        <f>AND(Q291&gt;=zakresy_produkcyjne!K$2,Q291&lt;=zakresy_produkcyjne!K$3)</f>
        <v/>
      </c>
      <c r="AS291" s="309">
        <f>AND(R291&gt;=zakresy_produkcyjne!L$2,R291&lt;=zakresy_produkcyjne!L$3)</f>
        <v/>
      </c>
      <c r="AT291" s="309">
        <f>AND(AI291:AO291)</f>
        <v/>
      </c>
      <c r="AU291" s="309">
        <f>AND(AP291:AS291)</f>
        <v/>
      </c>
      <c r="AV291" s="309">
        <f>AND(AT291:AU291)</f>
        <v/>
      </c>
      <c r="AW291" s="309">
        <f>AI291*zakresy_produkcyjne!B$4+AJ291*zakresy_produkcyjne!C$4+AK291*zakresy_produkcyjne!D$4+AL291*zakresy_produkcyjne!E$4+AM291*zakresy_produkcyjne!F$4+AN291*zakresy_produkcyjne!G$4+AO291*zakresy_produkcyjne!H$4+AP291*zakresy_produkcyjne!I$4+AQ291*zakresy_produkcyjne!J$4+AR291*zakresy_produkcyjne!K$4+AS291*zakresy_produkcyjne!L$4</f>
        <v/>
      </c>
      <c r="BJ291" s="309">
        <f>IF(S291&lt;&gt;"",S291,BE291)</f>
        <v/>
      </c>
      <c r="BK291" s="309">
        <f>IF(T291&lt;&gt;"",T291,BF291)</f>
        <v/>
      </c>
      <c r="BL291" s="309">
        <f>IF(U291&lt;&gt;"",U291,BG291)</f>
        <v/>
      </c>
      <c r="BM291" s="309">
        <f>IF(V291&lt;&gt;"",V291,BH291)</f>
        <v/>
      </c>
      <c r="BN291" s="309">
        <f>IF(X291&lt;&gt;"",X291,BI291)</f>
        <v/>
      </c>
      <c r="BO291" s="309">
        <f>ABS(BE291-BJ291)</f>
        <v/>
      </c>
      <c r="BP291" s="309">
        <f>IF(S291&lt;&gt;"",POWER((Arkusz10!$O$9*Q291+Arkusz10!$P$9)-S291,2))</f>
        <v/>
      </c>
    </row>
    <row customHeight="1" ht="13.8" r="292" s="311">
      <c r="A292" s="464" t="n">
        <v>3.3</v>
      </c>
      <c r="B292" s="464" t="n">
        <v>2.5</v>
      </c>
      <c r="C292" s="464" t="n">
        <v>0.21</v>
      </c>
      <c r="D292" s="464" t="n">
        <v>0.06</v>
      </c>
      <c r="E292" s="464" t="n">
        <v>1.6</v>
      </c>
      <c r="F292" s="464" t="n">
        <v>1.6</v>
      </c>
      <c r="G292" s="464" t="n">
        <v>0</v>
      </c>
      <c r="H292" s="464" t="n">
        <v>0.008</v>
      </c>
      <c r="I292" s="464" t="n">
        <v>0.01</v>
      </c>
      <c r="J292" s="464" t="n">
        <v>0</v>
      </c>
      <c r="K292" s="464" t="n">
        <v>0</v>
      </c>
      <c r="L292" s="464" t="n">
        <v>0</v>
      </c>
      <c r="M292" s="464" t="n">
        <v>0</v>
      </c>
      <c r="N292" s="464" t="n">
        <v>0</v>
      </c>
      <c r="O292" s="464" t="n">
        <v>850</v>
      </c>
      <c r="P292" s="464" t="n">
        <v>180</v>
      </c>
      <c r="Q292" s="464" t="n">
        <v>325</v>
      </c>
      <c r="R292" s="464" t="n">
        <v>240</v>
      </c>
      <c r="S292" s="465" t="n"/>
      <c r="T292" s="464" t="n"/>
      <c r="U292" s="464" t="n"/>
      <c r="V292" s="464" t="n"/>
      <c r="W292" s="464" t="n"/>
      <c r="X292" s="464" t="n">
        <v>100</v>
      </c>
      <c r="Y292" s="464" t="n">
        <v>40</v>
      </c>
      <c r="Z292" s="464" t="n"/>
      <c r="AA292" s="464" t="n"/>
      <c r="AB292" s="464" t="n"/>
      <c r="AC292" s="464" t="n"/>
      <c r="AD292" s="464" t="n"/>
      <c r="AE292" s="464" t="n"/>
      <c r="AF292" s="309">
        <f>NOT(OR(ISBLANK(S292),ISBLANK(T292),ISBLANK(U292),ISBLANK(V292),AND(ISBLANK(W292),ISBLANK(X292))))</f>
        <v/>
      </c>
      <c r="AG292" s="309" t="n">
        <v>25</v>
      </c>
      <c r="AH292" s="309">
        <f>IF(AG292&lt;=30,1,IF(AG292&lt;=60,2,IF(AG292&lt;=100,3,"bd")))</f>
        <v/>
      </c>
      <c r="AI292" s="309">
        <f>AND(A292&gt;=zakresy_produkcyjne!B$2,A292&lt;=zakresy_produkcyjne!B$3)</f>
        <v/>
      </c>
      <c r="AJ292" s="309">
        <f>AND(B292&gt;=zakresy_produkcyjne!C$2,B292&lt;=zakresy_produkcyjne!C$3)</f>
        <v/>
      </c>
      <c r="AK292" s="309">
        <f>AND(C292&gt;=zakresy_produkcyjne!D$2,C292&lt;=zakresy_produkcyjne!D$3)</f>
        <v/>
      </c>
      <c r="AL292" s="309">
        <f>AND(D292&gt;=zakresy_produkcyjne!E$2,D292&lt;=zakresy_produkcyjne!E$3)</f>
        <v/>
      </c>
      <c r="AM292" s="309">
        <f>AND(E292&gt;=zakresy_produkcyjne!F$2,E292&lt;=zakresy_produkcyjne!F$3)</f>
        <v/>
      </c>
      <c r="AN292" s="309">
        <f>AND(F292&gt;=zakresy_produkcyjne!G$2,F292&lt;=zakresy_produkcyjne!G$3)</f>
        <v/>
      </c>
      <c r="AO292" s="309">
        <f>AND(G292&gt;=zakresy_produkcyjne!H$2,G292&lt;=zakresy_produkcyjne!H$3)</f>
        <v/>
      </c>
      <c r="AP292" s="309">
        <f>AND(O292&gt;=zakresy_produkcyjne!I$2,O292&lt;=zakresy_produkcyjne!I$3)</f>
        <v/>
      </c>
      <c r="AQ292" s="309">
        <f>AND(P292&gt;=zakresy_produkcyjne!J$2,P292&lt;=zakresy_produkcyjne!J$3)</f>
        <v/>
      </c>
      <c r="AR292" s="309">
        <f>AND(Q292&gt;=zakresy_produkcyjne!K$2,Q292&lt;=zakresy_produkcyjne!K$3)</f>
        <v/>
      </c>
      <c r="AS292" s="309">
        <f>AND(R292&gt;=zakresy_produkcyjne!L$2,R292&lt;=zakresy_produkcyjne!L$3)</f>
        <v/>
      </c>
      <c r="AT292" s="309">
        <f>AND(AI292:AO292)</f>
        <v/>
      </c>
      <c r="AU292" s="309">
        <f>AND(AP292:AS292)</f>
        <v/>
      </c>
      <c r="AV292" s="309">
        <f>AND(AT292:AU292)</f>
        <v/>
      </c>
      <c r="AW292" s="309">
        <f>AI292*zakresy_produkcyjne!B$4+AJ292*zakresy_produkcyjne!C$4+AK292*zakresy_produkcyjne!D$4+AL292*zakresy_produkcyjne!E$4+AM292*zakresy_produkcyjne!F$4+AN292*zakresy_produkcyjne!G$4+AO292*zakresy_produkcyjne!H$4+AP292*zakresy_produkcyjne!I$4+AQ292*zakresy_produkcyjne!J$4+AR292*zakresy_produkcyjne!K$4+AS292*zakresy_produkcyjne!L$4</f>
        <v/>
      </c>
      <c r="BJ292" s="309">
        <f>IF(S292&lt;&gt;"",S292,BE292)</f>
        <v/>
      </c>
      <c r="BK292" s="309">
        <f>IF(T292&lt;&gt;"",T292,BF292)</f>
        <v/>
      </c>
      <c r="BL292" s="309">
        <f>IF(U292&lt;&gt;"",U292,BG292)</f>
        <v/>
      </c>
      <c r="BM292" s="309">
        <f>IF(V292&lt;&gt;"",V292,BH292)</f>
        <v/>
      </c>
      <c r="BN292" s="309">
        <f>IF(X292&lt;&gt;"",X292,BI292)</f>
        <v/>
      </c>
      <c r="BO292" s="309">
        <f>ABS(BE292-BJ292)</f>
        <v/>
      </c>
      <c r="BP292" s="309">
        <f>IF(S292&lt;&gt;"",POWER((Arkusz10!$O$9*Q292+Arkusz10!$P$9)-S292,2))</f>
        <v/>
      </c>
    </row>
    <row customHeight="1" ht="13.8" r="293" s="311">
      <c r="A293" s="464" t="n">
        <v>3.3</v>
      </c>
      <c r="B293" s="464" t="n">
        <v>2.5</v>
      </c>
      <c r="C293" s="464" t="n">
        <v>0.21</v>
      </c>
      <c r="D293" s="464" t="n">
        <v>0.06</v>
      </c>
      <c r="E293" s="464" t="n">
        <v>1.6</v>
      </c>
      <c r="F293" s="464" t="n">
        <v>1.6</v>
      </c>
      <c r="G293" s="464" t="n">
        <v>0</v>
      </c>
      <c r="H293" s="464" t="n">
        <v>0.008</v>
      </c>
      <c r="I293" s="464" t="n">
        <v>0.01</v>
      </c>
      <c r="J293" s="464" t="n">
        <v>0</v>
      </c>
      <c r="K293" s="464" t="n">
        <v>0</v>
      </c>
      <c r="L293" s="464" t="n">
        <v>0</v>
      </c>
      <c r="M293" s="464" t="n">
        <v>0</v>
      </c>
      <c r="N293" s="464" t="n">
        <v>0</v>
      </c>
      <c r="O293" s="464" t="n">
        <v>850</v>
      </c>
      <c r="P293" s="464" t="n">
        <v>180</v>
      </c>
      <c r="Q293" s="464" t="n">
        <v>325</v>
      </c>
      <c r="R293" s="464" t="n">
        <v>300</v>
      </c>
      <c r="S293" s="465" t="n"/>
      <c r="T293" s="464" t="n"/>
      <c r="U293" s="464" t="n"/>
      <c r="V293" s="464" t="n"/>
      <c r="W293" s="464" t="n"/>
      <c r="X293" s="464" t="n">
        <v>103.5</v>
      </c>
      <c r="Y293" s="464" t="n">
        <v>40</v>
      </c>
      <c r="Z293" s="464" t="n"/>
      <c r="AA293" s="464" t="n"/>
      <c r="AB293" s="464" t="n"/>
      <c r="AC293" s="464" t="n"/>
      <c r="AD293" s="464" t="n"/>
      <c r="AE293" s="464" t="n"/>
      <c r="AF293" s="309">
        <f>NOT(OR(ISBLANK(S293),ISBLANK(T293),ISBLANK(U293),ISBLANK(V293),AND(ISBLANK(W293),ISBLANK(X293))))</f>
        <v/>
      </c>
      <c r="AG293" s="309" t="n">
        <v>25</v>
      </c>
      <c r="AH293" s="309">
        <f>IF(AG293&lt;=30,1,IF(AG293&lt;=60,2,IF(AG293&lt;=100,3,"bd")))</f>
        <v/>
      </c>
      <c r="AI293" s="309">
        <f>AND(A293&gt;=zakresy_produkcyjne!B$2,A293&lt;=zakresy_produkcyjne!B$3)</f>
        <v/>
      </c>
      <c r="AJ293" s="309">
        <f>AND(B293&gt;=zakresy_produkcyjne!C$2,B293&lt;=zakresy_produkcyjne!C$3)</f>
        <v/>
      </c>
      <c r="AK293" s="309">
        <f>AND(C293&gt;=zakresy_produkcyjne!D$2,C293&lt;=zakresy_produkcyjne!D$3)</f>
        <v/>
      </c>
      <c r="AL293" s="309">
        <f>AND(D293&gt;=zakresy_produkcyjne!E$2,D293&lt;=zakresy_produkcyjne!E$3)</f>
        <v/>
      </c>
      <c r="AM293" s="309">
        <f>AND(E293&gt;=zakresy_produkcyjne!F$2,E293&lt;=zakresy_produkcyjne!F$3)</f>
        <v/>
      </c>
      <c r="AN293" s="309">
        <f>AND(F293&gt;=zakresy_produkcyjne!G$2,F293&lt;=zakresy_produkcyjne!G$3)</f>
        <v/>
      </c>
      <c r="AO293" s="309">
        <f>AND(G293&gt;=zakresy_produkcyjne!H$2,G293&lt;=zakresy_produkcyjne!H$3)</f>
        <v/>
      </c>
      <c r="AP293" s="309">
        <f>AND(O293&gt;=zakresy_produkcyjne!I$2,O293&lt;=zakresy_produkcyjne!I$3)</f>
        <v/>
      </c>
      <c r="AQ293" s="309">
        <f>AND(P293&gt;=zakresy_produkcyjne!J$2,P293&lt;=zakresy_produkcyjne!J$3)</f>
        <v/>
      </c>
      <c r="AR293" s="309">
        <f>AND(Q293&gt;=zakresy_produkcyjne!K$2,Q293&lt;=zakresy_produkcyjne!K$3)</f>
        <v/>
      </c>
      <c r="AS293" s="309">
        <f>AND(R293&gt;=zakresy_produkcyjne!L$2,R293&lt;=zakresy_produkcyjne!L$3)</f>
        <v/>
      </c>
      <c r="AT293" s="309">
        <f>AND(AI293:AO293)</f>
        <v/>
      </c>
      <c r="AU293" s="309">
        <f>AND(AP293:AS293)</f>
        <v/>
      </c>
      <c r="AV293" s="309">
        <f>AND(AT293:AU293)</f>
        <v/>
      </c>
      <c r="AW293" s="309">
        <f>AI293*zakresy_produkcyjne!B$4+AJ293*zakresy_produkcyjne!C$4+AK293*zakresy_produkcyjne!D$4+AL293*zakresy_produkcyjne!E$4+AM293*zakresy_produkcyjne!F$4+AN293*zakresy_produkcyjne!G$4+AO293*zakresy_produkcyjne!H$4+AP293*zakresy_produkcyjne!I$4+AQ293*zakresy_produkcyjne!J$4+AR293*zakresy_produkcyjne!K$4+AS293*zakresy_produkcyjne!L$4</f>
        <v/>
      </c>
      <c r="BJ293" s="309">
        <f>IF(S293&lt;&gt;"",S293,BE293)</f>
        <v/>
      </c>
      <c r="BK293" s="309">
        <f>IF(T293&lt;&gt;"",T293,BF293)</f>
        <v/>
      </c>
      <c r="BL293" s="309">
        <f>IF(U293&lt;&gt;"",U293,BG293)</f>
        <v/>
      </c>
      <c r="BM293" s="309">
        <f>IF(V293&lt;&gt;"",V293,BH293)</f>
        <v/>
      </c>
      <c r="BN293" s="309">
        <f>IF(X293&lt;&gt;"",X293,BI293)</f>
        <v/>
      </c>
      <c r="BO293" s="309">
        <f>ABS(BE293-BJ293)</f>
        <v/>
      </c>
      <c r="BP293" s="309">
        <f>IF(S293&lt;&gt;"",POWER((Arkusz10!$O$9*Q293+Arkusz10!$P$9)-S293,2))</f>
        <v/>
      </c>
    </row>
    <row customHeight="1" ht="13.8" r="294" s="311">
      <c r="A294" s="464" t="n">
        <v>3.3</v>
      </c>
      <c r="B294" s="464" t="n">
        <v>2.5</v>
      </c>
      <c r="C294" s="464" t="n">
        <v>0.21</v>
      </c>
      <c r="D294" s="464" t="n">
        <v>0.06</v>
      </c>
      <c r="E294" s="464" t="n">
        <v>1.6</v>
      </c>
      <c r="F294" s="464" t="n">
        <v>1.6</v>
      </c>
      <c r="G294" s="464" t="n">
        <v>0</v>
      </c>
      <c r="H294" s="464" t="n">
        <v>0.008</v>
      </c>
      <c r="I294" s="464" t="n">
        <v>0.01</v>
      </c>
      <c r="J294" s="464" t="n">
        <v>0</v>
      </c>
      <c r="K294" s="464" t="n">
        <v>0</v>
      </c>
      <c r="L294" s="464" t="n">
        <v>0</v>
      </c>
      <c r="M294" s="464" t="n">
        <v>0</v>
      </c>
      <c r="N294" s="464" t="n">
        <v>0</v>
      </c>
      <c r="O294" s="464" t="n">
        <v>850</v>
      </c>
      <c r="P294" s="464" t="n">
        <v>180</v>
      </c>
      <c r="Q294" s="464" t="n">
        <v>325</v>
      </c>
      <c r="R294" s="464" t="n">
        <v>360</v>
      </c>
      <c r="S294" s="465" t="n"/>
      <c r="T294" s="464" t="n"/>
      <c r="U294" s="464" t="n"/>
      <c r="V294" s="464" t="n"/>
      <c r="W294" s="464" t="n"/>
      <c r="X294" s="464" t="n">
        <v>106</v>
      </c>
      <c r="Y294" s="464" t="n">
        <v>40</v>
      </c>
      <c r="Z294" s="464" t="n"/>
      <c r="AA294" s="464" t="n"/>
      <c r="AB294" s="464" t="n"/>
      <c r="AC294" s="464" t="n"/>
      <c r="AD294" s="464" t="n"/>
      <c r="AE294" s="464" t="n"/>
      <c r="AF294" s="309">
        <f>NOT(OR(ISBLANK(S294),ISBLANK(T294),ISBLANK(U294),ISBLANK(V294),AND(ISBLANK(W294),ISBLANK(X294))))</f>
        <v/>
      </c>
      <c r="AG294" s="309" t="n">
        <v>25</v>
      </c>
      <c r="AH294" s="309">
        <f>IF(AG294&lt;=30,1,IF(AG294&lt;=60,2,IF(AG294&lt;=100,3,"bd")))</f>
        <v/>
      </c>
      <c r="AI294" s="309">
        <f>AND(A294&gt;=zakresy_produkcyjne!B$2,A294&lt;=zakresy_produkcyjne!B$3)</f>
        <v/>
      </c>
      <c r="AJ294" s="309">
        <f>AND(B294&gt;=zakresy_produkcyjne!C$2,B294&lt;=zakresy_produkcyjne!C$3)</f>
        <v/>
      </c>
      <c r="AK294" s="309">
        <f>AND(C294&gt;=zakresy_produkcyjne!D$2,C294&lt;=zakresy_produkcyjne!D$3)</f>
        <v/>
      </c>
      <c r="AL294" s="309">
        <f>AND(D294&gt;=zakresy_produkcyjne!E$2,D294&lt;=zakresy_produkcyjne!E$3)</f>
        <v/>
      </c>
      <c r="AM294" s="309">
        <f>AND(E294&gt;=zakresy_produkcyjne!F$2,E294&lt;=zakresy_produkcyjne!F$3)</f>
        <v/>
      </c>
      <c r="AN294" s="309">
        <f>AND(F294&gt;=zakresy_produkcyjne!G$2,F294&lt;=zakresy_produkcyjne!G$3)</f>
        <v/>
      </c>
      <c r="AO294" s="309">
        <f>AND(G294&gt;=zakresy_produkcyjne!H$2,G294&lt;=zakresy_produkcyjne!H$3)</f>
        <v/>
      </c>
      <c r="AP294" s="309">
        <f>AND(O294&gt;=zakresy_produkcyjne!I$2,O294&lt;=zakresy_produkcyjne!I$3)</f>
        <v/>
      </c>
      <c r="AQ294" s="309">
        <f>AND(P294&gt;=zakresy_produkcyjne!J$2,P294&lt;=zakresy_produkcyjne!J$3)</f>
        <v/>
      </c>
      <c r="AR294" s="309">
        <f>AND(Q294&gt;=zakresy_produkcyjne!K$2,Q294&lt;=zakresy_produkcyjne!K$3)</f>
        <v/>
      </c>
      <c r="AS294" s="309">
        <f>AND(R294&gt;=zakresy_produkcyjne!L$2,R294&lt;=zakresy_produkcyjne!L$3)</f>
        <v/>
      </c>
      <c r="AT294" s="309">
        <f>AND(AI294:AO294)</f>
        <v/>
      </c>
      <c r="AU294" s="309">
        <f>AND(AP294:AS294)</f>
        <v/>
      </c>
      <c r="AV294" s="309">
        <f>AND(AT294:AU294)</f>
        <v/>
      </c>
      <c r="AW294" s="309">
        <f>AI294*zakresy_produkcyjne!B$4+AJ294*zakresy_produkcyjne!C$4+AK294*zakresy_produkcyjne!D$4+AL294*zakresy_produkcyjne!E$4+AM294*zakresy_produkcyjne!F$4+AN294*zakresy_produkcyjne!G$4+AO294*zakresy_produkcyjne!H$4+AP294*zakresy_produkcyjne!I$4+AQ294*zakresy_produkcyjne!J$4+AR294*zakresy_produkcyjne!K$4+AS294*zakresy_produkcyjne!L$4</f>
        <v/>
      </c>
      <c r="BJ294" s="309">
        <f>IF(S294&lt;&gt;"",S294,BE294)</f>
        <v/>
      </c>
      <c r="BK294" s="309">
        <f>IF(T294&lt;&gt;"",T294,BF294)</f>
        <v/>
      </c>
      <c r="BL294" s="309">
        <f>IF(U294&lt;&gt;"",U294,BG294)</f>
        <v/>
      </c>
      <c r="BM294" s="309">
        <f>IF(V294&lt;&gt;"",V294,BH294)</f>
        <v/>
      </c>
      <c r="BN294" s="309">
        <f>IF(X294&lt;&gt;"",X294,BI294)</f>
        <v/>
      </c>
      <c r="BO294" s="309">
        <f>ABS(BE294-BJ294)</f>
        <v/>
      </c>
      <c r="BP294" s="309">
        <f>IF(S294&lt;&gt;"",POWER((Arkusz10!$O$9*Q294+Arkusz10!$P$9)-S294,2))</f>
        <v/>
      </c>
    </row>
    <row customHeight="1" ht="13.8" r="295" s="311">
      <c r="A295" s="464" t="n">
        <v>3.3</v>
      </c>
      <c r="B295" s="464" t="n">
        <v>2.5</v>
      </c>
      <c r="C295" s="464" t="n">
        <v>0.21</v>
      </c>
      <c r="D295" s="464" t="n">
        <v>0.06</v>
      </c>
      <c r="E295" s="464" t="n">
        <v>1.6</v>
      </c>
      <c r="F295" s="464" t="n">
        <v>1.6</v>
      </c>
      <c r="G295" s="464" t="n">
        <v>0</v>
      </c>
      <c r="H295" s="464" t="n">
        <v>0.008</v>
      </c>
      <c r="I295" s="464" t="n">
        <v>0.01</v>
      </c>
      <c r="J295" s="464" t="n">
        <v>0</v>
      </c>
      <c r="K295" s="464" t="n">
        <v>0</v>
      </c>
      <c r="L295" s="464" t="n">
        <v>0</v>
      </c>
      <c r="M295" s="464" t="n">
        <v>0</v>
      </c>
      <c r="N295" s="464" t="n">
        <v>0</v>
      </c>
      <c r="O295" s="464" t="n">
        <v>850</v>
      </c>
      <c r="P295" s="464" t="n">
        <v>180</v>
      </c>
      <c r="Q295" s="464" t="n">
        <v>350</v>
      </c>
      <c r="R295" s="464" t="n">
        <v>30</v>
      </c>
      <c r="S295" s="465" t="n"/>
      <c r="T295" s="464" t="n"/>
      <c r="U295" s="464" t="n"/>
      <c r="V295" s="464" t="n"/>
      <c r="W295" s="464" t="n"/>
      <c r="X295" s="464" t="n">
        <v>74</v>
      </c>
      <c r="Y295" s="464" t="n">
        <v>40</v>
      </c>
      <c r="Z295" s="464" t="n"/>
      <c r="AA295" s="464" t="n"/>
      <c r="AB295" s="464" t="n"/>
      <c r="AC295" s="464" t="n"/>
      <c r="AD295" s="464" t="n"/>
      <c r="AE295" s="464" t="n"/>
      <c r="AF295" s="309">
        <f>NOT(OR(ISBLANK(S295),ISBLANK(T295),ISBLANK(U295),ISBLANK(V295),AND(ISBLANK(W295),ISBLANK(X295))))</f>
        <v/>
      </c>
      <c r="AG295" s="309" t="n">
        <v>25</v>
      </c>
      <c r="AH295" s="309">
        <f>IF(AG295&lt;=30,1,IF(AG295&lt;=60,2,IF(AG295&lt;=100,3,"bd")))</f>
        <v/>
      </c>
      <c r="AI295" s="309">
        <f>AND(A295&gt;=zakresy_produkcyjne!B$2,A295&lt;=zakresy_produkcyjne!B$3)</f>
        <v/>
      </c>
      <c r="AJ295" s="309">
        <f>AND(B295&gt;=zakresy_produkcyjne!C$2,B295&lt;=zakresy_produkcyjne!C$3)</f>
        <v/>
      </c>
      <c r="AK295" s="309">
        <f>AND(C295&gt;=zakresy_produkcyjne!D$2,C295&lt;=zakresy_produkcyjne!D$3)</f>
        <v/>
      </c>
      <c r="AL295" s="309">
        <f>AND(D295&gt;=zakresy_produkcyjne!E$2,D295&lt;=zakresy_produkcyjne!E$3)</f>
        <v/>
      </c>
      <c r="AM295" s="309">
        <f>AND(E295&gt;=zakresy_produkcyjne!F$2,E295&lt;=zakresy_produkcyjne!F$3)</f>
        <v/>
      </c>
      <c r="AN295" s="309">
        <f>AND(F295&gt;=zakresy_produkcyjne!G$2,F295&lt;=zakresy_produkcyjne!G$3)</f>
        <v/>
      </c>
      <c r="AO295" s="309">
        <f>AND(G295&gt;=zakresy_produkcyjne!H$2,G295&lt;=zakresy_produkcyjne!H$3)</f>
        <v/>
      </c>
      <c r="AP295" s="309">
        <f>AND(O295&gt;=zakresy_produkcyjne!I$2,O295&lt;=zakresy_produkcyjne!I$3)</f>
        <v/>
      </c>
      <c r="AQ295" s="309">
        <f>AND(P295&gt;=zakresy_produkcyjne!J$2,P295&lt;=zakresy_produkcyjne!J$3)</f>
        <v/>
      </c>
      <c r="AR295" s="309">
        <f>AND(Q295&gt;=zakresy_produkcyjne!K$2,Q295&lt;=zakresy_produkcyjne!K$3)</f>
        <v/>
      </c>
      <c r="AS295" s="309">
        <f>AND(R295&gt;=zakresy_produkcyjne!L$2,R295&lt;=zakresy_produkcyjne!L$3)</f>
        <v/>
      </c>
      <c r="AT295" s="309">
        <f>AND(AI295:AO295)</f>
        <v/>
      </c>
      <c r="AU295" s="309">
        <f>AND(AP295:AS295)</f>
        <v/>
      </c>
      <c r="AV295" s="309">
        <f>AND(AT295:AU295)</f>
        <v/>
      </c>
      <c r="AW295" s="309">
        <f>AI295*zakresy_produkcyjne!B$4+AJ295*zakresy_produkcyjne!C$4+AK295*zakresy_produkcyjne!D$4+AL295*zakresy_produkcyjne!E$4+AM295*zakresy_produkcyjne!F$4+AN295*zakresy_produkcyjne!G$4+AO295*zakresy_produkcyjne!H$4+AP295*zakresy_produkcyjne!I$4+AQ295*zakresy_produkcyjne!J$4+AR295*zakresy_produkcyjne!K$4+AS295*zakresy_produkcyjne!L$4</f>
        <v/>
      </c>
      <c r="BJ295" s="309">
        <f>IF(S295&lt;&gt;"",S295,BE295)</f>
        <v/>
      </c>
      <c r="BK295" s="309">
        <f>IF(T295&lt;&gt;"",T295,BF295)</f>
        <v/>
      </c>
      <c r="BL295" s="309">
        <f>IF(U295&lt;&gt;"",U295,BG295)</f>
        <v/>
      </c>
      <c r="BM295" s="309">
        <f>IF(V295&lt;&gt;"",V295,BH295)</f>
        <v/>
      </c>
      <c r="BN295" s="309">
        <f>IF(X295&lt;&gt;"",X295,BI295)</f>
        <v/>
      </c>
      <c r="BO295" s="309">
        <f>ABS(BE295-BJ295)</f>
        <v/>
      </c>
      <c r="BP295" s="309">
        <f>IF(S295&lt;&gt;"",POWER((Arkusz10!$O$9*Q295+Arkusz10!$P$9)-S295,2))</f>
        <v/>
      </c>
    </row>
    <row customHeight="1" ht="13.8" r="296" s="311">
      <c r="A296" s="464" t="n">
        <v>3.3</v>
      </c>
      <c r="B296" s="464" t="n">
        <v>2.5</v>
      </c>
      <c r="C296" s="464" t="n">
        <v>0.21</v>
      </c>
      <c r="D296" s="464" t="n">
        <v>0.06</v>
      </c>
      <c r="E296" s="464" t="n">
        <v>1.6</v>
      </c>
      <c r="F296" s="464" t="n">
        <v>1.6</v>
      </c>
      <c r="G296" s="464" t="n">
        <v>0</v>
      </c>
      <c r="H296" s="464" t="n">
        <v>0.008</v>
      </c>
      <c r="I296" s="464" t="n">
        <v>0.01</v>
      </c>
      <c r="J296" s="464" t="n">
        <v>0</v>
      </c>
      <c r="K296" s="464" t="n">
        <v>0</v>
      </c>
      <c r="L296" s="464" t="n">
        <v>0</v>
      </c>
      <c r="M296" s="464" t="n">
        <v>0</v>
      </c>
      <c r="N296" s="464" t="n">
        <v>0</v>
      </c>
      <c r="O296" s="464" t="n">
        <v>850</v>
      </c>
      <c r="P296" s="464" t="n">
        <v>180</v>
      </c>
      <c r="Q296" s="464" t="n">
        <v>350</v>
      </c>
      <c r="R296" s="464" t="n">
        <v>60</v>
      </c>
      <c r="S296" s="465" t="n"/>
      <c r="T296" s="464" t="n"/>
      <c r="U296" s="464" t="n"/>
      <c r="V296" s="464" t="n"/>
      <c r="W296" s="464" t="n"/>
      <c r="X296" s="464" t="n">
        <v>108.5</v>
      </c>
      <c r="Y296" s="464" t="n">
        <v>40</v>
      </c>
      <c r="Z296" s="464" t="n"/>
      <c r="AA296" s="464" t="n"/>
      <c r="AB296" s="464" t="n"/>
      <c r="AC296" s="464" t="n"/>
      <c r="AD296" s="464" t="n"/>
      <c r="AE296" s="464" t="n"/>
      <c r="AF296" s="309">
        <f>NOT(OR(ISBLANK(S296),ISBLANK(T296),ISBLANK(U296),ISBLANK(V296),AND(ISBLANK(W296),ISBLANK(X296))))</f>
        <v/>
      </c>
      <c r="AG296" s="309" t="n">
        <v>25</v>
      </c>
      <c r="AH296" s="309">
        <f>IF(AG296&lt;=30,1,IF(AG296&lt;=60,2,IF(AG296&lt;=100,3,"bd")))</f>
        <v/>
      </c>
      <c r="AI296" s="309">
        <f>AND(A296&gt;=zakresy_produkcyjne!B$2,A296&lt;=zakresy_produkcyjne!B$3)</f>
        <v/>
      </c>
      <c r="AJ296" s="309">
        <f>AND(B296&gt;=zakresy_produkcyjne!C$2,B296&lt;=zakresy_produkcyjne!C$3)</f>
        <v/>
      </c>
      <c r="AK296" s="309">
        <f>AND(C296&gt;=zakresy_produkcyjne!D$2,C296&lt;=zakresy_produkcyjne!D$3)</f>
        <v/>
      </c>
      <c r="AL296" s="309">
        <f>AND(D296&gt;=zakresy_produkcyjne!E$2,D296&lt;=zakresy_produkcyjne!E$3)</f>
        <v/>
      </c>
      <c r="AM296" s="309">
        <f>AND(E296&gt;=zakresy_produkcyjne!F$2,E296&lt;=zakresy_produkcyjne!F$3)</f>
        <v/>
      </c>
      <c r="AN296" s="309">
        <f>AND(F296&gt;=zakresy_produkcyjne!G$2,F296&lt;=zakresy_produkcyjne!G$3)</f>
        <v/>
      </c>
      <c r="AO296" s="309">
        <f>AND(G296&gt;=zakresy_produkcyjne!H$2,G296&lt;=zakresy_produkcyjne!H$3)</f>
        <v/>
      </c>
      <c r="AP296" s="309">
        <f>AND(O296&gt;=zakresy_produkcyjne!I$2,O296&lt;=zakresy_produkcyjne!I$3)</f>
        <v/>
      </c>
      <c r="AQ296" s="309">
        <f>AND(P296&gt;=zakresy_produkcyjne!J$2,P296&lt;=zakresy_produkcyjne!J$3)</f>
        <v/>
      </c>
      <c r="AR296" s="309">
        <f>AND(Q296&gt;=zakresy_produkcyjne!K$2,Q296&lt;=zakresy_produkcyjne!K$3)</f>
        <v/>
      </c>
      <c r="AS296" s="309">
        <f>AND(R296&gt;=zakresy_produkcyjne!L$2,R296&lt;=zakresy_produkcyjne!L$3)</f>
        <v/>
      </c>
      <c r="AT296" s="309">
        <f>AND(AI296:AO296)</f>
        <v/>
      </c>
      <c r="AU296" s="309">
        <f>AND(AP296:AS296)</f>
        <v/>
      </c>
      <c r="AV296" s="309">
        <f>AND(AT296:AU296)</f>
        <v/>
      </c>
      <c r="AW296" s="309">
        <f>AI296*zakresy_produkcyjne!B$4+AJ296*zakresy_produkcyjne!C$4+AK296*zakresy_produkcyjne!D$4+AL296*zakresy_produkcyjne!E$4+AM296*zakresy_produkcyjne!F$4+AN296*zakresy_produkcyjne!G$4+AO296*zakresy_produkcyjne!H$4+AP296*zakresy_produkcyjne!I$4+AQ296*zakresy_produkcyjne!J$4+AR296*zakresy_produkcyjne!K$4+AS296*zakresy_produkcyjne!L$4</f>
        <v/>
      </c>
      <c r="BJ296" s="309">
        <f>IF(S296&lt;&gt;"",S296,BE296)</f>
        <v/>
      </c>
      <c r="BK296" s="309">
        <f>IF(T296&lt;&gt;"",T296,BF296)</f>
        <v/>
      </c>
      <c r="BL296" s="309">
        <f>IF(U296&lt;&gt;"",U296,BG296)</f>
        <v/>
      </c>
      <c r="BM296" s="309">
        <f>IF(V296&lt;&gt;"",V296,BH296)</f>
        <v/>
      </c>
      <c r="BN296" s="309">
        <f>IF(X296&lt;&gt;"",X296,BI296)</f>
        <v/>
      </c>
      <c r="BO296" s="309">
        <f>ABS(BE296-BJ296)</f>
        <v/>
      </c>
      <c r="BP296" s="309">
        <f>IF(S296&lt;&gt;"",POWER((Arkusz10!$O$9*Q296+Arkusz10!$P$9)-S296,2))</f>
        <v/>
      </c>
    </row>
    <row customHeight="1" ht="13.8" r="297" s="311">
      <c r="A297" s="464" t="n">
        <v>3.3</v>
      </c>
      <c r="B297" s="464" t="n">
        <v>2.5</v>
      </c>
      <c r="C297" s="464" t="n">
        <v>0.21</v>
      </c>
      <c r="D297" s="464" t="n">
        <v>0.06</v>
      </c>
      <c r="E297" s="464" t="n">
        <v>1.6</v>
      </c>
      <c r="F297" s="464" t="n">
        <v>1.6</v>
      </c>
      <c r="G297" s="464" t="n">
        <v>0</v>
      </c>
      <c r="H297" s="464" t="n">
        <v>0.008</v>
      </c>
      <c r="I297" s="464" t="n">
        <v>0.01</v>
      </c>
      <c r="J297" s="464" t="n">
        <v>0</v>
      </c>
      <c r="K297" s="464" t="n">
        <v>0</v>
      </c>
      <c r="L297" s="464" t="n">
        <v>0</v>
      </c>
      <c r="M297" s="464" t="n">
        <v>0</v>
      </c>
      <c r="N297" s="464" t="n">
        <v>0</v>
      </c>
      <c r="O297" s="464" t="n">
        <v>850</v>
      </c>
      <c r="P297" s="464" t="n">
        <v>180</v>
      </c>
      <c r="Q297" s="464" t="n">
        <v>350</v>
      </c>
      <c r="R297" s="464" t="n">
        <v>120</v>
      </c>
      <c r="S297" s="465" t="n"/>
      <c r="T297" s="464" t="n"/>
      <c r="U297" s="464" t="n"/>
      <c r="V297" s="464" t="n"/>
      <c r="W297" s="464" t="n"/>
      <c r="X297" s="464" t="n">
        <v>109.5</v>
      </c>
      <c r="Y297" s="464" t="n">
        <v>40</v>
      </c>
      <c r="Z297" s="464" t="n"/>
      <c r="AA297" s="464" t="n"/>
      <c r="AB297" s="464" t="n"/>
      <c r="AC297" s="464" t="n"/>
      <c r="AD297" s="464" t="n"/>
      <c r="AE297" s="464" t="n"/>
      <c r="AF297" s="309">
        <f>NOT(OR(ISBLANK(S297),ISBLANK(T297),ISBLANK(U297),ISBLANK(V297),AND(ISBLANK(W297),ISBLANK(X297))))</f>
        <v/>
      </c>
      <c r="AG297" s="309" t="n">
        <v>25</v>
      </c>
      <c r="AH297" s="309">
        <f>IF(AG297&lt;=30,1,IF(AG297&lt;=60,2,IF(AG297&lt;=100,3,"bd")))</f>
        <v/>
      </c>
      <c r="AI297" s="309">
        <f>AND(A297&gt;=zakresy_produkcyjne!B$2,A297&lt;=zakresy_produkcyjne!B$3)</f>
        <v/>
      </c>
      <c r="AJ297" s="309">
        <f>AND(B297&gt;=zakresy_produkcyjne!C$2,B297&lt;=zakresy_produkcyjne!C$3)</f>
        <v/>
      </c>
      <c r="AK297" s="309">
        <f>AND(C297&gt;=zakresy_produkcyjne!D$2,C297&lt;=zakresy_produkcyjne!D$3)</f>
        <v/>
      </c>
      <c r="AL297" s="309">
        <f>AND(D297&gt;=zakresy_produkcyjne!E$2,D297&lt;=zakresy_produkcyjne!E$3)</f>
        <v/>
      </c>
      <c r="AM297" s="309">
        <f>AND(E297&gt;=zakresy_produkcyjne!F$2,E297&lt;=zakresy_produkcyjne!F$3)</f>
        <v/>
      </c>
      <c r="AN297" s="309">
        <f>AND(F297&gt;=zakresy_produkcyjne!G$2,F297&lt;=zakresy_produkcyjne!G$3)</f>
        <v/>
      </c>
      <c r="AO297" s="309">
        <f>AND(G297&gt;=zakresy_produkcyjne!H$2,G297&lt;=zakresy_produkcyjne!H$3)</f>
        <v/>
      </c>
      <c r="AP297" s="309">
        <f>AND(O297&gt;=zakresy_produkcyjne!I$2,O297&lt;=zakresy_produkcyjne!I$3)</f>
        <v/>
      </c>
      <c r="AQ297" s="309">
        <f>AND(P297&gt;=zakresy_produkcyjne!J$2,P297&lt;=zakresy_produkcyjne!J$3)</f>
        <v/>
      </c>
      <c r="AR297" s="309">
        <f>AND(Q297&gt;=zakresy_produkcyjne!K$2,Q297&lt;=zakresy_produkcyjne!K$3)</f>
        <v/>
      </c>
      <c r="AS297" s="309">
        <f>AND(R297&gt;=zakresy_produkcyjne!L$2,R297&lt;=zakresy_produkcyjne!L$3)</f>
        <v/>
      </c>
      <c r="AT297" s="309">
        <f>AND(AI297:AO297)</f>
        <v/>
      </c>
      <c r="AU297" s="309">
        <f>AND(AP297:AS297)</f>
        <v/>
      </c>
      <c r="AV297" s="309">
        <f>AND(AT297:AU297)</f>
        <v/>
      </c>
      <c r="AW297" s="309">
        <f>AI297*zakresy_produkcyjne!B$4+AJ297*zakresy_produkcyjne!C$4+AK297*zakresy_produkcyjne!D$4+AL297*zakresy_produkcyjne!E$4+AM297*zakresy_produkcyjne!F$4+AN297*zakresy_produkcyjne!G$4+AO297*zakresy_produkcyjne!H$4+AP297*zakresy_produkcyjne!I$4+AQ297*zakresy_produkcyjne!J$4+AR297*zakresy_produkcyjne!K$4+AS297*zakresy_produkcyjne!L$4</f>
        <v/>
      </c>
      <c r="BJ297" s="309">
        <f>IF(S297&lt;&gt;"",S297,BE297)</f>
        <v/>
      </c>
      <c r="BK297" s="309">
        <f>IF(T297&lt;&gt;"",T297,BF297)</f>
        <v/>
      </c>
      <c r="BL297" s="309">
        <f>IF(U297&lt;&gt;"",U297,BG297)</f>
        <v/>
      </c>
      <c r="BM297" s="309">
        <f>IF(V297&lt;&gt;"",V297,BH297)</f>
        <v/>
      </c>
      <c r="BN297" s="309">
        <f>IF(X297&lt;&gt;"",X297,BI297)</f>
        <v/>
      </c>
      <c r="BO297" s="309">
        <f>ABS(BE297-BJ297)</f>
        <v/>
      </c>
      <c r="BP297" s="309">
        <f>IF(S297&lt;&gt;"",POWER((Arkusz10!$O$9*Q297+Arkusz10!$P$9)-S297,2))</f>
        <v/>
      </c>
    </row>
    <row customHeight="1" ht="13.8" r="298" s="311">
      <c r="A298" s="464" t="n">
        <v>3.3</v>
      </c>
      <c r="B298" s="464" t="n">
        <v>2.5</v>
      </c>
      <c r="C298" s="464" t="n">
        <v>0.21</v>
      </c>
      <c r="D298" s="464" t="n">
        <v>0.06</v>
      </c>
      <c r="E298" s="464" t="n">
        <v>1.6</v>
      </c>
      <c r="F298" s="464" t="n">
        <v>1.6</v>
      </c>
      <c r="G298" s="464" t="n">
        <v>0</v>
      </c>
      <c r="H298" s="464" t="n">
        <v>0.008</v>
      </c>
      <c r="I298" s="464" t="n">
        <v>0.01</v>
      </c>
      <c r="J298" s="464" t="n">
        <v>0</v>
      </c>
      <c r="K298" s="464" t="n">
        <v>0</v>
      </c>
      <c r="L298" s="464" t="n">
        <v>0</v>
      </c>
      <c r="M298" s="464" t="n">
        <v>0</v>
      </c>
      <c r="N298" s="464" t="n">
        <v>0</v>
      </c>
      <c r="O298" s="464" t="n">
        <v>850</v>
      </c>
      <c r="P298" s="464" t="n">
        <v>180</v>
      </c>
      <c r="Q298" s="464" t="n">
        <v>350</v>
      </c>
      <c r="R298" s="464" t="n">
        <v>180</v>
      </c>
      <c r="S298" s="465" t="n"/>
      <c r="T298" s="464" t="n"/>
      <c r="U298" s="464" t="n"/>
      <c r="V298" s="464" t="n"/>
      <c r="W298" s="464" t="n"/>
      <c r="X298" s="464" t="n">
        <v>103</v>
      </c>
      <c r="Y298" s="464" t="n">
        <v>40</v>
      </c>
      <c r="Z298" s="464" t="n"/>
      <c r="AA298" s="464" t="n"/>
      <c r="AB298" s="464" t="n"/>
      <c r="AC298" s="464" t="n"/>
      <c r="AD298" s="464" t="n"/>
      <c r="AE298" s="464" t="n"/>
      <c r="AF298" s="309">
        <f>NOT(OR(ISBLANK(S298),ISBLANK(T298),ISBLANK(U298),ISBLANK(V298),AND(ISBLANK(W298),ISBLANK(X298))))</f>
        <v/>
      </c>
      <c r="AG298" s="309" t="n">
        <v>25</v>
      </c>
      <c r="AH298" s="309">
        <f>IF(AG298&lt;=30,1,IF(AG298&lt;=60,2,IF(AG298&lt;=100,3,"bd")))</f>
        <v/>
      </c>
      <c r="AI298" s="309">
        <f>AND(A298&gt;=zakresy_produkcyjne!B$2,A298&lt;=zakresy_produkcyjne!B$3)</f>
        <v/>
      </c>
      <c r="AJ298" s="309">
        <f>AND(B298&gt;=zakresy_produkcyjne!C$2,B298&lt;=zakresy_produkcyjne!C$3)</f>
        <v/>
      </c>
      <c r="AK298" s="309">
        <f>AND(C298&gt;=zakresy_produkcyjne!D$2,C298&lt;=zakresy_produkcyjne!D$3)</f>
        <v/>
      </c>
      <c r="AL298" s="309">
        <f>AND(D298&gt;=zakresy_produkcyjne!E$2,D298&lt;=zakresy_produkcyjne!E$3)</f>
        <v/>
      </c>
      <c r="AM298" s="309">
        <f>AND(E298&gt;=zakresy_produkcyjne!F$2,E298&lt;=zakresy_produkcyjne!F$3)</f>
        <v/>
      </c>
      <c r="AN298" s="309">
        <f>AND(F298&gt;=zakresy_produkcyjne!G$2,F298&lt;=zakresy_produkcyjne!G$3)</f>
        <v/>
      </c>
      <c r="AO298" s="309">
        <f>AND(G298&gt;=zakresy_produkcyjne!H$2,G298&lt;=zakresy_produkcyjne!H$3)</f>
        <v/>
      </c>
      <c r="AP298" s="309">
        <f>AND(O298&gt;=zakresy_produkcyjne!I$2,O298&lt;=zakresy_produkcyjne!I$3)</f>
        <v/>
      </c>
      <c r="AQ298" s="309">
        <f>AND(P298&gt;=zakresy_produkcyjne!J$2,P298&lt;=zakresy_produkcyjne!J$3)</f>
        <v/>
      </c>
      <c r="AR298" s="309">
        <f>AND(Q298&gt;=zakresy_produkcyjne!K$2,Q298&lt;=zakresy_produkcyjne!K$3)</f>
        <v/>
      </c>
      <c r="AS298" s="309">
        <f>AND(R298&gt;=zakresy_produkcyjne!L$2,R298&lt;=zakresy_produkcyjne!L$3)</f>
        <v/>
      </c>
      <c r="AT298" s="309">
        <f>AND(AI298:AO298)</f>
        <v/>
      </c>
      <c r="AU298" s="309">
        <f>AND(AP298:AS298)</f>
        <v/>
      </c>
      <c r="AV298" s="309">
        <f>AND(AT298:AU298)</f>
        <v/>
      </c>
      <c r="AW298" s="309">
        <f>AI298*zakresy_produkcyjne!B$4+AJ298*zakresy_produkcyjne!C$4+AK298*zakresy_produkcyjne!D$4+AL298*zakresy_produkcyjne!E$4+AM298*zakresy_produkcyjne!F$4+AN298*zakresy_produkcyjne!G$4+AO298*zakresy_produkcyjne!H$4+AP298*zakresy_produkcyjne!I$4+AQ298*zakresy_produkcyjne!J$4+AR298*zakresy_produkcyjne!K$4+AS298*zakresy_produkcyjne!L$4</f>
        <v/>
      </c>
      <c r="BJ298" s="309">
        <f>IF(S298&lt;&gt;"",S298,BE298)</f>
        <v/>
      </c>
      <c r="BK298" s="309">
        <f>IF(T298&lt;&gt;"",T298,BF298)</f>
        <v/>
      </c>
      <c r="BL298" s="309">
        <f>IF(U298&lt;&gt;"",U298,BG298)</f>
        <v/>
      </c>
      <c r="BM298" s="309">
        <f>IF(V298&lt;&gt;"",V298,BH298)</f>
        <v/>
      </c>
      <c r="BN298" s="309">
        <f>IF(X298&lt;&gt;"",X298,BI298)</f>
        <v/>
      </c>
      <c r="BO298" s="309">
        <f>ABS(BE298-BJ298)</f>
        <v/>
      </c>
      <c r="BP298" s="309">
        <f>IF(S298&lt;&gt;"",POWER((Arkusz10!$O$9*Q298+Arkusz10!$P$9)-S298,2))</f>
        <v/>
      </c>
    </row>
    <row customHeight="1" ht="13.8" r="299" s="311">
      <c r="A299" s="464" t="n">
        <v>3.3</v>
      </c>
      <c r="B299" s="464" t="n">
        <v>2.5</v>
      </c>
      <c r="C299" s="464" t="n">
        <v>0.21</v>
      </c>
      <c r="D299" s="464" t="n">
        <v>0.06</v>
      </c>
      <c r="E299" s="464" t="n">
        <v>1.6</v>
      </c>
      <c r="F299" s="464" t="n">
        <v>1.6</v>
      </c>
      <c r="G299" s="464" t="n">
        <v>0</v>
      </c>
      <c r="H299" s="464" t="n">
        <v>0.008</v>
      </c>
      <c r="I299" s="464" t="n">
        <v>0.01</v>
      </c>
      <c r="J299" s="464" t="n">
        <v>0</v>
      </c>
      <c r="K299" s="464" t="n">
        <v>0</v>
      </c>
      <c r="L299" s="464" t="n">
        <v>0</v>
      </c>
      <c r="M299" s="464" t="n">
        <v>0</v>
      </c>
      <c r="N299" s="464" t="n">
        <v>0</v>
      </c>
      <c r="O299" s="464" t="n">
        <v>850</v>
      </c>
      <c r="P299" s="464" t="n">
        <v>180</v>
      </c>
      <c r="Q299" s="464" t="n">
        <v>350</v>
      </c>
      <c r="R299" s="464" t="n">
        <v>240</v>
      </c>
      <c r="S299" s="464" t="n">
        <v>1005</v>
      </c>
      <c r="T299" s="465" t="n"/>
      <c r="U299" s="464" t="n">
        <v>9.1</v>
      </c>
      <c r="V299" s="464">
        <f>KONWERTUJ_TWARDOSC(AE299,tabela_twardosci!$M$8:$M$69,tabela_twardosci!$K$8:$K$69)</f>
        <v/>
      </c>
      <c r="W299" s="464" t="n"/>
      <c r="X299" s="464" t="n">
        <v>109</v>
      </c>
      <c r="Y299" s="464" t="n">
        <v>40</v>
      </c>
      <c r="Z299" s="464" t="n"/>
      <c r="AA299" s="464" t="n"/>
      <c r="AB299" s="464" t="n"/>
      <c r="AC299" s="464" t="n"/>
      <c r="AD299" s="464" t="n"/>
      <c r="AE299" s="464" t="n">
        <v>354</v>
      </c>
      <c r="AF299" s="309">
        <f>NOT(OR(ISBLANK(S299),ISBLANK(T299),ISBLANK(U299),ISBLANK(V299),AND(ISBLANK(W299),ISBLANK(X299))))</f>
        <v/>
      </c>
      <c r="AG299" s="309" t="n">
        <v>25</v>
      </c>
      <c r="AH299" s="309">
        <f>IF(AG299&lt;=30,1,IF(AG299&lt;=60,2,IF(AG299&lt;=100,3,"bd")))</f>
        <v/>
      </c>
      <c r="AI299" s="309">
        <f>AND(A299&gt;=zakresy_produkcyjne!B$2,A299&lt;=zakresy_produkcyjne!B$3)</f>
        <v/>
      </c>
      <c r="AJ299" s="309">
        <f>AND(B299&gt;=zakresy_produkcyjne!C$2,B299&lt;=zakresy_produkcyjne!C$3)</f>
        <v/>
      </c>
      <c r="AK299" s="309">
        <f>AND(C299&gt;=zakresy_produkcyjne!D$2,C299&lt;=zakresy_produkcyjne!D$3)</f>
        <v/>
      </c>
      <c r="AL299" s="309">
        <f>AND(D299&gt;=zakresy_produkcyjne!E$2,D299&lt;=zakresy_produkcyjne!E$3)</f>
        <v/>
      </c>
      <c r="AM299" s="309">
        <f>AND(E299&gt;=zakresy_produkcyjne!F$2,E299&lt;=zakresy_produkcyjne!F$3)</f>
        <v/>
      </c>
      <c r="AN299" s="309">
        <f>AND(F299&gt;=zakresy_produkcyjne!G$2,F299&lt;=zakresy_produkcyjne!G$3)</f>
        <v/>
      </c>
      <c r="AO299" s="309">
        <f>AND(G299&gt;=zakresy_produkcyjne!H$2,G299&lt;=zakresy_produkcyjne!H$3)</f>
        <v/>
      </c>
      <c r="AP299" s="309">
        <f>AND(O299&gt;=zakresy_produkcyjne!I$2,O299&lt;=zakresy_produkcyjne!I$3)</f>
        <v/>
      </c>
      <c r="AQ299" s="309">
        <f>AND(P299&gt;=zakresy_produkcyjne!J$2,P299&lt;=zakresy_produkcyjne!J$3)</f>
        <v/>
      </c>
      <c r="AR299" s="309">
        <f>AND(Q299&gt;=zakresy_produkcyjne!K$2,Q299&lt;=zakresy_produkcyjne!K$3)</f>
        <v/>
      </c>
      <c r="AS299" s="309">
        <f>AND(R299&gt;=zakresy_produkcyjne!L$2,R299&lt;=zakresy_produkcyjne!L$3)</f>
        <v/>
      </c>
      <c r="AT299" s="309">
        <f>AND(AI299:AO299)</f>
        <v/>
      </c>
      <c r="AU299" s="309">
        <f>AND(AP299:AS299)</f>
        <v/>
      </c>
      <c r="AV299" s="309">
        <f>AND(AT299:AU299)</f>
        <v/>
      </c>
      <c r="AW299" s="309">
        <f>AI299*zakresy_produkcyjne!B$4+AJ299*zakresy_produkcyjne!C$4+AK299*zakresy_produkcyjne!D$4+AL299*zakresy_produkcyjne!E$4+AM299*zakresy_produkcyjne!F$4+AN299*zakresy_produkcyjne!G$4+AO299*zakresy_produkcyjne!H$4+AP299*zakresy_produkcyjne!I$4+AQ299*zakresy_produkcyjne!J$4+AR299*zakresy_produkcyjne!K$4+AS299*zakresy_produkcyjne!L$4</f>
        <v/>
      </c>
      <c r="BJ299" s="309">
        <f>IF(S299&lt;&gt;"",S299,BE299)</f>
        <v/>
      </c>
      <c r="BK299" s="309">
        <f>IF(T299&lt;&gt;"",T299,BF299)</f>
        <v/>
      </c>
      <c r="BL299" s="309">
        <f>IF(U299&lt;&gt;"",U299,BG299)</f>
        <v/>
      </c>
      <c r="BM299" s="309">
        <f>IF(V299&lt;&gt;"",V299,BH299)</f>
        <v/>
      </c>
      <c r="BN299" s="309">
        <f>IF(X299&lt;&gt;"",X299,BI299)</f>
        <v/>
      </c>
      <c r="BO299" s="309">
        <f>ABS(BE299-BJ299)</f>
        <v/>
      </c>
      <c r="BP299" s="309">
        <f>IF(S299&lt;&gt;"",POWER((Arkusz10!$O$9*Q299+Arkusz10!$P$9)-S299,2))</f>
        <v/>
      </c>
    </row>
    <row customHeight="1" ht="13.8" r="300" s="311">
      <c r="A300" s="464" t="n">
        <v>3.3</v>
      </c>
      <c r="B300" s="464" t="n">
        <v>2.5</v>
      </c>
      <c r="C300" s="464" t="n">
        <v>0.21</v>
      </c>
      <c r="D300" s="464" t="n">
        <v>0.06</v>
      </c>
      <c r="E300" s="464" t="n">
        <v>1.6</v>
      </c>
      <c r="F300" s="464" t="n">
        <v>1.6</v>
      </c>
      <c r="G300" s="464" t="n">
        <v>0</v>
      </c>
      <c r="H300" s="464" t="n">
        <v>0.008</v>
      </c>
      <c r="I300" s="464" t="n">
        <v>0.01</v>
      </c>
      <c r="J300" s="464" t="n">
        <v>0</v>
      </c>
      <c r="K300" s="464" t="n">
        <v>0</v>
      </c>
      <c r="L300" s="464" t="n">
        <v>0</v>
      </c>
      <c r="M300" s="464" t="n">
        <v>0</v>
      </c>
      <c r="N300" s="464" t="n">
        <v>0</v>
      </c>
      <c r="O300" s="464" t="n">
        <v>850</v>
      </c>
      <c r="P300" s="464" t="n">
        <v>180</v>
      </c>
      <c r="Q300" s="464" t="n">
        <v>350</v>
      </c>
      <c r="R300" s="464" t="n">
        <v>300</v>
      </c>
      <c r="S300" s="465" t="n"/>
      <c r="T300" s="464" t="n"/>
      <c r="U300" s="464" t="n"/>
      <c r="V300" s="464" t="n"/>
      <c r="W300" s="464" t="n"/>
      <c r="X300" s="464" t="n">
        <v>110</v>
      </c>
      <c r="Y300" s="464" t="n">
        <v>40</v>
      </c>
      <c r="Z300" s="464" t="n"/>
      <c r="AA300" s="464" t="n"/>
      <c r="AB300" s="464" t="n"/>
      <c r="AC300" s="464" t="n"/>
      <c r="AD300" s="464" t="n"/>
      <c r="AE300" s="464" t="n"/>
      <c r="AF300" s="309">
        <f>NOT(OR(ISBLANK(S300),ISBLANK(T300),ISBLANK(U300),ISBLANK(V300),AND(ISBLANK(W300),ISBLANK(X300))))</f>
        <v/>
      </c>
      <c r="AG300" s="309" t="n">
        <v>25</v>
      </c>
      <c r="AH300" s="309">
        <f>IF(AG300&lt;=30,1,IF(AG300&lt;=60,2,IF(AG300&lt;=100,3,"bd")))</f>
        <v/>
      </c>
      <c r="AI300" s="309">
        <f>AND(A300&gt;=zakresy_produkcyjne!B$2,A300&lt;=zakresy_produkcyjne!B$3)</f>
        <v/>
      </c>
      <c r="AJ300" s="309">
        <f>AND(B300&gt;=zakresy_produkcyjne!C$2,B300&lt;=zakresy_produkcyjne!C$3)</f>
        <v/>
      </c>
      <c r="AK300" s="309">
        <f>AND(C300&gt;=zakresy_produkcyjne!D$2,C300&lt;=zakresy_produkcyjne!D$3)</f>
        <v/>
      </c>
      <c r="AL300" s="309">
        <f>AND(D300&gt;=zakresy_produkcyjne!E$2,D300&lt;=zakresy_produkcyjne!E$3)</f>
        <v/>
      </c>
      <c r="AM300" s="309">
        <f>AND(E300&gt;=zakresy_produkcyjne!F$2,E300&lt;=zakresy_produkcyjne!F$3)</f>
        <v/>
      </c>
      <c r="AN300" s="309">
        <f>AND(F300&gt;=zakresy_produkcyjne!G$2,F300&lt;=zakresy_produkcyjne!G$3)</f>
        <v/>
      </c>
      <c r="AO300" s="309">
        <f>AND(G300&gt;=zakresy_produkcyjne!H$2,G300&lt;=zakresy_produkcyjne!H$3)</f>
        <v/>
      </c>
      <c r="AP300" s="309">
        <f>AND(O300&gt;=zakresy_produkcyjne!I$2,O300&lt;=zakresy_produkcyjne!I$3)</f>
        <v/>
      </c>
      <c r="AQ300" s="309">
        <f>AND(P300&gt;=zakresy_produkcyjne!J$2,P300&lt;=zakresy_produkcyjne!J$3)</f>
        <v/>
      </c>
      <c r="AR300" s="309">
        <f>AND(Q300&gt;=zakresy_produkcyjne!K$2,Q300&lt;=zakresy_produkcyjne!K$3)</f>
        <v/>
      </c>
      <c r="AS300" s="309">
        <f>AND(R300&gt;=zakresy_produkcyjne!L$2,R300&lt;=zakresy_produkcyjne!L$3)</f>
        <v/>
      </c>
      <c r="AT300" s="309">
        <f>AND(AI300:AO300)</f>
        <v/>
      </c>
      <c r="AU300" s="309">
        <f>AND(AP300:AS300)</f>
        <v/>
      </c>
      <c r="AV300" s="309">
        <f>AND(AT300:AU300)</f>
        <v/>
      </c>
      <c r="AW300" s="309">
        <f>AI300*zakresy_produkcyjne!B$4+AJ300*zakresy_produkcyjne!C$4+AK300*zakresy_produkcyjne!D$4+AL300*zakresy_produkcyjne!E$4+AM300*zakresy_produkcyjne!F$4+AN300*zakresy_produkcyjne!G$4+AO300*zakresy_produkcyjne!H$4+AP300*zakresy_produkcyjne!I$4+AQ300*zakresy_produkcyjne!J$4+AR300*zakresy_produkcyjne!K$4+AS300*zakresy_produkcyjne!L$4</f>
        <v/>
      </c>
      <c r="BJ300" s="309">
        <f>IF(S300&lt;&gt;"",S300,BE300)</f>
        <v/>
      </c>
      <c r="BK300" s="309">
        <f>IF(T300&lt;&gt;"",T300,BF300)</f>
        <v/>
      </c>
      <c r="BL300" s="309">
        <f>IF(U300&lt;&gt;"",U300,BG300)</f>
        <v/>
      </c>
      <c r="BM300" s="309">
        <f>IF(V300&lt;&gt;"",V300,BH300)</f>
        <v/>
      </c>
      <c r="BN300" s="309">
        <f>IF(X300&lt;&gt;"",X300,BI300)</f>
        <v/>
      </c>
      <c r="BO300" s="309">
        <f>ABS(BE300-BJ300)</f>
        <v/>
      </c>
      <c r="BP300" s="309">
        <f>IF(S300&lt;&gt;"",POWER((Arkusz10!$O$9*Q300+Arkusz10!$P$9)-S300,2))</f>
        <v/>
      </c>
    </row>
    <row customHeight="1" ht="13.8" r="301" s="311">
      <c r="A301" s="464" t="n">
        <v>3.3</v>
      </c>
      <c r="B301" s="464" t="n">
        <v>2.5</v>
      </c>
      <c r="C301" s="464" t="n">
        <v>0.21</v>
      </c>
      <c r="D301" s="464" t="n">
        <v>0.06</v>
      </c>
      <c r="E301" s="464" t="n">
        <v>1.6</v>
      </c>
      <c r="F301" s="464" t="n">
        <v>1.6</v>
      </c>
      <c r="G301" s="464" t="n">
        <v>0</v>
      </c>
      <c r="H301" s="464" t="n">
        <v>0.008</v>
      </c>
      <c r="I301" s="464" t="n">
        <v>0.01</v>
      </c>
      <c r="J301" s="464" t="n">
        <v>0</v>
      </c>
      <c r="K301" s="464" t="n">
        <v>0</v>
      </c>
      <c r="L301" s="464" t="n">
        <v>0</v>
      </c>
      <c r="M301" s="464" t="n">
        <v>0</v>
      </c>
      <c r="N301" s="464" t="n">
        <v>0</v>
      </c>
      <c r="O301" s="464" t="n">
        <v>850</v>
      </c>
      <c r="P301" s="464" t="n">
        <v>180</v>
      </c>
      <c r="Q301" s="464" t="n">
        <v>350</v>
      </c>
      <c r="R301" s="464" t="n">
        <v>360</v>
      </c>
      <c r="S301" s="465" t="n"/>
      <c r="T301" s="464" t="n"/>
      <c r="U301" s="464" t="n"/>
      <c r="V301" s="464" t="n"/>
      <c r="W301" s="464" t="n"/>
      <c r="X301" s="464" t="n">
        <v>109</v>
      </c>
      <c r="Y301" s="464" t="n">
        <v>40</v>
      </c>
      <c r="Z301" s="464" t="n"/>
      <c r="AA301" s="464" t="n"/>
      <c r="AB301" s="464" t="n"/>
      <c r="AC301" s="464" t="n"/>
      <c r="AD301" s="464" t="n"/>
      <c r="AE301" s="464" t="n"/>
      <c r="AF301" s="309">
        <f>NOT(OR(ISBLANK(S301),ISBLANK(T301),ISBLANK(U301),ISBLANK(V301),AND(ISBLANK(W301),ISBLANK(X301))))</f>
        <v/>
      </c>
      <c r="AG301" s="309" t="n">
        <v>25</v>
      </c>
      <c r="AH301" s="309">
        <f>IF(AG301&lt;=30,1,IF(AG301&lt;=60,2,IF(AG301&lt;=100,3,"bd")))</f>
        <v/>
      </c>
      <c r="AI301" s="309">
        <f>AND(A301&gt;=zakresy_produkcyjne!B$2,A301&lt;=zakresy_produkcyjne!B$3)</f>
        <v/>
      </c>
      <c r="AJ301" s="309">
        <f>AND(B301&gt;=zakresy_produkcyjne!C$2,B301&lt;=zakresy_produkcyjne!C$3)</f>
        <v/>
      </c>
      <c r="AK301" s="309">
        <f>AND(C301&gt;=zakresy_produkcyjne!D$2,C301&lt;=zakresy_produkcyjne!D$3)</f>
        <v/>
      </c>
      <c r="AL301" s="309">
        <f>AND(D301&gt;=zakresy_produkcyjne!E$2,D301&lt;=zakresy_produkcyjne!E$3)</f>
        <v/>
      </c>
      <c r="AM301" s="309">
        <f>AND(E301&gt;=zakresy_produkcyjne!F$2,E301&lt;=zakresy_produkcyjne!F$3)</f>
        <v/>
      </c>
      <c r="AN301" s="309">
        <f>AND(F301&gt;=zakresy_produkcyjne!G$2,F301&lt;=zakresy_produkcyjne!G$3)</f>
        <v/>
      </c>
      <c r="AO301" s="309">
        <f>AND(G301&gt;=zakresy_produkcyjne!H$2,G301&lt;=zakresy_produkcyjne!H$3)</f>
        <v/>
      </c>
      <c r="AP301" s="309">
        <f>AND(O301&gt;=zakresy_produkcyjne!I$2,O301&lt;=zakresy_produkcyjne!I$3)</f>
        <v/>
      </c>
      <c r="AQ301" s="309">
        <f>AND(P301&gt;=zakresy_produkcyjne!J$2,P301&lt;=zakresy_produkcyjne!J$3)</f>
        <v/>
      </c>
      <c r="AR301" s="309">
        <f>AND(Q301&gt;=zakresy_produkcyjne!K$2,Q301&lt;=zakresy_produkcyjne!K$3)</f>
        <v/>
      </c>
      <c r="AS301" s="309">
        <f>AND(R301&gt;=zakresy_produkcyjne!L$2,R301&lt;=zakresy_produkcyjne!L$3)</f>
        <v/>
      </c>
      <c r="AT301" s="309">
        <f>AND(AI301:AO301)</f>
        <v/>
      </c>
      <c r="AU301" s="309">
        <f>AND(AP301:AS301)</f>
        <v/>
      </c>
      <c r="AV301" s="309">
        <f>AND(AT301:AU301)</f>
        <v/>
      </c>
      <c r="AW301" s="309">
        <f>AI301*zakresy_produkcyjne!B$4+AJ301*zakresy_produkcyjne!C$4+AK301*zakresy_produkcyjne!D$4+AL301*zakresy_produkcyjne!E$4+AM301*zakresy_produkcyjne!F$4+AN301*zakresy_produkcyjne!G$4+AO301*zakresy_produkcyjne!H$4+AP301*zakresy_produkcyjne!I$4+AQ301*zakresy_produkcyjne!J$4+AR301*zakresy_produkcyjne!K$4+AS301*zakresy_produkcyjne!L$4</f>
        <v/>
      </c>
      <c r="BJ301" s="309">
        <f>IF(S301&lt;&gt;"",S301,BE301)</f>
        <v/>
      </c>
      <c r="BK301" s="309">
        <f>IF(T301&lt;&gt;"",T301,BF301)</f>
        <v/>
      </c>
      <c r="BL301" s="309">
        <f>IF(U301&lt;&gt;"",U301,BG301)</f>
        <v/>
      </c>
      <c r="BM301" s="309">
        <f>IF(V301&lt;&gt;"",V301,BH301)</f>
        <v/>
      </c>
      <c r="BN301" s="309">
        <f>IF(X301&lt;&gt;"",X301,BI301)</f>
        <v/>
      </c>
      <c r="BO301" s="309">
        <f>ABS(BE301-BJ301)</f>
        <v/>
      </c>
      <c r="BP301" s="309">
        <f>IF(S301&lt;&gt;"",POWER((Arkusz10!$O$9*Q301+Arkusz10!$P$9)-S301,2))</f>
        <v/>
      </c>
    </row>
    <row customHeight="1" ht="13.8" r="302" s="311">
      <c r="A302" s="464" t="n">
        <v>3.3</v>
      </c>
      <c r="B302" s="464" t="n">
        <v>2.5</v>
      </c>
      <c r="C302" s="464" t="n">
        <v>0.21</v>
      </c>
      <c r="D302" s="464" t="n">
        <v>0.06</v>
      </c>
      <c r="E302" s="464" t="n">
        <v>1.6</v>
      </c>
      <c r="F302" s="464" t="n">
        <v>1.6</v>
      </c>
      <c r="G302" s="464" t="n">
        <v>0</v>
      </c>
      <c r="H302" s="464" t="n">
        <v>0.008</v>
      </c>
      <c r="I302" s="464" t="n">
        <v>0.01</v>
      </c>
      <c r="J302" s="464" t="n">
        <v>0</v>
      </c>
      <c r="K302" s="464" t="n">
        <v>0</v>
      </c>
      <c r="L302" s="464" t="n">
        <v>0</v>
      </c>
      <c r="M302" s="464" t="n">
        <v>0</v>
      </c>
      <c r="N302" s="464" t="n">
        <v>0</v>
      </c>
      <c r="O302" s="464" t="n">
        <v>850</v>
      </c>
      <c r="P302" s="464" t="n">
        <v>180</v>
      </c>
      <c r="Q302" s="464" t="n">
        <v>375</v>
      </c>
      <c r="R302" s="464" t="n">
        <v>30</v>
      </c>
      <c r="S302" s="465" t="n"/>
      <c r="T302" s="464" t="n"/>
      <c r="U302" s="464" t="n"/>
      <c r="V302" s="464" t="n"/>
      <c r="W302" s="464" t="n"/>
      <c r="X302" s="464" t="n">
        <v>78.5</v>
      </c>
      <c r="Y302" s="464" t="n">
        <v>40</v>
      </c>
      <c r="Z302" s="464" t="n"/>
      <c r="AA302" s="464" t="n"/>
      <c r="AB302" s="464" t="n"/>
      <c r="AC302" s="464" t="n"/>
      <c r="AD302" s="464" t="n"/>
      <c r="AE302" s="464" t="n"/>
      <c r="AF302" s="309">
        <f>NOT(OR(ISBLANK(S302),ISBLANK(T302),ISBLANK(U302),ISBLANK(V302),AND(ISBLANK(W302),ISBLANK(X302))))</f>
        <v/>
      </c>
      <c r="AG302" s="309" t="n">
        <v>25</v>
      </c>
      <c r="AH302" s="309">
        <f>IF(AG302&lt;=30,1,IF(AG302&lt;=60,2,IF(AG302&lt;=100,3,"bd")))</f>
        <v/>
      </c>
      <c r="AI302" s="309">
        <f>AND(A302&gt;=zakresy_produkcyjne!B$2,A302&lt;=zakresy_produkcyjne!B$3)</f>
        <v/>
      </c>
      <c r="AJ302" s="309">
        <f>AND(B302&gt;=zakresy_produkcyjne!C$2,B302&lt;=zakresy_produkcyjne!C$3)</f>
        <v/>
      </c>
      <c r="AK302" s="309">
        <f>AND(C302&gt;=zakresy_produkcyjne!D$2,C302&lt;=zakresy_produkcyjne!D$3)</f>
        <v/>
      </c>
      <c r="AL302" s="309">
        <f>AND(D302&gt;=zakresy_produkcyjne!E$2,D302&lt;=zakresy_produkcyjne!E$3)</f>
        <v/>
      </c>
      <c r="AM302" s="309">
        <f>AND(E302&gt;=zakresy_produkcyjne!F$2,E302&lt;=zakresy_produkcyjne!F$3)</f>
        <v/>
      </c>
      <c r="AN302" s="309">
        <f>AND(F302&gt;=zakresy_produkcyjne!G$2,F302&lt;=zakresy_produkcyjne!G$3)</f>
        <v/>
      </c>
      <c r="AO302" s="309">
        <f>AND(G302&gt;=zakresy_produkcyjne!H$2,G302&lt;=zakresy_produkcyjne!H$3)</f>
        <v/>
      </c>
      <c r="AP302" s="309">
        <f>AND(O302&gt;=zakresy_produkcyjne!I$2,O302&lt;=zakresy_produkcyjne!I$3)</f>
        <v/>
      </c>
      <c r="AQ302" s="309">
        <f>AND(P302&gt;=zakresy_produkcyjne!J$2,P302&lt;=zakresy_produkcyjne!J$3)</f>
        <v/>
      </c>
      <c r="AR302" s="309">
        <f>AND(Q302&gt;=zakresy_produkcyjne!K$2,Q302&lt;=zakresy_produkcyjne!K$3)</f>
        <v/>
      </c>
      <c r="AS302" s="309">
        <f>AND(R302&gt;=zakresy_produkcyjne!L$2,R302&lt;=zakresy_produkcyjne!L$3)</f>
        <v/>
      </c>
      <c r="AT302" s="309">
        <f>AND(AI302:AO302)</f>
        <v/>
      </c>
      <c r="AU302" s="309">
        <f>AND(AP302:AS302)</f>
        <v/>
      </c>
      <c r="AV302" s="309">
        <f>AND(AT302:AU302)</f>
        <v/>
      </c>
      <c r="AW302" s="309">
        <f>AI302*zakresy_produkcyjne!B$4+AJ302*zakresy_produkcyjne!C$4+AK302*zakresy_produkcyjne!D$4+AL302*zakresy_produkcyjne!E$4+AM302*zakresy_produkcyjne!F$4+AN302*zakresy_produkcyjne!G$4+AO302*zakresy_produkcyjne!H$4+AP302*zakresy_produkcyjne!I$4+AQ302*zakresy_produkcyjne!J$4+AR302*zakresy_produkcyjne!K$4+AS302*zakresy_produkcyjne!L$4</f>
        <v/>
      </c>
      <c r="BJ302" s="309">
        <f>IF(S302&lt;&gt;"",S302,BE302)</f>
        <v/>
      </c>
      <c r="BK302" s="309">
        <f>IF(T302&lt;&gt;"",T302,BF302)</f>
        <v/>
      </c>
      <c r="BL302" s="309">
        <f>IF(U302&lt;&gt;"",U302,BG302)</f>
        <v/>
      </c>
      <c r="BM302" s="309">
        <f>IF(V302&lt;&gt;"",V302,BH302)</f>
        <v/>
      </c>
      <c r="BN302" s="309">
        <f>IF(X302&lt;&gt;"",X302,BI302)</f>
        <v/>
      </c>
      <c r="BO302" s="309">
        <f>ABS(BE302-BJ302)</f>
        <v/>
      </c>
      <c r="BP302" s="309">
        <f>IF(S302&lt;&gt;"",POWER((Arkusz10!$O$9*Q302+Arkusz10!$P$9)-S302,2))</f>
        <v/>
      </c>
    </row>
    <row customHeight="1" ht="13.8" r="303" s="311">
      <c r="A303" s="464" t="n">
        <v>3.3</v>
      </c>
      <c r="B303" s="464" t="n">
        <v>2.5</v>
      </c>
      <c r="C303" s="464" t="n">
        <v>0.21</v>
      </c>
      <c r="D303" s="464" t="n">
        <v>0.06</v>
      </c>
      <c r="E303" s="464" t="n">
        <v>1.6</v>
      </c>
      <c r="F303" s="464" t="n">
        <v>1.6</v>
      </c>
      <c r="G303" s="464" t="n">
        <v>0</v>
      </c>
      <c r="H303" s="464" t="n">
        <v>0.008</v>
      </c>
      <c r="I303" s="464" t="n">
        <v>0.01</v>
      </c>
      <c r="J303" s="464" t="n">
        <v>0</v>
      </c>
      <c r="K303" s="464" t="n">
        <v>0</v>
      </c>
      <c r="L303" s="464" t="n">
        <v>0</v>
      </c>
      <c r="M303" s="464" t="n">
        <v>0</v>
      </c>
      <c r="N303" s="464" t="n">
        <v>0</v>
      </c>
      <c r="O303" s="464" t="n">
        <v>850</v>
      </c>
      <c r="P303" s="464" t="n">
        <v>180</v>
      </c>
      <c r="Q303" s="464" t="n">
        <v>375</v>
      </c>
      <c r="R303" s="464" t="n">
        <v>60</v>
      </c>
      <c r="S303" s="465" t="n"/>
      <c r="T303" s="464" t="n"/>
      <c r="U303" s="464" t="n"/>
      <c r="V303" s="464" t="n"/>
      <c r="W303" s="464" t="n"/>
      <c r="X303" s="464" t="n">
        <v>112</v>
      </c>
      <c r="Y303" s="464" t="n">
        <v>40</v>
      </c>
      <c r="Z303" s="464" t="n"/>
      <c r="AA303" s="464" t="n"/>
      <c r="AB303" s="464" t="n"/>
      <c r="AC303" s="464" t="n"/>
      <c r="AD303" s="464" t="n"/>
      <c r="AE303" s="464" t="n"/>
      <c r="AF303" s="309">
        <f>NOT(OR(ISBLANK(S303),ISBLANK(T303),ISBLANK(U303),ISBLANK(V303),AND(ISBLANK(W303),ISBLANK(X303))))</f>
        <v/>
      </c>
      <c r="AG303" s="309" t="n">
        <v>25</v>
      </c>
      <c r="AH303" s="309">
        <f>IF(AG303&lt;=30,1,IF(AG303&lt;=60,2,IF(AG303&lt;=100,3,"bd")))</f>
        <v/>
      </c>
      <c r="AI303" s="309">
        <f>AND(A303&gt;=zakresy_produkcyjne!B$2,A303&lt;=zakresy_produkcyjne!B$3)</f>
        <v/>
      </c>
      <c r="AJ303" s="309">
        <f>AND(B303&gt;=zakresy_produkcyjne!C$2,B303&lt;=zakresy_produkcyjne!C$3)</f>
        <v/>
      </c>
      <c r="AK303" s="309">
        <f>AND(C303&gt;=zakresy_produkcyjne!D$2,C303&lt;=zakresy_produkcyjne!D$3)</f>
        <v/>
      </c>
      <c r="AL303" s="309">
        <f>AND(D303&gt;=zakresy_produkcyjne!E$2,D303&lt;=zakresy_produkcyjne!E$3)</f>
        <v/>
      </c>
      <c r="AM303" s="309">
        <f>AND(E303&gt;=zakresy_produkcyjne!F$2,E303&lt;=zakresy_produkcyjne!F$3)</f>
        <v/>
      </c>
      <c r="AN303" s="309">
        <f>AND(F303&gt;=zakresy_produkcyjne!G$2,F303&lt;=zakresy_produkcyjne!G$3)</f>
        <v/>
      </c>
      <c r="AO303" s="309">
        <f>AND(G303&gt;=zakresy_produkcyjne!H$2,G303&lt;=zakresy_produkcyjne!H$3)</f>
        <v/>
      </c>
      <c r="AP303" s="309">
        <f>AND(O303&gt;=zakresy_produkcyjne!I$2,O303&lt;=zakresy_produkcyjne!I$3)</f>
        <v/>
      </c>
      <c r="AQ303" s="309">
        <f>AND(P303&gt;=zakresy_produkcyjne!J$2,P303&lt;=zakresy_produkcyjne!J$3)</f>
        <v/>
      </c>
      <c r="AR303" s="309">
        <f>AND(Q303&gt;=zakresy_produkcyjne!K$2,Q303&lt;=zakresy_produkcyjne!K$3)</f>
        <v/>
      </c>
      <c r="AS303" s="309">
        <f>AND(R303&gt;=zakresy_produkcyjne!L$2,R303&lt;=zakresy_produkcyjne!L$3)</f>
        <v/>
      </c>
      <c r="AT303" s="309">
        <f>AND(AI303:AO303)</f>
        <v/>
      </c>
      <c r="AU303" s="309">
        <f>AND(AP303:AS303)</f>
        <v/>
      </c>
      <c r="AV303" s="309">
        <f>AND(AT303:AU303)</f>
        <v/>
      </c>
      <c r="AW303" s="309">
        <f>AI303*zakresy_produkcyjne!B$4+AJ303*zakresy_produkcyjne!C$4+AK303*zakresy_produkcyjne!D$4+AL303*zakresy_produkcyjne!E$4+AM303*zakresy_produkcyjne!F$4+AN303*zakresy_produkcyjne!G$4+AO303*zakresy_produkcyjne!H$4+AP303*zakresy_produkcyjne!I$4+AQ303*zakresy_produkcyjne!J$4+AR303*zakresy_produkcyjne!K$4+AS303*zakresy_produkcyjne!L$4</f>
        <v/>
      </c>
      <c r="BJ303" s="309">
        <f>IF(S303&lt;&gt;"",S303,BE303)</f>
        <v/>
      </c>
      <c r="BK303" s="309">
        <f>IF(T303&lt;&gt;"",T303,BF303)</f>
        <v/>
      </c>
      <c r="BL303" s="309">
        <f>IF(U303&lt;&gt;"",U303,BG303)</f>
        <v/>
      </c>
      <c r="BM303" s="309">
        <f>IF(V303&lt;&gt;"",V303,BH303)</f>
        <v/>
      </c>
      <c r="BN303" s="309">
        <f>IF(X303&lt;&gt;"",X303,BI303)</f>
        <v/>
      </c>
      <c r="BO303" s="309">
        <f>ABS(BE303-BJ303)</f>
        <v/>
      </c>
      <c r="BP303" s="309">
        <f>IF(S303&lt;&gt;"",POWER((Arkusz10!$O$9*Q303+Arkusz10!$P$9)-S303,2))</f>
        <v/>
      </c>
    </row>
    <row customHeight="1" ht="13.8" r="304" s="311">
      <c r="A304" s="464" t="n">
        <v>3.3</v>
      </c>
      <c r="B304" s="464" t="n">
        <v>2.5</v>
      </c>
      <c r="C304" s="464" t="n">
        <v>0.21</v>
      </c>
      <c r="D304" s="464" t="n">
        <v>0.06</v>
      </c>
      <c r="E304" s="464" t="n">
        <v>1.6</v>
      </c>
      <c r="F304" s="464" t="n">
        <v>1.6</v>
      </c>
      <c r="G304" s="464" t="n">
        <v>0</v>
      </c>
      <c r="H304" s="464" t="n">
        <v>0.008</v>
      </c>
      <c r="I304" s="464" t="n">
        <v>0.01</v>
      </c>
      <c r="J304" s="464" t="n">
        <v>0</v>
      </c>
      <c r="K304" s="464" t="n">
        <v>0</v>
      </c>
      <c r="L304" s="464" t="n">
        <v>0</v>
      </c>
      <c r="M304" s="464" t="n">
        <v>0</v>
      </c>
      <c r="N304" s="464" t="n">
        <v>0</v>
      </c>
      <c r="O304" s="464" t="n">
        <v>850</v>
      </c>
      <c r="P304" s="464" t="n">
        <v>180</v>
      </c>
      <c r="Q304" s="464" t="n">
        <v>375</v>
      </c>
      <c r="R304" s="464" t="n">
        <v>120</v>
      </c>
      <c r="S304" s="465" t="n"/>
      <c r="T304" s="464" t="n"/>
      <c r="U304" s="464" t="n"/>
      <c r="V304" s="464" t="n"/>
      <c r="W304" s="464" t="n"/>
      <c r="X304" s="464" t="n">
        <v>110.5</v>
      </c>
      <c r="Y304" s="464" t="n">
        <v>40</v>
      </c>
      <c r="Z304" s="464" t="n"/>
      <c r="AA304" s="464" t="n"/>
      <c r="AB304" s="464" t="n"/>
      <c r="AC304" s="464" t="n"/>
      <c r="AD304" s="464" t="n"/>
      <c r="AE304" s="464" t="n"/>
      <c r="AF304" s="309">
        <f>NOT(OR(ISBLANK(S304),ISBLANK(T304),ISBLANK(U304),ISBLANK(V304),AND(ISBLANK(W304),ISBLANK(X304))))</f>
        <v/>
      </c>
      <c r="AG304" s="309" t="n">
        <v>25</v>
      </c>
      <c r="AH304" s="309">
        <f>IF(AG304&lt;=30,1,IF(AG304&lt;=60,2,IF(AG304&lt;=100,3,"bd")))</f>
        <v/>
      </c>
      <c r="AI304" s="309">
        <f>AND(A304&gt;=zakresy_produkcyjne!B$2,A304&lt;=zakresy_produkcyjne!B$3)</f>
        <v/>
      </c>
      <c r="AJ304" s="309">
        <f>AND(B304&gt;=zakresy_produkcyjne!C$2,B304&lt;=zakresy_produkcyjne!C$3)</f>
        <v/>
      </c>
      <c r="AK304" s="309">
        <f>AND(C304&gt;=zakresy_produkcyjne!D$2,C304&lt;=zakresy_produkcyjne!D$3)</f>
        <v/>
      </c>
      <c r="AL304" s="309">
        <f>AND(D304&gt;=zakresy_produkcyjne!E$2,D304&lt;=zakresy_produkcyjne!E$3)</f>
        <v/>
      </c>
      <c r="AM304" s="309">
        <f>AND(E304&gt;=zakresy_produkcyjne!F$2,E304&lt;=zakresy_produkcyjne!F$3)</f>
        <v/>
      </c>
      <c r="AN304" s="309">
        <f>AND(F304&gt;=zakresy_produkcyjne!G$2,F304&lt;=zakresy_produkcyjne!G$3)</f>
        <v/>
      </c>
      <c r="AO304" s="309">
        <f>AND(G304&gt;=zakresy_produkcyjne!H$2,G304&lt;=zakresy_produkcyjne!H$3)</f>
        <v/>
      </c>
      <c r="AP304" s="309">
        <f>AND(O304&gt;=zakresy_produkcyjne!I$2,O304&lt;=zakresy_produkcyjne!I$3)</f>
        <v/>
      </c>
      <c r="AQ304" s="309">
        <f>AND(P304&gt;=zakresy_produkcyjne!J$2,P304&lt;=zakresy_produkcyjne!J$3)</f>
        <v/>
      </c>
      <c r="AR304" s="309">
        <f>AND(Q304&gt;=zakresy_produkcyjne!K$2,Q304&lt;=zakresy_produkcyjne!K$3)</f>
        <v/>
      </c>
      <c r="AS304" s="309">
        <f>AND(R304&gt;=zakresy_produkcyjne!L$2,R304&lt;=zakresy_produkcyjne!L$3)</f>
        <v/>
      </c>
      <c r="AT304" s="309">
        <f>AND(AI304:AO304)</f>
        <v/>
      </c>
      <c r="AU304" s="309">
        <f>AND(AP304:AS304)</f>
        <v/>
      </c>
      <c r="AV304" s="309">
        <f>AND(AT304:AU304)</f>
        <v/>
      </c>
      <c r="AW304" s="309">
        <f>AI304*zakresy_produkcyjne!B$4+AJ304*zakresy_produkcyjne!C$4+AK304*zakresy_produkcyjne!D$4+AL304*zakresy_produkcyjne!E$4+AM304*zakresy_produkcyjne!F$4+AN304*zakresy_produkcyjne!G$4+AO304*zakresy_produkcyjne!H$4+AP304*zakresy_produkcyjne!I$4+AQ304*zakresy_produkcyjne!J$4+AR304*zakresy_produkcyjne!K$4+AS304*zakresy_produkcyjne!L$4</f>
        <v/>
      </c>
      <c r="BJ304" s="309">
        <f>IF(S304&lt;&gt;"",S304,BE304)</f>
        <v/>
      </c>
      <c r="BK304" s="309">
        <f>IF(T304&lt;&gt;"",T304,BF304)</f>
        <v/>
      </c>
      <c r="BL304" s="309">
        <f>IF(U304&lt;&gt;"",U304,BG304)</f>
        <v/>
      </c>
      <c r="BM304" s="309">
        <f>IF(V304&lt;&gt;"",V304,BH304)</f>
        <v/>
      </c>
      <c r="BN304" s="309">
        <f>IF(X304&lt;&gt;"",X304,BI304)</f>
        <v/>
      </c>
      <c r="BO304" s="309">
        <f>ABS(BE304-BJ304)</f>
        <v/>
      </c>
      <c r="BP304" s="309">
        <f>IF(S304&lt;&gt;"",POWER((Arkusz10!$O$9*Q304+Arkusz10!$P$9)-S304,2))</f>
        <v/>
      </c>
    </row>
    <row customHeight="1" ht="13.8" r="305" s="311">
      <c r="A305" s="464" t="n">
        <v>3.3</v>
      </c>
      <c r="B305" s="464" t="n">
        <v>2.5</v>
      </c>
      <c r="C305" s="464" t="n">
        <v>0.21</v>
      </c>
      <c r="D305" s="464" t="n">
        <v>0.06</v>
      </c>
      <c r="E305" s="464" t="n">
        <v>1.6</v>
      </c>
      <c r="F305" s="464" t="n">
        <v>1.6</v>
      </c>
      <c r="G305" s="464" t="n">
        <v>0</v>
      </c>
      <c r="H305" s="464" t="n">
        <v>0.008</v>
      </c>
      <c r="I305" s="464" t="n">
        <v>0.01</v>
      </c>
      <c r="J305" s="464" t="n">
        <v>0</v>
      </c>
      <c r="K305" s="464" t="n">
        <v>0</v>
      </c>
      <c r="L305" s="464" t="n">
        <v>0</v>
      </c>
      <c r="M305" s="464" t="n">
        <v>0</v>
      </c>
      <c r="N305" s="464" t="n">
        <v>0</v>
      </c>
      <c r="O305" s="464" t="n">
        <v>850</v>
      </c>
      <c r="P305" s="464" t="n">
        <v>180</v>
      </c>
      <c r="Q305" s="464" t="n">
        <v>375</v>
      </c>
      <c r="R305" s="464" t="n">
        <v>180</v>
      </c>
      <c r="S305" s="465" t="n"/>
      <c r="T305" s="464" t="n"/>
      <c r="U305" s="464" t="n"/>
      <c r="V305" s="464" t="n"/>
      <c r="W305" s="464" t="n"/>
      <c r="X305" s="464" t="n">
        <v>100</v>
      </c>
      <c r="Y305" s="464" t="n">
        <v>40</v>
      </c>
      <c r="Z305" s="464" t="n"/>
      <c r="AA305" s="464" t="n"/>
      <c r="AB305" s="464" t="n"/>
      <c r="AC305" s="464" t="n"/>
      <c r="AD305" s="464" t="n"/>
      <c r="AE305" s="464" t="n"/>
      <c r="AF305" s="309">
        <f>NOT(OR(ISBLANK(S305),ISBLANK(T305),ISBLANK(U305),ISBLANK(V305),AND(ISBLANK(W305),ISBLANK(X305))))</f>
        <v/>
      </c>
      <c r="AG305" s="309" t="n">
        <v>25</v>
      </c>
      <c r="AH305" s="309">
        <f>IF(AG305&lt;=30,1,IF(AG305&lt;=60,2,IF(AG305&lt;=100,3,"bd")))</f>
        <v/>
      </c>
      <c r="AI305" s="309">
        <f>AND(A305&gt;=zakresy_produkcyjne!B$2,A305&lt;=zakresy_produkcyjne!B$3)</f>
        <v/>
      </c>
      <c r="AJ305" s="309">
        <f>AND(B305&gt;=zakresy_produkcyjne!C$2,B305&lt;=zakresy_produkcyjne!C$3)</f>
        <v/>
      </c>
      <c r="AK305" s="309">
        <f>AND(C305&gt;=zakresy_produkcyjne!D$2,C305&lt;=zakresy_produkcyjne!D$3)</f>
        <v/>
      </c>
      <c r="AL305" s="309">
        <f>AND(D305&gt;=zakresy_produkcyjne!E$2,D305&lt;=zakresy_produkcyjne!E$3)</f>
        <v/>
      </c>
      <c r="AM305" s="309">
        <f>AND(E305&gt;=zakresy_produkcyjne!F$2,E305&lt;=zakresy_produkcyjne!F$3)</f>
        <v/>
      </c>
      <c r="AN305" s="309">
        <f>AND(F305&gt;=zakresy_produkcyjne!G$2,F305&lt;=zakresy_produkcyjne!G$3)</f>
        <v/>
      </c>
      <c r="AO305" s="309">
        <f>AND(G305&gt;=zakresy_produkcyjne!H$2,G305&lt;=zakresy_produkcyjne!H$3)</f>
        <v/>
      </c>
      <c r="AP305" s="309">
        <f>AND(O305&gt;=zakresy_produkcyjne!I$2,O305&lt;=zakresy_produkcyjne!I$3)</f>
        <v/>
      </c>
      <c r="AQ305" s="309">
        <f>AND(P305&gt;=zakresy_produkcyjne!J$2,P305&lt;=zakresy_produkcyjne!J$3)</f>
        <v/>
      </c>
      <c r="AR305" s="309">
        <f>AND(Q305&gt;=zakresy_produkcyjne!K$2,Q305&lt;=zakresy_produkcyjne!K$3)</f>
        <v/>
      </c>
      <c r="AS305" s="309">
        <f>AND(R305&gt;=zakresy_produkcyjne!L$2,R305&lt;=zakresy_produkcyjne!L$3)</f>
        <v/>
      </c>
      <c r="AT305" s="309">
        <f>AND(AI305:AO305)</f>
        <v/>
      </c>
      <c r="AU305" s="309">
        <f>AND(AP305:AS305)</f>
        <v/>
      </c>
      <c r="AV305" s="309">
        <f>AND(AT305:AU305)</f>
        <v/>
      </c>
      <c r="AW305" s="309">
        <f>AI305*zakresy_produkcyjne!B$4+AJ305*zakresy_produkcyjne!C$4+AK305*zakresy_produkcyjne!D$4+AL305*zakresy_produkcyjne!E$4+AM305*zakresy_produkcyjne!F$4+AN305*zakresy_produkcyjne!G$4+AO305*zakresy_produkcyjne!H$4+AP305*zakresy_produkcyjne!I$4+AQ305*zakresy_produkcyjne!J$4+AR305*zakresy_produkcyjne!K$4+AS305*zakresy_produkcyjne!L$4</f>
        <v/>
      </c>
      <c r="BJ305" s="309">
        <f>IF(S305&lt;&gt;"",S305,BE305)</f>
        <v/>
      </c>
      <c r="BK305" s="309">
        <f>IF(T305&lt;&gt;"",T305,BF305)</f>
        <v/>
      </c>
      <c r="BL305" s="309">
        <f>IF(U305&lt;&gt;"",U305,BG305)</f>
        <v/>
      </c>
      <c r="BM305" s="309">
        <f>IF(V305&lt;&gt;"",V305,BH305)</f>
        <v/>
      </c>
      <c r="BN305" s="309">
        <f>IF(X305&lt;&gt;"",X305,BI305)</f>
        <v/>
      </c>
      <c r="BO305" s="309">
        <f>ABS(BE305-BJ305)</f>
        <v/>
      </c>
      <c r="BP305" s="309">
        <f>IF(S305&lt;&gt;"",POWER((Arkusz10!$O$9*Q305+Arkusz10!$P$9)-S305,2))</f>
        <v/>
      </c>
    </row>
    <row customHeight="1" ht="13.8" r="306" s="311">
      <c r="A306" s="464" t="n">
        <v>3.3</v>
      </c>
      <c r="B306" s="464" t="n">
        <v>2.5</v>
      </c>
      <c r="C306" s="464" t="n">
        <v>0.21</v>
      </c>
      <c r="D306" s="464" t="n">
        <v>0.06</v>
      </c>
      <c r="E306" s="464" t="n">
        <v>1.6</v>
      </c>
      <c r="F306" s="464" t="n">
        <v>1.6</v>
      </c>
      <c r="G306" s="464" t="n">
        <v>0</v>
      </c>
      <c r="H306" s="464" t="n">
        <v>0.008</v>
      </c>
      <c r="I306" s="464" t="n">
        <v>0.01</v>
      </c>
      <c r="J306" s="464" t="n">
        <v>0</v>
      </c>
      <c r="K306" s="464" t="n">
        <v>0</v>
      </c>
      <c r="L306" s="464" t="n">
        <v>0</v>
      </c>
      <c r="M306" s="464" t="n">
        <v>0</v>
      </c>
      <c r="N306" s="464" t="n">
        <v>0</v>
      </c>
      <c r="O306" s="464" t="n">
        <v>850</v>
      </c>
      <c r="P306" s="464" t="n">
        <v>180</v>
      </c>
      <c r="Q306" s="464" t="n">
        <v>375</v>
      </c>
      <c r="R306" s="464" t="n">
        <v>240</v>
      </c>
      <c r="S306" s="465" t="n"/>
      <c r="T306" s="464" t="n"/>
      <c r="U306" s="464" t="n"/>
      <c r="V306" s="464" t="n"/>
      <c r="W306" s="464" t="n"/>
      <c r="X306" s="464" t="n">
        <v>111</v>
      </c>
      <c r="Y306" s="464" t="n">
        <v>40</v>
      </c>
      <c r="Z306" s="464" t="n"/>
      <c r="AA306" s="464" t="n"/>
      <c r="AB306" s="464" t="n"/>
      <c r="AC306" s="464" t="n"/>
      <c r="AD306" s="464" t="n"/>
      <c r="AE306" s="464" t="n"/>
      <c r="AF306" s="309">
        <f>NOT(OR(ISBLANK(S306),ISBLANK(T306),ISBLANK(U306),ISBLANK(V306),AND(ISBLANK(W306),ISBLANK(X306))))</f>
        <v/>
      </c>
      <c r="AG306" s="309" t="n">
        <v>25</v>
      </c>
      <c r="AH306" s="309">
        <f>IF(AG306&lt;=30,1,IF(AG306&lt;=60,2,IF(AG306&lt;=100,3,"bd")))</f>
        <v/>
      </c>
      <c r="AI306" s="309">
        <f>AND(A306&gt;=zakresy_produkcyjne!B$2,A306&lt;=zakresy_produkcyjne!B$3)</f>
        <v/>
      </c>
      <c r="AJ306" s="309">
        <f>AND(B306&gt;=zakresy_produkcyjne!C$2,B306&lt;=zakresy_produkcyjne!C$3)</f>
        <v/>
      </c>
      <c r="AK306" s="309">
        <f>AND(C306&gt;=zakresy_produkcyjne!D$2,C306&lt;=zakresy_produkcyjne!D$3)</f>
        <v/>
      </c>
      <c r="AL306" s="309">
        <f>AND(D306&gt;=zakresy_produkcyjne!E$2,D306&lt;=zakresy_produkcyjne!E$3)</f>
        <v/>
      </c>
      <c r="AM306" s="309">
        <f>AND(E306&gt;=zakresy_produkcyjne!F$2,E306&lt;=zakresy_produkcyjne!F$3)</f>
        <v/>
      </c>
      <c r="AN306" s="309">
        <f>AND(F306&gt;=zakresy_produkcyjne!G$2,F306&lt;=zakresy_produkcyjne!G$3)</f>
        <v/>
      </c>
      <c r="AO306" s="309">
        <f>AND(G306&gt;=zakresy_produkcyjne!H$2,G306&lt;=zakresy_produkcyjne!H$3)</f>
        <v/>
      </c>
      <c r="AP306" s="309">
        <f>AND(O306&gt;=zakresy_produkcyjne!I$2,O306&lt;=zakresy_produkcyjne!I$3)</f>
        <v/>
      </c>
      <c r="AQ306" s="309">
        <f>AND(P306&gt;=zakresy_produkcyjne!J$2,P306&lt;=zakresy_produkcyjne!J$3)</f>
        <v/>
      </c>
      <c r="AR306" s="309">
        <f>AND(Q306&gt;=zakresy_produkcyjne!K$2,Q306&lt;=zakresy_produkcyjne!K$3)</f>
        <v/>
      </c>
      <c r="AS306" s="309">
        <f>AND(R306&gt;=zakresy_produkcyjne!L$2,R306&lt;=zakresy_produkcyjne!L$3)</f>
        <v/>
      </c>
      <c r="AT306" s="309">
        <f>AND(AI306:AO306)</f>
        <v/>
      </c>
      <c r="AU306" s="309">
        <f>AND(AP306:AS306)</f>
        <v/>
      </c>
      <c r="AV306" s="309">
        <f>AND(AT306:AU306)</f>
        <v/>
      </c>
      <c r="AW306" s="309">
        <f>AI306*zakresy_produkcyjne!B$4+AJ306*zakresy_produkcyjne!C$4+AK306*zakresy_produkcyjne!D$4+AL306*zakresy_produkcyjne!E$4+AM306*zakresy_produkcyjne!F$4+AN306*zakresy_produkcyjne!G$4+AO306*zakresy_produkcyjne!H$4+AP306*zakresy_produkcyjne!I$4+AQ306*zakresy_produkcyjne!J$4+AR306*zakresy_produkcyjne!K$4+AS306*zakresy_produkcyjne!L$4</f>
        <v/>
      </c>
      <c r="BJ306" s="309">
        <f>IF(S306&lt;&gt;"",S306,BE306)</f>
        <v/>
      </c>
      <c r="BK306" s="309">
        <f>IF(T306&lt;&gt;"",T306,BF306)</f>
        <v/>
      </c>
      <c r="BL306" s="309">
        <f>IF(U306&lt;&gt;"",U306,BG306)</f>
        <v/>
      </c>
      <c r="BM306" s="309">
        <f>IF(V306&lt;&gt;"",V306,BH306)</f>
        <v/>
      </c>
      <c r="BN306" s="309">
        <f>IF(X306&lt;&gt;"",X306,BI306)</f>
        <v/>
      </c>
      <c r="BO306" s="309">
        <f>ABS(BE306-BJ306)</f>
        <v/>
      </c>
      <c r="BP306" s="309">
        <f>IF(S306&lt;&gt;"",POWER((Arkusz10!$O$9*Q306+Arkusz10!$P$9)-S306,2))</f>
        <v/>
      </c>
    </row>
    <row customHeight="1" ht="13.8" r="307" s="311">
      <c r="A307" s="464" t="n">
        <v>3.3</v>
      </c>
      <c r="B307" s="464" t="n">
        <v>2.5</v>
      </c>
      <c r="C307" s="464" t="n">
        <v>0.21</v>
      </c>
      <c r="D307" s="464" t="n">
        <v>0.06</v>
      </c>
      <c r="E307" s="464" t="n">
        <v>1.6</v>
      </c>
      <c r="F307" s="464" t="n">
        <v>1.6</v>
      </c>
      <c r="G307" s="464" t="n">
        <v>0</v>
      </c>
      <c r="H307" s="464" t="n">
        <v>0.008</v>
      </c>
      <c r="I307" s="464" t="n">
        <v>0.01</v>
      </c>
      <c r="J307" s="464" t="n">
        <v>0</v>
      </c>
      <c r="K307" s="464" t="n">
        <v>0</v>
      </c>
      <c r="L307" s="464" t="n">
        <v>0</v>
      </c>
      <c r="M307" s="464" t="n">
        <v>0</v>
      </c>
      <c r="N307" s="464" t="n">
        <v>0</v>
      </c>
      <c r="O307" s="464" t="n">
        <v>850</v>
      </c>
      <c r="P307" s="464" t="n">
        <v>180</v>
      </c>
      <c r="Q307" s="464" t="n">
        <v>375</v>
      </c>
      <c r="R307" s="464" t="n">
        <v>300</v>
      </c>
      <c r="S307" s="465" t="n"/>
      <c r="T307" s="464" t="n"/>
      <c r="U307" s="464" t="n"/>
      <c r="V307" s="464" t="n"/>
      <c r="W307" s="464" t="n"/>
      <c r="X307" s="464" t="n">
        <v>103</v>
      </c>
      <c r="Y307" s="464" t="n">
        <v>40</v>
      </c>
      <c r="Z307" s="464" t="n"/>
      <c r="AA307" s="464" t="n"/>
      <c r="AB307" s="464" t="n"/>
      <c r="AC307" s="464" t="n"/>
      <c r="AD307" s="464" t="n"/>
      <c r="AE307" s="464" t="n"/>
      <c r="AF307" s="309">
        <f>NOT(OR(ISBLANK(S307),ISBLANK(T307),ISBLANK(U307),ISBLANK(V307),AND(ISBLANK(W307),ISBLANK(X307))))</f>
        <v/>
      </c>
      <c r="AG307" s="309" t="n">
        <v>25</v>
      </c>
      <c r="AH307" s="309">
        <f>IF(AG307&lt;=30,1,IF(AG307&lt;=60,2,IF(AG307&lt;=100,3,"bd")))</f>
        <v/>
      </c>
      <c r="AI307" s="309">
        <f>AND(A307&gt;=zakresy_produkcyjne!B$2,A307&lt;=zakresy_produkcyjne!B$3)</f>
        <v/>
      </c>
      <c r="AJ307" s="309">
        <f>AND(B307&gt;=zakresy_produkcyjne!C$2,B307&lt;=zakresy_produkcyjne!C$3)</f>
        <v/>
      </c>
      <c r="AK307" s="309">
        <f>AND(C307&gt;=zakresy_produkcyjne!D$2,C307&lt;=zakresy_produkcyjne!D$3)</f>
        <v/>
      </c>
      <c r="AL307" s="309">
        <f>AND(D307&gt;=zakresy_produkcyjne!E$2,D307&lt;=zakresy_produkcyjne!E$3)</f>
        <v/>
      </c>
      <c r="AM307" s="309">
        <f>AND(E307&gt;=zakresy_produkcyjne!F$2,E307&lt;=zakresy_produkcyjne!F$3)</f>
        <v/>
      </c>
      <c r="AN307" s="309">
        <f>AND(F307&gt;=zakresy_produkcyjne!G$2,F307&lt;=zakresy_produkcyjne!G$3)</f>
        <v/>
      </c>
      <c r="AO307" s="309">
        <f>AND(G307&gt;=zakresy_produkcyjne!H$2,G307&lt;=zakresy_produkcyjne!H$3)</f>
        <v/>
      </c>
      <c r="AP307" s="309">
        <f>AND(O307&gt;=zakresy_produkcyjne!I$2,O307&lt;=zakresy_produkcyjne!I$3)</f>
        <v/>
      </c>
      <c r="AQ307" s="309">
        <f>AND(P307&gt;=zakresy_produkcyjne!J$2,P307&lt;=zakresy_produkcyjne!J$3)</f>
        <v/>
      </c>
      <c r="AR307" s="309">
        <f>AND(Q307&gt;=zakresy_produkcyjne!K$2,Q307&lt;=zakresy_produkcyjne!K$3)</f>
        <v/>
      </c>
      <c r="AS307" s="309">
        <f>AND(R307&gt;=zakresy_produkcyjne!L$2,R307&lt;=zakresy_produkcyjne!L$3)</f>
        <v/>
      </c>
      <c r="AT307" s="309">
        <f>AND(AI307:AO307)</f>
        <v/>
      </c>
      <c r="AU307" s="309">
        <f>AND(AP307:AS307)</f>
        <v/>
      </c>
      <c r="AV307" s="309">
        <f>AND(AT307:AU307)</f>
        <v/>
      </c>
      <c r="AW307" s="309">
        <f>AI307*zakresy_produkcyjne!B$4+AJ307*zakresy_produkcyjne!C$4+AK307*zakresy_produkcyjne!D$4+AL307*zakresy_produkcyjne!E$4+AM307*zakresy_produkcyjne!F$4+AN307*zakresy_produkcyjne!G$4+AO307*zakresy_produkcyjne!H$4+AP307*zakresy_produkcyjne!I$4+AQ307*zakresy_produkcyjne!J$4+AR307*zakresy_produkcyjne!K$4+AS307*zakresy_produkcyjne!L$4</f>
        <v/>
      </c>
      <c r="BJ307" s="309">
        <f>IF(S307&lt;&gt;"",S307,BE307)</f>
        <v/>
      </c>
      <c r="BK307" s="309">
        <f>IF(T307&lt;&gt;"",T307,BF307)</f>
        <v/>
      </c>
      <c r="BL307" s="309">
        <f>IF(U307&lt;&gt;"",U307,BG307)</f>
        <v/>
      </c>
      <c r="BM307" s="309">
        <f>IF(V307&lt;&gt;"",V307,BH307)</f>
        <v/>
      </c>
      <c r="BN307" s="309">
        <f>IF(X307&lt;&gt;"",X307,BI307)</f>
        <v/>
      </c>
      <c r="BO307" s="309">
        <f>ABS(BE307-BJ307)</f>
        <v/>
      </c>
      <c r="BP307" s="309">
        <f>IF(S307&lt;&gt;"",POWER((Arkusz10!$O$9*Q307+Arkusz10!$P$9)-S307,2))</f>
        <v/>
      </c>
    </row>
    <row customHeight="1" ht="13.8" r="308" s="311">
      <c r="A308" s="464" t="n">
        <v>3.3</v>
      </c>
      <c r="B308" s="464" t="n">
        <v>2.5</v>
      </c>
      <c r="C308" s="464" t="n">
        <v>0.21</v>
      </c>
      <c r="D308" s="464" t="n">
        <v>0.06</v>
      </c>
      <c r="E308" s="464" t="n">
        <v>1.6</v>
      </c>
      <c r="F308" s="464" t="n">
        <v>1.6</v>
      </c>
      <c r="G308" s="464" t="n">
        <v>0</v>
      </c>
      <c r="H308" s="464" t="n">
        <v>0.008</v>
      </c>
      <c r="I308" s="464" t="n">
        <v>0.01</v>
      </c>
      <c r="J308" s="464" t="n">
        <v>0</v>
      </c>
      <c r="K308" s="464" t="n">
        <v>0</v>
      </c>
      <c r="L308" s="464" t="n">
        <v>0</v>
      </c>
      <c r="M308" s="464" t="n">
        <v>0</v>
      </c>
      <c r="N308" s="464" t="n">
        <v>0</v>
      </c>
      <c r="O308" s="464" t="n">
        <v>850</v>
      </c>
      <c r="P308" s="464" t="n">
        <v>180</v>
      </c>
      <c r="Q308" s="464" t="n">
        <v>375</v>
      </c>
      <c r="R308" s="464" t="n">
        <v>360</v>
      </c>
      <c r="S308" s="465" t="n"/>
      <c r="T308" s="464" t="n"/>
      <c r="U308" s="464" t="n"/>
      <c r="V308" s="464" t="n"/>
      <c r="W308" s="464" t="n"/>
      <c r="X308" s="464" t="n">
        <v>78</v>
      </c>
      <c r="Y308" s="464" t="n">
        <v>40</v>
      </c>
      <c r="Z308" s="464" t="n"/>
      <c r="AA308" s="464" t="n"/>
      <c r="AB308" s="464" t="n"/>
      <c r="AC308" s="464" t="n"/>
      <c r="AD308" s="464" t="n"/>
      <c r="AE308" s="464" t="n"/>
      <c r="AF308" s="309">
        <f>NOT(OR(ISBLANK(S308),ISBLANK(T308),ISBLANK(U308),ISBLANK(V308),AND(ISBLANK(W308),ISBLANK(X308))))</f>
        <v/>
      </c>
      <c r="AG308" s="309" t="n">
        <v>25</v>
      </c>
      <c r="AH308" s="309">
        <f>IF(AG308&lt;=30,1,IF(AG308&lt;=60,2,IF(AG308&lt;=100,3,"bd")))</f>
        <v/>
      </c>
      <c r="AI308" s="309">
        <f>AND(A308&gt;=zakresy_produkcyjne!B$2,A308&lt;=zakresy_produkcyjne!B$3)</f>
        <v/>
      </c>
      <c r="AJ308" s="309">
        <f>AND(B308&gt;=zakresy_produkcyjne!C$2,B308&lt;=zakresy_produkcyjne!C$3)</f>
        <v/>
      </c>
      <c r="AK308" s="309">
        <f>AND(C308&gt;=zakresy_produkcyjne!D$2,C308&lt;=zakresy_produkcyjne!D$3)</f>
        <v/>
      </c>
      <c r="AL308" s="309">
        <f>AND(D308&gt;=zakresy_produkcyjne!E$2,D308&lt;=zakresy_produkcyjne!E$3)</f>
        <v/>
      </c>
      <c r="AM308" s="309">
        <f>AND(E308&gt;=zakresy_produkcyjne!F$2,E308&lt;=zakresy_produkcyjne!F$3)</f>
        <v/>
      </c>
      <c r="AN308" s="309">
        <f>AND(F308&gt;=zakresy_produkcyjne!G$2,F308&lt;=zakresy_produkcyjne!G$3)</f>
        <v/>
      </c>
      <c r="AO308" s="309">
        <f>AND(G308&gt;=zakresy_produkcyjne!H$2,G308&lt;=zakresy_produkcyjne!H$3)</f>
        <v/>
      </c>
      <c r="AP308" s="309">
        <f>AND(O308&gt;=zakresy_produkcyjne!I$2,O308&lt;=zakresy_produkcyjne!I$3)</f>
        <v/>
      </c>
      <c r="AQ308" s="309">
        <f>AND(P308&gt;=zakresy_produkcyjne!J$2,P308&lt;=zakresy_produkcyjne!J$3)</f>
        <v/>
      </c>
      <c r="AR308" s="309">
        <f>AND(Q308&gt;=zakresy_produkcyjne!K$2,Q308&lt;=zakresy_produkcyjne!K$3)</f>
        <v/>
      </c>
      <c r="AS308" s="309">
        <f>AND(R308&gt;=zakresy_produkcyjne!L$2,R308&lt;=zakresy_produkcyjne!L$3)</f>
        <v/>
      </c>
      <c r="AT308" s="309">
        <f>AND(AI308:AO308)</f>
        <v/>
      </c>
      <c r="AU308" s="309">
        <f>AND(AP308:AS308)</f>
        <v/>
      </c>
      <c r="AV308" s="309">
        <f>AND(AT308:AU308)</f>
        <v/>
      </c>
      <c r="AW308" s="309">
        <f>AI308*zakresy_produkcyjne!B$4+AJ308*zakresy_produkcyjne!C$4+AK308*zakresy_produkcyjne!D$4+AL308*zakresy_produkcyjne!E$4+AM308*zakresy_produkcyjne!F$4+AN308*zakresy_produkcyjne!G$4+AO308*zakresy_produkcyjne!H$4+AP308*zakresy_produkcyjne!I$4+AQ308*zakresy_produkcyjne!J$4+AR308*zakresy_produkcyjne!K$4+AS308*zakresy_produkcyjne!L$4</f>
        <v/>
      </c>
      <c r="BJ308" s="309">
        <f>IF(S308&lt;&gt;"",S308,BE308)</f>
        <v/>
      </c>
      <c r="BK308" s="309">
        <f>IF(T308&lt;&gt;"",T308,BF308)</f>
        <v/>
      </c>
      <c r="BL308" s="309">
        <f>IF(U308&lt;&gt;"",U308,BG308)</f>
        <v/>
      </c>
      <c r="BM308" s="309">
        <f>IF(V308&lt;&gt;"",V308,BH308)</f>
        <v/>
      </c>
      <c r="BN308" s="309">
        <f>IF(X308&lt;&gt;"",X308,BI308)</f>
        <v/>
      </c>
      <c r="BO308" s="309">
        <f>ABS(BE308-BJ308)</f>
        <v/>
      </c>
      <c r="BP308" s="309">
        <f>IF(S308&lt;&gt;"",POWER((Arkusz10!$O$9*Q308+Arkusz10!$P$9)-S308,2))</f>
        <v/>
      </c>
    </row>
    <row customHeight="1" ht="13.8" r="309" s="311">
      <c r="A309" s="464" t="n">
        <v>3.3</v>
      </c>
      <c r="B309" s="464" t="n">
        <v>2.5</v>
      </c>
      <c r="C309" s="464" t="n">
        <v>0.21</v>
      </c>
      <c r="D309" s="464" t="n">
        <v>0.06</v>
      </c>
      <c r="E309" s="464" t="n">
        <v>1.6</v>
      </c>
      <c r="F309" s="464" t="n">
        <v>1.6</v>
      </c>
      <c r="G309" s="464" t="n">
        <v>0</v>
      </c>
      <c r="H309" s="464" t="n">
        <v>0.008</v>
      </c>
      <c r="I309" s="464" t="n">
        <v>0.01</v>
      </c>
      <c r="J309" s="464" t="n">
        <v>0</v>
      </c>
      <c r="K309" s="464" t="n">
        <v>0</v>
      </c>
      <c r="L309" s="464" t="n">
        <v>0</v>
      </c>
      <c r="M309" s="464" t="n">
        <v>0</v>
      </c>
      <c r="N309" s="464" t="n">
        <v>0</v>
      </c>
      <c r="O309" s="464" t="n">
        <v>850</v>
      </c>
      <c r="P309" s="464" t="n">
        <v>180</v>
      </c>
      <c r="Q309" s="464" t="n">
        <v>400</v>
      </c>
      <c r="R309" s="464" t="n">
        <v>30</v>
      </c>
      <c r="S309" s="465" t="n"/>
      <c r="T309" s="464" t="n"/>
      <c r="U309" s="464" t="n"/>
      <c r="V309" s="464" t="n"/>
      <c r="W309" s="464" t="n"/>
      <c r="X309" s="464" t="n">
        <v>50</v>
      </c>
      <c r="Y309" s="464" t="n">
        <v>40</v>
      </c>
      <c r="Z309" s="464" t="n"/>
      <c r="AA309" s="464" t="n"/>
      <c r="AB309" s="464" t="n"/>
      <c r="AC309" s="464" t="n"/>
      <c r="AD309" s="464" t="n"/>
      <c r="AE309" s="464" t="n"/>
      <c r="AF309" s="309">
        <f>NOT(OR(ISBLANK(S309),ISBLANK(T309),ISBLANK(U309),ISBLANK(V309),AND(ISBLANK(W309),ISBLANK(X309))))</f>
        <v/>
      </c>
      <c r="AG309" s="309" t="n">
        <v>25</v>
      </c>
      <c r="AH309" s="309">
        <f>IF(AG309&lt;=30,1,IF(AG309&lt;=60,2,IF(AG309&lt;=100,3,"bd")))</f>
        <v/>
      </c>
      <c r="AI309" s="309">
        <f>AND(A309&gt;=zakresy_produkcyjne!B$2,A309&lt;=zakresy_produkcyjne!B$3)</f>
        <v/>
      </c>
      <c r="AJ309" s="309">
        <f>AND(B309&gt;=zakresy_produkcyjne!C$2,B309&lt;=zakresy_produkcyjne!C$3)</f>
        <v/>
      </c>
      <c r="AK309" s="309">
        <f>AND(C309&gt;=zakresy_produkcyjne!D$2,C309&lt;=zakresy_produkcyjne!D$3)</f>
        <v/>
      </c>
      <c r="AL309" s="309">
        <f>AND(D309&gt;=zakresy_produkcyjne!E$2,D309&lt;=zakresy_produkcyjne!E$3)</f>
        <v/>
      </c>
      <c r="AM309" s="309">
        <f>AND(E309&gt;=zakresy_produkcyjne!F$2,E309&lt;=zakresy_produkcyjne!F$3)</f>
        <v/>
      </c>
      <c r="AN309" s="309">
        <f>AND(F309&gt;=zakresy_produkcyjne!G$2,F309&lt;=zakresy_produkcyjne!G$3)</f>
        <v/>
      </c>
      <c r="AO309" s="309">
        <f>AND(G309&gt;=zakresy_produkcyjne!H$2,G309&lt;=zakresy_produkcyjne!H$3)</f>
        <v/>
      </c>
      <c r="AP309" s="309">
        <f>AND(O309&gt;=zakresy_produkcyjne!I$2,O309&lt;=zakresy_produkcyjne!I$3)</f>
        <v/>
      </c>
      <c r="AQ309" s="309">
        <f>AND(P309&gt;=zakresy_produkcyjne!J$2,P309&lt;=zakresy_produkcyjne!J$3)</f>
        <v/>
      </c>
      <c r="AR309" s="309">
        <f>AND(Q309&gt;=zakresy_produkcyjne!K$2,Q309&lt;=zakresy_produkcyjne!K$3)</f>
        <v/>
      </c>
      <c r="AS309" s="309">
        <f>AND(R309&gt;=zakresy_produkcyjne!L$2,R309&lt;=zakresy_produkcyjne!L$3)</f>
        <v/>
      </c>
      <c r="AT309" s="309">
        <f>AND(AI309:AO309)</f>
        <v/>
      </c>
      <c r="AU309" s="309">
        <f>AND(AP309:AS309)</f>
        <v/>
      </c>
      <c r="AV309" s="309">
        <f>AND(AT309:AU309)</f>
        <v/>
      </c>
      <c r="AW309" s="309">
        <f>AI309*zakresy_produkcyjne!B$4+AJ309*zakresy_produkcyjne!C$4+AK309*zakresy_produkcyjne!D$4+AL309*zakresy_produkcyjne!E$4+AM309*zakresy_produkcyjne!F$4+AN309*zakresy_produkcyjne!G$4+AO309*zakresy_produkcyjne!H$4+AP309*zakresy_produkcyjne!I$4+AQ309*zakresy_produkcyjne!J$4+AR309*zakresy_produkcyjne!K$4+AS309*zakresy_produkcyjne!L$4</f>
        <v/>
      </c>
      <c r="BJ309" s="309">
        <f>IF(S309&lt;&gt;"",S309,BE309)</f>
        <v/>
      </c>
      <c r="BK309" s="309">
        <f>IF(T309&lt;&gt;"",T309,BF309)</f>
        <v/>
      </c>
      <c r="BL309" s="309">
        <f>IF(U309&lt;&gt;"",U309,BG309)</f>
        <v/>
      </c>
      <c r="BM309" s="309">
        <f>IF(V309&lt;&gt;"",V309,BH309)</f>
        <v/>
      </c>
      <c r="BN309" s="309">
        <f>IF(X309&lt;&gt;"",X309,BI309)</f>
        <v/>
      </c>
      <c r="BO309" s="309">
        <f>ABS(BE309-BJ309)</f>
        <v/>
      </c>
      <c r="BP309" s="309">
        <f>IF(S309&lt;&gt;"",POWER((Arkusz10!$O$9*Q309+Arkusz10!$P$9)-S309,2))</f>
        <v/>
      </c>
    </row>
    <row customHeight="1" ht="13.8" r="310" s="311">
      <c r="A310" s="464" t="n">
        <v>3.3</v>
      </c>
      <c r="B310" s="464" t="n">
        <v>2.5</v>
      </c>
      <c r="C310" s="464" t="n">
        <v>0.21</v>
      </c>
      <c r="D310" s="464" t="n">
        <v>0.06</v>
      </c>
      <c r="E310" s="464" t="n">
        <v>1.6</v>
      </c>
      <c r="F310" s="464" t="n">
        <v>1.6</v>
      </c>
      <c r="G310" s="464" t="n">
        <v>0</v>
      </c>
      <c r="H310" s="464" t="n">
        <v>0.008</v>
      </c>
      <c r="I310" s="464" t="n">
        <v>0.01</v>
      </c>
      <c r="J310" s="464" t="n">
        <v>0</v>
      </c>
      <c r="K310" s="464" t="n">
        <v>0</v>
      </c>
      <c r="L310" s="464" t="n">
        <v>0</v>
      </c>
      <c r="M310" s="464" t="n">
        <v>0</v>
      </c>
      <c r="N310" s="464" t="n">
        <v>0</v>
      </c>
      <c r="O310" s="464" t="n">
        <v>850</v>
      </c>
      <c r="P310" s="464" t="n">
        <v>180</v>
      </c>
      <c r="Q310" s="464" t="n">
        <v>400</v>
      </c>
      <c r="R310" s="464" t="n">
        <v>60</v>
      </c>
      <c r="S310" s="465" t="n"/>
      <c r="T310" s="464" t="n"/>
      <c r="U310" s="464" t="n"/>
      <c r="V310" s="464" t="n"/>
      <c r="W310" s="464" t="n"/>
      <c r="X310" s="464" t="n">
        <v>57</v>
      </c>
      <c r="Y310" s="464" t="n">
        <v>40</v>
      </c>
      <c r="Z310" s="464" t="n"/>
      <c r="AA310" s="464" t="n"/>
      <c r="AB310" s="464" t="n"/>
      <c r="AC310" s="464" t="n"/>
      <c r="AD310" s="464" t="n"/>
      <c r="AE310" s="464" t="n"/>
      <c r="AF310" s="309">
        <f>NOT(OR(ISBLANK(S310),ISBLANK(T310),ISBLANK(U310),ISBLANK(V310),AND(ISBLANK(W310),ISBLANK(X310))))</f>
        <v/>
      </c>
      <c r="AG310" s="309" t="n">
        <v>25</v>
      </c>
      <c r="AH310" s="309">
        <f>IF(AG310&lt;=30,1,IF(AG310&lt;=60,2,IF(AG310&lt;=100,3,"bd")))</f>
        <v/>
      </c>
      <c r="AI310" s="309">
        <f>AND(A310&gt;=zakresy_produkcyjne!B$2,A310&lt;=zakresy_produkcyjne!B$3)</f>
        <v/>
      </c>
      <c r="AJ310" s="309">
        <f>AND(B310&gt;=zakresy_produkcyjne!C$2,B310&lt;=zakresy_produkcyjne!C$3)</f>
        <v/>
      </c>
      <c r="AK310" s="309">
        <f>AND(C310&gt;=zakresy_produkcyjne!D$2,C310&lt;=zakresy_produkcyjne!D$3)</f>
        <v/>
      </c>
      <c r="AL310" s="309">
        <f>AND(D310&gt;=zakresy_produkcyjne!E$2,D310&lt;=zakresy_produkcyjne!E$3)</f>
        <v/>
      </c>
      <c r="AM310" s="309">
        <f>AND(E310&gt;=zakresy_produkcyjne!F$2,E310&lt;=zakresy_produkcyjne!F$3)</f>
        <v/>
      </c>
      <c r="AN310" s="309">
        <f>AND(F310&gt;=zakresy_produkcyjne!G$2,F310&lt;=zakresy_produkcyjne!G$3)</f>
        <v/>
      </c>
      <c r="AO310" s="309">
        <f>AND(G310&gt;=zakresy_produkcyjne!H$2,G310&lt;=zakresy_produkcyjne!H$3)</f>
        <v/>
      </c>
      <c r="AP310" s="309">
        <f>AND(O310&gt;=zakresy_produkcyjne!I$2,O310&lt;=zakresy_produkcyjne!I$3)</f>
        <v/>
      </c>
      <c r="AQ310" s="309">
        <f>AND(P310&gt;=zakresy_produkcyjne!J$2,P310&lt;=zakresy_produkcyjne!J$3)</f>
        <v/>
      </c>
      <c r="AR310" s="309">
        <f>AND(Q310&gt;=zakresy_produkcyjne!K$2,Q310&lt;=zakresy_produkcyjne!K$3)</f>
        <v/>
      </c>
      <c r="AS310" s="309">
        <f>AND(R310&gt;=zakresy_produkcyjne!L$2,R310&lt;=zakresy_produkcyjne!L$3)</f>
        <v/>
      </c>
      <c r="AT310" s="309">
        <f>AND(AI310:AO310)</f>
        <v/>
      </c>
      <c r="AU310" s="309">
        <f>AND(AP310:AS310)</f>
        <v/>
      </c>
      <c r="AV310" s="309">
        <f>AND(AT310:AU310)</f>
        <v/>
      </c>
      <c r="AW310" s="309">
        <f>AI310*zakresy_produkcyjne!B$4+AJ310*zakresy_produkcyjne!C$4+AK310*zakresy_produkcyjne!D$4+AL310*zakresy_produkcyjne!E$4+AM310*zakresy_produkcyjne!F$4+AN310*zakresy_produkcyjne!G$4+AO310*zakresy_produkcyjne!H$4+AP310*zakresy_produkcyjne!I$4+AQ310*zakresy_produkcyjne!J$4+AR310*zakresy_produkcyjne!K$4+AS310*zakresy_produkcyjne!L$4</f>
        <v/>
      </c>
      <c r="BJ310" s="309">
        <f>IF(S310&lt;&gt;"",S310,BE310)</f>
        <v/>
      </c>
      <c r="BK310" s="309">
        <f>IF(T310&lt;&gt;"",T310,BF310)</f>
        <v/>
      </c>
      <c r="BL310" s="309">
        <f>IF(U310&lt;&gt;"",U310,BG310)</f>
        <v/>
      </c>
      <c r="BM310" s="309">
        <f>IF(V310&lt;&gt;"",V310,BH310)</f>
        <v/>
      </c>
      <c r="BN310" s="309">
        <f>IF(X310&lt;&gt;"",X310,BI310)</f>
        <v/>
      </c>
      <c r="BO310" s="309">
        <f>ABS(BE310-BJ310)</f>
        <v/>
      </c>
      <c r="BP310" s="309">
        <f>IF(S310&lt;&gt;"",POWER((Arkusz10!$O$9*Q310+Arkusz10!$P$9)-S310,2))</f>
        <v/>
      </c>
    </row>
    <row customHeight="1" ht="13.8" r="311" s="311">
      <c r="A311" s="464" t="n">
        <v>3.3</v>
      </c>
      <c r="B311" s="464" t="n">
        <v>2.5</v>
      </c>
      <c r="C311" s="464" t="n">
        <v>0.21</v>
      </c>
      <c r="D311" s="464" t="n">
        <v>0.06</v>
      </c>
      <c r="E311" s="464" t="n">
        <v>1.6</v>
      </c>
      <c r="F311" s="464" t="n">
        <v>1.6</v>
      </c>
      <c r="G311" s="464" t="n">
        <v>0</v>
      </c>
      <c r="H311" s="464" t="n">
        <v>0.008</v>
      </c>
      <c r="I311" s="464" t="n">
        <v>0.01</v>
      </c>
      <c r="J311" s="464" t="n">
        <v>0</v>
      </c>
      <c r="K311" s="464" t="n">
        <v>0</v>
      </c>
      <c r="L311" s="464" t="n">
        <v>0</v>
      </c>
      <c r="M311" s="464" t="n">
        <v>0</v>
      </c>
      <c r="N311" s="464" t="n">
        <v>0</v>
      </c>
      <c r="O311" s="464" t="n">
        <v>850</v>
      </c>
      <c r="P311" s="464" t="n">
        <v>180</v>
      </c>
      <c r="Q311" s="464" t="n">
        <v>400</v>
      </c>
      <c r="R311" s="464" t="n">
        <v>120</v>
      </c>
      <c r="S311" s="465" t="n"/>
      <c r="T311" s="464" t="n"/>
      <c r="U311" s="464" t="n"/>
      <c r="V311" s="464" t="n"/>
      <c r="W311" s="464" t="n"/>
      <c r="X311" s="464" t="n">
        <v>61.5</v>
      </c>
      <c r="Y311" s="464" t="n">
        <v>40</v>
      </c>
      <c r="Z311" s="464" t="n"/>
      <c r="AA311" s="464" t="n"/>
      <c r="AB311" s="464" t="n"/>
      <c r="AC311" s="464" t="n"/>
      <c r="AD311" s="464" t="n"/>
      <c r="AE311" s="464" t="n"/>
      <c r="AF311" s="309">
        <f>NOT(OR(ISBLANK(S311),ISBLANK(T311),ISBLANK(U311),ISBLANK(V311),AND(ISBLANK(W311),ISBLANK(X311))))</f>
        <v/>
      </c>
      <c r="AG311" s="309" t="n">
        <v>25</v>
      </c>
      <c r="AH311" s="309">
        <f>IF(AG311&lt;=30,1,IF(AG311&lt;=60,2,IF(AG311&lt;=100,3,"bd")))</f>
        <v/>
      </c>
      <c r="AI311" s="309">
        <f>AND(A311&gt;=zakresy_produkcyjne!B$2,A311&lt;=zakresy_produkcyjne!B$3)</f>
        <v/>
      </c>
      <c r="AJ311" s="309">
        <f>AND(B311&gt;=zakresy_produkcyjne!C$2,B311&lt;=zakresy_produkcyjne!C$3)</f>
        <v/>
      </c>
      <c r="AK311" s="309">
        <f>AND(C311&gt;=zakresy_produkcyjne!D$2,C311&lt;=zakresy_produkcyjne!D$3)</f>
        <v/>
      </c>
      <c r="AL311" s="309">
        <f>AND(D311&gt;=zakresy_produkcyjne!E$2,D311&lt;=zakresy_produkcyjne!E$3)</f>
        <v/>
      </c>
      <c r="AM311" s="309">
        <f>AND(E311&gt;=zakresy_produkcyjne!F$2,E311&lt;=zakresy_produkcyjne!F$3)</f>
        <v/>
      </c>
      <c r="AN311" s="309">
        <f>AND(F311&gt;=zakresy_produkcyjne!G$2,F311&lt;=zakresy_produkcyjne!G$3)</f>
        <v/>
      </c>
      <c r="AO311" s="309">
        <f>AND(G311&gt;=zakresy_produkcyjne!H$2,G311&lt;=zakresy_produkcyjne!H$3)</f>
        <v/>
      </c>
      <c r="AP311" s="309">
        <f>AND(O311&gt;=zakresy_produkcyjne!I$2,O311&lt;=zakresy_produkcyjne!I$3)</f>
        <v/>
      </c>
      <c r="AQ311" s="309">
        <f>AND(P311&gt;=zakresy_produkcyjne!J$2,P311&lt;=zakresy_produkcyjne!J$3)</f>
        <v/>
      </c>
      <c r="AR311" s="309">
        <f>AND(Q311&gt;=zakresy_produkcyjne!K$2,Q311&lt;=zakresy_produkcyjne!K$3)</f>
        <v/>
      </c>
      <c r="AS311" s="309">
        <f>AND(R311&gt;=zakresy_produkcyjne!L$2,R311&lt;=zakresy_produkcyjne!L$3)</f>
        <v/>
      </c>
      <c r="AT311" s="309">
        <f>AND(AI311:AO311)</f>
        <v/>
      </c>
      <c r="AU311" s="309">
        <f>AND(AP311:AS311)</f>
        <v/>
      </c>
      <c r="AV311" s="309">
        <f>AND(AT311:AU311)</f>
        <v/>
      </c>
      <c r="AW311" s="309">
        <f>AI311*zakresy_produkcyjne!B$4+AJ311*zakresy_produkcyjne!C$4+AK311*zakresy_produkcyjne!D$4+AL311*zakresy_produkcyjne!E$4+AM311*zakresy_produkcyjne!F$4+AN311*zakresy_produkcyjne!G$4+AO311*zakresy_produkcyjne!H$4+AP311*zakresy_produkcyjne!I$4+AQ311*zakresy_produkcyjne!J$4+AR311*zakresy_produkcyjne!K$4+AS311*zakresy_produkcyjne!L$4</f>
        <v/>
      </c>
      <c r="BJ311" s="309">
        <f>IF(S311&lt;&gt;"",S311,BE311)</f>
        <v/>
      </c>
      <c r="BK311" s="309">
        <f>IF(T311&lt;&gt;"",T311,BF311)</f>
        <v/>
      </c>
      <c r="BL311" s="309">
        <f>IF(U311&lt;&gt;"",U311,BG311)</f>
        <v/>
      </c>
      <c r="BM311" s="309">
        <f>IF(V311&lt;&gt;"",V311,BH311)</f>
        <v/>
      </c>
      <c r="BN311" s="309">
        <f>IF(X311&lt;&gt;"",X311,BI311)</f>
        <v/>
      </c>
      <c r="BO311" s="309">
        <f>ABS(BE311-BJ311)</f>
        <v/>
      </c>
      <c r="BP311" s="309">
        <f>IF(S311&lt;&gt;"",POWER((Arkusz10!$O$9*Q311+Arkusz10!$P$9)-S311,2))</f>
        <v/>
      </c>
    </row>
    <row customHeight="1" ht="13.8" r="312" s="311">
      <c r="A312" s="464" t="n">
        <v>3.3</v>
      </c>
      <c r="B312" s="464" t="n">
        <v>2.5</v>
      </c>
      <c r="C312" s="464" t="n">
        <v>0.21</v>
      </c>
      <c r="D312" s="464" t="n">
        <v>0.06</v>
      </c>
      <c r="E312" s="464" t="n">
        <v>1.6</v>
      </c>
      <c r="F312" s="464" t="n">
        <v>1.6</v>
      </c>
      <c r="G312" s="464" t="n">
        <v>0</v>
      </c>
      <c r="H312" s="464" t="n">
        <v>0.008</v>
      </c>
      <c r="I312" s="464" t="n">
        <v>0.01</v>
      </c>
      <c r="J312" s="464" t="n">
        <v>0</v>
      </c>
      <c r="K312" s="464" t="n">
        <v>0</v>
      </c>
      <c r="L312" s="464" t="n">
        <v>0</v>
      </c>
      <c r="M312" s="464" t="n">
        <v>0</v>
      </c>
      <c r="N312" s="464" t="n">
        <v>0</v>
      </c>
      <c r="O312" s="464" t="n">
        <v>850</v>
      </c>
      <c r="P312" s="464" t="n">
        <v>180</v>
      </c>
      <c r="Q312" s="464" t="n">
        <v>400</v>
      </c>
      <c r="R312" s="464" t="n">
        <v>180</v>
      </c>
      <c r="S312" s="465" t="n"/>
      <c r="T312" s="464" t="n"/>
      <c r="U312" s="464" t="n"/>
      <c r="V312" s="464" t="n"/>
      <c r="W312" s="464" t="n"/>
      <c r="X312" s="464" t="n">
        <v>75</v>
      </c>
      <c r="Y312" s="464" t="n">
        <v>40</v>
      </c>
      <c r="Z312" s="464" t="n"/>
      <c r="AA312" s="464" t="n"/>
      <c r="AB312" s="464" t="n"/>
      <c r="AC312" s="464" t="n"/>
      <c r="AD312" s="464" t="n"/>
      <c r="AE312" s="464" t="n"/>
      <c r="AF312" s="309">
        <f>NOT(OR(ISBLANK(S312),ISBLANK(T312),ISBLANK(U312),ISBLANK(V312),AND(ISBLANK(W312),ISBLANK(X312))))</f>
        <v/>
      </c>
      <c r="AG312" s="309" t="n">
        <v>25</v>
      </c>
      <c r="AH312" s="309">
        <f>IF(AG312&lt;=30,1,IF(AG312&lt;=60,2,IF(AG312&lt;=100,3,"bd")))</f>
        <v/>
      </c>
      <c r="AI312" s="309">
        <f>AND(A312&gt;=zakresy_produkcyjne!B$2,A312&lt;=zakresy_produkcyjne!B$3)</f>
        <v/>
      </c>
      <c r="AJ312" s="309">
        <f>AND(B312&gt;=zakresy_produkcyjne!C$2,B312&lt;=zakresy_produkcyjne!C$3)</f>
        <v/>
      </c>
      <c r="AK312" s="309">
        <f>AND(C312&gt;=zakresy_produkcyjne!D$2,C312&lt;=zakresy_produkcyjne!D$3)</f>
        <v/>
      </c>
      <c r="AL312" s="309">
        <f>AND(D312&gt;=zakresy_produkcyjne!E$2,D312&lt;=zakresy_produkcyjne!E$3)</f>
        <v/>
      </c>
      <c r="AM312" s="309">
        <f>AND(E312&gt;=zakresy_produkcyjne!F$2,E312&lt;=zakresy_produkcyjne!F$3)</f>
        <v/>
      </c>
      <c r="AN312" s="309">
        <f>AND(F312&gt;=zakresy_produkcyjne!G$2,F312&lt;=zakresy_produkcyjne!G$3)</f>
        <v/>
      </c>
      <c r="AO312" s="309">
        <f>AND(G312&gt;=zakresy_produkcyjne!H$2,G312&lt;=zakresy_produkcyjne!H$3)</f>
        <v/>
      </c>
      <c r="AP312" s="309">
        <f>AND(O312&gt;=zakresy_produkcyjne!I$2,O312&lt;=zakresy_produkcyjne!I$3)</f>
        <v/>
      </c>
      <c r="AQ312" s="309">
        <f>AND(P312&gt;=zakresy_produkcyjne!J$2,P312&lt;=zakresy_produkcyjne!J$3)</f>
        <v/>
      </c>
      <c r="AR312" s="309">
        <f>AND(Q312&gt;=zakresy_produkcyjne!K$2,Q312&lt;=zakresy_produkcyjne!K$3)</f>
        <v/>
      </c>
      <c r="AS312" s="309">
        <f>AND(R312&gt;=zakresy_produkcyjne!L$2,R312&lt;=zakresy_produkcyjne!L$3)</f>
        <v/>
      </c>
      <c r="AT312" s="309">
        <f>AND(AI312:AO312)</f>
        <v/>
      </c>
      <c r="AU312" s="309">
        <f>AND(AP312:AS312)</f>
        <v/>
      </c>
      <c r="AV312" s="309">
        <f>AND(AT312:AU312)</f>
        <v/>
      </c>
      <c r="AW312" s="309">
        <f>AI312*zakresy_produkcyjne!B$4+AJ312*zakresy_produkcyjne!C$4+AK312*zakresy_produkcyjne!D$4+AL312*zakresy_produkcyjne!E$4+AM312*zakresy_produkcyjne!F$4+AN312*zakresy_produkcyjne!G$4+AO312*zakresy_produkcyjne!H$4+AP312*zakresy_produkcyjne!I$4+AQ312*zakresy_produkcyjne!J$4+AR312*zakresy_produkcyjne!K$4+AS312*zakresy_produkcyjne!L$4</f>
        <v/>
      </c>
      <c r="BJ312" s="309">
        <f>IF(S312&lt;&gt;"",S312,BE312)</f>
        <v/>
      </c>
      <c r="BK312" s="309">
        <f>IF(T312&lt;&gt;"",T312,BF312)</f>
        <v/>
      </c>
      <c r="BL312" s="309">
        <f>IF(U312&lt;&gt;"",U312,BG312)</f>
        <v/>
      </c>
      <c r="BM312" s="309">
        <f>IF(V312&lt;&gt;"",V312,BH312)</f>
        <v/>
      </c>
      <c r="BN312" s="309">
        <f>IF(X312&lt;&gt;"",X312,BI312)</f>
        <v/>
      </c>
      <c r="BO312" s="309">
        <f>ABS(BE312-BJ312)</f>
        <v/>
      </c>
      <c r="BP312" s="309">
        <f>IF(S312&lt;&gt;"",POWER((Arkusz10!$O$9*Q312+Arkusz10!$P$9)-S312,2))</f>
        <v/>
      </c>
    </row>
    <row customHeight="1" ht="13.8" r="313" s="311">
      <c r="A313" s="464" t="n">
        <v>3.3</v>
      </c>
      <c r="B313" s="464" t="n">
        <v>2.5</v>
      </c>
      <c r="C313" s="464" t="n">
        <v>0.21</v>
      </c>
      <c r="D313" s="464" t="n">
        <v>0.06</v>
      </c>
      <c r="E313" s="464" t="n">
        <v>1.6</v>
      </c>
      <c r="F313" s="464" t="n">
        <v>1.6</v>
      </c>
      <c r="G313" s="464" t="n">
        <v>0</v>
      </c>
      <c r="H313" s="464" t="n">
        <v>0.008</v>
      </c>
      <c r="I313" s="464" t="n">
        <v>0.01</v>
      </c>
      <c r="J313" s="464" t="n">
        <v>0</v>
      </c>
      <c r="K313" s="464" t="n">
        <v>0</v>
      </c>
      <c r="L313" s="464" t="n">
        <v>0</v>
      </c>
      <c r="M313" s="464" t="n">
        <v>0</v>
      </c>
      <c r="N313" s="464" t="n">
        <v>0</v>
      </c>
      <c r="O313" s="464" t="n">
        <v>850</v>
      </c>
      <c r="P313" s="464" t="n">
        <v>180</v>
      </c>
      <c r="Q313" s="464" t="n">
        <v>400</v>
      </c>
      <c r="R313" s="464" t="n">
        <v>240</v>
      </c>
      <c r="S313" s="465" t="n"/>
      <c r="T313" s="464" t="n"/>
      <c r="U313" s="464" t="n"/>
      <c r="V313" s="464" t="n"/>
      <c r="W313" s="464" t="n"/>
      <c r="X313" s="464" t="n">
        <v>86</v>
      </c>
      <c r="Y313" s="464" t="n">
        <v>40</v>
      </c>
      <c r="Z313" s="464" t="n"/>
      <c r="AA313" s="464" t="n"/>
      <c r="AB313" s="464" t="n"/>
      <c r="AC313" s="464" t="n"/>
      <c r="AD313" s="464" t="n"/>
      <c r="AE313" s="464" t="n"/>
      <c r="AF313" s="309">
        <f>NOT(OR(ISBLANK(S313),ISBLANK(T313),ISBLANK(U313),ISBLANK(V313),AND(ISBLANK(W313),ISBLANK(X313))))</f>
        <v/>
      </c>
      <c r="AG313" s="309" t="n">
        <v>25</v>
      </c>
      <c r="AH313" s="309">
        <f>IF(AG313&lt;=30,1,IF(AG313&lt;=60,2,IF(AG313&lt;=100,3,"bd")))</f>
        <v/>
      </c>
      <c r="AI313" s="309">
        <f>AND(A313&gt;=zakresy_produkcyjne!B$2,A313&lt;=zakresy_produkcyjne!B$3)</f>
        <v/>
      </c>
      <c r="AJ313" s="309">
        <f>AND(B313&gt;=zakresy_produkcyjne!C$2,B313&lt;=zakresy_produkcyjne!C$3)</f>
        <v/>
      </c>
      <c r="AK313" s="309">
        <f>AND(C313&gt;=zakresy_produkcyjne!D$2,C313&lt;=zakresy_produkcyjne!D$3)</f>
        <v/>
      </c>
      <c r="AL313" s="309">
        <f>AND(D313&gt;=zakresy_produkcyjne!E$2,D313&lt;=zakresy_produkcyjne!E$3)</f>
        <v/>
      </c>
      <c r="AM313" s="309">
        <f>AND(E313&gt;=zakresy_produkcyjne!F$2,E313&lt;=zakresy_produkcyjne!F$3)</f>
        <v/>
      </c>
      <c r="AN313" s="309">
        <f>AND(F313&gt;=zakresy_produkcyjne!G$2,F313&lt;=zakresy_produkcyjne!G$3)</f>
        <v/>
      </c>
      <c r="AO313" s="309">
        <f>AND(G313&gt;=zakresy_produkcyjne!H$2,G313&lt;=zakresy_produkcyjne!H$3)</f>
        <v/>
      </c>
      <c r="AP313" s="309">
        <f>AND(O313&gt;=zakresy_produkcyjne!I$2,O313&lt;=zakresy_produkcyjne!I$3)</f>
        <v/>
      </c>
      <c r="AQ313" s="309">
        <f>AND(P313&gt;=zakresy_produkcyjne!J$2,P313&lt;=zakresy_produkcyjne!J$3)</f>
        <v/>
      </c>
      <c r="AR313" s="309">
        <f>AND(Q313&gt;=zakresy_produkcyjne!K$2,Q313&lt;=zakresy_produkcyjne!K$3)</f>
        <v/>
      </c>
      <c r="AS313" s="309">
        <f>AND(R313&gt;=zakresy_produkcyjne!L$2,R313&lt;=zakresy_produkcyjne!L$3)</f>
        <v/>
      </c>
      <c r="AT313" s="309">
        <f>AND(AI313:AO313)</f>
        <v/>
      </c>
      <c r="AU313" s="309">
        <f>AND(AP313:AS313)</f>
        <v/>
      </c>
      <c r="AV313" s="309">
        <f>AND(AT313:AU313)</f>
        <v/>
      </c>
      <c r="AW313" s="309">
        <f>AI313*zakresy_produkcyjne!B$4+AJ313*zakresy_produkcyjne!C$4+AK313*zakresy_produkcyjne!D$4+AL313*zakresy_produkcyjne!E$4+AM313*zakresy_produkcyjne!F$4+AN313*zakresy_produkcyjne!G$4+AO313*zakresy_produkcyjne!H$4+AP313*zakresy_produkcyjne!I$4+AQ313*zakresy_produkcyjne!J$4+AR313*zakresy_produkcyjne!K$4+AS313*zakresy_produkcyjne!L$4</f>
        <v/>
      </c>
      <c r="BJ313" s="309">
        <f>IF(S313&lt;&gt;"",S313,BE313)</f>
        <v/>
      </c>
      <c r="BK313" s="309">
        <f>IF(T313&lt;&gt;"",T313,BF313)</f>
        <v/>
      </c>
      <c r="BL313" s="309">
        <f>IF(U313&lt;&gt;"",U313,BG313)</f>
        <v/>
      </c>
      <c r="BM313" s="309">
        <f>IF(V313&lt;&gt;"",V313,BH313)</f>
        <v/>
      </c>
      <c r="BN313" s="309">
        <f>IF(X313&lt;&gt;"",X313,BI313)</f>
        <v/>
      </c>
      <c r="BO313" s="309">
        <f>ABS(BE313-BJ313)</f>
        <v/>
      </c>
      <c r="BP313" s="309">
        <f>IF(S313&lt;&gt;"",POWER((Arkusz10!$O$9*Q313+Arkusz10!$P$9)-S313,2))</f>
        <v/>
      </c>
    </row>
    <row customHeight="1" ht="13.8" r="314" s="311">
      <c r="A314" s="464" t="n">
        <v>3.3</v>
      </c>
      <c r="B314" s="464" t="n">
        <v>2.5</v>
      </c>
      <c r="C314" s="464" t="n">
        <v>0.21</v>
      </c>
      <c r="D314" s="464" t="n">
        <v>0.06</v>
      </c>
      <c r="E314" s="464" t="n">
        <v>1.6</v>
      </c>
      <c r="F314" s="464" t="n">
        <v>1.6</v>
      </c>
      <c r="G314" s="464" t="n">
        <v>0</v>
      </c>
      <c r="H314" s="464" t="n">
        <v>0.008</v>
      </c>
      <c r="I314" s="464" t="n">
        <v>0.01</v>
      </c>
      <c r="J314" s="464" t="n">
        <v>0</v>
      </c>
      <c r="K314" s="464" t="n">
        <v>0</v>
      </c>
      <c r="L314" s="464" t="n">
        <v>0</v>
      </c>
      <c r="M314" s="464" t="n">
        <v>0</v>
      </c>
      <c r="N314" s="464" t="n">
        <v>0</v>
      </c>
      <c r="O314" s="464" t="n">
        <v>850</v>
      </c>
      <c r="P314" s="464" t="n">
        <v>180</v>
      </c>
      <c r="Q314" s="464" t="n">
        <v>400</v>
      </c>
      <c r="R314" s="464" t="n">
        <v>300</v>
      </c>
      <c r="S314" s="465" t="n"/>
      <c r="T314" s="464" t="n"/>
      <c r="U314" s="464" t="n"/>
      <c r="V314" s="464" t="n"/>
      <c r="W314" s="464" t="n"/>
      <c r="X314" s="464" t="n">
        <v>93.5</v>
      </c>
      <c r="Y314" s="464" t="n">
        <v>40</v>
      </c>
      <c r="Z314" s="464" t="n"/>
      <c r="AA314" s="464" t="n"/>
      <c r="AB314" s="464" t="n"/>
      <c r="AC314" s="464" t="n"/>
      <c r="AD314" s="464" t="n"/>
      <c r="AE314" s="464" t="n"/>
      <c r="AF314" s="309">
        <f>NOT(OR(ISBLANK(S314),ISBLANK(T314),ISBLANK(U314),ISBLANK(V314),AND(ISBLANK(W314),ISBLANK(X314))))</f>
        <v/>
      </c>
      <c r="AG314" s="309" t="n">
        <v>25</v>
      </c>
      <c r="AH314" s="309">
        <f>IF(AG314&lt;=30,1,IF(AG314&lt;=60,2,IF(AG314&lt;=100,3,"bd")))</f>
        <v/>
      </c>
      <c r="AI314" s="309">
        <f>AND(A314&gt;=zakresy_produkcyjne!B$2,A314&lt;=zakresy_produkcyjne!B$3)</f>
        <v/>
      </c>
      <c r="AJ314" s="309">
        <f>AND(B314&gt;=zakresy_produkcyjne!C$2,B314&lt;=zakresy_produkcyjne!C$3)</f>
        <v/>
      </c>
      <c r="AK314" s="309">
        <f>AND(C314&gt;=zakresy_produkcyjne!D$2,C314&lt;=zakresy_produkcyjne!D$3)</f>
        <v/>
      </c>
      <c r="AL314" s="309">
        <f>AND(D314&gt;=zakresy_produkcyjne!E$2,D314&lt;=zakresy_produkcyjne!E$3)</f>
        <v/>
      </c>
      <c r="AM314" s="309">
        <f>AND(E314&gt;=zakresy_produkcyjne!F$2,E314&lt;=zakresy_produkcyjne!F$3)</f>
        <v/>
      </c>
      <c r="AN314" s="309">
        <f>AND(F314&gt;=zakresy_produkcyjne!G$2,F314&lt;=zakresy_produkcyjne!G$3)</f>
        <v/>
      </c>
      <c r="AO314" s="309">
        <f>AND(G314&gt;=zakresy_produkcyjne!H$2,G314&lt;=zakresy_produkcyjne!H$3)</f>
        <v/>
      </c>
      <c r="AP314" s="309">
        <f>AND(O314&gt;=zakresy_produkcyjne!I$2,O314&lt;=zakresy_produkcyjne!I$3)</f>
        <v/>
      </c>
      <c r="AQ314" s="309">
        <f>AND(P314&gt;=zakresy_produkcyjne!J$2,P314&lt;=zakresy_produkcyjne!J$3)</f>
        <v/>
      </c>
      <c r="AR314" s="309">
        <f>AND(Q314&gt;=zakresy_produkcyjne!K$2,Q314&lt;=zakresy_produkcyjne!K$3)</f>
        <v/>
      </c>
      <c r="AS314" s="309">
        <f>AND(R314&gt;=zakresy_produkcyjne!L$2,R314&lt;=zakresy_produkcyjne!L$3)</f>
        <v/>
      </c>
      <c r="AT314" s="309">
        <f>AND(AI314:AO314)</f>
        <v/>
      </c>
      <c r="AU314" s="309">
        <f>AND(AP314:AS314)</f>
        <v/>
      </c>
      <c r="AV314" s="309">
        <f>AND(AT314:AU314)</f>
        <v/>
      </c>
      <c r="AW314" s="309">
        <f>AI314*zakresy_produkcyjne!B$4+AJ314*zakresy_produkcyjne!C$4+AK314*zakresy_produkcyjne!D$4+AL314*zakresy_produkcyjne!E$4+AM314*zakresy_produkcyjne!F$4+AN314*zakresy_produkcyjne!G$4+AO314*zakresy_produkcyjne!H$4+AP314*zakresy_produkcyjne!I$4+AQ314*zakresy_produkcyjne!J$4+AR314*zakresy_produkcyjne!K$4+AS314*zakresy_produkcyjne!L$4</f>
        <v/>
      </c>
      <c r="BJ314" s="309">
        <f>IF(S314&lt;&gt;"",S314,BE314)</f>
        <v/>
      </c>
      <c r="BK314" s="309">
        <f>IF(T314&lt;&gt;"",T314,BF314)</f>
        <v/>
      </c>
      <c r="BL314" s="309">
        <f>IF(U314&lt;&gt;"",U314,BG314)</f>
        <v/>
      </c>
      <c r="BM314" s="309">
        <f>IF(V314&lt;&gt;"",V314,BH314)</f>
        <v/>
      </c>
      <c r="BN314" s="309">
        <f>IF(X314&lt;&gt;"",X314,BI314)</f>
        <v/>
      </c>
      <c r="BO314" s="309">
        <f>ABS(BE314-BJ314)</f>
        <v/>
      </c>
      <c r="BP314" s="309">
        <f>IF(S314&lt;&gt;"",POWER((Arkusz10!$O$9*Q314+Arkusz10!$P$9)-S314,2))</f>
        <v/>
      </c>
    </row>
    <row customHeight="1" ht="13.8" r="315" s="311">
      <c r="A315" s="464" t="n">
        <v>3.3</v>
      </c>
      <c r="B315" s="464" t="n">
        <v>2.5</v>
      </c>
      <c r="C315" s="464" t="n">
        <v>0.21</v>
      </c>
      <c r="D315" s="464" t="n">
        <v>0.06</v>
      </c>
      <c r="E315" s="464" t="n">
        <v>1.6</v>
      </c>
      <c r="F315" s="464" t="n">
        <v>1.6</v>
      </c>
      <c r="G315" s="464" t="n">
        <v>0</v>
      </c>
      <c r="H315" s="464" t="n">
        <v>0.008</v>
      </c>
      <c r="I315" s="464" t="n">
        <v>0.01</v>
      </c>
      <c r="J315" s="464" t="n">
        <v>0</v>
      </c>
      <c r="K315" s="464" t="n">
        <v>0</v>
      </c>
      <c r="L315" s="464" t="n">
        <v>0</v>
      </c>
      <c r="M315" s="464" t="n">
        <v>0</v>
      </c>
      <c r="N315" s="464" t="n">
        <v>0</v>
      </c>
      <c r="O315" s="464" t="n">
        <v>850</v>
      </c>
      <c r="P315" s="464" t="n">
        <v>180</v>
      </c>
      <c r="Q315" s="464" t="n">
        <v>400</v>
      </c>
      <c r="R315" s="464" t="n">
        <v>360</v>
      </c>
      <c r="S315" s="465" t="n"/>
      <c r="T315" s="464" t="n"/>
      <c r="U315" s="464" t="n"/>
      <c r="V315" s="464" t="n"/>
      <c r="W315" s="464" t="n"/>
      <c r="X315" s="464" t="n">
        <v>96</v>
      </c>
      <c r="Y315" s="464" t="n">
        <v>40</v>
      </c>
      <c r="Z315" s="464" t="n"/>
      <c r="AA315" s="464" t="n"/>
      <c r="AB315" s="464" t="n"/>
      <c r="AC315" s="464" t="n"/>
      <c r="AD315" s="464" t="n"/>
      <c r="AE315" s="464" t="n"/>
      <c r="AF315" s="309">
        <f>NOT(OR(ISBLANK(S315),ISBLANK(T315),ISBLANK(U315),ISBLANK(V315),AND(ISBLANK(W315),ISBLANK(X315))))</f>
        <v/>
      </c>
      <c r="AG315" s="309" t="n">
        <v>25</v>
      </c>
      <c r="AH315" s="309">
        <f>IF(AG315&lt;=30,1,IF(AG315&lt;=60,2,IF(AG315&lt;=100,3,"bd")))</f>
        <v/>
      </c>
      <c r="AI315" s="309">
        <f>AND(A315&gt;=zakresy_produkcyjne!B$2,A315&lt;=zakresy_produkcyjne!B$3)</f>
        <v/>
      </c>
      <c r="AJ315" s="309">
        <f>AND(B315&gt;=zakresy_produkcyjne!C$2,B315&lt;=zakresy_produkcyjne!C$3)</f>
        <v/>
      </c>
      <c r="AK315" s="309">
        <f>AND(C315&gt;=zakresy_produkcyjne!D$2,C315&lt;=zakresy_produkcyjne!D$3)</f>
        <v/>
      </c>
      <c r="AL315" s="309">
        <f>AND(D315&gt;=zakresy_produkcyjne!E$2,D315&lt;=zakresy_produkcyjne!E$3)</f>
        <v/>
      </c>
      <c r="AM315" s="309">
        <f>AND(E315&gt;=zakresy_produkcyjne!F$2,E315&lt;=zakresy_produkcyjne!F$3)</f>
        <v/>
      </c>
      <c r="AN315" s="309">
        <f>AND(F315&gt;=zakresy_produkcyjne!G$2,F315&lt;=zakresy_produkcyjne!G$3)</f>
        <v/>
      </c>
      <c r="AO315" s="309">
        <f>AND(G315&gt;=zakresy_produkcyjne!H$2,G315&lt;=zakresy_produkcyjne!H$3)</f>
        <v/>
      </c>
      <c r="AP315" s="309">
        <f>AND(O315&gt;=zakresy_produkcyjne!I$2,O315&lt;=zakresy_produkcyjne!I$3)</f>
        <v/>
      </c>
      <c r="AQ315" s="309">
        <f>AND(P315&gt;=zakresy_produkcyjne!J$2,P315&lt;=zakresy_produkcyjne!J$3)</f>
        <v/>
      </c>
      <c r="AR315" s="309">
        <f>AND(Q315&gt;=zakresy_produkcyjne!K$2,Q315&lt;=zakresy_produkcyjne!K$3)</f>
        <v/>
      </c>
      <c r="AS315" s="309">
        <f>AND(R315&gt;=zakresy_produkcyjne!L$2,R315&lt;=zakresy_produkcyjne!L$3)</f>
        <v/>
      </c>
      <c r="AT315" s="309">
        <f>AND(AI315:AO315)</f>
        <v/>
      </c>
      <c r="AU315" s="309">
        <f>AND(AP315:AS315)</f>
        <v/>
      </c>
      <c r="AV315" s="309">
        <f>AND(AT315:AU315)</f>
        <v/>
      </c>
      <c r="AW315" s="309">
        <f>AI315*zakresy_produkcyjne!B$4+AJ315*zakresy_produkcyjne!C$4+AK315*zakresy_produkcyjne!D$4+AL315*zakresy_produkcyjne!E$4+AM315*zakresy_produkcyjne!F$4+AN315*zakresy_produkcyjne!G$4+AO315*zakresy_produkcyjne!H$4+AP315*zakresy_produkcyjne!I$4+AQ315*zakresy_produkcyjne!J$4+AR315*zakresy_produkcyjne!K$4+AS315*zakresy_produkcyjne!L$4</f>
        <v/>
      </c>
      <c r="BJ315" s="309">
        <f>IF(S315&lt;&gt;"",S315,BE315)</f>
        <v/>
      </c>
      <c r="BK315" s="309">
        <f>IF(T315&lt;&gt;"",T315,BF315)</f>
        <v/>
      </c>
      <c r="BL315" s="309">
        <f>IF(U315&lt;&gt;"",U315,BG315)</f>
        <v/>
      </c>
      <c r="BM315" s="309">
        <f>IF(V315&lt;&gt;"",V315,BH315)</f>
        <v/>
      </c>
      <c r="BN315" s="309">
        <f>IF(X315&lt;&gt;"",X315,BI315)</f>
        <v/>
      </c>
      <c r="BO315" s="309">
        <f>ABS(BE315-BJ315)</f>
        <v/>
      </c>
      <c r="BP315" s="309">
        <f>IF(S315&lt;&gt;"",POWER((Arkusz10!$O$9*Q315+Arkusz10!$P$9)-S315,2))</f>
        <v/>
      </c>
    </row>
    <row customHeight="1" ht="13.8" r="316" s="311">
      <c r="A316" s="464" t="n">
        <v>3.3</v>
      </c>
      <c r="B316" s="464" t="n">
        <v>2.5</v>
      </c>
      <c r="C316" s="464" t="n">
        <v>0.21</v>
      </c>
      <c r="D316" s="464" t="n">
        <v>0.06</v>
      </c>
      <c r="E316" s="464" t="n">
        <v>1.6</v>
      </c>
      <c r="F316" s="464" t="n">
        <v>1.6</v>
      </c>
      <c r="G316" s="464" t="n">
        <v>0</v>
      </c>
      <c r="H316" s="464" t="n">
        <v>0.008</v>
      </c>
      <c r="I316" s="464" t="n">
        <v>0.01</v>
      </c>
      <c r="J316" s="464" t="n">
        <v>0</v>
      </c>
      <c r="K316" s="464" t="n">
        <v>0</v>
      </c>
      <c r="L316" s="464" t="n">
        <v>0</v>
      </c>
      <c r="M316" s="464" t="n">
        <v>0</v>
      </c>
      <c r="N316" s="464" t="n">
        <v>0</v>
      </c>
      <c r="O316" s="464" t="n">
        <v>900</v>
      </c>
      <c r="P316" s="464" t="n">
        <v>120</v>
      </c>
      <c r="Q316" s="464" t="n">
        <v>300</v>
      </c>
      <c r="R316" s="464" t="n">
        <v>30</v>
      </c>
      <c r="S316" s="465" t="n"/>
      <c r="T316" s="464" t="n"/>
      <c r="U316" s="464" t="n"/>
      <c r="V316" s="464" t="n"/>
      <c r="W316" s="464" t="n"/>
      <c r="X316" s="464" t="n">
        <v>20</v>
      </c>
      <c r="Y316" s="464" t="n">
        <v>40</v>
      </c>
      <c r="Z316" s="464" t="n"/>
      <c r="AA316" s="464" t="n"/>
      <c r="AB316" s="464" t="n"/>
      <c r="AC316" s="464" t="n"/>
      <c r="AD316" s="464" t="n"/>
      <c r="AE316" s="464" t="n"/>
      <c r="AF316" s="309">
        <f>NOT(OR(ISBLANK(S316),ISBLANK(T316),ISBLANK(U316),ISBLANK(V316),AND(ISBLANK(W316),ISBLANK(X316))))</f>
        <v/>
      </c>
      <c r="AG316" s="309" t="n">
        <v>25</v>
      </c>
      <c r="AH316" s="309">
        <f>IF(AG316&lt;=30,1,IF(AG316&lt;=60,2,IF(AG316&lt;=100,3,"bd")))</f>
        <v/>
      </c>
      <c r="AI316" s="309">
        <f>AND(A316&gt;=zakresy_produkcyjne!B$2,A316&lt;=zakresy_produkcyjne!B$3)</f>
        <v/>
      </c>
      <c r="AJ316" s="309">
        <f>AND(B316&gt;=zakresy_produkcyjne!C$2,B316&lt;=zakresy_produkcyjne!C$3)</f>
        <v/>
      </c>
      <c r="AK316" s="309">
        <f>AND(C316&gt;=zakresy_produkcyjne!D$2,C316&lt;=zakresy_produkcyjne!D$3)</f>
        <v/>
      </c>
      <c r="AL316" s="309">
        <f>AND(D316&gt;=zakresy_produkcyjne!E$2,D316&lt;=zakresy_produkcyjne!E$3)</f>
        <v/>
      </c>
      <c r="AM316" s="309">
        <f>AND(E316&gt;=zakresy_produkcyjne!F$2,E316&lt;=zakresy_produkcyjne!F$3)</f>
        <v/>
      </c>
      <c r="AN316" s="309">
        <f>AND(F316&gt;=zakresy_produkcyjne!G$2,F316&lt;=zakresy_produkcyjne!G$3)</f>
        <v/>
      </c>
      <c r="AO316" s="309">
        <f>AND(G316&gt;=zakresy_produkcyjne!H$2,G316&lt;=zakresy_produkcyjne!H$3)</f>
        <v/>
      </c>
      <c r="AP316" s="309">
        <f>AND(O316&gt;=zakresy_produkcyjne!I$2,O316&lt;=zakresy_produkcyjne!I$3)</f>
        <v/>
      </c>
      <c r="AQ316" s="309">
        <f>AND(P316&gt;=zakresy_produkcyjne!J$2,P316&lt;=zakresy_produkcyjne!J$3)</f>
        <v/>
      </c>
      <c r="AR316" s="309">
        <f>AND(Q316&gt;=zakresy_produkcyjne!K$2,Q316&lt;=zakresy_produkcyjne!K$3)</f>
        <v/>
      </c>
      <c r="AS316" s="309">
        <f>AND(R316&gt;=zakresy_produkcyjne!L$2,R316&lt;=zakresy_produkcyjne!L$3)</f>
        <v/>
      </c>
      <c r="AT316" s="309">
        <f>AND(AI316:AO316)</f>
        <v/>
      </c>
      <c r="AU316" s="309">
        <f>AND(AP316:AS316)</f>
        <v/>
      </c>
      <c r="AV316" s="309">
        <f>AND(AT316:AU316)</f>
        <v/>
      </c>
      <c r="AW316" s="309">
        <f>AI316*zakresy_produkcyjne!B$4+AJ316*zakresy_produkcyjne!C$4+AK316*zakresy_produkcyjne!D$4+AL316*zakresy_produkcyjne!E$4+AM316*zakresy_produkcyjne!F$4+AN316*zakresy_produkcyjne!G$4+AO316*zakresy_produkcyjne!H$4+AP316*zakresy_produkcyjne!I$4+AQ316*zakresy_produkcyjne!J$4+AR316*zakresy_produkcyjne!K$4+AS316*zakresy_produkcyjne!L$4</f>
        <v/>
      </c>
      <c r="BJ316" s="309">
        <f>IF(S316&lt;&gt;"",S316,BE316)</f>
        <v/>
      </c>
      <c r="BK316" s="309">
        <f>IF(T316&lt;&gt;"",T316,BF316)</f>
        <v/>
      </c>
      <c r="BL316" s="309">
        <f>IF(U316&lt;&gt;"",U316,BG316)</f>
        <v/>
      </c>
      <c r="BM316" s="309">
        <f>IF(V316&lt;&gt;"",V316,BH316)</f>
        <v/>
      </c>
      <c r="BN316" s="309">
        <f>IF(X316&lt;&gt;"",X316,BI316)</f>
        <v/>
      </c>
      <c r="BO316" s="309">
        <f>ABS(BE316-BJ316)</f>
        <v/>
      </c>
      <c r="BP316" s="309">
        <f>IF(S316&lt;&gt;"",POWER((Arkusz10!$O$9*Q316+Arkusz10!$P$9)-S316,2))</f>
        <v/>
      </c>
    </row>
    <row customHeight="1" ht="13.8" r="317" s="311">
      <c r="A317" s="464" t="n">
        <v>3.3</v>
      </c>
      <c r="B317" s="464" t="n">
        <v>2.5</v>
      </c>
      <c r="C317" s="464" t="n">
        <v>0.21</v>
      </c>
      <c r="D317" s="464" t="n">
        <v>0.06</v>
      </c>
      <c r="E317" s="464" t="n">
        <v>1.6</v>
      </c>
      <c r="F317" s="464" t="n">
        <v>1.6</v>
      </c>
      <c r="G317" s="464" t="n">
        <v>0</v>
      </c>
      <c r="H317" s="464" t="n">
        <v>0.008</v>
      </c>
      <c r="I317" s="464" t="n">
        <v>0.01</v>
      </c>
      <c r="J317" s="464" t="n">
        <v>0</v>
      </c>
      <c r="K317" s="464" t="n">
        <v>0</v>
      </c>
      <c r="L317" s="464" t="n">
        <v>0</v>
      </c>
      <c r="M317" s="464" t="n">
        <v>0</v>
      </c>
      <c r="N317" s="464" t="n">
        <v>0</v>
      </c>
      <c r="O317" s="464" t="n">
        <v>900</v>
      </c>
      <c r="P317" s="464" t="n">
        <v>120</v>
      </c>
      <c r="Q317" s="464" t="n">
        <v>300</v>
      </c>
      <c r="R317" s="464" t="n">
        <v>60</v>
      </c>
      <c r="S317" s="465" t="n"/>
      <c r="T317" s="464" t="n"/>
      <c r="U317" s="464" t="n"/>
      <c r="V317" s="464" t="n"/>
      <c r="W317" s="464" t="n"/>
      <c r="X317" s="464" t="n">
        <v>52.5</v>
      </c>
      <c r="Y317" s="464" t="n">
        <v>40</v>
      </c>
      <c r="Z317" s="464" t="n"/>
      <c r="AA317" s="464" t="n"/>
      <c r="AB317" s="464" t="n"/>
      <c r="AC317" s="464" t="n"/>
      <c r="AD317" s="464" t="n"/>
      <c r="AE317" s="464" t="n"/>
      <c r="AF317" s="309">
        <f>NOT(OR(ISBLANK(S317),ISBLANK(T317),ISBLANK(U317),ISBLANK(V317),AND(ISBLANK(W317),ISBLANK(X317))))</f>
        <v/>
      </c>
      <c r="AG317" s="309" t="n">
        <v>25</v>
      </c>
      <c r="AH317" s="309">
        <f>IF(AG317&lt;=30,1,IF(AG317&lt;=60,2,IF(AG317&lt;=100,3,"bd")))</f>
        <v/>
      </c>
      <c r="AI317" s="309">
        <f>AND(A317&gt;=zakresy_produkcyjne!B$2,A317&lt;=zakresy_produkcyjne!B$3)</f>
        <v/>
      </c>
      <c r="AJ317" s="309">
        <f>AND(B317&gt;=zakresy_produkcyjne!C$2,B317&lt;=zakresy_produkcyjne!C$3)</f>
        <v/>
      </c>
      <c r="AK317" s="309">
        <f>AND(C317&gt;=zakresy_produkcyjne!D$2,C317&lt;=zakresy_produkcyjne!D$3)</f>
        <v/>
      </c>
      <c r="AL317" s="309">
        <f>AND(D317&gt;=zakresy_produkcyjne!E$2,D317&lt;=zakresy_produkcyjne!E$3)</f>
        <v/>
      </c>
      <c r="AM317" s="309">
        <f>AND(E317&gt;=zakresy_produkcyjne!F$2,E317&lt;=zakresy_produkcyjne!F$3)</f>
        <v/>
      </c>
      <c r="AN317" s="309">
        <f>AND(F317&gt;=zakresy_produkcyjne!G$2,F317&lt;=zakresy_produkcyjne!G$3)</f>
        <v/>
      </c>
      <c r="AO317" s="309">
        <f>AND(G317&gt;=zakresy_produkcyjne!H$2,G317&lt;=zakresy_produkcyjne!H$3)</f>
        <v/>
      </c>
      <c r="AP317" s="309">
        <f>AND(O317&gt;=zakresy_produkcyjne!I$2,O317&lt;=zakresy_produkcyjne!I$3)</f>
        <v/>
      </c>
      <c r="AQ317" s="309">
        <f>AND(P317&gt;=zakresy_produkcyjne!J$2,P317&lt;=zakresy_produkcyjne!J$3)</f>
        <v/>
      </c>
      <c r="AR317" s="309">
        <f>AND(Q317&gt;=zakresy_produkcyjne!K$2,Q317&lt;=zakresy_produkcyjne!K$3)</f>
        <v/>
      </c>
      <c r="AS317" s="309">
        <f>AND(R317&gt;=zakresy_produkcyjne!L$2,R317&lt;=zakresy_produkcyjne!L$3)</f>
        <v/>
      </c>
      <c r="AT317" s="309">
        <f>AND(AI317:AO317)</f>
        <v/>
      </c>
      <c r="AU317" s="309">
        <f>AND(AP317:AS317)</f>
        <v/>
      </c>
      <c r="AV317" s="309">
        <f>AND(AT317:AU317)</f>
        <v/>
      </c>
      <c r="AW317" s="309">
        <f>AI317*zakresy_produkcyjne!B$4+AJ317*zakresy_produkcyjne!C$4+AK317*zakresy_produkcyjne!D$4+AL317*zakresy_produkcyjne!E$4+AM317*zakresy_produkcyjne!F$4+AN317*zakresy_produkcyjne!G$4+AO317*zakresy_produkcyjne!H$4+AP317*zakresy_produkcyjne!I$4+AQ317*zakresy_produkcyjne!J$4+AR317*zakresy_produkcyjne!K$4+AS317*zakresy_produkcyjne!L$4</f>
        <v/>
      </c>
      <c r="BJ317" s="309">
        <f>IF(S317&lt;&gt;"",S317,BE317)</f>
        <v/>
      </c>
      <c r="BK317" s="309">
        <f>IF(T317&lt;&gt;"",T317,BF317)</f>
        <v/>
      </c>
      <c r="BL317" s="309">
        <f>IF(U317&lt;&gt;"",U317,BG317)</f>
        <v/>
      </c>
      <c r="BM317" s="309">
        <f>IF(V317&lt;&gt;"",V317,BH317)</f>
        <v/>
      </c>
      <c r="BN317" s="309">
        <f>IF(X317&lt;&gt;"",X317,BI317)</f>
        <v/>
      </c>
      <c r="BO317" s="309">
        <f>ABS(BE317-BJ317)</f>
        <v/>
      </c>
      <c r="BP317" s="309">
        <f>IF(S317&lt;&gt;"",POWER((Arkusz10!$O$9*Q317+Arkusz10!$P$9)-S317,2))</f>
        <v/>
      </c>
    </row>
    <row customHeight="1" ht="13.8" r="318" s="311">
      <c r="A318" s="464" t="n">
        <v>3.3</v>
      </c>
      <c r="B318" s="464" t="n">
        <v>2.5</v>
      </c>
      <c r="C318" s="464" t="n">
        <v>0.21</v>
      </c>
      <c r="D318" s="464" t="n">
        <v>0.06</v>
      </c>
      <c r="E318" s="464" t="n">
        <v>1.6</v>
      </c>
      <c r="F318" s="464" t="n">
        <v>1.6</v>
      </c>
      <c r="G318" s="464" t="n">
        <v>0</v>
      </c>
      <c r="H318" s="464" t="n">
        <v>0.008</v>
      </c>
      <c r="I318" s="464" t="n">
        <v>0.01</v>
      </c>
      <c r="J318" s="464" t="n">
        <v>0</v>
      </c>
      <c r="K318" s="464" t="n">
        <v>0</v>
      </c>
      <c r="L318" s="464" t="n">
        <v>0</v>
      </c>
      <c r="M318" s="464" t="n">
        <v>0</v>
      </c>
      <c r="N318" s="464" t="n">
        <v>0</v>
      </c>
      <c r="O318" s="464" t="n">
        <v>900</v>
      </c>
      <c r="P318" s="464" t="n">
        <v>120</v>
      </c>
      <c r="Q318" s="464" t="n">
        <v>300</v>
      </c>
      <c r="R318" s="464" t="n">
        <v>120</v>
      </c>
      <c r="S318" s="465" t="n"/>
      <c r="T318" s="464" t="n"/>
      <c r="U318" s="464" t="n"/>
      <c r="V318" s="464" t="n"/>
      <c r="W318" s="464" t="n"/>
      <c r="X318" s="464" t="n">
        <v>73.5</v>
      </c>
      <c r="Y318" s="464" t="n">
        <v>40</v>
      </c>
      <c r="Z318" s="464" t="n"/>
      <c r="AA318" s="464" t="n"/>
      <c r="AB318" s="464" t="n"/>
      <c r="AC318" s="464" t="n"/>
      <c r="AD318" s="464" t="n"/>
      <c r="AE318" s="464" t="n"/>
      <c r="AF318" s="309">
        <f>NOT(OR(ISBLANK(S318),ISBLANK(T318),ISBLANK(U318),ISBLANK(V318),AND(ISBLANK(W318),ISBLANK(X318))))</f>
        <v/>
      </c>
      <c r="AG318" s="309" t="n">
        <v>25</v>
      </c>
      <c r="AH318" s="309">
        <f>IF(AG318&lt;=30,1,IF(AG318&lt;=60,2,IF(AG318&lt;=100,3,"bd")))</f>
        <v/>
      </c>
      <c r="AI318" s="309">
        <f>AND(A318&gt;=zakresy_produkcyjne!B$2,A318&lt;=zakresy_produkcyjne!B$3)</f>
        <v/>
      </c>
      <c r="AJ318" s="309">
        <f>AND(B318&gt;=zakresy_produkcyjne!C$2,B318&lt;=zakresy_produkcyjne!C$3)</f>
        <v/>
      </c>
      <c r="AK318" s="309">
        <f>AND(C318&gt;=zakresy_produkcyjne!D$2,C318&lt;=zakresy_produkcyjne!D$3)</f>
        <v/>
      </c>
      <c r="AL318" s="309">
        <f>AND(D318&gt;=zakresy_produkcyjne!E$2,D318&lt;=zakresy_produkcyjne!E$3)</f>
        <v/>
      </c>
      <c r="AM318" s="309">
        <f>AND(E318&gt;=zakresy_produkcyjne!F$2,E318&lt;=zakresy_produkcyjne!F$3)</f>
        <v/>
      </c>
      <c r="AN318" s="309">
        <f>AND(F318&gt;=zakresy_produkcyjne!G$2,F318&lt;=zakresy_produkcyjne!G$3)</f>
        <v/>
      </c>
      <c r="AO318" s="309">
        <f>AND(G318&gt;=zakresy_produkcyjne!H$2,G318&lt;=zakresy_produkcyjne!H$3)</f>
        <v/>
      </c>
      <c r="AP318" s="309">
        <f>AND(O318&gt;=zakresy_produkcyjne!I$2,O318&lt;=zakresy_produkcyjne!I$3)</f>
        <v/>
      </c>
      <c r="AQ318" s="309">
        <f>AND(P318&gt;=zakresy_produkcyjne!J$2,P318&lt;=zakresy_produkcyjne!J$3)</f>
        <v/>
      </c>
      <c r="AR318" s="309">
        <f>AND(Q318&gt;=zakresy_produkcyjne!K$2,Q318&lt;=zakresy_produkcyjne!K$3)</f>
        <v/>
      </c>
      <c r="AS318" s="309">
        <f>AND(R318&gt;=zakresy_produkcyjne!L$2,R318&lt;=zakresy_produkcyjne!L$3)</f>
        <v/>
      </c>
      <c r="AT318" s="309">
        <f>AND(AI318:AO318)</f>
        <v/>
      </c>
      <c r="AU318" s="309">
        <f>AND(AP318:AS318)</f>
        <v/>
      </c>
      <c r="AV318" s="309">
        <f>AND(AT318:AU318)</f>
        <v/>
      </c>
      <c r="AW318" s="309">
        <f>AI318*zakresy_produkcyjne!B$4+AJ318*zakresy_produkcyjne!C$4+AK318*zakresy_produkcyjne!D$4+AL318*zakresy_produkcyjne!E$4+AM318*zakresy_produkcyjne!F$4+AN318*zakresy_produkcyjne!G$4+AO318*zakresy_produkcyjne!H$4+AP318*zakresy_produkcyjne!I$4+AQ318*zakresy_produkcyjne!J$4+AR318*zakresy_produkcyjne!K$4+AS318*zakresy_produkcyjne!L$4</f>
        <v/>
      </c>
      <c r="BJ318" s="309">
        <f>IF(S318&lt;&gt;"",S318,BE318)</f>
        <v/>
      </c>
      <c r="BK318" s="309">
        <f>IF(T318&lt;&gt;"",T318,BF318)</f>
        <v/>
      </c>
      <c r="BL318" s="309">
        <f>IF(U318&lt;&gt;"",U318,BG318)</f>
        <v/>
      </c>
      <c r="BM318" s="309">
        <f>IF(V318&lt;&gt;"",V318,BH318)</f>
        <v/>
      </c>
      <c r="BN318" s="309">
        <f>IF(X318&lt;&gt;"",X318,BI318)</f>
        <v/>
      </c>
      <c r="BO318" s="309">
        <f>ABS(BE318-BJ318)</f>
        <v/>
      </c>
      <c r="BP318" s="309">
        <f>IF(S318&lt;&gt;"",POWER((Arkusz10!$O$9*Q318+Arkusz10!$P$9)-S318,2))</f>
        <v/>
      </c>
    </row>
    <row customHeight="1" ht="13.8" r="319" s="311">
      <c r="A319" s="464" t="n">
        <v>3.3</v>
      </c>
      <c r="B319" s="464" t="n">
        <v>2.5</v>
      </c>
      <c r="C319" s="464" t="n">
        <v>0.21</v>
      </c>
      <c r="D319" s="464" t="n">
        <v>0.06</v>
      </c>
      <c r="E319" s="464" t="n">
        <v>1.6</v>
      </c>
      <c r="F319" s="464" t="n">
        <v>1.6</v>
      </c>
      <c r="G319" s="464" t="n">
        <v>0</v>
      </c>
      <c r="H319" s="464" t="n">
        <v>0.008</v>
      </c>
      <c r="I319" s="464" t="n">
        <v>0.01</v>
      </c>
      <c r="J319" s="464" t="n">
        <v>0</v>
      </c>
      <c r="K319" s="464" t="n">
        <v>0</v>
      </c>
      <c r="L319" s="464" t="n">
        <v>0</v>
      </c>
      <c r="M319" s="464" t="n">
        <v>0</v>
      </c>
      <c r="N319" s="464" t="n">
        <v>0</v>
      </c>
      <c r="O319" s="464" t="n">
        <v>900</v>
      </c>
      <c r="P319" s="464" t="n">
        <v>120</v>
      </c>
      <c r="Q319" s="464" t="n">
        <v>300</v>
      </c>
      <c r="R319" s="464" t="n">
        <v>180</v>
      </c>
      <c r="S319" s="465" t="n"/>
      <c r="T319" s="464" t="n"/>
      <c r="U319" s="464" t="n"/>
      <c r="V319" s="464" t="n"/>
      <c r="W319" s="464" t="n"/>
      <c r="X319" s="464" t="n">
        <v>78.5</v>
      </c>
      <c r="Y319" s="464" t="n">
        <v>40</v>
      </c>
      <c r="Z319" s="464" t="n"/>
      <c r="AA319" s="464" t="n"/>
      <c r="AB319" s="464" t="n"/>
      <c r="AC319" s="464" t="n"/>
      <c r="AD319" s="464" t="n"/>
      <c r="AE319" s="464" t="n"/>
      <c r="AF319" s="309">
        <f>NOT(OR(ISBLANK(S319),ISBLANK(T319),ISBLANK(U319),ISBLANK(V319),AND(ISBLANK(W319),ISBLANK(X319))))</f>
        <v/>
      </c>
      <c r="AG319" s="309" t="n">
        <v>25</v>
      </c>
      <c r="AH319" s="309">
        <f>IF(AG319&lt;=30,1,IF(AG319&lt;=60,2,IF(AG319&lt;=100,3,"bd")))</f>
        <v/>
      </c>
      <c r="AI319" s="309">
        <f>AND(A319&gt;=zakresy_produkcyjne!B$2,A319&lt;=zakresy_produkcyjne!B$3)</f>
        <v/>
      </c>
      <c r="AJ319" s="309">
        <f>AND(B319&gt;=zakresy_produkcyjne!C$2,B319&lt;=zakresy_produkcyjne!C$3)</f>
        <v/>
      </c>
      <c r="AK319" s="309">
        <f>AND(C319&gt;=zakresy_produkcyjne!D$2,C319&lt;=zakresy_produkcyjne!D$3)</f>
        <v/>
      </c>
      <c r="AL319" s="309">
        <f>AND(D319&gt;=zakresy_produkcyjne!E$2,D319&lt;=zakresy_produkcyjne!E$3)</f>
        <v/>
      </c>
      <c r="AM319" s="309">
        <f>AND(E319&gt;=zakresy_produkcyjne!F$2,E319&lt;=zakresy_produkcyjne!F$3)</f>
        <v/>
      </c>
      <c r="AN319" s="309">
        <f>AND(F319&gt;=zakresy_produkcyjne!G$2,F319&lt;=zakresy_produkcyjne!G$3)</f>
        <v/>
      </c>
      <c r="AO319" s="309">
        <f>AND(G319&gt;=zakresy_produkcyjne!H$2,G319&lt;=zakresy_produkcyjne!H$3)</f>
        <v/>
      </c>
      <c r="AP319" s="309">
        <f>AND(O319&gt;=zakresy_produkcyjne!I$2,O319&lt;=zakresy_produkcyjne!I$3)</f>
        <v/>
      </c>
      <c r="AQ319" s="309">
        <f>AND(P319&gt;=zakresy_produkcyjne!J$2,P319&lt;=zakresy_produkcyjne!J$3)</f>
        <v/>
      </c>
      <c r="AR319" s="309">
        <f>AND(Q319&gt;=zakresy_produkcyjne!K$2,Q319&lt;=zakresy_produkcyjne!K$3)</f>
        <v/>
      </c>
      <c r="AS319" s="309">
        <f>AND(R319&gt;=zakresy_produkcyjne!L$2,R319&lt;=zakresy_produkcyjne!L$3)</f>
        <v/>
      </c>
      <c r="AT319" s="309">
        <f>AND(AI319:AO319)</f>
        <v/>
      </c>
      <c r="AU319" s="309">
        <f>AND(AP319:AS319)</f>
        <v/>
      </c>
      <c r="AV319" s="309">
        <f>AND(AT319:AU319)</f>
        <v/>
      </c>
      <c r="AW319" s="309">
        <f>AI319*zakresy_produkcyjne!B$4+AJ319*zakresy_produkcyjne!C$4+AK319*zakresy_produkcyjne!D$4+AL319*zakresy_produkcyjne!E$4+AM319*zakresy_produkcyjne!F$4+AN319*zakresy_produkcyjne!G$4+AO319*zakresy_produkcyjne!H$4+AP319*zakresy_produkcyjne!I$4+AQ319*zakresy_produkcyjne!J$4+AR319*zakresy_produkcyjne!K$4+AS319*zakresy_produkcyjne!L$4</f>
        <v/>
      </c>
      <c r="BJ319" s="309">
        <f>IF(S319&lt;&gt;"",S319,BE319)</f>
        <v/>
      </c>
      <c r="BK319" s="309">
        <f>IF(T319&lt;&gt;"",T319,BF319)</f>
        <v/>
      </c>
      <c r="BL319" s="309">
        <f>IF(U319&lt;&gt;"",U319,BG319)</f>
        <v/>
      </c>
      <c r="BM319" s="309">
        <f>IF(V319&lt;&gt;"",V319,BH319)</f>
        <v/>
      </c>
      <c r="BN319" s="309">
        <f>IF(X319&lt;&gt;"",X319,BI319)</f>
        <v/>
      </c>
      <c r="BO319" s="309">
        <f>ABS(BE319-BJ319)</f>
        <v/>
      </c>
      <c r="BP319" s="309">
        <f>IF(S319&lt;&gt;"",POWER((Arkusz10!$O$9*Q319+Arkusz10!$P$9)-S319,2))</f>
        <v/>
      </c>
    </row>
    <row customHeight="1" ht="13.8" r="320" s="311">
      <c r="A320" s="464" t="n">
        <v>3.3</v>
      </c>
      <c r="B320" s="464" t="n">
        <v>2.5</v>
      </c>
      <c r="C320" s="464" t="n">
        <v>0.21</v>
      </c>
      <c r="D320" s="464" t="n">
        <v>0.06</v>
      </c>
      <c r="E320" s="464" t="n">
        <v>1.6</v>
      </c>
      <c r="F320" s="464" t="n">
        <v>1.6</v>
      </c>
      <c r="G320" s="464" t="n">
        <v>0</v>
      </c>
      <c r="H320" s="464" t="n">
        <v>0.008</v>
      </c>
      <c r="I320" s="464" t="n">
        <v>0.01</v>
      </c>
      <c r="J320" s="464" t="n">
        <v>0</v>
      </c>
      <c r="K320" s="464" t="n">
        <v>0</v>
      </c>
      <c r="L320" s="464" t="n">
        <v>0</v>
      </c>
      <c r="M320" s="464" t="n">
        <v>0</v>
      </c>
      <c r="N320" s="464" t="n">
        <v>0</v>
      </c>
      <c r="O320" s="464" t="n">
        <v>900</v>
      </c>
      <c r="P320" s="464" t="n">
        <v>120</v>
      </c>
      <c r="Q320" s="464" t="n">
        <v>300</v>
      </c>
      <c r="R320" s="464" t="n">
        <v>240</v>
      </c>
      <c r="S320" s="464" t="n">
        <v>1292</v>
      </c>
      <c r="T320" s="465" t="n"/>
      <c r="U320" s="464" t="n">
        <v>4.2</v>
      </c>
      <c r="V320" s="464">
        <f>KONWERTUJ_TWARDOSC(AE320,tabela_twardosci!$M$8:$M$69,tabela_twardosci!$K$8:$K$69)</f>
        <v/>
      </c>
      <c r="W320" s="464" t="n"/>
      <c r="X320" s="464" t="n">
        <v>79</v>
      </c>
      <c r="Y320" s="464" t="n">
        <v>40</v>
      </c>
      <c r="Z320" s="464" t="n"/>
      <c r="AA320" s="464" t="n"/>
      <c r="AB320" s="464" t="n"/>
      <c r="AC320" s="464" t="n"/>
      <c r="AD320" s="464" t="n"/>
      <c r="AE320" s="464" t="n">
        <v>496</v>
      </c>
      <c r="AF320" s="309">
        <f>NOT(OR(ISBLANK(S320),ISBLANK(T320),ISBLANK(U320),ISBLANK(V320),AND(ISBLANK(W320),ISBLANK(X320))))</f>
        <v/>
      </c>
      <c r="AG320" s="309" t="n">
        <v>25</v>
      </c>
      <c r="AH320" s="309">
        <f>IF(AG320&lt;=30,1,IF(AG320&lt;=60,2,IF(AG320&lt;=100,3,"bd")))</f>
        <v/>
      </c>
      <c r="AI320" s="309">
        <f>AND(A320&gt;=zakresy_produkcyjne!B$2,A320&lt;=zakresy_produkcyjne!B$3)</f>
        <v/>
      </c>
      <c r="AJ320" s="309">
        <f>AND(B320&gt;=zakresy_produkcyjne!C$2,B320&lt;=zakresy_produkcyjne!C$3)</f>
        <v/>
      </c>
      <c r="AK320" s="309">
        <f>AND(C320&gt;=zakresy_produkcyjne!D$2,C320&lt;=zakresy_produkcyjne!D$3)</f>
        <v/>
      </c>
      <c r="AL320" s="309">
        <f>AND(D320&gt;=zakresy_produkcyjne!E$2,D320&lt;=zakresy_produkcyjne!E$3)</f>
        <v/>
      </c>
      <c r="AM320" s="309">
        <f>AND(E320&gt;=zakresy_produkcyjne!F$2,E320&lt;=zakresy_produkcyjne!F$3)</f>
        <v/>
      </c>
      <c r="AN320" s="309">
        <f>AND(F320&gt;=zakresy_produkcyjne!G$2,F320&lt;=zakresy_produkcyjne!G$3)</f>
        <v/>
      </c>
      <c r="AO320" s="309">
        <f>AND(G320&gt;=zakresy_produkcyjne!H$2,G320&lt;=zakresy_produkcyjne!H$3)</f>
        <v/>
      </c>
      <c r="AP320" s="309">
        <f>AND(O320&gt;=zakresy_produkcyjne!I$2,O320&lt;=zakresy_produkcyjne!I$3)</f>
        <v/>
      </c>
      <c r="AQ320" s="309">
        <f>AND(P320&gt;=zakresy_produkcyjne!J$2,P320&lt;=zakresy_produkcyjne!J$3)</f>
        <v/>
      </c>
      <c r="AR320" s="309">
        <f>AND(Q320&gt;=zakresy_produkcyjne!K$2,Q320&lt;=zakresy_produkcyjne!K$3)</f>
        <v/>
      </c>
      <c r="AS320" s="309">
        <f>AND(R320&gt;=zakresy_produkcyjne!L$2,R320&lt;=zakresy_produkcyjne!L$3)</f>
        <v/>
      </c>
      <c r="AT320" s="309">
        <f>AND(AI320:AO320)</f>
        <v/>
      </c>
      <c r="AU320" s="309">
        <f>AND(AP320:AS320)</f>
        <v/>
      </c>
      <c r="AV320" s="309">
        <f>AND(AT320:AU320)</f>
        <v/>
      </c>
      <c r="AW320" s="309">
        <f>AI320*zakresy_produkcyjne!B$4+AJ320*zakresy_produkcyjne!C$4+AK320*zakresy_produkcyjne!D$4+AL320*zakresy_produkcyjne!E$4+AM320*zakresy_produkcyjne!F$4+AN320*zakresy_produkcyjne!G$4+AO320*zakresy_produkcyjne!H$4+AP320*zakresy_produkcyjne!I$4+AQ320*zakresy_produkcyjne!J$4+AR320*zakresy_produkcyjne!K$4+AS320*zakresy_produkcyjne!L$4</f>
        <v/>
      </c>
      <c r="BJ320" s="309">
        <f>IF(S320&lt;&gt;"",S320,BE320)</f>
        <v/>
      </c>
      <c r="BK320" s="309">
        <f>IF(T320&lt;&gt;"",T320,BF320)</f>
        <v/>
      </c>
      <c r="BL320" s="309">
        <f>IF(U320&lt;&gt;"",U320,BG320)</f>
        <v/>
      </c>
      <c r="BM320" s="309">
        <f>IF(V320&lt;&gt;"",V320,BH320)</f>
        <v/>
      </c>
      <c r="BN320" s="309">
        <f>IF(X320&lt;&gt;"",X320,BI320)</f>
        <v/>
      </c>
      <c r="BO320" s="309">
        <f>ABS(BE320-BJ320)</f>
        <v/>
      </c>
      <c r="BP320" s="309">
        <f>IF(S320&lt;&gt;"",POWER((Arkusz10!$O$9*Q320+Arkusz10!$P$9)-S320,2))</f>
        <v/>
      </c>
    </row>
    <row customHeight="1" ht="13.8" r="321" s="311">
      <c r="A321" s="464" t="n">
        <v>3.3</v>
      </c>
      <c r="B321" s="464" t="n">
        <v>2.5</v>
      </c>
      <c r="C321" s="464" t="n">
        <v>0.21</v>
      </c>
      <c r="D321" s="464" t="n">
        <v>0.06</v>
      </c>
      <c r="E321" s="464" t="n">
        <v>1.6</v>
      </c>
      <c r="F321" s="464" t="n">
        <v>1.6</v>
      </c>
      <c r="G321" s="464" t="n">
        <v>0</v>
      </c>
      <c r="H321" s="464" t="n">
        <v>0.008</v>
      </c>
      <c r="I321" s="464" t="n">
        <v>0.01</v>
      </c>
      <c r="J321" s="464" t="n">
        <v>0</v>
      </c>
      <c r="K321" s="464" t="n">
        <v>0</v>
      </c>
      <c r="L321" s="464" t="n">
        <v>0</v>
      </c>
      <c r="M321" s="464" t="n">
        <v>0</v>
      </c>
      <c r="N321" s="464" t="n">
        <v>0</v>
      </c>
      <c r="O321" s="464" t="n">
        <v>900</v>
      </c>
      <c r="P321" s="464" t="n">
        <v>120</v>
      </c>
      <c r="Q321" s="464" t="n">
        <v>300</v>
      </c>
      <c r="R321" s="464" t="n">
        <v>300</v>
      </c>
      <c r="S321" s="465" t="n"/>
      <c r="T321" s="464" t="n"/>
      <c r="U321" s="464" t="n"/>
      <c r="V321" s="464" t="n"/>
      <c r="W321" s="464" t="n"/>
      <c r="X321" s="464" t="n">
        <v>78.5</v>
      </c>
      <c r="Y321" s="464" t="n">
        <v>40</v>
      </c>
      <c r="Z321" s="464" t="n"/>
      <c r="AA321" s="464" t="n"/>
      <c r="AB321" s="464" t="n"/>
      <c r="AC321" s="464" t="n"/>
      <c r="AD321" s="464" t="n"/>
      <c r="AE321" s="464" t="n"/>
      <c r="AF321" s="309">
        <f>NOT(OR(ISBLANK(S321),ISBLANK(T321),ISBLANK(U321),ISBLANK(V321),AND(ISBLANK(W321),ISBLANK(X321))))</f>
        <v/>
      </c>
      <c r="AG321" s="309" t="n">
        <v>25</v>
      </c>
      <c r="AH321" s="309">
        <f>IF(AG321&lt;=30,1,IF(AG321&lt;=60,2,IF(AG321&lt;=100,3,"bd")))</f>
        <v/>
      </c>
      <c r="AI321" s="309">
        <f>AND(A321&gt;=zakresy_produkcyjne!B$2,A321&lt;=zakresy_produkcyjne!B$3)</f>
        <v/>
      </c>
      <c r="AJ321" s="309">
        <f>AND(B321&gt;=zakresy_produkcyjne!C$2,B321&lt;=zakresy_produkcyjne!C$3)</f>
        <v/>
      </c>
      <c r="AK321" s="309">
        <f>AND(C321&gt;=zakresy_produkcyjne!D$2,C321&lt;=zakresy_produkcyjne!D$3)</f>
        <v/>
      </c>
      <c r="AL321" s="309">
        <f>AND(D321&gt;=zakresy_produkcyjne!E$2,D321&lt;=zakresy_produkcyjne!E$3)</f>
        <v/>
      </c>
      <c r="AM321" s="309">
        <f>AND(E321&gt;=zakresy_produkcyjne!F$2,E321&lt;=zakresy_produkcyjne!F$3)</f>
        <v/>
      </c>
      <c r="AN321" s="309">
        <f>AND(F321&gt;=zakresy_produkcyjne!G$2,F321&lt;=zakresy_produkcyjne!G$3)</f>
        <v/>
      </c>
      <c r="AO321" s="309">
        <f>AND(G321&gt;=zakresy_produkcyjne!H$2,G321&lt;=zakresy_produkcyjne!H$3)</f>
        <v/>
      </c>
      <c r="AP321" s="309">
        <f>AND(O321&gt;=zakresy_produkcyjne!I$2,O321&lt;=zakresy_produkcyjne!I$3)</f>
        <v/>
      </c>
      <c r="AQ321" s="309">
        <f>AND(P321&gt;=zakresy_produkcyjne!J$2,P321&lt;=zakresy_produkcyjne!J$3)</f>
        <v/>
      </c>
      <c r="AR321" s="309">
        <f>AND(Q321&gt;=zakresy_produkcyjne!K$2,Q321&lt;=zakresy_produkcyjne!K$3)</f>
        <v/>
      </c>
      <c r="AS321" s="309">
        <f>AND(R321&gt;=zakresy_produkcyjne!L$2,R321&lt;=zakresy_produkcyjne!L$3)</f>
        <v/>
      </c>
      <c r="AT321" s="309">
        <f>AND(AI321:AO321)</f>
        <v/>
      </c>
      <c r="AU321" s="309">
        <f>AND(AP321:AS321)</f>
        <v/>
      </c>
      <c r="AV321" s="309">
        <f>AND(AT321:AU321)</f>
        <v/>
      </c>
      <c r="AW321" s="309">
        <f>AI321*zakresy_produkcyjne!B$4+AJ321*zakresy_produkcyjne!C$4+AK321*zakresy_produkcyjne!D$4+AL321*zakresy_produkcyjne!E$4+AM321*zakresy_produkcyjne!F$4+AN321*zakresy_produkcyjne!G$4+AO321*zakresy_produkcyjne!H$4+AP321*zakresy_produkcyjne!I$4+AQ321*zakresy_produkcyjne!J$4+AR321*zakresy_produkcyjne!K$4+AS321*zakresy_produkcyjne!L$4</f>
        <v/>
      </c>
      <c r="BJ321" s="309">
        <f>IF(S321&lt;&gt;"",S321,BE321)</f>
        <v/>
      </c>
      <c r="BK321" s="309">
        <f>IF(T321&lt;&gt;"",T321,BF321)</f>
        <v/>
      </c>
      <c r="BL321" s="309">
        <f>IF(U321&lt;&gt;"",U321,BG321)</f>
        <v/>
      </c>
      <c r="BM321" s="309">
        <f>IF(V321&lt;&gt;"",V321,BH321)</f>
        <v/>
      </c>
      <c r="BN321" s="309">
        <f>IF(X321&lt;&gt;"",X321,BI321)</f>
        <v/>
      </c>
      <c r="BO321" s="309">
        <f>ABS(BE321-BJ321)</f>
        <v/>
      </c>
      <c r="BP321" s="309">
        <f>IF(S321&lt;&gt;"",POWER((Arkusz10!$O$9*Q321+Arkusz10!$P$9)-S321,2))</f>
        <v/>
      </c>
    </row>
    <row customHeight="1" ht="13.8" r="322" s="311">
      <c r="A322" s="464" t="n">
        <v>3.3</v>
      </c>
      <c r="B322" s="464" t="n">
        <v>2.5</v>
      </c>
      <c r="C322" s="464" t="n">
        <v>0.21</v>
      </c>
      <c r="D322" s="464" t="n">
        <v>0.06</v>
      </c>
      <c r="E322" s="464" t="n">
        <v>1.6</v>
      </c>
      <c r="F322" s="464" t="n">
        <v>1.6</v>
      </c>
      <c r="G322" s="464" t="n">
        <v>0</v>
      </c>
      <c r="H322" s="464" t="n">
        <v>0.008</v>
      </c>
      <c r="I322" s="464" t="n">
        <v>0.01</v>
      </c>
      <c r="J322" s="464" t="n">
        <v>0</v>
      </c>
      <c r="K322" s="464" t="n">
        <v>0</v>
      </c>
      <c r="L322" s="464" t="n">
        <v>0</v>
      </c>
      <c r="M322" s="464" t="n">
        <v>0</v>
      </c>
      <c r="N322" s="464" t="n">
        <v>0</v>
      </c>
      <c r="O322" s="464" t="n">
        <v>900</v>
      </c>
      <c r="P322" s="464" t="n">
        <v>120</v>
      </c>
      <c r="Q322" s="464" t="n">
        <v>300</v>
      </c>
      <c r="R322" s="464" t="n">
        <v>360</v>
      </c>
      <c r="S322" s="465" t="n"/>
      <c r="T322" s="464" t="n"/>
      <c r="U322" s="464" t="n"/>
      <c r="V322" s="464" t="n"/>
      <c r="W322" s="464" t="n"/>
      <c r="X322" s="464" t="n">
        <v>79</v>
      </c>
      <c r="Y322" s="464" t="n">
        <v>40</v>
      </c>
      <c r="Z322" s="464" t="n"/>
      <c r="AA322" s="464" t="n"/>
      <c r="AB322" s="464" t="n"/>
      <c r="AC322" s="464" t="n"/>
      <c r="AD322" s="464" t="n"/>
      <c r="AE322" s="464" t="n"/>
      <c r="AF322" s="309">
        <f>NOT(OR(ISBLANK(S322),ISBLANK(T322),ISBLANK(U322),ISBLANK(V322),AND(ISBLANK(W322),ISBLANK(X322))))</f>
        <v/>
      </c>
      <c r="AG322" s="309" t="n">
        <v>25</v>
      </c>
      <c r="AH322" s="309">
        <f>IF(AG322&lt;=30,1,IF(AG322&lt;=60,2,IF(AG322&lt;=100,3,"bd")))</f>
        <v/>
      </c>
      <c r="AI322" s="309">
        <f>AND(A322&gt;=zakresy_produkcyjne!B$2,A322&lt;=zakresy_produkcyjne!B$3)</f>
        <v/>
      </c>
      <c r="AJ322" s="309">
        <f>AND(B322&gt;=zakresy_produkcyjne!C$2,B322&lt;=zakresy_produkcyjne!C$3)</f>
        <v/>
      </c>
      <c r="AK322" s="309">
        <f>AND(C322&gt;=zakresy_produkcyjne!D$2,C322&lt;=zakresy_produkcyjne!D$3)</f>
        <v/>
      </c>
      <c r="AL322" s="309">
        <f>AND(D322&gt;=zakresy_produkcyjne!E$2,D322&lt;=zakresy_produkcyjne!E$3)</f>
        <v/>
      </c>
      <c r="AM322" s="309">
        <f>AND(E322&gt;=zakresy_produkcyjne!F$2,E322&lt;=zakresy_produkcyjne!F$3)</f>
        <v/>
      </c>
      <c r="AN322" s="309">
        <f>AND(F322&gt;=zakresy_produkcyjne!G$2,F322&lt;=zakresy_produkcyjne!G$3)</f>
        <v/>
      </c>
      <c r="AO322" s="309">
        <f>AND(G322&gt;=zakresy_produkcyjne!H$2,G322&lt;=zakresy_produkcyjne!H$3)</f>
        <v/>
      </c>
      <c r="AP322" s="309">
        <f>AND(O322&gt;=zakresy_produkcyjne!I$2,O322&lt;=zakresy_produkcyjne!I$3)</f>
        <v/>
      </c>
      <c r="AQ322" s="309">
        <f>AND(P322&gt;=zakresy_produkcyjne!J$2,P322&lt;=zakresy_produkcyjne!J$3)</f>
        <v/>
      </c>
      <c r="AR322" s="309">
        <f>AND(Q322&gt;=zakresy_produkcyjne!K$2,Q322&lt;=zakresy_produkcyjne!K$3)</f>
        <v/>
      </c>
      <c r="AS322" s="309">
        <f>AND(R322&gt;=zakresy_produkcyjne!L$2,R322&lt;=zakresy_produkcyjne!L$3)</f>
        <v/>
      </c>
      <c r="AT322" s="309">
        <f>AND(AI322:AO322)</f>
        <v/>
      </c>
      <c r="AU322" s="309">
        <f>AND(AP322:AS322)</f>
        <v/>
      </c>
      <c r="AV322" s="309">
        <f>AND(AT322:AU322)</f>
        <v/>
      </c>
      <c r="AW322" s="309">
        <f>AI322*zakresy_produkcyjne!B$4+AJ322*zakresy_produkcyjne!C$4+AK322*zakresy_produkcyjne!D$4+AL322*zakresy_produkcyjne!E$4+AM322*zakresy_produkcyjne!F$4+AN322*zakresy_produkcyjne!G$4+AO322*zakresy_produkcyjne!H$4+AP322*zakresy_produkcyjne!I$4+AQ322*zakresy_produkcyjne!J$4+AR322*zakresy_produkcyjne!K$4+AS322*zakresy_produkcyjne!L$4</f>
        <v/>
      </c>
      <c r="BJ322" s="309">
        <f>IF(S322&lt;&gt;"",S322,BE322)</f>
        <v/>
      </c>
      <c r="BK322" s="309">
        <f>IF(T322&lt;&gt;"",T322,BF322)</f>
        <v/>
      </c>
      <c r="BL322" s="309">
        <f>IF(U322&lt;&gt;"",U322,BG322)</f>
        <v/>
      </c>
      <c r="BM322" s="309">
        <f>IF(V322&lt;&gt;"",V322,BH322)</f>
        <v/>
      </c>
      <c r="BN322" s="309">
        <f>IF(X322&lt;&gt;"",X322,BI322)</f>
        <v/>
      </c>
      <c r="BO322" s="309">
        <f>ABS(BE322-BJ322)</f>
        <v/>
      </c>
      <c r="BP322" s="309">
        <f>IF(S322&lt;&gt;"",POWER((Arkusz10!$O$9*Q322+Arkusz10!$P$9)-S322,2))</f>
        <v/>
      </c>
    </row>
    <row customHeight="1" ht="13.8" r="323" s="311">
      <c r="A323" s="464" t="n">
        <v>3.3</v>
      </c>
      <c r="B323" s="464" t="n">
        <v>2.5</v>
      </c>
      <c r="C323" s="464" t="n">
        <v>0.21</v>
      </c>
      <c r="D323" s="464" t="n">
        <v>0.06</v>
      </c>
      <c r="E323" s="464" t="n">
        <v>1.6</v>
      </c>
      <c r="F323" s="464" t="n">
        <v>1.6</v>
      </c>
      <c r="G323" s="464" t="n">
        <v>0</v>
      </c>
      <c r="H323" s="464" t="n">
        <v>0.008</v>
      </c>
      <c r="I323" s="464" t="n">
        <v>0.01</v>
      </c>
      <c r="J323" s="464" t="n">
        <v>0</v>
      </c>
      <c r="K323" s="464" t="n">
        <v>0</v>
      </c>
      <c r="L323" s="464" t="n">
        <v>0</v>
      </c>
      <c r="M323" s="464" t="n">
        <v>0</v>
      </c>
      <c r="N323" s="464" t="n">
        <v>0</v>
      </c>
      <c r="O323" s="464" t="n">
        <v>900</v>
      </c>
      <c r="P323" s="464" t="n">
        <v>120</v>
      </c>
      <c r="Q323" s="464" t="n">
        <v>325</v>
      </c>
      <c r="R323" s="464" t="n">
        <v>30</v>
      </c>
      <c r="S323" s="465" t="n"/>
      <c r="T323" s="464" t="n"/>
      <c r="U323" s="464" t="n"/>
      <c r="V323" s="464" t="n"/>
      <c r="W323" s="464" t="n"/>
      <c r="X323" s="464" t="n">
        <v>20</v>
      </c>
      <c r="Y323" s="464" t="n">
        <v>40</v>
      </c>
      <c r="Z323" s="464" t="n"/>
      <c r="AA323" s="464" t="n"/>
      <c r="AB323" s="464" t="n"/>
      <c r="AC323" s="464" t="n"/>
      <c r="AD323" s="464" t="n"/>
      <c r="AE323" s="464" t="n"/>
      <c r="AF323" s="309">
        <f>NOT(OR(ISBLANK(S323),ISBLANK(T323),ISBLANK(U323),ISBLANK(V323),AND(ISBLANK(W323),ISBLANK(X323))))</f>
        <v/>
      </c>
      <c r="AG323" s="309" t="n">
        <v>25</v>
      </c>
      <c r="AH323" s="309">
        <f>IF(AG323&lt;=30,1,IF(AG323&lt;=60,2,IF(AG323&lt;=100,3,"bd")))</f>
        <v/>
      </c>
      <c r="AI323" s="309">
        <f>AND(A323&gt;=zakresy_produkcyjne!B$2,A323&lt;=zakresy_produkcyjne!B$3)</f>
        <v/>
      </c>
      <c r="AJ323" s="309">
        <f>AND(B323&gt;=zakresy_produkcyjne!C$2,B323&lt;=zakresy_produkcyjne!C$3)</f>
        <v/>
      </c>
      <c r="AK323" s="309">
        <f>AND(C323&gt;=zakresy_produkcyjne!D$2,C323&lt;=zakresy_produkcyjne!D$3)</f>
        <v/>
      </c>
      <c r="AL323" s="309">
        <f>AND(D323&gt;=zakresy_produkcyjne!E$2,D323&lt;=zakresy_produkcyjne!E$3)</f>
        <v/>
      </c>
      <c r="AM323" s="309">
        <f>AND(E323&gt;=zakresy_produkcyjne!F$2,E323&lt;=zakresy_produkcyjne!F$3)</f>
        <v/>
      </c>
      <c r="AN323" s="309">
        <f>AND(F323&gt;=zakresy_produkcyjne!G$2,F323&lt;=zakresy_produkcyjne!G$3)</f>
        <v/>
      </c>
      <c r="AO323" s="309">
        <f>AND(G323&gt;=zakresy_produkcyjne!H$2,G323&lt;=zakresy_produkcyjne!H$3)</f>
        <v/>
      </c>
      <c r="AP323" s="309">
        <f>AND(O323&gt;=zakresy_produkcyjne!I$2,O323&lt;=zakresy_produkcyjne!I$3)</f>
        <v/>
      </c>
      <c r="AQ323" s="309">
        <f>AND(P323&gt;=zakresy_produkcyjne!J$2,P323&lt;=zakresy_produkcyjne!J$3)</f>
        <v/>
      </c>
      <c r="AR323" s="309">
        <f>AND(Q323&gt;=zakresy_produkcyjne!K$2,Q323&lt;=zakresy_produkcyjne!K$3)</f>
        <v/>
      </c>
      <c r="AS323" s="309">
        <f>AND(R323&gt;=zakresy_produkcyjne!L$2,R323&lt;=zakresy_produkcyjne!L$3)</f>
        <v/>
      </c>
      <c r="AT323" s="309">
        <f>AND(AI323:AO323)</f>
        <v/>
      </c>
      <c r="AU323" s="309">
        <f>AND(AP323:AS323)</f>
        <v/>
      </c>
      <c r="AV323" s="309">
        <f>AND(AT323:AU323)</f>
        <v/>
      </c>
      <c r="AW323" s="309">
        <f>AI323*zakresy_produkcyjne!B$4+AJ323*zakresy_produkcyjne!C$4+AK323*zakresy_produkcyjne!D$4+AL323*zakresy_produkcyjne!E$4+AM323*zakresy_produkcyjne!F$4+AN323*zakresy_produkcyjne!G$4+AO323*zakresy_produkcyjne!H$4+AP323*zakresy_produkcyjne!I$4+AQ323*zakresy_produkcyjne!J$4+AR323*zakresy_produkcyjne!K$4+AS323*zakresy_produkcyjne!L$4</f>
        <v/>
      </c>
      <c r="BJ323" s="309">
        <f>IF(S323&lt;&gt;"",S323,BE323)</f>
        <v/>
      </c>
      <c r="BK323" s="309">
        <f>IF(T323&lt;&gt;"",T323,BF323)</f>
        <v/>
      </c>
      <c r="BL323" s="309">
        <f>IF(U323&lt;&gt;"",U323,BG323)</f>
        <v/>
      </c>
      <c r="BM323" s="309">
        <f>IF(V323&lt;&gt;"",V323,BH323)</f>
        <v/>
      </c>
      <c r="BN323" s="309">
        <f>IF(X323&lt;&gt;"",X323,BI323)</f>
        <v/>
      </c>
      <c r="BO323" s="309">
        <f>ABS(BE323-BJ323)</f>
        <v/>
      </c>
      <c r="BP323" s="309">
        <f>IF(S323&lt;&gt;"",POWER((Arkusz10!$O$9*Q323+Arkusz10!$P$9)-S323,2))</f>
        <v/>
      </c>
    </row>
    <row customHeight="1" ht="13.8" r="324" s="311">
      <c r="A324" s="464" t="n">
        <v>3.3</v>
      </c>
      <c r="B324" s="464" t="n">
        <v>2.5</v>
      </c>
      <c r="C324" s="464" t="n">
        <v>0.21</v>
      </c>
      <c r="D324" s="464" t="n">
        <v>0.06</v>
      </c>
      <c r="E324" s="464" t="n">
        <v>1.6</v>
      </c>
      <c r="F324" s="464" t="n">
        <v>1.6</v>
      </c>
      <c r="G324" s="464" t="n">
        <v>0</v>
      </c>
      <c r="H324" s="464" t="n">
        <v>0.008</v>
      </c>
      <c r="I324" s="464" t="n">
        <v>0.01</v>
      </c>
      <c r="J324" s="464" t="n">
        <v>0</v>
      </c>
      <c r="K324" s="464" t="n">
        <v>0</v>
      </c>
      <c r="L324" s="464" t="n">
        <v>0</v>
      </c>
      <c r="M324" s="464" t="n">
        <v>0</v>
      </c>
      <c r="N324" s="464" t="n">
        <v>0</v>
      </c>
      <c r="O324" s="464" t="n">
        <v>900</v>
      </c>
      <c r="P324" s="464" t="n">
        <v>120</v>
      </c>
      <c r="Q324" s="464" t="n">
        <v>325</v>
      </c>
      <c r="R324" s="464" t="n">
        <v>60</v>
      </c>
      <c r="S324" s="465" t="n"/>
      <c r="T324" s="464" t="n"/>
      <c r="U324" s="464" t="n"/>
      <c r="V324" s="464" t="n"/>
      <c r="W324" s="464" t="n"/>
      <c r="X324" s="464" t="n">
        <v>57.5</v>
      </c>
      <c r="Y324" s="464" t="n">
        <v>40</v>
      </c>
      <c r="Z324" s="464" t="n"/>
      <c r="AA324" s="464" t="n"/>
      <c r="AB324" s="464" t="n"/>
      <c r="AC324" s="464" t="n"/>
      <c r="AD324" s="464" t="n"/>
      <c r="AE324" s="464" t="n"/>
      <c r="AF324" s="309">
        <f>NOT(OR(ISBLANK(S324),ISBLANK(T324),ISBLANK(U324),ISBLANK(V324),AND(ISBLANK(W324),ISBLANK(X324))))</f>
        <v/>
      </c>
      <c r="AG324" s="309" t="n">
        <v>25</v>
      </c>
      <c r="AH324" s="309">
        <f>IF(AG324&lt;=30,1,IF(AG324&lt;=60,2,IF(AG324&lt;=100,3,"bd")))</f>
        <v/>
      </c>
      <c r="AI324" s="309">
        <f>AND(A324&gt;=zakresy_produkcyjne!B$2,A324&lt;=zakresy_produkcyjne!B$3)</f>
        <v/>
      </c>
      <c r="AJ324" s="309">
        <f>AND(B324&gt;=zakresy_produkcyjne!C$2,B324&lt;=zakresy_produkcyjne!C$3)</f>
        <v/>
      </c>
      <c r="AK324" s="309">
        <f>AND(C324&gt;=zakresy_produkcyjne!D$2,C324&lt;=zakresy_produkcyjne!D$3)</f>
        <v/>
      </c>
      <c r="AL324" s="309">
        <f>AND(D324&gt;=zakresy_produkcyjne!E$2,D324&lt;=zakresy_produkcyjne!E$3)</f>
        <v/>
      </c>
      <c r="AM324" s="309">
        <f>AND(E324&gt;=zakresy_produkcyjne!F$2,E324&lt;=zakresy_produkcyjne!F$3)</f>
        <v/>
      </c>
      <c r="AN324" s="309">
        <f>AND(F324&gt;=zakresy_produkcyjne!G$2,F324&lt;=zakresy_produkcyjne!G$3)</f>
        <v/>
      </c>
      <c r="AO324" s="309">
        <f>AND(G324&gt;=zakresy_produkcyjne!H$2,G324&lt;=zakresy_produkcyjne!H$3)</f>
        <v/>
      </c>
      <c r="AP324" s="309">
        <f>AND(O324&gt;=zakresy_produkcyjne!I$2,O324&lt;=zakresy_produkcyjne!I$3)</f>
        <v/>
      </c>
      <c r="AQ324" s="309">
        <f>AND(P324&gt;=zakresy_produkcyjne!J$2,P324&lt;=zakresy_produkcyjne!J$3)</f>
        <v/>
      </c>
      <c r="AR324" s="309">
        <f>AND(Q324&gt;=zakresy_produkcyjne!K$2,Q324&lt;=zakresy_produkcyjne!K$3)</f>
        <v/>
      </c>
      <c r="AS324" s="309">
        <f>AND(R324&gt;=zakresy_produkcyjne!L$2,R324&lt;=zakresy_produkcyjne!L$3)</f>
        <v/>
      </c>
      <c r="AT324" s="309">
        <f>AND(AI324:AO324)</f>
        <v/>
      </c>
      <c r="AU324" s="309">
        <f>AND(AP324:AS324)</f>
        <v/>
      </c>
      <c r="AV324" s="309">
        <f>AND(AT324:AU324)</f>
        <v/>
      </c>
      <c r="AW324" s="309">
        <f>AI324*zakresy_produkcyjne!B$4+AJ324*zakresy_produkcyjne!C$4+AK324*zakresy_produkcyjne!D$4+AL324*zakresy_produkcyjne!E$4+AM324*zakresy_produkcyjne!F$4+AN324*zakresy_produkcyjne!G$4+AO324*zakresy_produkcyjne!H$4+AP324*zakresy_produkcyjne!I$4+AQ324*zakresy_produkcyjne!J$4+AR324*zakresy_produkcyjne!K$4+AS324*zakresy_produkcyjne!L$4</f>
        <v/>
      </c>
      <c r="BJ324" s="309">
        <f>IF(S324&lt;&gt;"",S324,BE324)</f>
        <v/>
      </c>
      <c r="BK324" s="309">
        <f>IF(T324&lt;&gt;"",T324,BF324)</f>
        <v/>
      </c>
      <c r="BL324" s="309">
        <f>IF(U324&lt;&gt;"",U324,BG324)</f>
        <v/>
      </c>
      <c r="BM324" s="309">
        <f>IF(V324&lt;&gt;"",V324,BH324)</f>
        <v/>
      </c>
      <c r="BN324" s="309">
        <f>IF(X324&lt;&gt;"",X324,BI324)</f>
        <v/>
      </c>
      <c r="BO324" s="309">
        <f>ABS(BE324-BJ324)</f>
        <v/>
      </c>
      <c r="BP324" s="309">
        <f>IF(S324&lt;&gt;"",POWER((Arkusz10!$O$9*Q324+Arkusz10!$P$9)-S324,2))</f>
        <v/>
      </c>
    </row>
    <row customHeight="1" ht="13.8" r="325" s="311">
      <c r="A325" s="464" t="n">
        <v>3.3</v>
      </c>
      <c r="B325" s="464" t="n">
        <v>2.5</v>
      </c>
      <c r="C325" s="464" t="n">
        <v>0.21</v>
      </c>
      <c r="D325" s="464" t="n">
        <v>0.06</v>
      </c>
      <c r="E325" s="464" t="n">
        <v>1.6</v>
      </c>
      <c r="F325" s="464" t="n">
        <v>1.6</v>
      </c>
      <c r="G325" s="464" t="n">
        <v>0</v>
      </c>
      <c r="H325" s="464" t="n">
        <v>0.008</v>
      </c>
      <c r="I325" s="464" t="n">
        <v>0.01</v>
      </c>
      <c r="J325" s="464" t="n">
        <v>0</v>
      </c>
      <c r="K325" s="464" t="n">
        <v>0</v>
      </c>
      <c r="L325" s="464" t="n">
        <v>0</v>
      </c>
      <c r="M325" s="464" t="n">
        <v>0</v>
      </c>
      <c r="N325" s="464" t="n">
        <v>0</v>
      </c>
      <c r="O325" s="464" t="n">
        <v>900</v>
      </c>
      <c r="P325" s="464" t="n">
        <v>120</v>
      </c>
      <c r="Q325" s="464" t="n">
        <v>325</v>
      </c>
      <c r="R325" s="464" t="n">
        <v>120</v>
      </c>
      <c r="S325" s="465" t="n"/>
      <c r="T325" s="464" t="n"/>
      <c r="U325" s="464" t="n"/>
      <c r="V325" s="464" t="n"/>
      <c r="W325" s="464" t="n"/>
      <c r="X325" s="464" t="n">
        <v>94.5</v>
      </c>
      <c r="Y325" s="464" t="n">
        <v>40</v>
      </c>
      <c r="Z325" s="464" t="n"/>
      <c r="AA325" s="464" t="n"/>
      <c r="AB325" s="464" t="n"/>
      <c r="AC325" s="464" t="n"/>
      <c r="AD325" s="464" t="n"/>
      <c r="AE325" s="464" t="n"/>
      <c r="AF325" s="309">
        <f>NOT(OR(ISBLANK(S325),ISBLANK(T325),ISBLANK(U325),ISBLANK(V325),AND(ISBLANK(W325),ISBLANK(X325))))</f>
        <v/>
      </c>
      <c r="AG325" s="309" t="n">
        <v>25</v>
      </c>
      <c r="AH325" s="309">
        <f>IF(AG325&lt;=30,1,IF(AG325&lt;=60,2,IF(AG325&lt;=100,3,"bd")))</f>
        <v/>
      </c>
      <c r="AI325" s="309">
        <f>AND(A325&gt;=zakresy_produkcyjne!B$2,A325&lt;=zakresy_produkcyjne!B$3)</f>
        <v/>
      </c>
      <c r="AJ325" s="309">
        <f>AND(B325&gt;=zakresy_produkcyjne!C$2,B325&lt;=zakresy_produkcyjne!C$3)</f>
        <v/>
      </c>
      <c r="AK325" s="309">
        <f>AND(C325&gt;=zakresy_produkcyjne!D$2,C325&lt;=zakresy_produkcyjne!D$3)</f>
        <v/>
      </c>
      <c r="AL325" s="309">
        <f>AND(D325&gt;=zakresy_produkcyjne!E$2,D325&lt;=zakresy_produkcyjne!E$3)</f>
        <v/>
      </c>
      <c r="AM325" s="309">
        <f>AND(E325&gt;=zakresy_produkcyjne!F$2,E325&lt;=zakresy_produkcyjne!F$3)</f>
        <v/>
      </c>
      <c r="AN325" s="309">
        <f>AND(F325&gt;=zakresy_produkcyjne!G$2,F325&lt;=zakresy_produkcyjne!G$3)</f>
        <v/>
      </c>
      <c r="AO325" s="309">
        <f>AND(G325&gt;=zakresy_produkcyjne!H$2,G325&lt;=zakresy_produkcyjne!H$3)</f>
        <v/>
      </c>
      <c r="AP325" s="309">
        <f>AND(O325&gt;=zakresy_produkcyjne!I$2,O325&lt;=zakresy_produkcyjne!I$3)</f>
        <v/>
      </c>
      <c r="AQ325" s="309">
        <f>AND(P325&gt;=zakresy_produkcyjne!J$2,P325&lt;=zakresy_produkcyjne!J$3)</f>
        <v/>
      </c>
      <c r="AR325" s="309">
        <f>AND(Q325&gt;=zakresy_produkcyjne!K$2,Q325&lt;=zakresy_produkcyjne!K$3)</f>
        <v/>
      </c>
      <c r="AS325" s="309">
        <f>AND(R325&gt;=zakresy_produkcyjne!L$2,R325&lt;=zakresy_produkcyjne!L$3)</f>
        <v/>
      </c>
      <c r="AT325" s="309">
        <f>AND(AI325:AO325)</f>
        <v/>
      </c>
      <c r="AU325" s="309">
        <f>AND(AP325:AS325)</f>
        <v/>
      </c>
      <c r="AV325" s="309">
        <f>AND(AT325:AU325)</f>
        <v/>
      </c>
      <c r="AW325" s="309">
        <f>AI325*zakresy_produkcyjne!B$4+AJ325*zakresy_produkcyjne!C$4+AK325*zakresy_produkcyjne!D$4+AL325*zakresy_produkcyjne!E$4+AM325*zakresy_produkcyjne!F$4+AN325*zakresy_produkcyjne!G$4+AO325*zakresy_produkcyjne!H$4+AP325*zakresy_produkcyjne!I$4+AQ325*zakresy_produkcyjne!J$4+AR325*zakresy_produkcyjne!K$4+AS325*zakresy_produkcyjne!L$4</f>
        <v/>
      </c>
      <c r="BJ325" s="309">
        <f>IF(S325&lt;&gt;"",S325,BE325)</f>
        <v/>
      </c>
      <c r="BK325" s="309">
        <f>IF(T325&lt;&gt;"",T325,BF325)</f>
        <v/>
      </c>
      <c r="BL325" s="309">
        <f>IF(U325&lt;&gt;"",U325,BG325)</f>
        <v/>
      </c>
      <c r="BM325" s="309">
        <f>IF(V325&lt;&gt;"",V325,BH325)</f>
        <v/>
      </c>
      <c r="BN325" s="309">
        <f>IF(X325&lt;&gt;"",X325,BI325)</f>
        <v/>
      </c>
      <c r="BO325" s="309">
        <f>ABS(BE325-BJ325)</f>
        <v/>
      </c>
      <c r="BP325" s="309">
        <f>IF(S325&lt;&gt;"",POWER((Arkusz10!$O$9*Q325+Arkusz10!$P$9)-S325,2))</f>
        <v/>
      </c>
    </row>
    <row customHeight="1" ht="13.8" r="326" s="311">
      <c r="A326" s="464" t="n">
        <v>3.3</v>
      </c>
      <c r="B326" s="464" t="n">
        <v>2.5</v>
      </c>
      <c r="C326" s="464" t="n">
        <v>0.21</v>
      </c>
      <c r="D326" s="464" t="n">
        <v>0.06</v>
      </c>
      <c r="E326" s="464" t="n">
        <v>1.6</v>
      </c>
      <c r="F326" s="464" t="n">
        <v>1.6</v>
      </c>
      <c r="G326" s="464" t="n">
        <v>0</v>
      </c>
      <c r="H326" s="464" t="n">
        <v>0.008</v>
      </c>
      <c r="I326" s="464" t="n">
        <v>0.01</v>
      </c>
      <c r="J326" s="464" t="n">
        <v>0</v>
      </c>
      <c r="K326" s="464" t="n">
        <v>0</v>
      </c>
      <c r="L326" s="464" t="n">
        <v>0</v>
      </c>
      <c r="M326" s="464" t="n">
        <v>0</v>
      </c>
      <c r="N326" s="464" t="n">
        <v>0</v>
      </c>
      <c r="O326" s="464" t="n">
        <v>900</v>
      </c>
      <c r="P326" s="464" t="n">
        <v>120</v>
      </c>
      <c r="Q326" s="464" t="n">
        <v>325</v>
      </c>
      <c r="R326" s="464" t="n">
        <v>180</v>
      </c>
      <c r="S326" s="465" t="n"/>
      <c r="T326" s="464" t="n"/>
      <c r="U326" s="464" t="n"/>
      <c r="V326" s="464" t="n"/>
      <c r="W326" s="464" t="n"/>
      <c r="X326" s="464" t="n">
        <v>95</v>
      </c>
      <c r="Y326" s="464" t="n">
        <v>40</v>
      </c>
      <c r="Z326" s="464" t="n"/>
      <c r="AA326" s="464" t="n"/>
      <c r="AB326" s="464" t="n"/>
      <c r="AC326" s="464" t="n"/>
      <c r="AD326" s="464" t="n"/>
      <c r="AE326" s="464" t="n"/>
      <c r="AF326" s="309">
        <f>NOT(OR(ISBLANK(S326),ISBLANK(T326),ISBLANK(U326),ISBLANK(V326),AND(ISBLANK(W326),ISBLANK(X326))))</f>
        <v/>
      </c>
      <c r="AG326" s="309" t="n">
        <v>25</v>
      </c>
      <c r="AH326" s="309">
        <f>IF(AG326&lt;=30,1,IF(AG326&lt;=60,2,IF(AG326&lt;=100,3,"bd")))</f>
        <v/>
      </c>
      <c r="AI326" s="309">
        <f>AND(A326&gt;=zakresy_produkcyjne!B$2,A326&lt;=zakresy_produkcyjne!B$3)</f>
        <v/>
      </c>
      <c r="AJ326" s="309">
        <f>AND(B326&gt;=zakresy_produkcyjne!C$2,B326&lt;=zakresy_produkcyjne!C$3)</f>
        <v/>
      </c>
      <c r="AK326" s="309">
        <f>AND(C326&gt;=zakresy_produkcyjne!D$2,C326&lt;=zakresy_produkcyjne!D$3)</f>
        <v/>
      </c>
      <c r="AL326" s="309">
        <f>AND(D326&gt;=zakresy_produkcyjne!E$2,D326&lt;=zakresy_produkcyjne!E$3)</f>
        <v/>
      </c>
      <c r="AM326" s="309">
        <f>AND(E326&gt;=zakresy_produkcyjne!F$2,E326&lt;=zakresy_produkcyjne!F$3)</f>
        <v/>
      </c>
      <c r="AN326" s="309">
        <f>AND(F326&gt;=zakresy_produkcyjne!G$2,F326&lt;=zakresy_produkcyjne!G$3)</f>
        <v/>
      </c>
      <c r="AO326" s="309">
        <f>AND(G326&gt;=zakresy_produkcyjne!H$2,G326&lt;=zakresy_produkcyjne!H$3)</f>
        <v/>
      </c>
      <c r="AP326" s="309">
        <f>AND(O326&gt;=zakresy_produkcyjne!I$2,O326&lt;=zakresy_produkcyjne!I$3)</f>
        <v/>
      </c>
      <c r="AQ326" s="309">
        <f>AND(P326&gt;=zakresy_produkcyjne!J$2,P326&lt;=zakresy_produkcyjne!J$3)</f>
        <v/>
      </c>
      <c r="AR326" s="309">
        <f>AND(Q326&gt;=zakresy_produkcyjne!K$2,Q326&lt;=zakresy_produkcyjne!K$3)</f>
        <v/>
      </c>
      <c r="AS326" s="309">
        <f>AND(R326&gt;=zakresy_produkcyjne!L$2,R326&lt;=zakresy_produkcyjne!L$3)</f>
        <v/>
      </c>
      <c r="AT326" s="309">
        <f>AND(AI326:AO326)</f>
        <v/>
      </c>
      <c r="AU326" s="309">
        <f>AND(AP326:AS326)</f>
        <v/>
      </c>
      <c r="AV326" s="309">
        <f>AND(AT326:AU326)</f>
        <v/>
      </c>
      <c r="AW326" s="309">
        <f>AI326*zakresy_produkcyjne!B$4+AJ326*zakresy_produkcyjne!C$4+AK326*zakresy_produkcyjne!D$4+AL326*zakresy_produkcyjne!E$4+AM326*zakresy_produkcyjne!F$4+AN326*zakresy_produkcyjne!G$4+AO326*zakresy_produkcyjne!H$4+AP326*zakresy_produkcyjne!I$4+AQ326*zakresy_produkcyjne!J$4+AR326*zakresy_produkcyjne!K$4+AS326*zakresy_produkcyjne!L$4</f>
        <v/>
      </c>
      <c r="BJ326" s="309">
        <f>IF(S326&lt;&gt;"",S326,BE326)</f>
        <v/>
      </c>
      <c r="BK326" s="309">
        <f>IF(T326&lt;&gt;"",T326,BF326)</f>
        <v/>
      </c>
      <c r="BL326" s="309">
        <f>IF(U326&lt;&gt;"",U326,BG326)</f>
        <v/>
      </c>
      <c r="BM326" s="309">
        <f>IF(V326&lt;&gt;"",V326,BH326)</f>
        <v/>
      </c>
      <c r="BN326" s="309">
        <f>IF(X326&lt;&gt;"",X326,BI326)</f>
        <v/>
      </c>
      <c r="BO326" s="309">
        <f>ABS(BE326-BJ326)</f>
        <v/>
      </c>
      <c r="BP326" s="309">
        <f>IF(S326&lt;&gt;"",POWER((Arkusz10!$O$9*Q326+Arkusz10!$P$9)-S326,2))</f>
        <v/>
      </c>
    </row>
    <row customHeight="1" ht="13.8" r="327" s="311">
      <c r="A327" s="464" t="n">
        <v>3.3</v>
      </c>
      <c r="B327" s="464" t="n">
        <v>2.5</v>
      </c>
      <c r="C327" s="464" t="n">
        <v>0.21</v>
      </c>
      <c r="D327" s="464" t="n">
        <v>0.06</v>
      </c>
      <c r="E327" s="464" t="n">
        <v>1.6</v>
      </c>
      <c r="F327" s="464" t="n">
        <v>1.6</v>
      </c>
      <c r="G327" s="464" t="n">
        <v>0</v>
      </c>
      <c r="H327" s="464" t="n">
        <v>0.008</v>
      </c>
      <c r="I327" s="464" t="n">
        <v>0.01</v>
      </c>
      <c r="J327" s="464" t="n">
        <v>0</v>
      </c>
      <c r="K327" s="464" t="n">
        <v>0</v>
      </c>
      <c r="L327" s="464" t="n">
        <v>0</v>
      </c>
      <c r="M327" s="464" t="n">
        <v>0</v>
      </c>
      <c r="N327" s="464" t="n">
        <v>0</v>
      </c>
      <c r="O327" s="464" t="n">
        <v>900</v>
      </c>
      <c r="P327" s="464" t="n">
        <v>120</v>
      </c>
      <c r="Q327" s="464" t="n">
        <v>325</v>
      </c>
      <c r="R327" s="464" t="n">
        <v>240</v>
      </c>
      <c r="S327" s="464" t="n">
        <v>1161</v>
      </c>
      <c r="T327" s="465" t="n"/>
      <c r="U327" s="464" t="n">
        <v>7.7</v>
      </c>
      <c r="V327" s="464">
        <f>KONWERTUJ_TWARDOSC(AE327,tabela_twardosci!$M$8:$M$69,tabela_twardosci!$K$8:$K$69)</f>
        <v/>
      </c>
      <c r="W327" s="464" t="n"/>
      <c r="X327" s="464" t="n">
        <v>94</v>
      </c>
      <c r="Y327" s="464" t="n">
        <v>40</v>
      </c>
      <c r="Z327" s="464" t="n"/>
      <c r="AA327" s="464" t="n"/>
      <c r="AB327" s="464" t="n"/>
      <c r="AC327" s="464" t="n"/>
      <c r="AD327" s="464" t="n"/>
      <c r="AE327" s="464" t="n">
        <v>390</v>
      </c>
      <c r="AF327" s="309">
        <f>NOT(OR(ISBLANK(S327),ISBLANK(T327),ISBLANK(U327),ISBLANK(V327),AND(ISBLANK(W327),ISBLANK(X327))))</f>
        <v/>
      </c>
      <c r="AG327" s="309" t="n">
        <v>25</v>
      </c>
      <c r="AH327" s="309">
        <f>IF(AG327&lt;=30,1,IF(AG327&lt;=60,2,IF(AG327&lt;=100,3,"bd")))</f>
        <v/>
      </c>
      <c r="AI327" s="309">
        <f>AND(A327&gt;=zakresy_produkcyjne!B$2,A327&lt;=zakresy_produkcyjne!B$3)</f>
        <v/>
      </c>
      <c r="AJ327" s="309">
        <f>AND(B327&gt;=zakresy_produkcyjne!C$2,B327&lt;=zakresy_produkcyjne!C$3)</f>
        <v/>
      </c>
      <c r="AK327" s="309">
        <f>AND(C327&gt;=zakresy_produkcyjne!D$2,C327&lt;=zakresy_produkcyjne!D$3)</f>
        <v/>
      </c>
      <c r="AL327" s="309">
        <f>AND(D327&gt;=zakresy_produkcyjne!E$2,D327&lt;=zakresy_produkcyjne!E$3)</f>
        <v/>
      </c>
      <c r="AM327" s="309">
        <f>AND(E327&gt;=zakresy_produkcyjne!F$2,E327&lt;=zakresy_produkcyjne!F$3)</f>
        <v/>
      </c>
      <c r="AN327" s="309">
        <f>AND(F327&gt;=zakresy_produkcyjne!G$2,F327&lt;=zakresy_produkcyjne!G$3)</f>
        <v/>
      </c>
      <c r="AO327" s="309">
        <f>AND(G327&gt;=zakresy_produkcyjne!H$2,G327&lt;=zakresy_produkcyjne!H$3)</f>
        <v/>
      </c>
      <c r="AP327" s="309">
        <f>AND(O327&gt;=zakresy_produkcyjne!I$2,O327&lt;=zakresy_produkcyjne!I$3)</f>
        <v/>
      </c>
      <c r="AQ327" s="309">
        <f>AND(P327&gt;=zakresy_produkcyjne!J$2,P327&lt;=zakresy_produkcyjne!J$3)</f>
        <v/>
      </c>
      <c r="AR327" s="309">
        <f>AND(Q327&gt;=zakresy_produkcyjne!K$2,Q327&lt;=zakresy_produkcyjne!K$3)</f>
        <v/>
      </c>
      <c r="AS327" s="309">
        <f>AND(R327&gt;=zakresy_produkcyjne!L$2,R327&lt;=zakresy_produkcyjne!L$3)</f>
        <v/>
      </c>
      <c r="AT327" s="309">
        <f>AND(AI327:AO327)</f>
        <v/>
      </c>
      <c r="AU327" s="309">
        <f>AND(AP327:AS327)</f>
        <v/>
      </c>
      <c r="AV327" s="309">
        <f>AND(AT327:AU327)</f>
        <v/>
      </c>
      <c r="AW327" s="309">
        <f>AI327*zakresy_produkcyjne!B$4+AJ327*zakresy_produkcyjne!C$4+AK327*zakresy_produkcyjne!D$4+AL327*zakresy_produkcyjne!E$4+AM327*zakresy_produkcyjne!F$4+AN327*zakresy_produkcyjne!G$4+AO327*zakresy_produkcyjne!H$4+AP327*zakresy_produkcyjne!I$4+AQ327*zakresy_produkcyjne!J$4+AR327*zakresy_produkcyjne!K$4+AS327*zakresy_produkcyjne!L$4</f>
        <v/>
      </c>
      <c r="BJ327" s="309">
        <f>IF(S327&lt;&gt;"",S327,BE327)</f>
        <v/>
      </c>
      <c r="BK327" s="309">
        <f>IF(T327&lt;&gt;"",T327,BF327)</f>
        <v/>
      </c>
      <c r="BL327" s="309">
        <f>IF(U327&lt;&gt;"",U327,BG327)</f>
        <v/>
      </c>
      <c r="BM327" s="309">
        <f>IF(V327&lt;&gt;"",V327,BH327)</f>
        <v/>
      </c>
      <c r="BN327" s="309">
        <f>IF(X327&lt;&gt;"",X327,BI327)</f>
        <v/>
      </c>
      <c r="BO327" s="309">
        <f>ABS(BE327-BJ327)</f>
        <v/>
      </c>
      <c r="BP327" s="309">
        <f>IF(S327&lt;&gt;"",POWER((Arkusz10!$O$9*Q327+Arkusz10!$P$9)-S327,2))</f>
        <v/>
      </c>
    </row>
    <row customHeight="1" ht="13.8" r="328" s="311">
      <c r="A328" s="464" t="n">
        <v>3.3</v>
      </c>
      <c r="B328" s="464" t="n">
        <v>2.5</v>
      </c>
      <c r="C328" s="464" t="n">
        <v>0.21</v>
      </c>
      <c r="D328" s="464" t="n">
        <v>0.06</v>
      </c>
      <c r="E328" s="464" t="n">
        <v>1.6</v>
      </c>
      <c r="F328" s="464" t="n">
        <v>1.6</v>
      </c>
      <c r="G328" s="464" t="n">
        <v>0</v>
      </c>
      <c r="H328" s="464" t="n">
        <v>0.008</v>
      </c>
      <c r="I328" s="464" t="n">
        <v>0.01</v>
      </c>
      <c r="J328" s="464" t="n">
        <v>0</v>
      </c>
      <c r="K328" s="464" t="n">
        <v>0</v>
      </c>
      <c r="L328" s="464" t="n">
        <v>0</v>
      </c>
      <c r="M328" s="464" t="n">
        <v>0</v>
      </c>
      <c r="N328" s="464" t="n">
        <v>0</v>
      </c>
      <c r="O328" s="464" t="n">
        <v>900</v>
      </c>
      <c r="P328" s="464" t="n">
        <v>120</v>
      </c>
      <c r="Q328" s="464" t="n">
        <v>325</v>
      </c>
      <c r="R328" s="464" t="n">
        <v>300</v>
      </c>
      <c r="S328" s="464" t="n"/>
      <c r="T328" s="464" t="n"/>
      <c r="U328" s="464" t="n"/>
      <c r="V328" s="464" t="n"/>
      <c r="W328" s="464" t="n"/>
      <c r="X328" s="464" t="n">
        <v>94</v>
      </c>
      <c r="Y328" s="464" t="n">
        <v>40</v>
      </c>
      <c r="Z328" s="464" t="n"/>
      <c r="AA328" s="464" t="n"/>
      <c r="AB328" s="464" t="n"/>
      <c r="AC328" s="464" t="n"/>
      <c r="AD328" s="464" t="n"/>
      <c r="AE328" s="464" t="n"/>
      <c r="AF328" s="309">
        <f>NOT(OR(ISBLANK(S328),ISBLANK(T328),ISBLANK(U328),ISBLANK(V328),AND(ISBLANK(W328),ISBLANK(X328))))</f>
        <v/>
      </c>
      <c r="AG328" s="309" t="n">
        <v>25</v>
      </c>
      <c r="AH328" s="309">
        <f>IF(AG328&lt;=30,1,IF(AG328&lt;=60,2,IF(AG328&lt;=100,3,"bd")))</f>
        <v/>
      </c>
      <c r="AI328" s="309">
        <f>AND(A328&gt;=zakresy_produkcyjne!B$2,A328&lt;=zakresy_produkcyjne!B$3)</f>
        <v/>
      </c>
      <c r="AJ328" s="309">
        <f>AND(B328&gt;=zakresy_produkcyjne!C$2,B328&lt;=zakresy_produkcyjne!C$3)</f>
        <v/>
      </c>
      <c r="AK328" s="309">
        <f>AND(C328&gt;=zakresy_produkcyjne!D$2,C328&lt;=zakresy_produkcyjne!D$3)</f>
        <v/>
      </c>
      <c r="AL328" s="309">
        <f>AND(D328&gt;=zakresy_produkcyjne!E$2,D328&lt;=zakresy_produkcyjne!E$3)</f>
        <v/>
      </c>
      <c r="AM328" s="309">
        <f>AND(E328&gt;=zakresy_produkcyjne!F$2,E328&lt;=zakresy_produkcyjne!F$3)</f>
        <v/>
      </c>
      <c r="AN328" s="309">
        <f>AND(F328&gt;=zakresy_produkcyjne!G$2,F328&lt;=zakresy_produkcyjne!G$3)</f>
        <v/>
      </c>
      <c r="AO328" s="309">
        <f>AND(G328&gt;=zakresy_produkcyjne!H$2,G328&lt;=zakresy_produkcyjne!H$3)</f>
        <v/>
      </c>
      <c r="AP328" s="309">
        <f>AND(O328&gt;=zakresy_produkcyjne!I$2,O328&lt;=zakresy_produkcyjne!I$3)</f>
        <v/>
      </c>
      <c r="AQ328" s="309">
        <f>AND(P328&gt;=zakresy_produkcyjne!J$2,P328&lt;=zakresy_produkcyjne!J$3)</f>
        <v/>
      </c>
      <c r="AR328" s="309">
        <f>AND(Q328&gt;=zakresy_produkcyjne!K$2,Q328&lt;=zakresy_produkcyjne!K$3)</f>
        <v/>
      </c>
      <c r="AS328" s="309">
        <f>AND(R328&gt;=zakresy_produkcyjne!L$2,R328&lt;=zakresy_produkcyjne!L$3)</f>
        <v/>
      </c>
      <c r="AT328" s="309">
        <f>AND(AI328:AO328)</f>
        <v/>
      </c>
      <c r="AU328" s="309">
        <f>AND(AP328:AS328)</f>
        <v/>
      </c>
      <c r="AV328" s="309">
        <f>AND(AT328:AU328)</f>
        <v/>
      </c>
      <c r="AW328" s="309">
        <f>AI328*zakresy_produkcyjne!B$4+AJ328*zakresy_produkcyjne!C$4+AK328*zakresy_produkcyjne!D$4+AL328*zakresy_produkcyjne!E$4+AM328*zakresy_produkcyjne!F$4+AN328*zakresy_produkcyjne!G$4+AO328*zakresy_produkcyjne!H$4+AP328*zakresy_produkcyjne!I$4+AQ328*zakresy_produkcyjne!J$4+AR328*zakresy_produkcyjne!K$4+AS328*zakresy_produkcyjne!L$4</f>
        <v/>
      </c>
      <c r="BJ328" s="309">
        <f>IF(S328&lt;&gt;"",S328,BE328)</f>
        <v/>
      </c>
      <c r="BK328" s="309">
        <f>IF(T328&lt;&gt;"",T328,BF328)</f>
        <v/>
      </c>
      <c r="BL328" s="309">
        <f>IF(U328&lt;&gt;"",U328,BG328)</f>
        <v/>
      </c>
      <c r="BM328" s="309">
        <f>IF(V328&lt;&gt;"",V328,BH328)</f>
        <v/>
      </c>
      <c r="BN328" s="309">
        <f>IF(X328&lt;&gt;"",X328,BI328)</f>
        <v/>
      </c>
      <c r="BO328" s="309">
        <f>ABS(BE328-BJ328)</f>
        <v/>
      </c>
      <c r="BP328" s="309">
        <f>IF(S328&lt;&gt;"",POWER((Arkusz10!$O$9*Q328+Arkusz10!$P$9)-S328,2))</f>
        <v/>
      </c>
    </row>
    <row customHeight="1" ht="13.8" r="329" s="311">
      <c r="A329" s="464" t="n">
        <v>3.3</v>
      </c>
      <c r="B329" s="464" t="n">
        <v>2.5</v>
      </c>
      <c r="C329" s="464" t="n">
        <v>0.21</v>
      </c>
      <c r="D329" s="464" t="n">
        <v>0.06</v>
      </c>
      <c r="E329" s="464" t="n">
        <v>1.6</v>
      </c>
      <c r="F329" s="464" t="n">
        <v>1.6</v>
      </c>
      <c r="G329" s="464" t="n">
        <v>0</v>
      </c>
      <c r="H329" s="464" t="n">
        <v>0.008</v>
      </c>
      <c r="I329" s="464" t="n">
        <v>0.01</v>
      </c>
      <c r="J329" s="464" t="n">
        <v>0</v>
      </c>
      <c r="K329" s="464" t="n">
        <v>0</v>
      </c>
      <c r="L329" s="464" t="n">
        <v>0</v>
      </c>
      <c r="M329" s="464" t="n">
        <v>0</v>
      </c>
      <c r="N329" s="464" t="n">
        <v>0</v>
      </c>
      <c r="O329" s="464" t="n">
        <v>900</v>
      </c>
      <c r="P329" s="464" t="n">
        <v>120</v>
      </c>
      <c r="Q329" s="464" t="n">
        <v>325</v>
      </c>
      <c r="R329" s="464" t="n">
        <v>360</v>
      </c>
      <c r="S329" s="464" t="n"/>
      <c r="T329" s="464" t="n"/>
      <c r="U329" s="464" t="n"/>
      <c r="V329" s="464" t="n"/>
      <c r="W329" s="464" t="n"/>
      <c r="X329" s="464" t="n">
        <v>94</v>
      </c>
      <c r="Y329" s="464" t="n">
        <v>40</v>
      </c>
      <c r="Z329" s="464" t="n"/>
      <c r="AA329" s="464" t="n"/>
      <c r="AB329" s="464" t="n"/>
      <c r="AC329" s="464" t="n"/>
      <c r="AD329" s="464" t="n"/>
      <c r="AE329" s="464" t="n"/>
      <c r="AF329" s="309">
        <f>NOT(OR(ISBLANK(S329),ISBLANK(T329),ISBLANK(U329),ISBLANK(V329),AND(ISBLANK(W329),ISBLANK(X329))))</f>
        <v/>
      </c>
      <c r="AG329" s="309" t="n">
        <v>25</v>
      </c>
      <c r="AH329" s="309">
        <f>IF(AG329&lt;=30,1,IF(AG329&lt;=60,2,IF(AG329&lt;=100,3,"bd")))</f>
        <v/>
      </c>
      <c r="AI329" s="309">
        <f>AND(A329&gt;=zakresy_produkcyjne!B$2,A329&lt;=zakresy_produkcyjne!B$3)</f>
        <v/>
      </c>
      <c r="AJ329" s="309">
        <f>AND(B329&gt;=zakresy_produkcyjne!C$2,B329&lt;=zakresy_produkcyjne!C$3)</f>
        <v/>
      </c>
      <c r="AK329" s="309">
        <f>AND(C329&gt;=zakresy_produkcyjne!D$2,C329&lt;=zakresy_produkcyjne!D$3)</f>
        <v/>
      </c>
      <c r="AL329" s="309">
        <f>AND(D329&gt;=zakresy_produkcyjne!E$2,D329&lt;=zakresy_produkcyjne!E$3)</f>
        <v/>
      </c>
      <c r="AM329" s="309">
        <f>AND(E329&gt;=zakresy_produkcyjne!F$2,E329&lt;=zakresy_produkcyjne!F$3)</f>
        <v/>
      </c>
      <c r="AN329" s="309">
        <f>AND(F329&gt;=zakresy_produkcyjne!G$2,F329&lt;=zakresy_produkcyjne!G$3)</f>
        <v/>
      </c>
      <c r="AO329" s="309">
        <f>AND(G329&gt;=zakresy_produkcyjne!H$2,G329&lt;=zakresy_produkcyjne!H$3)</f>
        <v/>
      </c>
      <c r="AP329" s="309">
        <f>AND(O329&gt;=zakresy_produkcyjne!I$2,O329&lt;=zakresy_produkcyjne!I$3)</f>
        <v/>
      </c>
      <c r="AQ329" s="309">
        <f>AND(P329&gt;=zakresy_produkcyjne!J$2,P329&lt;=zakresy_produkcyjne!J$3)</f>
        <v/>
      </c>
      <c r="AR329" s="309">
        <f>AND(Q329&gt;=zakresy_produkcyjne!K$2,Q329&lt;=zakresy_produkcyjne!K$3)</f>
        <v/>
      </c>
      <c r="AS329" s="309">
        <f>AND(R329&gt;=zakresy_produkcyjne!L$2,R329&lt;=zakresy_produkcyjne!L$3)</f>
        <v/>
      </c>
      <c r="AT329" s="309">
        <f>AND(AI329:AO329)</f>
        <v/>
      </c>
      <c r="AU329" s="309">
        <f>AND(AP329:AS329)</f>
        <v/>
      </c>
      <c r="AV329" s="309">
        <f>AND(AT329:AU329)</f>
        <v/>
      </c>
      <c r="AW329" s="309">
        <f>AI329*zakresy_produkcyjne!B$4+AJ329*zakresy_produkcyjne!C$4+AK329*zakresy_produkcyjne!D$4+AL329*zakresy_produkcyjne!E$4+AM329*zakresy_produkcyjne!F$4+AN329*zakresy_produkcyjne!G$4+AO329*zakresy_produkcyjne!H$4+AP329*zakresy_produkcyjne!I$4+AQ329*zakresy_produkcyjne!J$4+AR329*zakresy_produkcyjne!K$4+AS329*zakresy_produkcyjne!L$4</f>
        <v/>
      </c>
      <c r="BJ329" s="309">
        <f>IF(S329&lt;&gt;"",S329,BE329)</f>
        <v/>
      </c>
      <c r="BK329" s="309">
        <f>IF(T329&lt;&gt;"",T329,BF329)</f>
        <v/>
      </c>
      <c r="BL329" s="309">
        <f>IF(U329&lt;&gt;"",U329,BG329)</f>
        <v/>
      </c>
      <c r="BM329" s="309">
        <f>IF(V329&lt;&gt;"",V329,BH329)</f>
        <v/>
      </c>
      <c r="BN329" s="309">
        <f>IF(X329&lt;&gt;"",X329,BI329)</f>
        <v/>
      </c>
      <c r="BO329" s="309">
        <f>ABS(BE329-BJ329)</f>
        <v/>
      </c>
      <c r="BP329" s="309">
        <f>IF(S329&lt;&gt;"",POWER((Arkusz10!$O$9*Q329+Arkusz10!$P$9)-S329,2))</f>
        <v/>
      </c>
    </row>
    <row customHeight="1" ht="13.8" r="330" s="311">
      <c r="A330" s="464" t="n">
        <v>3.3</v>
      </c>
      <c r="B330" s="464" t="n">
        <v>2.5</v>
      </c>
      <c r="C330" s="464" t="n">
        <v>0.21</v>
      </c>
      <c r="D330" s="464" t="n">
        <v>0.06</v>
      </c>
      <c r="E330" s="464" t="n">
        <v>1.6</v>
      </c>
      <c r="F330" s="464" t="n">
        <v>1.6</v>
      </c>
      <c r="G330" s="464" t="n">
        <v>0</v>
      </c>
      <c r="H330" s="464" t="n">
        <v>0.008</v>
      </c>
      <c r="I330" s="464" t="n">
        <v>0.01</v>
      </c>
      <c r="J330" s="464" t="n">
        <v>0</v>
      </c>
      <c r="K330" s="464" t="n">
        <v>0</v>
      </c>
      <c r="L330" s="464" t="n">
        <v>0</v>
      </c>
      <c r="M330" s="464" t="n">
        <v>0</v>
      </c>
      <c r="N330" s="464" t="n">
        <v>0</v>
      </c>
      <c r="O330" s="464" t="n">
        <v>900</v>
      </c>
      <c r="P330" s="464" t="n">
        <v>120</v>
      </c>
      <c r="Q330" s="464" t="n">
        <v>350</v>
      </c>
      <c r="R330" s="464" t="n">
        <v>30</v>
      </c>
      <c r="S330" s="464" t="n"/>
      <c r="T330" s="464" t="n"/>
      <c r="U330" s="464" t="n"/>
      <c r="V330" s="464" t="n"/>
      <c r="W330" s="464" t="n"/>
      <c r="X330" s="464" t="n">
        <v>13.5</v>
      </c>
      <c r="Y330" s="464" t="n">
        <v>40</v>
      </c>
      <c r="Z330" s="464" t="n"/>
      <c r="AA330" s="464" t="n"/>
      <c r="AB330" s="464" t="n"/>
      <c r="AC330" s="464" t="n"/>
      <c r="AD330" s="464" t="n"/>
      <c r="AE330" s="464" t="n"/>
      <c r="AF330" s="309">
        <f>NOT(OR(ISBLANK(S330),ISBLANK(T330),ISBLANK(U330),ISBLANK(V330),AND(ISBLANK(W330),ISBLANK(X330))))</f>
        <v/>
      </c>
      <c r="AG330" s="309" t="n">
        <v>25</v>
      </c>
      <c r="AH330" s="309">
        <f>IF(AG330&lt;=30,1,IF(AG330&lt;=60,2,IF(AG330&lt;=100,3,"bd")))</f>
        <v/>
      </c>
      <c r="AI330" s="309">
        <f>AND(A330&gt;=zakresy_produkcyjne!B$2,A330&lt;=zakresy_produkcyjne!B$3)</f>
        <v/>
      </c>
      <c r="AJ330" s="309">
        <f>AND(B330&gt;=zakresy_produkcyjne!C$2,B330&lt;=zakresy_produkcyjne!C$3)</f>
        <v/>
      </c>
      <c r="AK330" s="309">
        <f>AND(C330&gt;=zakresy_produkcyjne!D$2,C330&lt;=zakresy_produkcyjne!D$3)</f>
        <v/>
      </c>
      <c r="AL330" s="309">
        <f>AND(D330&gt;=zakresy_produkcyjne!E$2,D330&lt;=zakresy_produkcyjne!E$3)</f>
        <v/>
      </c>
      <c r="AM330" s="309">
        <f>AND(E330&gt;=zakresy_produkcyjne!F$2,E330&lt;=zakresy_produkcyjne!F$3)</f>
        <v/>
      </c>
      <c r="AN330" s="309">
        <f>AND(F330&gt;=zakresy_produkcyjne!G$2,F330&lt;=zakresy_produkcyjne!G$3)</f>
        <v/>
      </c>
      <c r="AO330" s="309">
        <f>AND(G330&gt;=zakresy_produkcyjne!H$2,G330&lt;=zakresy_produkcyjne!H$3)</f>
        <v/>
      </c>
      <c r="AP330" s="309">
        <f>AND(O330&gt;=zakresy_produkcyjne!I$2,O330&lt;=zakresy_produkcyjne!I$3)</f>
        <v/>
      </c>
      <c r="AQ330" s="309">
        <f>AND(P330&gt;=zakresy_produkcyjne!J$2,P330&lt;=zakresy_produkcyjne!J$3)</f>
        <v/>
      </c>
      <c r="AR330" s="309">
        <f>AND(Q330&gt;=zakresy_produkcyjne!K$2,Q330&lt;=zakresy_produkcyjne!K$3)</f>
        <v/>
      </c>
      <c r="AS330" s="309">
        <f>AND(R330&gt;=zakresy_produkcyjne!L$2,R330&lt;=zakresy_produkcyjne!L$3)</f>
        <v/>
      </c>
      <c r="AT330" s="309">
        <f>AND(AI330:AO330)</f>
        <v/>
      </c>
      <c r="AU330" s="309">
        <f>AND(AP330:AS330)</f>
        <v/>
      </c>
      <c r="AV330" s="309">
        <f>AND(AT330:AU330)</f>
        <v/>
      </c>
      <c r="AW330" s="309">
        <f>AI330*zakresy_produkcyjne!B$4+AJ330*zakresy_produkcyjne!C$4+AK330*zakresy_produkcyjne!D$4+AL330*zakresy_produkcyjne!E$4+AM330*zakresy_produkcyjne!F$4+AN330*zakresy_produkcyjne!G$4+AO330*zakresy_produkcyjne!H$4+AP330*zakresy_produkcyjne!I$4+AQ330*zakresy_produkcyjne!J$4+AR330*zakresy_produkcyjne!K$4+AS330*zakresy_produkcyjne!L$4</f>
        <v/>
      </c>
      <c r="BJ330" s="309">
        <f>IF(S330&lt;&gt;"",S330,BE330)</f>
        <v/>
      </c>
      <c r="BK330" s="309">
        <f>IF(T330&lt;&gt;"",T330,BF330)</f>
        <v/>
      </c>
      <c r="BL330" s="309">
        <f>IF(U330&lt;&gt;"",U330,BG330)</f>
        <v/>
      </c>
      <c r="BM330" s="309">
        <f>IF(V330&lt;&gt;"",V330,BH330)</f>
        <v/>
      </c>
      <c r="BN330" s="309">
        <f>IF(X330&lt;&gt;"",X330,BI330)</f>
        <v/>
      </c>
      <c r="BO330" s="309">
        <f>ABS(BE330-BJ330)</f>
        <v/>
      </c>
      <c r="BP330" s="309">
        <f>IF(S330&lt;&gt;"",POWER((Arkusz10!$O$9*Q330+Arkusz10!$P$9)-S330,2))</f>
        <v/>
      </c>
    </row>
    <row customHeight="1" ht="13.8" r="331" s="311">
      <c r="A331" s="464" t="n">
        <v>3.3</v>
      </c>
      <c r="B331" s="464" t="n">
        <v>2.5</v>
      </c>
      <c r="C331" s="464" t="n">
        <v>0.21</v>
      </c>
      <c r="D331" s="464" t="n">
        <v>0.06</v>
      </c>
      <c r="E331" s="464" t="n">
        <v>1.6</v>
      </c>
      <c r="F331" s="464" t="n">
        <v>1.6</v>
      </c>
      <c r="G331" s="464" t="n">
        <v>0</v>
      </c>
      <c r="H331" s="464" t="n">
        <v>0.008</v>
      </c>
      <c r="I331" s="464" t="n">
        <v>0.01</v>
      </c>
      <c r="J331" s="464" t="n">
        <v>0</v>
      </c>
      <c r="K331" s="464" t="n">
        <v>0</v>
      </c>
      <c r="L331" s="464" t="n">
        <v>0</v>
      </c>
      <c r="M331" s="464" t="n">
        <v>0</v>
      </c>
      <c r="N331" s="464" t="n">
        <v>0</v>
      </c>
      <c r="O331" s="464" t="n">
        <v>900</v>
      </c>
      <c r="P331" s="464" t="n">
        <v>120</v>
      </c>
      <c r="Q331" s="464" t="n">
        <v>350</v>
      </c>
      <c r="R331" s="464" t="n">
        <v>60</v>
      </c>
      <c r="S331" s="464" t="n">
        <v>978</v>
      </c>
      <c r="T331" s="465" t="n"/>
      <c r="U331" s="464" t="n">
        <v>7.3</v>
      </c>
      <c r="V331" s="464">
        <f>KONWERTUJ_TWARDOSC(AE331,tabela_twardosci!$M$8:$M$69,tabela_twardosci!$K$8:$K$69)</f>
        <v/>
      </c>
      <c r="W331" s="464" t="n"/>
      <c r="X331" s="464" t="n">
        <v>33.5</v>
      </c>
      <c r="Y331" s="464" t="n">
        <v>40</v>
      </c>
      <c r="Z331" s="464" t="n"/>
      <c r="AA331" s="464" t="n"/>
      <c r="AB331" s="464" t="n"/>
      <c r="AC331" s="464" t="n"/>
      <c r="AD331" s="464" t="n"/>
      <c r="AE331" s="464" t="n">
        <v>350</v>
      </c>
      <c r="AF331" s="309">
        <f>NOT(OR(ISBLANK(S331),ISBLANK(T331),ISBLANK(U331),ISBLANK(V331),AND(ISBLANK(W331),ISBLANK(X331))))</f>
        <v/>
      </c>
      <c r="AG331" s="309" t="n">
        <v>25</v>
      </c>
      <c r="AH331" s="309">
        <f>IF(AG331&lt;=30,1,IF(AG331&lt;=60,2,IF(AG331&lt;=100,3,"bd")))</f>
        <v/>
      </c>
      <c r="AI331" s="309">
        <f>AND(A331&gt;=zakresy_produkcyjne!B$2,A331&lt;=zakresy_produkcyjne!B$3)</f>
        <v/>
      </c>
      <c r="AJ331" s="309">
        <f>AND(B331&gt;=zakresy_produkcyjne!C$2,B331&lt;=zakresy_produkcyjne!C$3)</f>
        <v/>
      </c>
      <c r="AK331" s="309">
        <f>AND(C331&gt;=zakresy_produkcyjne!D$2,C331&lt;=zakresy_produkcyjne!D$3)</f>
        <v/>
      </c>
      <c r="AL331" s="309">
        <f>AND(D331&gt;=zakresy_produkcyjne!E$2,D331&lt;=zakresy_produkcyjne!E$3)</f>
        <v/>
      </c>
      <c r="AM331" s="309">
        <f>AND(E331&gt;=zakresy_produkcyjne!F$2,E331&lt;=zakresy_produkcyjne!F$3)</f>
        <v/>
      </c>
      <c r="AN331" s="309">
        <f>AND(F331&gt;=zakresy_produkcyjne!G$2,F331&lt;=zakresy_produkcyjne!G$3)</f>
        <v/>
      </c>
      <c r="AO331" s="309">
        <f>AND(G331&gt;=zakresy_produkcyjne!H$2,G331&lt;=zakresy_produkcyjne!H$3)</f>
        <v/>
      </c>
      <c r="AP331" s="309">
        <f>AND(O331&gt;=zakresy_produkcyjne!I$2,O331&lt;=zakresy_produkcyjne!I$3)</f>
        <v/>
      </c>
      <c r="AQ331" s="309">
        <f>AND(P331&gt;=zakresy_produkcyjne!J$2,P331&lt;=zakresy_produkcyjne!J$3)</f>
        <v/>
      </c>
      <c r="AR331" s="309">
        <f>AND(Q331&gt;=zakresy_produkcyjne!K$2,Q331&lt;=zakresy_produkcyjne!K$3)</f>
        <v/>
      </c>
      <c r="AS331" s="309">
        <f>AND(R331&gt;=zakresy_produkcyjne!L$2,R331&lt;=zakresy_produkcyjne!L$3)</f>
        <v/>
      </c>
      <c r="AT331" s="309">
        <f>AND(AI331:AO331)</f>
        <v/>
      </c>
      <c r="AU331" s="309">
        <f>AND(AP331:AS331)</f>
        <v/>
      </c>
      <c r="AV331" s="309">
        <f>AND(AT331:AU331)</f>
        <v/>
      </c>
      <c r="AW331" s="309">
        <f>AI331*zakresy_produkcyjne!B$4+AJ331*zakresy_produkcyjne!C$4+AK331*zakresy_produkcyjne!D$4+AL331*zakresy_produkcyjne!E$4+AM331*zakresy_produkcyjne!F$4+AN331*zakresy_produkcyjne!G$4+AO331*zakresy_produkcyjne!H$4+AP331*zakresy_produkcyjne!I$4+AQ331*zakresy_produkcyjne!J$4+AR331*zakresy_produkcyjne!K$4+AS331*zakresy_produkcyjne!L$4</f>
        <v/>
      </c>
      <c r="BJ331" s="309">
        <f>IF(S331&lt;&gt;"",S331,BE331)</f>
        <v/>
      </c>
      <c r="BK331" s="309">
        <f>IF(T331&lt;&gt;"",T331,BF331)</f>
        <v/>
      </c>
      <c r="BL331" s="309">
        <f>IF(U331&lt;&gt;"",U331,BG331)</f>
        <v/>
      </c>
      <c r="BM331" s="309">
        <f>IF(V331&lt;&gt;"",V331,BH331)</f>
        <v/>
      </c>
      <c r="BN331" s="309">
        <f>IF(X331&lt;&gt;"",X331,BI331)</f>
        <v/>
      </c>
      <c r="BO331" s="309">
        <f>ABS(BE331-BJ331)</f>
        <v/>
      </c>
      <c r="BP331" s="309">
        <f>IF(S331&lt;&gt;"",POWER((Arkusz10!$O$9*Q331+Arkusz10!$P$9)-S331,2))</f>
        <v/>
      </c>
    </row>
    <row customHeight="1" ht="13.8" r="332" s="311">
      <c r="A332" s="464" t="n">
        <v>3.3</v>
      </c>
      <c r="B332" s="464" t="n">
        <v>2.5</v>
      </c>
      <c r="C332" s="464" t="n">
        <v>0.21</v>
      </c>
      <c r="D332" s="464" t="n">
        <v>0.06</v>
      </c>
      <c r="E332" s="464" t="n">
        <v>1.6</v>
      </c>
      <c r="F332" s="464" t="n">
        <v>1.6</v>
      </c>
      <c r="G332" s="464" t="n">
        <v>0</v>
      </c>
      <c r="H332" s="464" t="n">
        <v>0.008</v>
      </c>
      <c r="I332" s="464" t="n">
        <v>0.01</v>
      </c>
      <c r="J332" s="464" t="n">
        <v>0</v>
      </c>
      <c r="K332" s="464" t="n">
        <v>0</v>
      </c>
      <c r="L332" s="464" t="n">
        <v>0</v>
      </c>
      <c r="M332" s="464" t="n">
        <v>0</v>
      </c>
      <c r="N332" s="464" t="n">
        <v>0</v>
      </c>
      <c r="O332" s="464" t="n">
        <v>900</v>
      </c>
      <c r="P332" s="464" t="n">
        <v>120</v>
      </c>
      <c r="Q332" s="464" t="n">
        <v>350</v>
      </c>
      <c r="R332" s="464" t="n">
        <v>120</v>
      </c>
      <c r="S332" s="464" t="n">
        <v>1010</v>
      </c>
      <c r="T332" s="465" t="n"/>
      <c r="U332" s="464" t="n">
        <v>8</v>
      </c>
      <c r="V332" s="464">
        <f>KONWERTUJ_TWARDOSC(AE332,tabela_twardosci!$M$8:$M$69,tabela_twardosci!$K$8:$K$69)</f>
        <v/>
      </c>
      <c r="W332" s="464" t="n"/>
      <c r="X332" s="464" t="n">
        <v>94.5</v>
      </c>
      <c r="Y332" s="464" t="n">
        <v>40</v>
      </c>
      <c r="Z332" s="464" t="n"/>
      <c r="AA332" s="464" t="n"/>
      <c r="AB332" s="464" t="n"/>
      <c r="AC332" s="464" t="n"/>
      <c r="AD332" s="464" t="n"/>
      <c r="AE332" s="464" t="n">
        <v>351</v>
      </c>
      <c r="AF332" s="309">
        <f>NOT(OR(ISBLANK(S332),ISBLANK(T332),ISBLANK(U332),ISBLANK(V332),AND(ISBLANK(W332),ISBLANK(X332))))</f>
        <v/>
      </c>
      <c r="AG332" s="309" t="n">
        <v>25</v>
      </c>
      <c r="AH332" s="309">
        <f>IF(AG332&lt;=30,1,IF(AG332&lt;=60,2,IF(AG332&lt;=100,3,"bd")))</f>
        <v/>
      </c>
      <c r="AI332" s="309">
        <f>AND(A332&gt;=zakresy_produkcyjne!B$2,A332&lt;=zakresy_produkcyjne!B$3)</f>
        <v/>
      </c>
      <c r="AJ332" s="309">
        <f>AND(B332&gt;=zakresy_produkcyjne!C$2,B332&lt;=zakresy_produkcyjne!C$3)</f>
        <v/>
      </c>
      <c r="AK332" s="309">
        <f>AND(C332&gt;=zakresy_produkcyjne!D$2,C332&lt;=zakresy_produkcyjne!D$3)</f>
        <v/>
      </c>
      <c r="AL332" s="309">
        <f>AND(D332&gt;=zakresy_produkcyjne!E$2,D332&lt;=zakresy_produkcyjne!E$3)</f>
        <v/>
      </c>
      <c r="AM332" s="309">
        <f>AND(E332&gt;=zakresy_produkcyjne!F$2,E332&lt;=zakresy_produkcyjne!F$3)</f>
        <v/>
      </c>
      <c r="AN332" s="309">
        <f>AND(F332&gt;=zakresy_produkcyjne!G$2,F332&lt;=zakresy_produkcyjne!G$3)</f>
        <v/>
      </c>
      <c r="AO332" s="309">
        <f>AND(G332&gt;=zakresy_produkcyjne!H$2,G332&lt;=zakresy_produkcyjne!H$3)</f>
        <v/>
      </c>
      <c r="AP332" s="309">
        <f>AND(O332&gt;=zakresy_produkcyjne!I$2,O332&lt;=zakresy_produkcyjne!I$3)</f>
        <v/>
      </c>
      <c r="AQ332" s="309">
        <f>AND(P332&gt;=zakresy_produkcyjne!J$2,P332&lt;=zakresy_produkcyjne!J$3)</f>
        <v/>
      </c>
      <c r="AR332" s="309">
        <f>AND(Q332&gt;=zakresy_produkcyjne!K$2,Q332&lt;=zakresy_produkcyjne!K$3)</f>
        <v/>
      </c>
      <c r="AS332" s="309">
        <f>AND(R332&gt;=zakresy_produkcyjne!L$2,R332&lt;=zakresy_produkcyjne!L$3)</f>
        <v/>
      </c>
      <c r="AT332" s="309">
        <f>AND(AI332:AO332)</f>
        <v/>
      </c>
      <c r="AU332" s="309">
        <f>AND(AP332:AS332)</f>
        <v/>
      </c>
      <c r="AV332" s="309">
        <f>AND(AT332:AU332)</f>
        <v/>
      </c>
      <c r="AW332" s="309">
        <f>AI332*zakresy_produkcyjne!B$4+AJ332*zakresy_produkcyjne!C$4+AK332*zakresy_produkcyjne!D$4+AL332*zakresy_produkcyjne!E$4+AM332*zakresy_produkcyjne!F$4+AN332*zakresy_produkcyjne!G$4+AO332*zakresy_produkcyjne!H$4+AP332*zakresy_produkcyjne!I$4+AQ332*zakresy_produkcyjne!J$4+AR332*zakresy_produkcyjne!K$4+AS332*zakresy_produkcyjne!L$4</f>
        <v/>
      </c>
      <c r="BJ332" s="309">
        <f>IF(S332&lt;&gt;"",S332,BE332)</f>
        <v/>
      </c>
      <c r="BK332" s="309">
        <f>IF(T332&lt;&gt;"",T332,BF332)</f>
        <v/>
      </c>
      <c r="BL332" s="309">
        <f>IF(U332&lt;&gt;"",U332,BG332)</f>
        <v/>
      </c>
      <c r="BM332" s="309">
        <f>IF(V332&lt;&gt;"",V332,BH332)</f>
        <v/>
      </c>
      <c r="BN332" s="309">
        <f>IF(X332&lt;&gt;"",X332,BI332)</f>
        <v/>
      </c>
      <c r="BO332" s="309">
        <f>ABS(BE332-BJ332)</f>
        <v/>
      </c>
      <c r="BP332" s="309">
        <f>IF(S332&lt;&gt;"",POWER((Arkusz10!$O$9*Q332+Arkusz10!$P$9)-S332,2))</f>
        <v/>
      </c>
    </row>
    <row customHeight="1" ht="13.8" r="333" s="311">
      <c r="A333" s="464" t="n">
        <v>3.3</v>
      </c>
      <c r="B333" s="464" t="n">
        <v>2.5</v>
      </c>
      <c r="C333" s="464" t="n">
        <v>0.21</v>
      </c>
      <c r="D333" s="464" t="n">
        <v>0.06</v>
      </c>
      <c r="E333" s="464" t="n">
        <v>1.6</v>
      </c>
      <c r="F333" s="464" t="n">
        <v>1.6</v>
      </c>
      <c r="G333" s="464" t="n">
        <v>0</v>
      </c>
      <c r="H333" s="464" t="n">
        <v>0.008</v>
      </c>
      <c r="I333" s="464" t="n">
        <v>0.01</v>
      </c>
      <c r="J333" s="464" t="n">
        <v>0</v>
      </c>
      <c r="K333" s="464" t="n">
        <v>0</v>
      </c>
      <c r="L333" s="464" t="n">
        <v>0</v>
      </c>
      <c r="M333" s="464" t="n">
        <v>0</v>
      </c>
      <c r="N333" s="464" t="n">
        <v>0</v>
      </c>
      <c r="O333" s="464" t="n">
        <v>900</v>
      </c>
      <c r="P333" s="464" t="n">
        <v>120</v>
      </c>
      <c r="Q333" s="464" t="n">
        <v>350</v>
      </c>
      <c r="R333" s="464" t="n">
        <v>180</v>
      </c>
      <c r="S333" s="464" t="n">
        <v>1035</v>
      </c>
      <c r="T333" s="464" t="n">
        <v>705</v>
      </c>
      <c r="U333" s="464" t="n">
        <v>11</v>
      </c>
      <c r="V333" s="464">
        <f>KONWERTUJ_TWARDOSC(AE333,tabela_twardosci!$M$8:$M$69,tabela_twardosci!$K$8:$K$69)</f>
        <v/>
      </c>
      <c r="W333" s="464" t="n"/>
      <c r="X333" s="464" t="n">
        <v>113.5</v>
      </c>
      <c r="Y333" s="464" t="n">
        <v>40</v>
      </c>
      <c r="Z333" s="464" t="n"/>
      <c r="AA333" s="464" t="n"/>
      <c r="AB333" s="464" t="n"/>
      <c r="AC333" s="464" t="n"/>
      <c r="AD333" s="464" t="n"/>
      <c r="AE333" s="464" t="n">
        <v>348</v>
      </c>
      <c r="AF333" s="309">
        <f>NOT(OR(ISBLANK(S333),ISBLANK(T333),ISBLANK(U333),ISBLANK(V333),AND(ISBLANK(W333),ISBLANK(X333))))</f>
        <v/>
      </c>
      <c r="AG333" s="309" t="n">
        <v>25</v>
      </c>
      <c r="AH333" s="309">
        <f>IF(AG333&lt;=30,1,IF(AG333&lt;=60,2,IF(AG333&lt;=100,3,"bd")))</f>
        <v/>
      </c>
      <c r="AI333" s="309">
        <f>AND(A333&gt;=zakresy_produkcyjne!B$2,A333&lt;=zakresy_produkcyjne!B$3)</f>
        <v/>
      </c>
      <c r="AJ333" s="309">
        <f>AND(B333&gt;=zakresy_produkcyjne!C$2,B333&lt;=zakresy_produkcyjne!C$3)</f>
        <v/>
      </c>
      <c r="AK333" s="309">
        <f>AND(C333&gt;=zakresy_produkcyjne!D$2,C333&lt;=zakresy_produkcyjne!D$3)</f>
        <v/>
      </c>
      <c r="AL333" s="309">
        <f>AND(D333&gt;=zakresy_produkcyjne!E$2,D333&lt;=zakresy_produkcyjne!E$3)</f>
        <v/>
      </c>
      <c r="AM333" s="309">
        <f>AND(E333&gt;=zakresy_produkcyjne!F$2,E333&lt;=zakresy_produkcyjne!F$3)</f>
        <v/>
      </c>
      <c r="AN333" s="309">
        <f>AND(F333&gt;=zakresy_produkcyjne!G$2,F333&lt;=zakresy_produkcyjne!G$3)</f>
        <v/>
      </c>
      <c r="AO333" s="309">
        <f>AND(G333&gt;=zakresy_produkcyjne!H$2,G333&lt;=zakresy_produkcyjne!H$3)</f>
        <v/>
      </c>
      <c r="AP333" s="309">
        <f>AND(O333&gt;=zakresy_produkcyjne!I$2,O333&lt;=zakresy_produkcyjne!I$3)</f>
        <v/>
      </c>
      <c r="AQ333" s="309">
        <f>AND(P333&gt;=zakresy_produkcyjne!J$2,P333&lt;=zakresy_produkcyjne!J$3)</f>
        <v/>
      </c>
      <c r="AR333" s="309">
        <f>AND(Q333&gt;=zakresy_produkcyjne!K$2,Q333&lt;=zakresy_produkcyjne!K$3)</f>
        <v/>
      </c>
      <c r="AS333" s="309">
        <f>AND(R333&gt;=zakresy_produkcyjne!L$2,R333&lt;=zakresy_produkcyjne!L$3)</f>
        <v/>
      </c>
      <c r="AT333" s="309">
        <f>AND(AI333:AO333)</f>
        <v/>
      </c>
      <c r="AU333" s="309">
        <f>AND(AP333:AS333)</f>
        <v/>
      </c>
      <c r="AV333" s="309">
        <f>AND(AT333:AU333)</f>
        <v/>
      </c>
      <c r="AW333" s="309">
        <f>AI333*zakresy_produkcyjne!B$4+AJ333*zakresy_produkcyjne!C$4+AK333*zakresy_produkcyjne!D$4+AL333*zakresy_produkcyjne!E$4+AM333*zakresy_produkcyjne!F$4+AN333*zakresy_produkcyjne!G$4+AO333*zakresy_produkcyjne!H$4+AP333*zakresy_produkcyjne!I$4+AQ333*zakresy_produkcyjne!J$4+AR333*zakresy_produkcyjne!K$4+AS333*zakresy_produkcyjne!L$4</f>
        <v/>
      </c>
      <c r="BJ333" s="309">
        <f>IF(S333&lt;&gt;"",S333,BE333)</f>
        <v/>
      </c>
      <c r="BK333" s="309">
        <f>IF(T333&lt;&gt;"",T333,BF333)</f>
        <v/>
      </c>
      <c r="BL333" s="309">
        <f>IF(U333&lt;&gt;"",U333,BG333)</f>
        <v/>
      </c>
      <c r="BM333" s="309">
        <f>IF(V333&lt;&gt;"",V333,BH333)</f>
        <v/>
      </c>
      <c r="BN333" s="309">
        <f>IF(X333&lt;&gt;"",X333,BI333)</f>
        <v/>
      </c>
      <c r="BO333" s="309">
        <f>ABS(BE333-BJ333)</f>
        <v/>
      </c>
      <c r="BP333" s="309">
        <f>IF(S333&lt;&gt;"",POWER((Arkusz10!$O$9*Q333+Arkusz10!$P$9)-S333,2))</f>
        <v/>
      </c>
    </row>
    <row customHeight="1" ht="13.8" r="334" s="311">
      <c r="A334" s="464" t="n">
        <v>3.3</v>
      </c>
      <c r="B334" s="464" t="n">
        <v>2.5</v>
      </c>
      <c r="C334" s="464" t="n">
        <v>0.21</v>
      </c>
      <c r="D334" s="464" t="n">
        <v>0.06</v>
      </c>
      <c r="E334" s="464" t="n">
        <v>1.6</v>
      </c>
      <c r="F334" s="464" t="n">
        <v>1.6</v>
      </c>
      <c r="G334" s="464" t="n">
        <v>0</v>
      </c>
      <c r="H334" s="464" t="n">
        <v>0.008</v>
      </c>
      <c r="I334" s="464" t="n">
        <v>0.01</v>
      </c>
      <c r="J334" s="464" t="n">
        <v>0</v>
      </c>
      <c r="K334" s="464" t="n">
        <v>0</v>
      </c>
      <c r="L334" s="464" t="n">
        <v>0</v>
      </c>
      <c r="M334" s="464" t="n">
        <v>0</v>
      </c>
      <c r="N334" s="464" t="n">
        <v>0</v>
      </c>
      <c r="O334" s="464" t="n">
        <v>900</v>
      </c>
      <c r="P334" s="464" t="n">
        <v>120</v>
      </c>
      <c r="Q334" s="464" t="n">
        <v>350</v>
      </c>
      <c r="R334" s="464" t="n">
        <v>240</v>
      </c>
      <c r="S334" s="464" t="n">
        <v>1023</v>
      </c>
      <c r="T334" s="465" t="n"/>
      <c r="U334" s="464" t="n">
        <v>9.5</v>
      </c>
      <c r="V334" s="464">
        <f>KONWERTUJ_TWARDOSC(AE334,tabela_twardosci!$M$8:$M$69,tabela_twardosci!$K$8:$K$69)</f>
        <v/>
      </c>
      <c r="W334" s="464" t="n"/>
      <c r="X334" s="464" t="n">
        <v>108</v>
      </c>
      <c r="Y334" s="464" t="n">
        <v>40</v>
      </c>
      <c r="Z334" s="464" t="n"/>
      <c r="AA334" s="464" t="n"/>
      <c r="AB334" s="464" t="n"/>
      <c r="AC334" s="464" t="n"/>
      <c r="AD334" s="464" t="n"/>
      <c r="AE334" s="464" t="n">
        <v>350</v>
      </c>
      <c r="AF334" s="309">
        <f>NOT(OR(ISBLANK(S334),ISBLANK(T334),ISBLANK(U334),ISBLANK(V334),AND(ISBLANK(W334),ISBLANK(X334))))</f>
        <v/>
      </c>
      <c r="AG334" s="309" t="n">
        <v>25</v>
      </c>
      <c r="AH334" s="309">
        <f>IF(AG334&lt;=30,1,IF(AG334&lt;=60,2,IF(AG334&lt;=100,3,"bd")))</f>
        <v/>
      </c>
      <c r="AI334" s="309">
        <f>AND(A334&gt;=zakresy_produkcyjne!B$2,A334&lt;=zakresy_produkcyjne!B$3)</f>
        <v/>
      </c>
      <c r="AJ334" s="309">
        <f>AND(B334&gt;=zakresy_produkcyjne!C$2,B334&lt;=zakresy_produkcyjne!C$3)</f>
        <v/>
      </c>
      <c r="AK334" s="309">
        <f>AND(C334&gt;=zakresy_produkcyjne!D$2,C334&lt;=zakresy_produkcyjne!D$3)</f>
        <v/>
      </c>
      <c r="AL334" s="309">
        <f>AND(D334&gt;=zakresy_produkcyjne!E$2,D334&lt;=zakresy_produkcyjne!E$3)</f>
        <v/>
      </c>
      <c r="AM334" s="309">
        <f>AND(E334&gt;=zakresy_produkcyjne!F$2,E334&lt;=zakresy_produkcyjne!F$3)</f>
        <v/>
      </c>
      <c r="AN334" s="309">
        <f>AND(F334&gt;=zakresy_produkcyjne!G$2,F334&lt;=zakresy_produkcyjne!G$3)</f>
        <v/>
      </c>
      <c r="AO334" s="309">
        <f>AND(G334&gt;=zakresy_produkcyjne!H$2,G334&lt;=zakresy_produkcyjne!H$3)</f>
        <v/>
      </c>
      <c r="AP334" s="309">
        <f>AND(O334&gt;=zakresy_produkcyjne!I$2,O334&lt;=zakresy_produkcyjne!I$3)</f>
        <v/>
      </c>
      <c r="AQ334" s="309">
        <f>AND(P334&gt;=zakresy_produkcyjne!J$2,P334&lt;=zakresy_produkcyjne!J$3)</f>
        <v/>
      </c>
      <c r="AR334" s="309">
        <f>AND(Q334&gt;=zakresy_produkcyjne!K$2,Q334&lt;=zakresy_produkcyjne!K$3)</f>
        <v/>
      </c>
      <c r="AS334" s="309">
        <f>AND(R334&gt;=zakresy_produkcyjne!L$2,R334&lt;=zakresy_produkcyjne!L$3)</f>
        <v/>
      </c>
      <c r="AT334" s="309">
        <f>AND(AI334:AO334)</f>
        <v/>
      </c>
      <c r="AU334" s="309">
        <f>AND(AP334:AS334)</f>
        <v/>
      </c>
      <c r="AV334" s="309">
        <f>AND(AT334:AU334)</f>
        <v/>
      </c>
      <c r="AW334" s="309">
        <f>AI334*zakresy_produkcyjne!B$4+AJ334*zakresy_produkcyjne!C$4+AK334*zakresy_produkcyjne!D$4+AL334*zakresy_produkcyjne!E$4+AM334*zakresy_produkcyjne!F$4+AN334*zakresy_produkcyjne!G$4+AO334*zakresy_produkcyjne!H$4+AP334*zakresy_produkcyjne!I$4+AQ334*zakresy_produkcyjne!J$4+AR334*zakresy_produkcyjne!K$4+AS334*zakresy_produkcyjne!L$4</f>
        <v/>
      </c>
      <c r="BJ334" s="309">
        <f>IF(S334&lt;&gt;"",S334,BE334)</f>
        <v/>
      </c>
      <c r="BK334" s="309">
        <f>IF(T334&lt;&gt;"",T334,BF334)</f>
        <v/>
      </c>
      <c r="BL334" s="309">
        <f>IF(U334&lt;&gt;"",U334,BG334)</f>
        <v/>
      </c>
      <c r="BM334" s="309">
        <f>IF(V334&lt;&gt;"",V334,BH334)</f>
        <v/>
      </c>
      <c r="BN334" s="309">
        <f>IF(X334&lt;&gt;"",X334,BI334)</f>
        <v/>
      </c>
      <c r="BO334" s="309">
        <f>ABS(BE334-BJ334)</f>
        <v/>
      </c>
      <c r="BP334" s="309">
        <f>IF(S334&lt;&gt;"",POWER((Arkusz10!$O$9*Q334+Arkusz10!$P$9)-S334,2))</f>
        <v/>
      </c>
    </row>
    <row customHeight="1" ht="13.8" r="335" s="311">
      <c r="A335" s="464" t="n">
        <v>3.3</v>
      </c>
      <c r="B335" s="464" t="n">
        <v>2.5</v>
      </c>
      <c r="C335" s="464" t="n">
        <v>0.21</v>
      </c>
      <c r="D335" s="464" t="n">
        <v>0.06</v>
      </c>
      <c r="E335" s="464" t="n">
        <v>1.6</v>
      </c>
      <c r="F335" s="464" t="n">
        <v>1.6</v>
      </c>
      <c r="G335" s="464" t="n">
        <v>0</v>
      </c>
      <c r="H335" s="464" t="n">
        <v>0.008</v>
      </c>
      <c r="I335" s="464" t="n">
        <v>0.01</v>
      </c>
      <c r="J335" s="464" t="n">
        <v>0</v>
      </c>
      <c r="K335" s="464" t="n">
        <v>0</v>
      </c>
      <c r="L335" s="464" t="n">
        <v>0</v>
      </c>
      <c r="M335" s="464" t="n">
        <v>0</v>
      </c>
      <c r="N335" s="464" t="n">
        <v>0</v>
      </c>
      <c r="O335" s="464" t="n">
        <v>900</v>
      </c>
      <c r="P335" s="464" t="n">
        <v>120</v>
      </c>
      <c r="Q335" s="464" t="n">
        <v>350</v>
      </c>
      <c r="R335" s="464" t="n">
        <v>300</v>
      </c>
      <c r="S335" s="464" t="n"/>
      <c r="T335" s="464" t="n"/>
      <c r="U335" s="464" t="n"/>
      <c r="V335" s="464" t="n"/>
      <c r="W335" s="464" t="n"/>
      <c r="X335" s="464" t="n">
        <v>105</v>
      </c>
      <c r="Y335" s="464" t="n">
        <v>40</v>
      </c>
      <c r="Z335" s="464" t="n"/>
      <c r="AA335" s="464" t="n"/>
      <c r="AB335" s="464" t="n"/>
      <c r="AC335" s="464" t="n"/>
      <c r="AD335" s="464" t="n"/>
      <c r="AE335" s="464" t="n"/>
      <c r="AF335" s="309">
        <f>NOT(OR(ISBLANK(S335),ISBLANK(T335),ISBLANK(U335),ISBLANK(V335),AND(ISBLANK(W335),ISBLANK(X335))))</f>
        <v/>
      </c>
      <c r="AG335" s="309" t="n">
        <v>25</v>
      </c>
      <c r="AH335" s="309">
        <f>IF(AG335&lt;=30,1,IF(AG335&lt;=60,2,IF(AG335&lt;=100,3,"bd")))</f>
        <v/>
      </c>
      <c r="AI335" s="309">
        <f>AND(A335&gt;=zakresy_produkcyjne!B$2,A335&lt;=zakresy_produkcyjne!B$3)</f>
        <v/>
      </c>
      <c r="AJ335" s="309">
        <f>AND(B335&gt;=zakresy_produkcyjne!C$2,B335&lt;=zakresy_produkcyjne!C$3)</f>
        <v/>
      </c>
      <c r="AK335" s="309">
        <f>AND(C335&gt;=zakresy_produkcyjne!D$2,C335&lt;=zakresy_produkcyjne!D$3)</f>
        <v/>
      </c>
      <c r="AL335" s="309">
        <f>AND(D335&gt;=zakresy_produkcyjne!E$2,D335&lt;=zakresy_produkcyjne!E$3)</f>
        <v/>
      </c>
      <c r="AM335" s="309">
        <f>AND(E335&gt;=zakresy_produkcyjne!F$2,E335&lt;=zakresy_produkcyjne!F$3)</f>
        <v/>
      </c>
      <c r="AN335" s="309">
        <f>AND(F335&gt;=zakresy_produkcyjne!G$2,F335&lt;=zakresy_produkcyjne!G$3)</f>
        <v/>
      </c>
      <c r="AO335" s="309">
        <f>AND(G335&gt;=zakresy_produkcyjne!H$2,G335&lt;=zakresy_produkcyjne!H$3)</f>
        <v/>
      </c>
      <c r="AP335" s="309">
        <f>AND(O335&gt;=zakresy_produkcyjne!I$2,O335&lt;=zakresy_produkcyjne!I$3)</f>
        <v/>
      </c>
      <c r="AQ335" s="309">
        <f>AND(P335&gt;=zakresy_produkcyjne!J$2,P335&lt;=zakresy_produkcyjne!J$3)</f>
        <v/>
      </c>
      <c r="AR335" s="309">
        <f>AND(Q335&gt;=zakresy_produkcyjne!K$2,Q335&lt;=zakresy_produkcyjne!K$3)</f>
        <v/>
      </c>
      <c r="AS335" s="309">
        <f>AND(R335&gt;=zakresy_produkcyjne!L$2,R335&lt;=zakresy_produkcyjne!L$3)</f>
        <v/>
      </c>
      <c r="AT335" s="309">
        <f>AND(AI335:AO335)</f>
        <v/>
      </c>
      <c r="AU335" s="309">
        <f>AND(AP335:AS335)</f>
        <v/>
      </c>
      <c r="AV335" s="309">
        <f>AND(AT335:AU335)</f>
        <v/>
      </c>
      <c r="AW335" s="309">
        <f>AI335*zakresy_produkcyjne!B$4+AJ335*zakresy_produkcyjne!C$4+AK335*zakresy_produkcyjne!D$4+AL335*zakresy_produkcyjne!E$4+AM335*zakresy_produkcyjne!F$4+AN335*zakresy_produkcyjne!G$4+AO335*zakresy_produkcyjne!H$4+AP335*zakresy_produkcyjne!I$4+AQ335*zakresy_produkcyjne!J$4+AR335*zakresy_produkcyjne!K$4+AS335*zakresy_produkcyjne!L$4</f>
        <v/>
      </c>
      <c r="BJ335" s="309">
        <f>IF(S335&lt;&gt;"",S335,BE335)</f>
        <v/>
      </c>
      <c r="BK335" s="309">
        <f>IF(T335&lt;&gt;"",T335,BF335)</f>
        <v/>
      </c>
      <c r="BL335" s="309">
        <f>IF(U335&lt;&gt;"",U335,BG335)</f>
        <v/>
      </c>
      <c r="BM335" s="309">
        <f>IF(V335&lt;&gt;"",V335,BH335)</f>
        <v/>
      </c>
      <c r="BN335" s="309">
        <f>IF(X335&lt;&gt;"",X335,BI335)</f>
        <v/>
      </c>
      <c r="BO335" s="309">
        <f>ABS(BE335-BJ335)</f>
        <v/>
      </c>
      <c r="BP335" s="309">
        <f>IF(S335&lt;&gt;"",POWER((Arkusz10!$O$9*Q335+Arkusz10!$P$9)-S335,2))</f>
        <v/>
      </c>
    </row>
    <row customHeight="1" ht="13.8" r="336" s="311">
      <c r="A336" s="464" t="n">
        <v>3.3</v>
      </c>
      <c r="B336" s="464" t="n">
        <v>2.5</v>
      </c>
      <c r="C336" s="464" t="n">
        <v>0.21</v>
      </c>
      <c r="D336" s="464" t="n">
        <v>0.06</v>
      </c>
      <c r="E336" s="464" t="n">
        <v>1.6</v>
      </c>
      <c r="F336" s="464" t="n">
        <v>1.6</v>
      </c>
      <c r="G336" s="464" t="n">
        <v>0</v>
      </c>
      <c r="H336" s="464" t="n">
        <v>0.008</v>
      </c>
      <c r="I336" s="464" t="n">
        <v>0.01</v>
      </c>
      <c r="J336" s="464" t="n">
        <v>0</v>
      </c>
      <c r="K336" s="464" t="n">
        <v>0</v>
      </c>
      <c r="L336" s="464" t="n">
        <v>0</v>
      </c>
      <c r="M336" s="464" t="n">
        <v>0</v>
      </c>
      <c r="N336" s="464" t="n">
        <v>0</v>
      </c>
      <c r="O336" s="464" t="n">
        <v>900</v>
      </c>
      <c r="P336" s="464" t="n">
        <v>120</v>
      </c>
      <c r="Q336" s="464" t="n">
        <v>350</v>
      </c>
      <c r="R336" s="464" t="n">
        <v>360</v>
      </c>
      <c r="S336" s="464" t="n">
        <v>987</v>
      </c>
      <c r="T336" s="465" t="n"/>
      <c r="U336" s="464" t="n">
        <v>8.5</v>
      </c>
      <c r="V336" s="464">
        <f>KONWERTUJ_TWARDOSC(AE336,tabela_twardosci!$M$8:$M$69,tabela_twardosci!$K$8:$K$69)</f>
        <v/>
      </c>
      <c r="W336" s="464" t="n"/>
      <c r="X336" s="464" t="n">
        <v>100</v>
      </c>
      <c r="Y336" s="464" t="n">
        <v>40</v>
      </c>
      <c r="Z336" s="464" t="n"/>
      <c r="AA336" s="464" t="n"/>
      <c r="AB336" s="464" t="n"/>
      <c r="AC336" s="464" t="n"/>
      <c r="AD336" s="464" t="n"/>
      <c r="AE336" s="464" t="n">
        <v>360</v>
      </c>
      <c r="AF336" s="309">
        <f>NOT(OR(ISBLANK(S336),ISBLANK(T336),ISBLANK(U336),ISBLANK(V336),AND(ISBLANK(W336),ISBLANK(X336))))</f>
        <v/>
      </c>
      <c r="AG336" s="309" t="n">
        <v>25</v>
      </c>
      <c r="AH336" s="309">
        <f>IF(AG336&lt;=30,1,IF(AG336&lt;=60,2,IF(AG336&lt;=100,3,"bd")))</f>
        <v/>
      </c>
      <c r="AI336" s="309">
        <f>AND(A336&gt;=zakresy_produkcyjne!B$2,A336&lt;=zakresy_produkcyjne!B$3)</f>
        <v/>
      </c>
      <c r="AJ336" s="309">
        <f>AND(B336&gt;=zakresy_produkcyjne!C$2,B336&lt;=zakresy_produkcyjne!C$3)</f>
        <v/>
      </c>
      <c r="AK336" s="309">
        <f>AND(C336&gt;=zakresy_produkcyjne!D$2,C336&lt;=zakresy_produkcyjne!D$3)</f>
        <v/>
      </c>
      <c r="AL336" s="309">
        <f>AND(D336&gt;=zakresy_produkcyjne!E$2,D336&lt;=zakresy_produkcyjne!E$3)</f>
        <v/>
      </c>
      <c r="AM336" s="309">
        <f>AND(E336&gt;=zakresy_produkcyjne!F$2,E336&lt;=zakresy_produkcyjne!F$3)</f>
        <v/>
      </c>
      <c r="AN336" s="309">
        <f>AND(F336&gt;=zakresy_produkcyjne!G$2,F336&lt;=zakresy_produkcyjne!G$3)</f>
        <v/>
      </c>
      <c r="AO336" s="309">
        <f>AND(G336&gt;=zakresy_produkcyjne!H$2,G336&lt;=zakresy_produkcyjne!H$3)</f>
        <v/>
      </c>
      <c r="AP336" s="309">
        <f>AND(O336&gt;=zakresy_produkcyjne!I$2,O336&lt;=zakresy_produkcyjne!I$3)</f>
        <v/>
      </c>
      <c r="AQ336" s="309">
        <f>AND(P336&gt;=zakresy_produkcyjne!J$2,P336&lt;=zakresy_produkcyjne!J$3)</f>
        <v/>
      </c>
      <c r="AR336" s="309">
        <f>AND(Q336&gt;=zakresy_produkcyjne!K$2,Q336&lt;=zakresy_produkcyjne!K$3)</f>
        <v/>
      </c>
      <c r="AS336" s="309">
        <f>AND(R336&gt;=zakresy_produkcyjne!L$2,R336&lt;=zakresy_produkcyjne!L$3)</f>
        <v/>
      </c>
      <c r="AT336" s="309">
        <f>AND(AI336:AO336)</f>
        <v/>
      </c>
      <c r="AU336" s="309">
        <f>AND(AP336:AS336)</f>
        <v/>
      </c>
      <c r="AV336" s="309">
        <f>AND(AT336:AU336)</f>
        <v/>
      </c>
      <c r="AW336" s="309">
        <f>AI336*zakresy_produkcyjne!B$4+AJ336*zakresy_produkcyjne!C$4+AK336*zakresy_produkcyjne!D$4+AL336*zakresy_produkcyjne!E$4+AM336*zakresy_produkcyjne!F$4+AN336*zakresy_produkcyjne!G$4+AO336*zakresy_produkcyjne!H$4+AP336*zakresy_produkcyjne!I$4+AQ336*zakresy_produkcyjne!J$4+AR336*zakresy_produkcyjne!K$4+AS336*zakresy_produkcyjne!L$4</f>
        <v/>
      </c>
      <c r="BJ336" s="309">
        <f>IF(S336&lt;&gt;"",S336,BE336)</f>
        <v/>
      </c>
      <c r="BK336" s="309">
        <f>IF(T336&lt;&gt;"",T336,BF336)</f>
        <v/>
      </c>
      <c r="BL336" s="309">
        <f>IF(U336&lt;&gt;"",U336,BG336)</f>
        <v/>
      </c>
      <c r="BM336" s="309">
        <f>IF(V336&lt;&gt;"",V336,BH336)</f>
        <v/>
      </c>
      <c r="BN336" s="309">
        <f>IF(X336&lt;&gt;"",X336,BI336)</f>
        <v/>
      </c>
      <c r="BO336" s="309">
        <f>ABS(BE336-BJ336)</f>
        <v/>
      </c>
      <c r="BP336" s="309">
        <f>IF(S336&lt;&gt;"",POWER((Arkusz10!$O$9*Q336+Arkusz10!$P$9)-S336,2))</f>
        <v/>
      </c>
    </row>
    <row customHeight="1" ht="13.8" r="337" s="311">
      <c r="A337" s="464" t="n">
        <v>3.3</v>
      </c>
      <c r="B337" s="464" t="n">
        <v>2.5</v>
      </c>
      <c r="C337" s="464" t="n">
        <v>0.21</v>
      </c>
      <c r="D337" s="464" t="n">
        <v>0.06</v>
      </c>
      <c r="E337" s="464" t="n">
        <v>1.6</v>
      </c>
      <c r="F337" s="464" t="n">
        <v>1.6</v>
      </c>
      <c r="G337" s="464" t="n">
        <v>0</v>
      </c>
      <c r="H337" s="464" t="n">
        <v>0.008</v>
      </c>
      <c r="I337" s="464" t="n">
        <v>0.01</v>
      </c>
      <c r="J337" s="464" t="n">
        <v>0</v>
      </c>
      <c r="K337" s="464" t="n">
        <v>0</v>
      </c>
      <c r="L337" s="464" t="n">
        <v>0</v>
      </c>
      <c r="M337" s="464" t="n">
        <v>0</v>
      </c>
      <c r="N337" s="464" t="n">
        <v>0</v>
      </c>
      <c r="O337" s="464" t="n">
        <v>900</v>
      </c>
      <c r="P337" s="464" t="n">
        <v>120</v>
      </c>
      <c r="Q337" s="464" t="n">
        <v>375</v>
      </c>
      <c r="R337" s="464" t="n">
        <v>30</v>
      </c>
      <c r="S337" s="464" t="n"/>
      <c r="T337" s="464" t="n"/>
      <c r="U337" s="464" t="n"/>
      <c r="V337" s="464" t="n"/>
      <c r="W337" s="464" t="n"/>
      <c r="X337" s="464" t="n">
        <v>20</v>
      </c>
      <c r="Y337" s="464" t="n">
        <v>40</v>
      </c>
      <c r="Z337" s="464" t="n"/>
      <c r="AA337" s="464" t="n"/>
      <c r="AB337" s="464" t="n"/>
      <c r="AC337" s="464" t="n"/>
      <c r="AD337" s="464" t="n"/>
      <c r="AE337" s="464" t="n"/>
      <c r="AF337" s="309">
        <f>NOT(OR(ISBLANK(S337),ISBLANK(T337),ISBLANK(U337),ISBLANK(V337),AND(ISBLANK(W337),ISBLANK(X337))))</f>
        <v/>
      </c>
      <c r="AG337" s="309" t="n">
        <v>25</v>
      </c>
      <c r="AH337" s="309">
        <f>IF(AG337&lt;=30,1,IF(AG337&lt;=60,2,IF(AG337&lt;=100,3,"bd")))</f>
        <v/>
      </c>
      <c r="AI337" s="309">
        <f>AND(A337&gt;=zakresy_produkcyjne!B$2,A337&lt;=zakresy_produkcyjne!B$3)</f>
        <v/>
      </c>
      <c r="AJ337" s="309">
        <f>AND(B337&gt;=zakresy_produkcyjne!C$2,B337&lt;=zakresy_produkcyjne!C$3)</f>
        <v/>
      </c>
      <c r="AK337" s="309">
        <f>AND(C337&gt;=zakresy_produkcyjne!D$2,C337&lt;=zakresy_produkcyjne!D$3)</f>
        <v/>
      </c>
      <c r="AL337" s="309">
        <f>AND(D337&gt;=zakresy_produkcyjne!E$2,D337&lt;=zakresy_produkcyjne!E$3)</f>
        <v/>
      </c>
      <c r="AM337" s="309">
        <f>AND(E337&gt;=zakresy_produkcyjne!F$2,E337&lt;=zakresy_produkcyjne!F$3)</f>
        <v/>
      </c>
      <c r="AN337" s="309">
        <f>AND(F337&gt;=zakresy_produkcyjne!G$2,F337&lt;=zakresy_produkcyjne!G$3)</f>
        <v/>
      </c>
      <c r="AO337" s="309">
        <f>AND(G337&gt;=zakresy_produkcyjne!H$2,G337&lt;=zakresy_produkcyjne!H$3)</f>
        <v/>
      </c>
      <c r="AP337" s="309">
        <f>AND(O337&gt;=zakresy_produkcyjne!I$2,O337&lt;=zakresy_produkcyjne!I$3)</f>
        <v/>
      </c>
      <c r="AQ337" s="309">
        <f>AND(P337&gt;=zakresy_produkcyjne!J$2,P337&lt;=zakresy_produkcyjne!J$3)</f>
        <v/>
      </c>
      <c r="AR337" s="309">
        <f>AND(Q337&gt;=zakresy_produkcyjne!K$2,Q337&lt;=zakresy_produkcyjne!K$3)</f>
        <v/>
      </c>
      <c r="AS337" s="309">
        <f>AND(R337&gt;=zakresy_produkcyjne!L$2,R337&lt;=zakresy_produkcyjne!L$3)</f>
        <v/>
      </c>
      <c r="AT337" s="309">
        <f>AND(AI337:AO337)</f>
        <v/>
      </c>
      <c r="AU337" s="309">
        <f>AND(AP337:AS337)</f>
        <v/>
      </c>
      <c r="AV337" s="309">
        <f>AND(AT337:AU337)</f>
        <v/>
      </c>
      <c r="AW337" s="309">
        <f>AI337*zakresy_produkcyjne!B$4+AJ337*zakresy_produkcyjne!C$4+AK337*zakresy_produkcyjne!D$4+AL337*zakresy_produkcyjne!E$4+AM337*zakresy_produkcyjne!F$4+AN337*zakresy_produkcyjne!G$4+AO337*zakresy_produkcyjne!H$4+AP337*zakresy_produkcyjne!I$4+AQ337*zakresy_produkcyjne!J$4+AR337*zakresy_produkcyjne!K$4+AS337*zakresy_produkcyjne!L$4</f>
        <v/>
      </c>
      <c r="BJ337" s="309">
        <f>IF(S337&lt;&gt;"",S337,BE337)</f>
        <v/>
      </c>
      <c r="BK337" s="309">
        <f>IF(T337&lt;&gt;"",T337,BF337)</f>
        <v/>
      </c>
      <c r="BL337" s="309">
        <f>IF(U337&lt;&gt;"",U337,BG337)</f>
        <v/>
      </c>
      <c r="BM337" s="309">
        <f>IF(V337&lt;&gt;"",V337,BH337)</f>
        <v/>
      </c>
      <c r="BN337" s="309">
        <f>IF(X337&lt;&gt;"",X337,BI337)</f>
        <v/>
      </c>
      <c r="BO337" s="309">
        <f>ABS(BE337-BJ337)</f>
        <v/>
      </c>
      <c r="BP337" s="309">
        <f>IF(S337&lt;&gt;"",POWER((Arkusz10!$O$9*Q337+Arkusz10!$P$9)-S337,2))</f>
        <v/>
      </c>
    </row>
    <row customHeight="1" ht="13.8" r="338" s="311">
      <c r="A338" s="464" t="n">
        <v>3.3</v>
      </c>
      <c r="B338" s="464" t="n">
        <v>2.5</v>
      </c>
      <c r="C338" s="464" t="n">
        <v>0.21</v>
      </c>
      <c r="D338" s="464" t="n">
        <v>0.06</v>
      </c>
      <c r="E338" s="464" t="n">
        <v>1.6</v>
      </c>
      <c r="F338" s="464" t="n">
        <v>1.6</v>
      </c>
      <c r="G338" s="464" t="n">
        <v>0</v>
      </c>
      <c r="H338" s="464" t="n">
        <v>0.008</v>
      </c>
      <c r="I338" s="464" t="n">
        <v>0.01</v>
      </c>
      <c r="J338" s="464" t="n">
        <v>0</v>
      </c>
      <c r="K338" s="464" t="n">
        <v>0</v>
      </c>
      <c r="L338" s="464" t="n">
        <v>0</v>
      </c>
      <c r="M338" s="464" t="n">
        <v>0</v>
      </c>
      <c r="N338" s="464" t="n">
        <v>0</v>
      </c>
      <c r="O338" s="464" t="n">
        <v>900</v>
      </c>
      <c r="P338" s="464" t="n">
        <v>120</v>
      </c>
      <c r="Q338" s="464" t="n">
        <v>375</v>
      </c>
      <c r="R338" s="464" t="n">
        <v>60</v>
      </c>
      <c r="S338" s="464" t="n"/>
      <c r="T338" s="464" t="n"/>
      <c r="U338" s="464" t="n"/>
      <c r="V338" s="464" t="n"/>
      <c r="W338" s="464" t="n"/>
      <c r="X338" s="464" t="n">
        <v>57.5</v>
      </c>
      <c r="Y338" s="464" t="n">
        <v>40</v>
      </c>
      <c r="Z338" s="464" t="n"/>
      <c r="AA338" s="464" t="n"/>
      <c r="AB338" s="464" t="n"/>
      <c r="AC338" s="464" t="n"/>
      <c r="AD338" s="464" t="n"/>
      <c r="AE338" s="464" t="n"/>
      <c r="AF338" s="309">
        <f>NOT(OR(ISBLANK(S338),ISBLANK(T338),ISBLANK(U338),ISBLANK(V338),AND(ISBLANK(W338),ISBLANK(X338))))</f>
        <v/>
      </c>
      <c r="AG338" s="309" t="n">
        <v>25</v>
      </c>
      <c r="AH338" s="309">
        <f>IF(AG338&lt;=30,1,IF(AG338&lt;=60,2,IF(AG338&lt;=100,3,"bd")))</f>
        <v/>
      </c>
      <c r="AI338" s="309">
        <f>AND(A338&gt;=zakresy_produkcyjne!B$2,A338&lt;=zakresy_produkcyjne!B$3)</f>
        <v/>
      </c>
      <c r="AJ338" s="309">
        <f>AND(B338&gt;=zakresy_produkcyjne!C$2,B338&lt;=zakresy_produkcyjne!C$3)</f>
        <v/>
      </c>
      <c r="AK338" s="309">
        <f>AND(C338&gt;=zakresy_produkcyjne!D$2,C338&lt;=zakresy_produkcyjne!D$3)</f>
        <v/>
      </c>
      <c r="AL338" s="309">
        <f>AND(D338&gt;=zakresy_produkcyjne!E$2,D338&lt;=zakresy_produkcyjne!E$3)</f>
        <v/>
      </c>
      <c r="AM338" s="309">
        <f>AND(E338&gt;=zakresy_produkcyjne!F$2,E338&lt;=zakresy_produkcyjne!F$3)</f>
        <v/>
      </c>
      <c r="AN338" s="309">
        <f>AND(F338&gt;=zakresy_produkcyjne!G$2,F338&lt;=zakresy_produkcyjne!G$3)</f>
        <v/>
      </c>
      <c r="AO338" s="309">
        <f>AND(G338&gt;=zakresy_produkcyjne!H$2,G338&lt;=zakresy_produkcyjne!H$3)</f>
        <v/>
      </c>
      <c r="AP338" s="309">
        <f>AND(O338&gt;=zakresy_produkcyjne!I$2,O338&lt;=zakresy_produkcyjne!I$3)</f>
        <v/>
      </c>
      <c r="AQ338" s="309">
        <f>AND(P338&gt;=zakresy_produkcyjne!J$2,P338&lt;=zakresy_produkcyjne!J$3)</f>
        <v/>
      </c>
      <c r="AR338" s="309">
        <f>AND(Q338&gt;=zakresy_produkcyjne!K$2,Q338&lt;=zakresy_produkcyjne!K$3)</f>
        <v/>
      </c>
      <c r="AS338" s="309">
        <f>AND(R338&gt;=zakresy_produkcyjne!L$2,R338&lt;=zakresy_produkcyjne!L$3)</f>
        <v/>
      </c>
      <c r="AT338" s="309">
        <f>AND(AI338:AO338)</f>
        <v/>
      </c>
      <c r="AU338" s="309">
        <f>AND(AP338:AS338)</f>
        <v/>
      </c>
      <c r="AV338" s="309">
        <f>AND(AT338:AU338)</f>
        <v/>
      </c>
      <c r="AW338" s="309">
        <f>AI338*zakresy_produkcyjne!B$4+AJ338*zakresy_produkcyjne!C$4+AK338*zakresy_produkcyjne!D$4+AL338*zakresy_produkcyjne!E$4+AM338*zakresy_produkcyjne!F$4+AN338*zakresy_produkcyjne!G$4+AO338*zakresy_produkcyjne!H$4+AP338*zakresy_produkcyjne!I$4+AQ338*zakresy_produkcyjne!J$4+AR338*zakresy_produkcyjne!K$4+AS338*zakresy_produkcyjne!L$4</f>
        <v/>
      </c>
      <c r="BJ338" s="309">
        <f>IF(S338&lt;&gt;"",S338,BE338)</f>
        <v/>
      </c>
      <c r="BK338" s="309">
        <f>IF(T338&lt;&gt;"",T338,BF338)</f>
        <v/>
      </c>
      <c r="BL338" s="309">
        <f>IF(U338&lt;&gt;"",U338,BG338)</f>
        <v/>
      </c>
      <c r="BM338" s="309">
        <f>IF(V338&lt;&gt;"",V338,BH338)</f>
        <v/>
      </c>
      <c r="BN338" s="309">
        <f>IF(X338&lt;&gt;"",X338,BI338)</f>
        <v/>
      </c>
      <c r="BO338" s="309">
        <f>ABS(BE338-BJ338)</f>
        <v/>
      </c>
      <c r="BP338" s="309">
        <f>IF(S338&lt;&gt;"",POWER((Arkusz10!$O$9*Q338+Arkusz10!$P$9)-S338,2))</f>
        <v/>
      </c>
    </row>
    <row customHeight="1" ht="13.8" r="339" s="311">
      <c r="A339" s="464" t="n">
        <v>3.3</v>
      </c>
      <c r="B339" s="464" t="n">
        <v>2.5</v>
      </c>
      <c r="C339" s="464" t="n">
        <v>0.21</v>
      </c>
      <c r="D339" s="464" t="n">
        <v>0.06</v>
      </c>
      <c r="E339" s="464" t="n">
        <v>1.6</v>
      </c>
      <c r="F339" s="464" t="n">
        <v>1.6</v>
      </c>
      <c r="G339" s="464" t="n">
        <v>0</v>
      </c>
      <c r="H339" s="464" t="n">
        <v>0.008</v>
      </c>
      <c r="I339" s="464" t="n">
        <v>0.01</v>
      </c>
      <c r="J339" s="464" t="n">
        <v>0</v>
      </c>
      <c r="K339" s="464" t="n">
        <v>0</v>
      </c>
      <c r="L339" s="464" t="n">
        <v>0</v>
      </c>
      <c r="M339" s="464" t="n">
        <v>0</v>
      </c>
      <c r="N339" s="464" t="n">
        <v>0</v>
      </c>
      <c r="O339" s="464" t="n">
        <v>900</v>
      </c>
      <c r="P339" s="464" t="n">
        <v>120</v>
      </c>
      <c r="Q339" s="464" t="n">
        <v>375</v>
      </c>
      <c r="R339" s="464" t="n">
        <v>120</v>
      </c>
      <c r="S339" s="464" t="n"/>
      <c r="T339" s="464" t="n"/>
      <c r="U339" s="464" t="n"/>
      <c r="V339" s="464" t="n"/>
      <c r="W339" s="464" t="n"/>
      <c r="X339" s="464" t="n">
        <v>81.5</v>
      </c>
      <c r="Y339" s="464" t="n">
        <v>40</v>
      </c>
      <c r="Z339" s="464" t="n"/>
      <c r="AA339" s="464" t="n"/>
      <c r="AB339" s="464" t="n"/>
      <c r="AC339" s="464" t="n"/>
      <c r="AD339" s="464" t="n"/>
      <c r="AE339" s="464" t="n"/>
      <c r="AF339" s="309">
        <f>NOT(OR(ISBLANK(S339),ISBLANK(T339),ISBLANK(U339),ISBLANK(V339),AND(ISBLANK(W339),ISBLANK(X339))))</f>
        <v/>
      </c>
      <c r="AG339" s="309" t="n">
        <v>25</v>
      </c>
      <c r="AH339" s="309">
        <f>IF(AG339&lt;=30,1,IF(AG339&lt;=60,2,IF(AG339&lt;=100,3,"bd")))</f>
        <v/>
      </c>
      <c r="AI339" s="309">
        <f>AND(A339&gt;=zakresy_produkcyjne!B$2,A339&lt;=zakresy_produkcyjne!B$3)</f>
        <v/>
      </c>
      <c r="AJ339" s="309">
        <f>AND(B339&gt;=zakresy_produkcyjne!C$2,B339&lt;=zakresy_produkcyjne!C$3)</f>
        <v/>
      </c>
      <c r="AK339" s="309">
        <f>AND(C339&gt;=zakresy_produkcyjne!D$2,C339&lt;=zakresy_produkcyjne!D$3)</f>
        <v/>
      </c>
      <c r="AL339" s="309">
        <f>AND(D339&gt;=zakresy_produkcyjne!E$2,D339&lt;=zakresy_produkcyjne!E$3)</f>
        <v/>
      </c>
      <c r="AM339" s="309">
        <f>AND(E339&gt;=zakresy_produkcyjne!F$2,E339&lt;=zakresy_produkcyjne!F$3)</f>
        <v/>
      </c>
      <c r="AN339" s="309">
        <f>AND(F339&gt;=zakresy_produkcyjne!G$2,F339&lt;=zakresy_produkcyjne!G$3)</f>
        <v/>
      </c>
      <c r="AO339" s="309">
        <f>AND(G339&gt;=zakresy_produkcyjne!H$2,G339&lt;=zakresy_produkcyjne!H$3)</f>
        <v/>
      </c>
      <c r="AP339" s="309">
        <f>AND(O339&gt;=zakresy_produkcyjne!I$2,O339&lt;=zakresy_produkcyjne!I$3)</f>
        <v/>
      </c>
      <c r="AQ339" s="309">
        <f>AND(P339&gt;=zakresy_produkcyjne!J$2,P339&lt;=zakresy_produkcyjne!J$3)</f>
        <v/>
      </c>
      <c r="AR339" s="309">
        <f>AND(Q339&gt;=zakresy_produkcyjne!K$2,Q339&lt;=zakresy_produkcyjne!K$3)</f>
        <v/>
      </c>
      <c r="AS339" s="309">
        <f>AND(R339&gt;=zakresy_produkcyjne!L$2,R339&lt;=zakresy_produkcyjne!L$3)</f>
        <v/>
      </c>
      <c r="AT339" s="309">
        <f>AND(AI339:AO339)</f>
        <v/>
      </c>
      <c r="AU339" s="309">
        <f>AND(AP339:AS339)</f>
        <v/>
      </c>
      <c r="AV339" s="309">
        <f>AND(AT339:AU339)</f>
        <v/>
      </c>
      <c r="AW339" s="309">
        <f>AI339*zakresy_produkcyjne!B$4+AJ339*zakresy_produkcyjne!C$4+AK339*zakresy_produkcyjne!D$4+AL339*zakresy_produkcyjne!E$4+AM339*zakresy_produkcyjne!F$4+AN339*zakresy_produkcyjne!G$4+AO339*zakresy_produkcyjne!H$4+AP339*zakresy_produkcyjne!I$4+AQ339*zakresy_produkcyjne!J$4+AR339*zakresy_produkcyjne!K$4+AS339*zakresy_produkcyjne!L$4</f>
        <v/>
      </c>
      <c r="BJ339" s="309">
        <f>IF(S339&lt;&gt;"",S339,BE339)</f>
        <v/>
      </c>
      <c r="BK339" s="309">
        <f>IF(T339&lt;&gt;"",T339,BF339)</f>
        <v/>
      </c>
      <c r="BL339" s="309">
        <f>IF(U339&lt;&gt;"",U339,BG339)</f>
        <v/>
      </c>
      <c r="BM339" s="309">
        <f>IF(V339&lt;&gt;"",V339,BH339)</f>
        <v/>
      </c>
      <c r="BN339" s="309">
        <f>IF(X339&lt;&gt;"",X339,BI339)</f>
        <v/>
      </c>
      <c r="BO339" s="309">
        <f>ABS(BE339-BJ339)</f>
        <v/>
      </c>
      <c r="BP339" s="309">
        <f>IF(S339&lt;&gt;"",POWER((Arkusz10!$O$9*Q339+Arkusz10!$P$9)-S339,2))</f>
        <v/>
      </c>
    </row>
    <row customHeight="1" ht="13.8" r="340" s="311">
      <c r="A340" s="464" t="n">
        <v>3.3</v>
      </c>
      <c r="B340" s="464" t="n">
        <v>2.5</v>
      </c>
      <c r="C340" s="464" t="n">
        <v>0.21</v>
      </c>
      <c r="D340" s="464" t="n">
        <v>0.06</v>
      </c>
      <c r="E340" s="464" t="n">
        <v>1.6</v>
      </c>
      <c r="F340" s="464" t="n">
        <v>1.6</v>
      </c>
      <c r="G340" s="464" t="n">
        <v>0</v>
      </c>
      <c r="H340" s="464" t="n">
        <v>0.008</v>
      </c>
      <c r="I340" s="464" t="n">
        <v>0.01</v>
      </c>
      <c r="J340" s="464" t="n">
        <v>0</v>
      </c>
      <c r="K340" s="464" t="n">
        <v>0</v>
      </c>
      <c r="L340" s="464" t="n">
        <v>0</v>
      </c>
      <c r="M340" s="464" t="n">
        <v>0</v>
      </c>
      <c r="N340" s="464" t="n">
        <v>0</v>
      </c>
      <c r="O340" s="464" t="n">
        <v>900</v>
      </c>
      <c r="P340" s="464" t="n">
        <v>120</v>
      </c>
      <c r="Q340" s="464" t="n">
        <v>375</v>
      </c>
      <c r="R340" s="464" t="n">
        <v>180</v>
      </c>
      <c r="S340" s="464" t="n"/>
      <c r="T340" s="464" t="n"/>
      <c r="U340" s="464" t="n"/>
      <c r="V340" s="464" t="n"/>
      <c r="W340" s="464" t="n"/>
      <c r="X340" s="464" t="n">
        <v>84</v>
      </c>
      <c r="Y340" s="464" t="n">
        <v>40</v>
      </c>
      <c r="Z340" s="464" t="n"/>
      <c r="AA340" s="464" t="n"/>
      <c r="AB340" s="464" t="n"/>
      <c r="AC340" s="464" t="n"/>
      <c r="AD340" s="464" t="n"/>
      <c r="AE340" s="464" t="n"/>
      <c r="AF340" s="309">
        <f>NOT(OR(ISBLANK(S340),ISBLANK(T340),ISBLANK(U340),ISBLANK(V340),AND(ISBLANK(W340),ISBLANK(X340))))</f>
        <v/>
      </c>
      <c r="AG340" s="309" t="n">
        <v>25</v>
      </c>
      <c r="AH340" s="309">
        <f>IF(AG340&lt;=30,1,IF(AG340&lt;=60,2,IF(AG340&lt;=100,3,"bd")))</f>
        <v/>
      </c>
      <c r="AI340" s="309">
        <f>AND(A340&gt;=zakresy_produkcyjne!B$2,A340&lt;=zakresy_produkcyjne!B$3)</f>
        <v/>
      </c>
      <c r="AJ340" s="309">
        <f>AND(B340&gt;=zakresy_produkcyjne!C$2,B340&lt;=zakresy_produkcyjne!C$3)</f>
        <v/>
      </c>
      <c r="AK340" s="309">
        <f>AND(C340&gt;=zakresy_produkcyjne!D$2,C340&lt;=zakresy_produkcyjne!D$3)</f>
        <v/>
      </c>
      <c r="AL340" s="309">
        <f>AND(D340&gt;=zakresy_produkcyjne!E$2,D340&lt;=zakresy_produkcyjne!E$3)</f>
        <v/>
      </c>
      <c r="AM340" s="309">
        <f>AND(E340&gt;=zakresy_produkcyjne!F$2,E340&lt;=zakresy_produkcyjne!F$3)</f>
        <v/>
      </c>
      <c r="AN340" s="309">
        <f>AND(F340&gt;=zakresy_produkcyjne!G$2,F340&lt;=zakresy_produkcyjne!G$3)</f>
        <v/>
      </c>
      <c r="AO340" s="309">
        <f>AND(G340&gt;=zakresy_produkcyjne!H$2,G340&lt;=zakresy_produkcyjne!H$3)</f>
        <v/>
      </c>
      <c r="AP340" s="309">
        <f>AND(O340&gt;=zakresy_produkcyjne!I$2,O340&lt;=zakresy_produkcyjne!I$3)</f>
        <v/>
      </c>
      <c r="AQ340" s="309">
        <f>AND(P340&gt;=zakresy_produkcyjne!J$2,P340&lt;=zakresy_produkcyjne!J$3)</f>
        <v/>
      </c>
      <c r="AR340" s="309">
        <f>AND(Q340&gt;=zakresy_produkcyjne!K$2,Q340&lt;=zakresy_produkcyjne!K$3)</f>
        <v/>
      </c>
      <c r="AS340" s="309">
        <f>AND(R340&gt;=zakresy_produkcyjne!L$2,R340&lt;=zakresy_produkcyjne!L$3)</f>
        <v/>
      </c>
      <c r="AT340" s="309">
        <f>AND(AI340:AO340)</f>
        <v/>
      </c>
      <c r="AU340" s="309">
        <f>AND(AP340:AS340)</f>
        <v/>
      </c>
      <c r="AV340" s="309">
        <f>AND(AT340:AU340)</f>
        <v/>
      </c>
      <c r="AW340" s="309">
        <f>AI340*zakresy_produkcyjne!B$4+AJ340*zakresy_produkcyjne!C$4+AK340*zakresy_produkcyjne!D$4+AL340*zakresy_produkcyjne!E$4+AM340*zakresy_produkcyjne!F$4+AN340*zakresy_produkcyjne!G$4+AO340*zakresy_produkcyjne!H$4+AP340*zakresy_produkcyjne!I$4+AQ340*zakresy_produkcyjne!J$4+AR340*zakresy_produkcyjne!K$4+AS340*zakresy_produkcyjne!L$4</f>
        <v/>
      </c>
      <c r="BJ340" s="309">
        <f>IF(S340&lt;&gt;"",S340,BE340)</f>
        <v/>
      </c>
      <c r="BK340" s="309">
        <f>IF(T340&lt;&gt;"",T340,BF340)</f>
        <v/>
      </c>
      <c r="BL340" s="309">
        <f>IF(U340&lt;&gt;"",U340,BG340)</f>
        <v/>
      </c>
      <c r="BM340" s="309">
        <f>IF(V340&lt;&gt;"",V340,BH340)</f>
        <v/>
      </c>
      <c r="BN340" s="309">
        <f>IF(X340&lt;&gt;"",X340,BI340)</f>
        <v/>
      </c>
      <c r="BO340" s="309">
        <f>ABS(BE340-BJ340)</f>
        <v/>
      </c>
      <c r="BP340" s="309">
        <f>IF(S340&lt;&gt;"",POWER((Arkusz10!$O$9*Q340+Arkusz10!$P$9)-S340,2))</f>
        <v/>
      </c>
    </row>
    <row customHeight="1" ht="13.8" r="341" s="311">
      <c r="A341" s="464" t="n">
        <v>3.3</v>
      </c>
      <c r="B341" s="464" t="n">
        <v>2.5</v>
      </c>
      <c r="C341" s="464" t="n">
        <v>0.21</v>
      </c>
      <c r="D341" s="464" t="n">
        <v>0.06</v>
      </c>
      <c r="E341" s="464" t="n">
        <v>1.6</v>
      </c>
      <c r="F341" s="464" t="n">
        <v>1.6</v>
      </c>
      <c r="G341" s="464" t="n">
        <v>0</v>
      </c>
      <c r="H341" s="464" t="n">
        <v>0.008</v>
      </c>
      <c r="I341" s="464" t="n">
        <v>0.01</v>
      </c>
      <c r="J341" s="464" t="n">
        <v>0</v>
      </c>
      <c r="K341" s="464" t="n">
        <v>0</v>
      </c>
      <c r="L341" s="464" t="n">
        <v>0</v>
      </c>
      <c r="M341" s="464" t="n">
        <v>0</v>
      </c>
      <c r="N341" s="464" t="n">
        <v>0</v>
      </c>
      <c r="O341" s="464" t="n">
        <v>900</v>
      </c>
      <c r="P341" s="464" t="n">
        <v>120</v>
      </c>
      <c r="Q341" s="464" t="n">
        <v>375</v>
      </c>
      <c r="R341" s="464" t="n">
        <v>240</v>
      </c>
      <c r="S341" s="464" t="n">
        <v>993</v>
      </c>
      <c r="T341" s="465" t="n"/>
      <c r="U341" s="464" t="n">
        <v>11</v>
      </c>
      <c r="V341" s="464">
        <f>KONWERTUJ_TWARDOSC(AE341,tabela_twardosci!$M$8:$M$69,tabela_twardosci!$K$8:$K$69)</f>
        <v/>
      </c>
      <c r="W341" s="464" t="n"/>
      <c r="X341" s="464" t="n">
        <v>86</v>
      </c>
      <c r="Y341" s="464" t="n">
        <v>40</v>
      </c>
      <c r="Z341" s="464" t="n"/>
      <c r="AA341" s="464" t="n"/>
      <c r="AB341" s="464" t="n"/>
      <c r="AC341" s="464" t="n"/>
      <c r="AD341" s="464" t="n"/>
      <c r="AE341" s="464" t="n">
        <v>332</v>
      </c>
      <c r="AF341" s="309">
        <f>NOT(OR(ISBLANK(S341),ISBLANK(T341),ISBLANK(U341),ISBLANK(V341),AND(ISBLANK(W341),ISBLANK(X341))))</f>
        <v/>
      </c>
      <c r="AG341" s="309" t="n">
        <v>25</v>
      </c>
      <c r="AH341" s="309">
        <f>IF(AG341&lt;=30,1,IF(AG341&lt;=60,2,IF(AG341&lt;=100,3,"bd")))</f>
        <v/>
      </c>
      <c r="AI341" s="309">
        <f>AND(A341&gt;=zakresy_produkcyjne!B$2,A341&lt;=zakresy_produkcyjne!B$3)</f>
        <v/>
      </c>
      <c r="AJ341" s="309">
        <f>AND(B341&gt;=zakresy_produkcyjne!C$2,B341&lt;=zakresy_produkcyjne!C$3)</f>
        <v/>
      </c>
      <c r="AK341" s="309">
        <f>AND(C341&gt;=zakresy_produkcyjne!D$2,C341&lt;=zakresy_produkcyjne!D$3)</f>
        <v/>
      </c>
      <c r="AL341" s="309">
        <f>AND(D341&gt;=zakresy_produkcyjne!E$2,D341&lt;=zakresy_produkcyjne!E$3)</f>
        <v/>
      </c>
      <c r="AM341" s="309">
        <f>AND(E341&gt;=zakresy_produkcyjne!F$2,E341&lt;=zakresy_produkcyjne!F$3)</f>
        <v/>
      </c>
      <c r="AN341" s="309">
        <f>AND(F341&gt;=zakresy_produkcyjne!G$2,F341&lt;=zakresy_produkcyjne!G$3)</f>
        <v/>
      </c>
      <c r="AO341" s="309">
        <f>AND(G341&gt;=zakresy_produkcyjne!H$2,G341&lt;=zakresy_produkcyjne!H$3)</f>
        <v/>
      </c>
      <c r="AP341" s="309">
        <f>AND(O341&gt;=zakresy_produkcyjne!I$2,O341&lt;=zakresy_produkcyjne!I$3)</f>
        <v/>
      </c>
      <c r="AQ341" s="309">
        <f>AND(P341&gt;=zakresy_produkcyjne!J$2,P341&lt;=zakresy_produkcyjne!J$3)</f>
        <v/>
      </c>
      <c r="AR341" s="309">
        <f>AND(Q341&gt;=zakresy_produkcyjne!K$2,Q341&lt;=zakresy_produkcyjne!K$3)</f>
        <v/>
      </c>
      <c r="AS341" s="309">
        <f>AND(R341&gt;=zakresy_produkcyjne!L$2,R341&lt;=zakresy_produkcyjne!L$3)</f>
        <v/>
      </c>
      <c r="AT341" s="309">
        <f>AND(AI341:AO341)</f>
        <v/>
      </c>
      <c r="AU341" s="309">
        <f>AND(AP341:AS341)</f>
        <v/>
      </c>
      <c r="AV341" s="309">
        <f>AND(AT341:AU341)</f>
        <v/>
      </c>
      <c r="AW341" s="309">
        <f>AI341*zakresy_produkcyjne!B$4+AJ341*zakresy_produkcyjne!C$4+AK341*zakresy_produkcyjne!D$4+AL341*zakresy_produkcyjne!E$4+AM341*zakresy_produkcyjne!F$4+AN341*zakresy_produkcyjne!G$4+AO341*zakresy_produkcyjne!H$4+AP341*zakresy_produkcyjne!I$4+AQ341*zakresy_produkcyjne!J$4+AR341*zakresy_produkcyjne!K$4+AS341*zakresy_produkcyjne!L$4</f>
        <v/>
      </c>
      <c r="BJ341" s="309">
        <f>IF(S341&lt;&gt;"",S341,BE341)</f>
        <v/>
      </c>
      <c r="BK341" s="309">
        <f>IF(T341&lt;&gt;"",T341,BF341)</f>
        <v/>
      </c>
      <c r="BL341" s="309">
        <f>IF(U341&lt;&gt;"",U341,BG341)</f>
        <v/>
      </c>
      <c r="BM341" s="309">
        <f>IF(V341&lt;&gt;"",V341,BH341)</f>
        <v/>
      </c>
      <c r="BN341" s="309">
        <f>IF(X341&lt;&gt;"",X341,BI341)</f>
        <v/>
      </c>
      <c r="BO341" s="309">
        <f>ABS(BE341-BJ341)</f>
        <v/>
      </c>
      <c r="BP341" s="309">
        <f>IF(S341&lt;&gt;"",POWER((Arkusz10!$O$9*Q341+Arkusz10!$P$9)-S341,2))</f>
        <v/>
      </c>
    </row>
    <row customHeight="1" ht="13.8" r="342" s="311">
      <c r="A342" s="464" t="n">
        <v>3.3</v>
      </c>
      <c r="B342" s="464" t="n">
        <v>2.5</v>
      </c>
      <c r="C342" s="464" t="n">
        <v>0.21</v>
      </c>
      <c r="D342" s="464" t="n">
        <v>0.06</v>
      </c>
      <c r="E342" s="464" t="n">
        <v>1.6</v>
      </c>
      <c r="F342" s="464" t="n">
        <v>1.6</v>
      </c>
      <c r="G342" s="464" t="n">
        <v>0</v>
      </c>
      <c r="H342" s="464" t="n">
        <v>0.008</v>
      </c>
      <c r="I342" s="464" t="n">
        <v>0.01</v>
      </c>
      <c r="J342" s="464" t="n">
        <v>0</v>
      </c>
      <c r="K342" s="464" t="n">
        <v>0</v>
      </c>
      <c r="L342" s="464" t="n">
        <v>0</v>
      </c>
      <c r="M342" s="464" t="n">
        <v>0</v>
      </c>
      <c r="N342" s="464" t="n">
        <v>0</v>
      </c>
      <c r="O342" s="464" t="n">
        <v>900</v>
      </c>
      <c r="P342" s="464" t="n">
        <v>120</v>
      </c>
      <c r="Q342" s="464" t="n">
        <v>375</v>
      </c>
      <c r="R342" s="464" t="n">
        <v>300</v>
      </c>
      <c r="S342" s="464" t="n"/>
      <c r="T342" s="464" t="n"/>
      <c r="U342" s="464" t="n"/>
      <c r="V342" s="464" t="n"/>
      <c r="W342" s="464" t="n"/>
      <c r="X342" s="464" t="n">
        <v>88</v>
      </c>
      <c r="Y342" s="464" t="n">
        <v>40</v>
      </c>
      <c r="Z342" s="464" t="n"/>
      <c r="AA342" s="464" t="n"/>
      <c r="AB342" s="464" t="n"/>
      <c r="AC342" s="464" t="n"/>
      <c r="AD342" s="464" t="n"/>
      <c r="AE342" s="464" t="n"/>
      <c r="AF342" s="309">
        <f>NOT(OR(ISBLANK(S342),ISBLANK(T342),ISBLANK(U342),ISBLANK(V342),AND(ISBLANK(W342),ISBLANK(X342))))</f>
        <v/>
      </c>
      <c r="AG342" s="309" t="n">
        <v>25</v>
      </c>
      <c r="AH342" s="309">
        <f>IF(AG342&lt;=30,1,IF(AG342&lt;=60,2,IF(AG342&lt;=100,3,"bd")))</f>
        <v/>
      </c>
      <c r="AI342" s="309">
        <f>AND(A342&gt;=zakresy_produkcyjne!B$2,A342&lt;=zakresy_produkcyjne!B$3)</f>
        <v/>
      </c>
      <c r="AJ342" s="309">
        <f>AND(B342&gt;=zakresy_produkcyjne!C$2,B342&lt;=zakresy_produkcyjne!C$3)</f>
        <v/>
      </c>
      <c r="AK342" s="309">
        <f>AND(C342&gt;=zakresy_produkcyjne!D$2,C342&lt;=zakresy_produkcyjne!D$3)</f>
        <v/>
      </c>
      <c r="AL342" s="309">
        <f>AND(D342&gt;=zakresy_produkcyjne!E$2,D342&lt;=zakresy_produkcyjne!E$3)</f>
        <v/>
      </c>
      <c r="AM342" s="309">
        <f>AND(E342&gt;=zakresy_produkcyjne!F$2,E342&lt;=zakresy_produkcyjne!F$3)</f>
        <v/>
      </c>
      <c r="AN342" s="309">
        <f>AND(F342&gt;=zakresy_produkcyjne!G$2,F342&lt;=zakresy_produkcyjne!G$3)</f>
        <v/>
      </c>
      <c r="AO342" s="309">
        <f>AND(G342&gt;=zakresy_produkcyjne!H$2,G342&lt;=zakresy_produkcyjne!H$3)</f>
        <v/>
      </c>
      <c r="AP342" s="309">
        <f>AND(O342&gt;=zakresy_produkcyjne!I$2,O342&lt;=zakresy_produkcyjne!I$3)</f>
        <v/>
      </c>
      <c r="AQ342" s="309">
        <f>AND(P342&gt;=zakresy_produkcyjne!J$2,P342&lt;=zakresy_produkcyjne!J$3)</f>
        <v/>
      </c>
      <c r="AR342" s="309">
        <f>AND(Q342&gt;=zakresy_produkcyjne!K$2,Q342&lt;=zakresy_produkcyjne!K$3)</f>
        <v/>
      </c>
      <c r="AS342" s="309">
        <f>AND(R342&gt;=zakresy_produkcyjne!L$2,R342&lt;=zakresy_produkcyjne!L$3)</f>
        <v/>
      </c>
      <c r="AT342" s="309">
        <f>AND(AI342:AO342)</f>
        <v/>
      </c>
      <c r="AU342" s="309">
        <f>AND(AP342:AS342)</f>
        <v/>
      </c>
      <c r="AV342" s="309">
        <f>AND(AT342:AU342)</f>
        <v/>
      </c>
      <c r="AW342" s="309">
        <f>AI342*zakresy_produkcyjne!B$4+AJ342*zakresy_produkcyjne!C$4+AK342*zakresy_produkcyjne!D$4+AL342*zakresy_produkcyjne!E$4+AM342*zakresy_produkcyjne!F$4+AN342*zakresy_produkcyjne!G$4+AO342*zakresy_produkcyjne!H$4+AP342*zakresy_produkcyjne!I$4+AQ342*zakresy_produkcyjne!J$4+AR342*zakresy_produkcyjne!K$4+AS342*zakresy_produkcyjne!L$4</f>
        <v/>
      </c>
      <c r="BJ342" s="309">
        <f>IF(S342&lt;&gt;"",S342,BE342)</f>
        <v/>
      </c>
      <c r="BK342" s="309">
        <f>IF(T342&lt;&gt;"",T342,BF342)</f>
        <v/>
      </c>
      <c r="BL342" s="309">
        <f>IF(U342&lt;&gt;"",U342,BG342)</f>
        <v/>
      </c>
      <c r="BM342" s="309">
        <f>IF(V342&lt;&gt;"",V342,BH342)</f>
        <v/>
      </c>
      <c r="BN342" s="309">
        <f>IF(X342&lt;&gt;"",X342,BI342)</f>
        <v/>
      </c>
      <c r="BO342" s="309">
        <f>ABS(BE342-BJ342)</f>
        <v/>
      </c>
      <c r="BP342" s="309">
        <f>IF(S342&lt;&gt;"",POWER((Arkusz10!$O$9*Q342+Arkusz10!$P$9)-S342,2))</f>
        <v/>
      </c>
    </row>
    <row customHeight="1" ht="13.8" r="343" s="311">
      <c r="A343" s="464" t="n">
        <v>3.3</v>
      </c>
      <c r="B343" s="464" t="n">
        <v>2.5</v>
      </c>
      <c r="C343" s="464" t="n">
        <v>0.21</v>
      </c>
      <c r="D343" s="464" t="n">
        <v>0.06</v>
      </c>
      <c r="E343" s="464" t="n">
        <v>1.6</v>
      </c>
      <c r="F343" s="464" t="n">
        <v>1.6</v>
      </c>
      <c r="G343" s="464" t="n">
        <v>0</v>
      </c>
      <c r="H343" s="464" t="n">
        <v>0.008</v>
      </c>
      <c r="I343" s="464" t="n">
        <v>0.01</v>
      </c>
      <c r="J343" s="464" t="n">
        <v>0</v>
      </c>
      <c r="K343" s="464" t="n">
        <v>0</v>
      </c>
      <c r="L343" s="464" t="n">
        <v>0</v>
      </c>
      <c r="M343" s="464" t="n">
        <v>0</v>
      </c>
      <c r="N343" s="464" t="n">
        <v>0</v>
      </c>
      <c r="O343" s="464" t="n">
        <v>900</v>
      </c>
      <c r="P343" s="464" t="n">
        <v>120</v>
      </c>
      <c r="Q343" s="464" t="n">
        <v>375</v>
      </c>
      <c r="R343" s="464" t="n">
        <v>360</v>
      </c>
      <c r="S343" s="464" t="n"/>
      <c r="T343" s="464" t="n"/>
      <c r="U343" s="464" t="n"/>
      <c r="V343" s="464" t="n"/>
      <c r="W343" s="464" t="n"/>
      <c r="X343" s="464" t="n">
        <v>90</v>
      </c>
      <c r="Y343" s="464" t="n">
        <v>40</v>
      </c>
      <c r="Z343" s="464" t="n"/>
      <c r="AA343" s="464" t="n"/>
      <c r="AB343" s="464" t="n"/>
      <c r="AC343" s="464" t="n"/>
      <c r="AD343" s="464" t="n"/>
      <c r="AE343" s="464" t="n"/>
      <c r="AF343" s="309">
        <f>NOT(OR(ISBLANK(S343),ISBLANK(T343),ISBLANK(U343),ISBLANK(V343),AND(ISBLANK(W343),ISBLANK(X343))))</f>
        <v/>
      </c>
      <c r="AG343" s="309" t="n">
        <v>25</v>
      </c>
      <c r="AH343" s="309">
        <f>IF(AG343&lt;=30,1,IF(AG343&lt;=60,2,IF(AG343&lt;=100,3,"bd")))</f>
        <v/>
      </c>
      <c r="AI343" s="309">
        <f>AND(A343&gt;=zakresy_produkcyjne!B$2,A343&lt;=zakresy_produkcyjne!B$3)</f>
        <v/>
      </c>
      <c r="AJ343" s="309">
        <f>AND(B343&gt;=zakresy_produkcyjne!C$2,B343&lt;=zakresy_produkcyjne!C$3)</f>
        <v/>
      </c>
      <c r="AK343" s="309">
        <f>AND(C343&gt;=zakresy_produkcyjne!D$2,C343&lt;=zakresy_produkcyjne!D$3)</f>
        <v/>
      </c>
      <c r="AL343" s="309">
        <f>AND(D343&gt;=zakresy_produkcyjne!E$2,D343&lt;=zakresy_produkcyjne!E$3)</f>
        <v/>
      </c>
      <c r="AM343" s="309">
        <f>AND(E343&gt;=zakresy_produkcyjne!F$2,E343&lt;=zakresy_produkcyjne!F$3)</f>
        <v/>
      </c>
      <c r="AN343" s="309">
        <f>AND(F343&gt;=zakresy_produkcyjne!G$2,F343&lt;=zakresy_produkcyjne!G$3)</f>
        <v/>
      </c>
      <c r="AO343" s="309">
        <f>AND(G343&gt;=zakresy_produkcyjne!H$2,G343&lt;=zakresy_produkcyjne!H$3)</f>
        <v/>
      </c>
      <c r="AP343" s="309">
        <f>AND(O343&gt;=zakresy_produkcyjne!I$2,O343&lt;=zakresy_produkcyjne!I$3)</f>
        <v/>
      </c>
      <c r="AQ343" s="309">
        <f>AND(P343&gt;=zakresy_produkcyjne!J$2,P343&lt;=zakresy_produkcyjne!J$3)</f>
        <v/>
      </c>
      <c r="AR343" s="309">
        <f>AND(Q343&gt;=zakresy_produkcyjne!K$2,Q343&lt;=zakresy_produkcyjne!K$3)</f>
        <v/>
      </c>
      <c r="AS343" s="309">
        <f>AND(R343&gt;=zakresy_produkcyjne!L$2,R343&lt;=zakresy_produkcyjne!L$3)</f>
        <v/>
      </c>
      <c r="AT343" s="309">
        <f>AND(AI343:AO343)</f>
        <v/>
      </c>
      <c r="AU343" s="309">
        <f>AND(AP343:AS343)</f>
        <v/>
      </c>
      <c r="AV343" s="309">
        <f>AND(AT343:AU343)</f>
        <v/>
      </c>
      <c r="AW343" s="309">
        <f>AI343*zakresy_produkcyjne!B$4+AJ343*zakresy_produkcyjne!C$4+AK343*zakresy_produkcyjne!D$4+AL343*zakresy_produkcyjne!E$4+AM343*zakresy_produkcyjne!F$4+AN343*zakresy_produkcyjne!G$4+AO343*zakresy_produkcyjne!H$4+AP343*zakresy_produkcyjne!I$4+AQ343*zakresy_produkcyjne!J$4+AR343*zakresy_produkcyjne!K$4+AS343*zakresy_produkcyjne!L$4</f>
        <v/>
      </c>
      <c r="BJ343" s="309">
        <f>IF(S343&lt;&gt;"",S343,BE343)</f>
        <v/>
      </c>
      <c r="BK343" s="309">
        <f>IF(T343&lt;&gt;"",T343,BF343)</f>
        <v/>
      </c>
      <c r="BL343" s="309">
        <f>IF(U343&lt;&gt;"",U343,BG343)</f>
        <v/>
      </c>
      <c r="BM343" s="309">
        <f>IF(V343&lt;&gt;"",V343,BH343)</f>
        <v/>
      </c>
      <c r="BN343" s="309">
        <f>IF(X343&lt;&gt;"",X343,BI343)</f>
        <v/>
      </c>
      <c r="BO343" s="309">
        <f>ABS(BE343-BJ343)</f>
        <v/>
      </c>
      <c r="BP343" s="309">
        <f>IF(S343&lt;&gt;"",POWER((Arkusz10!$O$9*Q343+Arkusz10!$P$9)-S343,2))</f>
        <v/>
      </c>
    </row>
    <row customHeight="1" ht="13.8" r="344" s="311">
      <c r="A344" s="464" t="n">
        <v>3.3</v>
      </c>
      <c r="B344" s="464" t="n">
        <v>2.5</v>
      </c>
      <c r="C344" s="464" t="n">
        <v>0.21</v>
      </c>
      <c r="D344" s="464" t="n">
        <v>0.06</v>
      </c>
      <c r="E344" s="464" t="n">
        <v>1.6</v>
      </c>
      <c r="F344" s="464" t="n">
        <v>1.6</v>
      </c>
      <c r="G344" s="464" t="n">
        <v>0</v>
      </c>
      <c r="H344" s="464" t="n">
        <v>0.008</v>
      </c>
      <c r="I344" s="464" t="n">
        <v>0.01</v>
      </c>
      <c r="J344" s="464" t="n">
        <v>0</v>
      </c>
      <c r="K344" s="464" t="n">
        <v>0</v>
      </c>
      <c r="L344" s="464" t="n">
        <v>0</v>
      </c>
      <c r="M344" s="464" t="n">
        <v>0</v>
      </c>
      <c r="N344" s="464" t="n">
        <v>0</v>
      </c>
      <c r="O344" s="464" t="n">
        <v>900</v>
      </c>
      <c r="P344" s="464" t="n">
        <v>120</v>
      </c>
      <c r="Q344" s="464" t="n">
        <v>400</v>
      </c>
      <c r="R344" s="464" t="n">
        <v>30</v>
      </c>
      <c r="S344" s="464" t="n">
        <v>1052</v>
      </c>
      <c r="T344" s="465" t="n"/>
      <c r="U344" s="464" t="n">
        <v>2.1</v>
      </c>
      <c r="V344" s="464">
        <f>KONWERTUJ_TWARDOSC(AE344,tabela_twardosci!$M$8:$M$69,tabela_twardosci!$K$8:$K$69)</f>
        <v/>
      </c>
      <c r="W344" s="464" t="n"/>
      <c r="X344" s="464" t="n">
        <v>20</v>
      </c>
      <c r="Y344" s="464" t="n">
        <v>40</v>
      </c>
      <c r="Z344" s="464" t="n"/>
      <c r="AA344" s="464" t="n"/>
      <c r="AB344" s="464" t="n"/>
      <c r="AC344" s="464" t="n"/>
      <c r="AD344" s="464" t="n"/>
      <c r="AE344" s="464" t="n">
        <v>391</v>
      </c>
      <c r="AF344" s="309">
        <f>NOT(OR(ISBLANK(S344),ISBLANK(T344),ISBLANK(U344),ISBLANK(V344),AND(ISBLANK(W344),ISBLANK(X344))))</f>
        <v/>
      </c>
      <c r="AG344" s="309" t="n">
        <v>25</v>
      </c>
      <c r="AH344" s="309">
        <f>IF(AG344&lt;=30,1,IF(AG344&lt;=60,2,IF(AG344&lt;=100,3,"bd")))</f>
        <v/>
      </c>
      <c r="AI344" s="309">
        <f>AND(A344&gt;=zakresy_produkcyjne!B$2,A344&lt;=zakresy_produkcyjne!B$3)</f>
        <v/>
      </c>
      <c r="AJ344" s="309">
        <f>AND(B344&gt;=zakresy_produkcyjne!C$2,B344&lt;=zakresy_produkcyjne!C$3)</f>
        <v/>
      </c>
      <c r="AK344" s="309">
        <f>AND(C344&gt;=zakresy_produkcyjne!D$2,C344&lt;=zakresy_produkcyjne!D$3)</f>
        <v/>
      </c>
      <c r="AL344" s="309">
        <f>AND(D344&gt;=zakresy_produkcyjne!E$2,D344&lt;=zakresy_produkcyjne!E$3)</f>
        <v/>
      </c>
      <c r="AM344" s="309">
        <f>AND(E344&gt;=zakresy_produkcyjne!F$2,E344&lt;=zakresy_produkcyjne!F$3)</f>
        <v/>
      </c>
      <c r="AN344" s="309">
        <f>AND(F344&gt;=zakresy_produkcyjne!G$2,F344&lt;=zakresy_produkcyjne!G$3)</f>
        <v/>
      </c>
      <c r="AO344" s="309">
        <f>AND(G344&gt;=zakresy_produkcyjne!H$2,G344&lt;=zakresy_produkcyjne!H$3)</f>
        <v/>
      </c>
      <c r="AP344" s="309">
        <f>AND(O344&gt;=zakresy_produkcyjne!I$2,O344&lt;=zakresy_produkcyjne!I$3)</f>
        <v/>
      </c>
      <c r="AQ344" s="309">
        <f>AND(P344&gt;=zakresy_produkcyjne!J$2,P344&lt;=zakresy_produkcyjne!J$3)</f>
        <v/>
      </c>
      <c r="AR344" s="309">
        <f>AND(Q344&gt;=zakresy_produkcyjne!K$2,Q344&lt;=zakresy_produkcyjne!K$3)</f>
        <v/>
      </c>
      <c r="AS344" s="309">
        <f>AND(R344&gt;=zakresy_produkcyjne!L$2,R344&lt;=zakresy_produkcyjne!L$3)</f>
        <v/>
      </c>
      <c r="AT344" s="309">
        <f>AND(AI344:AO344)</f>
        <v/>
      </c>
      <c r="AU344" s="309">
        <f>AND(AP344:AS344)</f>
        <v/>
      </c>
      <c r="AV344" s="309">
        <f>AND(AT344:AU344)</f>
        <v/>
      </c>
      <c r="AW344" s="309">
        <f>AI344*zakresy_produkcyjne!B$4+AJ344*zakresy_produkcyjne!C$4+AK344*zakresy_produkcyjne!D$4+AL344*zakresy_produkcyjne!E$4+AM344*zakresy_produkcyjne!F$4+AN344*zakresy_produkcyjne!G$4+AO344*zakresy_produkcyjne!H$4+AP344*zakresy_produkcyjne!I$4+AQ344*zakresy_produkcyjne!J$4+AR344*zakresy_produkcyjne!K$4+AS344*zakresy_produkcyjne!L$4</f>
        <v/>
      </c>
      <c r="BJ344" s="309">
        <f>IF(S344&lt;&gt;"",S344,BE344)</f>
        <v/>
      </c>
      <c r="BK344" s="309">
        <f>IF(T344&lt;&gt;"",T344,BF344)</f>
        <v/>
      </c>
      <c r="BL344" s="309">
        <f>IF(U344&lt;&gt;"",U344,BG344)</f>
        <v/>
      </c>
      <c r="BM344" s="309">
        <f>IF(V344&lt;&gt;"",V344,BH344)</f>
        <v/>
      </c>
      <c r="BN344" s="309">
        <f>IF(X344&lt;&gt;"",X344,BI344)</f>
        <v/>
      </c>
      <c r="BO344" s="309">
        <f>ABS(BE344-BJ344)</f>
        <v/>
      </c>
      <c r="BP344" s="309">
        <f>IF(S344&lt;&gt;"",POWER((Arkusz10!$O$9*Q344+Arkusz10!$P$9)-S344,2))</f>
        <v/>
      </c>
    </row>
    <row customHeight="1" ht="13.8" r="345" s="311">
      <c r="A345" s="464" t="n">
        <v>3.3</v>
      </c>
      <c r="B345" s="464" t="n">
        <v>2.5</v>
      </c>
      <c r="C345" s="464" t="n">
        <v>0.21</v>
      </c>
      <c r="D345" s="464" t="n">
        <v>0.06</v>
      </c>
      <c r="E345" s="464" t="n">
        <v>1.6</v>
      </c>
      <c r="F345" s="464" t="n">
        <v>1.6</v>
      </c>
      <c r="G345" s="464" t="n">
        <v>0</v>
      </c>
      <c r="H345" s="464" t="n">
        <v>0.008</v>
      </c>
      <c r="I345" s="464" t="n">
        <v>0.01</v>
      </c>
      <c r="J345" s="464" t="n">
        <v>0</v>
      </c>
      <c r="K345" s="464" t="n">
        <v>0</v>
      </c>
      <c r="L345" s="464" t="n">
        <v>0</v>
      </c>
      <c r="M345" s="464" t="n">
        <v>0</v>
      </c>
      <c r="N345" s="464" t="n">
        <v>0</v>
      </c>
      <c r="O345" s="464" t="n">
        <v>900</v>
      </c>
      <c r="P345" s="464" t="n">
        <v>120</v>
      </c>
      <c r="Q345" s="464" t="n">
        <v>400</v>
      </c>
      <c r="R345" s="464" t="n">
        <v>60</v>
      </c>
      <c r="S345" s="464" t="n"/>
      <c r="T345" s="464" t="n"/>
      <c r="U345" s="464" t="n"/>
      <c r="V345" s="464" t="n"/>
      <c r="W345" s="464" t="n"/>
      <c r="X345" s="464" t="n">
        <v>44.5</v>
      </c>
      <c r="Y345" s="464" t="n">
        <v>40</v>
      </c>
      <c r="Z345" s="464" t="n"/>
      <c r="AA345" s="464" t="n"/>
      <c r="AB345" s="464" t="n"/>
      <c r="AC345" s="464" t="n"/>
      <c r="AD345" s="464" t="n"/>
      <c r="AE345" s="464" t="n"/>
      <c r="AF345" s="309">
        <f>NOT(OR(ISBLANK(S345),ISBLANK(T345),ISBLANK(U345),ISBLANK(V345),AND(ISBLANK(W345),ISBLANK(X345))))</f>
        <v/>
      </c>
      <c r="AG345" s="309" t="n">
        <v>25</v>
      </c>
      <c r="AH345" s="309">
        <f>IF(AG345&lt;=30,1,IF(AG345&lt;=60,2,IF(AG345&lt;=100,3,"bd")))</f>
        <v/>
      </c>
      <c r="AI345" s="309">
        <f>AND(A345&gt;=zakresy_produkcyjne!B$2,A345&lt;=zakresy_produkcyjne!B$3)</f>
        <v/>
      </c>
      <c r="AJ345" s="309">
        <f>AND(B345&gt;=zakresy_produkcyjne!C$2,B345&lt;=zakresy_produkcyjne!C$3)</f>
        <v/>
      </c>
      <c r="AK345" s="309">
        <f>AND(C345&gt;=zakresy_produkcyjne!D$2,C345&lt;=zakresy_produkcyjne!D$3)</f>
        <v/>
      </c>
      <c r="AL345" s="309">
        <f>AND(D345&gt;=zakresy_produkcyjne!E$2,D345&lt;=zakresy_produkcyjne!E$3)</f>
        <v/>
      </c>
      <c r="AM345" s="309">
        <f>AND(E345&gt;=zakresy_produkcyjne!F$2,E345&lt;=zakresy_produkcyjne!F$3)</f>
        <v/>
      </c>
      <c r="AN345" s="309">
        <f>AND(F345&gt;=zakresy_produkcyjne!G$2,F345&lt;=zakresy_produkcyjne!G$3)</f>
        <v/>
      </c>
      <c r="AO345" s="309">
        <f>AND(G345&gt;=zakresy_produkcyjne!H$2,G345&lt;=zakresy_produkcyjne!H$3)</f>
        <v/>
      </c>
      <c r="AP345" s="309">
        <f>AND(O345&gt;=zakresy_produkcyjne!I$2,O345&lt;=zakresy_produkcyjne!I$3)</f>
        <v/>
      </c>
      <c r="AQ345" s="309">
        <f>AND(P345&gt;=zakresy_produkcyjne!J$2,P345&lt;=zakresy_produkcyjne!J$3)</f>
        <v/>
      </c>
      <c r="AR345" s="309">
        <f>AND(Q345&gt;=zakresy_produkcyjne!K$2,Q345&lt;=zakresy_produkcyjne!K$3)</f>
        <v/>
      </c>
      <c r="AS345" s="309">
        <f>AND(R345&gt;=zakresy_produkcyjne!L$2,R345&lt;=zakresy_produkcyjne!L$3)</f>
        <v/>
      </c>
      <c r="AT345" s="309">
        <f>AND(AI345:AO345)</f>
        <v/>
      </c>
      <c r="AU345" s="309">
        <f>AND(AP345:AS345)</f>
        <v/>
      </c>
      <c r="AV345" s="309">
        <f>AND(AT345:AU345)</f>
        <v/>
      </c>
      <c r="AW345" s="309">
        <f>AI345*zakresy_produkcyjne!B$4+AJ345*zakresy_produkcyjne!C$4+AK345*zakresy_produkcyjne!D$4+AL345*zakresy_produkcyjne!E$4+AM345*zakresy_produkcyjne!F$4+AN345*zakresy_produkcyjne!G$4+AO345*zakresy_produkcyjne!H$4+AP345*zakresy_produkcyjne!I$4+AQ345*zakresy_produkcyjne!J$4+AR345*zakresy_produkcyjne!K$4+AS345*zakresy_produkcyjne!L$4</f>
        <v/>
      </c>
      <c r="BJ345" s="309">
        <f>IF(S345&lt;&gt;"",S345,BE345)</f>
        <v/>
      </c>
      <c r="BK345" s="309">
        <f>IF(T345&lt;&gt;"",T345,BF345)</f>
        <v/>
      </c>
      <c r="BL345" s="309">
        <f>IF(U345&lt;&gt;"",U345,BG345)</f>
        <v/>
      </c>
      <c r="BM345" s="309">
        <f>IF(V345&lt;&gt;"",V345,BH345)</f>
        <v/>
      </c>
      <c r="BN345" s="309">
        <f>IF(X345&lt;&gt;"",X345,BI345)</f>
        <v/>
      </c>
      <c r="BO345" s="309">
        <f>ABS(BE345-BJ345)</f>
        <v/>
      </c>
      <c r="BP345" s="309">
        <f>IF(S345&lt;&gt;"",POWER((Arkusz10!$O$9*Q345+Arkusz10!$P$9)-S345,2))</f>
        <v/>
      </c>
    </row>
    <row customHeight="1" ht="13.8" r="346" s="311">
      <c r="A346" s="464" t="n">
        <v>3.3</v>
      </c>
      <c r="B346" s="464" t="n">
        <v>2.5</v>
      </c>
      <c r="C346" s="464" t="n">
        <v>0.21</v>
      </c>
      <c r="D346" s="464" t="n">
        <v>0.06</v>
      </c>
      <c r="E346" s="464" t="n">
        <v>1.6</v>
      </c>
      <c r="F346" s="464" t="n">
        <v>1.6</v>
      </c>
      <c r="G346" s="464" t="n">
        <v>0</v>
      </c>
      <c r="H346" s="464" t="n">
        <v>0.008</v>
      </c>
      <c r="I346" s="464" t="n">
        <v>0.01</v>
      </c>
      <c r="J346" s="464" t="n">
        <v>0</v>
      </c>
      <c r="K346" s="464" t="n">
        <v>0</v>
      </c>
      <c r="L346" s="464" t="n">
        <v>0</v>
      </c>
      <c r="M346" s="464" t="n">
        <v>0</v>
      </c>
      <c r="N346" s="464" t="n">
        <v>0</v>
      </c>
      <c r="O346" s="464" t="n">
        <v>900</v>
      </c>
      <c r="P346" s="464" t="n">
        <v>120</v>
      </c>
      <c r="Q346" s="464" t="n">
        <v>400</v>
      </c>
      <c r="R346" s="464" t="n">
        <v>120</v>
      </c>
      <c r="S346" s="464" t="n"/>
      <c r="T346" s="464" t="n"/>
      <c r="U346" s="464" t="n"/>
      <c r="V346" s="464" t="n"/>
      <c r="W346" s="464" t="n"/>
      <c r="X346" s="464" t="n">
        <v>57</v>
      </c>
      <c r="Y346" s="464" t="n">
        <v>40</v>
      </c>
      <c r="Z346" s="464" t="n"/>
      <c r="AA346" s="464" t="n"/>
      <c r="AB346" s="464" t="n"/>
      <c r="AC346" s="464" t="n"/>
      <c r="AD346" s="464" t="n"/>
      <c r="AE346" s="464" t="n"/>
      <c r="AF346" s="309">
        <f>NOT(OR(ISBLANK(S346),ISBLANK(T346),ISBLANK(U346),ISBLANK(V346),AND(ISBLANK(W346),ISBLANK(X346))))</f>
        <v/>
      </c>
      <c r="AG346" s="309" t="n">
        <v>25</v>
      </c>
      <c r="AH346" s="309">
        <f>IF(AG346&lt;=30,1,IF(AG346&lt;=60,2,IF(AG346&lt;=100,3,"bd")))</f>
        <v/>
      </c>
      <c r="AI346" s="309">
        <f>AND(A346&gt;=zakresy_produkcyjne!B$2,A346&lt;=zakresy_produkcyjne!B$3)</f>
        <v/>
      </c>
      <c r="AJ346" s="309">
        <f>AND(B346&gt;=zakresy_produkcyjne!C$2,B346&lt;=zakresy_produkcyjne!C$3)</f>
        <v/>
      </c>
      <c r="AK346" s="309">
        <f>AND(C346&gt;=zakresy_produkcyjne!D$2,C346&lt;=zakresy_produkcyjne!D$3)</f>
        <v/>
      </c>
      <c r="AL346" s="309">
        <f>AND(D346&gt;=zakresy_produkcyjne!E$2,D346&lt;=zakresy_produkcyjne!E$3)</f>
        <v/>
      </c>
      <c r="AM346" s="309">
        <f>AND(E346&gt;=zakresy_produkcyjne!F$2,E346&lt;=zakresy_produkcyjne!F$3)</f>
        <v/>
      </c>
      <c r="AN346" s="309">
        <f>AND(F346&gt;=zakresy_produkcyjne!G$2,F346&lt;=zakresy_produkcyjne!G$3)</f>
        <v/>
      </c>
      <c r="AO346" s="309">
        <f>AND(G346&gt;=zakresy_produkcyjne!H$2,G346&lt;=zakresy_produkcyjne!H$3)</f>
        <v/>
      </c>
      <c r="AP346" s="309">
        <f>AND(O346&gt;=zakresy_produkcyjne!I$2,O346&lt;=zakresy_produkcyjne!I$3)</f>
        <v/>
      </c>
      <c r="AQ346" s="309">
        <f>AND(P346&gt;=zakresy_produkcyjne!J$2,P346&lt;=zakresy_produkcyjne!J$3)</f>
        <v/>
      </c>
      <c r="AR346" s="309">
        <f>AND(Q346&gt;=zakresy_produkcyjne!K$2,Q346&lt;=zakresy_produkcyjne!K$3)</f>
        <v/>
      </c>
      <c r="AS346" s="309">
        <f>AND(R346&gt;=zakresy_produkcyjne!L$2,R346&lt;=zakresy_produkcyjne!L$3)</f>
        <v/>
      </c>
      <c r="AT346" s="309">
        <f>AND(AI346:AO346)</f>
        <v/>
      </c>
      <c r="AU346" s="309">
        <f>AND(AP346:AS346)</f>
        <v/>
      </c>
      <c r="AV346" s="309">
        <f>AND(AT346:AU346)</f>
        <v/>
      </c>
      <c r="AW346" s="309">
        <f>AI346*zakresy_produkcyjne!B$4+AJ346*zakresy_produkcyjne!C$4+AK346*zakresy_produkcyjne!D$4+AL346*zakresy_produkcyjne!E$4+AM346*zakresy_produkcyjne!F$4+AN346*zakresy_produkcyjne!G$4+AO346*zakresy_produkcyjne!H$4+AP346*zakresy_produkcyjne!I$4+AQ346*zakresy_produkcyjne!J$4+AR346*zakresy_produkcyjne!K$4+AS346*zakresy_produkcyjne!L$4</f>
        <v/>
      </c>
      <c r="BJ346" s="309">
        <f>IF(S346&lt;&gt;"",S346,BE346)</f>
        <v/>
      </c>
      <c r="BK346" s="309">
        <f>IF(T346&lt;&gt;"",T346,BF346)</f>
        <v/>
      </c>
      <c r="BL346" s="309">
        <f>IF(U346&lt;&gt;"",U346,BG346)</f>
        <v/>
      </c>
      <c r="BM346" s="309">
        <f>IF(V346&lt;&gt;"",V346,BH346)</f>
        <v/>
      </c>
      <c r="BN346" s="309">
        <f>IF(X346&lt;&gt;"",X346,BI346)</f>
        <v/>
      </c>
      <c r="BO346" s="309">
        <f>ABS(BE346-BJ346)</f>
        <v/>
      </c>
      <c r="BP346" s="309">
        <f>IF(S346&lt;&gt;"",POWER((Arkusz10!$O$9*Q346+Arkusz10!$P$9)-S346,2))</f>
        <v/>
      </c>
    </row>
    <row customHeight="1" ht="13.8" r="347" s="311">
      <c r="A347" s="464" t="n">
        <v>3.3</v>
      </c>
      <c r="B347" s="464" t="n">
        <v>2.5</v>
      </c>
      <c r="C347" s="464" t="n">
        <v>0.21</v>
      </c>
      <c r="D347" s="464" t="n">
        <v>0.06</v>
      </c>
      <c r="E347" s="464" t="n">
        <v>1.6</v>
      </c>
      <c r="F347" s="464" t="n">
        <v>1.6</v>
      </c>
      <c r="G347" s="464" t="n">
        <v>0</v>
      </c>
      <c r="H347" s="464" t="n">
        <v>0.008</v>
      </c>
      <c r="I347" s="464" t="n">
        <v>0.01</v>
      </c>
      <c r="J347" s="464" t="n">
        <v>0</v>
      </c>
      <c r="K347" s="464" t="n">
        <v>0</v>
      </c>
      <c r="L347" s="464" t="n">
        <v>0</v>
      </c>
      <c r="M347" s="464" t="n">
        <v>0</v>
      </c>
      <c r="N347" s="464" t="n">
        <v>0</v>
      </c>
      <c r="O347" s="464" t="n">
        <v>900</v>
      </c>
      <c r="P347" s="464" t="n">
        <v>120</v>
      </c>
      <c r="Q347" s="464" t="n">
        <v>400</v>
      </c>
      <c r="R347" s="464" t="n">
        <v>180</v>
      </c>
      <c r="S347" s="464" t="n"/>
      <c r="T347" s="464" t="n"/>
      <c r="U347" s="464" t="n"/>
      <c r="V347" s="464" t="n"/>
      <c r="W347" s="464" t="n"/>
      <c r="X347" s="464" t="n">
        <v>56</v>
      </c>
      <c r="Y347" s="464" t="n">
        <v>40</v>
      </c>
      <c r="Z347" s="464" t="n"/>
      <c r="AA347" s="464" t="n"/>
      <c r="AB347" s="464" t="n"/>
      <c r="AC347" s="464" t="n"/>
      <c r="AD347" s="464" t="n"/>
      <c r="AE347" s="464" t="n"/>
      <c r="AF347" s="309">
        <f>NOT(OR(ISBLANK(S347),ISBLANK(T347),ISBLANK(U347),ISBLANK(V347),AND(ISBLANK(W347),ISBLANK(X347))))</f>
        <v/>
      </c>
      <c r="AG347" s="309" t="n">
        <v>25</v>
      </c>
      <c r="AH347" s="309">
        <f>IF(AG347&lt;=30,1,IF(AG347&lt;=60,2,IF(AG347&lt;=100,3,"bd")))</f>
        <v/>
      </c>
      <c r="AI347" s="309">
        <f>AND(A347&gt;=zakresy_produkcyjne!B$2,A347&lt;=zakresy_produkcyjne!B$3)</f>
        <v/>
      </c>
      <c r="AJ347" s="309">
        <f>AND(B347&gt;=zakresy_produkcyjne!C$2,B347&lt;=zakresy_produkcyjne!C$3)</f>
        <v/>
      </c>
      <c r="AK347" s="309">
        <f>AND(C347&gt;=zakresy_produkcyjne!D$2,C347&lt;=zakresy_produkcyjne!D$3)</f>
        <v/>
      </c>
      <c r="AL347" s="309">
        <f>AND(D347&gt;=zakresy_produkcyjne!E$2,D347&lt;=zakresy_produkcyjne!E$3)</f>
        <v/>
      </c>
      <c r="AM347" s="309">
        <f>AND(E347&gt;=zakresy_produkcyjne!F$2,E347&lt;=zakresy_produkcyjne!F$3)</f>
        <v/>
      </c>
      <c r="AN347" s="309">
        <f>AND(F347&gt;=zakresy_produkcyjne!G$2,F347&lt;=zakresy_produkcyjne!G$3)</f>
        <v/>
      </c>
      <c r="AO347" s="309">
        <f>AND(G347&gt;=zakresy_produkcyjne!H$2,G347&lt;=zakresy_produkcyjne!H$3)</f>
        <v/>
      </c>
      <c r="AP347" s="309">
        <f>AND(O347&gt;=zakresy_produkcyjne!I$2,O347&lt;=zakresy_produkcyjne!I$3)</f>
        <v/>
      </c>
      <c r="AQ347" s="309">
        <f>AND(P347&gt;=zakresy_produkcyjne!J$2,P347&lt;=zakresy_produkcyjne!J$3)</f>
        <v/>
      </c>
      <c r="AR347" s="309">
        <f>AND(Q347&gt;=zakresy_produkcyjne!K$2,Q347&lt;=zakresy_produkcyjne!K$3)</f>
        <v/>
      </c>
      <c r="AS347" s="309">
        <f>AND(R347&gt;=zakresy_produkcyjne!L$2,R347&lt;=zakresy_produkcyjne!L$3)</f>
        <v/>
      </c>
      <c r="AT347" s="309">
        <f>AND(AI347:AO347)</f>
        <v/>
      </c>
      <c r="AU347" s="309">
        <f>AND(AP347:AS347)</f>
        <v/>
      </c>
      <c r="AV347" s="309">
        <f>AND(AT347:AU347)</f>
        <v/>
      </c>
      <c r="AW347" s="309">
        <f>AI347*zakresy_produkcyjne!B$4+AJ347*zakresy_produkcyjne!C$4+AK347*zakresy_produkcyjne!D$4+AL347*zakresy_produkcyjne!E$4+AM347*zakresy_produkcyjne!F$4+AN347*zakresy_produkcyjne!G$4+AO347*zakresy_produkcyjne!H$4+AP347*zakresy_produkcyjne!I$4+AQ347*zakresy_produkcyjne!J$4+AR347*zakresy_produkcyjne!K$4+AS347*zakresy_produkcyjne!L$4</f>
        <v/>
      </c>
      <c r="BJ347" s="309">
        <f>IF(S347&lt;&gt;"",S347,BE347)</f>
        <v/>
      </c>
      <c r="BK347" s="309">
        <f>IF(T347&lt;&gt;"",T347,BF347)</f>
        <v/>
      </c>
      <c r="BL347" s="309">
        <f>IF(U347&lt;&gt;"",U347,BG347)</f>
        <v/>
      </c>
      <c r="BM347" s="309">
        <f>IF(V347&lt;&gt;"",V347,BH347)</f>
        <v/>
      </c>
      <c r="BN347" s="309">
        <f>IF(X347&lt;&gt;"",X347,BI347)</f>
        <v/>
      </c>
      <c r="BO347" s="309">
        <f>ABS(BE347-BJ347)</f>
        <v/>
      </c>
      <c r="BP347" s="309">
        <f>IF(S347&lt;&gt;"",POWER((Arkusz10!$O$9*Q347+Arkusz10!$P$9)-S347,2))</f>
        <v/>
      </c>
    </row>
    <row customHeight="1" ht="13.8" r="348" s="311">
      <c r="A348" s="464" t="n">
        <v>3.3</v>
      </c>
      <c r="B348" s="464" t="n">
        <v>2.5</v>
      </c>
      <c r="C348" s="464" t="n">
        <v>0.21</v>
      </c>
      <c r="D348" s="464" t="n">
        <v>0.06</v>
      </c>
      <c r="E348" s="464" t="n">
        <v>1.6</v>
      </c>
      <c r="F348" s="464" t="n">
        <v>1.6</v>
      </c>
      <c r="G348" s="464" t="n">
        <v>0</v>
      </c>
      <c r="H348" s="464" t="n">
        <v>0.008</v>
      </c>
      <c r="I348" s="464" t="n">
        <v>0.01</v>
      </c>
      <c r="J348" s="464" t="n">
        <v>0</v>
      </c>
      <c r="K348" s="464" t="n">
        <v>0</v>
      </c>
      <c r="L348" s="464" t="n">
        <v>0</v>
      </c>
      <c r="M348" s="464" t="n">
        <v>0</v>
      </c>
      <c r="N348" s="464" t="n">
        <v>0</v>
      </c>
      <c r="O348" s="464" t="n">
        <v>900</v>
      </c>
      <c r="P348" s="464" t="n">
        <v>120</v>
      </c>
      <c r="Q348" s="464" t="n">
        <v>400</v>
      </c>
      <c r="R348" s="464" t="n">
        <v>240</v>
      </c>
      <c r="S348" s="464" t="n">
        <v>912</v>
      </c>
      <c r="T348" s="465" t="n"/>
      <c r="U348" s="464" t="n">
        <v>5.5</v>
      </c>
      <c r="V348" s="464">
        <f>KONWERTUJ_TWARDOSC(AE348,tabela_twardosci!$M$8:$M$69,tabela_twardosci!$K$8:$K$69)</f>
        <v/>
      </c>
      <c r="W348" s="464" t="n"/>
      <c r="X348" s="464" t="n">
        <v>51.5</v>
      </c>
      <c r="Y348" s="464" t="n">
        <v>40</v>
      </c>
      <c r="Z348" s="464" t="n"/>
      <c r="AA348" s="464" t="n"/>
      <c r="AB348" s="464" t="n"/>
      <c r="AC348" s="464" t="n"/>
      <c r="AD348" s="464" t="n"/>
      <c r="AE348" s="464" t="n">
        <v>324</v>
      </c>
      <c r="AF348" s="309">
        <f>NOT(OR(ISBLANK(S348),ISBLANK(T348),ISBLANK(U348),ISBLANK(V348),AND(ISBLANK(W348),ISBLANK(X348))))</f>
        <v/>
      </c>
      <c r="AG348" s="309" t="n">
        <v>25</v>
      </c>
      <c r="AH348" s="309">
        <f>IF(AG348&lt;=30,1,IF(AG348&lt;=60,2,IF(AG348&lt;=100,3,"bd")))</f>
        <v/>
      </c>
      <c r="AI348" s="309">
        <f>AND(A348&gt;=zakresy_produkcyjne!B$2,A348&lt;=zakresy_produkcyjne!B$3)</f>
        <v/>
      </c>
      <c r="AJ348" s="309">
        <f>AND(B348&gt;=zakresy_produkcyjne!C$2,B348&lt;=zakresy_produkcyjne!C$3)</f>
        <v/>
      </c>
      <c r="AK348" s="309">
        <f>AND(C348&gt;=zakresy_produkcyjne!D$2,C348&lt;=zakresy_produkcyjne!D$3)</f>
        <v/>
      </c>
      <c r="AL348" s="309">
        <f>AND(D348&gt;=zakresy_produkcyjne!E$2,D348&lt;=zakresy_produkcyjne!E$3)</f>
        <v/>
      </c>
      <c r="AM348" s="309">
        <f>AND(E348&gt;=zakresy_produkcyjne!F$2,E348&lt;=zakresy_produkcyjne!F$3)</f>
        <v/>
      </c>
      <c r="AN348" s="309">
        <f>AND(F348&gt;=zakresy_produkcyjne!G$2,F348&lt;=zakresy_produkcyjne!G$3)</f>
        <v/>
      </c>
      <c r="AO348" s="309">
        <f>AND(G348&gt;=zakresy_produkcyjne!H$2,G348&lt;=zakresy_produkcyjne!H$3)</f>
        <v/>
      </c>
      <c r="AP348" s="309">
        <f>AND(O348&gt;=zakresy_produkcyjne!I$2,O348&lt;=zakresy_produkcyjne!I$3)</f>
        <v/>
      </c>
      <c r="AQ348" s="309">
        <f>AND(P348&gt;=zakresy_produkcyjne!J$2,P348&lt;=zakresy_produkcyjne!J$3)</f>
        <v/>
      </c>
      <c r="AR348" s="309">
        <f>AND(Q348&gt;=zakresy_produkcyjne!K$2,Q348&lt;=zakresy_produkcyjne!K$3)</f>
        <v/>
      </c>
      <c r="AS348" s="309">
        <f>AND(R348&gt;=zakresy_produkcyjne!L$2,R348&lt;=zakresy_produkcyjne!L$3)</f>
        <v/>
      </c>
      <c r="AT348" s="309">
        <f>AND(AI348:AO348)</f>
        <v/>
      </c>
      <c r="AU348" s="309">
        <f>AND(AP348:AS348)</f>
        <v/>
      </c>
      <c r="AV348" s="309">
        <f>AND(AT348:AU348)</f>
        <v/>
      </c>
      <c r="AW348" s="309">
        <f>AI348*zakresy_produkcyjne!B$4+AJ348*zakresy_produkcyjne!C$4+AK348*zakresy_produkcyjne!D$4+AL348*zakresy_produkcyjne!E$4+AM348*zakresy_produkcyjne!F$4+AN348*zakresy_produkcyjne!G$4+AO348*zakresy_produkcyjne!H$4+AP348*zakresy_produkcyjne!I$4+AQ348*zakresy_produkcyjne!J$4+AR348*zakresy_produkcyjne!K$4+AS348*zakresy_produkcyjne!L$4</f>
        <v/>
      </c>
      <c r="BJ348" s="309">
        <f>IF(S348&lt;&gt;"",S348,BE348)</f>
        <v/>
      </c>
      <c r="BK348" s="309">
        <f>IF(T348&lt;&gt;"",T348,BF348)</f>
        <v/>
      </c>
      <c r="BL348" s="309">
        <f>IF(U348&lt;&gt;"",U348,BG348)</f>
        <v/>
      </c>
      <c r="BM348" s="309">
        <f>IF(V348&lt;&gt;"",V348,BH348)</f>
        <v/>
      </c>
      <c r="BN348" s="309">
        <f>IF(X348&lt;&gt;"",X348,BI348)</f>
        <v/>
      </c>
      <c r="BO348" s="309">
        <f>ABS(BE348-BJ348)</f>
        <v/>
      </c>
      <c r="BP348" s="309">
        <f>IF(S348&lt;&gt;"",POWER((Arkusz10!$O$9*Q348+Arkusz10!$P$9)-S348,2))</f>
        <v/>
      </c>
    </row>
    <row customHeight="1" ht="13.8" r="349" s="311">
      <c r="A349" s="464" t="n">
        <v>3.3</v>
      </c>
      <c r="B349" s="464" t="n">
        <v>2.5</v>
      </c>
      <c r="C349" s="464" t="n">
        <v>0.21</v>
      </c>
      <c r="D349" s="464" t="n">
        <v>0.06</v>
      </c>
      <c r="E349" s="464" t="n">
        <v>1.6</v>
      </c>
      <c r="F349" s="464" t="n">
        <v>1.6</v>
      </c>
      <c r="G349" s="464" t="n">
        <v>0</v>
      </c>
      <c r="H349" s="464" t="n">
        <v>0.008</v>
      </c>
      <c r="I349" s="464" t="n">
        <v>0.01</v>
      </c>
      <c r="J349" s="464" t="n">
        <v>0</v>
      </c>
      <c r="K349" s="464" t="n">
        <v>0</v>
      </c>
      <c r="L349" s="464" t="n">
        <v>0</v>
      </c>
      <c r="M349" s="464" t="n">
        <v>0</v>
      </c>
      <c r="N349" s="464" t="n">
        <v>0</v>
      </c>
      <c r="O349" s="464" t="n">
        <v>900</v>
      </c>
      <c r="P349" s="464" t="n">
        <v>120</v>
      </c>
      <c r="Q349" s="464" t="n">
        <v>400</v>
      </c>
      <c r="R349" s="464" t="n">
        <v>300</v>
      </c>
      <c r="S349" s="464" t="n"/>
      <c r="T349" s="464" t="n"/>
      <c r="U349" s="464" t="n"/>
      <c r="V349" s="464" t="n"/>
      <c r="W349" s="464" t="n"/>
      <c r="X349" s="464" t="n">
        <v>43</v>
      </c>
      <c r="Y349" s="464" t="n">
        <v>40</v>
      </c>
      <c r="Z349" s="464" t="n"/>
      <c r="AA349" s="464" t="n"/>
      <c r="AB349" s="464" t="n"/>
      <c r="AC349" s="464" t="n"/>
      <c r="AD349" s="464" t="n"/>
      <c r="AE349" s="464" t="n"/>
      <c r="AF349" s="309">
        <f>NOT(OR(ISBLANK(S349),ISBLANK(T349),ISBLANK(U349),ISBLANK(V349),AND(ISBLANK(W349),ISBLANK(X349))))</f>
        <v/>
      </c>
      <c r="AG349" s="309" t="n">
        <v>25</v>
      </c>
      <c r="AH349" s="309">
        <f>IF(AG349&lt;=30,1,IF(AG349&lt;=60,2,IF(AG349&lt;=100,3,"bd")))</f>
        <v/>
      </c>
      <c r="AI349" s="309">
        <f>AND(A349&gt;=zakresy_produkcyjne!B$2,A349&lt;=zakresy_produkcyjne!B$3)</f>
        <v/>
      </c>
      <c r="AJ349" s="309">
        <f>AND(B349&gt;=zakresy_produkcyjne!C$2,B349&lt;=zakresy_produkcyjne!C$3)</f>
        <v/>
      </c>
      <c r="AK349" s="309">
        <f>AND(C349&gt;=zakresy_produkcyjne!D$2,C349&lt;=zakresy_produkcyjne!D$3)</f>
        <v/>
      </c>
      <c r="AL349" s="309">
        <f>AND(D349&gt;=zakresy_produkcyjne!E$2,D349&lt;=zakresy_produkcyjne!E$3)</f>
        <v/>
      </c>
      <c r="AM349" s="309">
        <f>AND(E349&gt;=zakresy_produkcyjne!F$2,E349&lt;=zakresy_produkcyjne!F$3)</f>
        <v/>
      </c>
      <c r="AN349" s="309">
        <f>AND(F349&gt;=zakresy_produkcyjne!G$2,F349&lt;=zakresy_produkcyjne!G$3)</f>
        <v/>
      </c>
      <c r="AO349" s="309">
        <f>AND(G349&gt;=zakresy_produkcyjne!H$2,G349&lt;=zakresy_produkcyjne!H$3)</f>
        <v/>
      </c>
      <c r="AP349" s="309">
        <f>AND(O349&gt;=zakresy_produkcyjne!I$2,O349&lt;=zakresy_produkcyjne!I$3)</f>
        <v/>
      </c>
      <c r="AQ349" s="309">
        <f>AND(P349&gt;=zakresy_produkcyjne!J$2,P349&lt;=zakresy_produkcyjne!J$3)</f>
        <v/>
      </c>
      <c r="AR349" s="309">
        <f>AND(Q349&gt;=zakresy_produkcyjne!K$2,Q349&lt;=zakresy_produkcyjne!K$3)</f>
        <v/>
      </c>
      <c r="AS349" s="309">
        <f>AND(R349&gt;=zakresy_produkcyjne!L$2,R349&lt;=zakresy_produkcyjne!L$3)</f>
        <v/>
      </c>
      <c r="AT349" s="309">
        <f>AND(AI349:AO349)</f>
        <v/>
      </c>
      <c r="AU349" s="309">
        <f>AND(AP349:AS349)</f>
        <v/>
      </c>
      <c r="AV349" s="309">
        <f>AND(AT349:AU349)</f>
        <v/>
      </c>
      <c r="AW349" s="309">
        <f>AI349*zakresy_produkcyjne!B$4+AJ349*zakresy_produkcyjne!C$4+AK349*zakresy_produkcyjne!D$4+AL349*zakresy_produkcyjne!E$4+AM349*zakresy_produkcyjne!F$4+AN349*zakresy_produkcyjne!G$4+AO349*zakresy_produkcyjne!H$4+AP349*zakresy_produkcyjne!I$4+AQ349*zakresy_produkcyjne!J$4+AR349*zakresy_produkcyjne!K$4+AS349*zakresy_produkcyjne!L$4</f>
        <v/>
      </c>
      <c r="BJ349" s="309">
        <f>IF(S349&lt;&gt;"",S349,BE349)</f>
        <v/>
      </c>
      <c r="BK349" s="309">
        <f>IF(T349&lt;&gt;"",T349,BF349)</f>
        <v/>
      </c>
      <c r="BL349" s="309">
        <f>IF(U349&lt;&gt;"",U349,BG349)</f>
        <v/>
      </c>
      <c r="BM349" s="309">
        <f>IF(V349&lt;&gt;"",V349,BH349)</f>
        <v/>
      </c>
      <c r="BN349" s="309">
        <f>IF(X349&lt;&gt;"",X349,BI349)</f>
        <v/>
      </c>
      <c r="BO349" s="309">
        <f>ABS(BE349-BJ349)</f>
        <v/>
      </c>
      <c r="BP349" s="309">
        <f>IF(S349&lt;&gt;"",POWER((Arkusz10!$O$9*Q349+Arkusz10!$P$9)-S349,2))</f>
        <v/>
      </c>
    </row>
    <row customHeight="1" ht="13.8" r="350" s="311">
      <c r="A350" s="464" t="n">
        <v>3.3</v>
      </c>
      <c r="B350" s="464" t="n">
        <v>2.5</v>
      </c>
      <c r="C350" s="464" t="n">
        <v>0.21</v>
      </c>
      <c r="D350" s="464" t="n">
        <v>0.06</v>
      </c>
      <c r="E350" s="464" t="n">
        <v>1.6</v>
      </c>
      <c r="F350" s="464" t="n">
        <v>1.6</v>
      </c>
      <c r="G350" s="464" t="n">
        <v>0</v>
      </c>
      <c r="H350" s="464" t="n">
        <v>0.008</v>
      </c>
      <c r="I350" s="464" t="n">
        <v>0.01</v>
      </c>
      <c r="J350" s="464" t="n">
        <v>0</v>
      </c>
      <c r="K350" s="464" t="n">
        <v>0</v>
      </c>
      <c r="L350" s="464" t="n">
        <v>0</v>
      </c>
      <c r="M350" s="464" t="n">
        <v>0</v>
      </c>
      <c r="N350" s="464" t="n">
        <v>0</v>
      </c>
      <c r="O350" s="464" t="n">
        <v>900</v>
      </c>
      <c r="P350" s="464" t="n">
        <v>120</v>
      </c>
      <c r="Q350" s="464" t="n">
        <v>400</v>
      </c>
      <c r="R350" s="464" t="n">
        <v>360</v>
      </c>
      <c r="S350" s="464" t="n"/>
      <c r="T350" s="464" t="n"/>
      <c r="U350" s="464" t="n"/>
      <c r="V350" s="464" t="n"/>
      <c r="W350" s="464" t="n"/>
      <c r="X350" s="464" t="n">
        <v>37</v>
      </c>
      <c r="Y350" s="464" t="n">
        <v>40</v>
      </c>
      <c r="Z350" s="464" t="n"/>
      <c r="AA350" s="464" t="n"/>
      <c r="AB350" s="464" t="n"/>
      <c r="AC350" s="464" t="n"/>
      <c r="AD350" s="464" t="n"/>
      <c r="AE350" s="464" t="n"/>
      <c r="AF350" s="309">
        <f>NOT(OR(ISBLANK(S350),ISBLANK(T350),ISBLANK(U350),ISBLANK(V350),AND(ISBLANK(W350),ISBLANK(X350))))</f>
        <v/>
      </c>
      <c r="AG350" s="309" t="n">
        <v>25</v>
      </c>
      <c r="AH350" s="309">
        <f>IF(AG350&lt;=30,1,IF(AG350&lt;=60,2,IF(AG350&lt;=100,3,"bd")))</f>
        <v/>
      </c>
      <c r="AI350" s="309">
        <f>AND(A350&gt;=zakresy_produkcyjne!B$2,A350&lt;=zakresy_produkcyjne!B$3)</f>
        <v/>
      </c>
      <c r="AJ350" s="309">
        <f>AND(B350&gt;=zakresy_produkcyjne!C$2,B350&lt;=zakresy_produkcyjne!C$3)</f>
        <v/>
      </c>
      <c r="AK350" s="309">
        <f>AND(C350&gt;=zakresy_produkcyjne!D$2,C350&lt;=zakresy_produkcyjne!D$3)</f>
        <v/>
      </c>
      <c r="AL350" s="309">
        <f>AND(D350&gt;=zakresy_produkcyjne!E$2,D350&lt;=zakresy_produkcyjne!E$3)</f>
        <v/>
      </c>
      <c r="AM350" s="309">
        <f>AND(E350&gt;=zakresy_produkcyjne!F$2,E350&lt;=zakresy_produkcyjne!F$3)</f>
        <v/>
      </c>
      <c r="AN350" s="309">
        <f>AND(F350&gt;=zakresy_produkcyjne!G$2,F350&lt;=zakresy_produkcyjne!G$3)</f>
        <v/>
      </c>
      <c r="AO350" s="309">
        <f>AND(G350&gt;=zakresy_produkcyjne!H$2,G350&lt;=zakresy_produkcyjne!H$3)</f>
        <v/>
      </c>
      <c r="AP350" s="309">
        <f>AND(O350&gt;=zakresy_produkcyjne!I$2,O350&lt;=zakresy_produkcyjne!I$3)</f>
        <v/>
      </c>
      <c r="AQ350" s="309">
        <f>AND(P350&gt;=zakresy_produkcyjne!J$2,P350&lt;=zakresy_produkcyjne!J$3)</f>
        <v/>
      </c>
      <c r="AR350" s="309">
        <f>AND(Q350&gt;=zakresy_produkcyjne!K$2,Q350&lt;=zakresy_produkcyjne!K$3)</f>
        <v/>
      </c>
      <c r="AS350" s="309">
        <f>AND(R350&gt;=zakresy_produkcyjne!L$2,R350&lt;=zakresy_produkcyjne!L$3)</f>
        <v/>
      </c>
      <c r="AT350" s="309">
        <f>AND(AI350:AO350)</f>
        <v/>
      </c>
      <c r="AU350" s="309">
        <f>AND(AP350:AS350)</f>
        <v/>
      </c>
      <c r="AV350" s="309">
        <f>AND(AT350:AU350)</f>
        <v/>
      </c>
      <c r="AW350" s="309">
        <f>AI350*zakresy_produkcyjne!B$4+AJ350*zakresy_produkcyjne!C$4+AK350*zakresy_produkcyjne!D$4+AL350*zakresy_produkcyjne!E$4+AM350*zakresy_produkcyjne!F$4+AN350*zakresy_produkcyjne!G$4+AO350*zakresy_produkcyjne!H$4+AP350*zakresy_produkcyjne!I$4+AQ350*zakresy_produkcyjne!J$4+AR350*zakresy_produkcyjne!K$4+AS350*zakresy_produkcyjne!L$4</f>
        <v/>
      </c>
      <c r="BJ350" s="309">
        <f>IF(S350&lt;&gt;"",S350,BE350)</f>
        <v/>
      </c>
      <c r="BK350" s="309">
        <f>IF(T350&lt;&gt;"",T350,BF350)</f>
        <v/>
      </c>
      <c r="BL350" s="309">
        <f>IF(U350&lt;&gt;"",U350,BG350)</f>
        <v/>
      </c>
      <c r="BM350" s="309">
        <f>IF(V350&lt;&gt;"",V350,BH350)</f>
        <v/>
      </c>
      <c r="BN350" s="309">
        <f>IF(X350&lt;&gt;"",X350,BI350)</f>
        <v/>
      </c>
      <c r="BO350" s="309">
        <f>ABS(BE350-BJ350)</f>
        <v/>
      </c>
      <c r="BP350" s="309">
        <f>IF(S350&lt;&gt;"",POWER((Arkusz10!$O$9*Q350+Arkusz10!$P$9)-S350,2))</f>
        <v/>
      </c>
    </row>
    <row customHeight="1" ht="13.8" r="351" s="311">
      <c r="A351" s="464" t="n">
        <v>3.3</v>
      </c>
      <c r="B351" s="464" t="n">
        <v>2.5</v>
      </c>
      <c r="C351" s="464" t="n">
        <v>0.21</v>
      </c>
      <c r="D351" s="464" t="n">
        <v>0.06</v>
      </c>
      <c r="E351" s="464" t="n">
        <v>1.6</v>
      </c>
      <c r="F351" s="464" t="n">
        <v>1.6</v>
      </c>
      <c r="G351" s="464" t="n">
        <v>0</v>
      </c>
      <c r="H351" s="464" t="n">
        <v>0.008</v>
      </c>
      <c r="I351" s="464" t="n">
        <v>0.01</v>
      </c>
      <c r="J351" s="464" t="n">
        <v>0</v>
      </c>
      <c r="K351" s="464" t="n">
        <v>0</v>
      </c>
      <c r="L351" s="464" t="n">
        <v>0</v>
      </c>
      <c r="M351" s="464" t="n">
        <v>0</v>
      </c>
      <c r="N351" s="464" t="n">
        <v>0</v>
      </c>
      <c r="O351" s="464" t="n">
        <v>950</v>
      </c>
      <c r="P351" s="464" t="n">
        <v>120</v>
      </c>
      <c r="Q351" s="464" t="n">
        <v>300</v>
      </c>
      <c r="R351" s="464" t="n">
        <v>30</v>
      </c>
      <c r="S351" s="464" t="n"/>
      <c r="T351" s="464" t="n"/>
      <c r="U351" s="464" t="n"/>
      <c r="V351" s="464" t="n"/>
      <c r="W351" s="464" t="n"/>
      <c r="X351" s="464" t="n">
        <v>12.5</v>
      </c>
      <c r="Y351" s="464" t="n">
        <v>40</v>
      </c>
      <c r="Z351" s="464" t="n"/>
      <c r="AA351" s="464" t="n"/>
      <c r="AB351" s="464" t="n"/>
      <c r="AC351" s="464" t="n"/>
      <c r="AD351" s="464" t="n"/>
      <c r="AE351" s="464" t="n"/>
      <c r="AF351" s="309">
        <f>NOT(OR(ISBLANK(S351),ISBLANK(T351),ISBLANK(U351),ISBLANK(V351),AND(ISBLANK(W351),ISBLANK(X351))))</f>
        <v/>
      </c>
      <c r="AG351" s="309" t="n">
        <v>25</v>
      </c>
      <c r="AH351" s="309">
        <f>IF(AG351&lt;=30,1,IF(AG351&lt;=60,2,IF(AG351&lt;=100,3,"bd")))</f>
        <v/>
      </c>
      <c r="AI351" s="309">
        <f>AND(A351&gt;=zakresy_produkcyjne!B$2,A351&lt;=zakresy_produkcyjne!B$3)</f>
        <v/>
      </c>
      <c r="AJ351" s="309">
        <f>AND(B351&gt;=zakresy_produkcyjne!C$2,B351&lt;=zakresy_produkcyjne!C$3)</f>
        <v/>
      </c>
      <c r="AK351" s="309">
        <f>AND(C351&gt;=zakresy_produkcyjne!D$2,C351&lt;=zakresy_produkcyjne!D$3)</f>
        <v/>
      </c>
      <c r="AL351" s="309">
        <f>AND(D351&gt;=zakresy_produkcyjne!E$2,D351&lt;=zakresy_produkcyjne!E$3)</f>
        <v/>
      </c>
      <c r="AM351" s="309">
        <f>AND(E351&gt;=zakresy_produkcyjne!F$2,E351&lt;=zakresy_produkcyjne!F$3)</f>
        <v/>
      </c>
      <c r="AN351" s="309">
        <f>AND(F351&gt;=zakresy_produkcyjne!G$2,F351&lt;=zakresy_produkcyjne!G$3)</f>
        <v/>
      </c>
      <c r="AO351" s="309">
        <f>AND(G351&gt;=zakresy_produkcyjne!H$2,G351&lt;=zakresy_produkcyjne!H$3)</f>
        <v/>
      </c>
      <c r="AP351" s="309">
        <f>AND(O351&gt;=zakresy_produkcyjne!I$2,O351&lt;=zakresy_produkcyjne!I$3)</f>
        <v/>
      </c>
      <c r="AQ351" s="309">
        <f>AND(P351&gt;=zakresy_produkcyjne!J$2,P351&lt;=zakresy_produkcyjne!J$3)</f>
        <v/>
      </c>
      <c r="AR351" s="309">
        <f>AND(Q351&gt;=zakresy_produkcyjne!K$2,Q351&lt;=zakresy_produkcyjne!K$3)</f>
        <v/>
      </c>
      <c r="AS351" s="309">
        <f>AND(R351&gt;=zakresy_produkcyjne!L$2,R351&lt;=zakresy_produkcyjne!L$3)</f>
        <v/>
      </c>
      <c r="AT351" s="309">
        <f>AND(AI351:AO351)</f>
        <v/>
      </c>
      <c r="AU351" s="309">
        <f>AND(AP351:AS351)</f>
        <v/>
      </c>
      <c r="AV351" s="309">
        <f>AND(AT351:AU351)</f>
        <v/>
      </c>
      <c r="AW351" s="309">
        <f>AI351*zakresy_produkcyjne!B$4+AJ351*zakresy_produkcyjne!C$4+AK351*zakresy_produkcyjne!D$4+AL351*zakresy_produkcyjne!E$4+AM351*zakresy_produkcyjne!F$4+AN351*zakresy_produkcyjne!G$4+AO351*zakresy_produkcyjne!H$4+AP351*zakresy_produkcyjne!I$4+AQ351*zakresy_produkcyjne!J$4+AR351*zakresy_produkcyjne!K$4+AS351*zakresy_produkcyjne!L$4</f>
        <v/>
      </c>
      <c r="BJ351" s="309">
        <f>IF(S351&lt;&gt;"",S351,BE351)</f>
        <v/>
      </c>
      <c r="BK351" s="309">
        <f>IF(T351&lt;&gt;"",T351,BF351)</f>
        <v/>
      </c>
      <c r="BL351" s="309">
        <f>IF(U351&lt;&gt;"",U351,BG351)</f>
        <v/>
      </c>
      <c r="BM351" s="309">
        <f>IF(V351&lt;&gt;"",V351,BH351)</f>
        <v/>
      </c>
      <c r="BN351" s="309">
        <f>IF(X351&lt;&gt;"",X351,BI351)</f>
        <v/>
      </c>
      <c r="BO351" s="309">
        <f>ABS(BE351-BJ351)</f>
        <v/>
      </c>
      <c r="BP351" s="309">
        <f>IF(S351&lt;&gt;"",POWER((Arkusz10!$O$9*Q351+Arkusz10!$P$9)-S351,2))</f>
        <v/>
      </c>
    </row>
    <row customHeight="1" ht="13.8" r="352" s="311">
      <c r="A352" s="464" t="n">
        <v>3.3</v>
      </c>
      <c r="B352" s="464" t="n">
        <v>2.5</v>
      </c>
      <c r="C352" s="464" t="n">
        <v>0.21</v>
      </c>
      <c r="D352" s="464" t="n">
        <v>0.06</v>
      </c>
      <c r="E352" s="464" t="n">
        <v>1.6</v>
      </c>
      <c r="F352" s="464" t="n">
        <v>1.6</v>
      </c>
      <c r="G352" s="464" t="n">
        <v>0</v>
      </c>
      <c r="H352" s="464" t="n">
        <v>0.008</v>
      </c>
      <c r="I352" s="464" t="n">
        <v>0.01</v>
      </c>
      <c r="J352" s="464" t="n">
        <v>0</v>
      </c>
      <c r="K352" s="464" t="n">
        <v>0</v>
      </c>
      <c r="L352" s="464" t="n">
        <v>0</v>
      </c>
      <c r="M352" s="464" t="n">
        <v>0</v>
      </c>
      <c r="N352" s="464" t="n">
        <v>0</v>
      </c>
      <c r="O352" s="464" t="n">
        <v>950</v>
      </c>
      <c r="P352" s="464" t="n">
        <v>120</v>
      </c>
      <c r="Q352" s="464" t="n">
        <v>300</v>
      </c>
      <c r="R352" s="464" t="n">
        <v>60</v>
      </c>
      <c r="S352" s="464" t="n"/>
      <c r="T352" s="464" t="n"/>
      <c r="U352" s="464" t="n"/>
      <c r="V352" s="464" t="n"/>
      <c r="W352" s="464" t="n"/>
      <c r="X352" s="464" t="n">
        <v>31.5</v>
      </c>
      <c r="Y352" s="464" t="n">
        <v>40</v>
      </c>
      <c r="Z352" s="464" t="n"/>
      <c r="AA352" s="464" t="n"/>
      <c r="AB352" s="464" t="n"/>
      <c r="AC352" s="464" t="n"/>
      <c r="AD352" s="464" t="n"/>
      <c r="AE352" s="464" t="n"/>
      <c r="AF352" s="309">
        <f>NOT(OR(ISBLANK(S352),ISBLANK(T352),ISBLANK(U352),ISBLANK(V352),AND(ISBLANK(W352),ISBLANK(X352))))</f>
        <v/>
      </c>
      <c r="AG352" s="309" t="n">
        <v>25</v>
      </c>
      <c r="AH352" s="309">
        <f>IF(AG352&lt;=30,1,IF(AG352&lt;=60,2,IF(AG352&lt;=100,3,"bd")))</f>
        <v/>
      </c>
      <c r="AI352" s="309">
        <f>AND(A352&gt;=zakresy_produkcyjne!B$2,A352&lt;=zakresy_produkcyjne!B$3)</f>
        <v/>
      </c>
      <c r="AJ352" s="309">
        <f>AND(B352&gt;=zakresy_produkcyjne!C$2,B352&lt;=zakresy_produkcyjne!C$3)</f>
        <v/>
      </c>
      <c r="AK352" s="309">
        <f>AND(C352&gt;=zakresy_produkcyjne!D$2,C352&lt;=zakresy_produkcyjne!D$3)</f>
        <v/>
      </c>
      <c r="AL352" s="309">
        <f>AND(D352&gt;=zakresy_produkcyjne!E$2,D352&lt;=zakresy_produkcyjne!E$3)</f>
        <v/>
      </c>
      <c r="AM352" s="309">
        <f>AND(E352&gt;=zakresy_produkcyjne!F$2,E352&lt;=zakresy_produkcyjne!F$3)</f>
        <v/>
      </c>
      <c r="AN352" s="309">
        <f>AND(F352&gt;=zakresy_produkcyjne!G$2,F352&lt;=zakresy_produkcyjne!G$3)</f>
        <v/>
      </c>
      <c r="AO352" s="309">
        <f>AND(G352&gt;=zakresy_produkcyjne!H$2,G352&lt;=zakresy_produkcyjne!H$3)</f>
        <v/>
      </c>
      <c r="AP352" s="309">
        <f>AND(O352&gt;=zakresy_produkcyjne!I$2,O352&lt;=zakresy_produkcyjne!I$3)</f>
        <v/>
      </c>
      <c r="AQ352" s="309">
        <f>AND(P352&gt;=zakresy_produkcyjne!J$2,P352&lt;=zakresy_produkcyjne!J$3)</f>
        <v/>
      </c>
      <c r="AR352" s="309">
        <f>AND(Q352&gt;=zakresy_produkcyjne!K$2,Q352&lt;=zakresy_produkcyjne!K$3)</f>
        <v/>
      </c>
      <c r="AS352" s="309">
        <f>AND(R352&gt;=zakresy_produkcyjne!L$2,R352&lt;=zakresy_produkcyjne!L$3)</f>
        <v/>
      </c>
      <c r="AT352" s="309">
        <f>AND(AI352:AO352)</f>
        <v/>
      </c>
      <c r="AU352" s="309">
        <f>AND(AP352:AS352)</f>
        <v/>
      </c>
      <c r="AV352" s="309">
        <f>AND(AT352:AU352)</f>
        <v/>
      </c>
      <c r="AW352" s="309">
        <f>AI352*zakresy_produkcyjne!B$4+AJ352*zakresy_produkcyjne!C$4+AK352*zakresy_produkcyjne!D$4+AL352*zakresy_produkcyjne!E$4+AM352*zakresy_produkcyjne!F$4+AN352*zakresy_produkcyjne!G$4+AO352*zakresy_produkcyjne!H$4+AP352*zakresy_produkcyjne!I$4+AQ352*zakresy_produkcyjne!J$4+AR352*zakresy_produkcyjne!K$4+AS352*zakresy_produkcyjne!L$4</f>
        <v/>
      </c>
      <c r="BJ352" s="309">
        <f>IF(S352&lt;&gt;"",S352,BE352)</f>
        <v/>
      </c>
      <c r="BK352" s="309">
        <f>IF(T352&lt;&gt;"",T352,BF352)</f>
        <v/>
      </c>
      <c r="BL352" s="309">
        <f>IF(U352&lt;&gt;"",U352,BG352)</f>
        <v/>
      </c>
      <c r="BM352" s="309">
        <f>IF(V352&lt;&gt;"",V352,BH352)</f>
        <v/>
      </c>
      <c r="BN352" s="309">
        <f>IF(X352&lt;&gt;"",X352,BI352)</f>
        <v/>
      </c>
      <c r="BO352" s="309">
        <f>ABS(BE352-BJ352)</f>
        <v/>
      </c>
      <c r="BP352" s="309">
        <f>IF(S352&lt;&gt;"",POWER((Arkusz10!$O$9*Q352+Arkusz10!$P$9)-S352,2))</f>
        <v/>
      </c>
    </row>
    <row customHeight="1" ht="13.8" r="353" s="311">
      <c r="A353" s="464" t="n">
        <v>3.3</v>
      </c>
      <c r="B353" s="464" t="n">
        <v>2.5</v>
      </c>
      <c r="C353" s="464" t="n">
        <v>0.21</v>
      </c>
      <c r="D353" s="464" t="n">
        <v>0.06</v>
      </c>
      <c r="E353" s="464" t="n">
        <v>1.6</v>
      </c>
      <c r="F353" s="464" t="n">
        <v>1.6</v>
      </c>
      <c r="G353" s="464" t="n">
        <v>0</v>
      </c>
      <c r="H353" s="464" t="n">
        <v>0.008</v>
      </c>
      <c r="I353" s="464" t="n">
        <v>0.01</v>
      </c>
      <c r="J353" s="464" t="n">
        <v>0</v>
      </c>
      <c r="K353" s="464" t="n">
        <v>0</v>
      </c>
      <c r="L353" s="464" t="n">
        <v>0</v>
      </c>
      <c r="M353" s="464" t="n">
        <v>0</v>
      </c>
      <c r="N353" s="464" t="n">
        <v>0</v>
      </c>
      <c r="O353" s="464" t="n">
        <v>950</v>
      </c>
      <c r="P353" s="464" t="n">
        <v>120</v>
      </c>
      <c r="Q353" s="464" t="n">
        <v>300</v>
      </c>
      <c r="R353" s="464" t="n">
        <v>120</v>
      </c>
      <c r="S353" s="464" t="n"/>
      <c r="T353" s="464" t="n"/>
      <c r="U353" s="464" t="n"/>
      <c r="V353" s="464" t="n"/>
      <c r="W353" s="464" t="n"/>
      <c r="X353" s="464" t="n">
        <v>65.5</v>
      </c>
      <c r="Y353" s="464" t="n">
        <v>40</v>
      </c>
      <c r="Z353" s="464" t="n"/>
      <c r="AA353" s="464" t="n"/>
      <c r="AB353" s="464" t="n"/>
      <c r="AC353" s="464" t="n"/>
      <c r="AD353" s="464" t="n"/>
      <c r="AE353" s="464" t="n"/>
      <c r="AF353" s="309">
        <f>NOT(OR(ISBLANK(S353),ISBLANK(T353),ISBLANK(U353),ISBLANK(V353),AND(ISBLANK(W353),ISBLANK(X353))))</f>
        <v/>
      </c>
      <c r="AG353" s="309" t="n">
        <v>25</v>
      </c>
      <c r="AH353" s="309">
        <f>IF(AG353&lt;=30,1,IF(AG353&lt;=60,2,IF(AG353&lt;=100,3,"bd")))</f>
        <v/>
      </c>
      <c r="AI353" s="309">
        <f>AND(A353&gt;=zakresy_produkcyjne!B$2,A353&lt;=zakresy_produkcyjne!B$3)</f>
        <v/>
      </c>
      <c r="AJ353" s="309">
        <f>AND(B353&gt;=zakresy_produkcyjne!C$2,B353&lt;=zakresy_produkcyjne!C$3)</f>
        <v/>
      </c>
      <c r="AK353" s="309">
        <f>AND(C353&gt;=zakresy_produkcyjne!D$2,C353&lt;=zakresy_produkcyjne!D$3)</f>
        <v/>
      </c>
      <c r="AL353" s="309">
        <f>AND(D353&gt;=zakresy_produkcyjne!E$2,D353&lt;=zakresy_produkcyjne!E$3)</f>
        <v/>
      </c>
      <c r="AM353" s="309">
        <f>AND(E353&gt;=zakresy_produkcyjne!F$2,E353&lt;=zakresy_produkcyjne!F$3)</f>
        <v/>
      </c>
      <c r="AN353" s="309">
        <f>AND(F353&gt;=zakresy_produkcyjne!G$2,F353&lt;=zakresy_produkcyjne!G$3)</f>
        <v/>
      </c>
      <c r="AO353" s="309">
        <f>AND(G353&gt;=zakresy_produkcyjne!H$2,G353&lt;=zakresy_produkcyjne!H$3)</f>
        <v/>
      </c>
      <c r="AP353" s="309">
        <f>AND(O353&gt;=zakresy_produkcyjne!I$2,O353&lt;=zakresy_produkcyjne!I$3)</f>
        <v/>
      </c>
      <c r="AQ353" s="309">
        <f>AND(P353&gt;=zakresy_produkcyjne!J$2,P353&lt;=zakresy_produkcyjne!J$3)</f>
        <v/>
      </c>
      <c r="AR353" s="309">
        <f>AND(Q353&gt;=zakresy_produkcyjne!K$2,Q353&lt;=zakresy_produkcyjne!K$3)</f>
        <v/>
      </c>
      <c r="AS353" s="309">
        <f>AND(R353&gt;=zakresy_produkcyjne!L$2,R353&lt;=zakresy_produkcyjne!L$3)</f>
        <v/>
      </c>
      <c r="AT353" s="309">
        <f>AND(AI353:AO353)</f>
        <v/>
      </c>
      <c r="AU353" s="309">
        <f>AND(AP353:AS353)</f>
        <v/>
      </c>
      <c r="AV353" s="309">
        <f>AND(AT353:AU353)</f>
        <v/>
      </c>
      <c r="AW353" s="309">
        <f>AI353*zakresy_produkcyjne!B$4+AJ353*zakresy_produkcyjne!C$4+AK353*zakresy_produkcyjne!D$4+AL353*zakresy_produkcyjne!E$4+AM353*zakresy_produkcyjne!F$4+AN353*zakresy_produkcyjne!G$4+AO353*zakresy_produkcyjne!H$4+AP353*zakresy_produkcyjne!I$4+AQ353*zakresy_produkcyjne!J$4+AR353*zakresy_produkcyjne!K$4+AS353*zakresy_produkcyjne!L$4</f>
        <v/>
      </c>
      <c r="BJ353" s="309">
        <f>IF(S353&lt;&gt;"",S353,BE353)</f>
        <v/>
      </c>
      <c r="BK353" s="309">
        <f>IF(T353&lt;&gt;"",T353,BF353)</f>
        <v/>
      </c>
      <c r="BL353" s="309">
        <f>IF(U353&lt;&gt;"",U353,BG353)</f>
        <v/>
      </c>
      <c r="BM353" s="309">
        <f>IF(V353&lt;&gt;"",V353,BH353)</f>
        <v/>
      </c>
      <c r="BN353" s="309">
        <f>IF(X353&lt;&gt;"",X353,BI353)</f>
        <v/>
      </c>
      <c r="BO353" s="309">
        <f>ABS(BE353-BJ353)</f>
        <v/>
      </c>
      <c r="BP353" s="309">
        <f>IF(S353&lt;&gt;"",POWER((Arkusz10!$O$9*Q353+Arkusz10!$P$9)-S353,2))</f>
        <v/>
      </c>
    </row>
    <row customHeight="1" ht="13.8" r="354" s="311">
      <c r="A354" s="464" t="n">
        <v>3.3</v>
      </c>
      <c r="B354" s="464" t="n">
        <v>2.5</v>
      </c>
      <c r="C354" s="464" t="n">
        <v>0.21</v>
      </c>
      <c r="D354" s="464" t="n">
        <v>0.06</v>
      </c>
      <c r="E354" s="464" t="n">
        <v>1.6</v>
      </c>
      <c r="F354" s="464" t="n">
        <v>1.6</v>
      </c>
      <c r="G354" s="464" t="n">
        <v>0</v>
      </c>
      <c r="H354" s="464" t="n">
        <v>0.008</v>
      </c>
      <c r="I354" s="464" t="n">
        <v>0.01</v>
      </c>
      <c r="J354" s="464" t="n">
        <v>0</v>
      </c>
      <c r="K354" s="464" t="n">
        <v>0</v>
      </c>
      <c r="L354" s="464" t="n">
        <v>0</v>
      </c>
      <c r="M354" s="464" t="n">
        <v>0</v>
      </c>
      <c r="N354" s="464" t="n">
        <v>0</v>
      </c>
      <c r="O354" s="464" t="n">
        <v>950</v>
      </c>
      <c r="P354" s="464" t="n">
        <v>120</v>
      </c>
      <c r="Q354" s="464" t="n">
        <v>300</v>
      </c>
      <c r="R354" s="464" t="n">
        <v>180</v>
      </c>
      <c r="S354" s="464" t="n"/>
      <c r="T354" s="464" t="n"/>
      <c r="U354" s="464" t="n"/>
      <c r="V354" s="464" t="n"/>
      <c r="W354" s="464" t="n"/>
      <c r="X354" s="464" t="n">
        <v>73.5</v>
      </c>
      <c r="Y354" s="464" t="n">
        <v>40</v>
      </c>
      <c r="Z354" s="464" t="n"/>
      <c r="AA354" s="464" t="n"/>
      <c r="AB354" s="464" t="n"/>
      <c r="AC354" s="464" t="n"/>
      <c r="AD354" s="464" t="n"/>
      <c r="AE354" s="464" t="n"/>
      <c r="AF354" s="309">
        <f>NOT(OR(ISBLANK(S354),ISBLANK(T354),ISBLANK(U354),ISBLANK(V354),AND(ISBLANK(W354),ISBLANK(X354))))</f>
        <v/>
      </c>
      <c r="AG354" s="309" t="n">
        <v>25</v>
      </c>
      <c r="AH354" s="309">
        <f>IF(AG354&lt;=30,1,IF(AG354&lt;=60,2,IF(AG354&lt;=100,3,"bd")))</f>
        <v/>
      </c>
      <c r="AI354" s="309">
        <f>AND(A354&gt;=zakresy_produkcyjne!B$2,A354&lt;=zakresy_produkcyjne!B$3)</f>
        <v/>
      </c>
      <c r="AJ354" s="309">
        <f>AND(B354&gt;=zakresy_produkcyjne!C$2,B354&lt;=zakresy_produkcyjne!C$3)</f>
        <v/>
      </c>
      <c r="AK354" s="309">
        <f>AND(C354&gt;=zakresy_produkcyjne!D$2,C354&lt;=zakresy_produkcyjne!D$3)</f>
        <v/>
      </c>
      <c r="AL354" s="309">
        <f>AND(D354&gt;=zakresy_produkcyjne!E$2,D354&lt;=zakresy_produkcyjne!E$3)</f>
        <v/>
      </c>
      <c r="AM354" s="309">
        <f>AND(E354&gt;=zakresy_produkcyjne!F$2,E354&lt;=zakresy_produkcyjne!F$3)</f>
        <v/>
      </c>
      <c r="AN354" s="309">
        <f>AND(F354&gt;=zakresy_produkcyjne!G$2,F354&lt;=zakresy_produkcyjne!G$3)</f>
        <v/>
      </c>
      <c r="AO354" s="309">
        <f>AND(G354&gt;=zakresy_produkcyjne!H$2,G354&lt;=zakresy_produkcyjne!H$3)</f>
        <v/>
      </c>
      <c r="AP354" s="309">
        <f>AND(O354&gt;=zakresy_produkcyjne!I$2,O354&lt;=zakresy_produkcyjne!I$3)</f>
        <v/>
      </c>
      <c r="AQ354" s="309">
        <f>AND(P354&gt;=zakresy_produkcyjne!J$2,P354&lt;=zakresy_produkcyjne!J$3)</f>
        <v/>
      </c>
      <c r="AR354" s="309">
        <f>AND(Q354&gt;=zakresy_produkcyjne!K$2,Q354&lt;=zakresy_produkcyjne!K$3)</f>
        <v/>
      </c>
      <c r="AS354" s="309">
        <f>AND(R354&gt;=zakresy_produkcyjne!L$2,R354&lt;=zakresy_produkcyjne!L$3)</f>
        <v/>
      </c>
      <c r="AT354" s="309">
        <f>AND(AI354:AO354)</f>
        <v/>
      </c>
      <c r="AU354" s="309">
        <f>AND(AP354:AS354)</f>
        <v/>
      </c>
      <c r="AV354" s="309">
        <f>AND(AT354:AU354)</f>
        <v/>
      </c>
      <c r="AW354" s="309">
        <f>AI354*zakresy_produkcyjne!B$4+AJ354*zakresy_produkcyjne!C$4+AK354*zakresy_produkcyjne!D$4+AL354*zakresy_produkcyjne!E$4+AM354*zakresy_produkcyjne!F$4+AN354*zakresy_produkcyjne!G$4+AO354*zakresy_produkcyjne!H$4+AP354*zakresy_produkcyjne!I$4+AQ354*zakresy_produkcyjne!J$4+AR354*zakresy_produkcyjne!K$4+AS354*zakresy_produkcyjne!L$4</f>
        <v/>
      </c>
      <c r="BJ354" s="309">
        <f>IF(S354&lt;&gt;"",S354,BE354)</f>
        <v/>
      </c>
      <c r="BK354" s="309">
        <f>IF(T354&lt;&gt;"",T354,BF354)</f>
        <v/>
      </c>
      <c r="BL354" s="309">
        <f>IF(U354&lt;&gt;"",U354,BG354)</f>
        <v/>
      </c>
      <c r="BM354" s="309">
        <f>IF(V354&lt;&gt;"",V354,BH354)</f>
        <v/>
      </c>
      <c r="BN354" s="309">
        <f>IF(X354&lt;&gt;"",X354,BI354)</f>
        <v/>
      </c>
      <c r="BO354" s="309">
        <f>ABS(BE354-BJ354)</f>
        <v/>
      </c>
      <c r="BP354" s="309">
        <f>IF(S354&lt;&gt;"",POWER((Arkusz10!$O$9*Q354+Arkusz10!$P$9)-S354,2))</f>
        <v/>
      </c>
    </row>
    <row customHeight="1" ht="13.8" r="355" s="311">
      <c r="A355" s="464" t="n">
        <v>3.3</v>
      </c>
      <c r="B355" s="464" t="n">
        <v>2.5</v>
      </c>
      <c r="C355" s="464" t="n">
        <v>0.21</v>
      </c>
      <c r="D355" s="464" t="n">
        <v>0.06</v>
      </c>
      <c r="E355" s="464" t="n">
        <v>1.6</v>
      </c>
      <c r="F355" s="464" t="n">
        <v>1.6</v>
      </c>
      <c r="G355" s="464" t="n">
        <v>0</v>
      </c>
      <c r="H355" s="464" t="n">
        <v>0.008</v>
      </c>
      <c r="I355" s="464" t="n">
        <v>0.01</v>
      </c>
      <c r="J355" s="464" t="n">
        <v>0</v>
      </c>
      <c r="K355" s="464" t="n">
        <v>0</v>
      </c>
      <c r="L355" s="464" t="n">
        <v>0</v>
      </c>
      <c r="M355" s="464" t="n">
        <v>0</v>
      </c>
      <c r="N355" s="464" t="n">
        <v>0</v>
      </c>
      <c r="O355" s="464" t="n">
        <v>950</v>
      </c>
      <c r="P355" s="464" t="n">
        <v>120</v>
      </c>
      <c r="Q355" s="464" t="n">
        <v>300</v>
      </c>
      <c r="R355" s="464" t="n">
        <v>240</v>
      </c>
      <c r="S355" s="464" t="n"/>
      <c r="T355" s="464" t="n"/>
      <c r="U355" s="464" t="n"/>
      <c r="V355" s="464" t="n"/>
      <c r="W355" s="464" t="n"/>
      <c r="X355" s="464" t="n">
        <v>111</v>
      </c>
      <c r="Y355" s="464" t="n">
        <v>40</v>
      </c>
      <c r="Z355" s="464" t="n"/>
      <c r="AA355" s="464" t="n"/>
      <c r="AB355" s="464" t="n"/>
      <c r="AC355" s="464" t="n"/>
      <c r="AD355" s="464" t="n"/>
      <c r="AE355" s="464" t="n"/>
      <c r="AF355" s="309">
        <f>NOT(OR(ISBLANK(S355),ISBLANK(T355),ISBLANK(U355),ISBLANK(V355),AND(ISBLANK(W355),ISBLANK(X355))))</f>
        <v/>
      </c>
      <c r="AG355" s="309" t="n">
        <v>25</v>
      </c>
      <c r="AH355" s="309">
        <f>IF(AG355&lt;=30,1,IF(AG355&lt;=60,2,IF(AG355&lt;=100,3,"bd")))</f>
        <v/>
      </c>
      <c r="AI355" s="309">
        <f>AND(A355&gt;=zakresy_produkcyjne!B$2,A355&lt;=zakresy_produkcyjne!B$3)</f>
        <v/>
      </c>
      <c r="AJ355" s="309">
        <f>AND(B355&gt;=zakresy_produkcyjne!C$2,B355&lt;=zakresy_produkcyjne!C$3)</f>
        <v/>
      </c>
      <c r="AK355" s="309">
        <f>AND(C355&gt;=zakresy_produkcyjne!D$2,C355&lt;=zakresy_produkcyjne!D$3)</f>
        <v/>
      </c>
      <c r="AL355" s="309">
        <f>AND(D355&gt;=zakresy_produkcyjne!E$2,D355&lt;=zakresy_produkcyjne!E$3)</f>
        <v/>
      </c>
      <c r="AM355" s="309">
        <f>AND(E355&gt;=zakresy_produkcyjne!F$2,E355&lt;=zakresy_produkcyjne!F$3)</f>
        <v/>
      </c>
      <c r="AN355" s="309">
        <f>AND(F355&gt;=zakresy_produkcyjne!G$2,F355&lt;=zakresy_produkcyjne!G$3)</f>
        <v/>
      </c>
      <c r="AO355" s="309">
        <f>AND(G355&gt;=zakresy_produkcyjne!H$2,G355&lt;=zakresy_produkcyjne!H$3)</f>
        <v/>
      </c>
      <c r="AP355" s="309">
        <f>AND(O355&gt;=zakresy_produkcyjne!I$2,O355&lt;=zakresy_produkcyjne!I$3)</f>
        <v/>
      </c>
      <c r="AQ355" s="309">
        <f>AND(P355&gt;=zakresy_produkcyjne!J$2,P355&lt;=zakresy_produkcyjne!J$3)</f>
        <v/>
      </c>
      <c r="AR355" s="309">
        <f>AND(Q355&gt;=zakresy_produkcyjne!K$2,Q355&lt;=zakresy_produkcyjne!K$3)</f>
        <v/>
      </c>
      <c r="AS355" s="309">
        <f>AND(R355&gt;=zakresy_produkcyjne!L$2,R355&lt;=zakresy_produkcyjne!L$3)</f>
        <v/>
      </c>
      <c r="AT355" s="309">
        <f>AND(AI355:AO355)</f>
        <v/>
      </c>
      <c r="AU355" s="309">
        <f>AND(AP355:AS355)</f>
        <v/>
      </c>
      <c r="AV355" s="309">
        <f>AND(AT355:AU355)</f>
        <v/>
      </c>
      <c r="AW355" s="309">
        <f>AI355*zakresy_produkcyjne!B$4+AJ355*zakresy_produkcyjne!C$4+AK355*zakresy_produkcyjne!D$4+AL355*zakresy_produkcyjne!E$4+AM355*zakresy_produkcyjne!F$4+AN355*zakresy_produkcyjne!G$4+AO355*zakresy_produkcyjne!H$4+AP355*zakresy_produkcyjne!I$4+AQ355*zakresy_produkcyjne!J$4+AR355*zakresy_produkcyjne!K$4+AS355*zakresy_produkcyjne!L$4</f>
        <v/>
      </c>
      <c r="BJ355" s="309">
        <f>IF(S355&lt;&gt;"",S355,BE355)</f>
        <v/>
      </c>
      <c r="BK355" s="309">
        <f>IF(T355&lt;&gt;"",T355,BF355)</f>
        <v/>
      </c>
      <c r="BL355" s="309">
        <f>IF(U355&lt;&gt;"",U355,BG355)</f>
        <v/>
      </c>
      <c r="BM355" s="309">
        <f>IF(V355&lt;&gt;"",V355,BH355)</f>
        <v/>
      </c>
      <c r="BN355" s="309">
        <f>IF(X355&lt;&gt;"",X355,BI355)</f>
        <v/>
      </c>
      <c r="BO355" s="309">
        <f>ABS(BE355-BJ355)</f>
        <v/>
      </c>
      <c r="BP355" s="309">
        <f>IF(S355&lt;&gt;"",POWER((Arkusz10!$O$9*Q355+Arkusz10!$P$9)-S355,2))</f>
        <v/>
      </c>
    </row>
    <row customHeight="1" ht="13.8" r="356" s="311">
      <c r="A356" s="464" t="n">
        <v>3.3</v>
      </c>
      <c r="B356" s="464" t="n">
        <v>2.5</v>
      </c>
      <c r="C356" s="464" t="n">
        <v>0.21</v>
      </c>
      <c r="D356" s="464" t="n">
        <v>0.06</v>
      </c>
      <c r="E356" s="464" t="n">
        <v>1.6</v>
      </c>
      <c r="F356" s="464" t="n">
        <v>1.6</v>
      </c>
      <c r="G356" s="464" t="n">
        <v>0</v>
      </c>
      <c r="H356" s="464" t="n">
        <v>0.008</v>
      </c>
      <c r="I356" s="464" t="n">
        <v>0.01</v>
      </c>
      <c r="J356" s="464" t="n">
        <v>0</v>
      </c>
      <c r="K356" s="464" t="n">
        <v>0</v>
      </c>
      <c r="L356" s="464" t="n">
        <v>0</v>
      </c>
      <c r="M356" s="464" t="n">
        <v>0</v>
      </c>
      <c r="N356" s="464" t="n">
        <v>0</v>
      </c>
      <c r="O356" s="464" t="n">
        <v>950</v>
      </c>
      <c r="P356" s="464" t="n">
        <v>120</v>
      </c>
      <c r="Q356" s="464" t="n">
        <v>300</v>
      </c>
      <c r="R356" s="464" t="n">
        <v>300</v>
      </c>
      <c r="S356" s="464" t="n"/>
      <c r="T356" s="464" t="n"/>
      <c r="U356" s="464" t="n"/>
      <c r="V356" s="464" t="n"/>
      <c r="W356" s="464" t="n"/>
      <c r="X356" s="464" t="n">
        <v>107</v>
      </c>
      <c r="Y356" s="464" t="n">
        <v>40</v>
      </c>
      <c r="Z356" s="464" t="n"/>
      <c r="AA356" s="464" t="n"/>
      <c r="AB356" s="464" t="n"/>
      <c r="AC356" s="464" t="n"/>
      <c r="AD356" s="464" t="n"/>
      <c r="AE356" s="464" t="n"/>
      <c r="AF356" s="309">
        <f>NOT(OR(ISBLANK(S356),ISBLANK(T356),ISBLANK(U356),ISBLANK(V356),AND(ISBLANK(W356),ISBLANK(X356))))</f>
        <v/>
      </c>
      <c r="AG356" s="309" t="n">
        <v>25</v>
      </c>
      <c r="AH356" s="309">
        <f>IF(AG356&lt;=30,1,IF(AG356&lt;=60,2,IF(AG356&lt;=100,3,"bd")))</f>
        <v/>
      </c>
      <c r="AI356" s="309">
        <f>AND(A356&gt;=zakresy_produkcyjne!B$2,A356&lt;=zakresy_produkcyjne!B$3)</f>
        <v/>
      </c>
      <c r="AJ356" s="309">
        <f>AND(B356&gt;=zakresy_produkcyjne!C$2,B356&lt;=zakresy_produkcyjne!C$3)</f>
        <v/>
      </c>
      <c r="AK356" s="309">
        <f>AND(C356&gt;=zakresy_produkcyjne!D$2,C356&lt;=zakresy_produkcyjne!D$3)</f>
        <v/>
      </c>
      <c r="AL356" s="309">
        <f>AND(D356&gt;=zakresy_produkcyjne!E$2,D356&lt;=zakresy_produkcyjne!E$3)</f>
        <v/>
      </c>
      <c r="AM356" s="309">
        <f>AND(E356&gt;=zakresy_produkcyjne!F$2,E356&lt;=zakresy_produkcyjne!F$3)</f>
        <v/>
      </c>
      <c r="AN356" s="309">
        <f>AND(F356&gt;=zakresy_produkcyjne!G$2,F356&lt;=zakresy_produkcyjne!G$3)</f>
        <v/>
      </c>
      <c r="AO356" s="309">
        <f>AND(G356&gt;=zakresy_produkcyjne!H$2,G356&lt;=zakresy_produkcyjne!H$3)</f>
        <v/>
      </c>
      <c r="AP356" s="309">
        <f>AND(O356&gt;=zakresy_produkcyjne!I$2,O356&lt;=zakresy_produkcyjne!I$3)</f>
        <v/>
      </c>
      <c r="AQ356" s="309">
        <f>AND(P356&gt;=zakresy_produkcyjne!J$2,P356&lt;=zakresy_produkcyjne!J$3)</f>
        <v/>
      </c>
      <c r="AR356" s="309">
        <f>AND(Q356&gt;=zakresy_produkcyjne!K$2,Q356&lt;=zakresy_produkcyjne!K$3)</f>
        <v/>
      </c>
      <c r="AS356" s="309">
        <f>AND(R356&gt;=zakresy_produkcyjne!L$2,R356&lt;=zakresy_produkcyjne!L$3)</f>
        <v/>
      </c>
      <c r="AT356" s="309">
        <f>AND(AI356:AO356)</f>
        <v/>
      </c>
      <c r="AU356" s="309">
        <f>AND(AP356:AS356)</f>
        <v/>
      </c>
      <c r="AV356" s="309">
        <f>AND(AT356:AU356)</f>
        <v/>
      </c>
      <c r="AW356" s="309">
        <f>AI356*zakresy_produkcyjne!B$4+AJ356*zakresy_produkcyjne!C$4+AK356*zakresy_produkcyjne!D$4+AL356*zakresy_produkcyjne!E$4+AM356*zakresy_produkcyjne!F$4+AN356*zakresy_produkcyjne!G$4+AO356*zakresy_produkcyjne!H$4+AP356*zakresy_produkcyjne!I$4+AQ356*zakresy_produkcyjne!J$4+AR356*zakresy_produkcyjne!K$4+AS356*zakresy_produkcyjne!L$4</f>
        <v/>
      </c>
      <c r="BJ356" s="309">
        <f>IF(S356&lt;&gt;"",S356,BE356)</f>
        <v/>
      </c>
      <c r="BK356" s="309">
        <f>IF(T356&lt;&gt;"",T356,BF356)</f>
        <v/>
      </c>
      <c r="BL356" s="309">
        <f>IF(U356&lt;&gt;"",U356,BG356)</f>
        <v/>
      </c>
      <c r="BM356" s="309">
        <f>IF(V356&lt;&gt;"",V356,BH356)</f>
        <v/>
      </c>
      <c r="BN356" s="309">
        <f>IF(X356&lt;&gt;"",X356,BI356)</f>
        <v/>
      </c>
      <c r="BO356" s="309">
        <f>ABS(BE356-BJ356)</f>
        <v/>
      </c>
      <c r="BP356" s="309">
        <f>IF(S356&lt;&gt;"",POWER((Arkusz10!$O$9*Q356+Arkusz10!$P$9)-S356,2))</f>
        <v/>
      </c>
    </row>
    <row customHeight="1" ht="13.8" r="357" s="311">
      <c r="A357" s="464" t="n">
        <v>3.3</v>
      </c>
      <c r="B357" s="464" t="n">
        <v>2.5</v>
      </c>
      <c r="C357" s="464" t="n">
        <v>0.21</v>
      </c>
      <c r="D357" s="464" t="n">
        <v>0.06</v>
      </c>
      <c r="E357" s="464" t="n">
        <v>1.6</v>
      </c>
      <c r="F357" s="464" t="n">
        <v>1.6</v>
      </c>
      <c r="G357" s="464" t="n">
        <v>0</v>
      </c>
      <c r="H357" s="464" t="n">
        <v>0.008</v>
      </c>
      <c r="I357" s="464" t="n">
        <v>0.01</v>
      </c>
      <c r="J357" s="464" t="n">
        <v>0</v>
      </c>
      <c r="K357" s="464" t="n">
        <v>0</v>
      </c>
      <c r="L357" s="464" t="n">
        <v>0</v>
      </c>
      <c r="M357" s="464" t="n">
        <v>0</v>
      </c>
      <c r="N357" s="464" t="n">
        <v>0</v>
      </c>
      <c r="O357" s="464" t="n">
        <v>950</v>
      </c>
      <c r="P357" s="464" t="n">
        <v>120</v>
      </c>
      <c r="Q357" s="464" t="n">
        <v>300</v>
      </c>
      <c r="R357" s="464" t="n">
        <v>360</v>
      </c>
      <c r="S357" s="464" t="n"/>
      <c r="T357" s="464" t="n"/>
      <c r="U357" s="464" t="n"/>
      <c r="V357" s="464" t="n"/>
      <c r="W357" s="464" t="n"/>
      <c r="X357" s="464" t="n">
        <v>87</v>
      </c>
      <c r="Y357" s="464" t="n">
        <v>40</v>
      </c>
      <c r="Z357" s="464" t="n"/>
      <c r="AA357" s="464" t="n"/>
      <c r="AB357" s="464" t="n"/>
      <c r="AC357" s="464" t="n"/>
      <c r="AD357" s="464" t="n"/>
      <c r="AE357" s="464" t="n"/>
      <c r="AF357" s="309">
        <f>NOT(OR(ISBLANK(S357),ISBLANK(T357),ISBLANK(U357),ISBLANK(V357),AND(ISBLANK(W357),ISBLANK(X357))))</f>
        <v/>
      </c>
      <c r="AG357" s="309" t="n">
        <v>25</v>
      </c>
      <c r="AH357" s="309">
        <f>IF(AG357&lt;=30,1,IF(AG357&lt;=60,2,IF(AG357&lt;=100,3,"bd")))</f>
        <v/>
      </c>
      <c r="AI357" s="309">
        <f>AND(A357&gt;=zakresy_produkcyjne!B$2,A357&lt;=zakresy_produkcyjne!B$3)</f>
        <v/>
      </c>
      <c r="AJ357" s="309">
        <f>AND(B357&gt;=zakresy_produkcyjne!C$2,B357&lt;=zakresy_produkcyjne!C$3)</f>
        <v/>
      </c>
      <c r="AK357" s="309">
        <f>AND(C357&gt;=zakresy_produkcyjne!D$2,C357&lt;=zakresy_produkcyjne!D$3)</f>
        <v/>
      </c>
      <c r="AL357" s="309">
        <f>AND(D357&gt;=zakresy_produkcyjne!E$2,D357&lt;=zakresy_produkcyjne!E$3)</f>
        <v/>
      </c>
      <c r="AM357" s="309">
        <f>AND(E357&gt;=zakresy_produkcyjne!F$2,E357&lt;=zakresy_produkcyjne!F$3)</f>
        <v/>
      </c>
      <c r="AN357" s="309">
        <f>AND(F357&gt;=zakresy_produkcyjne!G$2,F357&lt;=zakresy_produkcyjne!G$3)</f>
        <v/>
      </c>
      <c r="AO357" s="309">
        <f>AND(G357&gt;=zakresy_produkcyjne!H$2,G357&lt;=zakresy_produkcyjne!H$3)</f>
        <v/>
      </c>
      <c r="AP357" s="309">
        <f>AND(O357&gt;=zakresy_produkcyjne!I$2,O357&lt;=zakresy_produkcyjne!I$3)</f>
        <v/>
      </c>
      <c r="AQ357" s="309">
        <f>AND(P357&gt;=zakresy_produkcyjne!J$2,P357&lt;=zakresy_produkcyjne!J$3)</f>
        <v/>
      </c>
      <c r="AR357" s="309">
        <f>AND(Q357&gt;=zakresy_produkcyjne!K$2,Q357&lt;=zakresy_produkcyjne!K$3)</f>
        <v/>
      </c>
      <c r="AS357" s="309">
        <f>AND(R357&gt;=zakresy_produkcyjne!L$2,R357&lt;=zakresy_produkcyjne!L$3)</f>
        <v/>
      </c>
      <c r="AT357" s="309">
        <f>AND(AI357:AO357)</f>
        <v/>
      </c>
      <c r="AU357" s="309">
        <f>AND(AP357:AS357)</f>
        <v/>
      </c>
      <c r="AV357" s="309">
        <f>AND(AT357:AU357)</f>
        <v/>
      </c>
      <c r="AW357" s="309">
        <f>AI357*zakresy_produkcyjne!B$4+AJ357*zakresy_produkcyjne!C$4+AK357*zakresy_produkcyjne!D$4+AL357*zakresy_produkcyjne!E$4+AM357*zakresy_produkcyjne!F$4+AN357*zakresy_produkcyjne!G$4+AO357*zakresy_produkcyjne!H$4+AP357*zakresy_produkcyjne!I$4+AQ357*zakresy_produkcyjne!J$4+AR357*zakresy_produkcyjne!K$4+AS357*zakresy_produkcyjne!L$4</f>
        <v/>
      </c>
      <c r="BJ357" s="309">
        <f>IF(S357&lt;&gt;"",S357,BE357)</f>
        <v/>
      </c>
      <c r="BK357" s="309">
        <f>IF(T357&lt;&gt;"",T357,BF357)</f>
        <v/>
      </c>
      <c r="BL357" s="309">
        <f>IF(U357&lt;&gt;"",U357,BG357)</f>
        <v/>
      </c>
      <c r="BM357" s="309">
        <f>IF(V357&lt;&gt;"",V357,BH357)</f>
        <v/>
      </c>
      <c r="BN357" s="309">
        <f>IF(X357&lt;&gt;"",X357,BI357)</f>
        <v/>
      </c>
      <c r="BO357" s="309">
        <f>ABS(BE357-BJ357)</f>
        <v/>
      </c>
      <c r="BP357" s="309">
        <f>IF(S357&lt;&gt;"",POWER((Arkusz10!$O$9*Q357+Arkusz10!$P$9)-S357,2))</f>
        <v/>
      </c>
    </row>
    <row customHeight="1" ht="13.8" r="358" s="311">
      <c r="A358" s="464" t="n">
        <v>3.3</v>
      </c>
      <c r="B358" s="464" t="n">
        <v>2.5</v>
      </c>
      <c r="C358" s="464" t="n">
        <v>0.21</v>
      </c>
      <c r="D358" s="464" t="n">
        <v>0.06</v>
      </c>
      <c r="E358" s="464" t="n">
        <v>1.6</v>
      </c>
      <c r="F358" s="464" t="n">
        <v>1.6</v>
      </c>
      <c r="G358" s="464" t="n">
        <v>0</v>
      </c>
      <c r="H358" s="464" t="n">
        <v>0.008</v>
      </c>
      <c r="I358" s="464" t="n">
        <v>0.01</v>
      </c>
      <c r="J358" s="464" t="n">
        <v>0</v>
      </c>
      <c r="K358" s="464" t="n">
        <v>0</v>
      </c>
      <c r="L358" s="464" t="n">
        <v>0</v>
      </c>
      <c r="M358" s="464" t="n">
        <v>0</v>
      </c>
      <c r="N358" s="464" t="n">
        <v>0</v>
      </c>
      <c r="O358" s="464" t="n">
        <v>950</v>
      </c>
      <c r="P358" s="464" t="n">
        <v>120</v>
      </c>
      <c r="Q358" s="464" t="n">
        <v>325</v>
      </c>
      <c r="R358" s="464" t="n">
        <v>30</v>
      </c>
      <c r="S358" s="464" t="n"/>
      <c r="T358" s="464" t="n"/>
      <c r="U358" s="464" t="n"/>
      <c r="V358" s="464" t="n"/>
      <c r="W358" s="464" t="n"/>
      <c r="X358" s="464" t="n">
        <v>12</v>
      </c>
      <c r="Y358" s="464" t="n">
        <v>40</v>
      </c>
      <c r="Z358" s="464" t="n"/>
      <c r="AA358" s="464" t="n"/>
      <c r="AB358" s="464" t="n"/>
      <c r="AC358" s="464" t="n"/>
      <c r="AD358" s="464" t="n"/>
      <c r="AE358" s="464" t="n"/>
      <c r="AF358" s="309">
        <f>NOT(OR(ISBLANK(S358),ISBLANK(T358),ISBLANK(U358),ISBLANK(V358),AND(ISBLANK(W358),ISBLANK(X358))))</f>
        <v/>
      </c>
      <c r="AG358" s="309" t="n">
        <v>25</v>
      </c>
      <c r="AH358" s="309">
        <f>IF(AG358&lt;=30,1,IF(AG358&lt;=60,2,IF(AG358&lt;=100,3,"bd")))</f>
        <v/>
      </c>
      <c r="AI358" s="309">
        <f>AND(A358&gt;=zakresy_produkcyjne!B$2,A358&lt;=zakresy_produkcyjne!B$3)</f>
        <v/>
      </c>
      <c r="AJ358" s="309">
        <f>AND(B358&gt;=zakresy_produkcyjne!C$2,B358&lt;=zakresy_produkcyjne!C$3)</f>
        <v/>
      </c>
      <c r="AK358" s="309">
        <f>AND(C358&gt;=zakresy_produkcyjne!D$2,C358&lt;=zakresy_produkcyjne!D$3)</f>
        <v/>
      </c>
      <c r="AL358" s="309">
        <f>AND(D358&gt;=zakresy_produkcyjne!E$2,D358&lt;=zakresy_produkcyjne!E$3)</f>
        <v/>
      </c>
      <c r="AM358" s="309">
        <f>AND(E358&gt;=zakresy_produkcyjne!F$2,E358&lt;=zakresy_produkcyjne!F$3)</f>
        <v/>
      </c>
      <c r="AN358" s="309">
        <f>AND(F358&gt;=zakresy_produkcyjne!G$2,F358&lt;=zakresy_produkcyjne!G$3)</f>
        <v/>
      </c>
      <c r="AO358" s="309">
        <f>AND(G358&gt;=zakresy_produkcyjne!H$2,G358&lt;=zakresy_produkcyjne!H$3)</f>
        <v/>
      </c>
      <c r="AP358" s="309">
        <f>AND(O358&gt;=zakresy_produkcyjne!I$2,O358&lt;=zakresy_produkcyjne!I$3)</f>
        <v/>
      </c>
      <c r="AQ358" s="309">
        <f>AND(P358&gt;=zakresy_produkcyjne!J$2,P358&lt;=zakresy_produkcyjne!J$3)</f>
        <v/>
      </c>
      <c r="AR358" s="309">
        <f>AND(Q358&gt;=zakresy_produkcyjne!K$2,Q358&lt;=zakresy_produkcyjne!K$3)</f>
        <v/>
      </c>
      <c r="AS358" s="309">
        <f>AND(R358&gt;=zakresy_produkcyjne!L$2,R358&lt;=zakresy_produkcyjne!L$3)</f>
        <v/>
      </c>
      <c r="AT358" s="309">
        <f>AND(AI358:AO358)</f>
        <v/>
      </c>
      <c r="AU358" s="309">
        <f>AND(AP358:AS358)</f>
        <v/>
      </c>
      <c r="AV358" s="309">
        <f>AND(AT358:AU358)</f>
        <v/>
      </c>
      <c r="AW358" s="309">
        <f>AI358*zakresy_produkcyjne!B$4+AJ358*zakresy_produkcyjne!C$4+AK358*zakresy_produkcyjne!D$4+AL358*zakresy_produkcyjne!E$4+AM358*zakresy_produkcyjne!F$4+AN358*zakresy_produkcyjne!G$4+AO358*zakresy_produkcyjne!H$4+AP358*zakresy_produkcyjne!I$4+AQ358*zakresy_produkcyjne!J$4+AR358*zakresy_produkcyjne!K$4+AS358*zakresy_produkcyjne!L$4</f>
        <v/>
      </c>
      <c r="BJ358" s="309">
        <f>IF(S358&lt;&gt;"",S358,BE358)</f>
        <v/>
      </c>
      <c r="BK358" s="309">
        <f>IF(T358&lt;&gt;"",T358,BF358)</f>
        <v/>
      </c>
      <c r="BL358" s="309">
        <f>IF(U358&lt;&gt;"",U358,BG358)</f>
        <v/>
      </c>
      <c r="BM358" s="309">
        <f>IF(V358&lt;&gt;"",V358,BH358)</f>
        <v/>
      </c>
      <c r="BN358" s="309">
        <f>IF(X358&lt;&gt;"",X358,BI358)</f>
        <v/>
      </c>
      <c r="BO358" s="309">
        <f>ABS(BE358-BJ358)</f>
        <v/>
      </c>
      <c r="BP358" s="309">
        <f>IF(S358&lt;&gt;"",POWER((Arkusz10!$O$9*Q358+Arkusz10!$P$9)-S358,2))</f>
        <v/>
      </c>
    </row>
    <row customHeight="1" ht="13.8" r="359" s="311">
      <c r="A359" s="464" t="n">
        <v>3.3</v>
      </c>
      <c r="B359" s="464" t="n">
        <v>2.5</v>
      </c>
      <c r="C359" s="464" t="n">
        <v>0.21</v>
      </c>
      <c r="D359" s="464" t="n">
        <v>0.06</v>
      </c>
      <c r="E359" s="464" t="n">
        <v>1.6</v>
      </c>
      <c r="F359" s="464" t="n">
        <v>1.6</v>
      </c>
      <c r="G359" s="464" t="n">
        <v>0</v>
      </c>
      <c r="H359" s="464" t="n">
        <v>0.008</v>
      </c>
      <c r="I359" s="464" t="n">
        <v>0.01</v>
      </c>
      <c r="J359" s="464" t="n">
        <v>0</v>
      </c>
      <c r="K359" s="464" t="n">
        <v>0</v>
      </c>
      <c r="L359" s="464" t="n">
        <v>0</v>
      </c>
      <c r="M359" s="464" t="n">
        <v>0</v>
      </c>
      <c r="N359" s="464" t="n">
        <v>0</v>
      </c>
      <c r="O359" s="464" t="n">
        <v>950</v>
      </c>
      <c r="P359" s="464" t="n">
        <v>120</v>
      </c>
      <c r="Q359" s="464" t="n">
        <v>325</v>
      </c>
      <c r="R359" s="464" t="n">
        <v>60</v>
      </c>
      <c r="S359" s="464" t="n"/>
      <c r="T359" s="464" t="n"/>
      <c r="U359" s="464" t="n"/>
      <c r="V359" s="464" t="n"/>
      <c r="W359" s="464" t="n"/>
      <c r="X359" s="464" t="n">
        <v>26.5</v>
      </c>
      <c r="Y359" s="464" t="n">
        <v>40</v>
      </c>
      <c r="Z359" s="464" t="n"/>
      <c r="AA359" s="464" t="n"/>
      <c r="AB359" s="464" t="n"/>
      <c r="AC359" s="464" t="n"/>
      <c r="AD359" s="464" t="n"/>
      <c r="AE359" s="464" t="n"/>
      <c r="AF359" s="309">
        <f>NOT(OR(ISBLANK(S359),ISBLANK(T359),ISBLANK(U359),ISBLANK(V359),AND(ISBLANK(W359),ISBLANK(X359))))</f>
        <v/>
      </c>
      <c r="AG359" s="309" t="n">
        <v>25</v>
      </c>
      <c r="AH359" s="309">
        <f>IF(AG359&lt;=30,1,IF(AG359&lt;=60,2,IF(AG359&lt;=100,3,"bd")))</f>
        <v/>
      </c>
      <c r="AI359" s="309">
        <f>AND(A359&gt;=zakresy_produkcyjne!B$2,A359&lt;=zakresy_produkcyjne!B$3)</f>
        <v/>
      </c>
      <c r="AJ359" s="309">
        <f>AND(B359&gt;=zakresy_produkcyjne!C$2,B359&lt;=zakresy_produkcyjne!C$3)</f>
        <v/>
      </c>
      <c r="AK359" s="309">
        <f>AND(C359&gt;=zakresy_produkcyjne!D$2,C359&lt;=zakresy_produkcyjne!D$3)</f>
        <v/>
      </c>
      <c r="AL359" s="309">
        <f>AND(D359&gt;=zakresy_produkcyjne!E$2,D359&lt;=zakresy_produkcyjne!E$3)</f>
        <v/>
      </c>
      <c r="AM359" s="309">
        <f>AND(E359&gt;=zakresy_produkcyjne!F$2,E359&lt;=zakresy_produkcyjne!F$3)</f>
        <v/>
      </c>
      <c r="AN359" s="309">
        <f>AND(F359&gt;=zakresy_produkcyjne!G$2,F359&lt;=zakresy_produkcyjne!G$3)</f>
        <v/>
      </c>
      <c r="AO359" s="309">
        <f>AND(G359&gt;=zakresy_produkcyjne!H$2,G359&lt;=zakresy_produkcyjne!H$3)</f>
        <v/>
      </c>
      <c r="AP359" s="309">
        <f>AND(O359&gt;=zakresy_produkcyjne!I$2,O359&lt;=zakresy_produkcyjne!I$3)</f>
        <v/>
      </c>
      <c r="AQ359" s="309">
        <f>AND(P359&gt;=zakresy_produkcyjne!J$2,P359&lt;=zakresy_produkcyjne!J$3)</f>
        <v/>
      </c>
      <c r="AR359" s="309">
        <f>AND(Q359&gt;=zakresy_produkcyjne!K$2,Q359&lt;=zakresy_produkcyjne!K$3)</f>
        <v/>
      </c>
      <c r="AS359" s="309">
        <f>AND(R359&gt;=zakresy_produkcyjne!L$2,R359&lt;=zakresy_produkcyjne!L$3)</f>
        <v/>
      </c>
      <c r="AT359" s="309">
        <f>AND(AI359:AO359)</f>
        <v/>
      </c>
      <c r="AU359" s="309">
        <f>AND(AP359:AS359)</f>
        <v/>
      </c>
      <c r="AV359" s="309">
        <f>AND(AT359:AU359)</f>
        <v/>
      </c>
      <c r="AW359" s="309">
        <f>AI359*zakresy_produkcyjne!B$4+AJ359*zakresy_produkcyjne!C$4+AK359*zakresy_produkcyjne!D$4+AL359*zakresy_produkcyjne!E$4+AM359*zakresy_produkcyjne!F$4+AN359*zakresy_produkcyjne!G$4+AO359*zakresy_produkcyjne!H$4+AP359*zakresy_produkcyjne!I$4+AQ359*zakresy_produkcyjne!J$4+AR359*zakresy_produkcyjne!K$4+AS359*zakresy_produkcyjne!L$4</f>
        <v/>
      </c>
      <c r="BJ359" s="309">
        <f>IF(S359&lt;&gt;"",S359,BE359)</f>
        <v/>
      </c>
      <c r="BK359" s="309">
        <f>IF(T359&lt;&gt;"",T359,BF359)</f>
        <v/>
      </c>
      <c r="BL359" s="309">
        <f>IF(U359&lt;&gt;"",U359,BG359)</f>
        <v/>
      </c>
      <c r="BM359" s="309">
        <f>IF(V359&lt;&gt;"",V359,BH359)</f>
        <v/>
      </c>
      <c r="BN359" s="309">
        <f>IF(X359&lt;&gt;"",X359,BI359)</f>
        <v/>
      </c>
      <c r="BO359" s="309">
        <f>ABS(BE359-BJ359)</f>
        <v/>
      </c>
      <c r="BP359" s="309">
        <f>IF(S359&lt;&gt;"",POWER((Arkusz10!$O$9*Q359+Arkusz10!$P$9)-S359,2))</f>
        <v/>
      </c>
    </row>
    <row customHeight="1" ht="13.8" r="360" s="311">
      <c r="A360" s="464" t="n">
        <v>3.3</v>
      </c>
      <c r="B360" s="464" t="n">
        <v>2.5</v>
      </c>
      <c r="C360" s="464" t="n">
        <v>0.21</v>
      </c>
      <c r="D360" s="464" t="n">
        <v>0.06</v>
      </c>
      <c r="E360" s="464" t="n">
        <v>1.6</v>
      </c>
      <c r="F360" s="464" t="n">
        <v>1.6</v>
      </c>
      <c r="G360" s="464" t="n">
        <v>0</v>
      </c>
      <c r="H360" s="464" t="n">
        <v>0.008</v>
      </c>
      <c r="I360" s="464" t="n">
        <v>0.01</v>
      </c>
      <c r="J360" s="464" t="n">
        <v>0</v>
      </c>
      <c r="K360" s="464" t="n">
        <v>0</v>
      </c>
      <c r="L360" s="464" t="n">
        <v>0</v>
      </c>
      <c r="M360" s="464" t="n">
        <v>0</v>
      </c>
      <c r="N360" s="464" t="n">
        <v>0</v>
      </c>
      <c r="O360" s="464" t="n">
        <v>950</v>
      </c>
      <c r="P360" s="464" t="n">
        <v>120</v>
      </c>
      <c r="Q360" s="464" t="n">
        <v>325</v>
      </c>
      <c r="R360" s="464" t="n">
        <v>120</v>
      </c>
      <c r="S360" s="464" t="n"/>
      <c r="T360" s="464" t="n"/>
      <c r="U360" s="464" t="n"/>
      <c r="V360" s="464" t="n"/>
      <c r="W360" s="464" t="n"/>
      <c r="X360" s="464" t="n">
        <v>75</v>
      </c>
      <c r="Y360" s="464" t="n">
        <v>40</v>
      </c>
      <c r="Z360" s="464" t="n"/>
      <c r="AA360" s="464" t="n"/>
      <c r="AB360" s="464" t="n"/>
      <c r="AC360" s="464" t="n"/>
      <c r="AD360" s="464" t="n"/>
      <c r="AE360" s="464" t="n"/>
      <c r="AF360" s="309">
        <f>NOT(OR(ISBLANK(S360),ISBLANK(T360),ISBLANK(U360),ISBLANK(V360),AND(ISBLANK(W360),ISBLANK(X360))))</f>
        <v/>
      </c>
      <c r="AG360" s="309" t="n">
        <v>25</v>
      </c>
      <c r="AH360" s="309">
        <f>IF(AG360&lt;=30,1,IF(AG360&lt;=60,2,IF(AG360&lt;=100,3,"bd")))</f>
        <v/>
      </c>
      <c r="AI360" s="309">
        <f>AND(A360&gt;=zakresy_produkcyjne!B$2,A360&lt;=zakresy_produkcyjne!B$3)</f>
        <v/>
      </c>
      <c r="AJ360" s="309">
        <f>AND(B360&gt;=zakresy_produkcyjne!C$2,B360&lt;=zakresy_produkcyjne!C$3)</f>
        <v/>
      </c>
      <c r="AK360" s="309">
        <f>AND(C360&gt;=zakresy_produkcyjne!D$2,C360&lt;=zakresy_produkcyjne!D$3)</f>
        <v/>
      </c>
      <c r="AL360" s="309">
        <f>AND(D360&gt;=zakresy_produkcyjne!E$2,D360&lt;=zakresy_produkcyjne!E$3)</f>
        <v/>
      </c>
      <c r="AM360" s="309">
        <f>AND(E360&gt;=zakresy_produkcyjne!F$2,E360&lt;=zakresy_produkcyjne!F$3)</f>
        <v/>
      </c>
      <c r="AN360" s="309">
        <f>AND(F360&gt;=zakresy_produkcyjne!G$2,F360&lt;=zakresy_produkcyjne!G$3)</f>
        <v/>
      </c>
      <c r="AO360" s="309">
        <f>AND(G360&gt;=zakresy_produkcyjne!H$2,G360&lt;=zakresy_produkcyjne!H$3)</f>
        <v/>
      </c>
      <c r="AP360" s="309">
        <f>AND(O360&gt;=zakresy_produkcyjne!I$2,O360&lt;=zakresy_produkcyjne!I$3)</f>
        <v/>
      </c>
      <c r="AQ360" s="309">
        <f>AND(P360&gt;=zakresy_produkcyjne!J$2,P360&lt;=zakresy_produkcyjne!J$3)</f>
        <v/>
      </c>
      <c r="AR360" s="309">
        <f>AND(Q360&gt;=zakresy_produkcyjne!K$2,Q360&lt;=zakresy_produkcyjne!K$3)</f>
        <v/>
      </c>
      <c r="AS360" s="309">
        <f>AND(R360&gt;=zakresy_produkcyjne!L$2,R360&lt;=zakresy_produkcyjne!L$3)</f>
        <v/>
      </c>
      <c r="AT360" s="309">
        <f>AND(AI360:AO360)</f>
        <v/>
      </c>
      <c r="AU360" s="309">
        <f>AND(AP360:AS360)</f>
        <v/>
      </c>
      <c r="AV360" s="309">
        <f>AND(AT360:AU360)</f>
        <v/>
      </c>
      <c r="AW360" s="309">
        <f>AI360*zakresy_produkcyjne!B$4+AJ360*zakresy_produkcyjne!C$4+AK360*zakresy_produkcyjne!D$4+AL360*zakresy_produkcyjne!E$4+AM360*zakresy_produkcyjne!F$4+AN360*zakresy_produkcyjne!G$4+AO360*zakresy_produkcyjne!H$4+AP360*zakresy_produkcyjne!I$4+AQ360*zakresy_produkcyjne!J$4+AR360*zakresy_produkcyjne!K$4+AS360*zakresy_produkcyjne!L$4</f>
        <v/>
      </c>
      <c r="BJ360" s="309">
        <f>IF(S360&lt;&gt;"",S360,BE360)</f>
        <v/>
      </c>
      <c r="BK360" s="309">
        <f>IF(T360&lt;&gt;"",T360,BF360)</f>
        <v/>
      </c>
      <c r="BL360" s="309">
        <f>IF(U360&lt;&gt;"",U360,BG360)</f>
        <v/>
      </c>
      <c r="BM360" s="309">
        <f>IF(V360&lt;&gt;"",V360,BH360)</f>
        <v/>
      </c>
      <c r="BN360" s="309">
        <f>IF(X360&lt;&gt;"",X360,BI360)</f>
        <v/>
      </c>
      <c r="BO360" s="309">
        <f>ABS(BE360-BJ360)</f>
        <v/>
      </c>
      <c r="BP360" s="309">
        <f>IF(S360&lt;&gt;"",POWER((Arkusz10!$O$9*Q360+Arkusz10!$P$9)-S360,2))</f>
        <v/>
      </c>
    </row>
    <row customHeight="1" ht="13.8" r="361" s="311">
      <c r="A361" s="464" t="n">
        <v>3.3</v>
      </c>
      <c r="B361" s="464" t="n">
        <v>2.5</v>
      </c>
      <c r="C361" s="464" t="n">
        <v>0.21</v>
      </c>
      <c r="D361" s="464" t="n">
        <v>0.06</v>
      </c>
      <c r="E361" s="464" t="n">
        <v>1.6</v>
      </c>
      <c r="F361" s="464" t="n">
        <v>1.6</v>
      </c>
      <c r="G361" s="464" t="n">
        <v>0</v>
      </c>
      <c r="H361" s="464" t="n">
        <v>0.008</v>
      </c>
      <c r="I361" s="464" t="n">
        <v>0.01</v>
      </c>
      <c r="J361" s="464" t="n">
        <v>0</v>
      </c>
      <c r="K361" s="464" t="n">
        <v>0</v>
      </c>
      <c r="L361" s="464" t="n">
        <v>0</v>
      </c>
      <c r="M361" s="464" t="n">
        <v>0</v>
      </c>
      <c r="N361" s="464" t="n">
        <v>0</v>
      </c>
      <c r="O361" s="464" t="n">
        <v>950</v>
      </c>
      <c r="P361" s="464" t="n">
        <v>120</v>
      </c>
      <c r="Q361" s="464" t="n">
        <v>325</v>
      </c>
      <c r="R361" s="464" t="n">
        <v>180</v>
      </c>
      <c r="S361" s="464" t="n"/>
      <c r="T361" s="464" t="n"/>
      <c r="U361" s="464" t="n"/>
      <c r="V361" s="464" t="n"/>
      <c r="W361" s="464" t="n"/>
      <c r="X361" s="464" t="n">
        <v>85</v>
      </c>
      <c r="Y361" s="464" t="n">
        <v>40</v>
      </c>
      <c r="Z361" s="464" t="n"/>
      <c r="AA361" s="464" t="n"/>
      <c r="AB361" s="464" t="n"/>
      <c r="AC361" s="464" t="n"/>
      <c r="AD361" s="464" t="n"/>
      <c r="AE361" s="464" t="n"/>
      <c r="AF361" s="309">
        <f>NOT(OR(ISBLANK(S361),ISBLANK(T361),ISBLANK(U361),ISBLANK(V361),AND(ISBLANK(W361),ISBLANK(X361))))</f>
        <v/>
      </c>
      <c r="AG361" s="309" t="n">
        <v>25</v>
      </c>
      <c r="AH361" s="309">
        <f>IF(AG361&lt;=30,1,IF(AG361&lt;=60,2,IF(AG361&lt;=100,3,"bd")))</f>
        <v/>
      </c>
      <c r="AI361" s="309">
        <f>AND(A361&gt;=zakresy_produkcyjne!B$2,A361&lt;=zakresy_produkcyjne!B$3)</f>
        <v/>
      </c>
      <c r="AJ361" s="309">
        <f>AND(B361&gt;=zakresy_produkcyjne!C$2,B361&lt;=zakresy_produkcyjne!C$3)</f>
        <v/>
      </c>
      <c r="AK361" s="309">
        <f>AND(C361&gt;=zakresy_produkcyjne!D$2,C361&lt;=zakresy_produkcyjne!D$3)</f>
        <v/>
      </c>
      <c r="AL361" s="309">
        <f>AND(D361&gt;=zakresy_produkcyjne!E$2,D361&lt;=zakresy_produkcyjne!E$3)</f>
        <v/>
      </c>
      <c r="AM361" s="309">
        <f>AND(E361&gt;=zakresy_produkcyjne!F$2,E361&lt;=zakresy_produkcyjne!F$3)</f>
        <v/>
      </c>
      <c r="AN361" s="309">
        <f>AND(F361&gt;=zakresy_produkcyjne!G$2,F361&lt;=zakresy_produkcyjne!G$3)</f>
        <v/>
      </c>
      <c r="AO361" s="309">
        <f>AND(G361&gt;=zakresy_produkcyjne!H$2,G361&lt;=zakresy_produkcyjne!H$3)</f>
        <v/>
      </c>
      <c r="AP361" s="309">
        <f>AND(O361&gt;=zakresy_produkcyjne!I$2,O361&lt;=zakresy_produkcyjne!I$3)</f>
        <v/>
      </c>
      <c r="AQ361" s="309">
        <f>AND(P361&gt;=zakresy_produkcyjne!J$2,P361&lt;=zakresy_produkcyjne!J$3)</f>
        <v/>
      </c>
      <c r="AR361" s="309">
        <f>AND(Q361&gt;=zakresy_produkcyjne!K$2,Q361&lt;=zakresy_produkcyjne!K$3)</f>
        <v/>
      </c>
      <c r="AS361" s="309">
        <f>AND(R361&gt;=zakresy_produkcyjne!L$2,R361&lt;=zakresy_produkcyjne!L$3)</f>
        <v/>
      </c>
      <c r="AT361" s="309">
        <f>AND(AI361:AO361)</f>
        <v/>
      </c>
      <c r="AU361" s="309">
        <f>AND(AP361:AS361)</f>
        <v/>
      </c>
      <c r="AV361" s="309">
        <f>AND(AT361:AU361)</f>
        <v/>
      </c>
      <c r="AW361" s="309">
        <f>AI361*zakresy_produkcyjne!B$4+AJ361*zakresy_produkcyjne!C$4+AK361*zakresy_produkcyjne!D$4+AL361*zakresy_produkcyjne!E$4+AM361*zakresy_produkcyjne!F$4+AN361*zakresy_produkcyjne!G$4+AO361*zakresy_produkcyjne!H$4+AP361*zakresy_produkcyjne!I$4+AQ361*zakresy_produkcyjne!J$4+AR361*zakresy_produkcyjne!K$4+AS361*zakresy_produkcyjne!L$4</f>
        <v/>
      </c>
      <c r="BJ361" s="309">
        <f>IF(S361&lt;&gt;"",S361,BE361)</f>
        <v/>
      </c>
      <c r="BK361" s="309">
        <f>IF(T361&lt;&gt;"",T361,BF361)</f>
        <v/>
      </c>
      <c r="BL361" s="309">
        <f>IF(U361&lt;&gt;"",U361,BG361)</f>
        <v/>
      </c>
      <c r="BM361" s="309">
        <f>IF(V361&lt;&gt;"",V361,BH361)</f>
        <v/>
      </c>
      <c r="BN361" s="309">
        <f>IF(X361&lt;&gt;"",X361,BI361)</f>
        <v/>
      </c>
      <c r="BO361" s="309">
        <f>ABS(BE361-BJ361)</f>
        <v/>
      </c>
      <c r="BP361" s="309">
        <f>IF(S361&lt;&gt;"",POWER((Arkusz10!$O$9*Q361+Arkusz10!$P$9)-S361,2))</f>
        <v/>
      </c>
    </row>
    <row customHeight="1" ht="13.8" r="362" s="311">
      <c r="A362" s="464" t="n">
        <v>3.3</v>
      </c>
      <c r="B362" s="464" t="n">
        <v>2.5</v>
      </c>
      <c r="C362" s="464" t="n">
        <v>0.21</v>
      </c>
      <c r="D362" s="464" t="n">
        <v>0.06</v>
      </c>
      <c r="E362" s="464" t="n">
        <v>1.6</v>
      </c>
      <c r="F362" s="464" t="n">
        <v>1.6</v>
      </c>
      <c r="G362" s="464" t="n">
        <v>0</v>
      </c>
      <c r="H362" s="464" t="n">
        <v>0.008</v>
      </c>
      <c r="I362" s="464" t="n">
        <v>0.01</v>
      </c>
      <c r="J362" s="464" t="n">
        <v>0</v>
      </c>
      <c r="K362" s="464" t="n">
        <v>0</v>
      </c>
      <c r="L362" s="464" t="n">
        <v>0</v>
      </c>
      <c r="M362" s="464" t="n">
        <v>0</v>
      </c>
      <c r="N362" s="464" t="n">
        <v>0</v>
      </c>
      <c r="O362" s="464" t="n">
        <v>950</v>
      </c>
      <c r="P362" s="464" t="n">
        <v>120</v>
      </c>
      <c r="Q362" s="464" t="n">
        <v>325</v>
      </c>
      <c r="R362" s="464" t="n">
        <v>240</v>
      </c>
      <c r="S362" s="464" t="n"/>
      <c r="T362" s="464" t="n"/>
      <c r="U362" s="464" t="n"/>
      <c r="V362" s="464" t="n"/>
      <c r="W362" s="464" t="n"/>
      <c r="X362" s="464" t="n">
        <v>99.5</v>
      </c>
      <c r="Y362" s="464" t="n">
        <v>40</v>
      </c>
      <c r="Z362" s="464" t="n"/>
      <c r="AA362" s="464" t="n"/>
      <c r="AB362" s="464" t="n"/>
      <c r="AC362" s="464" t="n"/>
      <c r="AD362" s="464" t="n"/>
      <c r="AE362" s="464" t="n"/>
      <c r="AF362" s="309">
        <f>NOT(OR(ISBLANK(S362),ISBLANK(T362),ISBLANK(U362),ISBLANK(V362),AND(ISBLANK(W362),ISBLANK(X362))))</f>
        <v/>
      </c>
      <c r="AG362" s="309" t="n">
        <v>25</v>
      </c>
      <c r="AH362" s="309">
        <f>IF(AG362&lt;=30,1,IF(AG362&lt;=60,2,IF(AG362&lt;=100,3,"bd")))</f>
        <v/>
      </c>
      <c r="AI362" s="309">
        <f>AND(A362&gt;=zakresy_produkcyjne!B$2,A362&lt;=zakresy_produkcyjne!B$3)</f>
        <v/>
      </c>
      <c r="AJ362" s="309">
        <f>AND(B362&gt;=zakresy_produkcyjne!C$2,B362&lt;=zakresy_produkcyjne!C$3)</f>
        <v/>
      </c>
      <c r="AK362" s="309">
        <f>AND(C362&gt;=zakresy_produkcyjne!D$2,C362&lt;=zakresy_produkcyjne!D$3)</f>
        <v/>
      </c>
      <c r="AL362" s="309">
        <f>AND(D362&gt;=zakresy_produkcyjne!E$2,D362&lt;=zakresy_produkcyjne!E$3)</f>
        <v/>
      </c>
      <c r="AM362" s="309">
        <f>AND(E362&gt;=zakresy_produkcyjne!F$2,E362&lt;=zakresy_produkcyjne!F$3)</f>
        <v/>
      </c>
      <c r="AN362" s="309">
        <f>AND(F362&gt;=zakresy_produkcyjne!G$2,F362&lt;=zakresy_produkcyjne!G$3)</f>
        <v/>
      </c>
      <c r="AO362" s="309">
        <f>AND(G362&gt;=zakresy_produkcyjne!H$2,G362&lt;=zakresy_produkcyjne!H$3)</f>
        <v/>
      </c>
      <c r="AP362" s="309">
        <f>AND(O362&gt;=zakresy_produkcyjne!I$2,O362&lt;=zakresy_produkcyjne!I$3)</f>
        <v/>
      </c>
      <c r="AQ362" s="309">
        <f>AND(P362&gt;=zakresy_produkcyjne!J$2,P362&lt;=zakresy_produkcyjne!J$3)</f>
        <v/>
      </c>
      <c r="AR362" s="309">
        <f>AND(Q362&gt;=zakresy_produkcyjne!K$2,Q362&lt;=zakresy_produkcyjne!K$3)</f>
        <v/>
      </c>
      <c r="AS362" s="309">
        <f>AND(R362&gt;=zakresy_produkcyjne!L$2,R362&lt;=zakresy_produkcyjne!L$3)</f>
        <v/>
      </c>
      <c r="AT362" s="309">
        <f>AND(AI362:AO362)</f>
        <v/>
      </c>
      <c r="AU362" s="309">
        <f>AND(AP362:AS362)</f>
        <v/>
      </c>
      <c r="AV362" s="309">
        <f>AND(AT362:AU362)</f>
        <v/>
      </c>
      <c r="AW362" s="309">
        <f>AI362*zakresy_produkcyjne!B$4+AJ362*zakresy_produkcyjne!C$4+AK362*zakresy_produkcyjne!D$4+AL362*zakresy_produkcyjne!E$4+AM362*zakresy_produkcyjne!F$4+AN362*zakresy_produkcyjne!G$4+AO362*zakresy_produkcyjne!H$4+AP362*zakresy_produkcyjne!I$4+AQ362*zakresy_produkcyjne!J$4+AR362*zakresy_produkcyjne!K$4+AS362*zakresy_produkcyjne!L$4</f>
        <v/>
      </c>
      <c r="BJ362" s="309">
        <f>IF(S362&lt;&gt;"",S362,BE362)</f>
        <v/>
      </c>
      <c r="BK362" s="309">
        <f>IF(T362&lt;&gt;"",T362,BF362)</f>
        <v/>
      </c>
      <c r="BL362" s="309">
        <f>IF(U362&lt;&gt;"",U362,BG362)</f>
        <v/>
      </c>
      <c r="BM362" s="309">
        <f>IF(V362&lt;&gt;"",V362,BH362)</f>
        <v/>
      </c>
      <c r="BN362" s="309">
        <f>IF(X362&lt;&gt;"",X362,BI362)</f>
        <v/>
      </c>
      <c r="BO362" s="309">
        <f>ABS(BE362-BJ362)</f>
        <v/>
      </c>
      <c r="BP362" s="309">
        <f>IF(S362&lt;&gt;"",POWER((Arkusz10!$O$9*Q362+Arkusz10!$P$9)-S362,2))</f>
        <v/>
      </c>
    </row>
    <row customHeight="1" ht="13.8" r="363" s="311">
      <c r="A363" s="464" t="n">
        <v>3.3</v>
      </c>
      <c r="B363" s="464" t="n">
        <v>2.5</v>
      </c>
      <c r="C363" s="464" t="n">
        <v>0.21</v>
      </c>
      <c r="D363" s="464" t="n">
        <v>0.06</v>
      </c>
      <c r="E363" s="464" t="n">
        <v>1.6</v>
      </c>
      <c r="F363" s="464" t="n">
        <v>1.6</v>
      </c>
      <c r="G363" s="464" t="n">
        <v>0</v>
      </c>
      <c r="H363" s="464" t="n">
        <v>0.008</v>
      </c>
      <c r="I363" s="464" t="n">
        <v>0.01</v>
      </c>
      <c r="J363" s="464" t="n">
        <v>0</v>
      </c>
      <c r="K363" s="464" t="n">
        <v>0</v>
      </c>
      <c r="L363" s="464" t="n">
        <v>0</v>
      </c>
      <c r="M363" s="464" t="n">
        <v>0</v>
      </c>
      <c r="N363" s="464" t="n">
        <v>0</v>
      </c>
      <c r="O363" s="464" t="n">
        <v>950</v>
      </c>
      <c r="P363" s="464" t="n">
        <v>120</v>
      </c>
      <c r="Q363" s="464" t="n">
        <v>325</v>
      </c>
      <c r="R363" s="464" t="n">
        <v>300</v>
      </c>
      <c r="S363" s="464" t="n"/>
      <c r="T363" s="464" t="n"/>
      <c r="U363" s="464" t="n"/>
      <c r="V363" s="464" t="n"/>
      <c r="W363" s="464" t="n"/>
      <c r="X363" s="464" t="n">
        <v>87.5</v>
      </c>
      <c r="Y363" s="464" t="n">
        <v>40</v>
      </c>
      <c r="Z363" s="464" t="n"/>
      <c r="AA363" s="464" t="n"/>
      <c r="AB363" s="464" t="n"/>
      <c r="AC363" s="464" t="n"/>
      <c r="AD363" s="464" t="n"/>
      <c r="AE363" s="464" t="n"/>
      <c r="AF363" s="309">
        <f>NOT(OR(ISBLANK(S363),ISBLANK(T363),ISBLANK(U363),ISBLANK(V363),AND(ISBLANK(W363),ISBLANK(X363))))</f>
        <v/>
      </c>
      <c r="AG363" s="309" t="n">
        <v>25</v>
      </c>
      <c r="AH363" s="309">
        <f>IF(AG363&lt;=30,1,IF(AG363&lt;=60,2,IF(AG363&lt;=100,3,"bd")))</f>
        <v/>
      </c>
      <c r="AI363" s="309">
        <f>AND(A363&gt;=zakresy_produkcyjne!B$2,A363&lt;=zakresy_produkcyjne!B$3)</f>
        <v/>
      </c>
      <c r="AJ363" s="309">
        <f>AND(B363&gt;=zakresy_produkcyjne!C$2,B363&lt;=zakresy_produkcyjne!C$3)</f>
        <v/>
      </c>
      <c r="AK363" s="309">
        <f>AND(C363&gt;=zakresy_produkcyjne!D$2,C363&lt;=zakresy_produkcyjne!D$3)</f>
        <v/>
      </c>
      <c r="AL363" s="309">
        <f>AND(D363&gt;=zakresy_produkcyjne!E$2,D363&lt;=zakresy_produkcyjne!E$3)</f>
        <v/>
      </c>
      <c r="AM363" s="309">
        <f>AND(E363&gt;=zakresy_produkcyjne!F$2,E363&lt;=zakresy_produkcyjne!F$3)</f>
        <v/>
      </c>
      <c r="AN363" s="309">
        <f>AND(F363&gt;=zakresy_produkcyjne!G$2,F363&lt;=zakresy_produkcyjne!G$3)</f>
        <v/>
      </c>
      <c r="AO363" s="309">
        <f>AND(G363&gt;=zakresy_produkcyjne!H$2,G363&lt;=zakresy_produkcyjne!H$3)</f>
        <v/>
      </c>
      <c r="AP363" s="309">
        <f>AND(O363&gt;=zakresy_produkcyjne!I$2,O363&lt;=zakresy_produkcyjne!I$3)</f>
        <v/>
      </c>
      <c r="AQ363" s="309">
        <f>AND(P363&gt;=zakresy_produkcyjne!J$2,P363&lt;=zakresy_produkcyjne!J$3)</f>
        <v/>
      </c>
      <c r="AR363" s="309">
        <f>AND(Q363&gt;=zakresy_produkcyjne!K$2,Q363&lt;=zakresy_produkcyjne!K$3)</f>
        <v/>
      </c>
      <c r="AS363" s="309">
        <f>AND(R363&gt;=zakresy_produkcyjne!L$2,R363&lt;=zakresy_produkcyjne!L$3)</f>
        <v/>
      </c>
      <c r="AT363" s="309">
        <f>AND(AI363:AO363)</f>
        <v/>
      </c>
      <c r="AU363" s="309">
        <f>AND(AP363:AS363)</f>
        <v/>
      </c>
      <c r="AV363" s="309">
        <f>AND(AT363:AU363)</f>
        <v/>
      </c>
      <c r="AW363" s="309">
        <f>AI363*zakresy_produkcyjne!B$4+AJ363*zakresy_produkcyjne!C$4+AK363*zakresy_produkcyjne!D$4+AL363*zakresy_produkcyjne!E$4+AM363*zakresy_produkcyjne!F$4+AN363*zakresy_produkcyjne!G$4+AO363*zakresy_produkcyjne!H$4+AP363*zakresy_produkcyjne!I$4+AQ363*zakresy_produkcyjne!J$4+AR363*zakresy_produkcyjne!K$4+AS363*zakresy_produkcyjne!L$4</f>
        <v/>
      </c>
      <c r="BJ363" s="309">
        <f>IF(S363&lt;&gt;"",S363,BE363)</f>
        <v/>
      </c>
      <c r="BK363" s="309">
        <f>IF(T363&lt;&gt;"",T363,BF363)</f>
        <v/>
      </c>
      <c r="BL363" s="309">
        <f>IF(U363&lt;&gt;"",U363,BG363)</f>
        <v/>
      </c>
      <c r="BM363" s="309">
        <f>IF(V363&lt;&gt;"",V363,BH363)</f>
        <v/>
      </c>
      <c r="BN363" s="309">
        <f>IF(X363&lt;&gt;"",X363,BI363)</f>
        <v/>
      </c>
      <c r="BO363" s="309">
        <f>ABS(BE363-BJ363)</f>
        <v/>
      </c>
      <c r="BP363" s="309">
        <f>IF(S363&lt;&gt;"",POWER((Arkusz10!$O$9*Q363+Arkusz10!$P$9)-S363,2))</f>
        <v/>
      </c>
    </row>
    <row customHeight="1" ht="13.8" r="364" s="311">
      <c r="A364" s="464" t="n">
        <v>3.3</v>
      </c>
      <c r="B364" s="464" t="n">
        <v>2.5</v>
      </c>
      <c r="C364" s="464" t="n">
        <v>0.21</v>
      </c>
      <c r="D364" s="464" t="n">
        <v>0.06</v>
      </c>
      <c r="E364" s="464" t="n">
        <v>1.6</v>
      </c>
      <c r="F364" s="464" t="n">
        <v>1.6</v>
      </c>
      <c r="G364" s="464" t="n">
        <v>0</v>
      </c>
      <c r="H364" s="464" t="n">
        <v>0.008</v>
      </c>
      <c r="I364" s="464" t="n">
        <v>0.01</v>
      </c>
      <c r="J364" s="464" t="n">
        <v>0</v>
      </c>
      <c r="K364" s="464" t="n">
        <v>0</v>
      </c>
      <c r="L364" s="464" t="n">
        <v>0</v>
      </c>
      <c r="M364" s="464" t="n">
        <v>0</v>
      </c>
      <c r="N364" s="464" t="n">
        <v>0</v>
      </c>
      <c r="O364" s="464" t="n">
        <v>950</v>
      </c>
      <c r="P364" s="464" t="n">
        <v>120</v>
      </c>
      <c r="Q364" s="464" t="n">
        <v>325</v>
      </c>
      <c r="R364" s="464" t="n">
        <v>360</v>
      </c>
      <c r="S364" s="464" t="n"/>
      <c r="T364" s="464" t="n"/>
      <c r="U364" s="464" t="n"/>
      <c r="V364" s="464" t="n"/>
      <c r="W364" s="464" t="n"/>
      <c r="X364" s="464" t="n">
        <v>83</v>
      </c>
      <c r="Y364" s="464" t="n">
        <v>40</v>
      </c>
      <c r="Z364" s="464" t="n"/>
      <c r="AA364" s="464" t="n"/>
      <c r="AB364" s="464" t="n"/>
      <c r="AC364" s="464" t="n"/>
      <c r="AD364" s="464" t="n"/>
      <c r="AE364" s="464" t="n"/>
      <c r="AF364" s="309">
        <f>NOT(OR(ISBLANK(S364),ISBLANK(T364),ISBLANK(U364),ISBLANK(V364),AND(ISBLANK(W364),ISBLANK(X364))))</f>
        <v/>
      </c>
      <c r="AG364" s="309" t="n">
        <v>25</v>
      </c>
      <c r="AH364" s="309">
        <f>IF(AG364&lt;=30,1,IF(AG364&lt;=60,2,IF(AG364&lt;=100,3,"bd")))</f>
        <v/>
      </c>
      <c r="AI364" s="309">
        <f>AND(A364&gt;=zakresy_produkcyjne!B$2,A364&lt;=zakresy_produkcyjne!B$3)</f>
        <v/>
      </c>
      <c r="AJ364" s="309">
        <f>AND(B364&gt;=zakresy_produkcyjne!C$2,B364&lt;=zakresy_produkcyjne!C$3)</f>
        <v/>
      </c>
      <c r="AK364" s="309">
        <f>AND(C364&gt;=zakresy_produkcyjne!D$2,C364&lt;=zakresy_produkcyjne!D$3)</f>
        <v/>
      </c>
      <c r="AL364" s="309">
        <f>AND(D364&gt;=zakresy_produkcyjne!E$2,D364&lt;=zakresy_produkcyjne!E$3)</f>
        <v/>
      </c>
      <c r="AM364" s="309">
        <f>AND(E364&gt;=zakresy_produkcyjne!F$2,E364&lt;=zakresy_produkcyjne!F$3)</f>
        <v/>
      </c>
      <c r="AN364" s="309">
        <f>AND(F364&gt;=zakresy_produkcyjne!G$2,F364&lt;=zakresy_produkcyjne!G$3)</f>
        <v/>
      </c>
      <c r="AO364" s="309">
        <f>AND(G364&gt;=zakresy_produkcyjne!H$2,G364&lt;=zakresy_produkcyjne!H$3)</f>
        <v/>
      </c>
      <c r="AP364" s="309">
        <f>AND(O364&gt;=zakresy_produkcyjne!I$2,O364&lt;=zakresy_produkcyjne!I$3)</f>
        <v/>
      </c>
      <c r="AQ364" s="309">
        <f>AND(P364&gt;=zakresy_produkcyjne!J$2,P364&lt;=zakresy_produkcyjne!J$3)</f>
        <v/>
      </c>
      <c r="AR364" s="309">
        <f>AND(Q364&gt;=zakresy_produkcyjne!K$2,Q364&lt;=zakresy_produkcyjne!K$3)</f>
        <v/>
      </c>
      <c r="AS364" s="309">
        <f>AND(R364&gt;=zakresy_produkcyjne!L$2,R364&lt;=zakresy_produkcyjne!L$3)</f>
        <v/>
      </c>
      <c r="AT364" s="309">
        <f>AND(AI364:AO364)</f>
        <v/>
      </c>
      <c r="AU364" s="309">
        <f>AND(AP364:AS364)</f>
        <v/>
      </c>
      <c r="AV364" s="309">
        <f>AND(AT364:AU364)</f>
        <v/>
      </c>
      <c r="AW364" s="309">
        <f>AI364*zakresy_produkcyjne!B$4+AJ364*zakresy_produkcyjne!C$4+AK364*zakresy_produkcyjne!D$4+AL364*zakresy_produkcyjne!E$4+AM364*zakresy_produkcyjne!F$4+AN364*zakresy_produkcyjne!G$4+AO364*zakresy_produkcyjne!H$4+AP364*zakresy_produkcyjne!I$4+AQ364*zakresy_produkcyjne!J$4+AR364*zakresy_produkcyjne!K$4+AS364*zakresy_produkcyjne!L$4</f>
        <v/>
      </c>
      <c r="BJ364" s="309">
        <f>IF(S364&lt;&gt;"",S364,BE364)</f>
        <v/>
      </c>
      <c r="BK364" s="309">
        <f>IF(T364&lt;&gt;"",T364,BF364)</f>
        <v/>
      </c>
      <c r="BL364" s="309">
        <f>IF(U364&lt;&gt;"",U364,BG364)</f>
        <v/>
      </c>
      <c r="BM364" s="309">
        <f>IF(V364&lt;&gt;"",V364,BH364)</f>
        <v/>
      </c>
      <c r="BN364" s="309">
        <f>IF(X364&lt;&gt;"",X364,BI364)</f>
        <v/>
      </c>
      <c r="BO364" s="309">
        <f>ABS(BE364-BJ364)</f>
        <v/>
      </c>
      <c r="BP364" s="309">
        <f>IF(S364&lt;&gt;"",POWER((Arkusz10!$O$9*Q364+Arkusz10!$P$9)-S364,2))</f>
        <v/>
      </c>
    </row>
    <row customHeight="1" ht="13.8" r="365" s="311">
      <c r="A365" s="464" t="n">
        <v>3.3</v>
      </c>
      <c r="B365" s="464" t="n">
        <v>2.5</v>
      </c>
      <c r="C365" s="464" t="n">
        <v>0.21</v>
      </c>
      <c r="D365" s="464" t="n">
        <v>0.06</v>
      </c>
      <c r="E365" s="464" t="n">
        <v>1.6</v>
      </c>
      <c r="F365" s="464" t="n">
        <v>1.6</v>
      </c>
      <c r="G365" s="464" t="n">
        <v>0</v>
      </c>
      <c r="H365" s="464" t="n">
        <v>0.008</v>
      </c>
      <c r="I365" s="464" t="n">
        <v>0.01</v>
      </c>
      <c r="J365" s="464" t="n">
        <v>0</v>
      </c>
      <c r="K365" s="464" t="n">
        <v>0</v>
      </c>
      <c r="L365" s="464" t="n">
        <v>0</v>
      </c>
      <c r="M365" s="464" t="n">
        <v>0</v>
      </c>
      <c r="N365" s="464" t="n">
        <v>0</v>
      </c>
      <c r="O365" s="464" t="n">
        <v>950</v>
      </c>
      <c r="P365" s="464" t="n">
        <v>120</v>
      </c>
      <c r="Q365" s="464" t="n">
        <v>350</v>
      </c>
      <c r="R365" s="464" t="n">
        <v>30</v>
      </c>
      <c r="S365" s="464" t="n"/>
      <c r="T365" s="464" t="n"/>
      <c r="U365" s="464" t="n"/>
      <c r="V365" s="464" t="n"/>
      <c r="W365" s="464" t="n"/>
      <c r="X365" s="464" t="n">
        <v>5</v>
      </c>
      <c r="Y365" s="464" t="n">
        <v>40</v>
      </c>
      <c r="Z365" s="464" t="n"/>
      <c r="AA365" s="464" t="n"/>
      <c r="AB365" s="464" t="n"/>
      <c r="AC365" s="464" t="n"/>
      <c r="AD365" s="464" t="n"/>
      <c r="AE365" s="464" t="n"/>
      <c r="AF365" s="309">
        <f>NOT(OR(ISBLANK(S365),ISBLANK(T365),ISBLANK(U365),ISBLANK(V365),AND(ISBLANK(W365),ISBLANK(X365))))</f>
        <v/>
      </c>
      <c r="AG365" s="309" t="n">
        <v>25</v>
      </c>
      <c r="AH365" s="309">
        <f>IF(AG365&lt;=30,1,IF(AG365&lt;=60,2,IF(AG365&lt;=100,3,"bd")))</f>
        <v/>
      </c>
      <c r="AI365" s="309">
        <f>AND(A365&gt;=zakresy_produkcyjne!B$2,A365&lt;=zakresy_produkcyjne!B$3)</f>
        <v/>
      </c>
      <c r="AJ365" s="309">
        <f>AND(B365&gt;=zakresy_produkcyjne!C$2,B365&lt;=zakresy_produkcyjne!C$3)</f>
        <v/>
      </c>
      <c r="AK365" s="309">
        <f>AND(C365&gt;=zakresy_produkcyjne!D$2,C365&lt;=zakresy_produkcyjne!D$3)</f>
        <v/>
      </c>
      <c r="AL365" s="309">
        <f>AND(D365&gt;=zakresy_produkcyjne!E$2,D365&lt;=zakresy_produkcyjne!E$3)</f>
        <v/>
      </c>
      <c r="AM365" s="309">
        <f>AND(E365&gt;=zakresy_produkcyjne!F$2,E365&lt;=zakresy_produkcyjne!F$3)</f>
        <v/>
      </c>
      <c r="AN365" s="309">
        <f>AND(F365&gt;=zakresy_produkcyjne!G$2,F365&lt;=zakresy_produkcyjne!G$3)</f>
        <v/>
      </c>
      <c r="AO365" s="309">
        <f>AND(G365&gt;=zakresy_produkcyjne!H$2,G365&lt;=zakresy_produkcyjne!H$3)</f>
        <v/>
      </c>
      <c r="AP365" s="309">
        <f>AND(O365&gt;=zakresy_produkcyjne!I$2,O365&lt;=zakresy_produkcyjne!I$3)</f>
        <v/>
      </c>
      <c r="AQ365" s="309">
        <f>AND(P365&gt;=zakresy_produkcyjne!J$2,P365&lt;=zakresy_produkcyjne!J$3)</f>
        <v/>
      </c>
      <c r="AR365" s="309">
        <f>AND(Q365&gt;=zakresy_produkcyjne!K$2,Q365&lt;=zakresy_produkcyjne!K$3)</f>
        <v/>
      </c>
      <c r="AS365" s="309">
        <f>AND(R365&gt;=zakresy_produkcyjne!L$2,R365&lt;=zakresy_produkcyjne!L$3)</f>
        <v/>
      </c>
      <c r="AT365" s="309">
        <f>AND(AI365:AO365)</f>
        <v/>
      </c>
      <c r="AU365" s="309">
        <f>AND(AP365:AS365)</f>
        <v/>
      </c>
      <c r="AV365" s="309">
        <f>AND(AT365:AU365)</f>
        <v/>
      </c>
      <c r="AW365" s="309">
        <f>AI365*zakresy_produkcyjne!B$4+AJ365*zakresy_produkcyjne!C$4+AK365*zakresy_produkcyjne!D$4+AL365*zakresy_produkcyjne!E$4+AM365*zakresy_produkcyjne!F$4+AN365*zakresy_produkcyjne!G$4+AO365*zakresy_produkcyjne!H$4+AP365*zakresy_produkcyjne!I$4+AQ365*zakresy_produkcyjne!J$4+AR365*zakresy_produkcyjne!K$4+AS365*zakresy_produkcyjne!L$4</f>
        <v/>
      </c>
      <c r="BJ365" s="309">
        <f>IF(S365&lt;&gt;"",S365,BE365)</f>
        <v/>
      </c>
      <c r="BK365" s="309">
        <f>IF(T365&lt;&gt;"",T365,BF365)</f>
        <v/>
      </c>
      <c r="BL365" s="309">
        <f>IF(U365&lt;&gt;"",U365,BG365)</f>
        <v/>
      </c>
      <c r="BM365" s="309">
        <f>IF(V365&lt;&gt;"",V365,BH365)</f>
        <v/>
      </c>
      <c r="BN365" s="309">
        <f>IF(X365&lt;&gt;"",X365,BI365)</f>
        <v/>
      </c>
      <c r="BO365" s="309">
        <f>ABS(BE365-BJ365)</f>
        <v/>
      </c>
      <c r="BP365" s="309">
        <f>IF(S365&lt;&gt;"",POWER((Arkusz10!$O$9*Q365+Arkusz10!$P$9)-S365,2))</f>
        <v/>
      </c>
    </row>
    <row customHeight="1" ht="13.8" r="366" s="311">
      <c r="A366" s="464" t="n">
        <v>3.3</v>
      </c>
      <c r="B366" s="464" t="n">
        <v>2.5</v>
      </c>
      <c r="C366" s="464" t="n">
        <v>0.21</v>
      </c>
      <c r="D366" s="464" t="n">
        <v>0.06</v>
      </c>
      <c r="E366" s="464" t="n">
        <v>1.6</v>
      </c>
      <c r="F366" s="464" t="n">
        <v>1.6</v>
      </c>
      <c r="G366" s="464" t="n">
        <v>0</v>
      </c>
      <c r="H366" s="464" t="n">
        <v>0.008</v>
      </c>
      <c r="I366" s="464" t="n">
        <v>0.01</v>
      </c>
      <c r="J366" s="464" t="n">
        <v>0</v>
      </c>
      <c r="K366" s="464" t="n">
        <v>0</v>
      </c>
      <c r="L366" s="464" t="n">
        <v>0</v>
      </c>
      <c r="M366" s="464" t="n">
        <v>0</v>
      </c>
      <c r="N366" s="464" t="n">
        <v>0</v>
      </c>
      <c r="O366" s="464" t="n">
        <v>950</v>
      </c>
      <c r="P366" s="464" t="n">
        <v>120</v>
      </c>
      <c r="Q366" s="464" t="n">
        <v>350</v>
      </c>
      <c r="R366" s="464" t="n">
        <v>60</v>
      </c>
      <c r="S366" s="464" t="n"/>
      <c r="T366" s="464" t="n"/>
      <c r="U366" s="464" t="n"/>
      <c r="V366" s="464" t="n"/>
      <c r="W366" s="464" t="n"/>
      <c r="X366" s="464" t="n">
        <v>11</v>
      </c>
      <c r="Y366" s="464" t="n">
        <v>40</v>
      </c>
      <c r="Z366" s="464" t="n"/>
      <c r="AA366" s="464" t="n"/>
      <c r="AB366" s="464" t="n"/>
      <c r="AC366" s="464" t="n"/>
      <c r="AD366" s="464" t="n"/>
      <c r="AE366" s="464" t="n"/>
      <c r="AF366" s="309">
        <f>NOT(OR(ISBLANK(S366),ISBLANK(T366),ISBLANK(U366),ISBLANK(V366),AND(ISBLANK(W366),ISBLANK(X366))))</f>
        <v/>
      </c>
      <c r="AG366" s="309" t="n">
        <v>25</v>
      </c>
      <c r="AH366" s="309">
        <f>IF(AG366&lt;=30,1,IF(AG366&lt;=60,2,IF(AG366&lt;=100,3,"bd")))</f>
        <v/>
      </c>
      <c r="AI366" s="309">
        <f>AND(A366&gt;=zakresy_produkcyjne!B$2,A366&lt;=zakresy_produkcyjne!B$3)</f>
        <v/>
      </c>
      <c r="AJ366" s="309">
        <f>AND(B366&gt;=zakresy_produkcyjne!C$2,B366&lt;=zakresy_produkcyjne!C$3)</f>
        <v/>
      </c>
      <c r="AK366" s="309">
        <f>AND(C366&gt;=zakresy_produkcyjne!D$2,C366&lt;=zakresy_produkcyjne!D$3)</f>
        <v/>
      </c>
      <c r="AL366" s="309">
        <f>AND(D366&gt;=zakresy_produkcyjne!E$2,D366&lt;=zakresy_produkcyjne!E$3)</f>
        <v/>
      </c>
      <c r="AM366" s="309">
        <f>AND(E366&gt;=zakresy_produkcyjne!F$2,E366&lt;=zakresy_produkcyjne!F$3)</f>
        <v/>
      </c>
      <c r="AN366" s="309">
        <f>AND(F366&gt;=zakresy_produkcyjne!G$2,F366&lt;=zakresy_produkcyjne!G$3)</f>
        <v/>
      </c>
      <c r="AO366" s="309">
        <f>AND(G366&gt;=zakresy_produkcyjne!H$2,G366&lt;=zakresy_produkcyjne!H$3)</f>
        <v/>
      </c>
      <c r="AP366" s="309">
        <f>AND(O366&gt;=zakresy_produkcyjne!I$2,O366&lt;=zakresy_produkcyjne!I$3)</f>
        <v/>
      </c>
      <c r="AQ366" s="309">
        <f>AND(P366&gt;=zakresy_produkcyjne!J$2,P366&lt;=zakresy_produkcyjne!J$3)</f>
        <v/>
      </c>
      <c r="AR366" s="309">
        <f>AND(Q366&gt;=zakresy_produkcyjne!K$2,Q366&lt;=zakresy_produkcyjne!K$3)</f>
        <v/>
      </c>
      <c r="AS366" s="309">
        <f>AND(R366&gt;=zakresy_produkcyjne!L$2,R366&lt;=zakresy_produkcyjne!L$3)</f>
        <v/>
      </c>
      <c r="AT366" s="309">
        <f>AND(AI366:AO366)</f>
        <v/>
      </c>
      <c r="AU366" s="309">
        <f>AND(AP366:AS366)</f>
        <v/>
      </c>
      <c r="AV366" s="309">
        <f>AND(AT366:AU366)</f>
        <v/>
      </c>
      <c r="AW366" s="309">
        <f>AI366*zakresy_produkcyjne!B$4+AJ366*zakresy_produkcyjne!C$4+AK366*zakresy_produkcyjne!D$4+AL366*zakresy_produkcyjne!E$4+AM366*zakresy_produkcyjne!F$4+AN366*zakresy_produkcyjne!G$4+AO366*zakresy_produkcyjne!H$4+AP366*zakresy_produkcyjne!I$4+AQ366*zakresy_produkcyjne!J$4+AR366*zakresy_produkcyjne!K$4+AS366*zakresy_produkcyjne!L$4</f>
        <v/>
      </c>
      <c r="BJ366" s="309">
        <f>IF(S366&lt;&gt;"",S366,BE366)</f>
        <v/>
      </c>
      <c r="BK366" s="309">
        <f>IF(T366&lt;&gt;"",T366,BF366)</f>
        <v/>
      </c>
      <c r="BL366" s="309">
        <f>IF(U366&lt;&gt;"",U366,BG366)</f>
        <v/>
      </c>
      <c r="BM366" s="309">
        <f>IF(V366&lt;&gt;"",V366,BH366)</f>
        <v/>
      </c>
      <c r="BN366" s="309">
        <f>IF(X366&lt;&gt;"",X366,BI366)</f>
        <v/>
      </c>
      <c r="BO366" s="309">
        <f>ABS(BE366-BJ366)</f>
        <v/>
      </c>
      <c r="BP366" s="309">
        <f>IF(S366&lt;&gt;"",POWER((Arkusz10!$O$9*Q366+Arkusz10!$P$9)-S366,2))</f>
        <v/>
      </c>
    </row>
    <row customHeight="1" ht="13.8" r="367" s="311">
      <c r="A367" s="464" t="n">
        <v>3.3</v>
      </c>
      <c r="B367" s="464" t="n">
        <v>2.5</v>
      </c>
      <c r="C367" s="464" t="n">
        <v>0.21</v>
      </c>
      <c r="D367" s="464" t="n">
        <v>0.06</v>
      </c>
      <c r="E367" s="464" t="n">
        <v>1.6</v>
      </c>
      <c r="F367" s="464" t="n">
        <v>1.6</v>
      </c>
      <c r="G367" s="464" t="n">
        <v>0</v>
      </c>
      <c r="H367" s="464" t="n">
        <v>0.008</v>
      </c>
      <c r="I367" s="464" t="n">
        <v>0.01</v>
      </c>
      <c r="J367" s="464" t="n">
        <v>0</v>
      </c>
      <c r="K367" s="464" t="n">
        <v>0</v>
      </c>
      <c r="L367" s="464" t="n">
        <v>0</v>
      </c>
      <c r="M367" s="464" t="n">
        <v>0</v>
      </c>
      <c r="N367" s="464" t="n">
        <v>0</v>
      </c>
      <c r="O367" s="464" t="n">
        <v>950</v>
      </c>
      <c r="P367" s="464" t="n">
        <v>120</v>
      </c>
      <c r="Q367" s="464" t="n">
        <v>350</v>
      </c>
      <c r="R367" s="464" t="n">
        <v>120</v>
      </c>
      <c r="S367" s="464" t="n"/>
      <c r="T367" s="464" t="n"/>
      <c r="U367" s="464" t="n"/>
      <c r="V367" s="464" t="n"/>
      <c r="W367" s="464" t="n"/>
      <c r="X367" s="464" t="n">
        <v>38.5</v>
      </c>
      <c r="Y367" s="464" t="n">
        <v>40</v>
      </c>
      <c r="Z367" s="464" t="n"/>
      <c r="AA367" s="464" t="n"/>
      <c r="AB367" s="464" t="n"/>
      <c r="AC367" s="464" t="n"/>
      <c r="AD367" s="464" t="n"/>
      <c r="AE367" s="464" t="n"/>
      <c r="AF367" s="309">
        <f>NOT(OR(ISBLANK(S367),ISBLANK(T367),ISBLANK(U367),ISBLANK(V367),AND(ISBLANK(W367),ISBLANK(X367))))</f>
        <v/>
      </c>
      <c r="AG367" s="309" t="n">
        <v>25</v>
      </c>
      <c r="AH367" s="309">
        <f>IF(AG367&lt;=30,1,IF(AG367&lt;=60,2,IF(AG367&lt;=100,3,"bd")))</f>
        <v/>
      </c>
      <c r="AI367" s="309">
        <f>AND(A367&gt;=zakresy_produkcyjne!B$2,A367&lt;=zakresy_produkcyjne!B$3)</f>
        <v/>
      </c>
      <c r="AJ367" s="309">
        <f>AND(B367&gt;=zakresy_produkcyjne!C$2,B367&lt;=zakresy_produkcyjne!C$3)</f>
        <v/>
      </c>
      <c r="AK367" s="309">
        <f>AND(C367&gt;=zakresy_produkcyjne!D$2,C367&lt;=zakresy_produkcyjne!D$3)</f>
        <v/>
      </c>
      <c r="AL367" s="309">
        <f>AND(D367&gt;=zakresy_produkcyjne!E$2,D367&lt;=zakresy_produkcyjne!E$3)</f>
        <v/>
      </c>
      <c r="AM367" s="309">
        <f>AND(E367&gt;=zakresy_produkcyjne!F$2,E367&lt;=zakresy_produkcyjne!F$3)</f>
        <v/>
      </c>
      <c r="AN367" s="309">
        <f>AND(F367&gt;=zakresy_produkcyjne!G$2,F367&lt;=zakresy_produkcyjne!G$3)</f>
        <v/>
      </c>
      <c r="AO367" s="309">
        <f>AND(G367&gt;=zakresy_produkcyjne!H$2,G367&lt;=zakresy_produkcyjne!H$3)</f>
        <v/>
      </c>
      <c r="AP367" s="309">
        <f>AND(O367&gt;=zakresy_produkcyjne!I$2,O367&lt;=zakresy_produkcyjne!I$3)</f>
        <v/>
      </c>
      <c r="AQ367" s="309">
        <f>AND(P367&gt;=zakresy_produkcyjne!J$2,P367&lt;=zakresy_produkcyjne!J$3)</f>
        <v/>
      </c>
      <c r="AR367" s="309">
        <f>AND(Q367&gt;=zakresy_produkcyjne!K$2,Q367&lt;=zakresy_produkcyjne!K$3)</f>
        <v/>
      </c>
      <c r="AS367" s="309">
        <f>AND(R367&gt;=zakresy_produkcyjne!L$2,R367&lt;=zakresy_produkcyjne!L$3)</f>
        <v/>
      </c>
      <c r="AT367" s="309">
        <f>AND(AI367:AO367)</f>
        <v/>
      </c>
      <c r="AU367" s="309">
        <f>AND(AP367:AS367)</f>
        <v/>
      </c>
      <c r="AV367" s="309">
        <f>AND(AT367:AU367)</f>
        <v/>
      </c>
      <c r="AW367" s="309">
        <f>AI367*zakresy_produkcyjne!B$4+AJ367*zakresy_produkcyjne!C$4+AK367*zakresy_produkcyjne!D$4+AL367*zakresy_produkcyjne!E$4+AM367*zakresy_produkcyjne!F$4+AN367*zakresy_produkcyjne!G$4+AO367*zakresy_produkcyjne!H$4+AP367*zakresy_produkcyjne!I$4+AQ367*zakresy_produkcyjne!J$4+AR367*zakresy_produkcyjne!K$4+AS367*zakresy_produkcyjne!L$4</f>
        <v/>
      </c>
      <c r="BJ367" s="309">
        <f>IF(S367&lt;&gt;"",S367,BE367)</f>
        <v/>
      </c>
      <c r="BK367" s="309">
        <f>IF(T367&lt;&gt;"",T367,BF367)</f>
        <v/>
      </c>
      <c r="BL367" s="309">
        <f>IF(U367&lt;&gt;"",U367,BG367)</f>
        <v/>
      </c>
      <c r="BM367" s="309">
        <f>IF(V367&lt;&gt;"",V367,BH367)</f>
        <v/>
      </c>
      <c r="BN367" s="309">
        <f>IF(X367&lt;&gt;"",X367,BI367)</f>
        <v/>
      </c>
      <c r="BO367" s="309">
        <f>ABS(BE367-BJ367)</f>
        <v/>
      </c>
      <c r="BP367" s="309">
        <f>IF(S367&lt;&gt;"",POWER((Arkusz10!$O$9*Q367+Arkusz10!$P$9)-S367,2))</f>
        <v/>
      </c>
    </row>
    <row customHeight="1" ht="13.8" r="368" s="311">
      <c r="A368" s="464" t="n">
        <v>3.3</v>
      </c>
      <c r="B368" s="464" t="n">
        <v>2.5</v>
      </c>
      <c r="C368" s="464" t="n">
        <v>0.21</v>
      </c>
      <c r="D368" s="464" t="n">
        <v>0.06</v>
      </c>
      <c r="E368" s="464" t="n">
        <v>1.6</v>
      </c>
      <c r="F368" s="464" t="n">
        <v>1.6</v>
      </c>
      <c r="G368" s="464" t="n">
        <v>0</v>
      </c>
      <c r="H368" s="464" t="n">
        <v>0.008</v>
      </c>
      <c r="I368" s="464" t="n">
        <v>0.01</v>
      </c>
      <c r="J368" s="464" t="n">
        <v>0</v>
      </c>
      <c r="K368" s="464" t="n">
        <v>0</v>
      </c>
      <c r="L368" s="464" t="n">
        <v>0</v>
      </c>
      <c r="M368" s="464" t="n">
        <v>0</v>
      </c>
      <c r="N368" s="464" t="n">
        <v>0</v>
      </c>
      <c r="O368" s="464" t="n">
        <v>950</v>
      </c>
      <c r="P368" s="464" t="n">
        <v>120</v>
      </c>
      <c r="Q368" s="464" t="n">
        <v>350</v>
      </c>
      <c r="R368" s="464" t="n">
        <v>180</v>
      </c>
      <c r="S368" s="464" t="n"/>
      <c r="T368" s="464" t="n"/>
      <c r="U368" s="464" t="n"/>
      <c r="V368" s="464" t="n"/>
      <c r="W368" s="464" t="n"/>
      <c r="X368" s="464" t="n">
        <v>74.5</v>
      </c>
      <c r="Y368" s="464" t="n">
        <v>40</v>
      </c>
      <c r="Z368" s="464" t="n"/>
      <c r="AA368" s="464" t="n"/>
      <c r="AB368" s="464" t="n"/>
      <c r="AC368" s="464" t="n"/>
      <c r="AD368" s="464" t="n"/>
      <c r="AE368" s="464" t="n"/>
      <c r="AF368" s="309">
        <f>NOT(OR(ISBLANK(S368),ISBLANK(T368),ISBLANK(U368),ISBLANK(V368),AND(ISBLANK(W368),ISBLANK(X368))))</f>
        <v/>
      </c>
      <c r="AG368" s="309" t="n">
        <v>25</v>
      </c>
      <c r="AH368" s="309">
        <f>IF(AG368&lt;=30,1,IF(AG368&lt;=60,2,IF(AG368&lt;=100,3,"bd")))</f>
        <v/>
      </c>
      <c r="AI368" s="309">
        <f>AND(A368&gt;=zakresy_produkcyjne!B$2,A368&lt;=zakresy_produkcyjne!B$3)</f>
        <v/>
      </c>
      <c r="AJ368" s="309">
        <f>AND(B368&gt;=zakresy_produkcyjne!C$2,B368&lt;=zakresy_produkcyjne!C$3)</f>
        <v/>
      </c>
      <c r="AK368" s="309">
        <f>AND(C368&gt;=zakresy_produkcyjne!D$2,C368&lt;=zakresy_produkcyjne!D$3)</f>
        <v/>
      </c>
      <c r="AL368" s="309">
        <f>AND(D368&gt;=zakresy_produkcyjne!E$2,D368&lt;=zakresy_produkcyjne!E$3)</f>
        <v/>
      </c>
      <c r="AM368" s="309">
        <f>AND(E368&gt;=zakresy_produkcyjne!F$2,E368&lt;=zakresy_produkcyjne!F$3)</f>
        <v/>
      </c>
      <c r="AN368" s="309">
        <f>AND(F368&gt;=zakresy_produkcyjne!G$2,F368&lt;=zakresy_produkcyjne!G$3)</f>
        <v/>
      </c>
      <c r="AO368" s="309">
        <f>AND(G368&gt;=zakresy_produkcyjne!H$2,G368&lt;=zakresy_produkcyjne!H$3)</f>
        <v/>
      </c>
      <c r="AP368" s="309">
        <f>AND(O368&gt;=zakresy_produkcyjne!I$2,O368&lt;=zakresy_produkcyjne!I$3)</f>
        <v/>
      </c>
      <c r="AQ368" s="309">
        <f>AND(P368&gt;=zakresy_produkcyjne!J$2,P368&lt;=zakresy_produkcyjne!J$3)</f>
        <v/>
      </c>
      <c r="AR368" s="309">
        <f>AND(Q368&gt;=zakresy_produkcyjne!K$2,Q368&lt;=zakresy_produkcyjne!K$3)</f>
        <v/>
      </c>
      <c r="AS368" s="309">
        <f>AND(R368&gt;=zakresy_produkcyjne!L$2,R368&lt;=zakresy_produkcyjne!L$3)</f>
        <v/>
      </c>
      <c r="AT368" s="309">
        <f>AND(AI368:AO368)</f>
        <v/>
      </c>
      <c r="AU368" s="309">
        <f>AND(AP368:AS368)</f>
        <v/>
      </c>
      <c r="AV368" s="309">
        <f>AND(AT368:AU368)</f>
        <v/>
      </c>
      <c r="AW368" s="309">
        <f>AI368*zakresy_produkcyjne!B$4+AJ368*zakresy_produkcyjne!C$4+AK368*zakresy_produkcyjne!D$4+AL368*zakresy_produkcyjne!E$4+AM368*zakresy_produkcyjne!F$4+AN368*zakresy_produkcyjne!G$4+AO368*zakresy_produkcyjne!H$4+AP368*zakresy_produkcyjne!I$4+AQ368*zakresy_produkcyjne!J$4+AR368*zakresy_produkcyjne!K$4+AS368*zakresy_produkcyjne!L$4</f>
        <v/>
      </c>
      <c r="BJ368" s="309">
        <f>IF(S368&lt;&gt;"",S368,BE368)</f>
        <v/>
      </c>
      <c r="BK368" s="309">
        <f>IF(T368&lt;&gt;"",T368,BF368)</f>
        <v/>
      </c>
      <c r="BL368" s="309">
        <f>IF(U368&lt;&gt;"",U368,BG368)</f>
        <v/>
      </c>
      <c r="BM368" s="309">
        <f>IF(V368&lt;&gt;"",V368,BH368)</f>
        <v/>
      </c>
      <c r="BN368" s="309">
        <f>IF(X368&lt;&gt;"",X368,BI368)</f>
        <v/>
      </c>
      <c r="BO368" s="309">
        <f>ABS(BE368-BJ368)</f>
        <v/>
      </c>
      <c r="BP368" s="309">
        <f>IF(S368&lt;&gt;"",POWER((Arkusz10!$O$9*Q368+Arkusz10!$P$9)-S368,2))</f>
        <v/>
      </c>
    </row>
    <row customHeight="1" ht="13.8" r="369" s="311">
      <c r="A369" s="464" t="n">
        <v>3.3</v>
      </c>
      <c r="B369" s="464" t="n">
        <v>2.5</v>
      </c>
      <c r="C369" s="464" t="n">
        <v>0.21</v>
      </c>
      <c r="D369" s="464" t="n">
        <v>0.06</v>
      </c>
      <c r="E369" s="464" t="n">
        <v>1.6</v>
      </c>
      <c r="F369" s="464" t="n">
        <v>1.6</v>
      </c>
      <c r="G369" s="464" t="n">
        <v>0</v>
      </c>
      <c r="H369" s="464" t="n">
        <v>0.008</v>
      </c>
      <c r="I369" s="464" t="n">
        <v>0.01</v>
      </c>
      <c r="J369" s="464" t="n">
        <v>0</v>
      </c>
      <c r="K369" s="464" t="n">
        <v>0</v>
      </c>
      <c r="L369" s="464" t="n">
        <v>0</v>
      </c>
      <c r="M369" s="464" t="n">
        <v>0</v>
      </c>
      <c r="N369" s="464" t="n">
        <v>0</v>
      </c>
      <c r="O369" s="464" t="n">
        <v>950</v>
      </c>
      <c r="P369" s="464" t="n">
        <v>120</v>
      </c>
      <c r="Q369" s="464" t="n">
        <v>350</v>
      </c>
      <c r="R369" s="464" t="n">
        <v>240</v>
      </c>
      <c r="S369" s="464" t="n">
        <v>956</v>
      </c>
      <c r="T369" s="465" t="n"/>
      <c r="U369" s="464" t="n">
        <v>7.2</v>
      </c>
      <c r="V369" s="464">
        <f>KONWERTUJ_TWARDOSC(AE369,tabela_twardosci!$M$8:$M$69,tabela_twardosci!$K$8:$K$69)</f>
        <v/>
      </c>
      <c r="W369" s="464" t="n"/>
      <c r="X369" s="464" t="n">
        <v>75</v>
      </c>
      <c r="Y369" s="464" t="n">
        <v>40</v>
      </c>
      <c r="Z369" s="464" t="n"/>
      <c r="AA369" s="464" t="n"/>
      <c r="AB369" s="464" t="n"/>
      <c r="AC369" s="464" t="n"/>
      <c r="AD369" s="464" t="n"/>
      <c r="AE369" s="464" t="n">
        <v>443</v>
      </c>
      <c r="AF369" s="309">
        <f>NOT(OR(ISBLANK(S369),ISBLANK(T369),ISBLANK(U369),ISBLANK(V369),AND(ISBLANK(W369),ISBLANK(X369))))</f>
        <v/>
      </c>
      <c r="AG369" s="309" t="n">
        <v>25</v>
      </c>
      <c r="AH369" s="309">
        <f>IF(AG369&lt;=30,1,IF(AG369&lt;=60,2,IF(AG369&lt;=100,3,"bd")))</f>
        <v/>
      </c>
      <c r="AI369" s="309">
        <f>AND(A369&gt;=zakresy_produkcyjne!B$2,A369&lt;=zakresy_produkcyjne!B$3)</f>
        <v/>
      </c>
      <c r="AJ369" s="309">
        <f>AND(B369&gt;=zakresy_produkcyjne!C$2,B369&lt;=zakresy_produkcyjne!C$3)</f>
        <v/>
      </c>
      <c r="AK369" s="309">
        <f>AND(C369&gt;=zakresy_produkcyjne!D$2,C369&lt;=zakresy_produkcyjne!D$3)</f>
        <v/>
      </c>
      <c r="AL369" s="309">
        <f>AND(D369&gt;=zakresy_produkcyjne!E$2,D369&lt;=zakresy_produkcyjne!E$3)</f>
        <v/>
      </c>
      <c r="AM369" s="309">
        <f>AND(E369&gt;=zakresy_produkcyjne!F$2,E369&lt;=zakresy_produkcyjne!F$3)</f>
        <v/>
      </c>
      <c r="AN369" s="309">
        <f>AND(F369&gt;=zakresy_produkcyjne!G$2,F369&lt;=zakresy_produkcyjne!G$3)</f>
        <v/>
      </c>
      <c r="AO369" s="309">
        <f>AND(G369&gt;=zakresy_produkcyjne!H$2,G369&lt;=zakresy_produkcyjne!H$3)</f>
        <v/>
      </c>
      <c r="AP369" s="309">
        <f>AND(O369&gt;=zakresy_produkcyjne!I$2,O369&lt;=zakresy_produkcyjne!I$3)</f>
        <v/>
      </c>
      <c r="AQ369" s="309">
        <f>AND(P369&gt;=zakresy_produkcyjne!J$2,P369&lt;=zakresy_produkcyjne!J$3)</f>
        <v/>
      </c>
      <c r="AR369" s="309">
        <f>AND(Q369&gt;=zakresy_produkcyjne!K$2,Q369&lt;=zakresy_produkcyjne!K$3)</f>
        <v/>
      </c>
      <c r="AS369" s="309">
        <f>AND(R369&gt;=zakresy_produkcyjne!L$2,R369&lt;=zakresy_produkcyjne!L$3)</f>
        <v/>
      </c>
      <c r="AT369" s="309">
        <f>AND(AI369:AO369)</f>
        <v/>
      </c>
      <c r="AU369" s="309">
        <f>AND(AP369:AS369)</f>
        <v/>
      </c>
      <c r="AV369" s="309">
        <f>AND(AT369:AU369)</f>
        <v/>
      </c>
      <c r="AW369" s="309">
        <f>AI369*zakresy_produkcyjne!B$4+AJ369*zakresy_produkcyjne!C$4+AK369*zakresy_produkcyjne!D$4+AL369*zakresy_produkcyjne!E$4+AM369*zakresy_produkcyjne!F$4+AN369*zakresy_produkcyjne!G$4+AO369*zakresy_produkcyjne!H$4+AP369*zakresy_produkcyjne!I$4+AQ369*zakresy_produkcyjne!J$4+AR369*zakresy_produkcyjne!K$4+AS369*zakresy_produkcyjne!L$4</f>
        <v/>
      </c>
      <c r="BJ369" s="309">
        <f>IF(S369&lt;&gt;"",S369,BE369)</f>
        <v/>
      </c>
      <c r="BK369" s="309">
        <f>IF(T369&lt;&gt;"",T369,BF369)</f>
        <v/>
      </c>
      <c r="BL369" s="309">
        <f>IF(U369&lt;&gt;"",U369,BG369)</f>
        <v/>
      </c>
      <c r="BM369" s="309">
        <f>IF(V369&lt;&gt;"",V369,BH369)</f>
        <v/>
      </c>
      <c r="BN369" s="309">
        <f>IF(X369&lt;&gt;"",X369,BI369)</f>
        <v/>
      </c>
      <c r="BO369" s="309">
        <f>ABS(BE369-BJ369)</f>
        <v/>
      </c>
      <c r="BP369" s="309">
        <f>IF(S369&lt;&gt;"",POWER((Arkusz10!$O$9*Q369+Arkusz10!$P$9)-S369,2))</f>
        <v/>
      </c>
    </row>
    <row customHeight="1" ht="13.8" r="370" s="311">
      <c r="A370" s="464" t="n">
        <v>3.3</v>
      </c>
      <c r="B370" s="464" t="n">
        <v>2.5</v>
      </c>
      <c r="C370" s="464" t="n">
        <v>0.21</v>
      </c>
      <c r="D370" s="464" t="n">
        <v>0.06</v>
      </c>
      <c r="E370" s="464" t="n">
        <v>1.6</v>
      </c>
      <c r="F370" s="464" t="n">
        <v>1.6</v>
      </c>
      <c r="G370" s="464" t="n">
        <v>0</v>
      </c>
      <c r="H370" s="464" t="n">
        <v>0.008</v>
      </c>
      <c r="I370" s="464" t="n">
        <v>0.01</v>
      </c>
      <c r="J370" s="464" t="n">
        <v>0</v>
      </c>
      <c r="K370" s="464" t="n">
        <v>0</v>
      </c>
      <c r="L370" s="464" t="n">
        <v>0</v>
      </c>
      <c r="M370" s="464" t="n">
        <v>0</v>
      </c>
      <c r="N370" s="464" t="n">
        <v>0</v>
      </c>
      <c r="O370" s="464" t="n">
        <v>950</v>
      </c>
      <c r="P370" s="464" t="n">
        <v>120</v>
      </c>
      <c r="Q370" s="464" t="n">
        <v>350</v>
      </c>
      <c r="R370" s="464" t="n">
        <v>300</v>
      </c>
      <c r="S370" s="464" t="n"/>
      <c r="T370" s="464" t="n"/>
      <c r="U370" s="464" t="n"/>
      <c r="V370" s="464" t="n"/>
      <c r="W370" s="464" t="n"/>
      <c r="X370" s="464" t="n">
        <v>70</v>
      </c>
      <c r="Y370" s="464" t="n">
        <v>40</v>
      </c>
      <c r="Z370" s="464" t="n"/>
      <c r="AA370" s="464" t="n"/>
      <c r="AB370" s="464" t="n"/>
      <c r="AC370" s="464" t="n"/>
      <c r="AD370" s="464" t="n"/>
      <c r="AE370" s="464" t="n"/>
      <c r="AF370" s="309">
        <f>NOT(OR(ISBLANK(S370),ISBLANK(T370),ISBLANK(U370),ISBLANK(V370),AND(ISBLANK(W370),ISBLANK(X370))))</f>
        <v/>
      </c>
      <c r="AG370" s="309" t="n">
        <v>25</v>
      </c>
      <c r="AH370" s="309">
        <f>IF(AG370&lt;=30,1,IF(AG370&lt;=60,2,IF(AG370&lt;=100,3,"bd")))</f>
        <v/>
      </c>
      <c r="AI370" s="309">
        <f>AND(A370&gt;=zakresy_produkcyjne!B$2,A370&lt;=zakresy_produkcyjne!B$3)</f>
        <v/>
      </c>
      <c r="AJ370" s="309">
        <f>AND(B370&gt;=zakresy_produkcyjne!C$2,B370&lt;=zakresy_produkcyjne!C$3)</f>
        <v/>
      </c>
      <c r="AK370" s="309">
        <f>AND(C370&gt;=zakresy_produkcyjne!D$2,C370&lt;=zakresy_produkcyjne!D$3)</f>
        <v/>
      </c>
      <c r="AL370" s="309">
        <f>AND(D370&gt;=zakresy_produkcyjne!E$2,D370&lt;=zakresy_produkcyjne!E$3)</f>
        <v/>
      </c>
      <c r="AM370" s="309">
        <f>AND(E370&gt;=zakresy_produkcyjne!F$2,E370&lt;=zakresy_produkcyjne!F$3)</f>
        <v/>
      </c>
      <c r="AN370" s="309">
        <f>AND(F370&gt;=zakresy_produkcyjne!G$2,F370&lt;=zakresy_produkcyjne!G$3)</f>
        <v/>
      </c>
      <c r="AO370" s="309">
        <f>AND(G370&gt;=zakresy_produkcyjne!H$2,G370&lt;=zakresy_produkcyjne!H$3)</f>
        <v/>
      </c>
      <c r="AP370" s="309">
        <f>AND(O370&gt;=zakresy_produkcyjne!I$2,O370&lt;=zakresy_produkcyjne!I$3)</f>
        <v/>
      </c>
      <c r="AQ370" s="309">
        <f>AND(P370&gt;=zakresy_produkcyjne!J$2,P370&lt;=zakresy_produkcyjne!J$3)</f>
        <v/>
      </c>
      <c r="AR370" s="309">
        <f>AND(Q370&gt;=zakresy_produkcyjne!K$2,Q370&lt;=zakresy_produkcyjne!K$3)</f>
        <v/>
      </c>
      <c r="AS370" s="309">
        <f>AND(R370&gt;=zakresy_produkcyjne!L$2,R370&lt;=zakresy_produkcyjne!L$3)</f>
        <v/>
      </c>
      <c r="AT370" s="309">
        <f>AND(AI370:AO370)</f>
        <v/>
      </c>
      <c r="AU370" s="309">
        <f>AND(AP370:AS370)</f>
        <v/>
      </c>
      <c r="AV370" s="309">
        <f>AND(AT370:AU370)</f>
        <v/>
      </c>
      <c r="AW370" s="309">
        <f>AI370*zakresy_produkcyjne!B$4+AJ370*zakresy_produkcyjne!C$4+AK370*zakresy_produkcyjne!D$4+AL370*zakresy_produkcyjne!E$4+AM370*zakresy_produkcyjne!F$4+AN370*zakresy_produkcyjne!G$4+AO370*zakresy_produkcyjne!H$4+AP370*zakresy_produkcyjne!I$4+AQ370*zakresy_produkcyjne!J$4+AR370*zakresy_produkcyjne!K$4+AS370*zakresy_produkcyjne!L$4</f>
        <v/>
      </c>
      <c r="BJ370" s="309">
        <f>IF(S370&lt;&gt;"",S370,BE370)</f>
        <v/>
      </c>
      <c r="BK370" s="309">
        <f>IF(T370&lt;&gt;"",T370,BF370)</f>
        <v/>
      </c>
      <c r="BL370" s="309">
        <f>IF(U370&lt;&gt;"",U370,BG370)</f>
        <v/>
      </c>
      <c r="BM370" s="309">
        <f>IF(V370&lt;&gt;"",V370,BH370)</f>
        <v/>
      </c>
      <c r="BN370" s="309">
        <f>IF(X370&lt;&gt;"",X370,BI370)</f>
        <v/>
      </c>
      <c r="BO370" s="309">
        <f>ABS(BE370-BJ370)</f>
        <v/>
      </c>
      <c r="BP370" s="309">
        <f>IF(S370&lt;&gt;"",POWER((Arkusz10!$O$9*Q370+Arkusz10!$P$9)-S370,2))</f>
        <v/>
      </c>
    </row>
    <row customHeight="1" ht="13.8" r="371" s="311">
      <c r="A371" s="464" t="n">
        <v>3.3</v>
      </c>
      <c r="B371" s="464" t="n">
        <v>2.5</v>
      </c>
      <c r="C371" s="464" t="n">
        <v>0.21</v>
      </c>
      <c r="D371" s="464" t="n">
        <v>0.06</v>
      </c>
      <c r="E371" s="464" t="n">
        <v>1.6</v>
      </c>
      <c r="F371" s="464" t="n">
        <v>1.6</v>
      </c>
      <c r="G371" s="464" t="n">
        <v>0</v>
      </c>
      <c r="H371" s="464" t="n">
        <v>0.008</v>
      </c>
      <c r="I371" s="464" t="n">
        <v>0.01</v>
      </c>
      <c r="J371" s="464" t="n">
        <v>0</v>
      </c>
      <c r="K371" s="464" t="n">
        <v>0</v>
      </c>
      <c r="L371" s="464" t="n">
        <v>0</v>
      </c>
      <c r="M371" s="464" t="n">
        <v>0</v>
      </c>
      <c r="N371" s="464" t="n">
        <v>0</v>
      </c>
      <c r="O371" s="464" t="n">
        <v>950</v>
      </c>
      <c r="P371" s="464" t="n">
        <v>120</v>
      </c>
      <c r="Q371" s="464" t="n">
        <v>350</v>
      </c>
      <c r="R371" s="464" t="n">
        <v>360</v>
      </c>
      <c r="S371" s="464" t="n"/>
      <c r="T371" s="464" t="n"/>
      <c r="U371" s="464" t="n"/>
      <c r="V371" s="464" t="n"/>
      <c r="W371" s="464" t="n"/>
      <c r="X371" s="464" t="n">
        <v>66.5</v>
      </c>
      <c r="Y371" s="464" t="n">
        <v>40</v>
      </c>
      <c r="Z371" s="464" t="n"/>
      <c r="AA371" s="464" t="n"/>
      <c r="AB371" s="464" t="n"/>
      <c r="AC371" s="464" t="n"/>
      <c r="AD371" s="464" t="n"/>
      <c r="AE371" s="464" t="n"/>
      <c r="AF371" s="309">
        <f>NOT(OR(ISBLANK(S371),ISBLANK(T371),ISBLANK(U371),ISBLANK(V371),AND(ISBLANK(W371),ISBLANK(X371))))</f>
        <v/>
      </c>
      <c r="AG371" s="309" t="n">
        <v>25</v>
      </c>
      <c r="AH371" s="309">
        <f>IF(AG371&lt;=30,1,IF(AG371&lt;=60,2,IF(AG371&lt;=100,3,"bd")))</f>
        <v/>
      </c>
      <c r="AI371" s="309">
        <f>AND(A371&gt;=zakresy_produkcyjne!B$2,A371&lt;=zakresy_produkcyjne!B$3)</f>
        <v/>
      </c>
      <c r="AJ371" s="309">
        <f>AND(B371&gt;=zakresy_produkcyjne!C$2,B371&lt;=zakresy_produkcyjne!C$3)</f>
        <v/>
      </c>
      <c r="AK371" s="309">
        <f>AND(C371&gt;=zakresy_produkcyjne!D$2,C371&lt;=zakresy_produkcyjne!D$3)</f>
        <v/>
      </c>
      <c r="AL371" s="309">
        <f>AND(D371&gt;=zakresy_produkcyjne!E$2,D371&lt;=zakresy_produkcyjne!E$3)</f>
        <v/>
      </c>
      <c r="AM371" s="309">
        <f>AND(E371&gt;=zakresy_produkcyjne!F$2,E371&lt;=zakresy_produkcyjne!F$3)</f>
        <v/>
      </c>
      <c r="AN371" s="309">
        <f>AND(F371&gt;=zakresy_produkcyjne!G$2,F371&lt;=zakresy_produkcyjne!G$3)</f>
        <v/>
      </c>
      <c r="AO371" s="309">
        <f>AND(G371&gt;=zakresy_produkcyjne!H$2,G371&lt;=zakresy_produkcyjne!H$3)</f>
        <v/>
      </c>
      <c r="AP371" s="309">
        <f>AND(O371&gt;=zakresy_produkcyjne!I$2,O371&lt;=zakresy_produkcyjne!I$3)</f>
        <v/>
      </c>
      <c r="AQ371" s="309">
        <f>AND(P371&gt;=zakresy_produkcyjne!J$2,P371&lt;=zakresy_produkcyjne!J$3)</f>
        <v/>
      </c>
      <c r="AR371" s="309">
        <f>AND(Q371&gt;=zakresy_produkcyjne!K$2,Q371&lt;=zakresy_produkcyjne!K$3)</f>
        <v/>
      </c>
      <c r="AS371" s="309">
        <f>AND(R371&gt;=zakresy_produkcyjne!L$2,R371&lt;=zakresy_produkcyjne!L$3)</f>
        <v/>
      </c>
      <c r="AT371" s="309">
        <f>AND(AI371:AO371)</f>
        <v/>
      </c>
      <c r="AU371" s="309">
        <f>AND(AP371:AS371)</f>
        <v/>
      </c>
      <c r="AV371" s="309">
        <f>AND(AT371:AU371)</f>
        <v/>
      </c>
      <c r="AW371" s="309">
        <f>AI371*zakresy_produkcyjne!B$4+AJ371*zakresy_produkcyjne!C$4+AK371*zakresy_produkcyjne!D$4+AL371*zakresy_produkcyjne!E$4+AM371*zakresy_produkcyjne!F$4+AN371*zakresy_produkcyjne!G$4+AO371*zakresy_produkcyjne!H$4+AP371*zakresy_produkcyjne!I$4+AQ371*zakresy_produkcyjne!J$4+AR371*zakresy_produkcyjne!K$4+AS371*zakresy_produkcyjne!L$4</f>
        <v/>
      </c>
      <c r="BJ371" s="309">
        <f>IF(S371&lt;&gt;"",S371,BE371)</f>
        <v/>
      </c>
      <c r="BK371" s="309">
        <f>IF(T371&lt;&gt;"",T371,BF371)</f>
        <v/>
      </c>
      <c r="BL371" s="309">
        <f>IF(U371&lt;&gt;"",U371,BG371)</f>
        <v/>
      </c>
      <c r="BM371" s="309">
        <f>IF(V371&lt;&gt;"",V371,BH371)</f>
        <v/>
      </c>
      <c r="BN371" s="309">
        <f>IF(X371&lt;&gt;"",X371,BI371)</f>
        <v/>
      </c>
      <c r="BO371" s="309">
        <f>ABS(BE371-BJ371)</f>
        <v/>
      </c>
      <c r="BP371" s="309">
        <f>IF(S371&lt;&gt;"",POWER((Arkusz10!$O$9*Q371+Arkusz10!$P$9)-S371,2))</f>
        <v/>
      </c>
    </row>
    <row customHeight="1" ht="13.8" r="372" s="311">
      <c r="A372" s="464" t="n">
        <v>3.3</v>
      </c>
      <c r="B372" s="464" t="n">
        <v>2.5</v>
      </c>
      <c r="C372" s="464" t="n">
        <v>0.21</v>
      </c>
      <c r="D372" s="464" t="n">
        <v>0.06</v>
      </c>
      <c r="E372" s="464" t="n">
        <v>1.6</v>
      </c>
      <c r="F372" s="464" t="n">
        <v>1.6</v>
      </c>
      <c r="G372" s="464" t="n">
        <v>0</v>
      </c>
      <c r="H372" s="464" t="n">
        <v>0.008</v>
      </c>
      <c r="I372" s="464" t="n">
        <v>0.01</v>
      </c>
      <c r="J372" s="464" t="n">
        <v>0</v>
      </c>
      <c r="K372" s="464" t="n">
        <v>0</v>
      </c>
      <c r="L372" s="464" t="n">
        <v>0</v>
      </c>
      <c r="M372" s="464" t="n">
        <v>0</v>
      </c>
      <c r="N372" s="464" t="n">
        <v>0</v>
      </c>
      <c r="O372" s="464" t="n">
        <v>950</v>
      </c>
      <c r="P372" s="464" t="n">
        <v>120</v>
      </c>
      <c r="Q372" s="464" t="n">
        <v>375</v>
      </c>
      <c r="R372" s="464" t="n">
        <v>30</v>
      </c>
      <c r="S372" s="464" t="n"/>
      <c r="T372" s="464" t="n"/>
      <c r="U372" s="464" t="n"/>
      <c r="V372" s="464" t="n"/>
      <c r="W372" s="464" t="n"/>
      <c r="X372" s="464" t="n">
        <v>7</v>
      </c>
      <c r="Y372" s="464" t="n">
        <v>40</v>
      </c>
      <c r="Z372" s="464" t="n"/>
      <c r="AA372" s="464" t="n"/>
      <c r="AB372" s="464" t="n"/>
      <c r="AC372" s="464" t="n"/>
      <c r="AD372" s="464" t="n"/>
      <c r="AE372" s="464" t="n"/>
      <c r="AF372" s="309">
        <f>NOT(OR(ISBLANK(S372),ISBLANK(T372),ISBLANK(U372),ISBLANK(V372),AND(ISBLANK(W372),ISBLANK(X372))))</f>
        <v/>
      </c>
      <c r="AG372" s="309" t="n">
        <v>25</v>
      </c>
      <c r="AH372" s="309">
        <f>IF(AG372&lt;=30,1,IF(AG372&lt;=60,2,IF(AG372&lt;=100,3,"bd")))</f>
        <v/>
      </c>
      <c r="AI372" s="309">
        <f>AND(A372&gt;=zakresy_produkcyjne!B$2,A372&lt;=zakresy_produkcyjne!B$3)</f>
        <v/>
      </c>
      <c r="AJ372" s="309">
        <f>AND(B372&gt;=zakresy_produkcyjne!C$2,B372&lt;=zakresy_produkcyjne!C$3)</f>
        <v/>
      </c>
      <c r="AK372" s="309">
        <f>AND(C372&gt;=zakresy_produkcyjne!D$2,C372&lt;=zakresy_produkcyjne!D$3)</f>
        <v/>
      </c>
      <c r="AL372" s="309">
        <f>AND(D372&gt;=zakresy_produkcyjne!E$2,D372&lt;=zakresy_produkcyjne!E$3)</f>
        <v/>
      </c>
      <c r="AM372" s="309">
        <f>AND(E372&gt;=zakresy_produkcyjne!F$2,E372&lt;=zakresy_produkcyjne!F$3)</f>
        <v/>
      </c>
      <c r="AN372" s="309">
        <f>AND(F372&gt;=zakresy_produkcyjne!G$2,F372&lt;=zakresy_produkcyjne!G$3)</f>
        <v/>
      </c>
      <c r="AO372" s="309">
        <f>AND(G372&gt;=zakresy_produkcyjne!H$2,G372&lt;=zakresy_produkcyjne!H$3)</f>
        <v/>
      </c>
      <c r="AP372" s="309">
        <f>AND(O372&gt;=zakresy_produkcyjne!I$2,O372&lt;=zakresy_produkcyjne!I$3)</f>
        <v/>
      </c>
      <c r="AQ372" s="309">
        <f>AND(P372&gt;=zakresy_produkcyjne!J$2,P372&lt;=zakresy_produkcyjne!J$3)</f>
        <v/>
      </c>
      <c r="AR372" s="309">
        <f>AND(Q372&gt;=zakresy_produkcyjne!K$2,Q372&lt;=zakresy_produkcyjne!K$3)</f>
        <v/>
      </c>
      <c r="AS372" s="309">
        <f>AND(R372&gt;=zakresy_produkcyjne!L$2,R372&lt;=zakresy_produkcyjne!L$3)</f>
        <v/>
      </c>
      <c r="AT372" s="309">
        <f>AND(AI372:AO372)</f>
        <v/>
      </c>
      <c r="AU372" s="309">
        <f>AND(AP372:AS372)</f>
        <v/>
      </c>
      <c r="AV372" s="309">
        <f>AND(AT372:AU372)</f>
        <v/>
      </c>
      <c r="AW372" s="309">
        <f>AI372*zakresy_produkcyjne!B$4+AJ372*zakresy_produkcyjne!C$4+AK372*zakresy_produkcyjne!D$4+AL372*zakresy_produkcyjne!E$4+AM372*zakresy_produkcyjne!F$4+AN372*zakresy_produkcyjne!G$4+AO372*zakresy_produkcyjne!H$4+AP372*zakresy_produkcyjne!I$4+AQ372*zakresy_produkcyjne!J$4+AR372*zakresy_produkcyjne!K$4+AS372*zakresy_produkcyjne!L$4</f>
        <v/>
      </c>
      <c r="BJ372" s="309">
        <f>IF(S372&lt;&gt;"",S372,BE372)</f>
        <v/>
      </c>
      <c r="BK372" s="309">
        <f>IF(T372&lt;&gt;"",T372,BF372)</f>
        <v/>
      </c>
      <c r="BL372" s="309">
        <f>IF(U372&lt;&gt;"",U372,BG372)</f>
        <v/>
      </c>
      <c r="BM372" s="309">
        <f>IF(V372&lt;&gt;"",V372,BH372)</f>
        <v/>
      </c>
      <c r="BN372" s="309">
        <f>IF(X372&lt;&gt;"",X372,BI372)</f>
        <v/>
      </c>
      <c r="BO372" s="309">
        <f>ABS(BE372-BJ372)</f>
        <v/>
      </c>
      <c r="BP372" s="309">
        <f>IF(S372&lt;&gt;"",POWER((Arkusz10!$O$9*Q372+Arkusz10!$P$9)-S372,2))</f>
        <v/>
      </c>
    </row>
    <row customHeight="1" ht="13.8" r="373" s="311">
      <c r="A373" s="464" t="n">
        <v>3.3</v>
      </c>
      <c r="B373" s="464" t="n">
        <v>2.5</v>
      </c>
      <c r="C373" s="464" t="n">
        <v>0.21</v>
      </c>
      <c r="D373" s="464" t="n">
        <v>0.06</v>
      </c>
      <c r="E373" s="464" t="n">
        <v>1.6</v>
      </c>
      <c r="F373" s="464" t="n">
        <v>1.6</v>
      </c>
      <c r="G373" s="464" t="n">
        <v>0</v>
      </c>
      <c r="H373" s="464" t="n">
        <v>0.008</v>
      </c>
      <c r="I373" s="464" t="n">
        <v>0.01</v>
      </c>
      <c r="J373" s="464" t="n">
        <v>0</v>
      </c>
      <c r="K373" s="464" t="n">
        <v>0</v>
      </c>
      <c r="L373" s="464" t="n">
        <v>0</v>
      </c>
      <c r="M373" s="464" t="n">
        <v>0</v>
      </c>
      <c r="N373" s="464" t="n">
        <v>0</v>
      </c>
      <c r="O373" s="464" t="n">
        <v>950</v>
      </c>
      <c r="P373" s="464" t="n">
        <v>120</v>
      </c>
      <c r="Q373" s="464" t="n">
        <v>375</v>
      </c>
      <c r="R373" s="464" t="n">
        <v>60</v>
      </c>
      <c r="S373" s="464" t="n"/>
      <c r="T373" s="464" t="n"/>
      <c r="U373" s="464" t="n"/>
      <c r="V373" s="464" t="n"/>
      <c r="W373" s="464" t="n"/>
      <c r="X373" s="464" t="n">
        <v>15</v>
      </c>
      <c r="Y373" s="464" t="n">
        <v>40</v>
      </c>
      <c r="Z373" s="464" t="n"/>
      <c r="AA373" s="464" t="n"/>
      <c r="AB373" s="464" t="n"/>
      <c r="AC373" s="464" t="n"/>
      <c r="AD373" s="464" t="n"/>
      <c r="AE373" s="464" t="n"/>
      <c r="AF373" s="309">
        <f>NOT(OR(ISBLANK(S373),ISBLANK(T373),ISBLANK(U373),ISBLANK(V373),AND(ISBLANK(W373),ISBLANK(X373))))</f>
        <v/>
      </c>
      <c r="AG373" s="309" t="n">
        <v>25</v>
      </c>
      <c r="AH373" s="309">
        <f>IF(AG373&lt;=30,1,IF(AG373&lt;=60,2,IF(AG373&lt;=100,3,"bd")))</f>
        <v/>
      </c>
      <c r="AI373" s="309">
        <f>AND(A373&gt;=zakresy_produkcyjne!B$2,A373&lt;=zakresy_produkcyjne!B$3)</f>
        <v/>
      </c>
      <c r="AJ373" s="309">
        <f>AND(B373&gt;=zakresy_produkcyjne!C$2,B373&lt;=zakresy_produkcyjne!C$3)</f>
        <v/>
      </c>
      <c r="AK373" s="309">
        <f>AND(C373&gt;=zakresy_produkcyjne!D$2,C373&lt;=zakresy_produkcyjne!D$3)</f>
        <v/>
      </c>
      <c r="AL373" s="309">
        <f>AND(D373&gt;=zakresy_produkcyjne!E$2,D373&lt;=zakresy_produkcyjne!E$3)</f>
        <v/>
      </c>
      <c r="AM373" s="309">
        <f>AND(E373&gt;=zakresy_produkcyjne!F$2,E373&lt;=zakresy_produkcyjne!F$3)</f>
        <v/>
      </c>
      <c r="AN373" s="309">
        <f>AND(F373&gt;=zakresy_produkcyjne!G$2,F373&lt;=zakresy_produkcyjne!G$3)</f>
        <v/>
      </c>
      <c r="AO373" s="309">
        <f>AND(G373&gt;=zakresy_produkcyjne!H$2,G373&lt;=zakresy_produkcyjne!H$3)</f>
        <v/>
      </c>
      <c r="AP373" s="309">
        <f>AND(O373&gt;=zakresy_produkcyjne!I$2,O373&lt;=zakresy_produkcyjne!I$3)</f>
        <v/>
      </c>
      <c r="AQ373" s="309">
        <f>AND(P373&gt;=zakresy_produkcyjne!J$2,P373&lt;=zakresy_produkcyjne!J$3)</f>
        <v/>
      </c>
      <c r="AR373" s="309">
        <f>AND(Q373&gt;=zakresy_produkcyjne!K$2,Q373&lt;=zakresy_produkcyjne!K$3)</f>
        <v/>
      </c>
      <c r="AS373" s="309">
        <f>AND(R373&gt;=zakresy_produkcyjne!L$2,R373&lt;=zakresy_produkcyjne!L$3)</f>
        <v/>
      </c>
      <c r="AT373" s="309">
        <f>AND(AI373:AO373)</f>
        <v/>
      </c>
      <c r="AU373" s="309">
        <f>AND(AP373:AS373)</f>
        <v/>
      </c>
      <c r="AV373" s="309">
        <f>AND(AT373:AU373)</f>
        <v/>
      </c>
      <c r="AW373" s="309">
        <f>AI373*zakresy_produkcyjne!B$4+AJ373*zakresy_produkcyjne!C$4+AK373*zakresy_produkcyjne!D$4+AL373*zakresy_produkcyjne!E$4+AM373*zakresy_produkcyjne!F$4+AN373*zakresy_produkcyjne!G$4+AO373*zakresy_produkcyjne!H$4+AP373*zakresy_produkcyjne!I$4+AQ373*zakresy_produkcyjne!J$4+AR373*zakresy_produkcyjne!K$4+AS373*zakresy_produkcyjne!L$4</f>
        <v/>
      </c>
      <c r="BJ373" s="309">
        <f>IF(S373&lt;&gt;"",S373,BE373)</f>
        <v/>
      </c>
      <c r="BK373" s="309">
        <f>IF(T373&lt;&gt;"",T373,BF373)</f>
        <v/>
      </c>
      <c r="BL373" s="309">
        <f>IF(U373&lt;&gt;"",U373,BG373)</f>
        <v/>
      </c>
      <c r="BM373" s="309">
        <f>IF(V373&lt;&gt;"",V373,BH373)</f>
        <v/>
      </c>
      <c r="BN373" s="309">
        <f>IF(X373&lt;&gt;"",X373,BI373)</f>
        <v/>
      </c>
      <c r="BO373" s="309">
        <f>ABS(BE373-BJ373)</f>
        <v/>
      </c>
      <c r="BP373" s="309">
        <f>IF(S373&lt;&gt;"",POWER((Arkusz10!$O$9*Q373+Arkusz10!$P$9)-S373,2))</f>
        <v/>
      </c>
    </row>
    <row customHeight="1" ht="13.8" r="374" s="311">
      <c r="A374" s="464" t="n">
        <v>3.3</v>
      </c>
      <c r="B374" s="464" t="n">
        <v>2.5</v>
      </c>
      <c r="C374" s="464" t="n">
        <v>0.21</v>
      </c>
      <c r="D374" s="464" t="n">
        <v>0.06</v>
      </c>
      <c r="E374" s="464" t="n">
        <v>1.6</v>
      </c>
      <c r="F374" s="464" t="n">
        <v>1.6</v>
      </c>
      <c r="G374" s="464" t="n">
        <v>0</v>
      </c>
      <c r="H374" s="464" t="n">
        <v>0.008</v>
      </c>
      <c r="I374" s="464" t="n">
        <v>0.01</v>
      </c>
      <c r="J374" s="464" t="n">
        <v>0</v>
      </c>
      <c r="K374" s="464" t="n">
        <v>0</v>
      </c>
      <c r="L374" s="464" t="n">
        <v>0</v>
      </c>
      <c r="M374" s="464" t="n">
        <v>0</v>
      </c>
      <c r="N374" s="464" t="n">
        <v>0</v>
      </c>
      <c r="O374" s="464" t="n">
        <v>950</v>
      </c>
      <c r="P374" s="464" t="n">
        <v>120</v>
      </c>
      <c r="Q374" s="464" t="n">
        <v>375</v>
      </c>
      <c r="R374" s="464" t="n">
        <v>120</v>
      </c>
      <c r="S374" s="464" t="n"/>
      <c r="T374" s="464" t="n"/>
      <c r="U374" s="464" t="n"/>
      <c r="V374" s="464" t="n"/>
      <c r="W374" s="464" t="n"/>
      <c r="X374" s="464" t="n">
        <v>36</v>
      </c>
      <c r="Y374" s="464" t="n">
        <v>40</v>
      </c>
      <c r="Z374" s="464" t="n"/>
      <c r="AA374" s="464" t="n"/>
      <c r="AB374" s="464" t="n"/>
      <c r="AC374" s="464" t="n"/>
      <c r="AD374" s="464" t="n"/>
      <c r="AE374" s="464" t="n"/>
      <c r="AF374" s="309">
        <f>NOT(OR(ISBLANK(S374),ISBLANK(T374),ISBLANK(U374),ISBLANK(V374),AND(ISBLANK(W374),ISBLANK(X374))))</f>
        <v/>
      </c>
      <c r="AG374" s="309" t="n">
        <v>25</v>
      </c>
      <c r="AH374" s="309">
        <f>IF(AG374&lt;=30,1,IF(AG374&lt;=60,2,IF(AG374&lt;=100,3,"bd")))</f>
        <v/>
      </c>
      <c r="AI374" s="309">
        <f>AND(A374&gt;=zakresy_produkcyjne!B$2,A374&lt;=zakresy_produkcyjne!B$3)</f>
        <v/>
      </c>
      <c r="AJ374" s="309">
        <f>AND(B374&gt;=zakresy_produkcyjne!C$2,B374&lt;=zakresy_produkcyjne!C$3)</f>
        <v/>
      </c>
      <c r="AK374" s="309">
        <f>AND(C374&gt;=zakresy_produkcyjne!D$2,C374&lt;=zakresy_produkcyjne!D$3)</f>
        <v/>
      </c>
      <c r="AL374" s="309">
        <f>AND(D374&gt;=zakresy_produkcyjne!E$2,D374&lt;=zakresy_produkcyjne!E$3)</f>
        <v/>
      </c>
      <c r="AM374" s="309">
        <f>AND(E374&gt;=zakresy_produkcyjne!F$2,E374&lt;=zakresy_produkcyjne!F$3)</f>
        <v/>
      </c>
      <c r="AN374" s="309">
        <f>AND(F374&gt;=zakresy_produkcyjne!G$2,F374&lt;=zakresy_produkcyjne!G$3)</f>
        <v/>
      </c>
      <c r="AO374" s="309">
        <f>AND(G374&gt;=zakresy_produkcyjne!H$2,G374&lt;=zakresy_produkcyjne!H$3)</f>
        <v/>
      </c>
      <c r="AP374" s="309">
        <f>AND(O374&gt;=zakresy_produkcyjne!I$2,O374&lt;=zakresy_produkcyjne!I$3)</f>
        <v/>
      </c>
      <c r="AQ374" s="309">
        <f>AND(P374&gt;=zakresy_produkcyjne!J$2,P374&lt;=zakresy_produkcyjne!J$3)</f>
        <v/>
      </c>
      <c r="AR374" s="309">
        <f>AND(Q374&gt;=zakresy_produkcyjne!K$2,Q374&lt;=zakresy_produkcyjne!K$3)</f>
        <v/>
      </c>
      <c r="AS374" s="309">
        <f>AND(R374&gt;=zakresy_produkcyjne!L$2,R374&lt;=zakresy_produkcyjne!L$3)</f>
        <v/>
      </c>
      <c r="AT374" s="309">
        <f>AND(AI374:AO374)</f>
        <v/>
      </c>
      <c r="AU374" s="309">
        <f>AND(AP374:AS374)</f>
        <v/>
      </c>
      <c r="AV374" s="309">
        <f>AND(AT374:AU374)</f>
        <v/>
      </c>
      <c r="AW374" s="309">
        <f>AI374*zakresy_produkcyjne!B$4+AJ374*zakresy_produkcyjne!C$4+AK374*zakresy_produkcyjne!D$4+AL374*zakresy_produkcyjne!E$4+AM374*zakresy_produkcyjne!F$4+AN374*zakresy_produkcyjne!G$4+AO374*zakresy_produkcyjne!H$4+AP374*zakresy_produkcyjne!I$4+AQ374*zakresy_produkcyjne!J$4+AR374*zakresy_produkcyjne!K$4+AS374*zakresy_produkcyjne!L$4</f>
        <v/>
      </c>
      <c r="BJ374" s="309">
        <f>IF(S374&lt;&gt;"",S374,BE374)</f>
        <v/>
      </c>
      <c r="BK374" s="309">
        <f>IF(T374&lt;&gt;"",T374,BF374)</f>
        <v/>
      </c>
      <c r="BL374" s="309">
        <f>IF(U374&lt;&gt;"",U374,BG374)</f>
        <v/>
      </c>
      <c r="BM374" s="309">
        <f>IF(V374&lt;&gt;"",V374,BH374)</f>
        <v/>
      </c>
      <c r="BN374" s="309">
        <f>IF(X374&lt;&gt;"",X374,BI374)</f>
        <v/>
      </c>
      <c r="BO374" s="309">
        <f>ABS(BE374-BJ374)</f>
        <v/>
      </c>
      <c r="BP374" s="309">
        <f>IF(S374&lt;&gt;"",POWER((Arkusz10!$O$9*Q374+Arkusz10!$P$9)-S374,2))</f>
        <v/>
      </c>
    </row>
    <row customHeight="1" ht="13.8" r="375" s="311">
      <c r="A375" s="464" t="n">
        <v>3.3</v>
      </c>
      <c r="B375" s="464" t="n">
        <v>2.5</v>
      </c>
      <c r="C375" s="464" t="n">
        <v>0.21</v>
      </c>
      <c r="D375" s="464" t="n">
        <v>0.06</v>
      </c>
      <c r="E375" s="464" t="n">
        <v>1.6</v>
      </c>
      <c r="F375" s="464" t="n">
        <v>1.6</v>
      </c>
      <c r="G375" s="464" t="n">
        <v>0</v>
      </c>
      <c r="H375" s="464" t="n">
        <v>0.008</v>
      </c>
      <c r="I375" s="464" t="n">
        <v>0.01</v>
      </c>
      <c r="J375" s="464" t="n">
        <v>0</v>
      </c>
      <c r="K375" s="464" t="n">
        <v>0</v>
      </c>
      <c r="L375" s="464" t="n">
        <v>0</v>
      </c>
      <c r="M375" s="464" t="n">
        <v>0</v>
      </c>
      <c r="N375" s="464" t="n">
        <v>0</v>
      </c>
      <c r="O375" s="464" t="n">
        <v>950</v>
      </c>
      <c r="P375" s="464" t="n">
        <v>120</v>
      </c>
      <c r="Q375" s="464" t="n">
        <v>375</v>
      </c>
      <c r="R375" s="464" t="n">
        <v>180</v>
      </c>
      <c r="S375" s="464" t="n"/>
      <c r="T375" s="464" t="n"/>
      <c r="U375" s="464" t="n"/>
      <c r="V375" s="464" t="n"/>
      <c r="W375" s="464" t="n"/>
      <c r="X375" s="464" t="n">
        <v>46</v>
      </c>
      <c r="Y375" s="464" t="n">
        <v>40</v>
      </c>
      <c r="Z375" s="464" t="n"/>
      <c r="AA375" s="464" t="n"/>
      <c r="AB375" s="464" t="n"/>
      <c r="AC375" s="464" t="n"/>
      <c r="AD375" s="464" t="n"/>
      <c r="AE375" s="464" t="n"/>
      <c r="AF375" s="309">
        <f>NOT(OR(ISBLANK(S375),ISBLANK(T375),ISBLANK(U375),ISBLANK(V375),AND(ISBLANK(W375),ISBLANK(X375))))</f>
        <v/>
      </c>
      <c r="AG375" s="309" t="n">
        <v>25</v>
      </c>
      <c r="AH375" s="309">
        <f>IF(AG375&lt;=30,1,IF(AG375&lt;=60,2,IF(AG375&lt;=100,3,"bd")))</f>
        <v/>
      </c>
      <c r="AI375" s="309">
        <f>AND(A375&gt;=zakresy_produkcyjne!B$2,A375&lt;=zakresy_produkcyjne!B$3)</f>
        <v/>
      </c>
      <c r="AJ375" s="309">
        <f>AND(B375&gt;=zakresy_produkcyjne!C$2,B375&lt;=zakresy_produkcyjne!C$3)</f>
        <v/>
      </c>
      <c r="AK375" s="309">
        <f>AND(C375&gt;=zakresy_produkcyjne!D$2,C375&lt;=zakresy_produkcyjne!D$3)</f>
        <v/>
      </c>
      <c r="AL375" s="309">
        <f>AND(D375&gt;=zakresy_produkcyjne!E$2,D375&lt;=zakresy_produkcyjne!E$3)</f>
        <v/>
      </c>
      <c r="AM375" s="309">
        <f>AND(E375&gt;=zakresy_produkcyjne!F$2,E375&lt;=zakresy_produkcyjne!F$3)</f>
        <v/>
      </c>
      <c r="AN375" s="309">
        <f>AND(F375&gt;=zakresy_produkcyjne!G$2,F375&lt;=zakresy_produkcyjne!G$3)</f>
        <v/>
      </c>
      <c r="AO375" s="309">
        <f>AND(G375&gt;=zakresy_produkcyjne!H$2,G375&lt;=zakresy_produkcyjne!H$3)</f>
        <v/>
      </c>
      <c r="AP375" s="309">
        <f>AND(O375&gt;=zakresy_produkcyjne!I$2,O375&lt;=zakresy_produkcyjne!I$3)</f>
        <v/>
      </c>
      <c r="AQ375" s="309">
        <f>AND(P375&gt;=zakresy_produkcyjne!J$2,P375&lt;=zakresy_produkcyjne!J$3)</f>
        <v/>
      </c>
      <c r="AR375" s="309">
        <f>AND(Q375&gt;=zakresy_produkcyjne!K$2,Q375&lt;=zakresy_produkcyjne!K$3)</f>
        <v/>
      </c>
      <c r="AS375" s="309">
        <f>AND(R375&gt;=zakresy_produkcyjne!L$2,R375&lt;=zakresy_produkcyjne!L$3)</f>
        <v/>
      </c>
      <c r="AT375" s="309">
        <f>AND(AI375:AO375)</f>
        <v/>
      </c>
      <c r="AU375" s="309">
        <f>AND(AP375:AS375)</f>
        <v/>
      </c>
      <c r="AV375" s="309">
        <f>AND(AT375:AU375)</f>
        <v/>
      </c>
      <c r="AW375" s="309">
        <f>AI375*zakresy_produkcyjne!B$4+AJ375*zakresy_produkcyjne!C$4+AK375*zakresy_produkcyjne!D$4+AL375*zakresy_produkcyjne!E$4+AM375*zakresy_produkcyjne!F$4+AN375*zakresy_produkcyjne!G$4+AO375*zakresy_produkcyjne!H$4+AP375*zakresy_produkcyjne!I$4+AQ375*zakresy_produkcyjne!J$4+AR375*zakresy_produkcyjne!K$4+AS375*zakresy_produkcyjne!L$4</f>
        <v/>
      </c>
      <c r="BJ375" s="309">
        <f>IF(S375&lt;&gt;"",S375,BE375)</f>
        <v/>
      </c>
      <c r="BK375" s="309">
        <f>IF(T375&lt;&gt;"",T375,BF375)</f>
        <v/>
      </c>
      <c r="BL375" s="309">
        <f>IF(U375&lt;&gt;"",U375,BG375)</f>
        <v/>
      </c>
      <c r="BM375" s="309">
        <f>IF(V375&lt;&gt;"",V375,BH375)</f>
        <v/>
      </c>
      <c r="BN375" s="309">
        <f>IF(X375&lt;&gt;"",X375,BI375)</f>
        <v/>
      </c>
      <c r="BO375" s="309">
        <f>ABS(BE375-BJ375)</f>
        <v/>
      </c>
      <c r="BP375" s="309">
        <f>IF(S375&lt;&gt;"",POWER((Arkusz10!$O$9*Q375+Arkusz10!$P$9)-S375,2))</f>
        <v/>
      </c>
    </row>
    <row customHeight="1" ht="13.8" r="376" s="311">
      <c r="A376" s="464" t="n">
        <v>3.3</v>
      </c>
      <c r="B376" s="464" t="n">
        <v>2.5</v>
      </c>
      <c r="C376" s="464" t="n">
        <v>0.21</v>
      </c>
      <c r="D376" s="464" t="n">
        <v>0.06</v>
      </c>
      <c r="E376" s="464" t="n">
        <v>1.6</v>
      </c>
      <c r="F376" s="464" t="n">
        <v>1.6</v>
      </c>
      <c r="G376" s="464" t="n">
        <v>0</v>
      </c>
      <c r="H376" s="464" t="n">
        <v>0.008</v>
      </c>
      <c r="I376" s="464" t="n">
        <v>0.01</v>
      </c>
      <c r="J376" s="464" t="n">
        <v>0</v>
      </c>
      <c r="K376" s="464" t="n">
        <v>0</v>
      </c>
      <c r="L376" s="464" t="n">
        <v>0</v>
      </c>
      <c r="M376" s="464" t="n">
        <v>0</v>
      </c>
      <c r="N376" s="464" t="n">
        <v>0</v>
      </c>
      <c r="O376" s="464" t="n">
        <v>950</v>
      </c>
      <c r="P376" s="464" t="n">
        <v>120</v>
      </c>
      <c r="Q376" s="464" t="n">
        <v>375</v>
      </c>
      <c r="R376" s="464" t="n">
        <v>240</v>
      </c>
      <c r="S376" s="464" t="n"/>
      <c r="T376" s="464" t="n"/>
      <c r="U376" s="464" t="n"/>
      <c r="V376" s="464" t="n"/>
      <c r="W376" s="464" t="n"/>
      <c r="X376" s="464" t="n">
        <v>52</v>
      </c>
      <c r="Y376" s="464" t="n">
        <v>40</v>
      </c>
      <c r="Z376" s="464" t="n"/>
      <c r="AA376" s="464" t="n"/>
      <c r="AB376" s="464" t="n"/>
      <c r="AC376" s="464" t="n"/>
      <c r="AD376" s="464" t="n"/>
      <c r="AE376" s="464" t="n"/>
      <c r="AF376" s="309">
        <f>NOT(OR(ISBLANK(S376),ISBLANK(T376),ISBLANK(U376),ISBLANK(V376),AND(ISBLANK(W376),ISBLANK(X376))))</f>
        <v/>
      </c>
      <c r="AG376" s="309" t="n">
        <v>25</v>
      </c>
      <c r="AH376" s="309">
        <f>IF(AG376&lt;=30,1,IF(AG376&lt;=60,2,IF(AG376&lt;=100,3,"bd")))</f>
        <v/>
      </c>
      <c r="AI376" s="309">
        <f>AND(A376&gt;=zakresy_produkcyjne!B$2,A376&lt;=zakresy_produkcyjne!B$3)</f>
        <v/>
      </c>
      <c r="AJ376" s="309">
        <f>AND(B376&gt;=zakresy_produkcyjne!C$2,B376&lt;=zakresy_produkcyjne!C$3)</f>
        <v/>
      </c>
      <c r="AK376" s="309">
        <f>AND(C376&gt;=zakresy_produkcyjne!D$2,C376&lt;=zakresy_produkcyjne!D$3)</f>
        <v/>
      </c>
      <c r="AL376" s="309">
        <f>AND(D376&gt;=zakresy_produkcyjne!E$2,D376&lt;=zakresy_produkcyjne!E$3)</f>
        <v/>
      </c>
      <c r="AM376" s="309">
        <f>AND(E376&gt;=zakresy_produkcyjne!F$2,E376&lt;=zakresy_produkcyjne!F$3)</f>
        <v/>
      </c>
      <c r="AN376" s="309">
        <f>AND(F376&gt;=zakresy_produkcyjne!G$2,F376&lt;=zakresy_produkcyjne!G$3)</f>
        <v/>
      </c>
      <c r="AO376" s="309">
        <f>AND(G376&gt;=zakresy_produkcyjne!H$2,G376&lt;=zakresy_produkcyjne!H$3)</f>
        <v/>
      </c>
      <c r="AP376" s="309">
        <f>AND(O376&gt;=zakresy_produkcyjne!I$2,O376&lt;=zakresy_produkcyjne!I$3)</f>
        <v/>
      </c>
      <c r="AQ376" s="309">
        <f>AND(P376&gt;=zakresy_produkcyjne!J$2,P376&lt;=zakresy_produkcyjne!J$3)</f>
        <v/>
      </c>
      <c r="AR376" s="309">
        <f>AND(Q376&gt;=zakresy_produkcyjne!K$2,Q376&lt;=zakresy_produkcyjne!K$3)</f>
        <v/>
      </c>
      <c r="AS376" s="309">
        <f>AND(R376&gt;=zakresy_produkcyjne!L$2,R376&lt;=zakresy_produkcyjne!L$3)</f>
        <v/>
      </c>
      <c r="AT376" s="309">
        <f>AND(AI376:AO376)</f>
        <v/>
      </c>
      <c r="AU376" s="309">
        <f>AND(AP376:AS376)</f>
        <v/>
      </c>
      <c r="AV376" s="309">
        <f>AND(AT376:AU376)</f>
        <v/>
      </c>
      <c r="AW376" s="309">
        <f>AI376*zakresy_produkcyjne!B$4+AJ376*zakresy_produkcyjne!C$4+AK376*zakresy_produkcyjne!D$4+AL376*zakresy_produkcyjne!E$4+AM376*zakresy_produkcyjne!F$4+AN376*zakresy_produkcyjne!G$4+AO376*zakresy_produkcyjne!H$4+AP376*zakresy_produkcyjne!I$4+AQ376*zakresy_produkcyjne!J$4+AR376*zakresy_produkcyjne!K$4+AS376*zakresy_produkcyjne!L$4</f>
        <v/>
      </c>
      <c r="BJ376" s="309">
        <f>IF(S376&lt;&gt;"",S376,BE376)</f>
        <v/>
      </c>
      <c r="BK376" s="309">
        <f>IF(T376&lt;&gt;"",T376,BF376)</f>
        <v/>
      </c>
      <c r="BL376" s="309">
        <f>IF(U376&lt;&gt;"",U376,BG376)</f>
        <v/>
      </c>
      <c r="BM376" s="309">
        <f>IF(V376&lt;&gt;"",V376,BH376)</f>
        <v/>
      </c>
      <c r="BN376" s="309">
        <f>IF(X376&lt;&gt;"",X376,BI376)</f>
        <v/>
      </c>
      <c r="BO376" s="309">
        <f>ABS(BE376-BJ376)</f>
        <v/>
      </c>
      <c r="BP376" s="309">
        <f>IF(S376&lt;&gt;"",POWER((Arkusz10!$O$9*Q376+Arkusz10!$P$9)-S376,2))</f>
        <v/>
      </c>
    </row>
    <row customHeight="1" ht="13.8" r="377" s="311">
      <c r="A377" s="464" t="n">
        <v>3.3</v>
      </c>
      <c r="B377" s="464" t="n">
        <v>2.5</v>
      </c>
      <c r="C377" s="464" t="n">
        <v>0.21</v>
      </c>
      <c r="D377" s="464" t="n">
        <v>0.06</v>
      </c>
      <c r="E377" s="464" t="n">
        <v>1.6</v>
      </c>
      <c r="F377" s="464" t="n">
        <v>1.6</v>
      </c>
      <c r="G377" s="464" t="n">
        <v>0</v>
      </c>
      <c r="H377" s="464" t="n">
        <v>0.008</v>
      </c>
      <c r="I377" s="464" t="n">
        <v>0.01</v>
      </c>
      <c r="J377" s="464" t="n">
        <v>0</v>
      </c>
      <c r="K377" s="464" t="n">
        <v>0</v>
      </c>
      <c r="L377" s="464" t="n">
        <v>0</v>
      </c>
      <c r="M377" s="464" t="n">
        <v>0</v>
      </c>
      <c r="N377" s="464" t="n">
        <v>0</v>
      </c>
      <c r="O377" s="464" t="n">
        <v>950</v>
      </c>
      <c r="P377" s="464" t="n">
        <v>120</v>
      </c>
      <c r="Q377" s="464" t="n">
        <v>375</v>
      </c>
      <c r="R377" s="464" t="n">
        <v>300</v>
      </c>
      <c r="S377" s="464" t="n"/>
      <c r="T377" s="464" t="n"/>
      <c r="U377" s="464" t="n"/>
      <c r="V377" s="464" t="n"/>
      <c r="W377" s="464" t="n"/>
      <c r="X377" s="464" t="n">
        <v>53</v>
      </c>
      <c r="Y377" s="464" t="n">
        <v>40</v>
      </c>
      <c r="Z377" s="464" t="n"/>
      <c r="AA377" s="464" t="n"/>
      <c r="AB377" s="464" t="n"/>
      <c r="AC377" s="464" t="n"/>
      <c r="AD377" s="464" t="n"/>
      <c r="AE377" s="464" t="n"/>
      <c r="AF377" s="309">
        <f>NOT(OR(ISBLANK(S377),ISBLANK(T377),ISBLANK(U377),ISBLANK(V377),AND(ISBLANK(W377),ISBLANK(X377))))</f>
        <v/>
      </c>
      <c r="AG377" s="309" t="n">
        <v>25</v>
      </c>
      <c r="AH377" s="309">
        <f>IF(AG377&lt;=30,1,IF(AG377&lt;=60,2,IF(AG377&lt;=100,3,"bd")))</f>
        <v/>
      </c>
      <c r="AI377" s="309">
        <f>AND(A377&gt;=zakresy_produkcyjne!B$2,A377&lt;=zakresy_produkcyjne!B$3)</f>
        <v/>
      </c>
      <c r="AJ377" s="309">
        <f>AND(B377&gt;=zakresy_produkcyjne!C$2,B377&lt;=zakresy_produkcyjne!C$3)</f>
        <v/>
      </c>
      <c r="AK377" s="309">
        <f>AND(C377&gt;=zakresy_produkcyjne!D$2,C377&lt;=zakresy_produkcyjne!D$3)</f>
        <v/>
      </c>
      <c r="AL377" s="309">
        <f>AND(D377&gt;=zakresy_produkcyjne!E$2,D377&lt;=zakresy_produkcyjne!E$3)</f>
        <v/>
      </c>
      <c r="AM377" s="309">
        <f>AND(E377&gt;=zakresy_produkcyjne!F$2,E377&lt;=zakresy_produkcyjne!F$3)</f>
        <v/>
      </c>
      <c r="AN377" s="309">
        <f>AND(F377&gt;=zakresy_produkcyjne!G$2,F377&lt;=zakresy_produkcyjne!G$3)</f>
        <v/>
      </c>
      <c r="AO377" s="309">
        <f>AND(G377&gt;=zakresy_produkcyjne!H$2,G377&lt;=zakresy_produkcyjne!H$3)</f>
        <v/>
      </c>
      <c r="AP377" s="309">
        <f>AND(O377&gt;=zakresy_produkcyjne!I$2,O377&lt;=zakresy_produkcyjne!I$3)</f>
        <v/>
      </c>
      <c r="AQ377" s="309">
        <f>AND(P377&gt;=zakresy_produkcyjne!J$2,P377&lt;=zakresy_produkcyjne!J$3)</f>
        <v/>
      </c>
      <c r="AR377" s="309">
        <f>AND(Q377&gt;=zakresy_produkcyjne!K$2,Q377&lt;=zakresy_produkcyjne!K$3)</f>
        <v/>
      </c>
      <c r="AS377" s="309">
        <f>AND(R377&gt;=zakresy_produkcyjne!L$2,R377&lt;=zakresy_produkcyjne!L$3)</f>
        <v/>
      </c>
      <c r="AT377" s="309">
        <f>AND(AI377:AO377)</f>
        <v/>
      </c>
      <c r="AU377" s="309">
        <f>AND(AP377:AS377)</f>
        <v/>
      </c>
      <c r="AV377" s="309">
        <f>AND(AT377:AU377)</f>
        <v/>
      </c>
      <c r="AW377" s="309">
        <f>AI377*zakresy_produkcyjne!B$4+AJ377*zakresy_produkcyjne!C$4+AK377*zakresy_produkcyjne!D$4+AL377*zakresy_produkcyjne!E$4+AM377*zakresy_produkcyjne!F$4+AN377*zakresy_produkcyjne!G$4+AO377*zakresy_produkcyjne!H$4+AP377*zakresy_produkcyjne!I$4+AQ377*zakresy_produkcyjne!J$4+AR377*zakresy_produkcyjne!K$4+AS377*zakresy_produkcyjne!L$4</f>
        <v/>
      </c>
      <c r="BJ377" s="309">
        <f>IF(S377&lt;&gt;"",S377,BE377)</f>
        <v/>
      </c>
      <c r="BK377" s="309">
        <f>IF(T377&lt;&gt;"",T377,BF377)</f>
        <v/>
      </c>
      <c r="BL377" s="309">
        <f>IF(U377&lt;&gt;"",U377,BG377)</f>
        <v/>
      </c>
      <c r="BM377" s="309">
        <f>IF(V377&lt;&gt;"",V377,BH377)</f>
        <v/>
      </c>
      <c r="BN377" s="309">
        <f>IF(X377&lt;&gt;"",X377,BI377)</f>
        <v/>
      </c>
      <c r="BO377" s="309">
        <f>ABS(BE377-BJ377)</f>
        <v/>
      </c>
      <c r="BP377" s="309">
        <f>IF(S377&lt;&gt;"",POWER((Arkusz10!$O$9*Q377+Arkusz10!$P$9)-S377,2))</f>
        <v/>
      </c>
    </row>
    <row customHeight="1" ht="13.8" r="378" s="311">
      <c r="A378" s="464" t="n">
        <v>3.3</v>
      </c>
      <c r="B378" s="464" t="n">
        <v>2.5</v>
      </c>
      <c r="C378" s="464" t="n">
        <v>0.21</v>
      </c>
      <c r="D378" s="464" t="n">
        <v>0.06</v>
      </c>
      <c r="E378" s="464" t="n">
        <v>1.6</v>
      </c>
      <c r="F378" s="464" t="n">
        <v>1.6</v>
      </c>
      <c r="G378" s="464" t="n">
        <v>0</v>
      </c>
      <c r="H378" s="464" t="n">
        <v>0.008</v>
      </c>
      <c r="I378" s="464" t="n">
        <v>0.01</v>
      </c>
      <c r="J378" s="464" t="n">
        <v>0</v>
      </c>
      <c r="K378" s="464" t="n">
        <v>0</v>
      </c>
      <c r="L378" s="464" t="n">
        <v>0</v>
      </c>
      <c r="M378" s="464" t="n">
        <v>0</v>
      </c>
      <c r="N378" s="464" t="n">
        <v>0</v>
      </c>
      <c r="O378" s="464" t="n">
        <v>950</v>
      </c>
      <c r="P378" s="464" t="n">
        <v>120</v>
      </c>
      <c r="Q378" s="464" t="n">
        <v>375</v>
      </c>
      <c r="R378" s="464" t="n">
        <v>360</v>
      </c>
      <c r="S378" s="464" t="n"/>
      <c r="T378" s="464" t="n"/>
      <c r="U378" s="464" t="n"/>
      <c r="V378" s="464" t="n"/>
      <c r="W378" s="464" t="n"/>
      <c r="X378" s="464" t="n">
        <v>53</v>
      </c>
      <c r="Y378" s="464" t="n">
        <v>40</v>
      </c>
      <c r="Z378" s="464" t="n"/>
      <c r="AA378" s="464" t="n"/>
      <c r="AB378" s="464" t="n"/>
      <c r="AC378" s="464" t="n"/>
      <c r="AD378" s="464" t="n"/>
      <c r="AE378" s="464" t="n"/>
      <c r="AF378" s="309">
        <f>NOT(OR(ISBLANK(S378),ISBLANK(T378),ISBLANK(U378),ISBLANK(V378),AND(ISBLANK(W378),ISBLANK(X378))))</f>
        <v/>
      </c>
      <c r="AG378" s="309" t="n">
        <v>25</v>
      </c>
      <c r="AH378" s="309">
        <f>IF(AG378&lt;=30,1,IF(AG378&lt;=60,2,IF(AG378&lt;=100,3,"bd")))</f>
        <v/>
      </c>
      <c r="AI378" s="309">
        <f>AND(A378&gt;=zakresy_produkcyjne!B$2,A378&lt;=zakresy_produkcyjne!B$3)</f>
        <v/>
      </c>
      <c r="AJ378" s="309">
        <f>AND(B378&gt;=zakresy_produkcyjne!C$2,B378&lt;=zakresy_produkcyjne!C$3)</f>
        <v/>
      </c>
      <c r="AK378" s="309">
        <f>AND(C378&gt;=zakresy_produkcyjne!D$2,C378&lt;=zakresy_produkcyjne!D$3)</f>
        <v/>
      </c>
      <c r="AL378" s="309">
        <f>AND(D378&gt;=zakresy_produkcyjne!E$2,D378&lt;=zakresy_produkcyjne!E$3)</f>
        <v/>
      </c>
      <c r="AM378" s="309">
        <f>AND(E378&gt;=zakresy_produkcyjne!F$2,E378&lt;=zakresy_produkcyjne!F$3)</f>
        <v/>
      </c>
      <c r="AN378" s="309">
        <f>AND(F378&gt;=zakresy_produkcyjne!G$2,F378&lt;=zakresy_produkcyjne!G$3)</f>
        <v/>
      </c>
      <c r="AO378" s="309">
        <f>AND(G378&gt;=zakresy_produkcyjne!H$2,G378&lt;=zakresy_produkcyjne!H$3)</f>
        <v/>
      </c>
      <c r="AP378" s="309">
        <f>AND(O378&gt;=zakresy_produkcyjne!I$2,O378&lt;=zakresy_produkcyjne!I$3)</f>
        <v/>
      </c>
      <c r="AQ378" s="309">
        <f>AND(P378&gt;=zakresy_produkcyjne!J$2,P378&lt;=zakresy_produkcyjne!J$3)</f>
        <v/>
      </c>
      <c r="AR378" s="309">
        <f>AND(Q378&gt;=zakresy_produkcyjne!K$2,Q378&lt;=zakresy_produkcyjne!K$3)</f>
        <v/>
      </c>
      <c r="AS378" s="309">
        <f>AND(R378&gt;=zakresy_produkcyjne!L$2,R378&lt;=zakresy_produkcyjne!L$3)</f>
        <v/>
      </c>
      <c r="AT378" s="309">
        <f>AND(AI378:AO378)</f>
        <v/>
      </c>
      <c r="AU378" s="309">
        <f>AND(AP378:AS378)</f>
        <v/>
      </c>
      <c r="AV378" s="309">
        <f>AND(AT378:AU378)</f>
        <v/>
      </c>
      <c r="AW378" s="309">
        <f>AI378*zakresy_produkcyjne!B$4+AJ378*zakresy_produkcyjne!C$4+AK378*zakresy_produkcyjne!D$4+AL378*zakresy_produkcyjne!E$4+AM378*zakresy_produkcyjne!F$4+AN378*zakresy_produkcyjne!G$4+AO378*zakresy_produkcyjne!H$4+AP378*zakresy_produkcyjne!I$4+AQ378*zakresy_produkcyjne!J$4+AR378*zakresy_produkcyjne!K$4+AS378*zakresy_produkcyjne!L$4</f>
        <v/>
      </c>
      <c r="BJ378" s="309">
        <f>IF(S378&lt;&gt;"",S378,BE378)</f>
        <v/>
      </c>
      <c r="BK378" s="309">
        <f>IF(T378&lt;&gt;"",T378,BF378)</f>
        <v/>
      </c>
      <c r="BL378" s="309">
        <f>IF(U378&lt;&gt;"",U378,BG378)</f>
        <v/>
      </c>
      <c r="BM378" s="309">
        <f>IF(V378&lt;&gt;"",V378,BH378)</f>
        <v/>
      </c>
      <c r="BN378" s="309">
        <f>IF(X378&lt;&gt;"",X378,BI378)</f>
        <v/>
      </c>
      <c r="BO378" s="309">
        <f>ABS(BE378-BJ378)</f>
        <v/>
      </c>
      <c r="BP378" s="309">
        <f>IF(S378&lt;&gt;"",POWER((Arkusz10!$O$9*Q378+Arkusz10!$P$9)-S378,2))</f>
        <v/>
      </c>
    </row>
    <row customHeight="1" ht="13.8" r="379" s="311">
      <c r="A379" s="464" t="n">
        <v>3.3</v>
      </c>
      <c r="B379" s="464" t="n">
        <v>2.5</v>
      </c>
      <c r="C379" s="464" t="n">
        <v>0.21</v>
      </c>
      <c r="D379" s="464" t="n">
        <v>0.06</v>
      </c>
      <c r="E379" s="464" t="n">
        <v>1.6</v>
      </c>
      <c r="F379" s="464" t="n">
        <v>1.6</v>
      </c>
      <c r="G379" s="464" t="n">
        <v>0</v>
      </c>
      <c r="H379" s="464" t="n">
        <v>0.008</v>
      </c>
      <c r="I379" s="464" t="n">
        <v>0.01</v>
      </c>
      <c r="J379" s="464" t="n">
        <v>0</v>
      </c>
      <c r="K379" s="464" t="n">
        <v>0</v>
      </c>
      <c r="L379" s="464" t="n">
        <v>0</v>
      </c>
      <c r="M379" s="464" t="n">
        <v>0</v>
      </c>
      <c r="N379" s="464" t="n">
        <v>0</v>
      </c>
      <c r="O379" s="464" t="n">
        <v>950</v>
      </c>
      <c r="P379" s="464" t="n">
        <v>120</v>
      </c>
      <c r="Q379" s="464" t="n">
        <v>400</v>
      </c>
      <c r="R379" s="464" t="n">
        <v>30</v>
      </c>
      <c r="S379" s="464" t="n"/>
      <c r="T379" s="464" t="n"/>
      <c r="U379" s="464" t="n"/>
      <c r="V379" s="464" t="n"/>
      <c r="W379" s="464" t="n"/>
      <c r="X379" s="464" t="n">
        <v>8.5</v>
      </c>
      <c r="Y379" s="464" t="n">
        <v>40</v>
      </c>
      <c r="Z379" s="464" t="n"/>
      <c r="AA379" s="464" t="n"/>
      <c r="AB379" s="464" t="n"/>
      <c r="AC379" s="464" t="n"/>
      <c r="AD379" s="464" t="n"/>
      <c r="AE379" s="464" t="n"/>
      <c r="AF379" s="309">
        <f>NOT(OR(ISBLANK(S379),ISBLANK(T379),ISBLANK(U379),ISBLANK(V379),AND(ISBLANK(W379),ISBLANK(X379))))</f>
        <v/>
      </c>
      <c r="AG379" s="309" t="n">
        <v>25</v>
      </c>
      <c r="AH379" s="309">
        <f>IF(AG379&lt;=30,1,IF(AG379&lt;=60,2,IF(AG379&lt;=100,3,"bd")))</f>
        <v/>
      </c>
      <c r="AI379" s="309">
        <f>AND(A379&gt;=zakresy_produkcyjne!B$2,A379&lt;=zakresy_produkcyjne!B$3)</f>
        <v/>
      </c>
      <c r="AJ379" s="309">
        <f>AND(B379&gt;=zakresy_produkcyjne!C$2,B379&lt;=zakresy_produkcyjne!C$3)</f>
        <v/>
      </c>
      <c r="AK379" s="309">
        <f>AND(C379&gt;=zakresy_produkcyjne!D$2,C379&lt;=zakresy_produkcyjne!D$3)</f>
        <v/>
      </c>
      <c r="AL379" s="309">
        <f>AND(D379&gt;=zakresy_produkcyjne!E$2,D379&lt;=zakresy_produkcyjne!E$3)</f>
        <v/>
      </c>
      <c r="AM379" s="309">
        <f>AND(E379&gt;=zakresy_produkcyjne!F$2,E379&lt;=zakresy_produkcyjne!F$3)</f>
        <v/>
      </c>
      <c r="AN379" s="309">
        <f>AND(F379&gt;=zakresy_produkcyjne!G$2,F379&lt;=zakresy_produkcyjne!G$3)</f>
        <v/>
      </c>
      <c r="AO379" s="309">
        <f>AND(G379&gt;=zakresy_produkcyjne!H$2,G379&lt;=zakresy_produkcyjne!H$3)</f>
        <v/>
      </c>
      <c r="AP379" s="309">
        <f>AND(O379&gt;=zakresy_produkcyjne!I$2,O379&lt;=zakresy_produkcyjne!I$3)</f>
        <v/>
      </c>
      <c r="AQ379" s="309">
        <f>AND(P379&gt;=zakresy_produkcyjne!J$2,P379&lt;=zakresy_produkcyjne!J$3)</f>
        <v/>
      </c>
      <c r="AR379" s="309">
        <f>AND(Q379&gt;=zakresy_produkcyjne!K$2,Q379&lt;=zakresy_produkcyjne!K$3)</f>
        <v/>
      </c>
      <c r="AS379" s="309">
        <f>AND(R379&gt;=zakresy_produkcyjne!L$2,R379&lt;=zakresy_produkcyjne!L$3)</f>
        <v/>
      </c>
      <c r="AT379" s="309">
        <f>AND(AI379:AO379)</f>
        <v/>
      </c>
      <c r="AU379" s="309">
        <f>AND(AP379:AS379)</f>
        <v/>
      </c>
      <c r="AV379" s="309">
        <f>AND(AT379:AU379)</f>
        <v/>
      </c>
      <c r="AW379" s="309">
        <f>AI379*zakresy_produkcyjne!B$4+AJ379*zakresy_produkcyjne!C$4+AK379*zakresy_produkcyjne!D$4+AL379*zakresy_produkcyjne!E$4+AM379*zakresy_produkcyjne!F$4+AN379*zakresy_produkcyjne!G$4+AO379*zakresy_produkcyjne!H$4+AP379*zakresy_produkcyjne!I$4+AQ379*zakresy_produkcyjne!J$4+AR379*zakresy_produkcyjne!K$4+AS379*zakresy_produkcyjne!L$4</f>
        <v/>
      </c>
      <c r="BJ379" s="309">
        <f>IF(S379&lt;&gt;"",S379,BE379)</f>
        <v/>
      </c>
      <c r="BK379" s="309">
        <f>IF(T379&lt;&gt;"",T379,BF379)</f>
        <v/>
      </c>
      <c r="BL379" s="309">
        <f>IF(U379&lt;&gt;"",U379,BG379)</f>
        <v/>
      </c>
      <c r="BM379" s="309">
        <f>IF(V379&lt;&gt;"",V379,BH379)</f>
        <v/>
      </c>
      <c r="BN379" s="309">
        <f>IF(X379&lt;&gt;"",X379,BI379)</f>
        <v/>
      </c>
      <c r="BO379" s="309">
        <f>ABS(BE379-BJ379)</f>
        <v/>
      </c>
      <c r="BP379" s="309">
        <f>IF(S379&lt;&gt;"",POWER((Arkusz10!$O$9*Q379+Arkusz10!$P$9)-S379,2))</f>
        <v/>
      </c>
    </row>
    <row customHeight="1" ht="13.8" r="380" s="311">
      <c r="A380" s="464" t="n">
        <v>3.3</v>
      </c>
      <c r="B380" s="464" t="n">
        <v>2.5</v>
      </c>
      <c r="C380" s="464" t="n">
        <v>0.21</v>
      </c>
      <c r="D380" s="464" t="n">
        <v>0.06</v>
      </c>
      <c r="E380" s="464" t="n">
        <v>1.6</v>
      </c>
      <c r="F380" s="464" t="n">
        <v>1.6</v>
      </c>
      <c r="G380" s="464" t="n">
        <v>0</v>
      </c>
      <c r="H380" s="464" t="n">
        <v>0.008</v>
      </c>
      <c r="I380" s="464" t="n">
        <v>0.01</v>
      </c>
      <c r="J380" s="464" t="n">
        <v>0</v>
      </c>
      <c r="K380" s="464" t="n">
        <v>0</v>
      </c>
      <c r="L380" s="464" t="n">
        <v>0</v>
      </c>
      <c r="M380" s="464" t="n">
        <v>0</v>
      </c>
      <c r="N380" s="464" t="n">
        <v>0</v>
      </c>
      <c r="O380" s="464" t="n">
        <v>950</v>
      </c>
      <c r="P380" s="464" t="n">
        <v>120</v>
      </c>
      <c r="Q380" s="464" t="n">
        <v>400</v>
      </c>
      <c r="R380" s="464" t="n">
        <v>60</v>
      </c>
      <c r="S380" s="464" t="n"/>
      <c r="T380" s="464" t="n"/>
      <c r="U380" s="464" t="n"/>
      <c r="V380" s="464" t="n"/>
      <c r="W380" s="464" t="n"/>
      <c r="X380" s="464" t="n">
        <v>22</v>
      </c>
      <c r="Y380" s="464" t="n">
        <v>40</v>
      </c>
      <c r="Z380" s="464" t="n"/>
      <c r="AA380" s="464" t="n"/>
      <c r="AB380" s="464" t="n"/>
      <c r="AC380" s="464" t="n"/>
      <c r="AD380" s="464" t="n"/>
      <c r="AE380" s="464" t="n"/>
      <c r="AF380" s="309">
        <f>NOT(OR(ISBLANK(S380),ISBLANK(T380),ISBLANK(U380),ISBLANK(V380),AND(ISBLANK(W380),ISBLANK(X380))))</f>
        <v/>
      </c>
      <c r="AG380" s="309" t="n">
        <v>25</v>
      </c>
      <c r="AH380" s="309">
        <f>IF(AG380&lt;=30,1,IF(AG380&lt;=60,2,IF(AG380&lt;=100,3,"bd")))</f>
        <v/>
      </c>
      <c r="AI380" s="309">
        <f>AND(A380&gt;=zakresy_produkcyjne!B$2,A380&lt;=zakresy_produkcyjne!B$3)</f>
        <v/>
      </c>
      <c r="AJ380" s="309">
        <f>AND(B380&gt;=zakresy_produkcyjne!C$2,B380&lt;=zakresy_produkcyjne!C$3)</f>
        <v/>
      </c>
      <c r="AK380" s="309">
        <f>AND(C380&gt;=zakresy_produkcyjne!D$2,C380&lt;=zakresy_produkcyjne!D$3)</f>
        <v/>
      </c>
      <c r="AL380" s="309">
        <f>AND(D380&gt;=zakresy_produkcyjne!E$2,D380&lt;=zakresy_produkcyjne!E$3)</f>
        <v/>
      </c>
      <c r="AM380" s="309">
        <f>AND(E380&gt;=zakresy_produkcyjne!F$2,E380&lt;=zakresy_produkcyjne!F$3)</f>
        <v/>
      </c>
      <c r="AN380" s="309">
        <f>AND(F380&gt;=zakresy_produkcyjne!G$2,F380&lt;=zakresy_produkcyjne!G$3)</f>
        <v/>
      </c>
      <c r="AO380" s="309">
        <f>AND(G380&gt;=zakresy_produkcyjne!H$2,G380&lt;=zakresy_produkcyjne!H$3)</f>
        <v/>
      </c>
      <c r="AP380" s="309">
        <f>AND(O380&gt;=zakresy_produkcyjne!I$2,O380&lt;=zakresy_produkcyjne!I$3)</f>
        <v/>
      </c>
      <c r="AQ380" s="309">
        <f>AND(P380&gt;=zakresy_produkcyjne!J$2,P380&lt;=zakresy_produkcyjne!J$3)</f>
        <v/>
      </c>
      <c r="AR380" s="309">
        <f>AND(Q380&gt;=zakresy_produkcyjne!K$2,Q380&lt;=zakresy_produkcyjne!K$3)</f>
        <v/>
      </c>
      <c r="AS380" s="309">
        <f>AND(R380&gt;=zakresy_produkcyjne!L$2,R380&lt;=zakresy_produkcyjne!L$3)</f>
        <v/>
      </c>
      <c r="AT380" s="309">
        <f>AND(AI380:AO380)</f>
        <v/>
      </c>
      <c r="AU380" s="309">
        <f>AND(AP380:AS380)</f>
        <v/>
      </c>
      <c r="AV380" s="309">
        <f>AND(AT380:AU380)</f>
        <v/>
      </c>
      <c r="AW380" s="309">
        <f>AI380*zakresy_produkcyjne!B$4+AJ380*zakresy_produkcyjne!C$4+AK380*zakresy_produkcyjne!D$4+AL380*zakresy_produkcyjne!E$4+AM380*zakresy_produkcyjne!F$4+AN380*zakresy_produkcyjne!G$4+AO380*zakresy_produkcyjne!H$4+AP380*zakresy_produkcyjne!I$4+AQ380*zakresy_produkcyjne!J$4+AR380*zakresy_produkcyjne!K$4+AS380*zakresy_produkcyjne!L$4</f>
        <v/>
      </c>
      <c r="BJ380" s="309">
        <f>IF(S380&lt;&gt;"",S380,BE380)</f>
        <v/>
      </c>
      <c r="BK380" s="309">
        <f>IF(T380&lt;&gt;"",T380,BF380)</f>
        <v/>
      </c>
      <c r="BL380" s="309">
        <f>IF(U380&lt;&gt;"",U380,BG380)</f>
        <v/>
      </c>
      <c r="BM380" s="309">
        <f>IF(V380&lt;&gt;"",V380,BH380)</f>
        <v/>
      </c>
      <c r="BN380" s="309">
        <f>IF(X380&lt;&gt;"",X380,BI380)</f>
        <v/>
      </c>
      <c r="BO380" s="309">
        <f>ABS(BE380-BJ380)</f>
        <v/>
      </c>
      <c r="BP380" s="309">
        <f>IF(S380&lt;&gt;"",POWER((Arkusz10!$O$9*Q380+Arkusz10!$P$9)-S380,2))</f>
        <v/>
      </c>
    </row>
    <row customHeight="1" ht="13.8" r="381" s="311">
      <c r="A381" s="464" t="n">
        <v>3.3</v>
      </c>
      <c r="B381" s="464" t="n">
        <v>2.5</v>
      </c>
      <c r="C381" s="464" t="n">
        <v>0.21</v>
      </c>
      <c r="D381" s="464" t="n">
        <v>0.06</v>
      </c>
      <c r="E381" s="464" t="n">
        <v>1.6</v>
      </c>
      <c r="F381" s="464" t="n">
        <v>1.6</v>
      </c>
      <c r="G381" s="464" t="n">
        <v>0</v>
      </c>
      <c r="H381" s="464" t="n">
        <v>0.008</v>
      </c>
      <c r="I381" s="464" t="n">
        <v>0.01</v>
      </c>
      <c r="J381" s="464" t="n">
        <v>0</v>
      </c>
      <c r="K381" s="464" t="n">
        <v>0</v>
      </c>
      <c r="L381" s="464" t="n">
        <v>0</v>
      </c>
      <c r="M381" s="464" t="n">
        <v>0</v>
      </c>
      <c r="N381" s="464" t="n">
        <v>0</v>
      </c>
      <c r="O381" s="464" t="n">
        <v>950</v>
      </c>
      <c r="P381" s="464" t="n">
        <v>120</v>
      </c>
      <c r="Q381" s="464" t="n">
        <v>400</v>
      </c>
      <c r="R381" s="464" t="n">
        <v>120</v>
      </c>
      <c r="S381" s="464" t="n"/>
      <c r="T381" s="464" t="n"/>
      <c r="U381" s="464" t="n"/>
      <c r="V381" s="464" t="n"/>
      <c r="W381" s="464" t="n"/>
      <c r="X381" s="464" t="n">
        <v>36</v>
      </c>
      <c r="Y381" s="464" t="n">
        <v>40</v>
      </c>
      <c r="Z381" s="464" t="n"/>
      <c r="AA381" s="464" t="n"/>
      <c r="AB381" s="464" t="n"/>
      <c r="AC381" s="464" t="n"/>
      <c r="AD381" s="464" t="n"/>
      <c r="AE381" s="464" t="n"/>
      <c r="AF381" s="309">
        <f>NOT(OR(ISBLANK(S381),ISBLANK(T381),ISBLANK(U381),ISBLANK(V381),AND(ISBLANK(W381),ISBLANK(X381))))</f>
        <v/>
      </c>
      <c r="AG381" s="309" t="n">
        <v>25</v>
      </c>
      <c r="AH381" s="309">
        <f>IF(AG381&lt;=30,1,IF(AG381&lt;=60,2,IF(AG381&lt;=100,3,"bd")))</f>
        <v/>
      </c>
      <c r="AI381" s="309">
        <f>AND(A381&gt;=zakresy_produkcyjne!B$2,A381&lt;=zakresy_produkcyjne!B$3)</f>
        <v/>
      </c>
      <c r="AJ381" s="309">
        <f>AND(B381&gt;=zakresy_produkcyjne!C$2,B381&lt;=zakresy_produkcyjne!C$3)</f>
        <v/>
      </c>
      <c r="AK381" s="309">
        <f>AND(C381&gt;=zakresy_produkcyjne!D$2,C381&lt;=zakresy_produkcyjne!D$3)</f>
        <v/>
      </c>
      <c r="AL381" s="309">
        <f>AND(D381&gt;=zakresy_produkcyjne!E$2,D381&lt;=zakresy_produkcyjne!E$3)</f>
        <v/>
      </c>
      <c r="AM381" s="309">
        <f>AND(E381&gt;=zakresy_produkcyjne!F$2,E381&lt;=zakresy_produkcyjne!F$3)</f>
        <v/>
      </c>
      <c r="AN381" s="309">
        <f>AND(F381&gt;=zakresy_produkcyjne!G$2,F381&lt;=zakresy_produkcyjne!G$3)</f>
        <v/>
      </c>
      <c r="AO381" s="309">
        <f>AND(G381&gt;=zakresy_produkcyjne!H$2,G381&lt;=zakresy_produkcyjne!H$3)</f>
        <v/>
      </c>
      <c r="AP381" s="309">
        <f>AND(O381&gt;=zakresy_produkcyjne!I$2,O381&lt;=zakresy_produkcyjne!I$3)</f>
        <v/>
      </c>
      <c r="AQ381" s="309">
        <f>AND(P381&gt;=zakresy_produkcyjne!J$2,P381&lt;=zakresy_produkcyjne!J$3)</f>
        <v/>
      </c>
      <c r="AR381" s="309">
        <f>AND(Q381&gt;=zakresy_produkcyjne!K$2,Q381&lt;=zakresy_produkcyjne!K$3)</f>
        <v/>
      </c>
      <c r="AS381" s="309">
        <f>AND(R381&gt;=zakresy_produkcyjne!L$2,R381&lt;=zakresy_produkcyjne!L$3)</f>
        <v/>
      </c>
      <c r="AT381" s="309">
        <f>AND(AI381:AO381)</f>
        <v/>
      </c>
      <c r="AU381" s="309">
        <f>AND(AP381:AS381)</f>
        <v/>
      </c>
      <c r="AV381" s="309">
        <f>AND(AT381:AU381)</f>
        <v/>
      </c>
      <c r="AW381" s="309">
        <f>AI381*zakresy_produkcyjne!B$4+AJ381*zakresy_produkcyjne!C$4+AK381*zakresy_produkcyjne!D$4+AL381*zakresy_produkcyjne!E$4+AM381*zakresy_produkcyjne!F$4+AN381*zakresy_produkcyjne!G$4+AO381*zakresy_produkcyjne!H$4+AP381*zakresy_produkcyjne!I$4+AQ381*zakresy_produkcyjne!J$4+AR381*zakresy_produkcyjne!K$4+AS381*zakresy_produkcyjne!L$4</f>
        <v/>
      </c>
      <c r="BJ381" s="309">
        <f>IF(S381&lt;&gt;"",S381,BE381)</f>
        <v/>
      </c>
      <c r="BK381" s="309">
        <f>IF(T381&lt;&gt;"",T381,BF381)</f>
        <v/>
      </c>
      <c r="BL381" s="309">
        <f>IF(U381&lt;&gt;"",U381,BG381)</f>
        <v/>
      </c>
      <c r="BM381" s="309">
        <f>IF(V381&lt;&gt;"",V381,BH381)</f>
        <v/>
      </c>
      <c r="BN381" s="309">
        <f>IF(X381&lt;&gt;"",X381,BI381)</f>
        <v/>
      </c>
      <c r="BO381" s="309">
        <f>ABS(BE381-BJ381)</f>
        <v/>
      </c>
      <c r="BP381" s="309">
        <f>IF(S381&lt;&gt;"",POWER((Arkusz10!$O$9*Q381+Arkusz10!$P$9)-S381,2))</f>
        <v/>
      </c>
    </row>
    <row customHeight="1" ht="13.8" r="382" s="311">
      <c r="A382" s="464" t="n">
        <v>3.3</v>
      </c>
      <c r="B382" s="464" t="n">
        <v>2.5</v>
      </c>
      <c r="C382" s="464" t="n">
        <v>0.21</v>
      </c>
      <c r="D382" s="464" t="n">
        <v>0.06</v>
      </c>
      <c r="E382" s="464" t="n">
        <v>1.6</v>
      </c>
      <c r="F382" s="464" t="n">
        <v>1.6</v>
      </c>
      <c r="G382" s="464" t="n">
        <v>0</v>
      </c>
      <c r="H382" s="464" t="n">
        <v>0.008</v>
      </c>
      <c r="I382" s="464" t="n">
        <v>0.01</v>
      </c>
      <c r="J382" s="464" t="n">
        <v>0</v>
      </c>
      <c r="K382" s="464" t="n">
        <v>0</v>
      </c>
      <c r="L382" s="464" t="n">
        <v>0</v>
      </c>
      <c r="M382" s="464" t="n">
        <v>0</v>
      </c>
      <c r="N382" s="464" t="n">
        <v>0</v>
      </c>
      <c r="O382" s="464" t="n">
        <v>950</v>
      </c>
      <c r="P382" s="464" t="n">
        <v>120</v>
      </c>
      <c r="Q382" s="464" t="n">
        <v>400</v>
      </c>
      <c r="R382" s="464" t="n">
        <v>180</v>
      </c>
      <c r="S382" s="464" t="n"/>
      <c r="T382" s="464" t="n"/>
      <c r="U382" s="464" t="n"/>
      <c r="V382" s="464" t="n"/>
      <c r="W382" s="464" t="n"/>
      <c r="X382" s="464" t="n">
        <v>36.5</v>
      </c>
      <c r="Y382" s="464" t="n">
        <v>40</v>
      </c>
      <c r="Z382" s="464" t="n"/>
      <c r="AA382" s="464" t="n"/>
      <c r="AB382" s="464" t="n"/>
      <c r="AC382" s="464" t="n"/>
      <c r="AD382" s="464" t="n"/>
      <c r="AE382" s="464" t="n"/>
      <c r="AF382" s="309">
        <f>NOT(OR(ISBLANK(S382),ISBLANK(T382),ISBLANK(U382),ISBLANK(V382),AND(ISBLANK(W382),ISBLANK(X382))))</f>
        <v/>
      </c>
      <c r="AG382" s="309" t="n">
        <v>25</v>
      </c>
      <c r="AH382" s="309">
        <f>IF(AG382&lt;=30,1,IF(AG382&lt;=60,2,IF(AG382&lt;=100,3,"bd")))</f>
        <v/>
      </c>
      <c r="AI382" s="309">
        <f>AND(A382&gt;=zakresy_produkcyjne!B$2,A382&lt;=zakresy_produkcyjne!B$3)</f>
        <v/>
      </c>
      <c r="AJ382" s="309">
        <f>AND(B382&gt;=zakresy_produkcyjne!C$2,B382&lt;=zakresy_produkcyjne!C$3)</f>
        <v/>
      </c>
      <c r="AK382" s="309">
        <f>AND(C382&gt;=zakresy_produkcyjne!D$2,C382&lt;=zakresy_produkcyjne!D$3)</f>
        <v/>
      </c>
      <c r="AL382" s="309">
        <f>AND(D382&gt;=zakresy_produkcyjne!E$2,D382&lt;=zakresy_produkcyjne!E$3)</f>
        <v/>
      </c>
      <c r="AM382" s="309">
        <f>AND(E382&gt;=zakresy_produkcyjne!F$2,E382&lt;=zakresy_produkcyjne!F$3)</f>
        <v/>
      </c>
      <c r="AN382" s="309">
        <f>AND(F382&gt;=zakresy_produkcyjne!G$2,F382&lt;=zakresy_produkcyjne!G$3)</f>
        <v/>
      </c>
      <c r="AO382" s="309">
        <f>AND(G382&gt;=zakresy_produkcyjne!H$2,G382&lt;=zakresy_produkcyjne!H$3)</f>
        <v/>
      </c>
      <c r="AP382" s="309">
        <f>AND(O382&gt;=zakresy_produkcyjne!I$2,O382&lt;=zakresy_produkcyjne!I$3)</f>
        <v/>
      </c>
      <c r="AQ382" s="309">
        <f>AND(P382&gt;=zakresy_produkcyjne!J$2,P382&lt;=zakresy_produkcyjne!J$3)</f>
        <v/>
      </c>
      <c r="AR382" s="309">
        <f>AND(Q382&gt;=zakresy_produkcyjne!K$2,Q382&lt;=zakresy_produkcyjne!K$3)</f>
        <v/>
      </c>
      <c r="AS382" s="309">
        <f>AND(R382&gt;=zakresy_produkcyjne!L$2,R382&lt;=zakresy_produkcyjne!L$3)</f>
        <v/>
      </c>
      <c r="AT382" s="309">
        <f>AND(AI382:AO382)</f>
        <v/>
      </c>
      <c r="AU382" s="309">
        <f>AND(AP382:AS382)</f>
        <v/>
      </c>
      <c r="AV382" s="309">
        <f>AND(AT382:AU382)</f>
        <v/>
      </c>
      <c r="AW382" s="309">
        <f>AI382*zakresy_produkcyjne!B$4+AJ382*zakresy_produkcyjne!C$4+AK382*zakresy_produkcyjne!D$4+AL382*zakresy_produkcyjne!E$4+AM382*zakresy_produkcyjne!F$4+AN382*zakresy_produkcyjne!G$4+AO382*zakresy_produkcyjne!H$4+AP382*zakresy_produkcyjne!I$4+AQ382*zakresy_produkcyjne!J$4+AR382*zakresy_produkcyjne!K$4+AS382*zakresy_produkcyjne!L$4</f>
        <v/>
      </c>
      <c r="BJ382" s="309">
        <f>IF(S382&lt;&gt;"",S382,BE382)</f>
        <v/>
      </c>
      <c r="BK382" s="309">
        <f>IF(T382&lt;&gt;"",T382,BF382)</f>
        <v/>
      </c>
      <c r="BL382" s="309">
        <f>IF(U382&lt;&gt;"",U382,BG382)</f>
        <v/>
      </c>
      <c r="BM382" s="309">
        <f>IF(V382&lt;&gt;"",V382,BH382)</f>
        <v/>
      </c>
      <c r="BN382" s="309">
        <f>IF(X382&lt;&gt;"",X382,BI382)</f>
        <v/>
      </c>
      <c r="BO382" s="309">
        <f>ABS(BE382-BJ382)</f>
        <v/>
      </c>
      <c r="BP382" s="309">
        <f>IF(S382&lt;&gt;"",POWER((Arkusz10!$O$9*Q382+Arkusz10!$P$9)-S382,2))</f>
        <v/>
      </c>
    </row>
    <row customHeight="1" ht="13.8" r="383" s="311">
      <c r="A383" s="464" t="n">
        <v>3.3</v>
      </c>
      <c r="B383" s="464" t="n">
        <v>2.5</v>
      </c>
      <c r="C383" s="464" t="n">
        <v>0.21</v>
      </c>
      <c r="D383" s="464" t="n">
        <v>0.06</v>
      </c>
      <c r="E383" s="464" t="n">
        <v>1.6</v>
      </c>
      <c r="F383" s="464" t="n">
        <v>1.6</v>
      </c>
      <c r="G383" s="464" t="n">
        <v>0</v>
      </c>
      <c r="H383" s="464" t="n">
        <v>0.008</v>
      </c>
      <c r="I383" s="464" t="n">
        <v>0.01</v>
      </c>
      <c r="J383" s="464" t="n">
        <v>0</v>
      </c>
      <c r="K383" s="464" t="n">
        <v>0</v>
      </c>
      <c r="L383" s="464" t="n">
        <v>0</v>
      </c>
      <c r="M383" s="464" t="n">
        <v>0</v>
      </c>
      <c r="N383" s="464" t="n">
        <v>0</v>
      </c>
      <c r="O383" s="464" t="n">
        <v>950</v>
      </c>
      <c r="P383" s="464" t="n">
        <v>120</v>
      </c>
      <c r="Q383" s="464" t="n">
        <v>400</v>
      </c>
      <c r="R383" s="464" t="n">
        <v>240</v>
      </c>
      <c r="S383" s="464" t="n"/>
      <c r="T383" s="464" t="n"/>
      <c r="U383" s="464" t="n"/>
      <c r="V383" s="464" t="n"/>
      <c r="W383" s="464" t="n"/>
      <c r="X383" s="464" t="n">
        <v>37</v>
      </c>
      <c r="Y383" s="464" t="n">
        <v>40</v>
      </c>
      <c r="Z383" s="464" t="n"/>
      <c r="AA383" s="464" t="n"/>
      <c r="AB383" s="464" t="n"/>
      <c r="AC383" s="464" t="n"/>
      <c r="AD383" s="464" t="n"/>
      <c r="AE383" s="464" t="n"/>
      <c r="AF383" s="309">
        <f>NOT(OR(ISBLANK(S383),ISBLANK(T383),ISBLANK(U383),ISBLANK(V383),AND(ISBLANK(W383),ISBLANK(X383))))</f>
        <v/>
      </c>
      <c r="AG383" s="309" t="n">
        <v>25</v>
      </c>
      <c r="AH383" s="309">
        <f>IF(AG383&lt;=30,1,IF(AG383&lt;=60,2,IF(AG383&lt;=100,3,"bd")))</f>
        <v/>
      </c>
      <c r="AI383" s="309">
        <f>AND(A383&gt;=zakresy_produkcyjne!B$2,A383&lt;=zakresy_produkcyjne!B$3)</f>
        <v/>
      </c>
      <c r="AJ383" s="309">
        <f>AND(B383&gt;=zakresy_produkcyjne!C$2,B383&lt;=zakresy_produkcyjne!C$3)</f>
        <v/>
      </c>
      <c r="AK383" s="309">
        <f>AND(C383&gt;=zakresy_produkcyjne!D$2,C383&lt;=zakresy_produkcyjne!D$3)</f>
        <v/>
      </c>
      <c r="AL383" s="309">
        <f>AND(D383&gt;=zakresy_produkcyjne!E$2,D383&lt;=zakresy_produkcyjne!E$3)</f>
        <v/>
      </c>
      <c r="AM383" s="309">
        <f>AND(E383&gt;=zakresy_produkcyjne!F$2,E383&lt;=zakresy_produkcyjne!F$3)</f>
        <v/>
      </c>
      <c r="AN383" s="309">
        <f>AND(F383&gt;=zakresy_produkcyjne!G$2,F383&lt;=zakresy_produkcyjne!G$3)</f>
        <v/>
      </c>
      <c r="AO383" s="309">
        <f>AND(G383&gt;=zakresy_produkcyjne!H$2,G383&lt;=zakresy_produkcyjne!H$3)</f>
        <v/>
      </c>
      <c r="AP383" s="309">
        <f>AND(O383&gt;=zakresy_produkcyjne!I$2,O383&lt;=zakresy_produkcyjne!I$3)</f>
        <v/>
      </c>
      <c r="AQ383" s="309">
        <f>AND(P383&gt;=zakresy_produkcyjne!J$2,P383&lt;=zakresy_produkcyjne!J$3)</f>
        <v/>
      </c>
      <c r="AR383" s="309">
        <f>AND(Q383&gt;=zakresy_produkcyjne!K$2,Q383&lt;=zakresy_produkcyjne!K$3)</f>
        <v/>
      </c>
      <c r="AS383" s="309">
        <f>AND(R383&gt;=zakresy_produkcyjne!L$2,R383&lt;=zakresy_produkcyjne!L$3)</f>
        <v/>
      </c>
      <c r="AT383" s="309">
        <f>AND(AI383:AO383)</f>
        <v/>
      </c>
      <c r="AU383" s="309">
        <f>AND(AP383:AS383)</f>
        <v/>
      </c>
      <c r="AV383" s="309">
        <f>AND(AT383:AU383)</f>
        <v/>
      </c>
      <c r="AW383" s="309">
        <f>AI383*zakresy_produkcyjne!B$4+AJ383*zakresy_produkcyjne!C$4+AK383*zakresy_produkcyjne!D$4+AL383*zakresy_produkcyjne!E$4+AM383*zakresy_produkcyjne!F$4+AN383*zakresy_produkcyjne!G$4+AO383*zakresy_produkcyjne!H$4+AP383*zakresy_produkcyjne!I$4+AQ383*zakresy_produkcyjne!J$4+AR383*zakresy_produkcyjne!K$4+AS383*zakresy_produkcyjne!L$4</f>
        <v/>
      </c>
      <c r="BJ383" s="309">
        <f>IF(S383&lt;&gt;"",S383,BE383)</f>
        <v/>
      </c>
      <c r="BK383" s="309">
        <f>IF(T383&lt;&gt;"",T383,BF383)</f>
        <v/>
      </c>
      <c r="BL383" s="309">
        <f>IF(U383&lt;&gt;"",U383,BG383)</f>
        <v/>
      </c>
      <c r="BM383" s="309">
        <f>IF(V383&lt;&gt;"",V383,BH383)</f>
        <v/>
      </c>
      <c r="BN383" s="309">
        <f>IF(X383&lt;&gt;"",X383,BI383)</f>
        <v/>
      </c>
      <c r="BO383" s="309">
        <f>ABS(BE383-BJ383)</f>
        <v/>
      </c>
      <c r="BP383" s="309">
        <f>IF(S383&lt;&gt;"",POWER((Arkusz10!$O$9*Q383+Arkusz10!$P$9)-S383,2))</f>
        <v/>
      </c>
    </row>
    <row customHeight="1" ht="13.8" r="384" s="311">
      <c r="A384" s="464" t="n">
        <v>3.3</v>
      </c>
      <c r="B384" s="464" t="n">
        <v>2.5</v>
      </c>
      <c r="C384" s="464" t="n">
        <v>0.21</v>
      </c>
      <c r="D384" s="464" t="n">
        <v>0.06</v>
      </c>
      <c r="E384" s="464" t="n">
        <v>1.6</v>
      </c>
      <c r="F384" s="464" t="n">
        <v>1.6</v>
      </c>
      <c r="G384" s="464" t="n">
        <v>0</v>
      </c>
      <c r="H384" s="464" t="n">
        <v>0.008</v>
      </c>
      <c r="I384" s="464" t="n">
        <v>0.01</v>
      </c>
      <c r="J384" s="464" t="n">
        <v>0</v>
      </c>
      <c r="K384" s="464" t="n">
        <v>0</v>
      </c>
      <c r="L384" s="464" t="n">
        <v>0</v>
      </c>
      <c r="M384" s="464" t="n">
        <v>0</v>
      </c>
      <c r="N384" s="464" t="n">
        <v>0</v>
      </c>
      <c r="O384" s="464" t="n">
        <v>950</v>
      </c>
      <c r="P384" s="464" t="n">
        <v>120</v>
      </c>
      <c r="Q384" s="464" t="n">
        <v>400</v>
      </c>
      <c r="R384" s="464" t="n">
        <v>300</v>
      </c>
      <c r="S384" s="464" t="n"/>
      <c r="T384" s="464" t="n"/>
      <c r="U384" s="464" t="n"/>
      <c r="V384" s="464" t="n"/>
      <c r="W384" s="464" t="n"/>
      <c r="X384" s="464" t="n">
        <v>33</v>
      </c>
      <c r="Y384" s="464" t="n">
        <v>40</v>
      </c>
      <c r="Z384" s="464" t="n"/>
      <c r="AA384" s="464" t="n"/>
      <c r="AB384" s="464" t="n"/>
      <c r="AC384" s="464" t="n"/>
      <c r="AD384" s="464" t="n"/>
      <c r="AE384" s="464" t="n"/>
      <c r="AF384" s="309">
        <f>NOT(OR(ISBLANK(S384),ISBLANK(T384),ISBLANK(U384),ISBLANK(V384),AND(ISBLANK(W384),ISBLANK(X384))))</f>
        <v/>
      </c>
      <c r="AG384" s="309" t="n">
        <v>25</v>
      </c>
      <c r="AH384" s="309">
        <f>IF(AG384&lt;=30,1,IF(AG384&lt;=60,2,IF(AG384&lt;=100,3,"bd")))</f>
        <v/>
      </c>
      <c r="AI384" s="309">
        <f>AND(A384&gt;=zakresy_produkcyjne!B$2,A384&lt;=zakresy_produkcyjne!B$3)</f>
        <v/>
      </c>
      <c r="AJ384" s="309">
        <f>AND(B384&gt;=zakresy_produkcyjne!C$2,B384&lt;=zakresy_produkcyjne!C$3)</f>
        <v/>
      </c>
      <c r="AK384" s="309">
        <f>AND(C384&gt;=zakresy_produkcyjne!D$2,C384&lt;=zakresy_produkcyjne!D$3)</f>
        <v/>
      </c>
      <c r="AL384" s="309">
        <f>AND(D384&gt;=zakresy_produkcyjne!E$2,D384&lt;=zakresy_produkcyjne!E$3)</f>
        <v/>
      </c>
      <c r="AM384" s="309">
        <f>AND(E384&gt;=zakresy_produkcyjne!F$2,E384&lt;=zakresy_produkcyjne!F$3)</f>
        <v/>
      </c>
      <c r="AN384" s="309">
        <f>AND(F384&gt;=zakresy_produkcyjne!G$2,F384&lt;=zakresy_produkcyjne!G$3)</f>
        <v/>
      </c>
      <c r="AO384" s="309">
        <f>AND(G384&gt;=zakresy_produkcyjne!H$2,G384&lt;=zakresy_produkcyjne!H$3)</f>
        <v/>
      </c>
      <c r="AP384" s="309">
        <f>AND(O384&gt;=zakresy_produkcyjne!I$2,O384&lt;=zakresy_produkcyjne!I$3)</f>
        <v/>
      </c>
      <c r="AQ384" s="309">
        <f>AND(P384&gt;=zakresy_produkcyjne!J$2,P384&lt;=zakresy_produkcyjne!J$3)</f>
        <v/>
      </c>
      <c r="AR384" s="309">
        <f>AND(Q384&gt;=zakresy_produkcyjne!K$2,Q384&lt;=zakresy_produkcyjne!K$3)</f>
        <v/>
      </c>
      <c r="AS384" s="309">
        <f>AND(R384&gt;=zakresy_produkcyjne!L$2,R384&lt;=zakresy_produkcyjne!L$3)</f>
        <v/>
      </c>
      <c r="AT384" s="309">
        <f>AND(AI384:AO384)</f>
        <v/>
      </c>
      <c r="AU384" s="309">
        <f>AND(AP384:AS384)</f>
        <v/>
      </c>
      <c r="AV384" s="309">
        <f>AND(AT384:AU384)</f>
        <v/>
      </c>
      <c r="AW384" s="309">
        <f>AI384*zakresy_produkcyjne!B$4+AJ384*zakresy_produkcyjne!C$4+AK384*zakresy_produkcyjne!D$4+AL384*zakresy_produkcyjne!E$4+AM384*zakresy_produkcyjne!F$4+AN384*zakresy_produkcyjne!G$4+AO384*zakresy_produkcyjne!H$4+AP384*zakresy_produkcyjne!I$4+AQ384*zakresy_produkcyjne!J$4+AR384*zakresy_produkcyjne!K$4+AS384*zakresy_produkcyjne!L$4</f>
        <v/>
      </c>
      <c r="BJ384" s="309">
        <f>IF(S384&lt;&gt;"",S384,BE384)</f>
        <v/>
      </c>
      <c r="BK384" s="309">
        <f>IF(T384&lt;&gt;"",T384,BF384)</f>
        <v/>
      </c>
      <c r="BL384" s="309">
        <f>IF(U384&lt;&gt;"",U384,BG384)</f>
        <v/>
      </c>
      <c r="BM384" s="309">
        <f>IF(V384&lt;&gt;"",V384,BH384)</f>
        <v/>
      </c>
      <c r="BN384" s="309">
        <f>IF(X384&lt;&gt;"",X384,BI384)</f>
        <v/>
      </c>
      <c r="BO384" s="309">
        <f>ABS(BE384-BJ384)</f>
        <v/>
      </c>
      <c r="BP384" s="309">
        <f>IF(S384&lt;&gt;"",POWER((Arkusz10!$O$9*Q384+Arkusz10!$P$9)-S384,2))</f>
        <v/>
      </c>
    </row>
    <row customHeight="1" ht="13.8" r="385" s="311">
      <c r="A385" s="464" t="n">
        <v>3.3</v>
      </c>
      <c r="B385" s="464" t="n">
        <v>2.5</v>
      </c>
      <c r="C385" s="464" t="n">
        <v>0.21</v>
      </c>
      <c r="D385" s="464" t="n">
        <v>0.06</v>
      </c>
      <c r="E385" s="464" t="n">
        <v>1.6</v>
      </c>
      <c r="F385" s="464" t="n">
        <v>1.6</v>
      </c>
      <c r="G385" s="464" t="n">
        <v>0</v>
      </c>
      <c r="H385" s="464" t="n">
        <v>0.008</v>
      </c>
      <c r="I385" s="464" t="n">
        <v>0.01</v>
      </c>
      <c r="J385" s="464" t="n">
        <v>0</v>
      </c>
      <c r="K385" s="464" t="n">
        <v>0</v>
      </c>
      <c r="L385" s="464" t="n">
        <v>0</v>
      </c>
      <c r="M385" s="464" t="n">
        <v>0</v>
      </c>
      <c r="N385" s="464" t="n">
        <v>0</v>
      </c>
      <c r="O385" s="464" t="n">
        <v>950</v>
      </c>
      <c r="P385" s="464" t="n">
        <v>120</v>
      </c>
      <c r="Q385" s="464" t="n">
        <v>400</v>
      </c>
      <c r="R385" s="464" t="n">
        <v>360</v>
      </c>
      <c r="S385" s="464" t="n"/>
      <c r="T385" s="464" t="n"/>
      <c r="U385" s="464" t="n"/>
      <c r="V385" s="464" t="n"/>
      <c r="W385" s="464" t="n"/>
      <c r="X385" s="464" t="n">
        <v>27.5</v>
      </c>
      <c r="Y385" s="464" t="n">
        <v>40</v>
      </c>
      <c r="Z385" s="464" t="n"/>
      <c r="AA385" s="464" t="n"/>
      <c r="AB385" s="464" t="n"/>
      <c r="AC385" s="464" t="n"/>
      <c r="AD385" s="464" t="n"/>
      <c r="AE385" s="464" t="n"/>
      <c r="AF385" s="309">
        <f>NOT(OR(ISBLANK(S385),ISBLANK(T385),ISBLANK(U385),ISBLANK(V385),AND(ISBLANK(W385),ISBLANK(X385))))</f>
        <v/>
      </c>
      <c r="AG385" s="309" t="n">
        <v>25</v>
      </c>
      <c r="AH385" s="309">
        <f>IF(AG385&lt;=30,1,IF(AG385&lt;=60,2,IF(AG385&lt;=100,3,"bd")))</f>
        <v/>
      </c>
      <c r="AI385" s="309">
        <f>AND(A385&gt;=zakresy_produkcyjne!B$2,A385&lt;=zakresy_produkcyjne!B$3)</f>
        <v/>
      </c>
      <c r="AJ385" s="309">
        <f>AND(B385&gt;=zakresy_produkcyjne!C$2,B385&lt;=zakresy_produkcyjne!C$3)</f>
        <v/>
      </c>
      <c r="AK385" s="309">
        <f>AND(C385&gt;=zakresy_produkcyjne!D$2,C385&lt;=zakresy_produkcyjne!D$3)</f>
        <v/>
      </c>
      <c r="AL385" s="309">
        <f>AND(D385&gt;=zakresy_produkcyjne!E$2,D385&lt;=zakresy_produkcyjne!E$3)</f>
        <v/>
      </c>
      <c r="AM385" s="309">
        <f>AND(E385&gt;=zakresy_produkcyjne!F$2,E385&lt;=zakresy_produkcyjne!F$3)</f>
        <v/>
      </c>
      <c r="AN385" s="309">
        <f>AND(F385&gt;=zakresy_produkcyjne!G$2,F385&lt;=zakresy_produkcyjne!G$3)</f>
        <v/>
      </c>
      <c r="AO385" s="309">
        <f>AND(G385&gt;=zakresy_produkcyjne!H$2,G385&lt;=zakresy_produkcyjne!H$3)</f>
        <v/>
      </c>
      <c r="AP385" s="309">
        <f>AND(O385&gt;=zakresy_produkcyjne!I$2,O385&lt;=zakresy_produkcyjne!I$3)</f>
        <v/>
      </c>
      <c r="AQ385" s="309">
        <f>AND(P385&gt;=zakresy_produkcyjne!J$2,P385&lt;=zakresy_produkcyjne!J$3)</f>
        <v/>
      </c>
      <c r="AR385" s="309">
        <f>AND(Q385&gt;=zakresy_produkcyjne!K$2,Q385&lt;=zakresy_produkcyjne!K$3)</f>
        <v/>
      </c>
      <c r="AS385" s="309">
        <f>AND(R385&gt;=zakresy_produkcyjne!L$2,R385&lt;=zakresy_produkcyjne!L$3)</f>
        <v/>
      </c>
      <c r="AT385" s="309">
        <f>AND(AI385:AO385)</f>
        <v/>
      </c>
      <c r="AU385" s="309">
        <f>AND(AP385:AS385)</f>
        <v/>
      </c>
      <c r="AV385" s="309">
        <f>AND(AT385:AU385)</f>
        <v/>
      </c>
      <c r="AW385" s="309">
        <f>AI385*zakresy_produkcyjne!B$4+AJ385*zakresy_produkcyjne!C$4+AK385*zakresy_produkcyjne!D$4+AL385*zakresy_produkcyjne!E$4+AM385*zakresy_produkcyjne!F$4+AN385*zakresy_produkcyjne!G$4+AO385*zakresy_produkcyjne!H$4+AP385*zakresy_produkcyjne!I$4+AQ385*zakresy_produkcyjne!J$4+AR385*zakresy_produkcyjne!K$4+AS385*zakresy_produkcyjne!L$4</f>
        <v/>
      </c>
      <c r="BJ385" s="309">
        <f>IF(S385&lt;&gt;"",S385,BE385)</f>
        <v/>
      </c>
      <c r="BK385" s="309">
        <f>IF(T385&lt;&gt;"",T385,BF385)</f>
        <v/>
      </c>
      <c r="BL385" s="309">
        <f>IF(U385&lt;&gt;"",U385,BG385)</f>
        <v/>
      </c>
      <c r="BM385" s="309">
        <f>IF(V385&lt;&gt;"",V385,BH385)</f>
        <v/>
      </c>
      <c r="BN385" s="309">
        <f>IF(X385&lt;&gt;"",X385,BI385)</f>
        <v/>
      </c>
      <c r="BO385" s="309">
        <f>ABS(BE385-BJ385)</f>
        <v/>
      </c>
      <c r="BP385" s="309">
        <f>IF(S385&lt;&gt;"",POWER((Arkusz10!$O$9*Q385+Arkusz10!$P$9)-S385,2))</f>
        <v/>
      </c>
    </row>
    <row customHeight="1" ht="13.8" r="386" s="311">
      <c r="A386" s="466" t="n">
        <v>3.6</v>
      </c>
      <c r="B386" s="466" t="n">
        <v>2.6</v>
      </c>
      <c r="C386" s="466" t="n">
        <v>0.13</v>
      </c>
      <c r="D386" s="466" t="n">
        <v>0.08500000000000001</v>
      </c>
      <c r="E386" s="466" t="n">
        <v>0.52</v>
      </c>
      <c r="F386" s="466" t="n">
        <v>0.52</v>
      </c>
      <c r="G386" s="466" t="n">
        <v>0</v>
      </c>
      <c r="H386" s="466" t="n">
        <v>0.01</v>
      </c>
      <c r="I386" s="466" t="n">
        <v>0.05</v>
      </c>
      <c r="J386" s="466" t="n">
        <v>0</v>
      </c>
      <c r="K386" s="466" t="n">
        <v>0</v>
      </c>
      <c r="L386" s="466" t="n">
        <v>0</v>
      </c>
      <c r="M386" s="466" t="n">
        <v>0</v>
      </c>
      <c r="N386" s="466" t="n">
        <v>0</v>
      </c>
      <c r="O386" s="466" t="n">
        <v>870</v>
      </c>
      <c r="P386" s="466" t="n">
        <v>180</v>
      </c>
      <c r="Q386" s="466" t="n">
        <v>340</v>
      </c>
      <c r="R386" s="466" t="n">
        <v>180</v>
      </c>
      <c r="S386" s="466" t="n">
        <v>961</v>
      </c>
      <c r="T386" s="467" t="n"/>
      <c r="U386" s="466" t="n">
        <v>8.300000000000001</v>
      </c>
      <c r="V386" s="466" t="n"/>
      <c r="W386" s="466" t="n"/>
      <c r="X386" s="466" t="n"/>
      <c r="Y386" s="468" t="n">
        <v>41</v>
      </c>
      <c r="Z386" s="469" t="n"/>
      <c r="AA386" s="469" t="n"/>
      <c r="AB386" s="469" t="n"/>
      <c r="AC386" s="469" t="n"/>
      <c r="AD386" s="469" t="n"/>
      <c r="AE386" s="469" t="n"/>
      <c r="AF386" s="309">
        <f>NOT(OR(ISBLANK(S386),ISBLANK(T386),ISBLANK(U386),ISBLANK(V386),AND(ISBLANK(W386),ISBLANK(X386))))</f>
        <v/>
      </c>
      <c r="AG386" s="309" t="n">
        <v>25</v>
      </c>
      <c r="AH386" s="309">
        <f>IF(AG386&lt;=30,1,IF(AG386&lt;=60,2,IF(AG386&lt;=100,3,"bd")))</f>
        <v/>
      </c>
      <c r="AI386" s="309">
        <f>AND(A386&gt;=zakresy_produkcyjne!B$2,A386&lt;=zakresy_produkcyjne!B$3)</f>
        <v/>
      </c>
      <c r="AJ386" s="309">
        <f>AND(B386&gt;=zakresy_produkcyjne!C$2,B386&lt;=zakresy_produkcyjne!C$3)</f>
        <v/>
      </c>
      <c r="AK386" s="309">
        <f>AND(C386&gt;=zakresy_produkcyjne!D$2,C386&lt;=zakresy_produkcyjne!D$3)</f>
        <v/>
      </c>
      <c r="AL386" s="309">
        <f>AND(D386&gt;=zakresy_produkcyjne!E$2,D386&lt;=zakresy_produkcyjne!E$3)</f>
        <v/>
      </c>
      <c r="AM386" s="309">
        <f>AND(E386&gt;=zakresy_produkcyjne!F$2,E386&lt;=zakresy_produkcyjne!F$3)</f>
        <v/>
      </c>
      <c r="AN386" s="309">
        <f>AND(F386&gt;=zakresy_produkcyjne!G$2,F386&lt;=zakresy_produkcyjne!G$3)</f>
        <v/>
      </c>
      <c r="AO386" s="309">
        <f>AND(G386&gt;=zakresy_produkcyjne!H$2,G386&lt;=zakresy_produkcyjne!H$3)</f>
        <v/>
      </c>
      <c r="AP386" s="309">
        <f>AND(O386&gt;=zakresy_produkcyjne!I$2,O386&lt;=zakresy_produkcyjne!I$3)</f>
        <v/>
      </c>
      <c r="AQ386" s="309">
        <f>AND(P386&gt;=zakresy_produkcyjne!J$2,P386&lt;=zakresy_produkcyjne!J$3)</f>
        <v/>
      </c>
      <c r="AR386" s="309">
        <f>AND(Q386&gt;=zakresy_produkcyjne!K$2,Q386&lt;=zakresy_produkcyjne!K$3)</f>
        <v/>
      </c>
      <c r="AS386" s="309">
        <f>AND(R386&gt;=zakresy_produkcyjne!L$2,R386&lt;=zakresy_produkcyjne!L$3)</f>
        <v/>
      </c>
      <c r="AT386" s="309">
        <f>AND(AI386:AO386)</f>
        <v/>
      </c>
      <c r="AU386" s="309">
        <f>AND(AP386:AS386)</f>
        <v/>
      </c>
      <c r="AV386" s="309">
        <f>AND(AT386:AU386)</f>
        <v/>
      </c>
      <c r="AW386" s="309">
        <f>AI386*zakresy_produkcyjne!B$4+AJ386*zakresy_produkcyjne!C$4+AK386*zakresy_produkcyjne!D$4+AL386*zakresy_produkcyjne!E$4+AM386*zakresy_produkcyjne!F$4+AN386*zakresy_produkcyjne!G$4+AO386*zakresy_produkcyjne!H$4+AP386*zakresy_produkcyjne!I$4+AQ386*zakresy_produkcyjne!J$4+AR386*zakresy_produkcyjne!K$4+AS386*zakresy_produkcyjne!L$4</f>
        <v/>
      </c>
      <c r="BJ386" s="309">
        <f>IF(S386&lt;&gt;"",S386,BE386)</f>
        <v/>
      </c>
      <c r="BK386" s="309">
        <f>IF(T386&lt;&gt;"",T386,BF386)</f>
        <v/>
      </c>
      <c r="BL386" s="309">
        <f>IF(U386&lt;&gt;"",U386,BG386)</f>
        <v/>
      </c>
      <c r="BM386" s="309">
        <f>IF(V386&lt;&gt;"",V386,BH386)</f>
        <v/>
      </c>
      <c r="BN386" s="309">
        <f>IF(X386&lt;&gt;"",X386,BI386)</f>
        <v/>
      </c>
      <c r="BO386" s="309">
        <f>ABS(BE386-BJ386)</f>
        <v/>
      </c>
      <c r="BP386" s="309">
        <f>IF(S386&lt;&gt;"",POWER((Arkusz10!$O$9*Q386+Arkusz10!$P$9)-S386,2))</f>
        <v/>
      </c>
    </row>
    <row customHeight="1" ht="13.8" r="387" s="311">
      <c r="A387" s="466" t="n">
        <v>3.6</v>
      </c>
      <c r="B387" s="466" t="n">
        <v>2.6</v>
      </c>
      <c r="C387" s="466" t="n">
        <v>0.13</v>
      </c>
      <c r="D387" s="466" t="n">
        <v>0.08500000000000001</v>
      </c>
      <c r="E387" s="466" t="n">
        <v>0.52</v>
      </c>
      <c r="F387" s="466" t="n">
        <v>0.52</v>
      </c>
      <c r="G387" s="466" t="n">
        <v>0</v>
      </c>
      <c r="H387" s="466" t="n">
        <v>0.01</v>
      </c>
      <c r="I387" s="466" t="n">
        <v>0.05</v>
      </c>
      <c r="J387" s="466" t="n">
        <v>0</v>
      </c>
      <c r="K387" s="466" t="n">
        <v>0</v>
      </c>
      <c r="L387" s="466" t="n">
        <v>0</v>
      </c>
      <c r="M387" s="466" t="n">
        <v>0</v>
      </c>
      <c r="N387" s="466" t="n">
        <v>0</v>
      </c>
      <c r="O387" s="466" t="n">
        <v>870</v>
      </c>
      <c r="P387" s="466" t="n">
        <v>180</v>
      </c>
      <c r="Q387" s="466" t="n">
        <v>340</v>
      </c>
      <c r="R387" s="466" t="n">
        <v>180</v>
      </c>
      <c r="S387" s="466" t="n">
        <v>1065</v>
      </c>
      <c r="T387" s="467" t="n"/>
      <c r="U387" s="466" t="n">
        <v>6.9</v>
      </c>
      <c r="V387" s="466" t="n"/>
      <c r="W387" s="466" t="n"/>
      <c r="X387" s="466" t="n"/>
      <c r="Y387" s="468" t="n">
        <v>41</v>
      </c>
      <c r="Z387" s="469" t="n"/>
      <c r="AA387" s="469" t="n"/>
      <c r="AB387" s="469" t="n"/>
      <c r="AC387" s="469" t="n"/>
      <c r="AD387" s="469" t="n"/>
      <c r="AE387" s="469" t="n"/>
      <c r="AF387" s="309">
        <f>NOT(OR(ISBLANK(S387),ISBLANK(T387),ISBLANK(U387),ISBLANK(V387),AND(ISBLANK(W387),ISBLANK(X387))))</f>
        <v/>
      </c>
      <c r="AG387" s="309" t="n">
        <v>50</v>
      </c>
      <c r="AH387" s="309">
        <f>IF(AG387&lt;=30,1,IF(AG387&lt;=60,2,IF(AG387&lt;=100,3,"bd")))</f>
        <v/>
      </c>
      <c r="AI387" s="309">
        <f>AND(A387&gt;=zakresy_produkcyjne!B$2,A387&lt;=zakresy_produkcyjne!B$3)</f>
        <v/>
      </c>
      <c r="AJ387" s="309">
        <f>AND(B387&gt;=zakresy_produkcyjne!C$2,B387&lt;=zakresy_produkcyjne!C$3)</f>
        <v/>
      </c>
      <c r="AK387" s="309">
        <f>AND(C387&gt;=zakresy_produkcyjne!D$2,C387&lt;=zakresy_produkcyjne!D$3)</f>
        <v/>
      </c>
      <c r="AL387" s="309">
        <f>AND(D387&gt;=zakresy_produkcyjne!E$2,D387&lt;=zakresy_produkcyjne!E$3)</f>
        <v/>
      </c>
      <c r="AM387" s="309">
        <f>AND(E387&gt;=zakresy_produkcyjne!F$2,E387&lt;=zakresy_produkcyjne!F$3)</f>
        <v/>
      </c>
      <c r="AN387" s="309">
        <f>AND(F387&gt;=zakresy_produkcyjne!G$2,F387&lt;=zakresy_produkcyjne!G$3)</f>
        <v/>
      </c>
      <c r="AO387" s="309">
        <f>AND(G387&gt;=zakresy_produkcyjne!H$2,G387&lt;=zakresy_produkcyjne!H$3)</f>
        <v/>
      </c>
      <c r="AP387" s="309">
        <f>AND(O387&gt;=zakresy_produkcyjne!I$2,O387&lt;=zakresy_produkcyjne!I$3)</f>
        <v/>
      </c>
      <c r="AQ387" s="309">
        <f>AND(P387&gt;=zakresy_produkcyjne!J$2,P387&lt;=zakresy_produkcyjne!J$3)</f>
        <v/>
      </c>
      <c r="AR387" s="309">
        <f>AND(Q387&gt;=zakresy_produkcyjne!K$2,Q387&lt;=zakresy_produkcyjne!K$3)</f>
        <v/>
      </c>
      <c r="AS387" s="309">
        <f>AND(R387&gt;=zakresy_produkcyjne!L$2,R387&lt;=zakresy_produkcyjne!L$3)</f>
        <v/>
      </c>
      <c r="AT387" s="309">
        <f>AND(AI387:AO387)</f>
        <v/>
      </c>
      <c r="AU387" s="309">
        <f>AND(AP387:AS387)</f>
        <v/>
      </c>
      <c r="AV387" s="309">
        <f>AND(AT387:AU387)</f>
        <v/>
      </c>
      <c r="AW387" s="309">
        <f>AI387*zakresy_produkcyjne!B$4+AJ387*zakresy_produkcyjne!C$4+AK387*zakresy_produkcyjne!D$4+AL387*zakresy_produkcyjne!E$4+AM387*zakresy_produkcyjne!F$4+AN387*zakresy_produkcyjne!G$4+AO387*zakresy_produkcyjne!H$4+AP387*zakresy_produkcyjne!I$4+AQ387*zakresy_produkcyjne!J$4+AR387*zakresy_produkcyjne!K$4+AS387*zakresy_produkcyjne!L$4</f>
        <v/>
      </c>
      <c r="BJ387" s="309">
        <f>IF(S387&lt;&gt;"",S387,BE387)</f>
        <v/>
      </c>
      <c r="BK387" s="309">
        <f>IF(T387&lt;&gt;"",T387,BF387)</f>
        <v/>
      </c>
      <c r="BL387" s="309">
        <f>IF(U387&lt;&gt;"",U387,BG387)</f>
        <v/>
      </c>
      <c r="BM387" s="309">
        <f>IF(V387&lt;&gt;"",V387,BH387)</f>
        <v/>
      </c>
      <c r="BN387" s="309">
        <f>IF(X387&lt;&gt;"",X387,BI387)</f>
        <v/>
      </c>
      <c r="BO387" s="309">
        <f>ABS(BE387-BJ387)</f>
        <v/>
      </c>
      <c r="BP387" s="309">
        <f>IF(S387&lt;&gt;"",POWER((Arkusz10!$O$9*Q387+Arkusz10!$P$9)-S387,2))</f>
        <v/>
      </c>
    </row>
    <row customHeight="1" ht="13.8" r="388" s="311">
      <c r="A388" s="466" t="n">
        <v>3.6</v>
      </c>
      <c r="B388" s="466" t="n">
        <v>2.6</v>
      </c>
      <c r="C388" s="466" t="n">
        <v>0.13</v>
      </c>
      <c r="D388" s="466" t="n">
        <v>0.08500000000000001</v>
      </c>
      <c r="E388" s="466" t="n">
        <v>0.52</v>
      </c>
      <c r="F388" s="466" t="n">
        <v>0.52</v>
      </c>
      <c r="G388" s="466" t="n">
        <v>0</v>
      </c>
      <c r="H388" s="466" t="n">
        <v>0.01</v>
      </c>
      <c r="I388" s="466" t="n">
        <v>0.05</v>
      </c>
      <c r="J388" s="466" t="n">
        <v>0</v>
      </c>
      <c r="K388" s="466" t="n">
        <v>0</v>
      </c>
      <c r="L388" s="466" t="n">
        <v>0</v>
      </c>
      <c r="M388" s="466" t="n">
        <v>0</v>
      </c>
      <c r="N388" s="466" t="n">
        <v>0</v>
      </c>
      <c r="O388" s="466" t="n">
        <v>870</v>
      </c>
      <c r="P388" s="466" t="n">
        <v>180</v>
      </c>
      <c r="Q388" s="466" t="n">
        <v>340</v>
      </c>
      <c r="R388" s="466" t="n">
        <v>180</v>
      </c>
      <c r="S388" s="466" t="n">
        <v>1052</v>
      </c>
      <c r="T388" s="467" t="n"/>
      <c r="U388" s="466" t="n">
        <v>7.4</v>
      </c>
      <c r="V388" s="466" t="n"/>
      <c r="W388" s="466" t="n"/>
      <c r="X388" s="466" t="n"/>
      <c r="Y388" s="468" t="n">
        <v>41</v>
      </c>
      <c r="Z388" s="469" t="n"/>
      <c r="AA388" s="469" t="n"/>
      <c r="AB388" s="469" t="n"/>
      <c r="AC388" s="469" t="n"/>
      <c r="AD388" s="469" t="n"/>
      <c r="AE388" s="469" t="n"/>
      <c r="AF388" s="309">
        <f>NOT(OR(ISBLANK(S388),ISBLANK(T388),ISBLANK(U388),ISBLANK(V388),AND(ISBLANK(W388),ISBLANK(X388))))</f>
        <v/>
      </c>
      <c r="AG388" s="309" t="n">
        <v>75</v>
      </c>
      <c r="AH388" s="309">
        <f>IF(AG388&lt;=30,1,IF(AG388&lt;=60,2,IF(AG388&lt;=100,3,"bd")))</f>
        <v/>
      </c>
      <c r="AI388" s="309">
        <f>AND(A388&gt;=zakresy_produkcyjne!B$2,A388&lt;=zakresy_produkcyjne!B$3)</f>
        <v/>
      </c>
      <c r="AJ388" s="309">
        <f>AND(B388&gt;=zakresy_produkcyjne!C$2,B388&lt;=zakresy_produkcyjne!C$3)</f>
        <v/>
      </c>
      <c r="AK388" s="309">
        <f>AND(C388&gt;=zakresy_produkcyjne!D$2,C388&lt;=zakresy_produkcyjne!D$3)</f>
        <v/>
      </c>
      <c r="AL388" s="309">
        <f>AND(D388&gt;=zakresy_produkcyjne!E$2,D388&lt;=zakresy_produkcyjne!E$3)</f>
        <v/>
      </c>
      <c r="AM388" s="309">
        <f>AND(E388&gt;=zakresy_produkcyjne!F$2,E388&lt;=zakresy_produkcyjne!F$3)</f>
        <v/>
      </c>
      <c r="AN388" s="309">
        <f>AND(F388&gt;=zakresy_produkcyjne!G$2,F388&lt;=zakresy_produkcyjne!G$3)</f>
        <v/>
      </c>
      <c r="AO388" s="309">
        <f>AND(G388&gt;=zakresy_produkcyjne!H$2,G388&lt;=zakresy_produkcyjne!H$3)</f>
        <v/>
      </c>
      <c r="AP388" s="309">
        <f>AND(O388&gt;=zakresy_produkcyjne!I$2,O388&lt;=zakresy_produkcyjne!I$3)</f>
        <v/>
      </c>
      <c r="AQ388" s="309">
        <f>AND(P388&gt;=zakresy_produkcyjne!J$2,P388&lt;=zakresy_produkcyjne!J$3)</f>
        <v/>
      </c>
      <c r="AR388" s="309">
        <f>AND(Q388&gt;=zakresy_produkcyjne!K$2,Q388&lt;=zakresy_produkcyjne!K$3)</f>
        <v/>
      </c>
      <c r="AS388" s="309">
        <f>AND(R388&gt;=zakresy_produkcyjne!L$2,R388&lt;=zakresy_produkcyjne!L$3)</f>
        <v/>
      </c>
      <c r="AT388" s="309">
        <f>AND(AI388:AO388)</f>
        <v/>
      </c>
      <c r="AU388" s="309">
        <f>AND(AP388:AS388)</f>
        <v/>
      </c>
      <c r="AV388" s="309">
        <f>AND(AT388:AU388)</f>
        <v/>
      </c>
      <c r="AW388" s="309">
        <f>AI388*zakresy_produkcyjne!B$4+AJ388*zakresy_produkcyjne!C$4+AK388*zakresy_produkcyjne!D$4+AL388*zakresy_produkcyjne!E$4+AM388*zakresy_produkcyjne!F$4+AN388*zakresy_produkcyjne!G$4+AO388*zakresy_produkcyjne!H$4+AP388*zakresy_produkcyjne!I$4+AQ388*zakresy_produkcyjne!J$4+AR388*zakresy_produkcyjne!K$4+AS388*zakresy_produkcyjne!L$4</f>
        <v/>
      </c>
      <c r="BJ388" s="309">
        <f>IF(S388&lt;&gt;"",S388,BE388)</f>
        <v/>
      </c>
      <c r="BK388" s="309">
        <f>IF(T388&lt;&gt;"",T388,BF388)</f>
        <v/>
      </c>
      <c r="BL388" s="309">
        <f>IF(U388&lt;&gt;"",U388,BG388)</f>
        <v/>
      </c>
      <c r="BM388" s="309">
        <f>IF(V388&lt;&gt;"",V388,BH388)</f>
        <v/>
      </c>
      <c r="BN388" s="309">
        <f>IF(X388&lt;&gt;"",X388,BI388)</f>
        <v/>
      </c>
      <c r="BO388" s="309">
        <f>ABS(BE388-BJ388)</f>
        <v/>
      </c>
      <c r="BP388" s="309">
        <f>IF(S388&lt;&gt;"",POWER((Arkusz10!$O$9*Q388+Arkusz10!$P$9)-S388,2))</f>
        <v/>
      </c>
    </row>
    <row customHeight="1" ht="13.8" r="389" s="311">
      <c r="A389" s="466" t="n">
        <v>3.6</v>
      </c>
      <c r="B389" s="466" t="n">
        <v>2.6</v>
      </c>
      <c r="C389" s="466" t="n">
        <v>0.13</v>
      </c>
      <c r="D389" s="466" t="n">
        <v>0.08500000000000001</v>
      </c>
      <c r="E389" s="466" t="n">
        <v>0.52</v>
      </c>
      <c r="F389" s="466" t="n">
        <v>0.52</v>
      </c>
      <c r="G389" s="466" t="n">
        <v>0</v>
      </c>
      <c r="H389" s="466" t="n">
        <v>0.01</v>
      </c>
      <c r="I389" s="466" t="n">
        <v>0.05</v>
      </c>
      <c r="J389" s="466" t="n">
        <v>0</v>
      </c>
      <c r="K389" s="466" t="n">
        <v>0</v>
      </c>
      <c r="L389" s="466" t="n">
        <v>0</v>
      </c>
      <c r="M389" s="466" t="n">
        <v>0</v>
      </c>
      <c r="N389" s="466" t="n">
        <v>0</v>
      </c>
      <c r="O389" s="466" t="n">
        <v>870</v>
      </c>
      <c r="P389" s="466" t="n">
        <v>180</v>
      </c>
      <c r="Q389" s="466" t="n">
        <v>360</v>
      </c>
      <c r="R389" s="466" t="n">
        <v>180</v>
      </c>
      <c r="S389" s="466" t="n">
        <v>1065</v>
      </c>
      <c r="T389" s="467" t="n"/>
      <c r="U389" s="466" t="n">
        <v>7.4</v>
      </c>
      <c r="V389" s="466" t="n"/>
      <c r="W389" s="466" t="n"/>
      <c r="X389" s="466" t="n"/>
      <c r="Y389" s="468" t="n">
        <v>41</v>
      </c>
      <c r="Z389" s="469" t="n"/>
      <c r="AA389" s="469" t="n"/>
      <c r="AB389" s="469" t="n"/>
      <c r="AC389" s="469" t="n"/>
      <c r="AD389" s="469" t="n"/>
      <c r="AE389" s="469" t="n"/>
      <c r="AF389" s="309">
        <f>NOT(OR(ISBLANK(S389),ISBLANK(T389),ISBLANK(U389),ISBLANK(V389),AND(ISBLANK(W389),ISBLANK(X389))))</f>
        <v/>
      </c>
      <c r="AG389" s="309" t="n">
        <v>25</v>
      </c>
      <c r="AH389" s="309">
        <f>IF(AG389&lt;=30,1,IF(AG389&lt;=60,2,IF(AG389&lt;=100,3,"bd")))</f>
        <v/>
      </c>
      <c r="AI389" s="309">
        <f>AND(A389&gt;=zakresy_produkcyjne!B$2,A389&lt;=zakresy_produkcyjne!B$3)</f>
        <v/>
      </c>
      <c r="AJ389" s="309">
        <f>AND(B389&gt;=zakresy_produkcyjne!C$2,B389&lt;=zakresy_produkcyjne!C$3)</f>
        <v/>
      </c>
      <c r="AK389" s="309">
        <f>AND(C389&gt;=zakresy_produkcyjne!D$2,C389&lt;=zakresy_produkcyjne!D$3)</f>
        <v/>
      </c>
      <c r="AL389" s="309">
        <f>AND(D389&gt;=zakresy_produkcyjne!E$2,D389&lt;=zakresy_produkcyjne!E$3)</f>
        <v/>
      </c>
      <c r="AM389" s="309">
        <f>AND(E389&gt;=zakresy_produkcyjne!F$2,E389&lt;=zakresy_produkcyjne!F$3)</f>
        <v/>
      </c>
      <c r="AN389" s="309">
        <f>AND(F389&gt;=zakresy_produkcyjne!G$2,F389&lt;=zakresy_produkcyjne!G$3)</f>
        <v/>
      </c>
      <c r="AO389" s="309">
        <f>AND(G389&gt;=zakresy_produkcyjne!H$2,G389&lt;=zakresy_produkcyjne!H$3)</f>
        <v/>
      </c>
      <c r="AP389" s="309">
        <f>AND(O389&gt;=zakresy_produkcyjne!I$2,O389&lt;=zakresy_produkcyjne!I$3)</f>
        <v/>
      </c>
      <c r="AQ389" s="309">
        <f>AND(P389&gt;=zakresy_produkcyjne!J$2,P389&lt;=zakresy_produkcyjne!J$3)</f>
        <v/>
      </c>
      <c r="AR389" s="309">
        <f>AND(Q389&gt;=zakresy_produkcyjne!K$2,Q389&lt;=zakresy_produkcyjne!K$3)</f>
        <v/>
      </c>
      <c r="AS389" s="309">
        <f>AND(R389&gt;=zakresy_produkcyjne!L$2,R389&lt;=zakresy_produkcyjne!L$3)</f>
        <v/>
      </c>
      <c r="AT389" s="309">
        <f>AND(AI389:AO389)</f>
        <v/>
      </c>
      <c r="AU389" s="309">
        <f>AND(AP389:AS389)</f>
        <v/>
      </c>
      <c r="AV389" s="309">
        <f>AND(AT389:AU389)</f>
        <v/>
      </c>
      <c r="AW389" s="309">
        <f>AI389*zakresy_produkcyjne!B$4+AJ389*zakresy_produkcyjne!C$4+AK389*zakresy_produkcyjne!D$4+AL389*zakresy_produkcyjne!E$4+AM389*zakresy_produkcyjne!F$4+AN389*zakresy_produkcyjne!G$4+AO389*zakresy_produkcyjne!H$4+AP389*zakresy_produkcyjne!I$4+AQ389*zakresy_produkcyjne!J$4+AR389*zakresy_produkcyjne!K$4+AS389*zakresy_produkcyjne!L$4</f>
        <v/>
      </c>
      <c r="BJ389" s="309">
        <f>IF(S389&lt;&gt;"",S389,BE389)</f>
        <v/>
      </c>
      <c r="BK389" s="309">
        <f>IF(T389&lt;&gt;"",T389,BF389)</f>
        <v/>
      </c>
      <c r="BL389" s="309">
        <f>IF(U389&lt;&gt;"",U389,BG389)</f>
        <v/>
      </c>
      <c r="BM389" s="309">
        <f>IF(V389&lt;&gt;"",V389,BH389)</f>
        <v/>
      </c>
      <c r="BN389" s="309">
        <f>IF(X389&lt;&gt;"",X389,BI389)</f>
        <v/>
      </c>
      <c r="BO389" s="309">
        <f>ABS(BE389-BJ389)</f>
        <v/>
      </c>
      <c r="BP389" s="309">
        <f>IF(S389&lt;&gt;"",POWER((Arkusz10!$O$9*Q389+Arkusz10!$P$9)-S389,2))</f>
        <v/>
      </c>
    </row>
    <row customHeight="1" ht="13.8" r="390" s="311">
      <c r="A390" s="466" t="n">
        <v>3.6</v>
      </c>
      <c r="B390" s="466" t="n">
        <v>2.6</v>
      </c>
      <c r="C390" s="466" t="n">
        <v>0.13</v>
      </c>
      <c r="D390" s="466" t="n">
        <v>0.08500000000000001</v>
      </c>
      <c r="E390" s="466" t="n">
        <v>0.52</v>
      </c>
      <c r="F390" s="466" t="n">
        <v>0.52</v>
      </c>
      <c r="G390" s="466" t="n">
        <v>0</v>
      </c>
      <c r="H390" s="466" t="n">
        <v>0.01</v>
      </c>
      <c r="I390" s="466" t="n">
        <v>0.05</v>
      </c>
      <c r="J390" s="466" t="n">
        <v>0</v>
      </c>
      <c r="K390" s="466" t="n">
        <v>0</v>
      </c>
      <c r="L390" s="466" t="n">
        <v>0</v>
      </c>
      <c r="M390" s="466" t="n">
        <v>0</v>
      </c>
      <c r="N390" s="466" t="n">
        <v>0</v>
      </c>
      <c r="O390" s="466" t="n">
        <v>870</v>
      </c>
      <c r="P390" s="466" t="n">
        <v>180</v>
      </c>
      <c r="Q390" s="466" t="n">
        <v>360</v>
      </c>
      <c r="R390" s="466" t="n">
        <v>180</v>
      </c>
      <c r="S390" s="466" t="n">
        <v>1052</v>
      </c>
      <c r="T390" s="467" t="n"/>
      <c r="U390" s="466" t="n">
        <v>4.9</v>
      </c>
      <c r="V390" s="466" t="n"/>
      <c r="W390" s="466" t="n"/>
      <c r="X390" s="466" t="n"/>
      <c r="Y390" s="468" t="n">
        <v>41</v>
      </c>
      <c r="Z390" s="469" t="n"/>
      <c r="AA390" s="469" t="n"/>
      <c r="AB390" s="469" t="n"/>
      <c r="AC390" s="469" t="n"/>
      <c r="AD390" s="469" t="n"/>
      <c r="AE390" s="469" t="n"/>
      <c r="AF390" s="309">
        <f>NOT(OR(ISBLANK(S390),ISBLANK(T390),ISBLANK(U390),ISBLANK(V390),AND(ISBLANK(W390),ISBLANK(X390))))</f>
        <v/>
      </c>
      <c r="AG390" s="309" t="n">
        <v>50</v>
      </c>
      <c r="AH390" s="309">
        <f>IF(AG390&lt;=30,1,IF(AG390&lt;=60,2,IF(AG390&lt;=100,3,"bd")))</f>
        <v/>
      </c>
      <c r="AI390" s="309">
        <f>AND(A390&gt;=zakresy_produkcyjne!B$2,A390&lt;=zakresy_produkcyjne!B$3)</f>
        <v/>
      </c>
      <c r="AJ390" s="309">
        <f>AND(B390&gt;=zakresy_produkcyjne!C$2,B390&lt;=zakresy_produkcyjne!C$3)</f>
        <v/>
      </c>
      <c r="AK390" s="309">
        <f>AND(C390&gt;=zakresy_produkcyjne!D$2,C390&lt;=zakresy_produkcyjne!D$3)</f>
        <v/>
      </c>
      <c r="AL390" s="309">
        <f>AND(D390&gt;=zakresy_produkcyjne!E$2,D390&lt;=zakresy_produkcyjne!E$3)</f>
        <v/>
      </c>
      <c r="AM390" s="309">
        <f>AND(E390&gt;=zakresy_produkcyjne!F$2,E390&lt;=zakresy_produkcyjne!F$3)</f>
        <v/>
      </c>
      <c r="AN390" s="309">
        <f>AND(F390&gt;=zakresy_produkcyjne!G$2,F390&lt;=zakresy_produkcyjne!G$3)</f>
        <v/>
      </c>
      <c r="AO390" s="309">
        <f>AND(G390&gt;=zakresy_produkcyjne!H$2,G390&lt;=zakresy_produkcyjne!H$3)</f>
        <v/>
      </c>
      <c r="AP390" s="309">
        <f>AND(O390&gt;=zakresy_produkcyjne!I$2,O390&lt;=zakresy_produkcyjne!I$3)</f>
        <v/>
      </c>
      <c r="AQ390" s="309">
        <f>AND(P390&gt;=zakresy_produkcyjne!J$2,P390&lt;=zakresy_produkcyjne!J$3)</f>
        <v/>
      </c>
      <c r="AR390" s="309">
        <f>AND(Q390&gt;=zakresy_produkcyjne!K$2,Q390&lt;=zakresy_produkcyjne!K$3)</f>
        <v/>
      </c>
      <c r="AS390" s="309">
        <f>AND(R390&gt;=zakresy_produkcyjne!L$2,R390&lt;=zakresy_produkcyjne!L$3)</f>
        <v/>
      </c>
      <c r="AT390" s="309">
        <f>AND(AI390:AO390)</f>
        <v/>
      </c>
      <c r="AU390" s="309">
        <f>AND(AP390:AS390)</f>
        <v/>
      </c>
      <c r="AV390" s="309">
        <f>AND(AT390:AU390)</f>
        <v/>
      </c>
      <c r="AW390" s="309">
        <f>AI390*zakresy_produkcyjne!B$4+AJ390*zakresy_produkcyjne!C$4+AK390*zakresy_produkcyjne!D$4+AL390*zakresy_produkcyjne!E$4+AM390*zakresy_produkcyjne!F$4+AN390*zakresy_produkcyjne!G$4+AO390*zakresy_produkcyjne!H$4+AP390*zakresy_produkcyjne!I$4+AQ390*zakresy_produkcyjne!J$4+AR390*zakresy_produkcyjne!K$4+AS390*zakresy_produkcyjne!L$4</f>
        <v/>
      </c>
      <c r="BJ390" s="309">
        <f>IF(S390&lt;&gt;"",S390,BE390)</f>
        <v/>
      </c>
      <c r="BK390" s="309">
        <f>IF(T390&lt;&gt;"",T390,BF390)</f>
        <v/>
      </c>
      <c r="BL390" s="309">
        <f>IF(U390&lt;&gt;"",U390,BG390)</f>
        <v/>
      </c>
      <c r="BM390" s="309">
        <f>IF(V390&lt;&gt;"",V390,BH390)</f>
        <v/>
      </c>
      <c r="BN390" s="309">
        <f>IF(X390&lt;&gt;"",X390,BI390)</f>
        <v/>
      </c>
      <c r="BO390" s="309">
        <f>ABS(BE390-BJ390)</f>
        <v/>
      </c>
      <c r="BP390" s="309">
        <f>IF(S390&lt;&gt;"",POWER((Arkusz10!$O$9*Q390+Arkusz10!$P$9)-S390,2))</f>
        <v/>
      </c>
    </row>
    <row customHeight="1" ht="13.8" r="391" s="311">
      <c r="A391" s="466" t="n">
        <v>3.6</v>
      </c>
      <c r="B391" s="466" t="n">
        <v>2.6</v>
      </c>
      <c r="C391" s="466" t="n">
        <v>0.13</v>
      </c>
      <c r="D391" s="466" t="n">
        <v>0.08500000000000001</v>
      </c>
      <c r="E391" s="466" t="n">
        <v>0.52</v>
      </c>
      <c r="F391" s="466" t="n">
        <v>0.52</v>
      </c>
      <c r="G391" s="466" t="n">
        <v>0</v>
      </c>
      <c r="H391" s="466" t="n">
        <v>0.01</v>
      </c>
      <c r="I391" s="466" t="n">
        <v>0.05</v>
      </c>
      <c r="J391" s="466" t="n">
        <v>0</v>
      </c>
      <c r="K391" s="466" t="n">
        <v>0</v>
      </c>
      <c r="L391" s="466" t="n">
        <v>0</v>
      </c>
      <c r="M391" s="466" t="n">
        <v>0</v>
      </c>
      <c r="N391" s="466" t="n">
        <v>0</v>
      </c>
      <c r="O391" s="466" t="n">
        <v>870</v>
      </c>
      <c r="P391" s="466" t="n">
        <v>180</v>
      </c>
      <c r="Q391" s="466" t="n">
        <v>360</v>
      </c>
      <c r="R391" s="466" t="n">
        <v>180</v>
      </c>
      <c r="S391" s="466" t="n">
        <v>1052</v>
      </c>
      <c r="T391" s="467" t="n"/>
      <c r="U391" s="466" t="n">
        <v>6.3</v>
      </c>
      <c r="V391" s="466" t="n"/>
      <c r="W391" s="466" t="n"/>
      <c r="X391" s="466" t="n"/>
      <c r="Y391" s="468" t="n">
        <v>41</v>
      </c>
      <c r="Z391" s="469" t="n"/>
      <c r="AA391" s="469" t="n"/>
      <c r="AB391" s="469" t="n"/>
      <c r="AC391" s="469" t="n"/>
      <c r="AD391" s="469" t="n"/>
      <c r="AE391" s="469" t="n"/>
      <c r="AF391" s="309">
        <f>NOT(OR(ISBLANK(S391),ISBLANK(T391),ISBLANK(U391),ISBLANK(V391),AND(ISBLANK(W391),ISBLANK(X391))))</f>
        <v/>
      </c>
      <c r="AG391" s="309" t="n">
        <v>75</v>
      </c>
      <c r="AH391" s="309">
        <f>IF(AG391&lt;=30,1,IF(AG391&lt;=60,2,IF(AG391&lt;=100,3,"bd")))</f>
        <v/>
      </c>
      <c r="AI391" s="309">
        <f>AND(A391&gt;=zakresy_produkcyjne!B$2,A391&lt;=zakresy_produkcyjne!B$3)</f>
        <v/>
      </c>
      <c r="AJ391" s="309">
        <f>AND(B391&gt;=zakresy_produkcyjne!C$2,B391&lt;=zakresy_produkcyjne!C$3)</f>
        <v/>
      </c>
      <c r="AK391" s="309">
        <f>AND(C391&gt;=zakresy_produkcyjne!D$2,C391&lt;=zakresy_produkcyjne!D$3)</f>
        <v/>
      </c>
      <c r="AL391" s="309">
        <f>AND(D391&gt;=zakresy_produkcyjne!E$2,D391&lt;=zakresy_produkcyjne!E$3)</f>
        <v/>
      </c>
      <c r="AM391" s="309">
        <f>AND(E391&gt;=zakresy_produkcyjne!F$2,E391&lt;=zakresy_produkcyjne!F$3)</f>
        <v/>
      </c>
      <c r="AN391" s="309">
        <f>AND(F391&gt;=zakresy_produkcyjne!G$2,F391&lt;=zakresy_produkcyjne!G$3)</f>
        <v/>
      </c>
      <c r="AO391" s="309">
        <f>AND(G391&gt;=zakresy_produkcyjne!H$2,G391&lt;=zakresy_produkcyjne!H$3)</f>
        <v/>
      </c>
      <c r="AP391" s="309">
        <f>AND(O391&gt;=zakresy_produkcyjne!I$2,O391&lt;=zakresy_produkcyjne!I$3)</f>
        <v/>
      </c>
      <c r="AQ391" s="309">
        <f>AND(P391&gt;=zakresy_produkcyjne!J$2,P391&lt;=zakresy_produkcyjne!J$3)</f>
        <v/>
      </c>
      <c r="AR391" s="309">
        <f>AND(Q391&gt;=zakresy_produkcyjne!K$2,Q391&lt;=zakresy_produkcyjne!K$3)</f>
        <v/>
      </c>
      <c r="AS391" s="309">
        <f>AND(R391&gt;=zakresy_produkcyjne!L$2,R391&lt;=zakresy_produkcyjne!L$3)</f>
        <v/>
      </c>
      <c r="AT391" s="309">
        <f>AND(AI391:AO391)</f>
        <v/>
      </c>
      <c r="AU391" s="309">
        <f>AND(AP391:AS391)</f>
        <v/>
      </c>
      <c r="AV391" s="309">
        <f>AND(AT391:AU391)</f>
        <v/>
      </c>
      <c r="AW391" s="309">
        <f>AI391*zakresy_produkcyjne!B$4+AJ391*zakresy_produkcyjne!C$4+AK391*zakresy_produkcyjne!D$4+AL391*zakresy_produkcyjne!E$4+AM391*zakresy_produkcyjne!F$4+AN391*zakresy_produkcyjne!G$4+AO391*zakresy_produkcyjne!H$4+AP391*zakresy_produkcyjne!I$4+AQ391*zakresy_produkcyjne!J$4+AR391*zakresy_produkcyjne!K$4+AS391*zakresy_produkcyjne!L$4</f>
        <v/>
      </c>
      <c r="BJ391" s="309">
        <f>IF(S391&lt;&gt;"",S391,BE391)</f>
        <v/>
      </c>
      <c r="BK391" s="309">
        <f>IF(T391&lt;&gt;"",T391,BF391)</f>
        <v/>
      </c>
      <c r="BL391" s="309">
        <f>IF(U391&lt;&gt;"",U391,BG391)</f>
        <v/>
      </c>
      <c r="BM391" s="309">
        <f>IF(V391&lt;&gt;"",V391,BH391)</f>
        <v/>
      </c>
      <c r="BN391" s="309">
        <f>IF(X391&lt;&gt;"",X391,BI391)</f>
        <v/>
      </c>
      <c r="BO391" s="309">
        <f>ABS(BE391-BJ391)</f>
        <v/>
      </c>
      <c r="BP391" s="309">
        <f>IF(S391&lt;&gt;"",POWER((Arkusz10!$O$9*Q391+Arkusz10!$P$9)-S391,2))</f>
        <v/>
      </c>
    </row>
    <row customHeight="1" ht="13.8" r="392" s="311">
      <c r="A392" s="466" t="n">
        <v>3.45</v>
      </c>
      <c r="B392" s="466" t="n">
        <v>2.55</v>
      </c>
      <c r="C392" s="466" t="n">
        <v>0.1</v>
      </c>
      <c r="D392" s="466" t="n">
        <v>0.05</v>
      </c>
      <c r="E392" s="466" t="n">
        <v>0.96</v>
      </c>
      <c r="F392" s="466" t="n">
        <v>0.5</v>
      </c>
      <c r="G392" s="466" t="n">
        <v>0</v>
      </c>
      <c r="H392" s="466" t="n">
        <v>0.01</v>
      </c>
      <c r="I392" s="466" t="n">
        <v>0.04</v>
      </c>
      <c r="J392" s="466" t="n">
        <v>0</v>
      </c>
      <c r="K392" s="466" t="n">
        <v>0</v>
      </c>
      <c r="L392" s="466" t="n">
        <v>0</v>
      </c>
      <c r="M392" s="466" t="n">
        <v>0</v>
      </c>
      <c r="N392" s="466" t="n">
        <v>0</v>
      </c>
      <c r="O392" s="466" t="n">
        <v>870</v>
      </c>
      <c r="P392" s="466" t="n">
        <v>180</v>
      </c>
      <c r="Q392" s="466" t="n">
        <v>340</v>
      </c>
      <c r="R392" s="466" t="n">
        <v>180</v>
      </c>
      <c r="S392" s="466" t="n">
        <v>1065</v>
      </c>
      <c r="T392" s="467" t="n"/>
      <c r="U392" s="466" t="n">
        <v>8.6</v>
      </c>
      <c r="V392" s="466" t="n"/>
      <c r="W392" s="466" t="n"/>
      <c r="X392" s="466" t="n"/>
      <c r="Y392" s="468" t="n">
        <v>41</v>
      </c>
      <c r="Z392" s="469" t="n"/>
      <c r="AA392" s="469" t="n"/>
      <c r="AB392" s="469" t="n"/>
      <c r="AC392" s="469" t="n"/>
      <c r="AD392" s="469" t="n"/>
      <c r="AE392" s="469" t="n"/>
      <c r="AF392" s="309">
        <f>NOT(OR(ISBLANK(S392),ISBLANK(T392),ISBLANK(U392),ISBLANK(V392),AND(ISBLANK(W392),ISBLANK(X392))))</f>
        <v/>
      </c>
      <c r="AG392" s="309" t="n">
        <v>25</v>
      </c>
      <c r="AH392" s="309">
        <f>IF(AG392&lt;=30,1,IF(AG392&lt;=60,2,IF(AG392&lt;=100,3,"bd")))</f>
        <v/>
      </c>
      <c r="AI392" s="309">
        <f>AND(A392&gt;=zakresy_produkcyjne!B$2,A392&lt;=zakresy_produkcyjne!B$3)</f>
        <v/>
      </c>
      <c r="AJ392" s="309">
        <f>AND(B392&gt;=zakresy_produkcyjne!C$2,B392&lt;=zakresy_produkcyjne!C$3)</f>
        <v/>
      </c>
      <c r="AK392" s="309">
        <f>AND(C392&gt;=zakresy_produkcyjne!D$2,C392&lt;=zakresy_produkcyjne!D$3)</f>
        <v/>
      </c>
      <c r="AL392" s="309">
        <f>AND(D392&gt;=zakresy_produkcyjne!E$2,D392&lt;=zakresy_produkcyjne!E$3)</f>
        <v/>
      </c>
      <c r="AM392" s="309">
        <f>AND(E392&gt;=zakresy_produkcyjne!F$2,E392&lt;=zakresy_produkcyjne!F$3)</f>
        <v/>
      </c>
      <c r="AN392" s="309">
        <f>AND(F392&gt;=zakresy_produkcyjne!G$2,F392&lt;=zakresy_produkcyjne!G$3)</f>
        <v/>
      </c>
      <c r="AO392" s="309">
        <f>AND(G392&gt;=zakresy_produkcyjne!H$2,G392&lt;=zakresy_produkcyjne!H$3)</f>
        <v/>
      </c>
      <c r="AP392" s="309">
        <f>AND(O392&gt;=zakresy_produkcyjne!I$2,O392&lt;=zakresy_produkcyjne!I$3)</f>
        <v/>
      </c>
      <c r="AQ392" s="309">
        <f>AND(P392&gt;=zakresy_produkcyjne!J$2,P392&lt;=zakresy_produkcyjne!J$3)</f>
        <v/>
      </c>
      <c r="AR392" s="309">
        <f>AND(Q392&gt;=zakresy_produkcyjne!K$2,Q392&lt;=zakresy_produkcyjne!K$3)</f>
        <v/>
      </c>
      <c r="AS392" s="309">
        <f>AND(R392&gt;=zakresy_produkcyjne!L$2,R392&lt;=zakresy_produkcyjne!L$3)</f>
        <v/>
      </c>
      <c r="AT392" s="309">
        <f>AND(AI392:AO392)</f>
        <v/>
      </c>
      <c r="AU392" s="309">
        <f>AND(AP392:AS392)</f>
        <v/>
      </c>
      <c r="AV392" s="309">
        <f>AND(AT392:AU392)</f>
        <v/>
      </c>
      <c r="AW392" s="309">
        <f>AI392*zakresy_produkcyjne!B$4+AJ392*zakresy_produkcyjne!C$4+AK392*zakresy_produkcyjne!D$4+AL392*zakresy_produkcyjne!E$4+AM392*zakresy_produkcyjne!F$4+AN392*zakresy_produkcyjne!G$4+AO392*zakresy_produkcyjne!H$4+AP392*zakresy_produkcyjne!I$4+AQ392*zakresy_produkcyjne!J$4+AR392*zakresy_produkcyjne!K$4+AS392*zakresy_produkcyjne!L$4</f>
        <v/>
      </c>
      <c r="BJ392" s="309">
        <f>IF(S392&lt;&gt;"",S392,BE392)</f>
        <v/>
      </c>
      <c r="BK392" s="309">
        <f>IF(T392&lt;&gt;"",T392,BF392)</f>
        <v/>
      </c>
      <c r="BL392" s="309">
        <f>IF(U392&lt;&gt;"",U392,BG392)</f>
        <v/>
      </c>
      <c r="BM392" s="309">
        <f>IF(V392&lt;&gt;"",V392,BH392)</f>
        <v/>
      </c>
      <c r="BN392" s="309">
        <f>IF(X392&lt;&gt;"",X392,BI392)</f>
        <v/>
      </c>
      <c r="BO392" s="309">
        <f>ABS(BE392-BJ392)</f>
        <v/>
      </c>
      <c r="BP392" s="309">
        <f>IF(S392&lt;&gt;"",POWER((Arkusz10!$O$9*Q392+Arkusz10!$P$9)-S392,2))</f>
        <v/>
      </c>
    </row>
    <row customHeight="1" ht="13.8" r="393" s="311">
      <c r="A393" s="466" t="n">
        <v>3.45</v>
      </c>
      <c r="B393" s="466" t="n">
        <v>2.55</v>
      </c>
      <c r="C393" s="466" t="n">
        <v>0.1</v>
      </c>
      <c r="D393" s="466" t="n">
        <v>0.05</v>
      </c>
      <c r="E393" s="466" t="n">
        <v>0.96</v>
      </c>
      <c r="F393" s="466" t="n">
        <v>0.5</v>
      </c>
      <c r="G393" s="466" t="n">
        <v>0</v>
      </c>
      <c r="H393" s="466" t="n">
        <v>0.01</v>
      </c>
      <c r="I393" s="466" t="n">
        <v>0.04</v>
      </c>
      <c r="J393" s="466" t="n">
        <v>0</v>
      </c>
      <c r="K393" s="466" t="n">
        <v>0</v>
      </c>
      <c r="L393" s="466" t="n">
        <v>0</v>
      </c>
      <c r="M393" s="466" t="n">
        <v>0</v>
      </c>
      <c r="N393" s="466" t="n">
        <v>0</v>
      </c>
      <c r="O393" s="466" t="n">
        <v>870</v>
      </c>
      <c r="P393" s="466" t="n">
        <v>180</v>
      </c>
      <c r="Q393" s="466" t="n">
        <v>340</v>
      </c>
      <c r="R393" s="466" t="n">
        <v>180</v>
      </c>
      <c r="S393" s="466" t="n">
        <v>1078</v>
      </c>
      <c r="T393" s="467" t="n"/>
      <c r="U393" s="466" t="n">
        <v>8</v>
      </c>
      <c r="V393" s="466" t="n"/>
      <c r="W393" s="466" t="n"/>
      <c r="X393" s="466" t="n"/>
      <c r="Y393" s="468" t="n">
        <v>41</v>
      </c>
      <c r="Z393" s="469" t="n"/>
      <c r="AA393" s="469" t="n"/>
      <c r="AB393" s="469" t="n"/>
      <c r="AC393" s="469" t="n"/>
      <c r="AD393" s="469" t="n"/>
      <c r="AE393" s="469" t="n"/>
      <c r="AF393" s="309">
        <f>NOT(OR(ISBLANK(S393),ISBLANK(T393),ISBLANK(U393),ISBLANK(V393),AND(ISBLANK(W393),ISBLANK(X393))))</f>
        <v/>
      </c>
      <c r="AG393" s="309" t="n">
        <v>50</v>
      </c>
      <c r="AH393" s="309">
        <f>IF(AG393&lt;=30,1,IF(AG393&lt;=60,2,IF(AG393&lt;=100,3,"bd")))</f>
        <v/>
      </c>
      <c r="AI393" s="309">
        <f>AND(A393&gt;=zakresy_produkcyjne!B$2,A393&lt;=zakresy_produkcyjne!B$3)</f>
        <v/>
      </c>
      <c r="AJ393" s="309">
        <f>AND(B393&gt;=zakresy_produkcyjne!C$2,B393&lt;=zakresy_produkcyjne!C$3)</f>
        <v/>
      </c>
      <c r="AK393" s="309">
        <f>AND(C393&gt;=zakresy_produkcyjne!D$2,C393&lt;=zakresy_produkcyjne!D$3)</f>
        <v/>
      </c>
      <c r="AL393" s="309">
        <f>AND(D393&gt;=zakresy_produkcyjne!E$2,D393&lt;=zakresy_produkcyjne!E$3)</f>
        <v/>
      </c>
      <c r="AM393" s="309">
        <f>AND(E393&gt;=zakresy_produkcyjne!F$2,E393&lt;=zakresy_produkcyjne!F$3)</f>
        <v/>
      </c>
      <c r="AN393" s="309">
        <f>AND(F393&gt;=zakresy_produkcyjne!G$2,F393&lt;=zakresy_produkcyjne!G$3)</f>
        <v/>
      </c>
      <c r="AO393" s="309">
        <f>AND(G393&gt;=zakresy_produkcyjne!H$2,G393&lt;=zakresy_produkcyjne!H$3)</f>
        <v/>
      </c>
      <c r="AP393" s="309">
        <f>AND(O393&gt;=zakresy_produkcyjne!I$2,O393&lt;=zakresy_produkcyjne!I$3)</f>
        <v/>
      </c>
      <c r="AQ393" s="309">
        <f>AND(P393&gt;=zakresy_produkcyjne!J$2,P393&lt;=zakresy_produkcyjne!J$3)</f>
        <v/>
      </c>
      <c r="AR393" s="309">
        <f>AND(Q393&gt;=zakresy_produkcyjne!K$2,Q393&lt;=zakresy_produkcyjne!K$3)</f>
        <v/>
      </c>
      <c r="AS393" s="309">
        <f>AND(R393&gt;=zakresy_produkcyjne!L$2,R393&lt;=zakresy_produkcyjne!L$3)</f>
        <v/>
      </c>
      <c r="AT393" s="309">
        <f>AND(AI393:AO393)</f>
        <v/>
      </c>
      <c r="AU393" s="309">
        <f>AND(AP393:AS393)</f>
        <v/>
      </c>
      <c r="AV393" s="309">
        <f>AND(AT393:AU393)</f>
        <v/>
      </c>
      <c r="AW393" s="309">
        <f>AI393*zakresy_produkcyjne!B$4+AJ393*zakresy_produkcyjne!C$4+AK393*zakresy_produkcyjne!D$4+AL393*zakresy_produkcyjne!E$4+AM393*zakresy_produkcyjne!F$4+AN393*zakresy_produkcyjne!G$4+AO393*zakresy_produkcyjne!H$4+AP393*zakresy_produkcyjne!I$4+AQ393*zakresy_produkcyjne!J$4+AR393*zakresy_produkcyjne!K$4+AS393*zakresy_produkcyjne!L$4</f>
        <v/>
      </c>
      <c r="BJ393" s="309">
        <f>IF(S393&lt;&gt;"",S393,BE393)</f>
        <v/>
      </c>
      <c r="BK393" s="309">
        <f>IF(T393&lt;&gt;"",T393,BF393)</f>
        <v/>
      </c>
      <c r="BL393" s="309">
        <f>IF(U393&lt;&gt;"",U393,BG393)</f>
        <v/>
      </c>
      <c r="BM393" s="309">
        <f>IF(V393&lt;&gt;"",V393,BH393)</f>
        <v/>
      </c>
      <c r="BN393" s="309">
        <f>IF(X393&lt;&gt;"",X393,BI393)</f>
        <v/>
      </c>
      <c r="BO393" s="309">
        <f>ABS(BE393-BJ393)</f>
        <v/>
      </c>
      <c r="BP393" s="309">
        <f>IF(S393&lt;&gt;"",POWER((Arkusz10!$O$9*Q393+Arkusz10!$P$9)-S393,2))</f>
        <v/>
      </c>
    </row>
    <row customHeight="1" ht="13.8" r="394" s="311">
      <c r="A394" s="466" t="n">
        <v>3.45</v>
      </c>
      <c r="B394" s="466" t="n">
        <v>2.55</v>
      </c>
      <c r="C394" s="466" t="n">
        <v>0.1</v>
      </c>
      <c r="D394" s="466" t="n">
        <v>0.05</v>
      </c>
      <c r="E394" s="466" t="n">
        <v>0.96</v>
      </c>
      <c r="F394" s="466" t="n">
        <v>0.5</v>
      </c>
      <c r="G394" s="466" t="n">
        <v>0</v>
      </c>
      <c r="H394" s="466" t="n">
        <v>0.01</v>
      </c>
      <c r="I394" s="466" t="n">
        <v>0.04</v>
      </c>
      <c r="J394" s="466" t="n">
        <v>0</v>
      </c>
      <c r="K394" s="466" t="n">
        <v>0</v>
      </c>
      <c r="L394" s="466" t="n">
        <v>0</v>
      </c>
      <c r="M394" s="466" t="n">
        <v>0</v>
      </c>
      <c r="N394" s="466" t="n">
        <v>0</v>
      </c>
      <c r="O394" s="466" t="n">
        <v>870</v>
      </c>
      <c r="P394" s="466" t="n">
        <v>180</v>
      </c>
      <c r="Q394" s="466" t="n">
        <v>340</v>
      </c>
      <c r="R394" s="466" t="n">
        <v>180</v>
      </c>
      <c r="S394" s="466" t="n">
        <v>1078</v>
      </c>
      <c r="T394" s="467" t="n"/>
      <c r="U394" s="466" t="n">
        <v>5.1</v>
      </c>
      <c r="V394" s="466" t="n"/>
      <c r="W394" s="466" t="n"/>
      <c r="X394" s="466" t="n"/>
      <c r="Y394" s="468" t="n">
        <v>41</v>
      </c>
      <c r="Z394" s="468" t="n"/>
      <c r="AA394" s="468" t="n"/>
      <c r="AB394" s="468" t="n"/>
      <c r="AC394" s="468" t="n"/>
      <c r="AD394" s="468" t="n"/>
      <c r="AE394" s="468" t="n"/>
      <c r="AF394" s="309">
        <f>NOT(OR(ISBLANK(S394),ISBLANK(T394),ISBLANK(U394),ISBLANK(V394),AND(ISBLANK(W394),ISBLANK(X394))))</f>
        <v/>
      </c>
      <c r="AG394" s="309" t="n">
        <v>75</v>
      </c>
      <c r="AH394" s="309">
        <f>IF(AG394&lt;=30,1,IF(AG394&lt;=60,2,IF(AG394&lt;=100,3,"bd")))</f>
        <v/>
      </c>
      <c r="AI394" s="309">
        <f>AND(A394&gt;=zakresy_produkcyjne!B$2,A394&lt;=zakresy_produkcyjne!B$3)</f>
        <v/>
      </c>
      <c r="AJ394" s="309">
        <f>AND(B394&gt;=zakresy_produkcyjne!C$2,B394&lt;=zakresy_produkcyjne!C$3)</f>
        <v/>
      </c>
      <c r="AK394" s="309">
        <f>AND(C394&gt;=zakresy_produkcyjne!D$2,C394&lt;=zakresy_produkcyjne!D$3)</f>
        <v/>
      </c>
      <c r="AL394" s="309">
        <f>AND(D394&gt;=zakresy_produkcyjne!E$2,D394&lt;=zakresy_produkcyjne!E$3)</f>
        <v/>
      </c>
      <c r="AM394" s="309">
        <f>AND(E394&gt;=zakresy_produkcyjne!F$2,E394&lt;=zakresy_produkcyjne!F$3)</f>
        <v/>
      </c>
      <c r="AN394" s="309">
        <f>AND(F394&gt;=zakresy_produkcyjne!G$2,F394&lt;=zakresy_produkcyjne!G$3)</f>
        <v/>
      </c>
      <c r="AO394" s="309">
        <f>AND(G394&gt;=zakresy_produkcyjne!H$2,G394&lt;=zakresy_produkcyjne!H$3)</f>
        <v/>
      </c>
      <c r="AP394" s="309">
        <f>AND(O394&gt;=zakresy_produkcyjne!I$2,O394&lt;=zakresy_produkcyjne!I$3)</f>
        <v/>
      </c>
      <c r="AQ394" s="309">
        <f>AND(P394&gt;=zakresy_produkcyjne!J$2,P394&lt;=zakresy_produkcyjne!J$3)</f>
        <v/>
      </c>
      <c r="AR394" s="309">
        <f>AND(Q394&gt;=zakresy_produkcyjne!K$2,Q394&lt;=zakresy_produkcyjne!K$3)</f>
        <v/>
      </c>
      <c r="AS394" s="309">
        <f>AND(R394&gt;=zakresy_produkcyjne!L$2,R394&lt;=zakresy_produkcyjne!L$3)</f>
        <v/>
      </c>
      <c r="AT394" s="309">
        <f>AND(AI394:AO394)</f>
        <v/>
      </c>
      <c r="AU394" s="309">
        <f>AND(AP394:AS394)</f>
        <v/>
      </c>
      <c r="AV394" s="309">
        <f>AND(AT394:AU394)</f>
        <v/>
      </c>
      <c r="AW394" s="309">
        <f>AI394*zakresy_produkcyjne!B$4+AJ394*zakresy_produkcyjne!C$4+AK394*zakresy_produkcyjne!D$4+AL394*zakresy_produkcyjne!E$4+AM394*zakresy_produkcyjne!F$4+AN394*zakresy_produkcyjne!G$4+AO394*zakresy_produkcyjne!H$4+AP394*zakresy_produkcyjne!I$4+AQ394*zakresy_produkcyjne!J$4+AR394*zakresy_produkcyjne!K$4+AS394*zakresy_produkcyjne!L$4</f>
        <v/>
      </c>
      <c r="BJ394" s="309">
        <f>IF(S394&lt;&gt;"",S394,BE394)</f>
        <v/>
      </c>
      <c r="BK394" s="309">
        <f>IF(T394&lt;&gt;"",T394,BF394)</f>
        <v/>
      </c>
      <c r="BL394" s="309">
        <f>IF(U394&lt;&gt;"",U394,BG394)</f>
        <v/>
      </c>
      <c r="BM394" s="309">
        <f>IF(V394&lt;&gt;"",V394,BH394)</f>
        <v/>
      </c>
      <c r="BN394" s="309">
        <f>IF(X394&lt;&gt;"",X394,BI394)</f>
        <v/>
      </c>
      <c r="BO394" s="309">
        <f>ABS(BE394-BJ394)</f>
        <v/>
      </c>
      <c r="BP394" s="309">
        <f>IF(S394&lt;&gt;"",POWER((Arkusz10!$O$9*Q394+Arkusz10!$P$9)-S394,2))</f>
        <v/>
      </c>
    </row>
    <row customHeight="1" ht="13.8" r="395" s="311">
      <c r="A395" s="466" t="n">
        <v>3.45</v>
      </c>
      <c r="B395" s="466" t="n">
        <v>2.55</v>
      </c>
      <c r="C395" s="466" t="n">
        <v>0.1</v>
      </c>
      <c r="D395" s="466" t="n">
        <v>0.05</v>
      </c>
      <c r="E395" s="466" t="n">
        <v>0.96</v>
      </c>
      <c r="F395" s="466" t="n">
        <v>0.5</v>
      </c>
      <c r="G395" s="466" t="n">
        <v>0</v>
      </c>
      <c r="H395" s="466" t="n">
        <v>0.01</v>
      </c>
      <c r="I395" s="466" t="n">
        <v>0.04</v>
      </c>
      <c r="J395" s="466" t="n">
        <v>0</v>
      </c>
      <c r="K395" s="466" t="n">
        <v>0</v>
      </c>
      <c r="L395" s="466" t="n">
        <v>0</v>
      </c>
      <c r="M395" s="466" t="n">
        <v>0</v>
      </c>
      <c r="N395" s="466" t="n">
        <v>0</v>
      </c>
      <c r="O395" s="466" t="n">
        <v>870</v>
      </c>
      <c r="P395" s="466" t="n">
        <v>180</v>
      </c>
      <c r="Q395" s="466" t="n">
        <v>360</v>
      </c>
      <c r="R395" s="466" t="n">
        <v>180</v>
      </c>
      <c r="S395" s="466" t="n">
        <v>1078</v>
      </c>
      <c r="T395" s="467" t="n"/>
      <c r="U395" s="466" t="n">
        <v>8.6</v>
      </c>
      <c r="V395" s="466" t="n"/>
      <c r="W395" s="466" t="n"/>
      <c r="X395" s="466" t="n"/>
      <c r="Y395" s="468" t="n">
        <v>41</v>
      </c>
      <c r="Z395" s="469" t="n"/>
      <c r="AA395" s="469" t="n"/>
      <c r="AB395" s="469" t="n"/>
      <c r="AC395" s="469" t="n"/>
      <c r="AD395" s="469" t="n"/>
      <c r="AE395" s="469" t="n"/>
      <c r="AF395" s="309">
        <f>NOT(OR(ISBLANK(S395),ISBLANK(T395),ISBLANK(U395),ISBLANK(V395),AND(ISBLANK(W395),ISBLANK(X395))))</f>
        <v/>
      </c>
      <c r="AG395" s="309" t="n">
        <v>25</v>
      </c>
      <c r="AH395" s="309">
        <f>IF(AG395&lt;=30,1,IF(AG395&lt;=60,2,IF(AG395&lt;=100,3,"bd")))</f>
        <v/>
      </c>
      <c r="AI395" s="309">
        <f>AND(A395&gt;=zakresy_produkcyjne!B$2,A395&lt;=zakresy_produkcyjne!B$3)</f>
        <v/>
      </c>
      <c r="AJ395" s="309">
        <f>AND(B395&gt;=zakresy_produkcyjne!C$2,B395&lt;=zakresy_produkcyjne!C$3)</f>
        <v/>
      </c>
      <c r="AK395" s="309">
        <f>AND(C395&gt;=zakresy_produkcyjne!D$2,C395&lt;=zakresy_produkcyjne!D$3)</f>
        <v/>
      </c>
      <c r="AL395" s="309">
        <f>AND(D395&gt;=zakresy_produkcyjne!E$2,D395&lt;=zakresy_produkcyjne!E$3)</f>
        <v/>
      </c>
      <c r="AM395" s="309">
        <f>AND(E395&gt;=zakresy_produkcyjne!F$2,E395&lt;=zakresy_produkcyjne!F$3)</f>
        <v/>
      </c>
      <c r="AN395" s="309">
        <f>AND(F395&gt;=zakresy_produkcyjne!G$2,F395&lt;=zakresy_produkcyjne!G$3)</f>
        <v/>
      </c>
      <c r="AO395" s="309">
        <f>AND(G395&gt;=zakresy_produkcyjne!H$2,G395&lt;=zakresy_produkcyjne!H$3)</f>
        <v/>
      </c>
      <c r="AP395" s="309">
        <f>AND(O395&gt;=zakresy_produkcyjne!I$2,O395&lt;=zakresy_produkcyjne!I$3)</f>
        <v/>
      </c>
      <c r="AQ395" s="309">
        <f>AND(P395&gt;=zakresy_produkcyjne!J$2,P395&lt;=zakresy_produkcyjne!J$3)</f>
        <v/>
      </c>
      <c r="AR395" s="309">
        <f>AND(Q395&gt;=zakresy_produkcyjne!K$2,Q395&lt;=zakresy_produkcyjne!K$3)</f>
        <v/>
      </c>
      <c r="AS395" s="309">
        <f>AND(R395&gt;=zakresy_produkcyjne!L$2,R395&lt;=zakresy_produkcyjne!L$3)</f>
        <v/>
      </c>
      <c r="AT395" s="309">
        <f>AND(AI395:AO395)</f>
        <v/>
      </c>
      <c r="AU395" s="309">
        <f>AND(AP395:AS395)</f>
        <v/>
      </c>
      <c r="AV395" s="309">
        <f>AND(AT395:AU395)</f>
        <v/>
      </c>
      <c r="AW395" s="309">
        <f>AI395*zakresy_produkcyjne!B$4+AJ395*zakresy_produkcyjne!C$4+AK395*zakresy_produkcyjne!D$4+AL395*zakresy_produkcyjne!E$4+AM395*zakresy_produkcyjne!F$4+AN395*zakresy_produkcyjne!G$4+AO395*zakresy_produkcyjne!H$4+AP395*zakresy_produkcyjne!I$4+AQ395*zakresy_produkcyjne!J$4+AR395*zakresy_produkcyjne!K$4+AS395*zakresy_produkcyjne!L$4</f>
        <v/>
      </c>
      <c r="BJ395" s="309">
        <f>IF(S395&lt;&gt;"",S395,BE395)</f>
        <v/>
      </c>
      <c r="BK395" s="309">
        <f>IF(T395&lt;&gt;"",T395,BF395)</f>
        <v/>
      </c>
      <c r="BL395" s="309">
        <f>IF(U395&lt;&gt;"",U395,BG395)</f>
        <v/>
      </c>
      <c r="BM395" s="309">
        <f>IF(V395&lt;&gt;"",V395,BH395)</f>
        <v/>
      </c>
      <c r="BN395" s="309">
        <f>IF(X395&lt;&gt;"",X395,BI395)</f>
        <v/>
      </c>
      <c r="BO395" s="309">
        <f>ABS(BE395-BJ395)</f>
        <v/>
      </c>
      <c r="BP395" s="309">
        <f>IF(S395&lt;&gt;"",POWER((Arkusz10!$O$9*Q395+Arkusz10!$P$9)-S395,2))</f>
        <v/>
      </c>
    </row>
    <row customHeight="1" ht="13.8" r="396" s="311">
      <c r="A396" s="466" t="n">
        <v>3.45</v>
      </c>
      <c r="B396" s="466" t="n">
        <v>2.55</v>
      </c>
      <c r="C396" s="466" t="n">
        <v>0.1</v>
      </c>
      <c r="D396" s="466" t="n">
        <v>0.05</v>
      </c>
      <c r="E396" s="466" t="n">
        <v>0.96</v>
      </c>
      <c r="F396" s="466" t="n">
        <v>0.5</v>
      </c>
      <c r="G396" s="466" t="n">
        <v>0</v>
      </c>
      <c r="H396" s="466" t="n">
        <v>0.01</v>
      </c>
      <c r="I396" s="466" t="n">
        <v>0.04</v>
      </c>
      <c r="J396" s="466" t="n">
        <v>0</v>
      </c>
      <c r="K396" s="466" t="n">
        <v>0</v>
      </c>
      <c r="L396" s="466" t="n">
        <v>0</v>
      </c>
      <c r="M396" s="466" t="n">
        <v>0</v>
      </c>
      <c r="N396" s="466" t="n">
        <v>0</v>
      </c>
      <c r="O396" s="466" t="n">
        <v>870</v>
      </c>
      <c r="P396" s="466" t="n">
        <v>180</v>
      </c>
      <c r="Q396" s="466" t="n">
        <v>360</v>
      </c>
      <c r="R396" s="466" t="n">
        <v>180</v>
      </c>
      <c r="S396" s="466" t="n">
        <v>1091</v>
      </c>
      <c r="T396" s="467" t="n"/>
      <c r="U396" s="466" t="n">
        <v>7.7</v>
      </c>
      <c r="V396" s="466" t="n"/>
      <c r="W396" s="466" t="n"/>
      <c r="X396" s="466" t="n"/>
      <c r="Y396" s="468" t="n">
        <v>41</v>
      </c>
      <c r="Z396" s="469" t="n"/>
      <c r="AA396" s="469" t="n"/>
      <c r="AB396" s="469" t="n"/>
      <c r="AC396" s="469" t="n"/>
      <c r="AD396" s="469" t="n"/>
      <c r="AE396" s="469" t="n"/>
      <c r="AF396" s="309">
        <f>NOT(OR(ISBLANK(S396),ISBLANK(T396),ISBLANK(U396),ISBLANK(V396),AND(ISBLANK(W396),ISBLANK(X396))))</f>
        <v/>
      </c>
      <c r="AG396" s="309" t="n">
        <v>50</v>
      </c>
      <c r="AH396" s="309">
        <f>IF(AG396&lt;=30,1,IF(AG396&lt;=60,2,IF(AG396&lt;=100,3,"bd")))</f>
        <v/>
      </c>
      <c r="AI396" s="309">
        <f>AND(A396&gt;=zakresy_produkcyjne!B$2,A396&lt;=zakresy_produkcyjne!B$3)</f>
        <v/>
      </c>
      <c r="AJ396" s="309">
        <f>AND(B396&gt;=zakresy_produkcyjne!C$2,B396&lt;=zakresy_produkcyjne!C$3)</f>
        <v/>
      </c>
      <c r="AK396" s="309">
        <f>AND(C396&gt;=zakresy_produkcyjne!D$2,C396&lt;=zakresy_produkcyjne!D$3)</f>
        <v/>
      </c>
      <c r="AL396" s="309">
        <f>AND(D396&gt;=zakresy_produkcyjne!E$2,D396&lt;=zakresy_produkcyjne!E$3)</f>
        <v/>
      </c>
      <c r="AM396" s="309">
        <f>AND(E396&gt;=zakresy_produkcyjne!F$2,E396&lt;=zakresy_produkcyjne!F$3)</f>
        <v/>
      </c>
      <c r="AN396" s="309">
        <f>AND(F396&gt;=zakresy_produkcyjne!G$2,F396&lt;=zakresy_produkcyjne!G$3)</f>
        <v/>
      </c>
      <c r="AO396" s="309">
        <f>AND(G396&gt;=zakresy_produkcyjne!H$2,G396&lt;=zakresy_produkcyjne!H$3)</f>
        <v/>
      </c>
      <c r="AP396" s="309">
        <f>AND(O396&gt;=zakresy_produkcyjne!I$2,O396&lt;=zakresy_produkcyjne!I$3)</f>
        <v/>
      </c>
      <c r="AQ396" s="309">
        <f>AND(P396&gt;=zakresy_produkcyjne!J$2,P396&lt;=zakresy_produkcyjne!J$3)</f>
        <v/>
      </c>
      <c r="AR396" s="309">
        <f>AND(Q396&gt;=zakresy_produkcyjne!K$2,Q396&lt;=zakresy_produkcyjne!K$3)</f>
        <v/>
      </c>
      <c r="AS396" s="309">
        <f>AND(R396&gt;=zakresy_produkcyjne!L$2,R396&lt;=zakresy_produkcyjne!L$3)</f>
        <v/>
      </c>
      <c r="AT396" s="309">
        <f>AND(AI396:AO396)</f>
        <v/>
      </c>
      <c r="AU396" s="309">
        <f>AND(AP396:AS396)</f>
        <v/>
      </c>
      <c r="AV396" s="309">
        <f>AND(AT396:AU396)</f>
        <v/>
      </c>
      <c r="AW396" s="309">
        <f>AI396*zakresy_produkcyjne!B$4+AJ396*zakresy_produkcyjne!C$4+AK396*zakresy_produkcyjne!D$4+AL396*zakresy_produkcyjne!E$4+AM396*zakresy_produkcyjne!F$4+AN396*zakresy_produkcyjne!G$4+AO396*zakresy_produkcyjne!H$4+AP396*zakresy_produkcyjne!I$4+AQ396*zakresy_produkcyjne!J$4+AR396*zakresy_produkcyjne!K$4+AS396*zakresy_produkcyjne!L$4</f>
        <v/>
      </c>
      <c r="BJ396" s="309">
        <f>IF(S396&lt;&gt;"",S396,BE396)</f>
        <v/>
      </c>
      <c r="BK396" s="309">
        <f>IF(T396&lt;&gt;"",T396,BF396)</f>
        <v/>
      </c>
      <c r="BL396" s="309">
        <f>IF(U396&lt;&gt;"",U396,BG396)</f>
        <v/>
      </c>
      <c r="BM396" s="309">
        <f>IF(V396&lt;&gt;"",V396,BH396)</f>
        <v/>
      </c>
      <c r="BN396" s="309">
        <f>IF(X396&lt;&gt;"",X396,BI396)</f>
        <v/>
      </c>
      <c r="BO396" s="309">
        <f>ABS(BE396-BJ396)</f>
        <v/>
      </c>
      <c r="BP396" s="309">
        <f>IF(S396&lt;&gt;"",POWER((Arkusz10!$O$9*Q396+Arkusz10!$P$9)-S396,2))</f>
        <v/>
      </c>
    </row>
    <row customHeight="1" ht="13.8" r="397" s="311">
      <c r="A397" s="466" t="n">
        <v>3.45</v>
      </c>
      <c r="B397" s="466" t="n">
        <v>2.55</v>
      </c>
      <c r="C397" s="466" t="n">
        <v>0.1</v>
      </c>
      <c r="D397" s="466" t="n">
        <v>0.05</v>
      </c>
      <c r="E397" s="466" t="n">
        <v>0.96</v>
      </c>
      <c r="F397" s="466" t="n">
        <v>0.5</v>
      </c>
      <c r="G397" s="466" t="n">
        <v>0</v>
      </c>
      <c r="H397" s="466" t="n">
        <v>0.01</v>
      </c>
      <c r="I397" s="466" t="n">
        <v>0.04</v>
      </c>
      <c r="J397" s="466" t="n">
        <v>0</v>
      </c>
      <c r="K397" s="466" t="n">
        <v>0</v>
      </c>
      <c r="L397" s="466" t="n">
        <v>0</v>
      </c>
      <c r="M397" s="466" t="n">
        <v>0</v>
      </c>
      <c r="N397" s="466" t="n">
        <v>0</v>
      </c>
      <c r="O397" s="466" t="n">
        <v>870</v>
      </c>
      <c r="P397" s="466" t="n">
        <v>180</v>
      </c>
      <c r="Q397" s="466" t="n">
        <v>360</v>
      </c>
      <c r="R397" s="466" t="n">
        <v>180</v>
      </c>
      <c r="S397" s="466" t="n">
        <v>1065</v>
      </c>
      <c r="T397" s="467" t="n"/>
      <c r="U397" s="466" t="n">
        <v>6.6</v>
      </c>
      <c r="V397" s="466" t="n"/>
      <c r="W397" s="466" t="n"/>
      <c r="X397" s="466" t="n"/>
      <c r="Y397" s="468" t="n">
        <v>41</v>
      </c>
      <c r="Z397" s="469" t="n"/>
      <c r="AA397" s="469" t="n"/>
      <c r="AB397" s="469" t="n"/>
      <c r="AC397" s="469" t="n"/>
      <c r="AD397" s="469" t="n"/>
      <c r="AE397" s="469" t="n"/>
      <c r="AF397" s="309">
        <f>NOT(OR(ISBLANK(S397),ISBLANK(T397),ISBLANK(U397),ISBLANK(V397),AND(ISBLANK(W397),ISBLANK(X397))))</f>
        <v/>
      </c>
      <c r="AG397" s="309" t="n">
        <v>75</v>
      </c>
      <c r="AH397" s="309">
        <f>IF(AG397&lt;=30,1,IF(AG397&lt;=60,2,IF(AG397&lt;=100,3,"bd")))</f>
        <v/>
      </c>
      <c r="AI397" s="309">
        <f>AND(A397&gt;=zakresy_produkcyjne!B$2,A397&lt;=zakresy_produkcyjne!B$3)</f>
        <v/>
      </c>
      <c r="AJ397" s="309">
        <f>AND(B397&gt;=zakresy_produkcyjne!C$2,B397&lt;=zakresy_produkcyjne!C$3)</f>
        <v/>
      </c>
      <c r="AK397" s="309">
        <f>AND(C397&gt;=zakresy_produkcyjne!D$2,C397&lt;=zakresy_produkcyjne!D$3)</f>
        <v/>
      </c>
      <c r="AL397" s="309">
        <f>AND(D397&gt;=zakresy_produkcyjne!E$2,D397&lt;=zakresy_produkcyjne!E$3)</f>
        <v/>
      </c>
      <c r="AM397" s="309">
        <f>AND(E397&gt;=zakresy_produkcyjne!F$2,E397&lt;=zakresy_produkcyjne!F$3)</f>
        <v/>
      </c>
      <c r="AN397" s="309">
        <f>AND(F397&gt;=zakresy_produkcyjne!G$2,F397&lt;=zakresy_produkcyjne!G$3)</f>
        <v/>
      </c>
      <c r="AO397" s="309">
        <f>AND(G397&gt;=zakresy_produkcyjne!H$2,G397&lt;=zakresy_produkcyjne!H$3)</f>
        <v/>
      </c>
      <c r="AP397" s="309">
        <f>AND(O397&gt;=zakresy_produkcyjne!I$2,O397&lt;=zakresy_produkcyjne!I$3)</f>
        <v/>
      </c>
      <c r="AQ397" s="309">
        <f>AND(P397&gt;=zakresy_produkcyjne!J$2,P397&lt;=zakresy_produkcyjne!J$3)</f>
        <v/>
      </c>
      <c r="AR397" s="309">
        <f>AND(Q397&gt;=zakresy_produkcyjne!K$2,Q397&lt;=zakresy_produkcyjne!K$3)</f>
        <v/>
      </c>
      <c r="AS397" s="309">
        <f>AND(R397&gt;=zakresy_produkcyjne!L$2,R397&lt;=zakresy_produkcyjne!L$3)</f>
        <v/>
      </c>
      <c r="AT397" s="309">
        <f>AND(AI397:AO397)</f>
        <v/>
      </c>
      <c r="AU397" s="309">
        <f>AND(AP397:AS397)</f>
        <v/>
      </c>
      <c r="AV397" s="309">
        <f>AND(AT397:AU397)</f>
        <v/>
      </c>
      <c r="AW397" s="309">
        <f>AI397*zakresy_produkcyjne!B$4+AJ397*zakresy_produkcyjne!C$4+AK397*zakresy_produkcyjne!D$4+AL397*zakresy_produkcyjne!E$4+AM397*zakresy_produkcyjne!F$4+AN397*zakresy_produkcyjne!G$4+AO397*zakresy_produkcyjne!H$4+AP397*zakresy_produkcyjne!I$4+AQ397*zakresy_produkcyjne!J$4+AR397*zakresy_produkcyjne!K$4+AS397*zakresy_produkcyjne!L$4</f>
        <v/>
      </c>
      <c r="BJ397" s="309">
        <f>IF(S397&lt;&gt;"",S397,BE397)</f>
        <v/>
      </c>
      <c r="BK397" s="309">
        <f>IF(T397&lt;&gt;"",T397,BF397)</f>
        <v/>
      </c>
      <c r="BL397" s="309">
        <f>IF(U397&lt;&gt;"",U397,BG397)</f>
        <v/>
      </c>
      <c r="BM397" s="309">
        <f>IF(V397&lt;&gt;"",V397,BH397)</f>
        <v/>
      </c>
      <c r="BN397" s="309">
        <f>IF(X397&lt;&gt;"",X397,BI397)</f>
        <v/>
      </c>
      <c r="BO397" s="309">
        <f>ABS(BE397-BJ397)</f>
        <v/>
      </c>
      <c r="BP397" s="309">
        <f>IF(S397&lt;&gt;"",POWER((Arkusz10!$O$9*Q397+Arkusz10!$P$9)-S397,2))</f>
        <v/>
      </c>
    </row>
    <row customHeight="1" ht="13.8" r="398" s="311">
      <c r="A398" s="466" t="n">
        <v>3.6</v>
      </c>
      <c r="B398" s="466" t="n">
        <v>2.5</v>
      </c>
      <c r="C398" s="466" t="n">
        <v>0.1</v>
      </c>
      <c r="D398" s="466" t="n">
        <v>0.051</v>
      </c>
      <c r="E398" s="466" t="n">
        <v>1</v>
      </c>
      <c r="F398" s="466" t="n">
        <v>1.55</v>
      </c>
      <c r="G398" s="466" t="n">
        <v>0</v>
      </c>
      <c r="H398" s="466" t="n">
        <v>0.011</v>
      </c>
      <c r="I398" s="466" t="n">
        <v>0.025</v>
      </c>
      <c r="J398" s="466" t="n">
        <v>0</v>
      </c>
      <c r="K398" s="466" t="n">
        <v>0</v>
      </c>
      <c r="L398" s="466" t="n">
        <v>0</v>
      </c>
      <c r="M398" s="466" t="n">
        <v>0</v>
      </c>
      <c r="N398" s="466" t="n">
        <v>0</v>
      </c>
      <c r="O398" s="466" t="n">
        <v>870</v>
      </c>
      <c r="P398" s="466" t="n">
        <v>180</v>
      </c>
      <c r="Q398" s="466" t="n">
        <v>340</v>
      </c>
      <c r="R398" s="466" t="n">
        <v>180</v>
      </c>
      <c r="S398" s="466" t="n">
        <v>1052</v>
      </c>
      <c r="T398" s="467" t="n"/>
      <c r="U398" s="466" t="n">
        <v>8</v>
      </c>
      <c r="V398" s="466" t="n"/>
      <c r="W398" s="466" t="n"/>
      <c r="X398" s="466" t="n"/>
      <c r="Y398" s="468" t="n">
        <v>41</v>
      </c>
      <c r="Z398" s="469" t="n"/>
      <c r="AA398" s="469" t="n"/>
      <c r="AB398" s="469" t="n"/>
      <c r="AC398" s="469" t="n"/>
      <c r="AD398" s="469" t="n"/>
      <c r="AE398" s="469" t="n"/>
      <c r="AF398" s="309">
        <f>NOT(OR(ISBLANK(S398),ISBLANK(T398),ISBLANK(U398),ISBLANK(V398),AND(ISBLANK(W398),ISBLANK(X398))))</f>
        <v/>
      </c>
      <c r="AG398" s="309" t="n">
        <v>25</v>
      </c>
      <c r="AH398" s="309">
        <f>IF(AG398&lt;=30,1,IF(AG398&lt;=60,2,IF(AG398&lt;=100,3,"bd")))</f>
        <v/>
      </c>
      <c r="AI398" s="309">
        <f>AND(A398&gt;=zakresy_produkcyjne!B$2,A398&lt;=zakresy_produkcyjne!B$3)</f>
        <v/>
      </c>
      <c r="AJ398" s="309">
        <f>AND(B398&gt;=zakresy_produkcyjne!C$2,B398&lt;=zakresy_produkcyjne!C$3)</f>
        <v/>
      </c>
      <c r="AK398" s="309">
        <f>AND(C398&gt;=zakresy_produkcyjne!D$2,C398&lt;=zakresy_produkcyjne!D$3)</f>
        <v/>
      </c>
      <c r="AL398" s="309">
        <f>AND(D398&gt;=zakresy_produkcyjne!E$2,D398&lt;=zakresy_produkcyjne!E$3)</f>
        <v/>
      </c>
      <c r="AM398" s="309">
        <f>AND(E398&gt;=zakresy_produkcyjne!F$2,E398&lt;=zakresy_produkcyjne!F$3)</f>
        <v/>
      </c>
      <c r="AN398" s="309">
        <f>AND(F398&gt;=zakresy_produkcyjne!G$2,F398&lt;=zakresy_produkcyjne!G$3)</f>
        <v/>
      </c>
      <c r="AO398" s="309">
        <f>AND(G398&gt;=zakresy_produkcyjne!H$2,G398&lt;=zakresy_produkcyjne!H$3)</f>
        <v/>
      </c>
      <c r="AP398" s="309">
        <f>AND(O398&gt;=zakresy_produkcyjne!I$2,O398&lt;=zakresy_produkcyjne!I$3)</f>
        <v/>
      </c>
      <c r="AQ398" s="309">
        <f>AND(P398&gt;=zakresy_produkcyjne!J$2,P398&lt;=zakresy_produkcyjne!J$3)</f>
        <v/>
      </c>
      <c r="AR398" s="309">
        <f>AND(Q398&gt;=zakresy_produkcyjne!K$2,Q398&lt;=zakresy_produkcyjne!K$3)</f>
        <v/>
      </c>
      <c r="AS398" s="309">
        <f>AND(R398&gt;=zakresy_produkcyjne!L$2,R398&lt;=zakresy_produkcyjne!L$3)</f>
        <v/>
      </c>
      <c r="AT398" s="309">
        <f>AND(AI398:AO398)</f>
        <v/>
      </c>
      <c r="AU398" s="309">
        <f>AND(AP398:AS398)</f>
        <v/>
      </c>
      <c r="AV398" s="309">
        <f>AND(AT398:AU398)</f>
        <v/>
      </c>
      <c r="AW398" s="309">
        <f>AI398*zakresy_produkcyjne!B$4+AJ398*zakresy_produkcyjne!C$4+AK398*zakresy_produkcyjne!D$4+AL398*zakresy_produkcyjne!E$4+AM398*zakresy_produkcyjne!F$4+AN398*zakresy_produkcyjne!G$4+AO398*zakresy_produkcyjne!H$4+AP398*zakresy_produkcyjne!I$4+AQ398*zakresy_produkcyjne!J$4+AR398*zakresy_produkcyjne!K$4+AS398*zakresy_produkcyjne!L$4</f>
        <v/>
      </c>
      <c r="BJ398" s="309">
        <f>IF(S398&lt;&gt;"",S398,BE398)</f>
        <v/>
      </c>
      <c r="BK398" s="309">
        <f>IF(T398&lt;&gt;"",T398,BF398)</f>
        <v/>
      </c>
      <c r="BL398" s="309">
        <f>IF(U398&lt;&gt;"",U398,BG398)</f>
        <v/>
      </c>
      <c r="BM398" s="309">
        <f>IF(V398&lt;&gt;"",V398,BH398)</f>
        <v/>
      </c>
      <c r="BN398" s="309">
        <f>IF(X398&lt;&gt;"",X398,BI398)</f>
        <v/>
      </c>
      <c r="BO398" s="309">
        <f>ABS(BE398-BJ398)</f>
        <v/>
      </c>
      <c r="BP398" s="309">
        <f>IF(S398&lt;&gt;"",POWER((Arkusz10!$O$9*Q398+Arkusz10!$P$9)-S398,2))</f>
        <v/>
      </c>
    </row>
    <row customHeight="1" ht="13.8" r="399" s="311">
      <c r="A399" s="466" t="n">
        <v>3.6</v>
      </c>
      <c r="B399" s="466" t="n">
        <v>2.5</v>
      </c>
      <c r="C399" s="466" t="n">
        <v>0.1</v>
      </c>
      <c r="D399" s="466" t="n">
        <v>0.051</v>
      </c>
      <c r="E399" s="466" t="n">
        <v>1</v>
      </c>
      <c r="F399" s="466" t="n">
        <v>1.55</v>
      </c>
      <c r="G399" s="466" t="n">
        <v>0</v>
      </c>
      <c r="H399" s="466" t="n">
        <v>0.011</v>
      </c>
      <c r="I399" s="466" t="n">
        <v>0.025</v>
      </c>
      <c r="J399" s="466" t="n">
        <v>0</v>
      </c>
      <c r="K399" s="466" t="n">
        <v>0</v>
      </c>
      <c r="L399" s="466" t="n">
        <v>0</v>
      </c>
      <c r="M399" s="466" t="n">
        <v>0</v>
      </c>
      <c r="N399" s="466" t="n">
        <v>0</v>
      </c>
      <c r="O399" s="466" t="n">
        <v>870</v>
      </c>
      <c r="P399" s="466" t="n">
        <v>180</v>
      </c>
      <c r="Q399" s="466" t="n">
        <v>340</v>
      </c>
      <c r="R399" s="466" t="n">
        <v>180</v>
      </c>
      <c r="S399" s="466" t="n">
        <v>1039</v>
      </c>
      <c r="T399" s="467" t="n"/>
      <c r="U399" s="466" t="n">
        <v>6.6</v>
      </c>
      <c r="V399" s="466" t="n"/>
      <c r="W399" s="466" t="n"/>
      <c r="X399" s="466" t="n"/>
      <c r="Y399" s="468" t="n">
        <v>41</v>
      </c>
      <c r="Z399" s="469" t="n"/>
      <c r="AA399" s="469" t="n"/>
      <c r="AB399" s="469" t="n"/>
      <c r="AC399" s="469" t="n"/>
      <c r="AD399" s="469" t="n"/>
      <c r="AE399" s="469" t="n"/>
      <c r="AF399" s="309">
        <f>NOT(OR(ISBLANK(S399),ISBLANK(T399),ISBLANK(U399),ISBLANK(V399),AND(ISBLANK(W399),ISBLANK(X399))))</f>
        <v/>
      </c>
      <c r="AG399" s="309" t="n">
        <v>50</v>
      </c>
      <c r="AH399" s="309">
        <f>IF(AG399&lt;=30,1,IF(AG399&lt;=60,2,IF(AG399&lt;=100,3,"bd")))</f>
        <v/>
      </c>
      <c r="AI399" s="309">
        <f>AND(A399&gt;=zakresy_produkcyjne!B$2,A399&lt;=zakresy_produkcyjne!B$3)</f>
        <v/>
      </c>
      <c r="AJ399" s="309">
        <f>AND(B399&gt;=zakresy_produkcyjne!C$2,B399&lt;=zakresy_produkcyjne!C$3)</f>
        <v/>
      </c>
      <c r="AK399" s="309">
        <f>AND(C399&gt;=zakresy_produkcyjne!D$2,C399&lt;=zakresy_produkcyjne!D$3)</f>
        <v/>
      </c>
      <c r="AL399" s="309">
        <f>AND(D399&gt;=zakresy_produkcyjne!E$2,D399&lt;=zakresy_produkcyjne!E$3)</f>
        <v/>
      </c>
      <c r="AM399" s="309">
        <f>AND(E399&gt;=zakresy_produkcyjne!F$2,E399&lt;=zakresy_produkcyjne!F$3)</f>
        <v/>
      </c>
      <c r="AN399" s="309">
        <f>AND(F399&gt;=zakresy_produkcyjne!G$2,F399&lt;=zakresy_produkcyjne!G$3)</f>
        <v/>
      </c>
      <c r="AO399" s="309">
        <f>AND(G399&gt;=zakresy_produkcyjne!H$2,G399&lt;=zakresy_produkcyjne!H$3)</f>
        <v/>
      </c>
      <c r="AP399" s="309">
        <f>AND(O399&gt;=zakresy_produkcyjne!I$2,O399&lt;=zakresy_produkcyjne!I$3)</f>
        <v/>
      </c>
      <c r="AQ399" s="309">
        <f>AND(P399&gt;=zakresy_produkcyjne!J$2,P399&lt;=zakresy_produkcyjne!J$3)</f>
        <v/>
      </c>
      <c r="AR399" s="309">
        <f>AND(Q399&gt;=zakresy_produkcyjne!K$2,Q399&lt;=zakresy_produkcyjne!K$3)</f>
        <v/>
      </c>
      <c r="AS399" s="309">
        <f>AND(R399&gt;=zakresy_produkcyjne!L$2,R399&lt;=zakresy_produkcyjne!L$3)</f>
        <v/>
      </c>
      <c r="AT399" s="309">
        <f>AND(AI399:AO399)</f>
        <v/>
      </c>
      <c r="AU399" s="309">
        <f>AND(AP399:AS399)</f>
        <v/>
      </c>
      <c r="AV399" s="309">
        <f>AND(AT399:AU399)</f>
        <v/>
      </c>
      <c r="AW399" s="309">
        <f>AI399*zakresy_produkcyjne!B$4+AJ399*zakresy_produkcyjne!C$4+AK399*zakresy_produkcyjne!D$4+AL399*zakresy_produkcyjne!E$4+AM399*zakresy_produkcyjne!F$4+AN399*zakresy_produkcyjne!G$4+AO399*zakresy_produkcyjne!H$4+AP399*zakresy_produkcyjne!I$4+AQ399*zakresy_produkcyjne!J$4+AR399*zakresy_produkcyjne!K$4+AS399*zakresy_produkcyjne!L$4</f>
        <v/>
      </c>
      <c r="BJ399" s="309">
        <f>IF(S399&lt;&gt;"",S399,BE399)</f>
        <v/>
      </c>
      <c r="BK399" s="309">
        <f>IF(T399&lt;&gt;"",T399,BF399)</f>
        <v/>
      </c>
      <c r="BL399" s="309">
        <f>IF(U399&lt;&gt;"",U399,BG399)</f>
        <v/>
      </c>
      <c r="BM399" s="309">
        <f>IF(V399&lt;&gt;"",V399,BH399)</f>
        <v/>
      </c>
      <c r="BN399" s="309">
        <f>IF(X399&lt;&gt;"",X399,BI399)</f>
        <v/>
      </c>
      <c r="BO399" s="309">
        <f>ABS(BE399-BJ399)</f>
        <v/>
      </c>
      <c r="BP399" s="309">
        <f>IF(S399&lt;&gt;"",POWER((Arkusz10!$O$9*Q399+Arkusz10!$P$9)-S399,2))</f>
        <v/>
      </c>
    </row>
    <row customHeight="1" ht="13.8" r="400" s="311">
      <c r="A400" s="466" t="n">
        <v>3.6</v>
      </c>
      <c r="B400" s="466" t="n">
        <v>2.5</v>
      </c>
      <c r="C400" s="466" t="n">
        <v>0.1</v>
      </c>
      <c r="D400" s="466" t="n">
        <v>0.051</v>
      </c>
      <c r="E400" s="466" t="n">
        <v>1</v>
      </c>
      <c r="F400" s="466" t="n">
        <v>1.55</v>
      </c>
      <c r="G400" s="466" t="n">
        <v>0</v>
      </c>
      <c r="H400" s="466" t="n">
        <v>0.011</v>
      </c>
      <c r="I400" s="466" t="n">
        <v>0.025</v>
      </c>
      <c r="J400" s="466" t="n">
        <v>0</v>
      </c>
      <c r="K400" s="466" t="n">
        <v>0</v>
      </c>
      <c r="L400" s="466" t="n">
        <v>0</v>
      </c>
      <c r="M400" s="466" t="n">
        <v>0</v>
      </c>
      <c r="N400" s="466" t="n">
        <v>0</v>
      </c>
      <c r="O400" s="466" t="n">
        <v>870</v>
      </c>
      <c r="P400" s="466" t="n">
        <v>180</v>
      </c>
      <c r="Q400" s="466" t="n">
        <v>340</v>
      </c>
      <c r="R400" s="466" t="n">
        <v>180</v>
      </c>
      <c r="S400" s="466" t="n">
        <v>1039</v>
      </c>
      <c r="T400" s="467" t="n"/>
      <c r="U400" s="466" t="n">
        <v>6.9</v>
      </c>
      <c r="V400" s="466" t="n"/>
      <c r="W400" s="466" t="n"/>
      <c r="X400" s="466" t="n"/>
      <c r="Y400" s="468" t="n">
        <v>41</v>
      </c>
      <c r="Z400" s="469" t="n"/>
      <c r="AA400" s="469" t="n"/>
      <c r="AB400" s="469" t="n"/>
      <c r="AC400" s="469" t="n"/>
      <c r="AD400" s="469" t="n"/>
      <c r="AE400" s="469" t="n"/>
      <c r="AF400" s="309">
        <f>NOT(OR(ISBLANK(S400),ISBLANK(T400),ISBLANK(U400),ISBLANK(V400),AND(ISBLANK(W400),ISBLANK(X400))))</f>
        <v/>
      </c>
      <c r="AG400" s="309" t="n">
        <v>75</v>
      </c>
      <c r="AH400" s="309">
        <f>IF(AG400&lt;=30,1,IF(AG400&lt;=60,2,IF(AG400&lt;=100,3,"bd")))</f>
        <v/>
      </c>
      <c r="AI400" s="309">
        <f>AND(A400&gt;=zakresy_produkcyjne!B$2,A400&lt;=zakresy_produkcyjne!B$3)</f>
        <v/>
      </c>
      <c r="AJ400" s="309">
        <f>AND(B400&gt;=zakresy_produkcyjne!C$2,B400&lt;=zakresy_produkcyjne!C$3)</f>
        <v/>
      </c>
      <c r="AK400" s="309">
        <f>AND(C400&gt;=zakresy_produkcyjne!D$2,C400&lt;=zakresy_produkcyjne!D$3)</f>
        <v/>
      </c>
      <c r="AL400" s="309">
        <f>AND(D400&gt;=zakresy_produkcyjne!E$2,D400&lt;=zakresy_produkcyjne!E$3)</f>
        <v/>
      </c>
      <c r="AM400" s="309">
        <f>AND(E400&gt;=zakresy_produkcyjne!F$2,E400&lt;=zakresy_produkcyjne!F$3)</f>
        <v/>
      </c>
      <c r="AN400" s="309">
        <f>AND(F400&gt;=zakresy_produkcyjne!G$2,F400&lt;=zakresy_produkcyjne!G$3)</f>
        <v/>
      </c>
      <c r="AO400" s="309">
        <f>AND(G400&gt;=zakresy_produkcyjne!H$2,G400&lt;=zakresy_produkcyjne!H$3)</f>
        <v/>
      </c>
      <c r="AP400" s="309">
        <f>AND(O400&gt;=zakresy_produkcyjne!I$2,O400&lt;=zakresy_produkcyjne!I$3)</f>
        <v/>
      </c>
      <c r="AQ400" s="309">
        <f>AND(P400&gt;=zakresy_produkcyjne!J$2,P400&lt;=zakresy_produkcyjne!J$3)</f>
        <v/>
      </c>
      <c r="AR400" s="309">
        <f>AND(Q400&gt;=zakresy_produkcyjne!K$2,Q400&lt;=zakresy_produkcyjne!K$3)</f>
        <v/>
      </c>
      <c r="AS400" s="309">
        <f>AND(R400&gt;=zakresy_produkcyjne!L$2,R400&lt;=zakresy_produkcyjne!L$3)</f>
        <v/>
      </c>
      <c r="AT400" s="309">
        <f>AND(AI400:AO400)</f>
        <v/>
      </c>
      <c r="AU400" s="309">
        <f>AND(AP400:AS400)</f>
        <v/>
      </c>
      <c r="AV400" s="309">
        <f>AND(AT400:AU400)</f>
        <v/>
      </c>
      <c r="AW400" s="309">
        <f>AI400*zakresy_produkcyjne!B$4+AJ400*zakresy_produkcyjne!C$4+AK400*zakresy_produkcyjne!D$4+AL400*zakresy_produkcyjne!E$4+AM400*zakresy_produkcyjne!F$4+AN400*zakresy_produkcyjne!G$4+AO400*zakresy_produkcyjne!H$4+AP400*zakresy_produkcyjne!I$4+AQ400*zakresy_produkcyjne!J$4+AR400*zakresy_produkcyjne!K$4+AS400*zakresy_produkcyjne!L$4</f>
        <v/>
      </c>
      <c r="BJ400" s="309">
        <f>IF(S400&lt;&gt;"",S400,BE400)</f>
        <v/>
      </c>
      <c r="BK400" s="309">
        <f>IF(T400&lt;&gt;"",T400,BF400)</f>
        <v/>
      </c>
      <c r="BL400" s="309">
        <f>IF(U400&lt;&gt;"",U400,BG400)</f>
        <v/>
      </c>
      <c r="BM400" s="309">
        <f>IF(V400&lt;&gt;"",V400,BH400)</f>
        <v/>
      </c>
      <c r="BN400" s="309">
        <f>IF(X400&lt;&gt;"",X400,BI400)</f>
        <v/>
      </c>
      <c r="BO400" s="309">
        <f>ABS(BE400-BJ400)</f>
        <v/>
      </c>
      <c r="BP400" s="309">
        <f>IF(S400&lt;&gt;"",POWER((Arkusz10!$O$9*Q400+Arkusz10!$P$9)-S400,2))</f>
        <v/>
      </c>
    </row>
    <row customHeight="1" ht="13.8" r="401" s="311">
      <c r="A401" s="466" t="n">
        <v>3.6</v>
      </c>
      <c r="B401" s="466" t="n">
        <v>2.5</v>
      </c>
      <c r="C401" s="466" t="n">
        <v>0.1</v>
      </c>
      <c r="D401" s="466" t="n">
        <v>0.051</v>
      </c>
      <c r="E401" s="466" t="n">
        <v>1</v>
      </c>
      <c r="F401" s="466" t="n">
        <v>1.55</v>
      </c>
      <c r="G401" s="466" t="n">
        <v>0</v>
      </c>
      <c r="H401" s="466" t="n">
        <v>0.011</v>
      </c>
      <c r="I401" s="466" t="n">
        <v>0.025</v>
      </c>
      <c r="J401" s="466" t="n">
        <v>0</v>
      </c>
      <c r="K401" s="466" t="n">
        <v>0</v>
      </c>
      <c r="L401" s="466" t="n">
        <v>0</v>
      </c>
      <c r="M401" s="466" t="n">
        <v>0</v>
      </c>
      <c r="N401" s="466" t="n">
        <v>0</v>
      </c>
      <c r="O401" s="466" t="n">
        <v>870</v>
      </c>
      <c r="P401" s="466" t="n">
        <v>180</v>
      </c>
      <c r="Q401" s="466" t="n">
        <v>360</v>
      </c>
      <c r="R401" s="466" t="n">
        <v>180</v>
      </c>
      <c r="S401" s="466" t="n">
        <v>1013</v>
      </c>
      <c r="T401" s="467" t="n"/>
      <c r="U401" s="466" t="n">
        <v>8</v>
      </c>
      <c r="V401" s="466" t="n"/>
      <c r="W401" s="466" t="n"/>
      <c r="X401" s="466" t="n"/>
      <c r="Y401" s="468" t="n">
        <v>41</v>
      </c>
      <c r="Z401" s="469" t="n"/>
      <c r="AA401" s="469" t="n"/>
      <c r="AB401" s="469" t="n"/>
      <c r="AC401" s="469" t="n"/>
      <c r="AD401" s="469" t="n"/>
      <c r="AE401" s="469" t="n"/>
      <c r="AF401" s="309">
        <f>NOT(OR(ISBLANK(S401),ISBLANK(T401),ISBLANK(U401),ISBLANK(V401),AND(ISBLANK(W401),ISBLANK(X401))))</f>
        <v/>
      </c>
      <c r="AG401" s="309" t="n">
        <v>25</v>
      </c>
      <c r="AH401" s="309">
        <f>IF(AG401&lt;=30,1,IF(AG401&lt;=60,2,IF(AG401&lt;=100,3,"bd")))</f>
        <v/>
      </c>
      <c r="AI401" s="309">
        <f>AND(A401&gt;=zakresy_produkcyjne!B$2,A401&lt;=zakresy_produkcyjne!B$3)</f>
        <v/>
      </c>
      <c r="AJ401" s="309">
        <f>AND(B401&gt;=zakresy_produkcyjne!C$2,B401&lt;=zakresy_produkcyjne!C$3)</f>
        <v/>
      </c>
      <c r="AK401" s="309">
        <f>AND(C401&gt;=zakresy_produkcyjne!D$2,C401&lt;=zakresy_produkcyjne!D$3)</f>
        <v/>
      </c>
      <c r="AL401" s="309">
        <f>AND(D401&gt;=zakresy_produkcyjne!E$2,D401&lt;=zakresy_produkcyjne!E$3)</f>
        <v/>
      </c>
      <c r="AM401" s="309">
        <f>AND(E401&gt;=zakresy_produkcyjne!F$2,E401&lt;=zakresy_produkcyjne!F$3)</f>
        <v/>
      </c>
      <c r="AN401" s="309">
        <f>AND(F401&gt;=zakresy_produkcyjne!G$2,F401&lt;=zakresy_produkcyjne!G$3)</f>
        <v/>
      </c>
      <c r="AO401" s="309">
        <f>AND(G401&gt;=zakresy_produkcyjne!H$2,G401&lt;=zakresy_produkcyjne!H$3)</f>
        <v/>
      </c>
      <c r="AP401" s="309">
        <f>AND(O401&gt;=zakresy_produkcyjne!I$2,O401&lt;=zakresy_produkcyjne!I$3)</f>
        <v/>
      </c>
      <c r="AQ401" s="309">
        <f>AND(P401&gt;=zakresy_produkcyjne!J$2,P401&lt;=zakresy_produkcyjne!J$3)</f>
        <v/>
      </c>
      <c r="AR401" s="309">
        <f>AND(Q401&gt;=zakresy_produkcyjne!K$2,Q401&lt;=zakresy_produkcyjne!K$3)</f>
        <v/>
      </c>
      <c r="AS401" s="309">
        <f>AND(R401&gt;=zakresy_produkcyjne!L$2,R401&lt;=zakresy_produkcyjne!L$3)</f>
        <v/>
      </c>
      <c r="AT401" s="309">
        <f>AND(AI401:AO401)</f>
        <v/>
      </c>
      <c r="AU401" s="309">
        <f>AND(AP401:AS401)</f>
        <v/>
      </c>
      <c r="AV401" s="309">
        <f>AND(AT401:AU401)</f>
        <v/>
      </c>
      <c r="AW401" s="309">
        <f>AI401*zakresy_produkcyjne!B$4+AJ401*zakresy_produkcyjne!C$4+AK401*zakresy_produkcyjne!D$4+AL401*zakresy_produkcyjne!E$4+AM401*zakresy_produkcyjne!F$4+AN401*zakresy_produkcyjne!G$4+AO401*zakresy_produkcyjne!H$4+AP401*zakresy_produkcyjne!I$4+AQ401*zakresy_produkcyjne!J$4+AR401*zakresy_produkcyjne!K$4+AS401*zakresy_produkcyjne!L$4</f>
        <v/>
      </c>
      <c r="BJ401" s="309">
        <f>IF(S401&lt;&gt;"",S401,BE401)</f>
        <v/>
      </c>
      <c r="BK401" s="309">
        <f>IF(T401&lt;&gt;"",T401,BF401)</f>
        <v/>
      </c>
      <c r="BL401" s="309">
        <f>IF(U401&lt;&gt;"",U401,BG401)</f>
        <v/>
      </c>
      <c r="BM401" s="309">
        <f>IF(V401&lt;&gt;"",V401,BH401)</f>
        <v/>
      </c>
      <c r="BN401" s="309">
        <f>IF(X401&lt;&gt;"",X401,BI401)</f>
        <v/>
      </c>
      <c r="BO401" s="309">
        <f>ABS(BE401-BJ401)</f>
        <v/>
      </c>
      <c r="BP401" s="309">
        <f>IF(S401&lt;&gt;"",POWER((Arkusz10!$O$9*Q401+Arkusz10!$P$9)-S401,2))</f>
        <v/>
      </c>
    </row>
    <row customHeight="1" ht="13.8" r="402" s="311">
      <c r="A402" s="466" t="n">
        <v>3.6</v>
      </c>
      <c r="B402" s="466" t="n">
        <v>2.5</v>
      </c>
      <c r="C402" s="466" t="n">
        <v>0.1</v>
      </c>
      <c r="D402" s="466" t="n">
        <v>0.051</v>
      </c>
      <c r="E402" s="466" t="n">
        <v>1</v>
      </c>
      <c r="F402" s="466" t="n">
        <v>1.55</v>
      </c>
      <c r="G402" s="466" t="n">
        <v>0</v>
      </c>
      <c r="H402" s="466" t="n">
        <v>0.011</v>
      </c>
      <c r="I402" s="466" t="n">
        <v>0.025</v>
      </c>
      <c r="J402" s="466" t="n">
        <v>0</v>
      </c>
      <c r="K402" s="466" t="n">
        <v>0</v>
      </c>
      <c r="L402" s="466" t="n">
        <v>0</v>
      </c>
      <c r="M402" s="466" t="n">
        <v>0</v>
      </c>
      <c r="N402" s="466" t="n">
        <v>0</v>
      </c>
      <c r="O402" s="466" t="n">
        <v>870</v>
      </c>
      <c r="P402" s="466" t="n">
        <v>180</v>
      </c>
      <c r="Q402" s="466" t="n">
        <v>360</v>
      </c>
      <c r="R402" s="466" t="n">
        <v>180</v>
      </c>
      <c r="S402" s="466" t="n">
        <v>1026</v>
      </c>
      <c r="T402" s="467" t="n"/>
      <c r="U402" s="466" t="n">
        <v>7.7</v>
      </c>
      <c r="V402" s="466" t="n"/>
      <c r="W402" s="466" t="n"/>
      <c r="X402" s="466" t="n"/>
      <c r="Y402" s="468" t="n">
        <v>41</v>
      </c>
      <c r="Z402" s="469" t="n"/>
      <c r="AA402" s="469" t="n"/>
      <c r="AB402" s="469" t="n"/>
      <c r="AC402" s="469" t="n"/>
      <c r="AD402" s="469" t="n"/>
      <c r="AE402" s="469" t="n"/>
      <c r="AF402" s="309">
        <f>NOT(OR(ISBLANK(S402),ISBLANK(T402),ISBLANK(U402),ISBLANK(V402),AND(ISBLANK(W402),ISBLANK(X402))))</f>
        <v/>
      </c>
      <c r="AG402" s="309" t="n">
        <v>50</v>
      </c>
      <c r="AH402" s="309">
        <f>IF(AG402&lt;=30,1,IF(AG402&lt;=60,2,IF(AG402&lt;=100,3,"bd")))</f>
        <v/>
      </c>
      <c r="AI402" s="309">
        <f>AND(A402&gt;=zakresy_produkcyjne!B$2,A402&lt;=zakresy_produkcyjne!B$3)</f>
        <v/>
      </c>
      <c r="AJ402" s="309">
        <f>AND(B402&gt;=zakresy_produkcyjne!C$2,B402&lt;=zakresy_produkcyjne!C$3)</f>
        <v/>
      </c>
      <c r="AK402" s="309">
        <f>AND(C402&gt;=zakresy_produkcyjne!D$2,C402&lt;=zakresy_produkcyjne!D$3)</f>
        <v/>
      </c>
      <c r="AL402" s="309">
        <f>AND(D402&gt;=zakresy_produkcyjne!E$2,D402&lt;=zakresy_produkcyjne!E$3)</f>
        <v/>
      </c>
      <c r="AM402" s="309">
        <f>AND(E402&gt;=zakresy_produkcyjne!F$2,E402&lt;=zakresy_produkcyjne!F$3)</f>
        <v/>
      </c>
      <c r="AN402" s="309">
        <f>AND(F402&gt;=zakresy_produkcyjne!G$2,F402&lt;=zakresy_produkcyjne!G$3)</f>
        <v/>
      </c>
      <c r="AO402" s="309">
        <f>AND(G402&gt;=zakresy_produkcyjne!H$2,G402&lt;=zakresy_produkcyjne!H$3)</f>
        <v/>
      </c>
      <c r="AP402" s="309">
        <f>AND(O402&gt;=zakresy_produkcyjne!I$2,O402&lt;=zakresy_produkcyjne!I$3)</f>
        <v/>
      </c>
      <c r="AQ402" s="309">
        <f>AND(P402&gt;=zakresy_produkcyjne!J$2,P402&lt;=zakresy_produkcyjne!J$3)</f>
        <v/>
      </c>
      <c r="AR402" s="309">
        <f>AND(Q402&gt;=zakresy_produkcyjne!K$2,Q402&lt;=zakresy_produkcyjne!K$3)</f>
        <v/>
      </c>
      <c r="AS402" s="309">
        <f>AND(R402&gt;=zakresy_produkcyjne!L$2,R402&lt;=zakresy_produkcyjne!L$3)</f>
        <v/>
      </c>
      <c r="AT402" s="309">
        <f>AND(AI402:AO402)</f>
        <v/>
      </c>
      <c r="AU402" s="309">
        <f>AND(AP402:AS402)</f>
        <v/>
      </c>
      <c r="AV402" s="309">
        <f>AND(AT402:AU402)</f>
        <v/>
      </c>
      <c r="AW402" s="309">
        <f>AI402*zakresy_produkcyjne!B$4+AJ402*zakresy_produkcyjne!C$4+AK402*zakresy_produkcyjne!D$4+AL402*zakresy_produkcyjne!E$4+AM402*zakresy_produkcyjne!F$4+AN402*zakresy_produkcyjne!G$4+AO402*zakresy_produkcyjne!H$4+AP402*zakresy_produkcyjne!I$4+AQ402*zakresy_produkcyjne!J$4+AR402*zakresy_produkcyjne!K$4+AS402*zakresy_produkcyjne!L$4</f>
        <v/>
      </c>
      <c r="BJ402" s="309">
        <f>IF(S402&lt;&gt;"",S402,BE402)</f>
        <v/>
      </c>
      <c r="BK402" s="309">
        <f>IF(T402&lt;&gt;"",T402,BF402)</f>
        <v/>
      </c>
      <c r="BL402" s="309">
        <f>IF(U402&lt;&gt;"",U402,BG402)</f>
        <v/>
      </c>
      <c r="BM402" s="309">
        <f>IF(V402&lt;&gt;"",V402,BH402)</f>
        <v/>
      </c>
      <c r="BN402" s="309">
        <f>IF(X402&lt;&gt;"",X402,BI402)</f>
        <v/>
      </c>
      <c r="BO402" s="309">
        <f>ABS(BE402-BJ402)</f>
        <v/>
      </c>
      <c r="BP402" s="309">
        <f>IF(S402&lt;&gt;"",POWER((Arkusz10!$O$9*Q402+Arkusz10!$P$9)-S402,2))</f>
        <v/>
      </c>
    </row>
    <row customHeight="1" ht="13.8" r="403" s="311">
      <c r="A403" s="466" t="n">
        <v>3.6</v>
      </c>
      <c r="B403" s="466" t="n">
        <v>2.5</v>
      </c>
      <c r="C403" s="466" t="n">
        <v>0.1</v>
      </c>
      <c r="D403" s="466" t="n">
        <v>0.051</v>
      </c>
      <c r="E403" s="466" t="n">
        <v>1</v>
      </c>
      <c r="F403" s="466" t="n">
        <v>1.55</v>
      </c>
      <c r="G403" s="466" t="n">
        <v>0</v>
      </c>
      <c r="H403" s="466" t="n">
        <v>0.011</v>
      </c>
      <c r="I403" s="466" t="n">
        <v>0.025</v>
      </c>
      <c r="J403" s="466" t="n">
        <v>0</v>
      </c>
      <c r="K403" s="466" t="n">
        <v>0</v>
      </c>
      <c r="L403" s="466" t="n">
        <v>0</v>
      </c>
      <c r="M403" s="466" t="n">
        <v>0</v>
      </c>
      <c r="N403" s="466" t="n">
        <v>0</v>
      </c>
      <c r="O403" s="466" t="n">
        <v>870</v>
      </c>
      <c r="P403" s="466" t="n">
        <v>180</v>
      </c>
      <c r="Q403" s="466" t="n">
        <v>360</v>
      </c>
      <c r="R403" s="466" t="n">
        <v>180</v>
      </c>
      <c r="S403" s="466" t="n">
        <v>1039</v>
      </c>
      <c r="T403" s="467" t="n"/>
      <c r="U403" s="466" t="n">
        <v>5.1</v>
      </c>
      <c r="V403" s="466" t="n"/>
      <c r="W403" s="466" t="n"/>
      <c r="X403" s="466" t="n"/>
      <c r="Y403" s="468" t="n">
        <v>41</v>
      </c>
      <c r="Z403" s="469" t="n"/>
      <c r="AA403" s="469" t="n"/>
      <c r="AB403" s="469" t="n"/>
      <c r="AC403" s="469" t="n"/>
      <c r="AD403" s="469" t="n"/>
      <c r="AE403" s="469" t="n"/>
      <c r="AF403" s="309">
        <f>NOT(OR(ISBLANK(S403),ISBLANK(T403),ISBLANK(U403),ISBLANK(V403),AND(ISBLANK(W403),ISBLANK(X403))))</f>
        <v/>
      </c>
      <c r="AG403" s="309" t="n">
        <v>75</v>
      </c>
      <c r="AH403" s="309">
        <f>IF(AG403&lt;=30,1,IF(AG403&lt;=60,2,IF(AG403&lt;=100,3,"bd")))</f>
        <v/>
      </c>
      <c r="AI403" s="309">
        <f>AND(A403&gt;=zakresy_produkcyjne!B$2,A403&lt;=zakresy_produkcyjne!B$3)</f>
        <v/>
      </c>
      <c r="AJ403" s="309">
        <f>AND(B403&gt;=zakresy_produkcyjne!C$2,B403&lt;=zakresy_produkcyjne!C$3)</f>
        <v/>
      </c>
      <c r="AK403" s="309">
        <f>AND(C403&gt;=zakresy_produkcyjne!D$2,C403&lt;=zakresy_produkcyjne!D$3)</f>
        <v/>
      </c>
      <c r="AL403" s="309">
        <f>AND(D403&gt;=zakresy_produkcyjne!E$2,D403&lt;=zakresy_produkcyjne!E$3)</f>
        <v/>
      </c>
      <c r="AM403" s="309">
        <f>AND(E403&gt;=zakresy_produkcyjne!F$2,E403&lt;=zakresy_produkcyjne!F$3)</f>
        <v/>
      </c>
      <c r="AN403" s="309">
        <f>AND(F403&gt;=zakresy_produkcyjne!G$2,F403&lt;=zakresy_produkcyjne!G$3)</f>
        <v/>
      </c>
      <c r="AO403" s="309">
        <f>AND(G403&gt;=zakresy_produkcyjne!H$2,G403&lt;=zakresy_produkcyjne!H$3)</f>
        <v/>
      </c>
      <c r="AP403" s="309">
        <f>AND(O403&gt;=zakresy_produkcyjne!I$2,O403&lt;=zakresy_produkcyjne!I$3)</f>
        <v/>
      </c>
      <c r="AQ403" s="309">
        <f>AND(P403&gt;=zakresy_produkcyjne!J$2,P403&lt;=zakresy_produkcyjne!J$3)</f>
        <v/>
      </c>
      <c r="AR403" s="309">
        <f>AND(Q403&gt;=zakresy_produkcyjne!K$2,Q403&lt;=zakresy_produkcyjne!K$3)</f>
        <v/>
      </c>
      <c r="AS403" s="309">
        <f>AND(R403&gt;=zakresy_produkcyjne!L$2,R403&lt;=zakresy_produkcyjne!L$3)</f>
        <v/>
      </c>
      <c r="AT403" s="309">
        <f>AND(AI403:AO403)</f>
        <v/>
      </c>
      <c r="AU403" s="309">
        <f>AND(AP403:AS403)</f>
        <v/>
      </c>
      <c r="AV403" s="309">
        <f>AND(AT403:AU403)</f>
        <v/>
      </c>
      <c r="AW403" s="309">
        <f>AI403*zakresy_produkcyjne!B$4+AJ403*zakresy_produkcyjne!C$4+AK403*zakresy_produkcyjne!D$4+AL403*zakresy_produkcyjne!E$4+AM403*zakresy_produkcyjne!F$4+AN403*zakresy_produkcyjne!G$4+AO403*zakresy_produkcyjne!H$4+AP403*zakresy_produkcyjne!I$4+AQ403*zakresy_produkcyjne!J$4+AR403*zakresy_produkcyjne!K$4+AS403*zakresy_produkcyjne!L$4</f>
        <v/>
      </c>
      <c r="BJ403" s="309">
        <f>IF(S403&lt;&gt;"",S403,BE403)</f>
        <v/>
      </c>
      <c r="BK403" s="309">
        <f>IF(T403&lt;&gt;"",T403,BF403)</f>
        <v/>
      </c>
      <c r="BL403" s="309">
        <f>IF(U403&lt;&gt;"",U403,BG403)</f>
        <v/>
      </c>
      <c r="BM403" s="309">
        <f>IF(V403&lt;&gt;"",V403,BH403)</f>
        <v/>
      </c>
      <c r="BN403" s="309">
        <f>IF(X403&lt;&gt;"",X403,BI403)</f>
        <v/>
      </c>
      <c r="BO403" s="309">
        <f>ABS(BE403-BJ403)</f>
        <v/>
      </c>
      <c r="BP403" s="309">
        <f>IF(S403&lt;&gt;"",POWER((Arkusz10!$O$9*Q403+Arkusz10!$P$9)-S403,2))</f>
        <v/>
      </c>
    </row>
    <row customHeight="1" ht="13.8" r="404" s="311">
      <c r="A404" s="466" t="n">
        <v>3.3</v>
      </c>
      <c r="B404" s="466" t="n">
        <v>2.2</v>
      </c>
      <c r="C404" s="466" t="n">
        <v>0.1</v>
      </c>
      <c r="D404" s="466" t="n">
        <v>0.055</v>
      </c>
      <c r="E404" s="466" t="n">
        <v>0.55</v>
      </c>
      <c r="F404" s="466" t="n">
        <v>1.49</v>
      </c>
      <c r="G404" s="466" t="n">
        <v>0</v>
      </c>
      <c r="H404" s="466" t="n">
        <v>0.012</v>
      </c>
      <c r="I404" s="466" t="n">
        <v>0.02</v>
      </c>
      <c r="J404" s="466" t="n">
        <v>0</v>
      </c>
      <c r="K404" s="466" t="n">
        <v>0</v>
      </c>
      <c r="L404" s="466" t="n">
        <v>0</v>
      </c>
      <c r="M404" s="466" t="n">
        <v>0</v>
      </c>
      <c r="N404" s="466" t="n">
        <v>0</v>
      </c>
      <c r="O404" s="466" t="n">
        <v>870</v>
      </c>
      <c r="P404" s="466" t="n">
        <v>180</v>
      </c>
      <c r="Q404" s="466" t="n">
        <v>340</v>
      </c>
      <c r="R404" s="466" t="n">
        <v>180</v>
      </c>
      <c r="S404" s="466" t="n">
        <v>961</v>
      </c>
      <c r="T404" s="467" t="n"/>
      <c r="U404" s="466" t="n">
        <v>9.699999999999999</v>
      </c>
      <c r="V404" s="466" t="n"/>
      <c r="W404" s="466" t="n"/>
      <c r="X404" s="466" t="n"/>
      <c r="Y404" s="468" t="n">
        <v>41</v>
      </c>
      <c r="Z404" s="469" t="n"/>
      <c r="AA404" s="469" t="n"/>
      <c r="AB404" s="469" t="n"/>
      <c r="AC404" s="469" t="n"/>
      <c r="AD404" s="469" t="n"/>
      <c r="AE404" s="469" t="n"/>
      <c r="AF404" s="309">
        <f>NOT(OR(ISBLANK(S404),ISBLANK(T404),ISBLANK(U404),ISBLANK(V404),AND(ISBLANK(W404),ISBLANK(X404))))</f>
        <v/>
      </c>
      <c r="AG404" s="309" t="n">
        <v>25</v>
      </c>
      <c r="AH404" s="309">
        <f>IF(AG404&lt;=30,1,IF(AG404&lt;=60,2,IF(AG404&lt;=100,3,"bd")))</f>
        <v/>
      </c>
      <c r="AI404" s="309">
        <f>AND(A404&gt;=zakresy_produkcyjne!B$2,A404&lt;=zakresy_produkcyjne!B$3)</f>
        <v/>
      </c>
      <c r="AJ404" s="309">
        <f>AND(B404&gt;=zakresy_produkcyjne!C$2,B404&lt;=zakresy_produkcyjne!C$3)</f>
        <v/>
      </c>
      <c r="AK404" s="309">
        <f>AND(C404&gt;=zakresy_produkcyjne!D$2,C404&lt;=zakresy_produkcyjne!D$3)</f>
        <v/>
      </c>
      <c r="AL404" s="309">
        <f>AND(D404&gt;=zakresy_produkcyjne!E$2,D404&lt;=zakresy_produkcyjne!E$3)</f>
        <v/>
      </c>
      <c r="AM404" s="309">
        <f>AND(E404&gt;=zakresy_produkcyjne!F$2,E404&lt;=zakresy_produkcyjne!F$3)</f>
        <v/>
      </c>
      <c r="AN404" s="309">
        <f>AND(F404&gt;=zakresy_produkcyjne!G$2,F404&lt;=zakresy_produkcyjne!G$3)</f>
        <v/>
      </c>
      <c r="AO404" s="309">
        <f>AND(G404&gt;=zakresy_produkcyjne!H$2,G404&lt;=zakresy_produkcyjne!H$3)</f>
        <v/>
      </c>
      <c r="AP404" s="309">
        <f>AND(O404&gt;=zakresy_produkcyjne!I$2,O404&lt;=zakresy_produkcyjne!I$3)</f>
        <v/>
      </c>
      <c r="AQ404" s="309">
        <f>AND(P404&gt;=zakresy_produkcyjne!J$2,P404&lt;=zakresy_produkcyjne!J$3)</f>
        <v/>
      </c>
      <c r="AR404" s="309">
        <f>AND(Q404&gt;=zakresy_produkcyjne!K$2,Q404&lt;=zakresy_produkcyjne!K$3)</f>
        <v/>
      </c>
      <c r="AS404" s="309">
        <f>AND(R404&gt;=zakresy_produkcyjne!L$2,R404&lt;=zakresy_produkcyjne!L$3)</f>
        <v/>
      </c>
      <c r="AT404" s="309">
        <f>AND(AI404:AO404)</f>
        <v/>
      </c>
      <c r="AU404" s="309">
        <f>AND(AP404:AS404)</f>
        <v/>
      </c>
      <c r="AV404" s="309">
        <f>AND(AT404:AU404)</f>
        <v/>
      </c>
      <c r="AW404" s="309">
        <f>AI404*zakresy_produkcyjne!B$4+AJ404*zakresy_produkcyjne!C$4+AK404*zakresy_produkcyjne!D$4+AL404*zakresy_produkcyjne!E$4+AM404*zakresy_produkcyjne!F$4+AN404*zakresy_produkcyjne!G$4+AO404*zakresy_produkcyjne!H$4+AP404*zakresy_produkcyjne!I$4+AQ404*zakresy_produkcyjne!J$4+AR404*zakresy_produkcyjne!K$4+AS404*zakresy_produkcyjne!L$4</f>
        <v/>
      </c>
      <c r="BJ404" s="309">
        <f>IF(S404&lt;&gt;"",S404,BE404)</f>
        <v/>
      </c>
      <c r="BK404" s="309">
        <f>IF(T404&lt;&gt;"",T404,BF404)</f>
        <v/>
      </c>
      <c r="BL404" s="309">
        <f>IF(U404&lt;&gt;"",U404,BG404)</f>
        <v/>
      </c>
      <c r="BM404" s="309">
        <f>IF(V404&lt;&gt;"",V404,BH404)</f>
        <v/>
      </c>
      <c r="BN404" s="309">
        <f>IF(X404&lt;&gt;"",X404,BI404)</f>
        <v/>
      </c>
      <c r="BO404" s="309">
        <f>ABS(BE404-BJ404)</f>
        <v/>
      </c>
      <c r="BP404" s="309">
        <f>IF(S404&lt;&gt;"",POWER((Arkusz10!$O$9*Q404+Arkusz10!$P$9)-S404,2))</f>
        <v/>
      </c>
    </row>
    <row customHeight="1" ht="13.8" r="405" s="311">
      <c r="A405" s="466" t="n">
        <v>3.3</v>
      </c>
      <c r="B405" s="466" t="n">
        <v>2.2</v>
      </c>
      <c r="C405" s="466" t="n">
        <v>0.1</v>
      </c>
      <c r="D405" s="466" t="n">
        <v>0.055</v>
      </c>
      <c r="E405" s="466" t="n">
        <v>0.55</v>
      </c>
      <c r="F405" s="466" t="n">
        <v>1.49</v>
      </c>
      <c r="G405" s="466" t="n">
        <v>0</v>
      </c>
      <c r="H405" s="466" t="n">
        <v>0.012</v>
      </c>
      <c r="I405" s="466" t="n">
        <v>0.02</v>
      </c>
      <c r="J405" s="466" t="n">
        <v>0</v>
      </c>
      <c r="K405" s="466" t="n">
        <v>0</v>
      </c>
      <c r="L405" s="466" t="n">
        <v>0</v>
      </c>
      <c r="M405" s="466" t="n">
        <v>0</v>
      </c>
      <c r="N405" s="466" t="n">
        <v>0</v>
      </c>
      <c r="O405" s="466" t="n">
        <v>870</v>
      </c>
      <c r="P405" s="466" t="n">
        <v>180</v>
      </c>
      <c r="Q405" s="466" t="n">
        <v>340</v>
      </c>
      <c r="R405" s="466" t="n">
        <v>180</v>
      </c>
      <c r="S405" s="466" t="n">
        <v>1065</v>
      </c>
      <c r="T405" s="467" t="n"/>
      <c r="U405" s="466" t="n">
        <v>5.4</v>
      </c>
      <c r="V405" s="466" t="n"/>
      <c r="W405" s="466" t="n"/>
      <c r="X405" s="466" t="n"/>
      <c r="Y405" s="468" t="n">
        <v>41</v>
      </c>
      <c r="Z405" s="469" t="n"/>
      <c r="AA405" s="469" t="n"/>
      <c r="AB405" s="469" t="n"/>
      <c r="AC405" s="469" t="n"/>
      <c r="AD405" s="469" t="n"/>
      <c r="AE405" s="469" t="n"/>
      <c r="AF405" s="309">
        <f>NOT(OR(ISBLANK(S405),ISBLANK(T405),ISBLANK(U405),ISBLANK(V405),AND(ISBLANK(W405),ISBLANK(X405))))</f>
        <v/>
      </c>
      <c r="AG405" s="309" t="n">
        <v>50</v>
      </c>
      <c r="AH405" s="309">
        <f>IF(AG405&lt;=30,1,IF(AG405&lt;=60,2,IF(AG405&lt;=100,3,"bd")))</f>
        <v/>
      </c>
      <c r="AI405" s="309">
        <f>AND(A405&gt;=zakresy_produkcyjne!B$2,A405&lt;=zakresy_produkcyjne!B$3)</f>
        <v/>
      </c>
      <c r="AJ405" s="309">
        <f>AND(B405&gt;=zakresy_produkcyjne!C$2,B405&lt;=zakresy_produkcyjne!C$3)</f>
        <v/>
      </c>
      <c r="AK405" s="309">
        <f>AND(C405&gt;=zakresy_produkcyjne!D$2,C405&lt;=zakresy_produkcyjne!D$3)</f>
        <v/>
      </c>
      <c r="AL405" s="309">
        <f>AND(D405&gt;=zakresy_produkcyjne!E$2,D405&lt;=zakresy_produkcyjne!E$3)</f>
        <v/>
      </c>
      <c r="AM405" s="309">
        <f>AND(E405&gt;=zakresy_produkcyjne!F$2,E405&lt;=zakresy_produkcyjne!F$3)</f>
        <v/>
      </c>
      <c r="AN405" s="309">
        <f>AND(F405&gt;=zakresy_produkcyjne!G$2,F405&lt;=zakresy_produkcyjne!G$3)</f>
        <v/>
      </c>
      <c r="AO405" s="309">
        <f>AND(G405&gt;=zakresy_produkcyjne!H$2,G405&lt;=zakresy_produkcyjne!H$3)</f>
        <v/>
      </c>
      <c r="AP405" s="309">
        <f>AND(O405&gt;=zakresy_produkcyjne!I$2,O405&lt;=zakresy_produkcyjne!I$3)</f>
        <v/>
      </c>
      <c r="AQ405" s="309">
        <f>AND(P405&gt;=zakresy_produkcyjne!J$2,P405&lt;=zakresy_produkcyjne!J$3)</f>
        <v/>
      </c>
      <c r="AR405" s="309">
        <f>AND(Q405&gt;=zakresy_produkcyjne!K$2,Q405&lt;=zakresy_produkcyjne!K$3)</f>
        <v/>
      </c>
      <c r="AS405" s="309">
        <f>AND(R405&gt;=zakresy_produkcyjne!L$2,R405&lt;=zakresy_produkcyjne!L$3)</f>
        <v/>
      </c>
      <c r="AT405" s="309">
        <f>AND(AI405:AO405)</f>
        <v/>
      </c>
      <c r="AU405" s="309">
        <f>AND(AP405:AS405)</f>
        <v/>
      </c>
      <c r="AV405" s="309">
        <f>AND(AT405:AU405)</f>
        <v/>
      </c>
      <c r="AW405" s="309">
        <f>AI405*zakresy_produkcyjne!B$4+AJ405*zakresy_produkcyjne!C$4+AK405*zakresy_produkcyjne!D$4+AL405*zakresy_produkcyjne!E$4+AM405*zakresy_produkcyjne!F$4+AN405*zakresy_produkcyjne!G$4+AO405*zakresy_produkcyjne!H$4+AP405*zakresy_produkcyjne!I$4+AQ405*zakresy_produkcyjne!J$4+AR405*zakresy_produkcyjne!K$4+AS405*zakresy_produkcyjne!L$4</f>
        <v/>
      </c>
      <c r="BJ405" s="309">
        <f>IF(S405&lt;&gt;"",S405,BE405)</f>
        <v/>
      </c>
      <c r="BK405" s="309">
        <f>IF(T405&lt;&gt;"",T405,BF405)</f>
        <v/>
      </c>
      <c r="BL405" s="309">
        <f>IF(U405&lt;&gt;"",U405,BG405)</f>
        <v/>
      </c>
      <c r="BM405" s="309">
        <f>IF(V405&lt;&gt;"",V405,BH405)</f>
        <v/>
      </c>
      <c r="BN405" s="309">
        <f>IF(X405&lt;&gt;"",X405,BI405)</f>
        <v/>
      </c>
      <c r="BO405" s="309">
        <f>ABS(BE405-BJ405)</f>
        <v/>
      </c>
      <c r="BP405" s="309">
        <f>IF(S405&lt;&gt;"",POWER((Arkusz10!$O$9*Q405+Arkusz10!$P$9)-S405,2))</f>
        <v/>
      </c>
    </row>
    <row customHeight="1" ht="13.8" r="406" s="311">
      <c r="A406" s="466" t="n">
        <v>3.3</v>
      </c>
      <c r="B406" s="466" t="n">
        <v>2.2</v>
      </c>
      <c r="C406" s="466" t="n">
        <v>0.1</v>
      </c>
      <c r="D406" s="466" t="n">
        <v>0.055</v>
      </c>
      <c r="E406" s="466" t="n">
        <v>0.55</v>
      </c>
      <c r="F406" s="466" t="n">
        <v>1.49</v>
      </c>
      <c r="G406" s="466" t="n">
        <v>0</v>
      </c>
      <c r="H406" s="466" t="n">
        <v>0.012</v>
      </c>
      <c r="I406" s="466" t="n">
        <v>0.02</v>
      </c>
      <c r="J406" s="466" t="n">
        <v>0</v>
      </c>
      <c r="K406" s="466" t="n">
        <v>0</v>
      </c>
      <c r="L406" s="466" t="n">
        <v>0</v>
      </c>
      <c r="M406" s="466" t="n">
        <v>0</v>
      </c>
      <c r="N406" s="466" t="n">
        <v>0</v>
      </c>
      <c r="O406" s="466" t="n">
        <v>870</v>
      </c>
      <c r="P406" s="466" t="n">
        <v>180</v>
      </c>
      <c r="Q406" s="466" t="n">
        <v>340</v>
      </c>
      <c r="R406" s="466" t="n">
        <v>180</v>
      </c>
      <c r="S406" s="466" t="n">
        <v>1026</v>
      </c>
      <c r="T406" s="467" t="n"/>
      <c r="U406" s="466" t="n">
        <v>7.4</v>
      </c>
      <c r="V406" s="466" t="n"/>
      <c r="W406" s="466" t="n"/>
      <c r="X406" s="466" t="n"/>
      <c r="Y406" s="468" t="n">
        <v>41</v>
      </c>
      <c r="Z406" s="469" t="n"/>
      <c r="AA406" s="469" t="n"/>
      <c r="AB406" s="469" t="n"/>
      <c r="AC406" s="469" t="n"/>
      <c r="AD406" s="469" t="n"/>
      <c r="AE406" s="469" t="n"/>
      <c r="AF406" s="309">
        <f>NOT(OR(ISBLANK(S406),ISBLANK(T406),ISBLANK(U406),ISBLANK(V406),AND(ISBLANK(W406),ISBLANK(X406))))</f>
        <v/>
      </c>
      <c r="AG406" s="309" t="n">
        <v>75</v>
      </c>
      <c r="AH406" s="309">
        <f>IF(AG406&lt;=30,1,IF(AG406&lt;=60,2,IF(AG406&lt;=100,3,"bd")))</f>
        <v/>
      </c>
      <c r="AI406" s="309">
        <f>AND(A406&gt;=zakresy_produkcyjne!B$2,A406&lt;=zakresy_produkcyjne!B$3)</f>
        <v/>
      </c>
      <c r="AJ406" s="309">
        <f>AND(B406&gt;=zakresy_produkcyjne!C$2,B406&lt;=zakresy_produkcyjne!C$3)</f>
        <v/>
      </c>
      <c r="AK406" s="309">
        <f>AND(C406&gt;=zakresy_produkcyjne!D$2,C406&lt;=zakresy_produkcyjne!D$3)</f>
        <v/>
      </c>
      <c r="AL406" s="309">
        <f>AND(D406&gt;=zakresy_produkcyjne!E$2,D406&lt;=zakresy_produkcyjne!E$3)</f>
        <v/>
      </c>
      <c r="AM406" s="309">
        <f>AND(E406&gt;=zakresy_produkcyjne!F$2,E406&lt;=zakresy_produkcyjne!F$3)</f>
        <v/>
      </c>
      <c r="AN406" s="309">
        <f>AND(F406&gt;=zakresy_produkcyjne!G$2,F406&lt;=zakresy_produkcyjne!G$3)</f>
        <v/>
      </c>
      <c r="AO406" s="309">
        <f>AND(G406&gt;=zakresy_produkcyjne!H$2,G406&lt;=zakresy_produkcyjne!H$3)</f>
        <v/>
      </c>
      <c r="AP406" s="309">
        <f>AND(O406&gt;=zakresy_produkcyjne!I$2,O406&lt;=zakresy_produkcyjne!I$3)</f>
        <v/>
      </c>
      <c r="AQ406" s="309">
        <f>AND(P406&gt;=zakresy_produkcyjne!J$2,P406&lt;=zakresy_produkcyjne!J$3)</f>
        <v/>
      </c>
      <c r="AR406" s="309">
        <f>AND(Q406&gt;=zakresy_produkcyjne!K$2,Q406&lt;=zakresy_produkcyjne!K$3)</f>
        <v/>
      </c>
      <c r="AS406" s="309">
        <f>AND(R406&gt;=zakresy_produkcyjne!L$2,R406&lt;=zakresy_produkcyjne!L$3)</f>
        <v/>
      </c>
      <c r="AT406" s="309">
        <f>AND(AI406:AO406)</f>
        <v/>
      </c>
      <c r="AU406" s="309">
        <f>AND(AP406:AS406)</f>
        <v/>
      </c>
      <c r="AV406" s="309">
        <f>AND(AT406:AU406)</f>
        <v/>
      </c>
      <c r="AW406" s="309">
        <f>AI406*zakresy_produkcyjne!B$4+AJ406*zakresy_produkcyjne!C$4+AK406*zakresy_produkcyjne!D$4+AL406*zakresy_produkcyjne!E$4+AM406*zakresy_produkcyjne!F$4+AN406*zakresy_produkcyjne!G$4+AO406*zakresy_produkcyjne!H$4+AP406*zakresy_produkcyjne!I$4+AQ406*zakresy_produkcyjne!J$4+AR406*zakresy_produkcyjne!K$4+AS406*zakresy_produkcyjne!L$4</f>
        <v/>
      </c>
      <c r="BJ406" s="309">
        <f>IF(S406&lt;&gt;"",S406,BE406)</f>
        <v/>
      </c>
      <c r="BK406" s="309">
        <f>IF(T406&lt;&gt;"",T406,BF406)</f>
        <v/>
      </c>
      <c r="BL406" s="309">
        <f>IF(U406&lt;&gt;"",U406,BG406)</f>
        <v/>
      </c>
      <c r="BM406" s="309">
        <f>IF(V406&lt;&gt;"",V406,BH406)</f>
        <v/>
      </c>
      <c r="BN406" s="309">
        <f>IF(X406&lt;&gt;"",X406,BI406)</f>
        <v/>
      </c>
      <c r="BO406" s="309">
        <f>ABS(BE406-BJ406)</f>
        <v/>
      </c>
      <c r="BP406" s="309">
        <f>IF(S406&lt;&gt;"",POWER((Arkusz10!$O$9*Q406+Arkusz10!$P$9)-S406,2))</f>
        <v/>
      </c>
    </row>
    <row customHeight="1" ht="13.8" r="407" s="311">
      <c r="A407" s="466" t="n">
        <v>3.3</v>
      </c>
      <c r="B407" s="466" t="n">
        <v>2.2</v>
      </c>
      <c r="C407" s="466" t="n">
        <v>0.1</v>
      </c>
      <c r="D407" s="466" t="n">
        <v>0.055</v>
      </c>
      <c r="E407" s="466" t="n">
        <v>0.55</v>
      </c>
      <c r="F407" s="466" t="n">
        <v>1.49</v>
      </c>
      <c r="G407" s="466" t="n">
        <v>0</v>
      </c>
      <c r="H407" s="466" t="n">
        <v>0.012</v>
      </c>
      <c r="I407" s="466" t="n">
        <v>0.02</v>
      </c>
      <c r="J407" s="466" t="n">
        <v>0</v>
      </c>
      <c r="K407" s="466" t="n">
        <v>0</v>
      </c>
      <c r="L407" s="466" t="n">
        <v>0</v>
      </c>
      <c r="M407" s="466" t="n">
        <v>0</v>
      </c>
      <c r="N407" s="466" t="n">
        <v>0</v>
      </c>
      <c r="O407" s="466" t="n">
        <v>870</v>
      </c>
      <c r="P407" s="466" t="n">
        <v>180</v>
      </c>
      <c r="Q407" s="466" t="n">
        <v>360</v>
      </c>
      <c r="R407" s="466" t="n">
        <v>180</v>
      </c>
      <c r="S407" s="466" t="n">
        <v>896</v>
      </c>
      <c r="T407" s="467" t="n"/>
      <c r="U407" s="466" t="n">
        <v>7.4</v>
      </c>
      <c r="V407" s="466" t="n"/>
      <c r="W407" s="466" t="n"/>
      <c r="X407" s="466" t="n"/>
      <c r="Y407" s="468" t="n">
        <v>41</v>
      </c>
      <c r="Z407" s="469" t="n"/>
      <c r="AA407" s="469" t="n"/>
      <c r="AB407" s="469" t="n"/>
      <c r="AC407" s="469" t="n"/>
      <c r="AD407" s="469" t="n"/>
      <c r="AE407" s="469" t="n"/>
      <c r="AF407" s="309">
        <f>NOT(OR(ISBLANK(S407),ISBLANK(T407),ISBLANK(U407),ISBLANK(V407),AND(ISBLANK(W407),ISBLANK(X407))))</f>
        <v/>
      </c>
      <c r="AG407" s="309" t="n">
        <v>25</v>
      </c>
      <c r="AH407" s="309">
        <f>IF(AG407&lt;=30,1,IF(AG407&lt;=60,2,IF(AG407&lt;=100,3,"bd")))</f>
        <v/>
      </c>
      <c r="AI407" s="309">
        <f>AND(A407&gt;=zakresy_produkcyjne!B$2,A407&lt;=zakresy_produkcyjne!B$3)</f>
        <v/>
      </c>
      <c r="AJ407" s="309">
        <f>AND(B407&gt;=zakresy_produkcyjne!C$2,B407&lt;=zakresy_produkcyjne!C$3)</f>
        <v/>
      </c>
      <c r="AK407" s="309">
        <f>AND(C407&gt;=zakresy_produkcyjne!D$2,C407&lt;=zakresy_produkcyjne!D$3)</f>
        <v/>
      </c>
      <c r="AL407" s="309">
        <f>AND(D407&gt;=zakresy_produkcyjne!E$2,D407&lt;=zakresy_produkcyjne!E$3)</f>
        <v/>
      </c>
      <c r="AM407" s="309">
        <f>AND(E407&gt;=zakresy_produkcyjne!F$2,E407&lt;=zakresy_produkcyjne!F$3)</f>
        <v/>
      </c>
      <c r="AN407" s="309">
        <f>AND(F407&gt;=zakresy_produkcyjne!G$2,F407&lt;=zakresy_produkcyjne!G$3)</f>
        <v/>
      </c>
      <c r="AO407" s="309">
        <f>AND(G407&gt;=zakresy_produkcyjne!H$2,G407&lt;=zakresy_produkcyjne!H$3)</f>
        <v/>
      </c>
      <c r="AP407" s="309">
        <f>AND(O407&gt;=zakresy_produkcyjne!I$2,O407&lt;=zakresy_produkcyjne!I$3)</f>
        <v/>
      </c>
      <c r="AQ407" s="309">
        <f>AND(P407&gt;=zakresy_produkcyjne!J$2,P407&lt;=zakresy_produkcyjne!J$3)</f>
        <v/>
      </c>
      <c r="AR407" s="309">
        <f>AND(Q407&gt;=zakresy_produkcyjne!K$2,Q407&lt;=zakresy_produkcyjne!K$3)</f>
        <v/>
      </c>
      <c r="AS407" s="309">
        <f>AND(R407&gt;=zakresy_produkcyjne!L$2,R407&lt;=zakresy_produkcyjne!L$3)</f>
        <v/>
      </c>
      <c r="AT407" s="309">
        <f>AND(AI407:AO407)</f>
        <v/>
      </c>
      <c r="AU407" s="309">
        <f>AND(AP407:AS407)</f>
        <v/>
      </c>
      <c r="AV407" s="309">
        <f>AND(AT407:AU407)</f>
        <v/>
      </c>
      <c r="AW407" s="309">
        <f>AI407*zakresy_produkcyjne!B$4+AJ407*zakresy_produkcyjne!C$4+AK407*zakresy_produkcyjne!D$4+AL407*zakresy_produkcyjne!E$4+AM407*zakresy_produkcyjne!F$4+AN407*zakresy_produkcyjne!G$4+AO407*zakresy_produkcyjne!H$4+AP407*zakresy_produkcyjne!I$4+AQ407*zakresy_produkcyjne!J$4+AR407*zakresy_produkcyjne!K$4+AS407*zakresy_produkcyjne!L$4</f>
        <v/>
      </c>
      <c r="BJ407" s="309">
        <f>IF(S407&lt;&gt;"",S407,BE407)</f>
        <v/>
      </c>
      <c r="BK407" s="309">
        <f>IF(T407&lt;&gt;"",T407,BF407)</f>
        <v/>
      </c>
      <c r="BL407" s="309">
        <f>IF(U407&lt;&gt;"",U407,BG407)</f>
        <v/>
      </c>
      <c r="BM407" s="309">
        <f>IF(V407&lt;&gt;"",V407,BH407)</f>
        <v/>
      </c>
      <c r="BN407" s="309">
        <f>IF(X407&lt;&gt;"",X407,BI407)</f>
        <v/>
      </c>
      <c r="BO407" s="309">
        <f>ABS(BE407-BJ407)</f>
        <v/>
      </c>
      <c r="BP407" s="309">
        <f>IF(S407&lt;&gt;"",POWER((Arkusz10!$O$9*Q407+Arkusz10!$P$9)-S407,2))</f>
        <v/>
      </c>
    </row>
    <row customHeight="1" ht="13.8" r="408" s="311">
      <c r="A408" s="466" t="n">
        <v>3.3</v>
      </c>
      <c r="B408" s="466" t="n">
        <v>2.2</v>
      </c>
      <c r="C408" s="466" t="n">
        <v>0.1</v>
      </c>
      <c r="D408" s="466" t="n">
        <v>0.055</v>
      </c>
      <c r="E408" s="466" t="n">
        <v>0.55</v>
      </c>
      <c r="F408" s="466" t="n">
        <v>1.49</v>
      </c>
      <c r="G408" s="466" t="n">
        <v>0</v>
      </c>
      <c r="H408" s="466" t="n">
        <v>0.012</v>
      </c>
      <c r="I408" s="466" t="n">
        <v>0.02</v>
      </c>
      <c r="J408" s="466" t="n">
        <v>0</v>
      </c>
      <c r="K408" s="466" t="n">
        <v>0</v>
      </c>
      <c r="L408" s="466" t="n">
        <v>0</v>
      </c>
      <c r="M408" s="466" t="n">
        <v>0</v>
      </c>
      <c r="N408" s="466" t="n">
        <v>0</v>
      </c>
      <c r="O408" s="466" t="n">
        <v>870</v>
      </c>
      <c r="P408" s="466" t="n">
        <v>180</v>
      </c>
      <c r="Q408" s="466" t="n">
        <v>360</v>
      </c>
      <c r="R408" s="466" t="n">
        <v>180</v>
      </c>
      <c r="S408" s="466" t="n">
        <v>1065</v>
      </c>
      <c r="T408" s="467" t="n"/>
      <c r="U408" s="466" t="n">
        <v>6</v>
      </c>
      <c r="V408" s="466" t="n"/>
      <c r="W408" s="466" t="n"/>
      <c r="X408" s="466" t="n"/>
      <c r="Y408" s="468" t="n">
        <v>41</v>
      </c>
      <c r="Z408" s="469" t="n"/>
      <c r="AA408" s="469" t="n"/>
      <c r="AB408" s="469" t="n"/>
      <c r="AC408" s="469" t="n"/>
      <c r="AD408" s="469" t="n"/>
      <c r="AE408" s="469" t="n"/>
      <c r="AF408" s="309">
        <f>NOT(OR(ISBLANK(S408),ISBLANK(T408),ISBLANK(U408),ISBLANK(V408),AND(ISBLANK(W408),ISBLANK(X408))))</f>
        <v/>
      </c>
      <c r="AG408" s="309" t="n">
        <v>50</v>
      </c>
      <c r="AH408" s="309">
        <f>IF(AG408&lt;=30,1,IF(AG408&lt;=60,2,IF(AG408&lt;=100,3,"bd")))</f>
        <v/>
      </c>
      <c r="AI408" s="309">
        <f>AND(A408&gt;=zakresy_produkcyjne!B$2,A408&lt;=zakresy_produkcyjne!B$3)</f>
        <v/>
      </c>
      <c r="AJ408" s="309">
        <f>AND(B408&gt;=zakresy_produkcyjne!C$2,B408&lt;=zakresy_produkcyjne!C$3)</f>
        <v/>
      </c>
      <c r="AK408" s="309">
        <f>AND(C408&gt;=zakresy_produkcyjne!D$2,C408&lt;=zakresy_produkcyjne!D$3)</f>
        <v/>
      </c>
      <c r="AL408" s="309">
        <f>AND(D408&gt;=zakresy_produkcyjne!E$2,D408&lt;=zakresy_produkcyjne!E$3)</f>
        <v/>
      </c>
      <c r="AM408" s="309">
        <f>AND(E408&gt;=zakresy_produkcyjne!F$2,E408&lt;=zakresy_produkcyjne!F$3)</f>
        <v/>
      </c>
      <c r="AN408" s="309">
        <f>AND(F408&gt;=zakresy_produkcyjne!G$2,F408&lt;=zakresy_produkcyjne!G$3)</f>
        <v/>
      </c>
      <c r="AO408" s="309">
        <f>AND(G408&gt;=zakresy_produkcyjne!H$2,G408&lt;=zakresy_produkcyjne!H$3)</f>
        <v/>
      </c>
      <c r="AP408" s="309">
        <f>AND(O408&gt;=zakresy_produkcyjne!I$2,O408&lt;=zakresy_produkcyjne!I$3)</f>
        <v/>
      </c>
      <c r="AQ408" s="309">
        <f>AND(P408&gt;=zakresy_produkcyjne!J$2,P408&lt;=zakresy_produkcyjne!J$3)</f>
        <v/>
      </c>
      <c r="AR408" s="309">
        <f>AND(Q408&gt;=zakresy_produkcyjne!K$2,Q408&lt;=zakresy_produkcyjne!K$3)</f>
        <v/>
      </c>
      <c r="AS408" s="309">
        <f>AND(R408&gt;=zakresy_produkcyjne!L$2,R408&lt;=zakresy_produkcyjne!L$3)</f>
        <v/>
      </c>
      <c r="AT408" s="309">
        <f>AND(AI408:AO408)</f>
        <v/>
      </c>
      <c r="AU408" s="309">
        <f>AND(AP408:AS408)</f>
        <v/>
      </c>
      <c r="AV408" s="309">
        <f>AND(AT408:AU408)</f>
        <v/>
      </c>
      <c r="AW408" s="309">
        <f>AI408*zakresy_produkcyjne!B$4+AJ408*zakresy_produkcyjne!C$4+AK408*zakresy_produkcyjne!D$4+AL408*zakresy_produkcyjne!E$4+AM408*zakresy_produkcyjne!F$4+AN408*zakresy_produkcyjne!G$4+AO408*zakresy_produkcyjne!H$4+AP408*zakresy_produkcyjne!I$4+AQ408*zakresy_produkcyjne!J$4+AR408*zakresy_produkcyjne!K$4+AS408*zakresy_produkcyjne!L$4</f>
        <v/>
      </c>
      <c r="BJ408" s="309">
        <f>IF(S408&lt;&gt;"",S408,BE408)</f>
        <v/>
      </c>
      <c r="BK408" s="309">
        <f>IF(T408&lt;&gt;"",T408,BF408)</f>
        <v/>
      </c>
      <c r="BL408" s="309">
        <f>IF(U408&lt;&gt;"",U408,BG408)</f>
        <v/>
      </c>
      <c r="BM408" s="309">
        <f>IF(V408&lt;&gt;"",V408,BH408)</f>
        <v/>
      </c>
      <c r="BN408" s="309">
        <f>IF(X408&lt;&gt;"",X408,BI408)</f>
        <v/>
      </c>
      <c r="BO408" s="309">
        <f>ABS(BE408-BJ408)</f>
        <v/>
      </c>
      <c r="BP408" s="309">
        <f>IF(S408&lt;&gt;"",POWER((Arkusz10!$O$9*Q408+Arkusz10!$P$9)-S408,2))</f>
        <v/>
      </c>
    </row>
    <row customHeight="1" ht="13.8" r="409" s="311">
      <c r="A409" s="466" t="n">
        <v>3.3</v>
      </c>
      <c r="B409" s="466" t="n">
        <v>2.2</v>
      </c>
      <c r="C409" s="466" t="n">
        <v>0.1</v>
      </c>
      <c r="D409" s="466" t="n">
        <v>0.055</v>
      </c>
      <c r="E409" s="466" t="n">
        <v>0.55</v>
      </c>
      <c r="F409" s="466" t="n">
        <v>1.49</v>
      </c>
      <c r="G409" s="466" t="n">
        <v>0</v>
      </c>
      <c r="H409" s="466" t="n">
        <v>0.012</v>
      </c>
      <c r="I409" s="466" t="n">
        <v>0.02</v>
      </c>
      <c r="J409" s="466" t="n">
        <v>0</v>
      </c>
      <c r="K409" s="466" t="n">
        <v>0</v>
      </c>
      <c r="L409" s="466" t="n">
        <v>0</v>
      </c>
      <c r="M409" s="466" t="n">
        <v>0</v>
      </c>
      <c r="N409" s="466" t="n">
        <v>0</v>
      </c>
      <c r="O409" s="466" t="n">
        <v>870</v>
      </c>
      <c r="P409" s="466" t="n">
        <v>180</v>
      </c>
      <c r="Q409" s="466" t="n">
        <v>360</v>
      </c>
      <c r="R409" s="466" t="n">
        <v>180</v>
      </c>
      <c r="S409" s="466" t="n">
        <v>1026</v>
      </c>
      <c r="T409" s="467" t="n"/>
      <c r="U409" s="466" t="n">
        <v>4.9</v>
      </c>
      <c r="V409" s="466" t="n"/>
      <c r="W409" s="466" t="n"/>
      <c r="X409" s="466" t="n"/>
      <c r="Y409" s="468" t="n">
        <v>41</v>
      </c>
      <c r="Z409" s="469" t="n"/>
      <c r="AA409" s="469" t="n"/>
      <c r="AB409" s="469" t="n"/>
      <c r="AC409" s="469" t="n"/>
      <c r="AD409" s="469" t="n"/>
      <c r="AE409" s="469" t="n"/>
      <c r="AF409" s="309">
        <f>NOT(OR(ISBLANK(S409),ISBLANK(T409),ISBLANK(U409),ISBLANK(V409),AND(ISBLANK(W409),ISBLANK(X409))))</f>
        <v/>
      </c>
      <c r="AG409" s="309" t="n">
        <v>75</v>
      </c>
      <c r="AH409" s="309">
        <f>IF(AG409&lt;=30,1,IF(AG409&lt;=60,2,IF(AG409&lt;=100,3,"bd")))</f>
        <v/>
      </c>
      <c r="AI409" s="309">
        <f>AND(A409&gt;=zakresy_produkcyjne!B$2,A409&lt;=zakresy_produkcyjne!B$3)</f>
        <v/>
      </c>
      <c r="AJ409" s="309">
        <f>AND(B409&gt;=zakresy_produkcyjne!C$2,B409&lt;=zakresy_produkcyjne!C$3)</f>
        <v/>
      </c>
      <c r="AK409" s="309">
        <f>AND(C409&gt;=zakresy_produkcyjne!D$2,C409&lt;=zakresy_produkcyjne!D$3)</f>
        <v/>
      </c>
      <c r="AL409" s="309">
        <f>AND(D409&gt;=zakresy_produkcyjne!E$2,D409&lt;=zakresy_produkcyjne!E$3)</f>
        <v/>
      </c>
      <c r="AM409" s="309">
        <f>AND(E409&gt;=zakresy_produkcyjne!F$2,E409&lt;=zakresy_produkcyjne!F$3)</f>
        <v/>
      </c>
      <c r="AN409" s="309">
        <f>AND(F409&gt;=zakresy_produkcyjne!G$2,F409&lt;=zakresy_produkcyjne!G$3)</f>
        <v/>
      </c>
      <c r="AO409" s="309">
        <f>AND(G409&gt;=zakresy_produkcyjne!H$2,G409&lt;=zakresy_produkcyjne!H$3)</f>
        <v/>
      </c>
      <c r="AP409" s="309">
        <f>AND(O409&gt;=zakresy_produkcyjne!I$2,O409&lt;=zakresy_produkcyjne!I$3)</f>
        <v/>
      </c>
      <c r="AQ409" s="309">
        <f>AND(P409&gt;=zakresy_produkcyjne!J$2,P409&lt;=zakresy_produkcyjne!J$3)</f>
        <v/>
      </c>
      <c r="AR409" s="309">
        <f>AND(Q409&gt;=zakresy_produkcyjne!K$2,Q409&lt;=zakresy_produkcyjne!K$3)</f>
        <v/>
      </c>
      <c r="AS409" s="309">
        <f>AND(R409&gt;=zakresy_produkcyjne!L$2,R409&lt;=zakresy_produkcyjne!L$3)</f>
        <v/>
      </c>
      <c r="AT409" s="309">
        <f>AND(AI409:AO409)</f>
        <v/>
      </c>
      <c r="AU409" s="309">
        <f>AND(AP409:AS409)</f>
        <v/>
      </c>
      <c r="AV409" s="309">
        <f>AND(AT409:AU409)</f>
        <v/>
      </c>
      <c r="AW409" s="309">
        <f>AI409*zakresy_produkcyjne!B$4+AJ409*zakresy_produkcyjne!C$4+AK409*zakresy_produkcyjne!D$4+AL409*zakresy_produkcyjne!E$4+AM409*zakresy_produkcyjne!F$4+AN409*zakresy_produkcyjne!G$4+AO409*zakresy_produkcyjne!H$4+AP409*zakresy_produkcyjne!I$4+AQ409*zakresy_produkcyjne!J$4+AR409*zakresy_produkcyjne!K$4+AS409*zakresy_produkcyjne!L$4</f>
        <v/>
      </c>
      <c r="BJ409" s="309">
        <f>IF(S409&lt;&gt;"",S409,BE409)</f>
        <v/>
      </c>
      <c r="BK409" s="309">
        <f>IF(T409&lt;&gt;"",T409,BF409)</f>
        <v/>
      </c>
      <c r="BL409" s="309">
        <f>IF(U409&lt;&gt;"",U409,BG409)</f>
        <v/>
      </c>
      <c r="BM409" s="309">
        <f>IF(V409&lt;&gt;"",V409,BH409)</f>
        <v/>
      </c>
      <c r="BN409" s="309">
        <f>IF(X409&lt;&gt;"",X409,BI409)</f>
        <v/>
      </c>
      <c r="BO409" s="309">
        <f>ABS(BE409-BJ409)</f>
        <v/>
      </c>
      <c r="BP409" s="309">
        <f>IF(S409&lt;&gt;"",POWER((Arkusz10!$O$9*Q409+Arkusz10!$P$9)-S409,2))</f>
        <v/>
      </c>
    </row>
    <row customHeight="1" ht="13.8" r="410" s="311">
      <c r="A410" s="470" t="n">
        <v>3.85</v>
      </c>
      <c r="B410" s="470" t="n">
        <v>2.9</v>
      </c>
      <c r="C410" s="470" t="n">
        <v>0.61</v>
      </c>
      <c r="D410" s="470" t="n">
        <v>0.08</v>
      </c>
      <c r="E410" s="470" t="n">
        <v>0</v>
      </c>
      <c r="F410" s="470" t="n">
        <v>1.5</v>
      </c>
      <c r="G410" s="470" t="n">
        <v>0.47</v>
      </c>
      <c r="H410" s="470" t="n">
        <v>0.01</v>
      </c>
      <c r="I410" s="470" t="n">
        <v>0.05</v>
      </c>
      <c r="J410" s="470" t="n">
        <v>0</v>
      </c>
      <c r="K410" s="470" t="n">
        <v>0</v>
      </c>
      <c r="L410" s="470" t="n">
        <v>0</v>
      </c>
      <c r="M410" s="470" t="n">
        <v>0</v>
      </c>
      <c r="N410" s="470" t="n">
        <v>0</v>
      </c>
      <c r="O410" s="470" t="n">
        <v>900</v>
      </c>
      <c r="P410" s="470" t="n">
        <v>120</v>
      </c>
      <c r="Q410" s="470" t="n">
        <v>370</v>
      </c>
      <c r="R410" s="470" t="n">
        <v>120</v>
      </c>
      <c r="S410" s="470" t="n">
        <v>875</v>
      </c>
      <c r="T410" s="470" t="n">
        <v>460</v>
      </c>
      <c r="U410" s="470" t="n">
        <v>6.2</v>
      </c>
      <c r="V410" s="470">
        <f>KONWERTUJ_TWARDOSC(AA410,tabela_twardosci!$C$8:$C$69,tabela_twardosci!$K$8:$K$69)</f>
        <v/>
      </c>
      <c r="W410" s="470" t="n">
        <v>9.6</v>
      </c>
      <c r="X410" s="470">
        <f>11*W410</f>
        <v/>
      </c>
      <c r="Y410" s="470" t="n">
        <v>42</v>
      </c>
      <c r="Z410" s="470" t="n"/>
      <c r="AA410" s="470" t="n">
        <v>28</v>
      </c>
      <c r="AB410" s="470" t="n">
        <v>6.9</v>
      </c>
      <c r="AC410" s="470" t="n"/>
      <c r="AD410" s="470" t="n"/>
      <c r="AE410" s="470" t="n"/>
      <c r="AF410" s="309">
        <f>NOT(OR(ISBLANK(S410),ISBLANK(T410),ISBLANK(U410),ISBLANK(V410),AND(ISBLANK(W410),ISBLANK(X410))))</f>
        <v/>
      </c>
      <c r="AG410" s="309" t="n">
        <v>25</v>
      </c>
      <c r="AH410" s="309">
        <f>IF(AG413&lt;=30,1,IF(AG413&lt;=60,2,IF(AG413&lt;=100,3,"bd")))</f>
        <v/>
      </c>
      <c r="AI410" s="309">
        <f>AND(A410&gt;=zakresy_produkcyjne!B$2,A410&lt;=zakresy_produkcyjne!B$3)</f>
        <v/>
      </c>
      <c r="AJ410" s="309">
        <f>AND(B410&gt;=zakresy_produkcyjne!C$2,B410&lt;=zakresy_produkcyjne!C$3)</f>
        <v/>
      </c>
      <c r="AK410" s="309">
        <f>AND(C410&gt;=zakresy_produkcyjne!D$2,C410&lt;=zakresy_produkcyjne!D$3)</f>
        <v/>
      </c>
      <c r="AL410" s="309">
        <f>AND(D410&gt;=zakresy_produkcyjne!E$2,D410&lt;=zakresy_produkcyjne!E$3)</f>
        <v/>
      </c>
      <c r="AM410" s="309">
        <f>AND(E410&gt;=zakresy_produkcyjne!F$2,E410&lt;=zakresy_produkcyjne!F$3)</f>
        <v/>
      </c>
      <c r="AN410" s="309">
        <f>AND(F410&gt;=zakresy_produkcyjne!G$2,F410&lt;=zakresy_produkcyjne!G$3)</f>
        <v/>
      </c>
      <c r="AO410" s="309">
        <f>AND(G410&gt;=zakresy_produkcyjne!H$2,G410&lt;=zakresy_produkcyjne!H$3)</f>
        <v/>
      </c>
      <c r="AP410" s="309">
        <f>AND(O410&gt;=zakresy_produkcyjne!I$2,O410&lt;=zakresy_produkcyjne!I$3)</f>
        <v/>
      </c>
      <c r="AQ410" s="309">
        <f>AND(P410&gt;=zakresy_produkcyjne!J$2,P410&lt;=zakresy_produkcyjne!J$3)</f>
        <v/>
      </c>
      <c r="AR410" s="309">
        <f>AND(Q410&gt;=zakresy_produkcyjne!K$2,Q410&lt;=zakresy_produkcyjne!K$3)</f>
        <v/>
      </c>
      <c r="AS410" s="309">
        <f>AND(R410&gt;=zakresy_produkcyjne!L$2,R410&lt;=zakresy_produkcyjne!L$3)</f>
        <v/>
      </c>
      <c r="AT410" s="309">
        <f>AND(AI410:AO410)</f>
        <v/>
      </c>
      <c r="AU410" s="309">
        <f>AND(AP410:AS410)</f>
        <v/>
      </c>
      <c r="AV410" s="309">
        <f>AND(AT410:AU410)</f>
        <v/>
      </c>
      <c r="AW410" s="309">
        <f>AI410*zakresy_produkcyjne!B$4+AJ410*zakresy_produkcyjne!C$4+AK410*zakresy_produkcyjne!D$4+AL410*zakresy_produkcyjne!E$4+AM410*zakresy_produkcyjne!F$4+AN410*zakresy_produkcyjne!G$4+AO410*zakresy_produkcyjne!H$4+AP410*zakresy_produkcyjne!I$4+AQ410*zakresy_produkcyjne!J$4+AR410*zakresy_produkcyjne!K$4+AS410*zakresy_produkcyjne!L$4</f>
        <v/>
      </c>
      <c r="AY410" s="309" t="n">
        <v>936</v>
      </c>
      <c r="AZ410" s="309" t="n">
        <v>657</v>
      </c>
      <c r="BA410" s="309" t="n">
        <v>1.8</v>
      </c>
      <c r="BB410" s="309" t="n">
        <v>360</v>
      </c>
      <c r="BJ410" s="309">
        <f>IF(S410&lt;&gt;"",S410,BE410)</f>
        <v/>
      </c>
      <c r="BK410" s="309">
        <f>IF(T410&lt;&gt;"",T410,BF410)</f>
        <v/>
      </c>
      <c r="BL410" s="309">
        <f>IF(U410&lt;&gt;"",U410,BG410)</f>
        <v/>
      </c>
      <c r="BM410" s="309">
        <f>IF(V410&lt;&gt;"",V410,BH410)</f>
        <v/>
      </c>
      <c r="BN410" s="309">
        <f>IF(X410&lt;&gt;"",X410,BI410)</f>
        <v/>
      </c>
      <c r="BO410" s="309">
        <f>ABS(BE410-BJ410)</f>
        <v/>
      </c>
      <c r="BP410" s="309">
        <f>IF(S410&lt;&gt;"",POWER((Arkusz10!$O$9*Q410+Arkusz10!$P$9)-S410,2))</f>
        <v/>
      </c>
    </row>
    <row customHeight="1" ht="13.8" r="411" s="311">
      <c r="A411" s="470" t="n">
        <v>3.85</v>
      </c>
      <c r="B411" s="470" t="n">
        <v>2.9</v>
      </c>
      <c r="C411" s="470" t="n">
        <v>0.61</v>
      </c>
      <c r="D411" s="470" t="n">
        <v>0.08</v>
      </c>
      <c r="E411" s="470" t="n">
        <v>0</v>
      </c>
      <c r="F411" s="470" t="n">
        <v>1.5</v>
      </c>
      <c r="G411" s="470" t="n">
        <v>0.47</v>
      </c>
      <c r="H411" s="470" t="n">
        <v>0.01</v>
      </c>
      <c r="I411" s="470" t="n">
        <v>0.05</v>
      </c>
      <c r="J411" s="470" t="n">
        <v>0</v>
      </c>
      <c r="K411" s="470" t="n">
        <v>0</v>
      </c>
      <c r="L411" s="470" t="n">
        <v>0</v>
      </c>
      <c r="M411" s="470" t="n">
        <v>0</v>
      </c>
      <c r="N411" s="470" t="n">
        <v>0</v>
      </c>
      <c r="O411" s="470" t="n">
        <v>900</v>
      </c>
      <c r="P411" s="470" t="n">
        <v>120</v>
      </c>
      <c r="Q411" s="470" t="n">
        <v>320</v>
      </c>
      <c r="R411" s="470" t="n">
        <v>120</v>
      </c>
      <c r="S411" s="470" t="n">
        <v>1161</v>
      </c>
      <c r="T411" s="470" t="n">
        <v>512</v>
      </c>
      <c r="U411" s="470" t="n">
        <v>3</v>
      </c>
      <c r="V411" s="470">
        <f>KONWERTUJ_TWARDOSC(AA411,tabela_twardosci!$C$8:$C$69,tabela_twardosci!$K$8:$K$69)</f>
        <v/>
      </c>
      <c r="W411" s="470" t="n">
        <v>8.300000000000001</v>
      </c>
      <c r="X411" s="470">
        <f>11*W411</f>
        <v/>
      </c>
      <c r="Y411" s="470" t="n">
        <v>42</v>
      </c>
      <c r="Z411" s="470" t="n"/>
      <c r="AA411" s="470" t="n">
        <v>38</v>
      </c>
      <c r="AB411" s="470" t="n">
        <v>5.2</v>
      </c>
      <c r="AC411" s="470" t="n"/>
      <c r="AD411" s="470" t="n"/>
      <c r="AE411" s="470" t="n"/>
      <c r="AF411" s="309">
        <f>NOT(OR(ISBLANK(S411),ISBLANK(T411),ISBLANK(U411),ISBLANK(V411),AND(ISBLANK(W411),ISBLANK(X411))))</f>
        <v/>
      </c>
      <c r="AG411" s="309" t="n">
        <v>25</v>
      </c>
      <c r="AH411" s="309">
        <f>IF(AG414&lt;=30,1,IF(AG414&lt;=60,2,IF(AG414&lt;=100,3,"bd")))</f>
        <v/>
      </c>
      <c r="AI411" s="309">
        <f>AND(A411&gt;=zakresy_produkcyjne!B$2,A411&lt;=zakresy_produkcyjne!B$3)</f>
        <v/>
      </c>
      <c r="AJ411" s="309">
        <f>AND(B411&gt;=zakresy_produkcyjne!C$2,B411&lt;=zakresy_produkcyjne!C$3)</f>
        <v/>
      </c>
      <c r="AK411" s="309">
        <f>AND(C411&gt;=zakresy_produkcyjne!D$2,C411&lt;=zakresy_produkcyjne!D$3)</f>
        <v/>
      </c>
      <c r="AL411" s="309">
        <f>AND(D411&gt;=zakresy_produkcyjne!E$2,D411&lt;=zakresy_produkcyjne!E$3)</f>
        <v/>
      </c>
      <c r="AM411" s="309">
        <f>AND(E411&gt;=zakresy_produkcyjne!F$2,E411&lt;=zakresy_produkcyjne!F$3)</f>
        <v/>
      </c>
      <c r="AN411" s="309">
        <f>AND(F411&gt;=zakresy_produkcyjne!G$2,F411&lt;=zakresy_produkcyjne!G$3)</f>
        <v/>
      </c>
      <c r="AO411" s="309">
        <f>AND(G411&gt;=zakresy_produkcyjne!H$2,G411&lt;=zakresy_produkcyjne!H$3)</f>
        <v/>
      </c>
      <c r="AP411" s="309">
        <f>AND(O411&gt;=zakresy_produkcyjne!I$2,O411&lt;=zakresy_produkcyjne!I$3)</f>
        <v/>
      </c>
      <c r="AQ411" s="309">
        <f>AND(P411&gt;=zakresy_produkcyjne!J$2,P411&lt;=zakresy_produkcyjne!J$3)</f>
        <v/>
      </c>
      <c r="AR411" s="309">
        <f>AND(Q411&gt;=zakresy_produkcyjne!K$2,Q411&lt;=zakresy_produkcyjne!K$3)</f>
        <v/>
      </c>
      <c r="AS411" s="309">
        <f>AND(R411&gt;=zakresy_produkcyjne!L$2,R411&lt;=zakresy_produkcyjne!L$3)</f>
        <v/>
      </c>
      <c r="AT411" s="309">
        <f>AND(AI411:AO411)</f>
        <v/>
      </c>
      <c r="AU411" s="309">
        <f>AND(AP411:AS411)</f>
        <v/>
      </c>
      <c r="AV411" s="309">
        <f>AND(AT411:AU411)</f>
        <v/>
      </c>
      <c r="AW411" s="309">
        <f>AI411*zakresy_produkcyjne!B$4+AJ411*zakresy_produkcyjne!C$4+AK411*zakresy_produkcyjne!D$4+AL411*zakresy_produkcyjne!E$4+AM411*zakresy_produkcyjne!F$4+AN411*zakresy_produkcyjne!G$4+AO411*zakresy_produkcyjne!H$4+AP411*zakresy_produkcyjne!I$4+AQ411*zakresy_produkcyjne!J$4+AR411*zakresy_produkcyjne!K$4+AS411*zakresy_produkcyjne!L$4</f>
        <v/>
      </c>
      <c r="AY411" s="309" t="n">
        <v>936</v>
      </c>
      <c r="AZ411" s="309" t="n">
        <v>657</v>
      </c>
      <c r="BA411" s="309" t="n">
        <v>1.8</v>
      </c>
      <c r="BB411" s="309" t="n">
        <v>360</v>
      </c>
      <c r="BJ411" s="309">
        <f>IF(S411&lt;&gt;"",S411,BE411)</f>
        <v/>
      </c>
      <c r="BK411" s="309">
        <f>IF(T411&lt;&gt;"",T411,BF411)</f>
        <v/>
      </c>
      <c r="BL411" s="309">
        <f>IF(U411&lt;&gt;"",U411,BG411)</f>
        <v/>
      </c>
      <c r="BM411" s="309">
        <f>IF(V411&lt;&gt;"",V411,BH411)</f>
        <v/>
      </c>
      <c r="BN411" s="309">
        <f>IF(X411&lt;&gt;"",X411,BI411)</f>
        <v/>
      </c>
      <c r="BO411" s="309">
        <f>ABS(BE411-BJ411)</f>
        <v/>
      </c>
      <c r="BP411" s="309">
        <f>IF(S411&lt;&gt;"",POWER((Arkusz10!$O$9*Q411+Arkusz10!$P$9)-S411,2))</f>
        <v/>
      </c>
    </row>
    <row customHeight="1" ht="13.8" r="412" s="311">
      <c r="A412" s="470" t="n">
        <v>3.85</v>
      </c>
      <c r="B412" s="470" t="n">
        <v>2.9</v>
      </c>
      <c r="C412" s="470" t="n">
        <v>0.61</v>
      </c>
      <c r="D412" s="470" t="n">
        <v>0.08</v>
      </c>
      <c r="E412" s="470" t="n">
        <v>0</v>
      </c>
      <c r="F412" s="470" t="n">
        <v>1.5</v>
      </c>
      <c r="G412" s="470" t="n">
        <v>0.47</v>
      </c>
      <c r="H412" s="470" t="n">
        <v>0.01</v>
      </c>
      <c r="I412" s="470" t="n">
        <v>0.05</v>
      </c>
      <c r="J412" s="470" t="n">
        <v>0</v>
      </c>
      <c r="K412" s="470" t="n">
        <v>0</v>
      </c>
      <c r="L412" s="470" t="n">
        <v>0</v>
      </c>
      <c r="M412" s="470" t="n">
        <v>0</v>
      </c>
      <c r="N412" s="470" t="n">
        <v>0</v>
      </c>
      <c r="O412" s="470" t="n">
        <v>900</v>
      </c>
      <c r="P412" s="470" t="n">
        <v>120</v>
      </c>
      <c r="Q412" s="470" t="n">
        <v>270</v>
      </c>
      <c r="R412" s="470" t="n">
        <v>180</v>
      </c>
      <c r="S412" s="470" t="n">
        <v>1275</v>
      </c>
      <c r="T412" s="470" t="n">
        <v>687</v>
      </c>
      <c r="U412" s="470" t="n">
        <v>1.5</v>
      </c>
      <c r="V412" s="470">
        <f>KONWERTUJ_TWARDOSC(AA412,tabela_twardosci!$C$8:$C$69,tabela_twardosci!$K$8:$K$69)</f>
        <v/>
      </c>
      <c r="W412" s="470" t="n">
        <v>7.3</v>
      </c>
      <c r="X412" s="470">
        <f>11*W412</f>
        <v/>
      </c>
      <c r="Y412" s="470" t="n">
        <v>42</v>
      </c>
      <c r="Z412" s="470" t="n"/>
      <c r="AA412" s="470" t="n">
        <v>44</v>
      </c>
      <c r="AB412" s="470" t="n">
        <v>1.9</v>
      </c>
      <c r="AC412" s="470" t="n"/>
      <c r="AD412" s="470" t="n"/>
      <c r="AE412" s="470" t="n"/>
      <c r="AF412" s="309">
        <f>NOT(OR(ISBLANK(S412),ISBLANK(T412),ISBLANK(U412),ISBLANK(V412),AND(ISBLANK(W412),ISBLANK(X412))))</f>
        <v/>
      </c>
      <c r="AG412" s="309" t="n">
        <v>25</v>
      </c>
      <c r="AH412" s="309">
        <f>IF(AG415&lt;=30,1,IF(AG415&lt;=60,2,IF(AG415&lt;=100,3,"bd")))</f>
        <v/>
      </c>
      <c r="AI412" s="309">
        <f>AND(A412&gt;=zakresy_produkcyjne!B$2,A412&lt;=zakresy_produkcyjne!B$3)</f>
        <v/>
      </c>
      <c r="AJ412" s="309">
        <f>AND(B412&gt;=zakresy_produkcyjne!C$2,B412&lt;=zakresy_produkcyjne!C$3)</f>
        <v/>
      </c>
      <c r="AK412" s="309">
        <f>AND(C412&gt;=zakresy_produkcyjne!D$2,C412&lt;=zakresy_produkcyjne!D$3)</f>
        <v/>
      </c>
      <c r="AL412" s="309">
        <f>AND(D412&gt;=zakresy_produkcyjne!E$2,D412&lt;=zakresy_produkcyjne!E$3)</f>
        <v/>
      </c>
      <c r="AM412" s="309">
        <f>AND(E412&gt;=zakresy_produkcyjne!F$2,E412&lt;=zakresy_produkcyjne!F$3)</f>
        <v/>
      </c>
      <c r="AN412" s="309">
        <f>AND(F412&gt;=zakresy_produkcyjne!G$2,F412&lt;=zakresy_produkcyjne!G$3)</f>
        <v/>
      </c>
      <c r="AO412" s="309">
        <f>AND(G412&gt;=zakresy_produkcyjne!H$2,G412&lt;=zakresy_produkcyjne!H$3)</f>
        <v/>
      </c>
      <c r="AP412" s="309">
        <f>AND(O412&gt;=zakresy_produkcyjne!I$2,O412&lt;=zakresy_produkcyjne!I$3)</f>
        <v/>
      </c>
      <c r="AQ412" s="309">
        <f>AND(P412&gt;=zakresy_produkcyjne!J$2,P412&lt;=zakresy_produkcyjne!J$3)</f>
        <v/>
      </c>
      <c r="AR412" s="309">
        <f>AND(Q412&gt;=zakresy_produkcyjne!K$2,Q412&lt;=zakresy_produkcyjne!K$3)</f>
        <v/>
      </c>
      <c r="AS412" s="309">
        <f>AND(R412&gt;=zakresy_produkcyjne!L$2,R412&lt;=zakresy_produkcyjne!L$3)</f>
        <v/>
      </c>
      <c r="AT412" s="309">
        <f>AND(AI412:AO412)</f>
        <v/>
      </c>
      <c r="AU412" s="309">
        <f>AND(AP412:AS412)</f>
        <v/>
      </c>
      <c r="AV412" s="309">
        <f>AND(AT412:AU412)</f>
        <v/>
      </c>
      <c r="AW412" s="309">
        <f>AI412*zakresy_produkcyjne!B$4+AJ412*zakresy_produkcyjne!C$4+AK412*zakresy_produkcyjne!D$4+AL412*zakresy_produkcyjne!E$4+AM412*zakresy_produkcyjne!F$4+AN412*zakresy_produkcyjne!G$4+AO412*zakresy_produkcyjne!H$4+AP412*zakresy_produkcyjne!I$4+AQ412*zakresy_produkcyjne!J$4+AR412*zakresy_produkcyjne!K$4+AS412*zakresy_produkcyjne!L$4</f>
        <v/>
      </c>
      <c r="AY412" s="309" t="n">
        <v>936</v>
      </c>
      <c r="AZ412" s="309" t="n">
        <v>657</v>
      </c>
      <c r="BA412" s="309" t="n">
        <v>1.8</v>
      </c>
      <c r="BB412" s="309" t="n">
        <v>360</v>
      </c>
      <c r="BJ412" s="309">
        <f>IF(S412&lt;&gt;"",S412,BE412)</f>
        <v/>
      </c>
      <c r="BK412" s="309">
        <f>IF(T412&lt;&gt;"",T412,BF412)</f>
        <v/>
      </c>
      <c r="BL412" s="309">
        <f>IF(U412&lt;&gt;"",U412,BG412)</f>
        <v/>
      </c>
      <c r="BM412" s="309">
        <f>IF(V412&lt;&gt;"",V412,BH412)</f>
        <v/>
      </c>
      <c r="BN412" s="309">
        <f>IF(X412&lt;&gt;"",X412,BI412)</f>
        <v/>
      </c>
      <c r="BO412" s="309">
        <f>ABS(BE412-BJ412)</f>
        <v/>
      </c>
      <c r="BP412" s="309">
        <f>IF(S412&lt;&gt;"",POWER((Arkusz10!$O$9*Q412+Arkusz10!$P$9)-S412,2))</f>
        <v/>
      </c>
    </row>
    <row customHeight="1" ht="13.8" r="413" s="311">
      <c r="A413" s="471" t="n">
        <v>3.6</v>
      </c>
      <c r="B413" s="471" t="n">
        <v>2.45</v>
      </c>
      <c r="C413" s="471" t="n">
        <v>0.32</v>
      </c>
      <c r="D413" s="471" t="n">
        <v>0.065</v>
      </c>
      <c r="E413" s="471" t="n">
        <v>0.93</v>
      </c>
      <c r="F413" s="471" t="n">
        <v>1.9</v>
      </c>
      <c r="G413" s="471" t="n">
        <v>0</v>
      </c>
      <c r="H413" s="471" t="n">
        <v>0.02</v>
      </c>
      <c r="I413" s="471" t="n">
        <v>0.035</v>
      </c>
      <c r="J413" s="471" t="n">
        <v>0</v>
      </c>
      <c r="K413" s="471" t="n">
        <v>0</v>
      </c>
      <c r="L413" s="471" t="n">
        <v>0</v>
      </c>
      <c r="M413" s="471" t="n">
        <v>0</v>
      </c>
      <c r="N413" s="471" t="n">
        <v>0</v>
      </c>
      <c r="O413" s="471" t="n">
        <v>900</v>
      </c>
      <c r="P413" s="471" t="n">
        <v>120</v>
      </c>
      <c r="Q413" s="471" t="n">
        <v>375</v>
      </c>
      <c r="R413" s="471" t="n">
        <v>150</v>
      </c>
      <c r="S413" s="471" t="n">
        <v>950</v>
      </c>
      <c r="T413" s="471" t="n">
        <v>575</v>
      </c>
      <c r="U413" s="471" t="n">
        <v>8.199999999999999</v>
      </c>
      <c r="V413" s="471">
        <f>KONWERTUJ_TWARDOSC(AA413,tabela_twardosci!$C$8:$C$69,tabela_twardosci!$K$8:$K$69)</f>
        <v/>
      </c>
      <c r="W413" s="471" t="n">
        <v>9.9</v>
      </c>
      <c r="X413" s="471">
        <f>11*W413</f>
        <v/>
      </c>
      <c r="Y413" s="470" t="n">
        <v>42</v>
      </c>
      <c r="Z413" s="470" t="n"/>
      <c r="AA413" s="470" t="n">
        <v>27</v>
      </c>
      <c r="AB413" s="470" t="n">
        <v>7.1</v>
      </c>
      <c r="AC413" s="470" t="n"/>
      <c r="AD413" s="470" t="n"/>
      <c r="AE413" s="470" t="n"/>
      <c r="AF413" s="309">
        <f>NOT(OR(ISBLANK(S413),ISBLANK(T413),ISBLANK(U413),ISBLANK(V413),AND(ISBLANK(W413),ISBLANK(X413))))</f>
        <v/>
      </c>
      <c r="AG413" s="309" t="n">
        <v>25</v>
      </c>
      <c r="AH413" s="309">
        <f>IF(AG559&lt;=30,1,IF(AG559&lt;=60,2,IF(AG559&lt;=100,3,"bd")))</f>
        <v/>
      </c>
      <c r="AI413" s="309">
        <f>AND(A413&gt;=zakresy_produkcyjne!B$2,A413&lt;=zakresy_produkcyjne!B$3)</f>
        <v/>
      </c>
      <c r="AJ413" s="309">
        <f>AND(B413&gt;=zakresy_produkcyjne!C$2,B413&lt;=zakresy_produkcyjne!C$3)</f>
        <v/>
      </c>
      <c r="AK413" s="309">
        <f>AND(C413&gt;=zakresy_produkcyjne!D$2,C413&lt;=zakresy_produkcyjne!D$3)</f>
        <v/>
      </c>
      <c r="AL413" s="309">
        <f>AND(D413&gt;=zakresy_produkcyjne!E$2,D413&lt;=zakresy_produkcyjne!E$3)</f>
        <v/>
      </c>
      <c r="AM413" s="309">
        <f>AND(E413&gt;=zakresy_produkcyjne!F$2,E413&lt;=zakresy_produkcyjne!F$3)</f>
        <v/>
      </c>
      <c r="AN413" s="309">
        <f>AND(F413&gt;=zakresy_produkcyjne!G$2,F413&lt;=zakresy_produkcyjne!G$3)</f>
        <v/>
      </c>
      <c r="AO413" s="309">
        <f>AND(G413&gt;=zakresy_produkcyjne!H$2,G413&lt;=zakresy_produkcyjne!H$3)</f>
        <v/>
      </c>
      <c r="AP413" s="309">
        <f>AND(O413&gt;=zakresy_produkcyjne!I$2,O413&lt;=zakresy_produkcyjne!I$3)</f>
        <v/>
      </c>
      <c r="AQ413" s="309">
        <f>AND(P413&gt;=zakresy_produkcyjne!J$2,P413&lt;=zakresy_produkcyjne!J$3)</f>
        <v/>
      </c>
      <c r="AR413" s="309">
        <f>AND(Q413&gt;=zakresy_produkcyjne!K$2,Q413&lt;=zakresy_produkcyjne!K$3)</f>
        <v/>
      </c>
      <c r="AS413" s="309">
        <f>AND(R413&gt;=zakresy_produkcyjne!L$2,R413&lt;=zakresy_produkcyjne!L$3)</f>
        <v/>
      </c>
      <c r="AT413" s="309">
        <f>AND(AI413:AO413)</f>
        <v/>
      </c>
      <c r="AU413" s="309">
        <f>AND(AP413:AS413)</f>
        <v/>
      </c>
      <c r="AV413" s="309">
        <f>AND(AT413:AU413)</f>
        <v/>
      </c>
      <c r="AW413" s="309">
        <f>AI413*zakresy_produkcyjne!B$4+AJ413*zakresy_produkcyjne!C$4+AK413*zakresy_produkcyjne!D$4+AL413*zakresy_produkcyjne!E$4+AM413*zakresy_produkcyjne!F$4+AN413*zakresy_produkcyjne!G$4+AO413*zakresy_produkcyjne!H$4+AP413*zakresy_produkcyjne!I$4+AQ413*zakresy_produkcyjne!J$4+AR413*zakresy_produkcyjne!K$4+AS413*zakresy_produkcyjne!L$4</f>
        <v/>
      </c>
      <c r="AY413" s="309" t="n">
        <v>764</v>
      </c>
      <c r="AZ413" s="309" t="n">
        <v>479</v>
      </c>
      <c r="BA413" s="309" t="n">
        <v>2.5</v>
      </c>
      <c r="BB413" s="309" t="n">
        <v>257</v>
      </c>
      <c r="BJ413" s="309">
        <f>IF(S413&lt;&gt;"",S413,BE413)</f>
        <v/>
      </c>
      <c r="BK413" s="309">
        <f>IF(T413&lt;&gt;"",T413,BF413)</f>
        <v/>
      </c>
      <c r="BL413" s="309">
        <f>IF(U413&lt;&gt;"",U413,BG413)</f>
        <v/>
      </c>
      <c r="BM413" s="309">
        <f>IF(V413&lt;&gt;"",V413,BH413)</f>
        <v/>
      </c>
      <c r="BN413" s="309">
        <f>IF(X413&lt;&gt;"",X413,BI413)</f>
        <v/>
      </c>
      <c r="BO413" s="309">
        <f>ABS(BE413-BJ413)</f>
        <v/>
      </c>
      <c r="BP413" s="309">
        <f>IF(S413&lt;&gt;"",POWER((Arkusz10!$O$9*Q413+Arkusz10!$P$9)-S413,2))</f>
        <v/>
      </c>
    </row>
    <row customHeight="1" ht="13.8" r="414" s="311">
      <c r="A414" s="471" t="n">
        <v>3.6</v>
      </c>
      <c r="B414" s="471" t="n">
        <v>2.45</v>
      </c>
      <c r="C414" s="471" t="n">
        <v>0.32</v>
      </c>
      <c r="D414" s="471" t="n">
        <v>0.065</v>
      </c>
      <c r="E414" s="471" t="n">
        <v>0.93</v>
      </c>
      <c r="F414" s="471" t="n">
        <v>1.9</v>
      </c>
      <c r="G414" s="471" t="n">
        <v>0</v>
      </c>
      <c r="H414" s="471" t="n">
        <v>0.02</v>
      </c>
      <c r="I414" s="471" t="n">
        <v>0.035</v>
      </c>
      <c r="J414" s="471" t="n">
        <v>0</v>
      </c>
      <c r="K414" s="471" t="n">
        <v>0</v>
      </c>
      <c r="L414" s="471" t="n">
        <v>0</v>
      </c>
      <c r="M414" s="471" t="n">
        <v>0</v>
      </c>
      <c r="N414" s="471" t="n">
        <v>0</v>
      </c>
      <c r="O414" s="471" t="n">
        <v>900</v>
      </c>
      <c r="P414" s="471" t="n">
        <v>120</v>
      </c>
      <c r="Q414" s="471" t="n">
        <v>330</v>
      </c>
      <c r="R414" s="471" t="n">
        <v>150</v>
      </c>
      <c r="S414" s="471" t="n">
        <v>1168</v>
      </c>
      <c r="T414" s="471" t="n">
        <v>827</v>
      </c>
      <c r="U414" s="471" t="n">
        <v>5.6</v>
      </c>
      <c r="V414" s="471">
        <f>KONWERTUJ_TWARDOSC(AA414,tabela_twardosci!$C$8:$C$69,tabela_twardosci!$K$8:$K$69)</f>
        <v/>
      </c>
      <c r="W414" s="471" t="n">
        <v>8.6</v>
      </c>
      <c r="X414" s="471">
        <f>11*W414</f>
        <v/>
      </c>
      <c r="Y414" s="470" t="n">
        <v>42</v>
      </c>
      <c r="Z414" s="470" t="n"/>
      <c r="AA414" s="470" t="n">
        <v>36</v>
      </c>
      <c r="AB414" s="470" t="n">
        <v>5.5</v>
      </c>
      <c r="AC414" s="470" t="n"/>
      <c r="AD414" s="470" t="n"/>
      <c r="AE414" s="470" t="n"/>
      <c r="AF414" s="309">
        <f>NOT(OR(ISBLANK(S414),ISBLANK(T414),ISBLANK(U414),ISBLANK(V414),AND(ISBLANK(W414),ISBLANK(X414))))</f>
        <v/>
      </c>
      <c r="AG414" s="309" t="n">
        <v>25</v>
      </c>
      <c r="AH414" s="309">
        <f>IF(AG560&lt;=30,1,IF(AG560&lt;=60,2,IF(AG560&lt;=100,3,"bd")))</f>
        <v/>
      </c>
      <c r="AI414" s="309">
        <f>AND(A414&gt;=zakresy_produkcyjne!B$2,A414&lt;=zakresy_produkcyjne!B$3)</f>
        <v/>
      </c>
      <c r="AJ414" s="309">
        <f>AND(B414&gt;=zakresy_produkcyjne!C$2,B414&lt;=zakresy_produkcyjne!C$3)</f>
        <v/>
      </c>
      <c r="AK414" s="309">
        <f>AND(C414&gt;=zakresy_produkcyjne!D$2,C414&lt;=zakresy_produkcyjne!D$3)</f>
        <v/>
      </c>
      <c r="AL414" s="309">
        <f>AND(D414&gt;=zakresy_produkcyjne!E$2,D414&lt;=zakresy_produkcyjne!E$3)</f>
        <v/>
      </c>
      <c r="AM414" s="309">
        <f>AND(E414&gt;=zakresy_produkcyjne!F$2,E414&lt;=zakresy_produkcyjne!F$3)</f>
        <v/>
      </c>
      <c r="AN414" s="309">
        <f>AND(F414&gt;=zakresy_produkcyjne!G$2,F414&lt;=zakresy_produkcyjne!G$3)</f>
        <v/>
      </c>
      <c r="AO414" s="309">
        <f>AND(G414&gt;=zakresy_produkcyjne!H$2,G414&lt;=zakresy_produkcyjne!H$3)</f>
        <v/>
      </c>
      <c r="AP414" s="309">
        <f>AND(O414&gt;=zakresy_produkcyjne!I$2,O414&lt;=zakresy_produkcyjne!I$3)</f>
        <v/>
      </c>
      <c r="AQ414" s="309">
        <f>AND(P414&gt;=zakresy_produkcyjne!J$2,P414&lt;=zakresy_produkcyjne!J$3)</f>
        <v/>
      </c>
      <c r="AR414" s="309">
        <f>AND(Q414&gt;=zakresy_produkcyjne!K$2,Q414&lt;=zakresy_produkcyjne!K$3)</f>
        <v/>
      </c>
      <c r="AS414" s="309">
        <f>AND(R414&gt;=zakresy_produkcyjne!L$2,R414&lt;=zakresy_produkcyjne!L$3)</f>
        <v/>
      </c>
      <c r="AT414" s="309">
        <f>AND(AI414:AO414)</f>
        <v/>
      </c>
      <c r="AU414" s="309">
        <f>AND(AP414:AS414)</f>
        <v/>
      </c>
      <c r="AV414" s="309">
        <f>AND(AT414:AU414)</f>
        <v/>
      </c>
      <c r="AW414" s="309">
        <f>AI414*zakresy_produkcyjne!B$4+AJ414*zakresy_produkcyjne!C$4+AK414*zakresy_produkcyjne!D$4+AL414*zakresy_produkcyjne!E$4+AM414*zakresy_produkcyjne!F$4+AN414*zakresy_produkcyjne!G$4+AO414*zakresy_produkcyjne!H$4+AP414*zakresy_produkcyjne!I$4+AQ414*zakresy_produkcyjne!J$4+AR414*zakresy_produkcyjne!K$4+AS414*zakresy_produkcyjne!L$4</f>
        <v/>
      </c>
      <c r="AY414" s="309" t="n">
        <v>764</v>
      </c>
      <c r="AZ414" s="309" t="n">
        <v>479</v>
      </c>
      <c r="BA414" s="309" t="n">
        <v>2.5</v>
      </c>
      <c r="BB414" s="309" t="n">
        <v>257</v>
      </c>
      <c r="BJ414" s="309">
        <f>IF(S414&lt;&gt;"",S414,BE414)</f>
        <v/>
      </c>
      <c r="BK414" s="309">
        <f>IF(T414&lt;&gt;"",T414,BF414)</f>
        <v/>
      </c>
      <c r="BL414" s="309">
        <f>IF(U414&lt;&gt;"",U414,BG414)</f>
        <v/>
      </c>
      <c r="BM414" s="309">
        <f>IF(V414&lt;&gt;"",V414,BH414)</f>
        <v/>
      </c>
      <c r="BN414" s="309">
        <f>IF(X414&lt;&gt;"",X414,BI414)</f>
        <v/>
      </c>
      <c r="BO414" s="309">
        <f>ABS(BE414-BJ414)</f>
        <v/>
      </c>
      <c r="BP414" s="309">
        <f>IF(S414&lt;&gt;"",POWER((Arkusz10!$O$9*Q414+Arkusz10!$P$9)-S414,2))</f>
        <v/>
      </c>
    </row>
    <row customHeight="1" ht="13.8" r="415" s="311">
      <c r="A415" s="471" t="n">
        <v>3.6</v>
      </c>
      <c r="B415" s="471" t="n">
        <v>2.45</v>
      </c>
      <c r="C415" s="471" t="n">
        <v>0.32</v>
      </c>
      <c r="D415" s="471" t="n">
        <v>0.065</v>
      </c>
      <c r="E415" s="471" t="n">
        <v>0.93</v>
      </c>
      <c r="F415" s="471" t="n">
        <v>1.9</v>
      </c>
      <c r="G415" s="471" t="n">
        <v>0</v>
      </c>
      <c r="H415" s="471" t="n">
        <v>0.02</v>
      </c>
      <c r="I415" s="471" t="n">
        <v>0.035</v>
      </c>
      <c r="J415" s="471" t="n">
        <v>0</v>
      </c>
      <c r="K415" s="471" t="n">
        <v>0</v>
      </c>
      <c r="L415" s="471" t="n">
        <v>0</v>
      </c>
      <c r="M415" s="471" t="n">
        <v>0</v>
      </c>
      <c r="N415" s="471" t="n">
        <v>0</v>
      </c>
      <c r="O415" s="471" t="n">
        <v>900</v>
      </c>
      <c r="P415" s="471" t="n">
        <v>120</v>
      </c>
      <c r="Q415" s="471" t="n">
        <v>270</v>
      </c>
      <c r="R415" s="471" t="n">
        <v>180</v>
      </c>
      <c r="S415" s="471" t="n">
        <v>1485</v>
      </c>
      <c r="T415" s="471" t="n">
        <v>1133</v>
      </c>
      <c r="U415" s="471" t="n">
        <v>2.4</v>
      </c>
      <c r="V415" s="471">
        <f>KONWERTUJ_TWARDOSC(AA415,tabela_twardosci!$C$8:$C$69,tabela_twardosci!$K$8:$K$69)</f>
        <v/>
      </c>
      <c r="W415" s="471" t="n">
        <v>7.9</v>
      </c>
      <c r="X415" s="471">
        <f>11*W415</f>
        <v/>
      </c>
      <c r="Y415" s="470" t="n">
        <v>42</v>
      </c>
      <c r="Z415" s="470" t="n"/>
      <c r="AA415" s="470" t="n">
        <v>43</v>
      </c>
      <c r="AB415" s="470" t="n">
        <v>2.4</v>
      </c>
      <c r="AC415" s="470" t="n"/>
      <c r="AD415" s="470" t="n"/>
      <c r="AE415" s="470" t="n"/>
      <c r="AF415" s="309">
        <f>NOT(OR(ISBLANK(S415),ISBLANK(T415),ISBLANK(U415),ISBLANK(V415),AND(ISBLANK(W415),ISBLANK(X415))))</f>
        <v/>
      </c>
      <c r="AG415" s="309" t="n">
        <v>25</v>
      </c>
      <c r="AH415" s="309">
        <f>IF(AG561&lt;=30,1,IF(AG561&lt;=60,2,IF(AG561&lt;=100,3,"bd")))</f>
        <v/>
      </c>
      <c r="AI415" s="309">
        <f>AND(A415&gt;=zakresy_produkcyjne!B$2,A415&lt;=zakresy_produkcyjne!B$3)</f>
        <v/>
      </c>
      <c r="AJ415" s="309">
        <f>AND(B415&gt;=zakresy_produkcyjne!C$2,B415&lt;=zakresy_produkcyjne!C$3)</f>
        <v/>
      </c>
      <c r="AK415" s="309">
        <f>AND(C415&gt;=zakresy_produkcyjne!D$2,C415&lt;=zakresy_produkcyjne!D$3)</f>
        <v/>
      </c>
      <c r="AL415" s="309">
        <f>AND(D415&gt;=zakresy_produkcyjne!E$2,D415&lt;=zakresy_produkcyjne!E$3)</f>
        <v/>
      </c>
      <c r="AM415" s="309">
        <f>AND(E415&gt;=zakresy_produkcyjne!F$2,E415&lt;=zakresy_produkcyjne!F$3)</f>
        <v/>
      </c>
      <c r="AN415" s="309">
        <f>AND(F415&gt;=zakresy_produkcyjne!G$2,F415&lt;=zakresy_produkcyjne!G$3)</f>
        <v/>
      </c>
      <c r="AO415" s="309">
        <f>AND(G415&gt;=zakresy_produkcyjne!H$2,G415&lt;=zakresy_produkcyjne!H$3)</f>
        <v/>
      </c>
      <c r="AP415" s="309">
        <f>AND(O415&gt;=zakresy_produkcyjne!I$2,O415&lt;=zakresy_produkcyjne!I$3)</f>
        <v/>
      </c>
      <c r="AQ415" s="309">
        <f>AND(P415&gt;=zakresy_produkcyjne!J$2,P415&lt;=zakresy_produkcyjne!J$3)</f>
        <v/>
      </c>
      <c r="AR415" s="309">
        <f>AND(Q415&gt;=zakresy_produkcyjne!K$2,Q415&lt;=zakresy_produkcyjne!K$3)</f>
        <v/>
      </c>
      <c r="AS415" s="309">
        <f>AND(R415&gt;=zakresy_produkcyjne!L$2,R415&lt;=zakresy_produkcyjne!L$3)</f>
        <v/>
      </c>
      <c r="AT415" s="309">
        <f>AND(AI415:AO415)</f>
        <v/>
      </c>
      <c r="AU415" s="309">
        <f>AND(AP415:AS415)</f>
        <v/>
      </c>
      <c r="AV415" s="309">
        <f>AND(AT415:AU415)</f>
        <v/>
      </c>
      <c r="AW415" s="309">
        <f>AI415*zakresy_produkcyjne!B$4+AJ415*zakresy_produkcyjne!C$4+AK415*zakresy_produkcyjne!D$4+AL415*zakresy_produkcyjne!E$4+AM415*zakresy_produkcyjne!F$4+AN415*zakresy_produkcyjne!G$4+AO415*zakresy_produkcyjne!H$4+AP415*zakresy_produkcyjne!I$4+AQ415*zakresy_produkcyjne!J$4+AR415*zakresy_produkcyjne!K$4+AS415*zakresy_produkcyjne!L$4</f>
        <v/>
      </c>
      <c r="AY415" s="309" t="n">
        <v>764</v>
      </c>
      <c r="AZ415" s="309" t="n">
        <v>479</v>
      </c>
      <c r="BA415" s="309" t="n">
        <v>2.5</v>
      </c>
      <c r="BB415" s="309" t="n">
        <v>257</v>
      </c>
      <c r="BJ415" s="309">
        <f>IF(S415&lt;&gt;"",S415,BE415)</f>
        <v/>
      </c>
      <c r="BK415" s="309">
        <f>IF(T415&lt;&gt;"",T415,BF415)</f>
        <v/>
      </c>
      <c r="BL415" s="309">
        <f>IF(U415&lt;&gt;"",U415,BG415)</f>
        <v/>
      </c>
      <c r="BM415" s="309">
        <f>IF(V415&lt;&gt;"",V415,BH415)</f>
        <v/>
      </c>
      <c r="BN415" s="309">
        <f>IF(X415&lt;&gt;"",X415,BI415)</f>
        <v/>
      </c>
      <c r="BO415" s="309">
        <f>ABS(BE415-BJ415)</f>
        <v/>
      </c>
      <c r="BP415" s="309">
        <f>IF(S415&lt;&gt;"",POWER((Arkusz10!$O$9*Q415+Arkusz10!$P$9)-S415,2))</f>
        <v/>
      </c>
    </row>
    <row customHeight="1" ht="13.8" r="416" s="311">
      <c r="A416" s="472" t="n">
        <v>3.4</v>
      </c>
      <c r="B416" s="472" t="n">
        <v>2.41</v>
      </c>
      <c r="C416" s="472" t="n">
        <v>0.15</v>
      </c>
      <c r="D416" s="472" t="n">
        <v>0.064</v>
      </c>
      <c r="E416" s="472" t="n">
        <v>0</v>
      </c>
      <c r="F416" s="472" t="n">
        <v>0</v>
      </c>
      <c r="G416" s="472" t="n">
        <v>0</v>
      </c>
      <c r="H416" s="472" t="n">
        <v>0.017</v>
      </c>
      <c r="I416" s="472" t="n">
        <v>0.015</v>
      </c>
      <c r="J416" s="472" t="n">
        <v>0</v>
      </c>
      <c r="K416" s="472" t="n">
        <v>0</v>
      </c>
      <c r="L416" s="472" t="n">
        <v>0</v>
      </c>
      <c r="M416" s="472" t="n">
        <v>0</v>
      </c>
      <c r="N416" s="472" t="n">
        <v>0</v>
      </c>
      <c r="O416" s="472" t="n">
        <v>927</v>
      </c>
      <c r="P416" s="472" t="n">
        <v>120</v>
      </c>
      <c r="Q416" s="472" t="n">
        <v>260</v>
      </c>
      <c r="R416" s="472" t="n">
        <v>120</v>
      </c>
      <c r="S416" s="472" t="n">
        <v>1528</v>
      </c>
      <c r="T416" s="472" t="n">
        <v>1410</v>
      </c>
      <c r="U416" s="472" t="n"/>
      <c r="V416" s="472" t="n"/>
      <c r="W416" s="472" t="n"/>
      <c r="X416" s="472" t="n"/>
      <c r="Y416" s="473" t="n">
        <v>43</v>
      </c>
      <c r="Z416" s="472" t="n"/>
      <c r="AA416" s="472" t="n"/>
      <c r="AB416" s="472" t="n"/>
      <c r="AC416" s="472" t="n"/>
      <c r="AD416" s="472" t="n"/>
      <c r="AE416" s="472" t="n"/>
      <c r="AF416" s="309">
        <f>NOT(OR(ISBLANK(S416),ISBLANK(T416),ISBLANK(U416),ISBLANK(V416),AND(ISBLANK(W416),ISBLANK(X416))))</f>
        <v/>
      </c>
      <c r="AG416" s="309" t="n">
        <v>25</v>
      </c>
      <c r="AH416" s="309">
        <f>IF(AG562&lt;=30,1,IF(AG562&lt;=60,2,IF(AG562&lt;=100,3,"bd")))</f>
        <v/>
      </c>
      <c r="AI416" s="309">
        <f>AND(A416&gt;=zakresy_produkcyjne!B$2,A416&lt;=zakresy_produkcyjne!B$3)</f>
        <v/>
      </c>
      <c r="AJ416" s="309">
        <f>AND(B416&gt;=zakresy_produkcyjne!C$2,B416&lt;=zakresy_produkcyjne!C$3)</f>
        <v/>
      </c>
      <c r="AK416" s="309">
        <f>AND(C416&gt;=zakresy_produkcyjne!D$2,C416&lt;=zakresy_produkcyjne!D$3)</f>
        <v/>
      </c>
      <c r="AL416" s="309">
        <f>AND(D416&gt;=zakresy_produkcyjne!E$2,D416&lt;=zakresy_produkcyjne!E$3)</f>
        <v/>
      </c>
      <c r="AM416" s="309">
        <f>AND(E416&gt;=zakresy_produkcyjne!F$2,E416&lt;=zakresy_produkcyjne!F$3)</f>
        <v/>
      </c>
      <c r="AN416" s="309">
        <f>AND(F416&gt;=zakresy_produkcyjne!G$2,F416&lt;=zakresy_produkcyjne!G$3)</f>
        <v/>
      </c>
      <c r="AO416" s="309">
        <f>AND(G416&gt;=zakresy_produkcyjne!H$2,G416&lt;=zakresy_produkcyjne!H$3)</f>
        <v/>
      </c>
      <c r="AP416" s="309">
        <f>AND(O416&gt;=zakresy_produkcyjne!I$2,O416&lt;=zakresy_produkcyjne!I$3)</f>
        <v/>
      </c>
      <c r="AQ416" s="309">
        <f>AND(P416&gt;=zakresy_produkcyjne!J$2,P416&lt;=zakresy_produkcyjne!J$3)</f>
        <v/>
      </c>
      <c r="AR416" s="309">
        <f>AND(Q416&gt;=zakresy_produkcyjne!K$2,Q416&lt;=zakresy_produkcyjne!K$3)</f>
        <v/>
      </c>
      <c r="AS416" s="309">
        <f>AND(R416&gt;=zakresy_produkcyjne!L$2,R416&lt;=zakresy_produkcyjne!L$3)</f>
        <v/>
      </c>
      <c r="AT416" s="309">
        <f>AND(AI416:AO416)</f>
        <v/>
      </c>
      <c r="AU416" s="309">
        <f>AND(AP416:AS416)</f>
        <v/>
      </c>
      <c r="AV416" s="309">
        <f>AND(AT416:AU416)</f>
        <v/>
      </c>
      <c r="AW416" s="309">
        <f>AI416*zakresy_produkcyjne!B$4+AJ416*zakresy_produkcyjne!C$4+AK416*zakresy_produkcyjne!D$4+AL416*zakresy_produkcyjne!E$4+AM416*zakresy_produkcyjne!F$4+AN416*zakresy_produkcyjne!G$4+AO416*zakresy_produkcyjne!H$4+AP416*zakresy_produkcyjne!I$4+AQ416*zakresy_produkcyjne!J$4+AR416*zakresy_produkcyjne!K$4+AS416*zakresy_produkcyjne!L$4</f>
        <v/>
      </c>
      <c r="BJ416" s="309">
        <f>IF(S416&lt;&gt;"",S416,BE416)</f>
        <v/>
      </c>
      <c r="BK416" s="309">
        <f>IF(T416&lt;&gt;"",T416,BF416)</f>
        <v/>
      </c>
      <c r="BL416" s="309">
        <f>IF(U416&lt;&gt;"",U416,BG416)</f>
        <v/>
      </c>
      <c r="BM416" s="309">
        <f>IF(V416&lt;&gt;"",V416,BH416)</f>
        <v/>
      </c>
      <c r="BN416" s="309">
        <f>IF(X416&lt;&gt;"",X416,BI416)</f>
        <v/>
      </c>
      <c r="BO416" s="309">
        <f>ABS(BE416-BJ416)</f>
        <v/>
      </c>
      <c r="BP416" s="309">
        <f>IF(S416&lt;&gt;"",POWER((Arkusz10!$O$9*Q416+Arkusz10!$P$9)-S416,2))</f>
        <v/>
      </c>
    </row>
    <row customHeight="1" ht="13.8" r="417" s="311">
      <c r="A417" s="472" t="n">
        <v>3.4</v>
      </c>
      <c r="B417" s="472" t="n">
        <v>2.41</v>
      </c>
      <c r="C417" s="472" t="n">
        <v>0.15</v>
      </c>
      <c r="D417" s="472" t="n">
        <v>0.064</v>
      </c>
      <c r="E417" s="472" t="n">
        <v>0</v>
      </c>
      <c r="F417" s="472" t="n">
        <v>0</v>
      </c>
      <c r="G417" s="472" t="n">
        <v>0</v>
      </c>
      <c r="H417" s="472" t="n">
        <v>0.017</v>
      </c>
      <c r="I417" s="472" t="n">
        <v>0.015</v>
      </c>
      <c r="J417" s="472" t="n">
        <v>0</v>
      </c>
      <c r="K417" s="472" t="n">
        <v>0</v>
      </c>
      <c r="L417" s="472" t="n">
        <v>0</v>
      </c>
      <c r="M417" s="472" t="n">
        <v>0</v>
      </c>
      <c r="N417" s="472" t="n">
        <v>0</v>
      </c>
      <c r="O417" s="472" t="n">
        <v>927</v>
      </c>
      <c r="P417" s="472" t="n">
        <v>120</v>
      </c>
      <c r="Q417" s="472" t="n">
        <v>273</v>
      </c>
      <c r="R417" s="472" t="n">
        <v>120</v>
      </c>
      <c r="S417" s="472" t="n">
        <v>1522</v>
      </c>
      <c r="T417" s="472" t="n">
        <v>1373</v>
      </c>
      <c r="U417" s="472" t="n"/>
      <c r="V417" s="472" t="n"/>
      <c r="W417" s="472" t="n"/>
      <c r="X417" s="472" t="n"/>
      <c r="Y417" s="473" t="n">
        <v>43</v>
      </c>
      <c r="Z417" s="472" t="n"/>
      <c r="AA417" s="472" t="n"/>
      <c r="AB417" s="472" t="n"/>
      <c r="AC417" s="472" t="n"/>
      <c r="AD417" s="472" t="n"/>
      <c r="AE417" s="472" t="n"/>
      <c r="AF417" s="309">
        <f>NOT(OR(ISBLANK(S417),ISBLANK(T417),ISBLANK(U417),ISBLANK(V417),AND(ISBLANK(W417),ISBLANK(X417))))</f>
        <v/>
      </c>
      <c r="AG417" s="309" t="n">
        <v>25</v>
      </c>
      <c r="AH417" s="309">
        <f>IF(AG563&lt;=30,1,IF(AG563&lt;=60,2,IF(AG563&lt;=100,3,"bd")))</f>
        <v/>
      </c>
      <c r="AI417" s="309">
        <f>AND(A417&gt;=zakresy_produkcyjne!B$2,A417&lt;=zakresy_produkcyjne!B$3)</f>
        <v/>
      </c>
      <c r="AJ417" s="309">
        <f>AND(B417&gt;=zakresy_produkcyjne!C$2,B417&lt;=zakresy_produkcyjne!C$3)</f>
        <v/>
      </c>
      <c r="AK417" s="309">
        <f>AND(C417&gt;=zakresy_produkcyjne!D$2,C417&lt;=zakresy_produkcyjne!D$3)</f>
        <v/>
      </c>
      <c r="AL417" s="309">
        <f>AND(D417&gt;=zakresy_produkcyjne!E$2,D417&lt;=zakresy_produkcyjne!E$3)</f>
        <v/>
      </c>
      <c r="AM417" s="309">
        <f>AND(E417&gt;=zakresy_produkcyjne!F$2,E417&lt;=zakresy_produkcyjne!F$3)</f>
        <v/>
      </c>
      <c r="AN417" s="309">
        <f>AND(F417&gt;=zakresy_produkcyjne!G$2,F417&lt;=zakresy_produkcyjne!G$3)</f>
        <v/>
      </c>
      <c r="AO417" s="309">
        <f>AND(G417&gt;=zakresy_produkcyjne!H$2,G417&lt;=zakresy_produkcyjne!H$3)</f>
        <v/>
      </c>
      <c r="AP417" s="309">
        <f>AND(O417&gt;=zakresy_produkcyjne!I$2,O417&lt;=zakresy_produkcyjne!I$3)</f>
        <v/>
      </c>
      <c r="AQ417" s="309">
        <f>AND(P417&gt;=zakresy_produkcyjne!J$2,P417&lt;=zakresy_produkcyjne!J$3)</f>
        <v/>
      </c>
      <c r="AR417" s="309">
        <f>AND(Q417&gt;=zakresy_produkcyjne!K$2,Q417&lt;=zakresy_produkcyjne!K$3)</f>
        <v/>
      </c>
      <c r="AS417" s="309">
        <f>AND(R417&gt;=zakresy_produkcyjne!L$2,R417&lt;=zakresy_produkcyjne!L$3)</f>
        <v/>
      </c>
      <c r="AT417" s="309">
        <f>AND(AI417:AO417)</f>
        <v/>
      </c>
      <c r="AU417" s="309">
        <f>AND(AP417:AS417)</f>
        <v/>
      </c>
      <c r="AV417" s="309">
        <f>AND(AT417:AU417)</f>
        <v/>
      </c>
      <c r="AW417" s="309">
        <f>AI417*zakresy_produkcyjne!B$4+AJ417*zakresy_produkcyjne!C$4+AK417*zakresy_produkcyjne!D$4+AL417*zakresy_produkcyjne!E$4+AM417*zakresy_produkcyjne!F$4+AN417*zakresy_produkcyjne!G$4+AO417*zakresy_produkcyjne!H$4+AP417*zakresy_produkcyjne!I$4+AQ417*zakresy_produkcyjne!J$4+AR417*zakresy_produkcyjne!K$4+AS417*zakresy_produkcyjne!L$4</f>
        <v/>
      </c>
      <c r="BJ417" s="309">
        <f>IF(S417&lt;&gt;"",S417,BE417)</f>
        <v/>
      </c>
      <c r="BK417" s="309">
        <f>IF(T417&lt;&gt;"",T417,BF417)</f>
        <v/>
      </c>
      <c r="BL417" s="309">
        <f>IF(U417&lt;&gt;"",U417,BG417)</f>
        <v/>
      </c>
      <c r="BM417" s="309">
        <f>IF(V417&lt;&gt;"",V417,BH417)</f>
        <v/>
      </c>
      <c r="BN417" s="309">
        <f>IF(X417&lt;&gt;"",X417,BI417)</f>
        <v/>
      </c>
      <c r="BO417" s="309">
        <f>ABS(BE417-BJ417)</f>
        <v/>
      </c>
      <c r="BP417" s="309">
        <f>IF(S417&lt;&gt;"",POWER((Arkusz10!$O$9*Q417+Arkusz10!$P$9)-S417,2))</f>
        <v/>
      </c>
    </row>
    <row customHeight="1" ht="13.8" r="418" s="311">
      <c r="A418" s="472" t="n">
        <v>3.4</v>
      </c>
      <c r="B418" s="472" t="n">
        <v>2.41</v>
      </c>
      <c r="C418" s="472" t="n">
        <v>0.15</v>
      </c>
      <c r="D418" s="472" t="n">
        <v>0.064</v>
      </c>
      <c r="E418" s="472" t="n">
        <v>0</v>
      </c>
      <c r="F418" s="472" t="n">
        <v>0</v>
      </c>
      <c r="G418" s="472" t="n">
        <v>0</v>
      </c>
      <c r="H418" s="472" t="n">
        <v>0.017</v>
      </c>
      <c r="I418" s="472" t="n">
        <v>0.015</v>
      </c>
      <c r="J418" s="472" t="n">
        <v>0</v>
      </c>
      <c r="K418" s="472" t="n">
        <v>0</v>
      </c>
      <c r="L418" s="472" t="n">
        <v>0</v>
      </c>
      <c r="M418" s="472" t="n">
        <v>0</v>
      </c>
      <c r="N418" s="472" t="n">
        <v>0</v>
      </c>
      <c r="O418" s="472" t="n">
        <v>927</v>
      </c>
      <c r="P418" s="472" t="n">
        <v>120</v>
      </c>
      <c r="Q418" s="472" t="n">
        <v>288</v>
      </c>
      <c r="R418" s="472" t="n">
        <v>120</v>
      </c>
      <c r="S418" s="472" t="n">
        <v>1470</v>
      </c>
      <c r="T418" s="472" t="n">
        <v>1302</v>
      </c>
      <c r="U418" s="472" t="n"/>
      <c r="V418" s="472" t="n"/>
      <c r="W418" s="472" t="n"/>
      <c r="X418" s="472" t="n"/>
      <c r="Y418" s="473" t="n">
        <v>43</v>
      </c>
      <c r="Z418" s="472" t="n"/>
      <c r="AA418" s="472" t="n"/>
      <c r="AB418" s="472" t="n"/>
      <c r="AC418" s="472" t="n"/>
      <c r="AD418" s="472" t="n"/>
      <c r="AE418" s="472" t="n"/>
      <c r="AF418" s="309">
        <f>NOT(OR(ISBLANK(S418),ISBLANK(T418),ISBLANK(U418),ISBLANK(V418),AND(ISBLANK(W418),ISBLANK(X418))))</f>
        <v/>
      </c>
      <c r="AG418" s="309" t="n">
        <v>25</v>
      </c>
      <c r="AH418" s="309">
        <f>IF(AG564&lt;=30,1,IF(AG564&lt;=60,2,IF(AG564&lt;=100,3,"bd")))</f>
        <v/>
      </c>
      <c r="AI418" s="309">
        <f>AND(A418&gt;=zakresy_produkcyjne!B$2,A418&lt;=zakresy_produkcyjne!B$3)</f>
        <v/>
      </c>
      <c r="AJ418" s="309">
        <f>AND(B418&gt;=zakresy_produkcyjne!C$2,B418&lt;=zakresy_produkcyjne!C$3)</f>
        <v/>
      </c>
      <c r="AK418" s="309">
        <f>AND(C418&gt;=zakresy_produkcyjne!D$2,C418&lt;=zakresy_produkcyjne!D$3)</f>
        <v/>
      </c>
      <c r="AL418" s="309">
        <f>AND(D418&gt;=zakresy_produkcyjne!E$2,D418&lt;=zakresy_produkcyjne!E$3)</f>
        <v/>
      </c>
      <c r="AM418" s="309">
        <f>AND(E418&gt;=zakresy_produkcyjne!F$2,E418&lt;=zakresy_produkcyjne!F$3)</f>
        <v/>
      </c>
      <c r="AN418" s="309">
        <f>AND(F418&gt;=zakresy_produkcyjne!G$2,F418&lt;=zakresy_produkcyjne!G$3)</f>
        <v/>
      </c>
      <c r="AO418" s="309">
        <f>AND(G418&gt;=zakresy_produkcyjne!H$2,G418&lt;=zakresy_produkcyjne!H$3)</f>
        <v/>
      </c>
      <c r="AP418" s="309">
        <f>AND(O418&gt;=zakresy_produkcyjne!I$2,O418&lt;=zakresy_produkcyjne!I$3)</f>
        <v/>
      </c>
      <c r="AQ418" s="309">
        <f>AND(P418&gt;=zakresy_produkcyjne!J$2,P418&lt;=zakresy_produkcyjne!J$3)</f>
        <v/>
      </c>
      <c r="AR418" s="309">
        <f>AND(Q418&gt;=zakresy_produkcyjne!K$2,Q418&lt;=zakresy_produkcyjne!K$3)</f>
        <v/>
      </c>
      <c r="AS418" s="309">
        <f>AND(R418&gt;=zakresy_produkcyjne!L$2,R418&lt;=zakresy_produkcyjne!L$3)</f>
        <v/>
      </c>
      <c r="AT418" s="309">
        <f>AND(AI418:AO418)</f>
        <v/>
      </c>
      <c r="AU418" s="309">
        <f>AND(AP418:AS418)</f>
        <v/>
      </c>
      <c r="AV418" s="309">
        <f>AND(AT418:AU418)</f>
        <v/>
      </c>
      <c r="AW418" s="309">
        <f>AI418*zakresy_produkcyjne!B$4+AJ418*zakresy_produkcyjne!C$4+AK418*zakresy_produkcyjne!D$4+AL418*zakresy_produkcyjne!E$4+AM418*zakresy_produkcyjne!F$4+AN418*zakresy_produkcyjne!G$4+AO418*zakresy_produkcyjne!H$4+AP418*zakresy_produkcyjne!I$4+AQ418*zakresy_produkcyjne!J$4+AR418*zakresy_produkcyjne!K$4+AS418*zakresy_produkcyjne!L$4</f>
        <v/>
      </c>
      <c r="BJ418" s="309">
        <f>IF(S418&lt;&gt;"",S418,BE418)</f>
        <v/>
      </c>
      <c r="BK418" s="309">
        <f>IF(T418&lt;&gt;"",T418,BF418)</f>
        <v/>
      </c>
      <c r="BL418" s="309">
        <f>IF(U418&lt;&gt;"",U418,BG418)</f>
        <v/>
      </c>
      <c r="BM418" s="309">
        <f>IF(V418&lt;&gt;"",V418,BH418)</f>
        <v/>
      </c>
      <c r="BN418" s="309">
        <f>IF(X418&lt;&gt;"",X418,BI418)</f>
        <v/>
      </c>
      <c r="BO418" s="309">
        <f>ABS(BE418-BJ418)</f>
        <v/>
      </c>
      <c r="BP418" s="309">
        <f>IF(S418&lt;&gt;"",POWER((Arkusz10!$O$9*Q418+Arkusz10!$P$9)-S418,2))</f>
        <v/>
      </c>
    </row>
    <row customHeight="1" ht="13.8" r="419" s="311">
      <c r="A419" s="472" t="n">
        <v>3.4</v>
      </c>
      <c r="B419" s="472" t="n">
        <v>2.41</v>
      </c>
      <c r="C419" s="472" t="n">
        <v>0.15</v>
      </c>
      <c r="D419" s="472" t="n">
        <v>0.064</v>
      </c>
      <c r="E419" s="472" t="n">
        <v>0</v>
      </c>
      <c r="F419" s="472" t="n">
        <v>0</v>
      </c>
      <c r="G419" s="472" t="n">
        <v>0</v>
      </c>
      <c r="H419" s="472" t="n">
        <v>0.017</v>
      </c>
      <c r="I419" s="472" t="n">
        <v>0.015</v>
      </c>
      <c r="J419" s="472" t="n">
        <v>0</v>
      </c>
      <c r="K419" s="472" t="n">
        <v>0</v>
      </c>
      <c r="L419" s="472" t="n">
        <v>0</v>
      </c>
      <c r="M419" s="472" t="n">
        <v>0</v>
      </c>
      <c r="N419" s="472" t="n">
        <v>0</v>
      </c>
      <c r="O419" s="472" t="n">
        <v>927</v>
      </c>
      <c r="P419" s="472" t="n">
        <v>120</v>
      </c>
      <c r="Q419" s="472" t="n">
        <v>316</v>
      </c>
      <c r="R419" s="472" t="n">
        <v>120</v>
      </c>
      <c r="S419" s="472" t="n">
        <v>1326</v>
      </c>
      <c r="T419" s="472" t="n">
        <v>1154</v>
      </c>
      <c r="U419" s="472" t="n"/>
      <c r="V419" s="472" t="n"/>
      <c r="W419" s="472" t="n"/>
      <c r="X419" s="472" t="n"/>
      <c r="Y419" s="473" t="n">
        <v>43</v>
      </c>
      <c r="Z419" s="472" t="n"/>
      <c r="AA419" s="472" t="n"/>
      <c r="AB419" s="472" t="n"/>
      <c r="AC419" s="472" t="n"/>
      <c r="AD419" s="472" t="n"/>
      <c r="AE419" s="472" t="n"/>
      <c r="AF419" s="309">
        <f>NOT(OR(ISBLANK(S419),ISBLANK(T419),ISBLANK(U419),ISBLANK(V419),AND(ISBLANK(W419),ISBLANK(X419))))</f>
        <v/>
      </c>
      <c r="AG419" s="309" t="n">
        <v>25</v>
      </c>
      <c r="AH419" s="309">
        <f>IF(AG565&lt;=30,1,IF(AG565&lt;=60,2,IF(AG565&lt;=100,3,"bd")))</f>
        <v/>
      </c>
      <c r="AI419" s="309">
        <f>AND(A419&gt;=zakresy_produkcyjne!B$2,A419&lt;=zakresy_produkcyjne!B$3)</f>
        <v/>
      </c>
      <c r="AJ419" s="309">
        <f>AND(B419&gt;=zakresy_produkcyjne!C$2,B419&lt;=zakresy_produkcyjne!C$3)</f>
        <v/>
      </c>
      <c r="AK419" s="309">
        <f>AND(C419&gt;=zakresy_produkcyjne!D$2,C419&lt;=zakresy_produkcyjne!D$3)</f>
        <v/>
      </c>
      <c r="AL419" s="309">
        <f>AND(D419&gt;=zakresy_produkcyjne!E$2,D419&lt;=zakresy_produkcyjne!E$3)</f>
        <v/>
      </c>
      <c r="AM419" s="309">
        <f>AND(E419&gt;=zakresy_produkcyjne!F$2,E419&lt;=zakresy_produkcyjne!F$3)</f>
        <v/>
      </c>
      <c r="AN419" s="309">
        <f>AND(F419&gt;=zakresy_produkcyjne!G$2,F419&lt;=zakresy_produkcyjne!G$3)</f>
        <v/>
      </c>
      <c r="AO419" s="309">
        <f>AND(G419&gt;=zakresy_produkcyjne!H$2,G419&lt;=zakresy_produkcyjne!H$3)</f>
        <v/>
      </c>
      <c r="AP419" s="309">
        <f>AND(O419&gt;=zakresy_produkcyjne!I$2,O419&lt;=zakresy_produkcyjne!I$3)</f>
        <v/>
      </c>
      <c r="AQ419" s="309">
        <f>AND(P419&gt;=zakresy_produkcyjne!J$2,P419&lt;=zakresy_produkcyjne!J$3)</f>
        <v/>
      </c>
      <c r="AR419" s="309">
        <f>AND(Q419&gt;=zakresy_produkcyjne!K$2,Q419&lt;=zakresy_produkcyjne!K$3)</f>
        <v/>
      </c>
      <c r="AS419" s="309">
        <f>AND(R419&gt;=zakresy_produkcyjne!L$2,R419&lt;=zakresy_produkcyjne!L$3)</f>
        <v/>
      </c>
      <c r="AT419" s="309">
        <f>AND(AI419:AO419)</f>
        <v/>
      </c>
      <c r="AU419" s="309">
        <f>AND(AP419:AS419)</f>
        <v/>
      </c>
      <c r="AV419" s="309">
        <f>AND(AT419:AU419)</f>
        <v/>
      </c>
      <c r="AW419" s="309">
        <f>AI419*zakresy_produkcyjne!B$4+AJ419*zakresy_produkcyjne!C$4+AK419*zakresy_produkcyjne!D$4+AL419*zakresy_produkcyjne!E$4+AM419*zakresy_produkcyjne!F$4+AN419*zakresy_produkcyjne!G$4+AO419*zakresy_produkcyjne!H$4+AP419*zakresy_produkcyjne!I$4+AQ419*zakresy_produkcyjne!J$4+AR419*zakresy_produkcyjne!K$4+AS419*zakresy_produkcyjne!L$4</f>
        <v/>
      </c>
      <c r="BJ419" s="309">
        <f>IF(S419&lt;&gt;"",S419,BE419)</f>
        <v/>
      </c>
      <c r="BK419" s="309">
        <f>IF(T419&lt;&gt;"",T419,BF419)</f>
        <v/>
      </c>
      <c r="BL419" s="309">
        <f>IF(U419&lt;&gt;"",U419,BG419)</f>
        <v/>
      </c>
      <c r="BM419" s="309">
        <f>IF(V419&lt;&gt;"",V419,BH419)</f>
        <v/>
      </c>
      <c r="BN419" s="309">
        <f>IF(X419&lt;&gt;"",X419,BI419)</f>
        <v/>
      </c>
      <c r="BO419" s="309">
        <f>ABS(BE419-BJ419)</f>
        <v/>
      </c>
      <c r="BP419" s="309">
        <f>IF(S419&lt;&gt;"",POWER((Arkusz10!$O$9*Q419+Arkusz10!$P$9)-S419,2))</f>
        <v/>
      </c>
    </row>
    <row customHeight="1" ht="13.8" r="420" s="311">
      <c r="A420" s="472" t="n">
        <v>3.4</v>
      </c>
      <c r="B420" s="472" t="n">
        <v>2.41</v>
      </c>
      <c r="C420" s="472" t="n">
        <v>0.15</v>
      </c>
      <c r="D420" s="472" t="n">
        <v>0.064</v>
      </c>
      <c r="E420" s="472" t="n">
        <v>0</v>
      </c>
      <c r="F420" s="472" t="n">
        <v>0</v>
      </c>
      <c r="G420" s="472" t="n">
        <v>0</v>
      </c>
      <c r="H420" s="472" t="n">
        <v>0.017</v>
      </c>
      <c r="I420" s="472" t="n">
        <v>0.015</v>
      </c>
      <c r="J420" s="472" t="n">
        <v>0</v>
      </c>
      <c r="K420" s="472" t="n">
        <v>0</v>
      </c>
      <c r="L420" s="472" t="n">
        <v>0</v>
      </c>
      <c r="M420" s="472" t="n">
        <v>0</v>
      </c>
      <c r="N420" s="472" t="n">
        <v>0</v>
      </c>
      <c r="O420" s="472" t="n">
        <v>927</v>
      </c>
      <c r="P420" s="472" t="n">
        <v>120</v>
      </c>
      <c r="Q420" s="472" t="n">
        <v>330</v>
      </c>
      <c r="R420" s="472" t="n">
        <v>120</v>
      </c>
      <c r="S420" s="472" t="n">
        <v>1277</v>
      </c>
      <c r="T420" s="472" t="n">
        <v>1081</v>
      </c>
      <c r="U420" s="472" t="n"/>
      <c r="V420" s="472" t="n"/>
      <c r="W420" s="472" t="n"/>
      <c r="X420" s="472" t="n"/>
      <c r="Y420" s="473" t="n">
        <v>43</v>
      </c>
      <c r="Z420" s="472" t="n"/>
      <c r="AA420" s="472" t="n"/>
      <c r="AB420" s="472" t="n"/>
      <c r="AC420" s="472" t="n"/>
      <c r="AD420" s="472" t="n"/>
      <c r="AE420" s="472" t="n"/>
      <c r="AF420" s="309">
        <f>NOT(OR(ISBLANK(S420),ISBLANK(T420),ISBLANK(U420),ISBLANK(V420),AND(ISBLANK(W420),ISBLANK(X420))))</f>
        <v/>
      </c>
      <c r="AG420" s="309" t="n">
        <v>25</v>
      </c>
      <c r="AH420" s="309">
        <f>IF(AG566&lt;=30,1,IF(AG566&lt;=60,2,IF(AG566&lt;=100,3,"bd")))</f>
        <v/>
      </c>
      <c r="AI420" s="309">
        <f>AND(A420&gt;=zakresy_produkcyjne!B$2,A420&lt;=zakresy_produkcyjne!B$3)</f>
        <v/>
      </c>
      <c r="AJ420" s="309">
        <f>AND(B420&gt;=zakresy_produkcyjne!C$2,B420&lt;=zakresy_produkcyjne!C$3)</f>
        <v/>
      </c>
      <c r="AK420" s="309">
        <f>AND(C420&gt;=zakresy_produkcyjne!D$2,C420&lt;=zakresy_produkcyjne!D$3)</f>
        <v/>
      </c>
      <c r="AL420" s="309">
        <f>AND(D420&gt;=zakresy_produkcyjne!E$2,D420&lt;=zakresy_produkcyjne!E$3)</f>
        <v/>
      </c>
      <c r="AM420" s="309">
        <f>AND(E420&gt;=zakresy_produkcyjne!F$2,E420&lt;=zakresy_produkcyjne!F$3)</f>
        <v/>
      </c>
      <c r="AN420" s="309">
        <f>AND(F420&gt;=zakresy_produkcyjne!G$2,F420&lt;=zakresy_produkcyjne!G$3)</f>
        <v/>
      </c>
      <c r="AO420" s="309">
        <f>AND(G420&gt;=zakresy_produkcyjne!H$2,G420&lt;=zakresy_produkcyjne!H$3)</f>
        <v/>
      </c>
      <c r="AP420" s="309">
        <f>AND(O420&gt;=zakresy_produkcyjne!I$2,O420&lt;=zakresy_produkcyjne!I$3)</f>
        <v/>
      </c>
      <c r="AQ420" s="309">
        <f>AND(P420&gt;=zakresy_produkcyjne!J$2,P420&lt;=zakresy_produkcyjne!J$3)</f>
        <v/>
      </c>
      <c r="AR420" s="309">
        <f>AND(Q420&gt;=zakresy_produkcyjne!K$2,Q420&lt;=zakresy_produkcyjne!K$3)</f>
        <v/>
      </c>
      <c r="AS420" s="309">
        <f>AND(R420&gt;=zakresy_produkcyjne!L$2,R420&lt;=zakresy_produkcyjne!L$3)</f>
        <v/>
      </c>
      <c r="AT420" s="309">
        <f>AND(AI420:AO420)</f>
        <v/>
      </c>
      <c r="AU420" s="309">
        <f>AND(AP420:AS420)</f>
        <v/>
      </c>
      <c r="AV420" s="309">
        <f>AND(AT420:AU420)</f>
        <v/>
      </c>
      <c r="AW420" s="309">
        <f>AI420*zakresy_produkcyjne!B$4+AJ420*zakresy_produkcyjne!C$4+AK420*zakresy_produkcyjne!D$4+AL420*zakresy_produkcyjne!E$4+AM420*zakresy_produkcyjne!F$4+AN420*zakresy_produkcyjne!G$4+AO420*zakresy_produkcyjne!H$4+AP420*zakresy_produkcyjne!I$4+AQ420*zakresy_produkcyjne!J$4+AR420*zakresy_produkcyjne!K$4+AS420*zakresy_produkcyjne!L$4</f>
        <v/>
      </c>
      <c r="BJ420" s="309">
        <f>IF(S420&lt;&gt;"",S420,BE420)</f>
        <v/>
      </c>
      <c r="BK420" s="309">
        <f>IF(T420&lt;&gt;"",T420,BF420)</f>
        <v/>
      </c>
      <c r="BL420" s="309">
        <f>IF(U420&lt;&gt;"",U420,BG420)</f>
        <v/>
      </c>
      <c r="BM420" s="309">
        <f>IF(V420&lt;&gt;"",V420,BH420)</f>
        <v/>
      </c>
      <c r="BN420" s="309">
        <f>IF(X420&lt;&gt;"",X420,BI420)</f>
        <v/>
      </c>
      <c r="BO420" s="309">
        <f>ABS(BE420-BJ420)</f>
        <v/>
      </c>
      <c r="BP420" s="309">
        <f>IF(S420&lt;&gt;"",POWER((Arkusz10!$O$9*Q420+Arkusz10!$P$9)-S420,2))</f>
        <v/>
      </c>
    </row>
    <row customHeight="1" ht="13.8" r="421" s="311">
      <c r="A421" s="472" t="n">
        <v>3.4</v>
      </c>
      <c r="B421" s="472" t="n">
        <v>2.41</v>
      </c>
      <c r="C421" s="472" t="n">
        <v>0.15</v>
      </c>
      <c r="D421" s="472" t="n">
        <v>0.064</v>
      </c>
      <c r="E421" s="472" t="n">
        <v>0</v>
      </c>
      <c r="F421" s="472" t="n">
        <v>0</v>
      </c>
      <c r="G421" s="472" t="n">
        <v>0</v>
      </c>
      <c r="H421" s="472" t="n">
        <v>0.017</v>
      </c>
      <c r="I421" s="472" t="n">
        <v>0.015</v>
      </c>
      <c r="J421" s="472" t="n">
        <v>0</v>
      </c>
      <c r="K421" s="472" t="n">
        <v>0</v>
      </c>
      <c r="L421" s="472" t="n">
        <v>0</v>
      </c>
      <c r="M421" s="472" t="n">
        <v>0</v>
      </c>
      <c r="N421" s="472" t="n">
        <v>0</v>
      </c>
      <c r="O421" s="472" t="n">
        <v>927</v>
      </c>
      <c r="P421" s="472" t="n">
        <v>120</v>
      </c>
      <c r="Q421" s="472" t="n">
        <v>343</v>
      </c>
      <c r="R421" s="472" t="n">
        <v>120</v>
      </c>
      <c r="S421" s="472" t="n">
        <v>1185</v>
      </c>
      <c r="T421" s="472" t="n">
        <v>989</v>
      </c>
      <c r="U421" s="472" t="n"/>
      <c r="V421" s="472" t="n"/>
      <c r="W421" s="472" t="n"/>
      <c r="X421" s="472" t="n"/>
      <c r="Y421" s="473" t="n">
        <v>43</v>
      </c>
      <c r="Z421" s="472" t="n"/>
      <c r="AA421" s="472" t="n"/>
      <c r="AB421" s="472" t="n"/>
      <c r="AC421" s="472" t="n"/>
      <c r="AD421" s="472" t="n"/>
      <c r="AE421" s="472" t="n"/>
      <c r="AF421" s="309">
        <f>NOT(OR(ISBLANK(S421),ISBLANK(T421),ISBLANK(U421),ISBLANK(V421),AND(ISBLANK(W421),ISBLANK(X421))))</f>
        <v/>
      </c>
      <c r="AG421" s="309" t="n">
        <v>25</v>
      </c>
      <c r="AH421" s="309">
        <f>IF(AG567&lt;=30,1,IF(AG567&lt;=60,2,IF(AG567&lt;=100,3,"bd")))</f>
        <v/>
      </c>
      <c r="AI421" s="309">
        <f>AND(A421&gt;=zakresy_produkcyjne!B$2,A421&lt;=zakresy_produkcyjne!B$3)</f>
        <v/>
      </c>
      <c r="AJ421" s="309">
        <f>AND(B421&gt;=zakresy_produkcyjne!C$2,B421&lt;=zakresy_produkcyjne!C$3)</f>
        <v/>
      </c>
      <c r="AK421" s="309">
        <f>AND(C421&gt;=zakresy_produkcyjne!D$2,C421&lt;=zakresy_produkcyjne!D$3)</f>
        <v/>
      </c>
      <c r="AL421" s="309">
        <f>AND(D421&gt;=zakresy_produkcyjne!E$2,D421&lt;=zakresy_produkcyjne!E$3)</f>
        <v/>
      </c>
      <c r="AM421" s="309">
        <f>AND(E421&gt;=zakresy_produkcyjne!F$2,E421&lt;=zakresy_produkcyjne!F$3)</f>
        <v/>
      </c>
      <c r="AN421" s="309">
        <f>AND(F421&gt;=zakresy_produkcyjne!G$2,F421&lt;=zakresy_produkcyjne!G$3)</f>
        <v/>
      </c>
      <c r="AO421" s="309">
        <f>AND(G421&gt;=zakresy_produkcyjne!H$2,G421&lt;=zakresy_produkcyjne!H$3)</f>
        <v/>
      </c>
      <c r="AP421" s="309">
        <f>AND(O421&gt;=zakresy_produkcyjne!I$2,O421&lt;=zakresy_produkcyjne!I$3)</f>
        <v/>
      </c>
      <c r="AQ421" s="309">
        <f>AND(P421&gt;=zakresy_produkcyjne!J$2,P421&lt;=zakresy_produkcyjne!J$3)</f>
        <v/>
      </c>
      <c r="AR421" s="309">
        <f>AND(Q421&gt;=zakresy_produkcyjne!K$2,Q421&lt;=zakresy_produkcyjne!K$3)</f>
        <v/>
      </c>
      <c r="AS421" s="309">
        <f>AND(R421&gt;=zakresy_produkcyjne!L$2,R421&lt;=zakresy_produkcyjne!L$3)</f>
        <v/>
      </c>
      <c r="AT421" s="309">
        <f>AND(AI421:AO421)</f>
        <v/>
      </c>
      <c r="AU421" s="309">
        <f>AND(AP421:AS421)</f>
        <v/>
      </c>
      <c r="AV421" s="309">
        <f>AND(AT421:AU421)</f>
        <v/>
      </c>
      <c r="AW421" s="309">
        <f>AI421*zakresy_produkcyjne!B$4+AJ421*zakresy_produkcyjne!C$4+AK421*zakresy_produkcyjne!D$4+AL421*zakresy_produkcyjne!E$4+AM421*zakresy_produkcyjne!F$4+AN421*zakresy_produkcyjne!G$4+AO421*zakresy_produkcyjne!H$4+AP421*zakresy_produkcyjne!I$4+AQ421*zakresy_produkcyjne!J$4+AR421*zakresy_produkcyjne!K$4+AS421*zakresy_produkcyjne!L$4</f>
        <v/>
      </c>
      <c r="BJ421" s="309">
        <f>IF(S421&lt;&gt;"",S421,BE421)</f>
        <v/>
      </c>
      <c r="BK421" s="309">
        <f>IF(T421&lt;&gt;"",T421,BF421)</f>
        <v/>
      </c>
      <c r="BL421" s="309">
        <f>IF(U421&lt;&gt;"",U421,BG421)</f>
        <v/>
      </c>
      <c r="BM421" s="309">
        <f>IF(V421&lt;&gt;"",V421,BH421)</f>
        <v/>
      </c>
      <c r="BN421" s="309">
        <f>IF(X421&lt;&gt;"",X421,BI421)</f>
        <v/>
      </c>
      <c r="BO421" s="309">
        <f>ABS(BE421-BJ421)</f>
        <v/>
      </c>
      <c r="BP421" s="309">
        <f>IF(S421&lt;&gt;"",POWER((Arkusz10!$O$9*Q421+Arkusz10!$P$9)-S421,2))</f>
        <v/>
      </c>
    </row>
    <row customHeight="1" ht="13.8" r="422" s="311">
      <c r="A422" s="472" t="n">
        <v>3.4</v>
      </c>
      <c r="B422" s="472" t="n">
        <v>2.41</v>
      </c>
      <c r="C422" s="472" t="n">
        <v>0.15</v>
      </c>
      <c r="D422" s="472" t="n">
        <v>0.064</v>
      </c>
      <c r="E422" s="472" t="n">
        <v>0</v>
      </c>
      <c r="F422" s="472" t="n">
        <v>0</v>
      </c>
      <c r="G422" s="472" t="n">
        <v>0</v>
      </c>
      <c r="H422" s="472" t="n">
        <v>0.017</v>
      </c>
      <c r="I422" s="472" t="n">
        <v>0.015</v>
      </c>
      <c r="J422" s="472" t="n">
        <v>0</v>
      </c>
      <c r="K422" s="472" t="n">
        <v>0</v>
      </c>
      <c r="L422" s="472" t="n">
        <v>0</v>
      </c>
      <c r="M422" s="472" t="n">
        <v>0</v>
      </c>
      <c r="N422" s="472" t="n">
        <v>0</v>
      </c>
      <c r="O422" s="472" t="n">
        <v>927</v>
      </c>
      <c r="P422" s="472" t="n">
        <v>120</v>
      </c>
      <c r="Q422" s="472" t="n">
        <v>357</v>
      </c>
      <c r="R422" s="472" t="n">
        <v>120</v>
      </c>
      <c r="S422" s="472" t="n">
        <v>1105</v>
      </c>
      <c r="T422" s="472" t="n">
        <v>946</v>
      </c>
      <c r="U422" s="472" t="n"/>
      <c r="V422" s="472" t="n"/>
      <c r="W422" s="472" t="n"/>
      <c r="X422" s="472" t="n"/>
      <c r="Y422" s="473" t="n">
        <v>43</v>
      </c>
      <c r="Z422" s="472" t="n"/>
      <c r="AA422" s="472" t="n"/>
      <c r="AB422" s="472" t="n"/>
      <c r="AC422" s="472" t="n"/>
      <c r="AD422" s="472" t="n"/>
      <c r="AE422" s="472" t="n"/>
      <c r="AF422" s="309">
        <f>NOT(OR(ISBLANK(S422),ISBLANK(T422),ISBLANK(U422),ISBLANK(V422),AND(ISBLANK(W422),ISBLANK(X422))))</f>
        <v/>
      </c>
      <c r="AG422" s="309" t="n">
        <v>25</v>
      </c>
      <c r="AH422" s="309">
        <f>IF(AG568&lt;=30,1,IF(AG568&lt;=60,2,IF(AG568&lt;=100,3,"bd")))</f>
        <v/>
      </c>
      <c r="AI422" s="309">
        <f>AND(A422&gt;=zakresy_produkcyjne!B$2,A422&lt;=zakresy_produkcyjne!B$3)</f>
        <v/>
      </c>
      <c r="AJ422" s="309">
        <f>AND(B422&gt;=zakresy_produkcyjne!C$2,B422&lt;=zakresy_produkcyjne!C$3)</f>
        <v/>
      </c>
      <c r="AK422" s="309">
        <f>AND(C422&gt;=zakresy_produkcyjne!D$2,C422&lt;=zakresy_produkcyjne!D$3)</f>
        <v/>
      </c>
      <c r="AL422" s="309">
        <f>AND(D422&gt;=zakresy_produkcyjne!E$2,D422&lt;=zakresy_produkcyjne!E$3)</f>
        <v/>
      </c>
      <c r="AM422" s="309">
        <f>AND(E422&gt;=zakresy_produkcyjne!F$2,E422&lt;=zakresy_produkcyjne!F$3)</f>
        <v/>
      </c>
      <c r="AN422" s="309">
        <f>AND(F422&gt;=zakresy_produkcyjne!G$2,F422&lt;=zakresy_produkcyjne!G$3)</f>
        <v/>
      </c>
      <c r="AO422" s="309">
        <f>AND(G422&gt;=zakresy_produkcyjne!H$2,G422&lt;=zakresy_produkcyjne!H$3)</f>
        <v/>
      </c>
      <c r="AP422" s="309">
        <f>AND(O422&gt;=zakresy_produkcyjne!I$2,O422&lt;=zakresy_produkcyjne!I$3)</f>
        <v/>
      </c>
      <c r="AQ422" s="309">
        <f>AND(P422&gt;=zakresy_produkcyjne!J$2,P422&lt;=zakresy_produkcyjne!J$3)</f>
        <v/>
      </c>
      <c r="AR422" s="309">
        <f>AND(Q422&gt;=zakresy_produkcyjne!K$2,Q422&lt;=zakresy_produkcyjne!K$3)</f>
        <v/>
      </c>
      <c r="AS422" s="309">
        <f>AND(R422&gt;=zakresy_produkcyjne!L$2,R422&lt;=zakresy_produkcyjne!L$3)</f>
        <v/>
      </c>
      <c r="AT422" s="309">
        <f>AND(AI422:AO422)</f>
        <v/>
      </c>
      <c r="AU422" s="309">
        <f>AND(AP422:AS422)</f>
        <v/>
      </c>
      <c r="AV422" s="309">
        <f>AND(AT422:AU422)</f>
        <v/>
      </c>
      <c r="AW422" s="309">
        <f>AI422*zakresy_produkcyjne!B$4+AJ422*zakresy_produkcyjne!C$4+AK422*zakresy_produkcyjne!D$4+AL422*zakresy_produkcyjne!E$4+AM422*zakresy_produkcyjne!F$4+AN422*zakresy_produkcyjne!G$4+AO422*zakresy_produkcyjne!H$4+AP422*zakresy_produkcyjne!I$4+AQ422*zakresy_produkcyjne!J$4+AR422*zakresy_produkcyjne!K$4+AS422*zakresy_produkcyjne!L$4</f>
        <v/>
      </c>
      <c r="BJ422" s="309">
        <f>IF(S422&lt;&gt;"",S422,BE422)</f>
        <v/>
      </c>
      <c r="BK422" s="309">
        <f>IF(T422&lt;&gt;"",T422,BF422)</f>
        <v/>
      </c>
      <c r="BL422" s="309">
        <f>IF(U422&lt;&gt;"",U422,BG422)</f>
        <v/>
      </c>
      <c r="BM422" s="309">
        <f>IF(V422&lt;&gt;"",V422,BH422)</f>
        <v/>
      </c>
      <c r="BN422" s="309">
        <f>IF(X422&lt;&gt;"",X422,BI422)</f>
        <v/>
      </c>
      <c r="BO422" s="309">
        <f>ABS(BE422-BJ422)</f>
        <v/>
      </c>
      <c r="BP422" s="309">
        <f>IF(S422&lt;&gt;"",POWER((Arkusz10!$O$9*Q422+Arkusz10!$P$9)-S422,2))</f>
        <v/>
      </c>
    </row>
    <row customHeight="1" ht="13.8" r="423" s="311">
      <c r="A423" s="472" t="n">
        <v>3.4</v>
      </c>
      <c r="B423" s="472" t="n">
        <v>2.41</v>
      </c>
      <c r="C423" s="472" t="n">
        <v>0.15</v>
      </c>
      <c r="D423" s="472" t="n">
        <v>0.064</v>
      </c>
      <c r="E423" s="472" t="n">
        <v>0</v>
      </c>
      <c r="F423" s="472" t="n">
        <v>0</v>
      </c>
      <c r="G423" s="472" t="n">
        <v>0</v>
      </c>
      <c r="H423" s="472" t="n">
        <v>0.017</v>
      </c>
      <c r="I423" s="472" t="n">
        <v>0.015</v>
      </c>
      <c r="J423" s="472" t="n">
        <v>0</v>
      </c>
      <c r="K423" s="472" t="n">
        <v>0</v>
      </c>
      <c r="L423" s="472" t="n">
        <v>0</v>
      </c>
      <c r="M423" s="472" t="n">
        <v>0</v>
      </c>
      <c r="N423" s="472" t="n">
        <v>0</v>
      </c>
      <c r="O423" s="472" t="n">
        <v>927</v>
      </c>
      <c r="P423" s="472" t="n">
        <v>120</v>
      </c>
      <c r="Q423" s="472" t="n">
        <v>371</v>
      </c>
      <c r="R423" s="472" t="n">
        <v>120</v>
      </c>
      <c r="S423" s="472" t="n">
        <v>1062</v>
      </c>
      <c r="T423" s="472" t="n">
        <v>861</v>
      </c>
      <c r="U423" s="472" t="n"/>
      <c r="V423" s="472" t="n"/>
      <c r="W423" s="472" t="n"/>
      <c r="X423" s="472" t="n"/>
      <c r="Y423" s="473" t="n">
        <v>43</v>
      </c>
      <c r="Z423" s="472" t="n"/>
      <c r="AA423" s="472" t="n"/>
      <c r="AB423" s="472" t="n"/>
      <c r="AC423" s="472" t="n"/>
      <c r="AD423" s="472" t="n"/>
      <c r="AE423" s="472" t="n"/>
      <c r="AF423" s="309">
        <f>NOT(OR(ISBLANK(S423),ISBLANK(T423),ISBLANK(U423),ISBLANK(V423),AND(ISBLANK(W423),ISBLANK(X423))))</f>
        <v/>
      </c>
      <c r="AG423" s="309" t="n">
        <v>25</v>
      </c>
      <c r="AH423" s="309">
        <f>IF(AG569&lt;=30,1,IF(AG569&lt;=60,2,IF(AG569&lt;=100,3,"bd")))</f>
        <v/>
      </c>
      <c r="AI423" s="309">
        <f>AND(A423&gt;=zakresy_produkcyjne!B$2,A423&lt;=zakresy_produkcyjne!B$3)</f>
        <v/>
      </c>
      <c r="AJ423" s="309">
        <f>AND(B423&gt;=zakresy_produkcyjne!C$2,B423&lt;=zakresy_produkcyjne!C$3)</f>
        <v/>
      </c>
      <c r="AK423" s="309">
        <f>AND(C423&gt;=zakresy_produkcyjne!D$2,C423&lt;=zakresy_produkcyjne!D$3)</f>
        <v/>
      </c>
      <c r="AL423" s="309">
        <f>AND(D423&gt;=zakresy_produkcyjne!E$2,D423&lt;=zakresy_produkcyjne!E$3)</f>
        <v/>
      </c>
      <c r="AM423" s="309">
        <f>AND(E423&gt;=zakresy_produkcyjne!F$2,E423&lt;=zakresy_produkcyjne!F$3)</f>
        <v/>
      </c>
      <c r="AN423" s="309">
        <f>AND(F423&gt;=zakresy_produkcyjne!G$2,F423&lt;=zakresy_produkcyjne!G$3)</f>
        <v/>
      </c>
      <c r="AO423" s="309">
        <f>AND(G423&gt;=zakresy_produkcyjne!H$2,G423&lt;=zakresy_produkcyjne!H$3)</f>
        <v/>
      </c>
      <c r="AP423" s="309">
        <f>AND(O423&gt;=zakresy_produkcyjne!I$2,O423&lt;=zakresy_produkcyjne!I$3)</f>
        <v/>
      </c>
      <c r="AQ423" s="309">
        <f>AND(P423&gt;=zakresy_produkcyjne!J$2,P423&lt;=zakresy_produkcyjne!J$3)</f>
        <v/>
      </c>
      <c r="AR423" s="309">
        <f>AND(Q423&gt;=zakresy_produkcyjne!K$2,Q423&lt;=zakresy_produkcyjne!K$3)</f>
        <v/>
      </c>
      <c r="AS423" s="309">
        <f>AND(R423&gt;=zakresy_produkcyjne!L$2,R423&lt;=zakresy_produkcyjne!L$3)</f>
        <v/>
      </c>
      <c r="AT423" s="309">
        <f>AND(AI423:AO423)</f>
        <v/>
      </c>
      <c r="AU423" s="309">
        <f>AND(AP423:AS423)</f>
        <v/>
      </c>
      <c r="AV423" s="309">
        <f>AND(AT423:AU423)</f>
        <v/>
      </c>
      <c r="AW423" s="309">
        <f>AI423*zakresy_produkcyjne!B$4+AJ423*zakresy_produkcyjne!C$4+AK423*zakresy_produkcyjne!D$4+AL423*zakresy_produkcyjne!E$4+AM423*zakresy_produkcyjne!F$4+AN423*zakresy_produkcyjne!G$4+AO423*zakresy_produkcyjne!H$4+AP423*zakresy_produkcyjne!I$4+AQ423*zakresy_produkcyjne!J$4+AR423*zakresy_produkcyjne!K$4+AS423*zakresy_produkcyjne!L$4</f>
        <v/>
      </c>
      <c r="BJ423" s="309">
        <f>IF(S423&lt;&gt;"",S423,BE423)</f>
        <v/>
      </c>
      <c r="BK423" s="309">
        <f>IF(T423&lt;&gt;"",T423,BF423)</f>
        <v/>
      </c>
      <c r="BL423" s="309">
        <f>IF(U423&lt;&gt;"",U423,BG423)</f>
        <v/>
      </c>
      <c r="BM423" s="309">
        <f>IF(V423&lt;&gt;"",V423,BH423)</f>
        <v/>
      </c>
      <c r="BN423" s="309">
        <f>IF(X423&lt;&gt;"",X423,BI423)</f>
        <v/>
      </c>
      <c r="BO423" s="309">
        <f>ABS(BE423-BJ423)</f>
        <v/>
      </c>
      <c r="BP423" s="309">
        <f>IF(S423&lt;&gt;"",POWER((Arkusz10!$O$9*Q423+Arkusz10!$P$9)-S423,2))</f>
        <v/>
      </c>
    </row>
    <row customHeight="1" ht="13.8" r="424" s="311">
      <c r="A424" s="438" t="n">
        <v>3.45</v>
      </c>
      <c r="B424" s="438" t="n">
        <v>2.48</v>
      </c>
      <c r="C424" s="438" t="n">
        <v>0.4</v>
      </c>
      <c r="D424" s="438" t="n">
        <v>0.05</v>
      </c>
      <c r="E424" s="438" t="n">
        <v>0.3</v>
      </c>
      <c r="F424" s="438" t="n">
        <v>1.5</v>
      </c>
      <c r="G424" s="438" t="n">
        <v>0.5</v>
      </c>
      <c r="H424" s="438" t="n">
        <v>0.012</v>
      </c>
      <c r="I424" s="438" t="n">
        <v>0.013</v>
      </c>
      <c r="J424" s="438" t="n">
        <v>0</v>
      </c>
      <c r="K424" s="438" t="n">
        <v>0</v>
      </c>
      <c r="L424" s="438" t="n">
        <v>0</v>
      </c>
      <c r="M424" s="438" t="n">
        <v>0</v>
      </c>
      <c r="N424" s="438" t="n">
        <v>0</v>
      </c>
      <c r="O424" s="438" t="n">
        <v>927</v>
      </c>
      <c r="P424" s="438" t="n">
        <v>120</v>
      </c>
      <c r="Q424" s="438" t="n">
        <v>260</v>
      </c>
      <c r="R424" s="438" t="n">
        <v>120</v>
      </c>
      <c r="S424" s="438" t="n">
        <v>1446.4</v>
      </c>
      <c r="T424" s="438" t="n">
        <v>1126.2</v>
      </c>
      <c r="U424" s="438" t="n">
        <v>2.6</v>
      </c>
      <c r="V424" s="438">
        <f>KONWERTUJ_TWARDOSC(AA424,tabela_twardosci!$C$8:$C$69,tabela_twardosci!$K$8:$K$69)</f>
        <v/>
      </c>
      <c r="W424" s="438" t="n"/>
      <c r="X424" s="438" t="n"/>
      <c r="Y424" s="474" t="n">
        <v>44</v>
      </c>
      <c r="Z424" s="438" t="n"/>
      <c r="AA424" s="438" t="n">
        <v>46.9</v>
      </c>
      <c r="AB424" s="438" t="n"/>
      <c r="AC424" s="438" t="n"/>
      <c r="AD424" s="438" t="n"/>
      <c r="AE424" s="438" t="n"/>
      <c r="AF424" s="309">
        <f>NOT(OR(ISBLANK(S424),ISBLANK(T424),ISBLANK(U424),ISBLANK(V424),AND(ISBLANK(W424),ISBLANK(X424))))</f>
        <v/>
      </c>
      <c r="AG424" s="309" t="n">
        <v>25</v>
      </c>
      <c r="AH424" s="309">
        <f>IF(AG572&lt;=30,1,IF(AG572&lt;=60,2,IF(AG572&lt;=100,3,"bd")))</f>
        <v/>
      </c>
      <c r="AI424" s="309">
        <f>AND(A424&gt;=zakresy_produkcyjne!B$2,A424&lt;=zakresy_produkcyjne!B$3)</f>
        <v/>
      </c>
      <c r="AJ424" s="309">
        <f>AND(B424&gt;=zakresy_produkcyjne!C$2,B424&lt;=zakresy_produkcyjne!C$3)</f>
        <v/>
      </c>
      <c r="AK424" s="309">
        <f>AND(C424&gt;=zakresy_produkcyjne!D$2,C424&lt;=zakresy_produkcyjne!D$3)</f>
        <v/>
      </c>
      <c r="AL424" s="309">
        <f>AND(D424&gt;=zakresy_produkcyjne!E$2,D424&lt;=zakresy_produkcyjne!E$3)</f>
        <v/>
      </c>
      <c r="AM424" s="309">
        <f>AND(E424&gt;=zakresy_produkcyjne!F$2,E424&lt;=zakresy_produkcyjne!F$3)</f>
        <v/>
      </c>
      <c r="AN424" s="309">
        <f>AND(F424&gt;=zakresy_produkcyjne!G$2,F424&lt;=zakresy_produkcyjne!G$3)</f>
        <v/>
      </c>
      <c r="AO424" s="309">
        <f>AND(G424&gt;=zakresy_produkcyjne!H$2,G424&lt;=zakresy_produkcyjne!H$3)</f>
        <v/>
      </c>
      <c r="AP424" s="309">
        <f>AND(O424&gt;=zakresy_produkcyjne!I$2,O424&lt;=zakresy_produkcyjne!I$3)</f>
        <v/>
      </c>
      <c r="AQ424" s="309">
        <f>AND(P424&gt;=zakresy_produkcyjne!J$2,P424&lt;=zakresy_produkcyjne!J$3)</f>
        <v/>
      </c>
      <c r="AR424" s="309">
        <f>AND(Q424&gt;=zakresy_produkcyjne!K$2,Q424&lt;=zakresy_produkcyjne!K$3)</f>
        <v/>
      </c>
      <c r="AS424" s="309">
        <f>AND(R424&gt;=zakresy_produkcyjne!L$2,R424&lt;=zakresy_produkcyjne!L$3)</f>
        <v/>
      </c>
      <c r="AT424" s="309">
        <f>AND(AI424:AO424)</f>
        <v/>
      </c>
      <c r="AU424" s="309">
        <f>AND(AP424:AS424)</f>
        <v/>
      </c>
      <c r="AV424" s="309">
        <f>AND(AT424:AU424)</f>
        <v/>
      </c>
      <c r="AW424" s="309">
        <f>AI424*zakresy_produkcyjne!B$4+AJ424*zakresy_produkcyjne!C$4+AK424*zakresy_produkcyjne!D$4+AL424*zakresy_produkcyjne!E$4+AM424*zakresy_produkcyjne!F$4+AN424*zakresy_produkcyjne!G$4+AO424*zakresy_produkcyjne!H$4+AP424*zakresy_produkcyjne!I$4+AQ424*zakresy_produkcyjne!J$4+AR424*zakresy_produkcyjne!K$4+AS424*zakresy_produkcyjne!L$4</f>
        <v/>
      </c>
      <c r="BJ424" s="309">
        <f>IF(S424&lt;&gt;"",S424,BE424)</f>
        <v/>
      </c>
      <c r="BK424" s="309">
        <f>IF(T424&lt;&gt;"",T424,BF424)</f>
        <v/>
      </c>
      <c r="BL424" s="309">
        <f>IF(U424&lt;&gt;"",U424,BG424)</f>
        <v/>
      </c>
      <c r="BM424" s="309">
        <f>IF(V424&lt;&gt;"",V424,BH424)</f>
        <v/>
      </c>
      <c r="BN424" s="309">
        <f>IF(X424&lt;&gt;"",X424,BI424)</f>
        <v/>
      </c>
      <c r="BO424" s="309">
        <f>ABS(BE424-BJ424)</f>
        <v/>
      </c>
      <c r="BP424" s="309">
        <f>IF(S424&lt;&gt;"",POWER((Arkusz10!$O$9*Q424+Arkusz10!$P$9)-S424,2))</f>
        <v/>
      </c>
    </row>
    <row customHeight="1" ht="13.8" r="425" s="311">
      <c r="A425" s="438" t="n">
        <v>3.45</v>
      </c>
      <c r="B425" s="438" t="n">
        <v>2.48</v>
      </c>
      <c r="C425" s="438" t="n">
        <v>0.4</v>
      </c>
      <c r="D425" s="438" t="n">
        <v>0.05</v>
      </c>
      <c r="E425" s="438" t="n">
        <v>0.3</v>
      </c>
      <c r="F425" s="438" t="n">
        <v>1.5</v>
      </c>
      <c r="G425" s="438" t="n">
        <v>0.5</v>
      </c>
      <c r="H425" s="438" t="n">
        <v>0.012</v>
      </c>
      <c r="I425" s="438" t="n">
        <v>0.013</v>
      </c>
      <c r="J425" s="438" t="n">
        <v>0</v>
      </c>
      <c r="K425" s="438" t="n">
        <v>0</v>
      </c>
      <c r="L425" s="438" t="n">
        <v>0</v>
      </c>
      <c r="M425" s="438" t="n">
        <v>0</v>
      </c>
      <c r="N425" s="438" t="n">
        <v>0</v>
      </c>
      <c r="O425" s="438" t="n">
        <v>927</v>
      </c>
      <c r="P425" s="438" t="n">
        <v>120</v>
      </c>
      <c r="Q425" s="438" t="n">
        <v>316</v>
      </c>
      <c r="R425" s="438" t="n">
        <v>120</v>
      </c>
      <c r="S425" s="438" t="n">
        <v>1264.1</v>
      </c>
      <c r="T425" s="438" t="n">
        <v>1031.3</v>
      </c>
      <c r="U425" s="438" t="n">
        <v>4.4</v>
      </c>
      <c r="V425" s="438">
        <f>KONWERTUJ_TWARDOSC(AA425,tabela_twardosci!$C$8:$C$69,tabela_twardosci!$K$8:$K$69)</f>
        <v/>
      </c>
      <c r="W425" s="438" t="n"/>
      <c r="X425" s="438" t="n"/>
      <c r="Y425" s="474" t="n">
        <v>44</v>
      </c>
      <c r="Z425" s="438" t="n"/>
      <c r="AA425" s="438" t="n">
        <v>41.2</v>
      </c>
      <c r="AB425" s="438" t="n"/>
      <c r="AC425" s="438" t="n"/>
      <c r="AD425" s="438" t="n"/>
      <c r="AE425" s="438" t="n"/>
      <c r="AF425" s="309">
        <f>NOT(OR(ISBLANK(S425),ISBLANK(T425),ISBLANK(U425),ISBLANK(V425),AND(ISBLANK(W425),ISBLANK(X425))))</f>
        <v/>
      </c>
      <c r="AG425" s="309" t="n">
        <v>25</v>
      </c>
      <c r="AH425" s="309">
        <f>IF(AG573&lt;=30,1,IF(AG573&lt;=60,2,IF(AG573&lt;=100,3,"bd")))</f>
        <v/>
      </c>
      <c r="AI425" s="309">
        <f>AND(A425&gt;=zakresy_produkcyjne!B$2,A425&lt;=zakresy_produkcyjne!B$3)</f>
        <v/>
      </c>
      <c r="AJ425" s="309">
        <f>AND(B425&gt;=zakresy_produkcyjne!C$2,B425&lt;=zakresy_produkcyjne!C$3)</f>
        <v/>
      </c>
      <c r="AK425" s="309">
        <f>AND(C425&gt;=zakresy_produkcyjne!D$2,C425&lt;=zakresy_produkcyjne!D$3)</f>
        <v/>
      </c>
      <c r="AL425" s="309">
        <f>AND(D425&gt;=zakresy_produkcyjne!E$2,D425&lt;=zakresy_produkcyjne!E$3)</f>
        <v/>
      </c>
      <c r="AM425" s="309">
        <f>AND(E425&gt;=zakresy_produkcyjne!F$2,E425&lt;=zakresy_produkcyjne!F$3)</f>
        <v/>
      </c>
      <c r="AN425" s="309">
        <f>AND(F425&gt;=zakresy_produkcyjne!G$2,F425&lt;=zakresy_produkcyjne!G$3)</f>
        <v/>
      </c>
      <c r="AO425" s="309">
        <f>AND(G425&gt;=zakresy_produkcyjne!H$2,G425&lt;=zakresy_produkcyjne!H$3)</f>
        <v/>
      </c>
      <c r="AP425" s="309">
        <f>AND(O425&gt;=zakresy_produkcyjne!I$2,O425&lt;=zakresy_produkcyjne!I$3)</f>
        <v/>
      </c>
      <c r="AQ425" s="309">
        <f>AND(P425&gt;=zakresy_produkcyjne!J$2,P425&lt;=zakresy_produkcyjne!J$3)</f>
        <v/>
      </c>
      <c r="AR425" s="309">
        <f>AND(Q425&gt;=zakresy_produkcyjne!K$2,Q425&lt;=zakresy_produkcyjne!K$3)</f>
        <v/>
      </c>
      <c r="AS425" s="309">
        <f>AND(R425&gt;=zakresy_produkcyjne!L$2,R425&lt;=zakresy_produkcyjne!L$3)</f>
        <v/>
      </c>
      <c r="AT425" s="309">
        <f>AND(AI425:AO425)</f>
        <v/>
      </c>
      <c r="AU425" s="309">
        <f>AND(AP425:AS425)</f>
        <v/>
      </c>
      <c r="AV425" s="309">
        <f>AND(AT425:AU425)</f>
        <v/>
      </c>
      <c r="AW425" s="309">
        <f>AI425*zakresy_produkcyjne!B$4+AJ425*zakresy_produkcyjne!C$4+AK425*zakresy_produkcyjne!D$4+AL425*zakresy_produkcyjne!E$4+AM425*zakresy_produkcyjne!F$4+AN425*zakresy_produkcyjne!G$4+AO425*zakresy_produkcyjne!H$4+AP425*zakresy_produkcyjne!I$4+AQ425*zakresy_produkcyjne!J$4+AR425*zakresy_produkcyjne!K$4+AS425*zakresy_produkcyjne!L$4</f>
        <v/>
      </c>
      <c r="BJ425" s="309">
        <f>IF(S425&lt;&gt;"",S425,BE425)</f>
        <v/>
      </c>
      <c r="BK425" s="309">
        <f>IF(T425&lt;&gt;"",T425,BF425)</f>
        <v/>
      </c>
      <c r="BL425" s="309">
        <f>IF(U425&lt;&gt;"",U425,BG425)</f>
        <v/>
      </c>
      <c r="BM425" s="309">
        <f>IF(V425&lt;&gt;"",V425,BH425)</f>
        <v/>
      </c>
      <c r="BN425" s="309">
        <f>IF(X425&lt;&gt;"",X425,BI425)</f>
        <v/>
      </c>
      <c r="BO425" s="309">
        <f>ABS(BE425-BJ425)</f>
        <v/>
      </c>
      <c r="BP425" s="309">
        <f>IF(S425&lt;&gt;"",POWER((Arkusz10!$O$9*Q425+Arkusz10!$P$9)-S425,2))</f>
        <v/>
      </c>
    </row>
    <row customHeight="1" ht="13.8" r="426" s="311">
      <c r="A426" s="438" t="n">
        <v>3.45</v>
      </c>
      <c r="B426" s="438" t="n">
        <v>2.48</v>
      </c>
      <c r="C426" s="438" t="n">
        <v>0.4</v>
      </c>
      <c r="D426" s="438" t="n">
        <v>0.05</v>
      </c>
      <c r="E426" s="438" t="n">
        <v>0.3</v>
      </c>
      <c r="F426" s="438" t="n">
        <v>1.5</v>
      </c>
      <c r="G426" s="438" t="n">
        <v>0.5</v>
      </c>
      <c r="H426" s="438" t="n">
        <v>0.012</v>
      </c>
      <c r="I426" s="438" t="n">
        <v>0.013</v>
      </c>
      <c r="J426" s="438" t="n">
        <v>0</v>
      </c>
      <c r="K426" s="438" t="n">
        <v>0</v>
      </c>
      <c r="L426" s="438" t="n">
        <v>0</v>
      </c>
      <c r="M426" s="438" t="n">
        <v>0</v>
      </c>
      <c r="N426" s="438" t="n">
        <v>0</v>
      </c>
      <c r="O426" s="438" t="n">
        <v>927</v>
      </c>
      <c r="P426" s="438" t="n">
        <v>120</v>
      </c>
      <c r="Q426" s="438" t="n">
        <v>385</v>
      </c>
      <c r="R426" s="438" t="n">
        <v>120</v>
      </c>
      <c r="S426" s="438" t="n">
        <v>1069.1</v>
      </c>
      <c r="T426" s="438" t="n">
        <v>776.1</v>
      </c>
      <c r="U426" s="438" t="n">
        <v>13.7</v>
      </c>
      <c r="V426" s="438">
        <f>KONWERTUJ_TWARDOSC(AA426,tabela_twardosci!$C$8:$C$69,tabela_twardosci!$K$8:$K$69)</f>
        <v/>
      </c>
      <c r="W426" s="438" t="n"/>
      <c r="X426" s="438" t="n"/>
      <c r="Y426" s="474" t="n">
        <v>44</v>
      </c>
      <c r="Z426" s="438" t="n"/>
      <c r="AA426" s="438" t="n">
        <v>30.1</v>
      </c>
      <c r="AB426" s="438" t="n"/>
      <c r="AC426" s="438" t="n"/>
      <c r="AD426" s="438" t="n"/>
      <c r="AE426" s="438" t="n"/>
      <c r="AF426" s="309">
        <f>NOT(OR(ISBLANK(S426),ISBLANK(T426),ISBLANK(U426),ISBLANK(V426),AND(ISBLANK(W426),ISBLANK(X426))))</f>
        <v/>
      </c>
      <c r="AG426" s="309" t="n">
        <v>25</v>
      </c>
      <c r="AH426" s="309">
        <f>IF(AG574&lt;=30,1,IF(AG574&lt;=60,2,IF(AG574&lt;=100,3,"bd")))</f>
        <v/>
      </c>
      <c r="AI426" s="309">
        <f>AND(A426&gt;=zakresy_produkcyjne!B$2,A426&lt;=zakresy_produkcyjne!B$3)</f>
        <v/>
      </c>
      <c r="AJ426" s="309">
        <f>AND(B426&gt;=zakresy_produkcyjne!C$2,B426&lt;=zakresy_produkcyjne!C$3)</f>
        <v/>
      </c>
      <c r="AK426" s="309">
        <f>AND(C426&gt;=zakresy_produkcyjne!D$2,C426&lt;=zakresy_produkcyjne!D$3)</f>
        <v/>
      </c>
      <c r="AL426" s="309">
        <f>AND(D426&gt;=zakresy_produkcyjne!E$2,D426&lt;=zakresy_produkcyjne!E$3)</f>
        <v/>
      </c>
      <c r="AM426" s="309">
        <f>AND(E426&gt;=zakresy_produkcyjne!F$2,E426&lt;=zakresy_produkcyjne!F$3)</f>
        <v/>
      </c>
      <c r="AN426" s="309">
        <f>AND(F426&gt;=zakresy_produkcyjne!G$2,F426&lt;=zakresy_produkcyjne!G$3)</f>
        <v/>
      </c>
      <c r="AO426" s="309">
        <f>AND(G426&gt;=zakresy_produkcyjne!H$2,G426&lt;=zakresy_produkcyjne!H$3)</f>
        <v/>
      </c>
      <c r="AP426" s="309">
        <f>AND(O426&gt;=zakresy_produkcyjne!I$2,O426&lt;=zakresy_produkcyjne!I$3)</f>
        <v/>
      </c>
      <c r="AQ426" s="309">
        <f>AND(P426&gt;=zakresy_produkcyjne!J$2,P426&lt;=zakresy_produkcyjne!J$3)</f>
        <v/>
      </c>
      <c r="AR426" s="309">
        <f>AND(Q426&gt;=zakresy_produkcyjne!K$2,Q426&lt;=zakresy_produkcyjne!K$3)</f>
        <v/>
      </c>
      <c r="AS426" s="309">
        <f>AND(R426&gt;=zakresy_produkcyjne!L$2,R426&lt;=zakresy_produkcyjne!L$3)</f>
        <v/>
      </c>
      <c r="AT426" s="309">
        <f>AND(AI426:AO426)</f>
        <v/>
      </c>
      <c r="AU426" s="309">
        <f>AND(AP426:AS426)</f>
        <v/>
      </c>
      <c r="AV426" s="309">
        <f>AND(AT426:AU426)</f>
        <v/>
      </c>
      <c r="AW426" s="309">
        <f>AI426*zakresy_produkcyjne!B$4+AJ426*zakresy_produkcyjne!C$4+AK426*zakresy_produkcyjne!D$4+AL426*zakresy_produkcyjne!E$4+AM426*zakresy_produkcyjne!F$4+AN426*zakresy_produkcyjne!G$4+AO426*zakresy_produkcyjne!H$4+AP426*zakresy_produkcyjne!I$4+AQ426*zakresy_produkcyjne!J$4+AR426*zakresy_produkcyjne!K$4+AS426*zakresy_produkcyjne!L$4</f>
        <v/>
      </c>
      <c r="BJ426" s="309">
        <f>IF(S426&lt;&gt;"",S426,BE426)</f>
        <v/>
      </c>
      <c r="BK426" s="309">
        <f>IF(T426&lt;&gt;"",T426,BF426)</f>
        <v/>
      </c>
      <c r="BL426" s="309">
        <f>IF(U426&lt;&gt;"",U426,BG426)</f>
        <v/>
      </c>
      <c r="BM426" s="309">
        <f>IF(V426&lt;&gt;"",V426,BH426)</f>
        <v/>
      </c>
      <c r="BN426" s="309">
        <f>IF(X426&lt;&gt;"",X426,BI426)</f>
        <v/>
      </c>
      <c r="BO426" s="309">
        <f>ABS(BE426-BJ426)</f>
        <v/>
      </c>
      <c r="BP426" s="309">
        <f>IF(S426&lt;&gt;"",POWER((Arkusz10!$O$9*Q426+Arkusz10!$P$9)-S426,2))</f>
        <v/>
      </c>
    </row>
    <row customHeight="1" ht="13.8" r="427" s="311">
      <c r="A427" s="449" t="n">
        <v>3.8</v>
      </c>
      <c r="B427" s="449" t="n">
        <v>2.9</v>
      </c>
      <c r="C427" s="449" t="n">
        <v>0.08</v>
      </c>
      <c r="D427" s="449" t="n">
        <v>0.032</v>
      </c>
      <c r="E427" s="449" t="n">
        <v>0</v>
      </c>
      <c r="F427" s="449" t="n">
        <v>0</v>
      </c>
      <c r="G427" s="449" t="n">
        <v>0</v>
      </c>
      <c r="H427" s="449" t="n">
        <v>0.006</v>
      </c>
      <c r="I427" s="449" t="n">
        <v>0.02</v>
      </c>
      <c r="J427" s="449" t="n">
        <v>0</v>
      </c>
      <c r="K427" s="449" t="n">
        <v>0</v>
      </c>
      <c r="L427" s="449" t="n">
        <v>0</v>
      </c>
      <c r="M427" s="449" t="n">
        <v>0</v>
      </c>
      <c r="N427" s="449" t="n">
        <v>0</v>
      </c>
      <c r="O427" s="449" t="n">
        <v>900</v>
      </c>
      <c r="P427" s="449" t="n">
        <v>90</v>
      </c>
      <c r="Q427" s="449" t="n">
        <v>350</v>
      </c>
      <c r="R427" s="449" t="n">
        <v>60</v>
      </c>
      <c r="S427" s="449" t="n">
        <v>1133.6</v>
      </c>
      <c r="T427" s="475" t="n"/>
      <c r="U427" s="449" t="n">
        <v>6.8</v>
      </c>
      <c r="V427" s="449" t="n"/>
      <c r="W427" s="449" t="n"/>
      <c r="X427" s="449" t="n">
        <v>94.5</v>
      </c>
      <c r="Y427" s="476" t="n">
        <v>45</v>
      </c>
      <c r="Z427" s="449" t="n"/>
      <c r="AA427" s="449" t="n"/>
      <c r="AB427" s="449" t="n"/>
      <c r="AC427" s="449" t="n"/>
      <c r="AD427" s="449" t="n"/>
      <c r="AE427" s="449" t="n"/>
      <c r="AF427" s="309">
        <f>NOT(OR(ISBLANK(S427),ISBLANK(T427),ISBLANK(U427),ISBLANK(V427),AND(ISBLANK(W427),ISBLANK(X427))))</f>
        <v/>
      </c>
      <c r="AG427" s="309" t="n">
        <v>25</v>
      </c>
      <c r="AH427" s="309">
        <f>IF(AG575&lt;=30,1,IF(AG575&lt;=60,2,IF(AG575&lt;=100,3,"bd")))</f>
        <v/>
      </c>
      <c r="AI427" s="309">
        <f>AND(A427&gt;=zakresy_produkcyjne!B$2,A427&lt;=zakresy_produkcyjne!B$3)</f>
        <v/>
      </c>
      <c r="AJ427" s="309">
        <f>AND(B427&gt;=zakresy_produkcyjne!C$2,B427&lt;=zakresy_produkcyjne!C$3)</f>
        <v/>
      </c>
      <c r="AK427" s="309">
        <f>AND(C427&gt;=zakresy_produkcyjne!D$2,C427&lt;=zakresy_produkcyjne!D$3)</f>
        <v/>
      </c>
      <c r="AL427" s="309">
        <f>AND(D427&gt;=zakresy_produkcyjne!E$2,D427&lt;=zakresy_produkcyjne!E$3)</f>
        <v/>
      </c>
      <c r="AM427" s="309">
        <f>AND(E427&gt;=zakresy_produkcyjne!F$2,E427&lt;=zakresy_produkcyjne!F$3)</f>
        <v/>
      </c>
      <c r="AN427" s="309">
        <f>AND(F427&gt;=zakresy_produkcyjne!G$2,F427&lt;=zakresy_produkcyjne!G$3)</f>
        <v/>
      </c>
      <c r="AO427" s="309">
        <f>AND(G427&gt;=zakresy_produkcyjne!H$2,G427&lt;=zakresy_produkcyjne!H$3)</f>
        <v/>
      </c>
      <c r="AP427" s="309">
        <f>AND(O427&gt;=zakresy_produkcyjne!I$2,O427&lt;=zakresy_produkcyjne!I$3)</f>
        <v/>
      </c>
      <c r="AQ427" s="309">
        <f>AND(P427&gt;=zakresy_produkcyjne!J$2,P427&lt;=zakresy_produkcyjne!J$3)</f>
        <v/>
      </c>
      <c r="AR427" s="309">
        <f>AND(Q427&gt;=zakresy_produkcyjne!K$2,Q427&lt;=zakresy_produkcyjne!K$3)</f>
        <v/>
      </c>
      <c r="AS427" s="309">
        <f>AND(R427&gt;=zakresy_produkcyjne!L$2,R427&lt;=zakresy_produkcyjne!L$3)</f>
        <v/>
      </c>
      <c r="AT427" s="309">
        <f>AND(AI427:AO427)</f>
        <v/>
      </c>
      <c r="AU427" s="309">
        <f>AND(AP427:AS427)</f>
        <v/>
      </c>
      <c r="AV427" s="309">
        <f>AND(AT427:AU427)</f>
        <v/>
      </c>
      <c r="AW427" s="309">
        <f>AI427*zakresy_produkcyjne!B$4+AJ427*zakresy_produkcyjne!C$4+AK427*zakresy_produkcyjne!D$4+AL427*zakresy_produkcyjne!E$4+AM427*zakresy_produkcyjne!F$4+AN427*zakresy_produkcyjne!G$4+AO427*zakresy_produkcyjne!H$4+AP427*zakresy_produkcyjne!I$4+AQ427*zakresy_produkcyjne!J$4+AR427*zakresy_produkcyjne!K$4+AS427*zakresy_produkcyjne!L$4</f>
        <v/>
      </c>
      <c r="BD427" s="309" t="n">
        <v>150</v>
      </c>
      <c r="BJ427" s="309">
        <f>IF(S427&lt;&gt;"",S427,BE427)</f>
        <v/>
      </c>
      <c r="BK427" s="309">
        <f>IF(T427&lt;&gt;"",T427,BF427)</f>
        <v/>
      </c>
      <c r="BL427" s="309">
        <f>IF(U427&lt;&gt;"",U427,BG427)</f>
        <v/>
      </c>
      <c r="BM427" s="309">
        <f>IF(V427&lt;&gt;"",V427,BH427)</f>
        <v/>
      </c>
      <c r="BN427" s="309">
        <f>IF(X427&lt;&gt;"",X427,BI427)</f>
        <v/>
      </c>
      <c r="BO427" s="309">
        <f>ABS(BE427-BJ427)</f>
        <v/>
      </c>
      <c r="BP427" s="309">
        <f>IF(S427&lt;&gt;"",POWER((Arkusz10!$O$9*Q427+Arkusz10!$P$9)-S427,2))</f>
        <v/>
      </c>
    </row>
    <row customHeight="1" ht="13.8" r="428" s="311">
      <c r="A428" s="449" t="n">
        <v>3.8</v>
      </c>
      <c r="B428" s="449" t="n">
        <v>2.9</v>
      </c>
      <c r="C428" s="449" t="n">
        <v>0.08</v>
      </c>
      <c r="D428" s="449" t="n">
        <v>0.032</v>
      </c>
      <c r="E428" s="449" t="n">
        <v>0</v>
      </c>
      <c r="F428" s="449" t="n">
        <v>0</v>
      </c>
      <c r="G428" s="449" t="n">
        <v>0</v>
      </c>
      <c r="H428" s="449" t="n">
        <v>0.006</v>
      </c>
      <c r="I428" s="449" t="n">
        <v>0.02</v>
      </c>
      <c r="J428" s="449" t="n">
        <v>0</v>
      </c>
      <c r="K428" s="449" t="n">
        <v>0</v>
      </c>
      <c r="L428" s="449" t="n">
        <v>0</v>
      </c>
      <c r="M428" s="449" t="n">
        <v>0</v>
      </c>
      <c r="N428" s="449" t="n">
        <v>0</v>
      </c>
      <c r="O428" s="449" t="n">
        <v>900</v>
      </c>
      <c r="P428" s="449" t="n">
        <v>90</v>
      </c>
      <c r="Q428" s="449" t="n">
        <v>350</v>
      </c>
      <c r="R428" s="449" t="n">
        <v>120</v>
      </c>
      <c r="S428" s="449" t="n">
        <v>1131</v>
      </c>
      <c r="T428" s="475" t="n"/>
      <c r="U428" s="449" t="n">
        <v>5.5</v>
      </c>
      <c r="V428" s="449" t="n"/>
      <c r="W428" s="449" t="n"/>
      <c r="X428" s="449" t="n">
        <v>78.59999999999999</v>
      </c>
      <c r="Y428" s="476" t="n">
        <v>45</v>
      </c>
      <c r="Z428" s="449" t="n"/>
      <c r="AA428" s="449" t="n"/>
      <c r="AB428" s="449" t="n"/>
      <c r="AC428" s="449" t="n"/>
      <c r="AD428" s="449" t="n"/>
      <c r="AE428" s="449" t="n"/>
      <c r="AF428" s="309">
        <f>NOT(OR(ISBLANK(S428),ISBLANK(T428),ISBLANK(U428),ISBLANK(V428),AND(ISBLANK(W428),ISBLANK(X428))))</f>
        <v/>
      </c>
      <c r="AG428" s="309" t="n">
        <v>25</v>
      </c>
      <c r="AH428" s="309">
        <f>IF(AG576&lt;=30,1,IF(AG576&lt;=60,2,IF(AG576&lt;=100,3,"bd")))</f>
        <v/>
      </c>
      <c r="AI428" s="309">
        <f>AND(A428&gt;=zakresy_produkcyjne!B$2,A428&lt;=zakresy_produkcyjne!B$3)</f>
        <v/>
      </c>
      <c r="AJ428" s="309">
        <f>AND(B428&gt;=zakresy_produkcyjne!C$2,B428&lt;=zakresy_produkcyjne!C$3)</f>
        <v/>
      </c>
      <c r="AK428" s="309">
        <f>AND(C428&gt;=zakresy_produkcyjne!D$2,C428&lt;=zakresy_produkcyjne!D$3)</f>
        <v/>
      </c>
      <c r="AL428" s="309">
        <f>AND(D428&gt;=zakresy_produkcyjne!E$2,D428&lt;=zakresy_produkcyjne!E$3)</f>
        <v/>
      </c>
      <c r="AM428" s="309">
        <f>AND(E428&gt;=zakresy_produkcyjne!F$2,E428&lt;=zakresy_produkcyjne!F$3)</f>
        <v/>
      </c>
      <c r="AN428" s="309">
        <f>AND(F428&gt;=zakresy_produkcyjne!G$2,F428&lt;=zakresy_produkcyjne!G$3)</f>
        <v/>
      </c>
      <c r="AO428" s="309">
        <f>AND(G428&gt;=zakresy_produkcyjne!H$2,G428&lt;=zakresy_produkcyjne!H$3)</f>
        <v/>
      </c>
      <c r="AP428" s="309">
        <f>AND(O428&gt;=zakresy_produkcyjne!I$2,O428&lt;=zakresy_produkcyjne!I$3)</f>
        <v/>
      </c>
      <c r="AQ428" s="309">
        <f>AND(P428&gt;=zakresy_produkcyjne!J$2,P428&lt;=zakresy_produkcyjne!J$3)</f>
        <v/>
      </c>
      <c r="AR428" s="309">
        <f>AND(Q428&gt;=zakresy_produkcyjne!K$2,Q428&lt;=zakresy_produkcyjne!K$3)</f>
        <v/>
      </c>
      <c r="AS428" s="309">
        <f>AND(R428&gt;=zakresy_produkcyjne!L$2,R428&lt;=zakresy_produkcyjne!L$3)</f>
        <v/>
      </c>
      <c r="AT428" s="309">
        <f>AND(AI428:AO428)</f>
        <v/>
      </c>
      <c r="AU428" s="309">
        <f>AND(AP428:AS428)</f>
        <v/>
      </c>
      <c r="AV428" s="309">
        <f>AND(AT428:AU428)</f>
        <v/>
      </c>
      <c r="AW428" s="309">
        <f>AI428*zakresy_produkcyjne!B$4+AJ428*zakresy_produkcyjne!C$4+AK428*zakresy_produkcyjne!D$4+AL428*zakresy_produkcyjne!E$4+AM428*zakresy_produkcyjne!F$4+AN428*zakresy_produkcyjne!G$4+AO428*zakresy_produkcyjne!H$4+AP428*zakresy_produkcyjne!I$4+AQ428*zakresy_produkcyjne!J$4+AR428*zakresy_produkcyjne!K$4+AS428*zakresy_produkcyjne!L$4</f>
        <v/>
      </c>
      <c r="BD428" s="309" t="n">
        <v>150</v>
      </c>
      <c r="BJ428" s="309">
        <f>IF(S428&lt;&gt;"",S428,BE428)</f>
        <v/>
      </c>
      <c r="BK428" s="309">
        <f>IF(T428&lt;&gt;"",T428,BF428)</f>
        <v/>
      </c>
      <c r="BL428" s="309">
        <f>IF(U428&lt;&gt;"",U428,BG428)</f>
        <v/>
      </c>
      <c r="BM428" s="309">
        <f>IF(V428&lt;&gt;"",V428,BH428)</f>
        <v/>
      </c>
      <c r="BN428" s="309">
        <f>IF(X428&lt;&gt;"",X428,BI428)</f>
        <v/>
      </c>
      <c r="BO428" s="309">
        <f>ABS(BE428-BJ428)</f>
        <v/>
      </c>
      <c r="BP428" s="309">
        <f>IF(S428&lt;&gt;"",POWER((Arkusz10!$O$9*Q428+Arkusz10!$P$9)-S428,2))</f>
        <v/>
      </c>
    </row>
    <row customHeight="1" ht="13.8" r="429" s="311">
      <c r="A429" s="449" t="n">
        <v>3.8</v>
      </c>
      <c r="B429" s="449" t="n">
        <v>2.9</v>
      </c>
      <c r="C429" s="449" t="n">
        <v>0.08</v>
      </c>
      <c r="D429" s="449" t="n">
        <v>0.032</v>
      </c>
      <c r="E429" s="449" t="n">
        <v>0</v>
      </c>
      <c r="F429" s="449" t="n">
        <v>0</v>
      </c>
      <c r="G429" s="449" t="n">
        <v>0</v>
      </c>
      <c r="H429" s="449" t="n">
        <v>0.006</v>
      </c>
      <c r="I429" s="449" t="n">
        <v>0.02</v>
      </c>
      <c r="J429" s="449" t="n">
        <v>0</v>
      </c>
      <c r="K429" s="449" t="n">
        <v>0</v>
      </c>
      <c r="L429" s="449" t="n">
        <v>0</v>
      </c>
      <c r="M429" s="449" t="n">
        <v>0</v>
      </c>
      <c r="N429" s="449" t="n">
        <v>0</v>
      </c>
      <c r="O429" s="449" t="n">
        <v>900</v>
      </c>
      <c r="P429" s="449" t="n">
        <v>90</v>
      </c>
      <c r="Q429" s="449" t="n">
        <v>350</v>
      </c>
      <c r="R429" s="449" t="n">
        <v>180</v>
      </c>
      <c r="S429" s="449" t="n">
        <v>1159</v>
      </c>
      <c r="T429" s="475" t="n"/>
      <c r="U429" s="449" t="n">
        <v>3.9</v>
      </c>
      <c r="V429" s="449" t="n"/>
      <c r="W429" s="449" t="n"/>
      <c r="X429" s="449" t="n">
        <v>54</v>
      </c>
      <c r="Y429" s="476" t="n">
        <v>45</v>
      </c>
      <c r="Z429" s="449" t="n"/>
      <c r="AA429" s="449" t="n"/>
      <c r="AB429" s="449" t="n"/>
      <c r="AC429" s="449" t="n"/>
      <c r="AD429" s="449" t="n"/>
      <c r="AE429" s="449" t="n"/>
      <c r="AF429" s="309">
        <f>NOT(OR(ISBLANK(S429),ISBLANK(T429),ISBLANK(U429),ISBLANK(V429),AND(ISBLANK(W429),ISBLANK(X429))))</f>
        <v/>
      </c>
      <c r="AG429" s="309" t="n">
        <v>25</v>
      </c>
      <c r="AH429" s="309">
        <f>IF(AG577&lt;=30,1,IF(AG577&lt;=60,2,IF(AG577&lt;=100,3,"bd")))</f>
        <v/>
      </c>
      <c r="AI429" s="309">
        <f>AND(A429&gt;=zakresy_produkcyjne!B$2,A429&lt;=zakresy_produkcyjne!B$3)</f>
        <v/>
      </c>
      <c r="AJ429" s="309">
        <f>AND(B429&gt;=zakresy_produkcyjne!C$2,B429&lt;=zakresy_produkcyjne!C$3)</f>
        <v/>
      </c>
      <c r="AK429" s="309">
        <f>AND(C429&gt;=zakresy_produkcyjne!D$2,C429&lt;=zakresy_produkcyjne!D$3)</f>
        <v/>
      </c>
      <c r="AL429" s="309">
        <f>AND(D429&gt;=zakresy_produkcyjne!E$2,D429&lt;=zakresy_produkcyjne!E$3)</f>
        <v/>
      </c>
      <c r="AM429" s="309">
        <f>AND(E429&gt;=zakresy_produkcyjne!F$2,E429&lt;=zakresy_produkcyjne!F$3)</f>
        <v/>
      </c>
      <c r="AN429" s="309">
        <f>AND(F429&gt;=zakresy_produkcyjne!G$2,F429&lt;=zakresy_produkcyjne!G$3)</f>
        <v/>
      </c>
      <c r="AO429" s="309">
        <f>AND(G429&gt;=zakresy_produkcyjne!H$2,G429&lt;=zakresy_produkcyjne!H$3)</f>
        <v/>
      </c>
      <c r="AP429" s="309">
        <f>AND(O429&gt;=zakresy_produkcyjne!I$2,O429&lt;=zakresy_produkcyjne!I$3)</f>
        <v/>
      </c>
      <c r="AQ429" s="309">
        <f>AND(P429&gt;=zakresy_produkcyjne!J$2,P429&lt;=zakresy_produkcyjne!J$3)</f>
        <v/>
      </c>
      <c r="AR429" s="309">
        <f>AND(Q429&gt;=zakresy_produkcyjne!K$2,Q429&lt;=zakresy_produkcyjne!K$3)</f>
        <v/>
      </c>
      <c r="AS429" s="309">
        <f>AND(R429&gt;=zakresy_produkcyjne!L$2,R429&lt;=zakresy_produkcyjne!L$3)</f>
        <v/>
      </c>
      <c r="AT429" s="309">
        <f>AND(AI429:AO429)</f>
        <v/>
      </c>
      <c r="AU429" s="309">
        <f>AND(AP429:AS429)</f>
        <v/>
      </c>
      <c r="AV429" s="309">
        <f>AND(AT429:AU429)</f>
        <v/>
      </c>
      <c r="AW429" s="309">
        <f>AI429*zakresy_produkcyjne!B$4+AJ429*zakresy_produkcyjne!C$4+AK429*zakresy_produkcyjne!D$4+AL429*zakresy_produkcyjne!E$4+AM429*zakresy_produkcyjne!F$4+AN429*zakresy_produkcyjne!G$4+AO429*zakresy_produkcyjne!H$4+AP429*zakresy_produkcyjne!I$4+AQ429*zakresy_produkcyjne!J$4+AR429*zakresy_produkcyjne!K$4+AS429*zakresy_produkcyjne!L$4</f>
        <v/>
      </c>
      <c r="BD429" s="309" t="n">
        <v>150</v>
      </c>
      <c r="BJ429" s="309">
        <f>IF(S429&lt;&gt;"",S429,BE429)</f>
        <v/>
      </c>
      <c r="BK429" s="309">
        <f>IF(T429&lt;&gt;"",T429,BF429)</f>
        <v/>
      </c>
      <c r="BL429" s="309">
        <f>IF(U429&lt;&gt;"",U429,BG429)</f>
        <v/>
      </c>
      <c r="BM429" s="309">
        <f>IF(V429&lt;&gt;"",V429,BH429)</f>
        <v/>
      </c>
      <c r="BN429" s="309">
        <f>IF(X429&lt;&gt;"",X429,BI429)</f>
        <v/>
      </c>
      <c r="BO429" s="309">
        <f>ABS(BE429-BJ429)</f>
        <v/>
      </c>
      <c r="BP429" s="309">
        <f>IF(S429&lt;&gt;"",POWER((Arkusz10!$O$9*Q429+Arkusz10!$P$9)-S429,2))</f>
        <v/>
      </c>
    </row>
    <row customHeight="1" ht="13.8" r="430" s="311">
      <c r="A430" s="449" t="n">
        <v>3.6</v>
      </c>
      <c r="B430" s="449" t="n">
        <v>2.5</v>
      </c>
      <c r="C430" s="449" t="n">
        <v>0.28</v>
      </c>
      <c r="D430" s="449" t="n">
        <v>0.066</v>
      </c>
      <c r="E430" s="449" t="n">
        <v>0.47</v>
      </c>
      <c r="F430" s="449" t="n">
        <v>0</v>
      </c>
      <c r="G430" s="449" t="n">
        <v>0</v>
      </c>
      <c r="H430" s="449" t="n">
        <v>0.014</v>
      </c>
      <c r="I430" s="449" t="n">
        <v>0.014</v>
      </c>
      <c r="J430" s="449" t="n">
        <v>0</v>
      </c>
      <c r="K430" s="449" t="n">
        <v>0</v>
      </c>
      <c r="L430" s="449" t="n">
        <v>0</v>
      </c>
      <c r="M430" s="449" t="n">
        <v>0</v>
      </c>
      <c r="N430" s="449" t="n">
        <v>0</v>
      </c>
      <c r="O430" s="449" t="n">
        <v>900</v>
      </c>
      <c r="P430" s="449" t="n">
        <v>120</v>
      </c>
      <c r="Q430" s="449" t="n">
        <v>350</v>
      </c>
      <c r="R430" s="449" t="n">
        <v>60</v>
      </c>
      <c r="S430" s="449" t="n">
        <v>1173.5</v>
      </c>
      <c r="T430" s="475" t="n"/>
      <c r="U430" s="449" t="n">
        <v>4.9</v>
      </c>
      <c r="V430" s="449" t="n"/>
      <c r="W430" s="449" t="n"/>
      <c r="X430" s="449" t="n">
        <v>85.5</v>
      </c>
      <c r="Y430" s="476" t="n">
        <v>45</v>
      </c>
      <c r="Z430" s="449" t="n"/>
      <c r="AA430" s="449" t="n"/>
      <c r="AB430" s="449" t="n"/>
      <c r="AC430" s="449" t="n"/>
      <c r="AD430" s="449" t="n"/>
      <c r="AE430" s="449" t="n"/>
      <c r="AF430" s="309">
        <f>NOT(OR(ISBLANK(S430),ISBLANK(T430),ISBLANK(U430),ISBLANK(V430),AND(ISBLANK(W430),ISBLANK(X430))))</f>
        <v/>
      </c>
      <c r="AG430" s="309" t="n">
        <v>25</v>
      </c>
      <c r="AH430" s="309">
        <f>IF(AG578&lt;=30,1,IF(AG578&lt;=60,2,IF(AG578&lt;=100,3,"bd")))</f>
        <v/>
      </c>
      <c r="AI430" s="309">
        <f>AND(A430&gt;=zakresy_produkcyjne!B$2,A430&lt;=zakresy_produkcyjne!B$3)</f>
        <v/>
      </c>
      <c r="AJ430" s="309">
        <f>AND(B430&gt;=zakresy_produkcyjne!C$2,B430&lt;=zakresy_produkcyjne!C$3)</f>
        <v/>
      </c>
      <c r="AK430" s="309">
        <f>AND(C430&gt;=zakresy_produkcyjne!D$2,C430&lt;=zakresy_produkcyjne!D$3)</f>
        <v/>
      </c>
      <c r="AL430" s="309">
        <f>AND(D430&gt;=zakresy_produkcyjne!E$2,D430&lt;=zakresy_produkcyjne!E$3)</f>
        <v/>
      </c>
      <c r="AM430" s="309">
        <f>AND(E430&gt;=zakresy_produkcyjne!F$2,E430&lt;=zakresy_produkcyjne!F$3)</f>
        <v/>
      </c>
      <c r="AN430" s="309">
        <f>AND(F430&gt;=zakresy_produkcyjne!G$2,F430&lt;=zakresy_produkcyjne!G$3)</f>
        <v/>
      </c>
      <c r="AO430" s="309">
        <f>AND(G430&gt;=zakresy_produkcyjne!H$2,G430&lt;=zakresy_produkcyjne!H$3)</f>
        <v/>
      </c>
      <c r="AP430" s="309">
        <f>AND(O430&gt;=zakresy_produkcyjne!I$2,O430&lt;=zakresy_produkcyjne!I$3)</f>
        <v/>
      </c>
      <c r="AQ430" s="309">
        <f>AND(P430&gt;=zakresy_produkcyjne!J$2,P430&lt;=zakresy_produkcyjne!J$3)</f>
        <v/>
      </c>
      <c r="AR430" s="309">
        <f>AND(Q430&gt;=zakresy_produkcyjne!K$2,Q430&lt;=zakresy_produkcyjne!K$3)</f>
        <v/>
      </c>
      <c r="AS430" s="309">
        <f>AND(R430&gt;=zakresy_produkcyjne!L$2,R430&lt;=zakresy_produkcyjne!L$3)</f>
        <v/>
      </c>
      <c r="AT430" s="309">
        <f>AND(AI430:AO430)</f>
        <v/>
      </c>
      <c r="AU430" s="309">
        <f>AND(AP430:AS430)</f>
        <v/>
      </c>
      <c r="AV430" s="309">
        <f>AND(AT430:AU430)</f>
        <v/>
      </c>
      <c r="AW430" s="309">
        <f>AI430*zakresy_produkcyjne!B$4+AJ430*zakresy_produkcyjne!C$4+AK430*zakresy_produkcyjne!D$4+AL430*zakresy_produkcyjne!E$4+AM430*zakresy_produkcyjne!F$4+AN430*zakresy_produkcyjne!G$4+AO430*zakresy_produkcyjne!H$4+AP430*zakresy_produkcyjne!I$4+AQ430*zakresy_produkcyjne!J$4+AR430*zakresy_produkcyjne!K$4+AS430*zakresy_produkcyjne!L$4</f>
        <v/>
      </c>
      <c r="BD430" s="309" t="n">
        <v>150</v>
      </c>
      <c r="BJ430" s="309">
        <f>IF(S430&lt;&gt;"",S430,BE430)</f>
        <v/>
      </c>
      <c r="BK430" s="309">
        <f>IF(T430&lt;&gt;"",T430,BF430)</f>
        <v/>
      </c>
      <c r="BL430" s="309">
        <f>IF(U430&lt;&gt;"",U430,BG430)</f>
        <v/>
      </c>
      <c r="BM430" s="309">
        <f>IF(V430&lt;&gt;"",V430,BH430)</f>
        <v/>
      </c>
      <c r="BN430" s="309">
        <f>IF(X430&lt;&gt;"",X430,BI430)</f>
        <v/>
      </c>
      <c r="BO430" s="309">
        <f>ABS(BE430-BJ430)</f>
        <v/>
      </c>
      <c r="BP430" s="309">
        <f>IF(S430&lt;&gt;"",POWER((Arkusz10!$O$9*Q430+Arkusz10!$P$9)-S430,2))</f>
        <v/>
      </c>
    </row>
    <row customHeight="1" ht="14.15" r="431" s="311">
      <c r="A431" s="449" t="n">
        <v>3.6</v>
      </c>
      <c r="B431" s="449" t="n">
        <v>2.5</v>
      </c>
      <c r="C431" s="449" t="n">
        <v>0.28</v>
      </c>
      <c r="D431" s="449" t="n">
        <v>0.066</v>
      </c>
      <c r="E431" s="449" t="n">
        <v>0.47</v>
      </c>
      <c r="F431" s="449" t="n">
        <v>0</v>
      </c>
      <c r="G431" s="449" t="n">
        <v>0</v>
      </c>
      <c r="H431" s="449" t="n">
        <v>0.014</v>
      </c>
      <c r="I431" s="449" t="n">
        <v>0.014</v>
      </c>
      <c r="J431" s="449" t="n">
        <v>0</v>
      </c>
      <c r="K431" s="449" t="n">
        <v>0</v>
      </c>
      <c r="L431" s="449" t="n">
        <v>0</v>
      </c>
      <c r="M431" s="449" t="n">
        <v>0</v>
      </c>
      <c r="N431" s="449" t="n">
        <v>0</v>
      </c>
      <c r="O431" s="449" t="n">
        <v>900</v>
      </c>
      <c r="P431" s="449" t="n">
        <v>120</v>
      </c>
      <c r="Q431" s="449" t="n">
        <v>350</v>
      </c>
      <c r="R431" s="449" t="n">
        <v>120</v>
      </c>
      <c r="S431" s="449" t="n">
        <v>1121</v>
      </c>
      <c r="T431" s="475" t="n"/>
      <c r="U431" s="449" t="n">
        <v>7.9</v>
      </c>
      <c r="V431" s="449" t="n"/>
      <c r="W431" s="449" t="n"/>
      <c r="X431" s="449" t="n">
        <v>105</v>
      </c>
      <c r="Y431" s="476" t="n">
        <v>45</v>
      </c>
      <c r="Z431" s="449" t="n"/>
      <c r="AA431" s="449" t="n"/>
      <c r="AB431" s="449" t="n"/>
      <c r="AC431" s="449" t="n"/>
      <c r="AD431" s="449" t="n"/>
      <c r="AE431" s="449" t="n"/>
      <c r="AF431" s="309">
        <f>NOT(OR(ISBLANK(S431),ISBLANK(T431),ISBLANK(U431),ISBLANK(V431),AND(ISBLANK(W431),ISBLANK(X431))))</f>
        <v/>
      </c>
      <c r="AG431" s="309" t="n">
        <v>25</v>
      </c>
      <c r="AH431" s="309">
        <f>IF(AG579&lt;=30,1,IF(AG579&lt;=60,2,IF(AG579&lt;=100,3,"bd")))</f>
        <v/>
      </c>
      <c r="AI431" s="309">
        <f>AND(A431&gt;=zakresy_produkcyjne!B$2,A431&lt;=zakresy_produkcyjne!B$3)</f>
        <v/>
      </c>
      <c r="AJ431" s="309">
        <f>AND(B431&gt;=zakresy_produkcyjne!C$2,B431&lt;=zakresy_produkcyjne!C$3)</f>
        <v/>
      </c>
      <c r="AK431" s="309">
        <f>AND(C431&gt;=zakresy_produkcyjne!D$2,C431&lt;=zakresy_produkcyjne!D$3)</f>
        <v/>
      </c>
      <c r="AL431" s="309">
        <f>AND(D431&gt;=zakresy_produkcyjne!E$2,D431&lt;=zakresy_produkcyjne!E$3)</f>
        <v/>
      </c>
      <c r="AM431" s="309">
        <f>AND(E431&gt;=zakresy_produkcyjne!F$2,E431&lt;=zakresy_produkcyjne!F$3)</f>
        <v/>
      </c>
      <c r="AN431" s="309">
        <f>AND(F431&gt;=zakresy_produkcyjne!G$2,F431&lt;=zakresy_produkcyjne!G$3)</f>
        <v/>
      </c>
      <c r="AO431" s="309">
        <f>AND(G431&gt;=zakresy_produkcyjne!H$2,G431&lt;=zakresy_produkcyjne!H$3)</f>
        <v/>
      </c>
      <c r="AP431" s="309">
        <f>AND(O431&gt;=zakresy_produkcyjne!I$2,O431&lt;=zakresy_produkcyjne!I$3)</f>
        <v/>
      </c>
      <c r="AQ431" s="309">
        <f>AND(P431&gt;=zakresy_produkcyjne!J$2,P431&lt;=zakresy_produkcyjne!J$3)</f>
        <v/>
      </c>
      <c r="AR431" s="309">
        <f>AND(Q431&gt;=zakresy_produkcyjne!K$2,Q431&lt;=zakresy_produkcyjne!K$3)</f>
        <v/>
      </c>
      <c r="AS431" s="309">
        <f>AND(R431&gt;=zakresy_produkcyjne!L$2,R431&lt;=zakresy_produkcyjne!L$3)</f>
        <v/>
      </c>
      <c r="AT431" s="309">
        <f>AND(AI431:AO431)</f>
        <v/>
      </c>
      <c r="AU431" s="309">
        <f>AND(AP431:AS431)</f>
        <v/>
      </c>
      <c r="AV431" s="309">
        <f>AND(AT431:AU431)</f>
        <v/>
      </c>
      <c r="AW431" s="309">
        <f>AI431*zakresy_produkcyjne!B$4+AJ431*zakresy_produkcyjne!C$4+AK431*zakresy_produkcyjne!D$4+AL431*zakresy_produkcyjne!E$4+AM431*zakresy_produkcyjne!F$4+AN431*zakresy_produkcyjne!G$4+AO431*zakresy_produkcyjne!H$4+AP431*zakresy_produkcyjne!I$4+AQ431*zakresy_produkcyjne!J$4+AR431*zakresy_produkcyjne!K$4+AS431*zakresy_produkcyjne!L$4</f>
        <v/>
      </c>
      <c r="BD431" s="309" t="n">
        <v>150</v>
      </c>
      <c r="BJ431" s="309">
        <f>IF(S431&lt;&gt;"",S431,BE431)</f>
        <v/>
      </c>
      <c r="BK431" s="309">
        <f>IF(T431&lt;&gt;"",T431,BF431)</f>
        <v/>
      </c>
      <c r="BL431" s="309">
        <f>IF(U431&lt;&gt;"",U431,BG431)</f>
        <v/>
      </c>
      <c r="BM431" s="309">
        <f>IF(V431&lt;&gt;"",V431,BH431)</f>
        <v/>
      </c>
      <c r="BN431" s="309">
        <f>IF(X431&lt;&gt;"",X431,BI431)</f>
        <v/>
      </c>
      <c r="BO431" s="309">
        <f>ABS(BE431-BJ431)</f>
        <v/>
      </c>
      <c r="BP431" s="309">
        <f>IF(S431&lt;&gt;"",POWER((Arkusz10!$O$9*Q431+Arkusz10!$P$9)-S431,2))</f>
        <v/>
      </c>
    </row>
    <row customHeight="1" ht="14.15" r="432" s="311">
      <c r="A432" s="449" t="n">
        <v>3.6</v>
      </c>
      <c r="B432" s="449" t="n">
        <v>2.5</v>
      </c>
      <c r="C432" s="449" t="n">
        <v>0.28</v>
      </c>
      <c r="D432" s="449" t="n">
        <v>0.066</v>
      </c>
      <c r="E432" s="449" t="n">
        <v>0.47</v>
      </c>
      <c r="F432" s="449" t="n">
        <v>0</v>
      </c>
      <c r="G432" s="449" t="n">
        <v>0</v>
      </c>
      <c r="H432" s="449" t="n">
        <v>0.014</v>
      </c>
      <c r="I432" s="449" t="n">
        <v>0.014</v>
      </c>
      <c r="J432" s="449" t="n">
        <v>0</v>
      </c>
      <c r="K432" s="449" t="n">
        <v>0</v>
      </c>
      <c r="L432" s="449" t="n">
        <v>0</v>
      </c>
      <c r="M432" s="449" t="n">
        <v>0</v>
      </c>
      <c r="N432" s="449" t="n">
        <v>0</v>
      </c>
      <c r="O432" s="449" t="n">
        <v>900</v>
      </c>
      <c r="P432" s="449" t="n">
        <v>120</v>
      </c>
      <c r="Q432" s="449" t="n">
        <v>350</v>
      </c>
      <c r="R432" s="449" t="n">
        <v>180</v>
      </c>
      <c r="S432" s="449" t="n">
        <v>1128.5</v>
      </c>
      <c r="T432" s="475" t="n"/>
      <c r="U432" s="449" t="n">
        <v>7.1</v>
      </c>
      <c r="V432" s="449" t="n"/>
      <c r="W432" s="449" t="n"/>
      <c r="X432" s="449" t="n">
        <v>105</v>
      </c>
      <c r="Y432" s="476" t="n">
        <v>45</v>
      </c>
      <c r="Z432" s="449" t="n"/>
      <c r="AA432" s="449" t="n"/>
      <c r="AB432" s="449" t="n"/>
      <c r="AC432" s="449" t="n"/>
      <c r="AD432" s="449" t="n"/>
      <c r="AE432" s="449" t="n"/>
      <c r="AF432" s="309">
        <f>NOT(OR(ISBLANK(S432),ISBLANK(T432),ISBLANK(U432),ISBLANK(V432),AND(ISBLANK(W432),ISBLANK(X432))))</f>
        <v/>
      </c>
      <c r="AG432" s="309" t="n">
        <v>25</v>
      </c>
      <c r="AH432" s="309">
        <f>IF(AG580&lt;=30,1,IF(AG580&lt;=60,2,IF(AG580&lt;=100,3,"bd")))</f>
        <v/>
      </c>
      <c r="AI432" s="309">
        <f>AND(A432&gt;=zakresy_produkcyjne!B$2,A432&lt;=zakresy_produkcyjne!B$3)</f>
        <v/>
      </c>
      <c r="AJ432" s="309">
        <f>AND(B432&gt;=zakresy_produkcyjne!C$2,B432&lt;=zakresy_produkcyjne!C$3)</f>
        <v/>
      </c>
      <c r="AK432" s="309">
        <f>AND(C432&gt;=zakresy_produkcyjne!D$2,C432&lt;=zakresy_produkcyjne!D$3)</f>
        <v/>
      </c>
      <c r="AL432" s="309">
        <f>AND(D432&gt;=zakresy_produkcyjne!E$2,D432&lt;=zakresy_produkcyjne!E$3)</f>
        <v/>
      </c>
      <c r="AM432" s="309">
        <f>AND(E432&gt;=zakresy_produkcyjne!F$2,E432&lt;=zakresy_produkcyjne!F$3)</f>
        <v/>
      </c>
      <c r="AN432" s="309">
        <f>AND(F432&gt;=zakresy_produkcyjne!G$2,F432&lt;=zakresy_produkcyjne!G$3)</f>
        <v/>
      </c>
      <c r="AO432" s="309">
        <f>AND(G432&gt;=zakresy_produkcyjne!H$2,G432&lt;=zakresy_produkcyjne!H$3)</f>
        <v/>
      </c>
      <c r="AP432" s="309">
        <f>AND(O432&gt;=zakresy_produkcyjne!I$2,O432&lt;=zakresy_produkcyjne!I$3)</f>
        <v/>
      </c>
      <c r="AQ432" s="309">
        <f>AND(P432&gt;=zakresy_produkcyjne!J$2,P432&lt;=zakresy_produkcyjne!J$3)</f>
        <v/>
      </c>
      <c r="AR432" s="309">
        <f>AND(Q432&gt;=zakresy_produkcyjne!K$2,Q432&lt;=zakresy_produkcyjne!K$3)</f>
        <v/>
      </c>
      <c r="AS432" s="309">
        <f>AND(R432&gt;=zakresy_produkcyjne!L$2,R432&lt;=zakresy_produkcyjne!L$3)</f>
        <v/>
      </c>
      <c r="AT432" s="309">
        <f>AND(AI432:AO432)</f>
        <v/>
      </c>
      <c r="AU432" s="309">
        <f>AND(AP432:AS432)</f>
        <v/>
      </c>
      <c r="AV432" s="309">
        <f>AND(AT432:AU432)</f>
        <v/>
      </c>
      <c r="AW432" s="309">
        <f>AI432*zakresy_produkcyjne!B$4+AJ432*zakresy_produkcyjne!C$4+AK432*zakresy_produkcyjne!D$4+AL432*zakresy_produkcyjne!E$4+AM432*zakresy_produkcyjne!F$4+AN432*zakresy_produkcyjne!G$4+AO432*zakresy_produkcyjne!H$4+AP432*zakresy_produkcyjne!I$4+AQ432*zakresy_produkcyjne!J$4+AR432*zakresy_produkcyjne!K$4+AS432*zakresy_produkcyjne!L$4</f>
        <v/>
      </c>
      <c r="BD432" s="309" t="n">
        <v>150</v>
      </c>
      <c r="BJ432" s="309">
        <f>IF(S432&lt;&gt;"",S432,BE432)</f>
        <v/>
      </c>
      <c r="BK432" s="309">
        <f>IF(T432&lt;&gt;"",T432,BF432)</f>
        <v/>
      </c>
      <c r="BL432" s="309">
        <f>IF(U432&lt;&gt;"",U432,BG432)</f>
        <v/>
      </c>
      <c r="BM432" s="309">
        <f>IF(V432&lt;&gt;"",V432,BH432)</f>
        <v/>
      </c>
      <c r="BN432" s="309">
        <f>IF(X432&lt;&gt;"",X432,BI432)</f>
        <v/>
      </c>
      <c r="BO432" s="309">
        <f>ABS(BE432-BJ432)</f>
        <v/>
      </c>
      <c r="BP432" s="309">
        <f>IF(S432&lt;&gt;"",POWER((Arkusz10!$O$9*Q432+Arkusz10!$P$9)-S432,2))</f>
        <v/>
      </c>
    </row>
    <row customHeight="1" ht="14.15" r="433" s="311">
      <c r="A433" s="449" t="n">
        <v>3.6</v>
      </c>
      <c r="B433" s="449" t="n">
        <v>2.5</v>
      </c>
      <c r="C433" s="449" t="n">
        <v>0.28</v>
      </c>
      <c r="D433" s="449" t="n">
        <v>0.066</v>
      </c>
      <c r="E433" s="449" t="n">
        <v>0.47</v>
      </c>
      <c r="F433" s="449" t="n">
        <v>0</v>
      </c>
      <c r="G433" s="449" t="n">
        <v>0</v>
      </c>
      <c r="H433" s="449" t="n">
        <v>0.014</v>
      </c>
      <c r="I433" s="449" t="n">
        <v>0.014</v>
      </c>
      <c r="J433" s="449" t="n">
        <v>0</v>
      </c>
      <c r="K433" s="449" t="n">
        <v>0</v>
      </c>
      <c r="L433" s="449" t="n">
        <v>0</v>
      </c>
      <c r="M433" s="449" t="n">
        <v>0</v>
      </c>
      <c r="N433" s="449" t="n">
        <v>0</v>
      </c>
      <c r="O433" s="449" t="n">
        <v>900</v>
      </c>
      <c r="P433" s="449" t="n">
        <v>120</v>
      </c>
      <c r="Q433" s="449" t="n">
        <v>350</v>
      </c>
      <c r="R433" s="449" t="n">
        <v>240</v>
      </c>
      <c r="S433" s="449" t="n">
        <v>1210</v>
      </c>
      <c r="T433" s="475" t="n"/>
      <c r="U433" s="449" t="n">
        <v>5.9</v>
      </c>
      <c r="V433" s="449" t="n"/>
      <c r="W433" s="449" t="n"/>
      <c r="X433" s="449" t="n">
        <v>100.5</v>
      </c>
      <c r="Y433" s="476" t="n">
        <v>45</v>
      </c>
      <c r="Z433" s="449" t="n"/>
      <c r="AA433" s="449" t="n"/>
      <c r="AB433" s="449" t="n"/>
      <c r="AC433" s="449" t="n"/>
      <c r="AD433" s="449" t="n"/>
      <c r="AE433" s="449" t="n"/>
      <c r="AF433" s="309">
        <f>NOT(OR(ISBLANK(S433),ISBLANK(T433),ISBLANK(U433),ISBLANK(V433),AND(ISBLANK(W433),ISBLANK(X433))))</f>
        <v/>
      </c>
      <c r="AG433" s="309" t="n">
        <v>25</v>
      </c>
      <c r="AH433" s="309">
        <f>IF(AG581&lt;=30,1,IF(AG581&lt;=60,2,IF(AG581&lt;=100,3,"bd")))</f>
        <v/>
      </c>
      <c r="AI433" s="309">
        <f>AND(A433&gt;=zakresy_produkcyjne!B$2,A433&lt;=zakresy_produkcyjne!B$3)</f>
        <v/>
      </c>
      <c r="AJ433" s="309">
        <f>AND(B433&gt;=zakresy_produkcyjne!C$2,B433&lt;=zakresy_produkcyjne!C$3)</f>
        <v/>
      </c>
      <c r="AK433" s="309">
        <f>AND(C433&gt;=zakresy_produkcyjne!D$2,C433&lt;=zakresy_produkcyjne!D$3)</f>
        <v/>
      </c>
      <c r="AL433" s="309">
        <f>AND(D433&gt;=zakresy_produkcyjne!E$2,D433&lt;=zakresy_produkcyjne!E$3)</f>
        <v/>
      </c>
      <c r="AM433" s="309">
        <f>AND(E433&gt;=zakresy_produkcyjne!F$2,E433&lt;=zakresy_produkcyjne!F$3)</f>
        <v/>
      </c>
      <c r="AN433" s="309">
        <f>AND(F433&gt;=zakresy_produkcyjne!G$2,F433&lt;=zakresy_produkcyjne!G$3)</f>
        <v/>
      </c>
      <c r="AO433" s="309">
        <f>AND(G433&gt;=zakresy_produkcyjne!H$2,G433&lt;=zakresy_produkcyjne!H$3)</f>
        <v/>
      </c>
      <c r="AP433" s="309">
        <f>AND(O433&gt;=zakresy_produkcyjne!I$2,O433&lt;=zakresy_produkcyjne!I$3)</f>
        <v/>
      </c>
      <c r="AQ433" s="309">
        <f>AND(P433&gt;=zakresy_produkcyjne!J$2,P433&lt;=zakresy_produkcyjne!J$3)</f>
        <v/>
      </c>
      <c r="AR433" s="309">
        <f>AND(Q433&gt;=zakresy_produkcyjne!K$2,Q433&lt;=zakresy_produkcyjne!K$3)</f>
        <v/>
      </c>
      <c r="AS433" s="309">
        <f>AND(R433&gt;=zakresy_produkcyjne!L$2,R433&lt;=zakresy_produkcyjne!L$3)</f>
        <v/>
      </c>
      <c r="AT433" s="309">
        <f>AND(AI433:AO433)</f>
        <v/>
      </c>
      <c r="AU433" s="309">
        <f>AND(AP433:AS433)</f>
        <v/>
      </c>
      <c r="AV433" s="309">
        <f>AND(AT433:AU433)</f>
        <v/>
      </c>
      <c r="AW433" s="309">
        <f>AI433*zakresy_produkcyjne!B$4+AJ433*zakresy_produkcyjne!C$4+AK433*zakresy_produkcyjne!D$4+AL433*zakresy_produkcyjne!E$4+AM433*zakresy_produkcyjne!F$4+AN433*zakresy_produkcyjne!G$4+AO433*zakresy_produkcyjne!H$4+AP433*zakresy_produkcyjne!I$4+AQ433*zakresy_produkcyjne!J$4+AR433*zakresy_produkcyjne!K$4+AS433*zakresy_produkcyjne!L$4</f>
        <v/>
      </c>
      <c r="BD433" s="309" t="n">
        <v>150</v>
      </c>
      <c r="BJ433" s="309">
        <f>IF(S433&lt;&gt;"",S433,BE433)</f>
        <v/>
      </c>
      <c r="BK433" s="309">
        <f>IF(T433&lt;&gt;"",T433,BF433)</f>
        <v/>
      </c>
      <c r="BL433" s="309">
        <f>IF(U433&lt;&gt;"",U433,BG433)</f>
        <v/>
      </c>
      <c r="BM433" s="309">
        <f>IF(V433&lt;&gt;"",V433,BH433)</f>
        <v/>
      </c>
      <c r="BN433" s="309">
        <f>IF(X433&lt;&gt;"",X433,BI433)</f>
        <v/>
      </c>
      <c r="BO433" s="309">
        <f>ABS(BE433-BJ433)</f>
        <v/>
      </c>
      <c r="BP433" s="309">
        <f>IF(S433&lt;&gt;"",POWER((Arkusz10!$O$9*Q433+Arkusz10!$P$9)-S433,2))</f>
        <v/>
      </c>
    </row>
    <row customHeight="1" ht="14.15" r="434" s="311">
      <c r="A434" s="449" t="n">
        <v>3.6</v>
      </c>
      <c r="B434" s="449" t="n">
        <v>2.5</v>
      </c>
      <c r="C434" s="449" t="n">
        <v>0.28</v>
      </c>
      <c r="D434" s="449" t="n">
        <v>0.066</v>
      </c>
      <c r="E434" s="449" t="n">
        <v>0.47</v>
      </c>
      <c r="F434" s="449" t="n">
        <v>0</v>
      </c>
      <c r="G434" s="449" t="n">
        <v>0</v>
      </c>
      <c r="H434" s="449" t="n">
        <v>0.014</v>
      </c>
      <c r="I434" s="449" t="n">
        <v>0.014</v>
      </c>
      <c r="J434" s="449" t="n">
        <v>0</v>
      </c>
      <c r="K434" s="449" t="n">
        <v>0</v>
      </c>
      <c r="L434" s="449" t="n">
        <v>0</v>
      </c>
      <c r="M434" s="449" t="n">
        <v>0</v>
      </c>
      <c r="N434" s="449" t="n">
        <v>0</v>
      </c>
      <c r="O434" s="449" t="n">
        <v>900</v>
      </c>
      <c r="P434" s="449" t="n">
        <v>120</v>
      </c>
      <c r="Q434" s="449" t="n">
        <v>350</v>
      </c>
      <c r="R434" s="449" t="n">
        <v>360</v>
      </c>
      <c r="S434" s="449" t="n">
        <v>1185</v>
      </c>
      <c r="T434" s="475" t="n"/>
      <c r="U434" s="449" t="n">
        <v>5.5</v>
      </c>
      <c r="V434" s="449" t="n"/>
      <c r="W434" s="449" t="n"/>
      <c r="X434" s="449" t="n">
        <v>81.5</v>
      </c>
      <c r="Y434" s="476" t="n">
        <v>45</v>
      </c>
      <c r="Z434" s="449" t="n"/>
      <c r="AA434" s="449" t="n"/>
      <c r="AB434" s="449" t="n"/>
      <c r="AC434" s="449" t="n"/>
      <c r="AD434" s="449" t="n"/>
      <c r="AE434" s="449" t="n"/>
      <c r="AF434" s="309">
        <f>NOT(OR(ISBLANK(S434),ISBLANK(T434),ISBLANK(U434),ISBLANK(V434),AND(ISBLANK(W434),ISBLANK(X434))))</f>
        <v/>
      </c>
      <c r="AG434" s="309" t="n">
        <v>25</v>
      </c>
      <c r="AH434" s="309">
        <f>IF(AG582&lt;=30,1,IF(AG582&lt;=60,2,IF(AG582&lt;=100,3,"bd")))</f>
        <v/>
      </c>
      <c r="AI434" s="309">
        <f>AND(A434&gt;=zakresy_produkcyjne!B$2,A434&lt;=zakresy_produkcyjne!B$3)</f>
        <v/>
      </c>
      <c r="AJ434" s="309">
        <f>AND(B434&gt;=zakresy_produkcyjne!C$2,B434&lt;=zakresy_produkcyjne!C$3)</f>
        <v/>
      </c>
      <c r="AK434" s="309">
        <f>AND(C434&gt;=zakresy_produkcyjne!D$2,C434&lt;=zakresy_produkcyjne!D$3)</f>
        <v/>
      </c>
      <c r="AL434" s="309">
        <f>AND(D434&gt;=zakresy_produkcyjne!E$2,D434&lt;=zakresy_produkcyjne!E$3)</f>
        <v/>
      </c>
      <c r="AM434" s="309">
        <f>AND(E434&gt;=zakresy_produkcyjne!F$2,E434&lt;=zakresy_produkcyjne!F$3)</f>
        <v/>
      </c>
      <c r="AN434" s="309">
        <f>AND(F434&gt;=zakresy_produkcyjne!G$2,F434&lt;=zakresy_produkcyjne!G$3)</f>
        <v/>
      </c>
      <c r="AO434" s="309">
        <f>AND(G434&gt;=zakresy_produkcyjne!H$2,G434&lt;=zakresy_produkcyjne!H$3)</f>
        <v/>
      </c>
      <c r="AP434" s="309">
        <f>AND(O434&gt;=zakresy_produkcyjne!I$2,O434&lt;=zakresy_produkcyjne!I$3)</f>
        <v/>
      </c>
      <c r="AQ434" s="309">
        <f>AND(P434&gt;=zakresy_produkcyjne!J$2,P434&lt;=zakresy_produkcyjne!J$3)</f>
        <v/>
      </c>
      <c r="AR434" s="309">
        <f>AND(Q434&gt;=zakresy_produkcyjne!K$2,Q434&lt;=zakresy_produkcyjne!K$3)</f>
        <v/>
      </c>
      <c r="AS434" s="309">
        <f>AND(R434&gt;=zakresy_produkcyjne!L$2,R434&lt;=zakresy_produkcyjne!L$3)</f>
        <v/>
      </c>
      <c r="AT434" s="309">
        <f>AND(AI434:AO434)</f>
        <v/>
      </c>
      <c r="AU434" s="309">
        <f>AND(AP434:AS434)</f>
        <v/>
      </c>
      <c r="AV434" s="309">
        <f>AND(AT434:AU434)</f>
        <v/>
      </c>
      <c r="AW434" s="309">
        <f>AI434*zakresy_produkcyjne!B$4+AJ434*zakresy_produkcyjne!C$4+AK434*zakresy_produkcyjne!D$4+AL434*zakresy_produkcyjne!E$4+AM434*zakresy_produkcyjne!F$4+AN434*zakresy_produkcyjne!G$4+AO434*zakresy_produkcyjne!H$4+AP434*zakresy_produkcyjne!I$4+AQ434*zakresy_produkcyjne!J$4+AR434*zakresy_produkcyjne!K$4+AS434*zakresy_produkcyjne!L$4</f>
        <v/>
      </c>
      <c r="BD434" s="309" t="n">
        <v>150</v>
      </c>
      <c r="BJ434" s="309">
        <f>IF(S434&lt;&gt;"",S434,BE434)</f>
        <v/>
      </c>
      <c r="BK434" s="309">
        <f>IF(T434&lt;&gt;"",T434,BF434)</f>
        <v/>
      </c>
      <c r="BL434" s="309">
        <f>IF(U434&lt;&gt;"",U434,BG434)</f>
        <v/>
      </c>
      <c r="BM434" s="309">
        <f>IF(V434&lt;&gt;"",V434,BH434)</f>
        <v/>
      </c>
      <c r="BN434" s="309">
        <f>IF(X434&lt;&gt;"",X434,BI434)</f>
        <v/>
      </c>
      <c r="BO434" s="309">
        <f>ABS(BE434-BJ434)</f>
        <v/>
      </c>
      <c r="BP434" s="309">
        <f>IF(S434&lt;&gt;"",POWER((Arkusz10!$O$9*Q434+Arkusz10!$P$9)-S434,2))</f>
        <v/>
      </c>
    </row>
    <row customHeight="1" ht="14.15" r="435" s="311">
      <c r="A435" s="449" t="n">
        <v>3.07</v>
      </c>
      <c r="B435" s="449" t="n">
        <v>2.15</v>
      </c>
      <c r="C435" s="449" t="n">
        <v>0.26</v>
      </c>
      <c r="D435" s="449" t="n">
        <v>0.043</v>
      </c>
      <c r="E435" s="449" t="n">
        <v>1.6</v>
      </c>
      <c r="F435" s="449" t="n">
        <v>1.5</v>
      </c>
      <c r="G435" s="449" t="n">
        <v>0</v>
      </c>
      <c r="H435" s="449" t="n">
        <v>0.01</v>
      </c>
      <c r="I435" s="449" t="n">
        <v>0.02</v>
      </c>
      <c r="J435" s="449" t="n">
        <v>0</v>
      </c>
      <c r="K435" s="449" t="n">
        <v>0</v>
      </c>
      <c r="L435" s="449" t="n">
        <v>0</v>
      </c>
      <c r="M435" s="449" t="n">
        <v>0</v>
      </c>
      <c r="N435" s="449" t="n">
        <v>0</v>
      </c>
      <c r="O435" s="449" t="n">
        <v>900</v>
      </c>
      <c r="P435" s="449" t="n">
        <v>120</v>
      </c>
      <c r="Q435" s="449" t="n">
        <v>350</v>
      </c>
      <c r="R435" s="449" t="n">
        <v>60</v>
      </c>
      <c r="S435" s="449" t="n">
        <v>1131</v>
      </c>
      <c r="T435" s="475" t="n"/>
      <c r="U435" s="449" t="n">
        <v>5.3</v>
      </c>
      <c r="V435" s="449" t="n"/>
      <c r="W435" s="449" t="n"/>
      <c r="X435" s="449" t="n">
        <v>46</v>
      </c>
      <c r="Y435" s="476" t="n">
        <v>45</v>
      </c>
      <c r="Z435" s="449" t="n"/>
      <c r="AA435" s="449" t="n"/>
      <c r="AB435" s="449" t="n"/>
      <c r="AC435" s="449" t="n"/>
      <c r="AD435" s="449" t="n"/>
      <c r="AE435" s="449" t="n"/>
      <c r="AF435" s="309">
        <f>NOT(OR(ISBLANK(S435),ISBLANK(T435),ISBLANK(U435),ISBLANK(V435),AND(ISBLANK(W435),ISBLANK(X435))))</f>
        <v/>
      </c>
      <c r="AG435" s="309" t="n">
        <v>25</v>
      </c>
      <c r="AH435" s="309">
        <f>IF(AG583&lt;=30,1,IF(AG583&lt;=60,2,IF(AG583&lt;=100,3,"bd")))</f>
        <v/>
      </c>
      <c r="AI435" s="309">
        <f>AND(A435&gt;=zakresy_produkcyjne!B$2,A435&lt;=zakresy_produkcyjne!B$3)</f>
        <v/>
      </c>
      <c r="AJ435" s="309">
        <f>AND(B435&gt;=zakresy_produkcyjne!C$2,B435&lt;=zakresy_produkcyjne!C$3)</f>
        <v/>
      </c>
      <c r="AK435" s="309">
        <f>AND(C435&gt;=zakresy_produkcyjne!D$2,C435&lt;=zakresy_produkcyjne!D$3)</f>
        <v/>
      </c>
      <c r="AL435" s="309">
        <f>AND(D435&gt;=zakresy_produkcyjne!E$2,D435&lt;=zakresy_produkcyjne!E$3)</f>
        <v/>
      </c>
      <c r="AM435" s="309">
        <f>AND(E435&gt;=zakresy_produkcyjne!F$2,E435&lt;=zakresy_produkcyjne!F$3)</f>
        <v/>
      </c>
      <c r="AN435" s="309">
        <f>AND(F435&gt;=zakresy_produkcyjne!G$2,F435&lt;=zakresy_produkcyjne!G$3)</f>
        <v/>
      </c>
      <c r="AO435" s="309">
        <f>AND(G435&gt;=zakresy_produkcyjne!H$2,G435&lt;=zakresy_produkcyjne!H$3)</f>
        <v/>
      </c>
      <c r="AP435" s="309">
        <f>AND(O435&gt;=zakresy_produkcyjne!I$2,O435&lt;=zakresy_produkcyjne!I$3)</f>
        <v/>
      </c>
      <c r="AQ435" s="309">
        <f>AND(P435&gt;=zakresy_produkcyjne!J$2,P435&lt;=zakresy_produkcyjne!J$3)</f>
        <v/>
      </c>
      <c r="AR435" s="309">
        <f>AND(Q435&gt;=zakresy_produkcyjne!K$2,Q435&lt;=zakresy_produkcyjne!K$3)</f>
        <v/>
      </c>
      <c r="AS435" s="309">
        <f>AND(R435&gt;=zakresy_produkcyjne!L$2,R435&lt;=zakresy_produkcyjne!L$3)</f>
        <v/>
      </c>
      <c r="AT435" s="309">
        <f>AND(AI435:AO435)</f>
        <v/>
      </c>
      <c r="AU435" s="309">
        <f>AND(AP435:AS435)</f>
        <v/>
      </c>
      <c r="AV435" s="309">
        <f>AND(AT435:AU435)</f>
        <v/>
      </c>
      <c r="AW435" s="309">
        <f>AI435*zakresy_produkcyjne!B$4+AJ435*zakresy_produkcyjne!C$4+AK435*zakresy_produkcyjne!D$4+AL435*zakresy_produkcyjne!E$4+AM435*zakresy_produkcyjne!F$4+AN435*zakresy_produkcyjne!G$4+AO435*zakresy_produkcyjne!H$4+AP435*zakresy_produkcyjne!I$4+AQ435*zakresy_produkcyjne!J$4+AR435*zakresy_produkcyjne!K$4+AS435*zakresy_produkcyjne!L$4</f>
        <v/>
      </c>
      <c r="BD435" s="309" t="n">
        <v>150</v>
      </c>
      <c r="BJ435" s="309">
        <f>IF(S435&lt;&gt;"",S435,BE435)</f>
        <v/>
      </c>
      <c r="BK435" s="309">
        <f>IF(T435&lt;&gt;"",T435,BF435)</f>
        <v/>
      </c>
      <c r="BL435" s="309">
        <f>IF(U435&lt;&gt;"",U435,BG435)</f>
        <v/>
      </c>
      <c r="BM435" s="309">
        <f>IF(V435&lt;&gt;"",V435,BH435)</f>
        <v/>
      </c>
      <c r="BN435" s="309">
        <f>IF(X435&lt;&gt;"",X435,BI435)</f>
        <v/>
      </c>
      <c r="BO435" s="309">
        <f>ABS(BE435-BJ435)</f>
        <v/>
      </c>
      <c r="BP435" s="309">
        <f>IF(S435&lt;&gt;"",POWER((Arkusz10!$O$9*Q435+Arkusz10!$P$9)-S435,2))</f>
        <v/>
      </c>
    </row>
    <row customHeight="1" ht="14.15" r="436" s="311">
      <c r="A436" s="449" t="n">
        <v>3.07</v>
      </c>
      <c r="B436" s="449" t="n">
        <v>2.15</v>
      </c>
      <c r="C436" s="449" t="n">
        <v>0.26</v>
      </c>
      <c r="D436" s="449" t="n">
        <v>0.043</v>
      </c>
      <c r="E436" s="449" t="n">
        <v>1.6</v>
      </c>
      <c r="F436" s="449" t="n">
        <v>1.5</v>
      </c>
      <c r="G436" s="449" t="n">
        <v>0</v>
      </c>
      <c r="H436" s="449" t="n">
        <v>0.01</v>
      </c>
      <c r="I436" s="449" t="n">
        <v>0.02</v>
      </c>
      <c r="J436" s="449" t="n">
        <v>0</v>
      </c>
      <c r="K436" s="449" t="n">
        <v>0</v>
      </c>
      <c r="L436" s="449" t="n">
        <v>0</v>
      </c>
      <c r="M436" s="449" t="n">
        <v>0</v>
      </c>
      <c r="N436" s="449" t="n">
        <v>0</v>
      </c>
      <c r="O436" s="449" t="n">
        <v>900</v>
      </c>
      <c r="P436" s="449" t="n">
        <v>120</v>
      </c>
      <c r="Q436" s="449" t="n">
        <v>350</v>
      </c>
      <c r="R436" s="449" t="n">
        <v>120</v>
      </c>
      <c r="S436" s="449" t="n">
        <v>1128.5</v>
      </c>
      <c r="T436" s="475" t="n"/>
      <c r="U436" s="449" t="n">
        <v>9.9</v>
      </c>
      <c r="V436" s="449" t="n"/>
      <c r="W436" s="449" t="n"/>
      <c r="X436" s="449" t="n">
        <v>89.5</v>
      </c>
      <c r="Y436" s="476" t="n">
        <v>45</v>
      </c>
      <c r="Z436" s="449" t="n"/>
      <c r="AA436" s="449" t="n"/>
      <c r="AB436" s="449" t="n"/>
      <c r="AC436" s="449" t="n"/>
      <c r="AD436" s="449" t="n"/>
      <c r="AE436" s="449" t="n"/>
      <c r="AF436" s="309">
        <f>NOT(OR(ISBLANK(S436),ISBLANK(T436),ISBLANK(U436),ISBLANK(V436),AND(ISBLANK(W436),ISBLANK(X436))))</f>
        <v/>
      </c>
      <c r="AG436" s="309" t="n">
        <v>25</v>
      </c>
      <c r="AH436" s="309">
        <f>IF(AG584&lt;=30,1,IF(AG584&lt;=60,2,IF(AG584&lt;=100,3,"bd")))</f>
        <v/>
      </c>
      <c r="AI436" s="309">
        <f>AND(A436&gt;=zakresy_produkcyjne!B$2,A436&lt;=zakresy_produkcyjne!B$3)</f>
        <v/>
      </c>
      <c r="AJ436" s="309">
        <f>AND(B436&gt;=zakresy_produkcyjne!C$2,B436&lt;=zakresy_produkcyjne!C$3)</f>
        <v/>
      </c>
      <c r="AK436" s="309">
        <f>AND(C436&gt;=zakresy_produkcyjne!D$2,C436&lt;=zakresy_produkcyjne!D$3)</f>
        <v/>
      </c>
      <c r="AL436" s="309">
        <f>AND(D436&gt;=zakresy_produkcyjne!E$2,D436&lt;=zakresy_produkcyjne!E$3)</f>
        <v/>
      </c>
      <c r="AM436" s="309">
        <f>AND(E436&gt;=zakresy_produkcyjne!F$2,E436&lt;=zakresy_produkcyjne!F$3)</f>
        <v/>
      </c>
      <c r="AN436" s="309">
        <f>AND(F436&gt;=zakresy_produkcyjne!G$2,F436&lt;=zakresy_produkcyjne!G$3)</f>
        <v/>
      </c>
      <c r="AO436" s="309">
        <f>AND(G436&gt;=zakresy_produkcyjne!H$2,G436&lt;=zakresy_produkcyjne!H$3)</f>
        <v/>
      </c>
      <c r="AP436" s="309">
        <f>AND(O436&gt;=zakresy_produkcyjne!I$2,O436&lt;=zakresy_produkcyjne!I$3)</f>
        <v/>
      </c>
      <c r="AQ436" s="309">
        <f>AND(P436&gt;=zakresy_produkcyjne!J$2,P436&lt;=zakresy_produkcyjne!J$3)</f>
        <v/>
      </c>
      <c r="AR436" s="309">
        <f>AND(Q436&gt;=zakresy_produkcyjne!K$2,Q436&lt;=zakresy_produkcyjne!K$3)</f>
        <v/>
      </c>
      <c r="AS436" s="309">
        <f>AND(R436&gt;=zakresy_produkcyjne!L$2,R436&lt;=zakresy_produkcyjne!L$3)</f>
        <v/>
      </c>
      <c r="AT436" s="309">
        <f>AND(AI436:AO436)</f>
        <v/>
      </c>
      <c r="AU436" s="309">
        <f>AND(AP436:AS436)</f>
        <v/>
      </c>
      <c r="AV436" s="309">
        <f>AND(AT436:AU436)</f>
        <v/>
      </c>
      <c r="AW436" s="309">
        <f>AI436*zakresy_produkcyjne!B$4+AJ436*zakresy_produkcyjne!C$4+AK436*zakresy_produkcyjne!D$4+AL436*zakresy_produkcyjne!E$4+AM436*zakresy_produkcyjne!F$4+AN436*zakresy_produkcyjne!G$4+AO436*zakresy_produkcyjne!H$4+AP436*zakresy_produkcyjne!I$4+AQ436*zakresy_produkcyjne!J$4+AR436*zakresy_produkcyjne!K$4+AS436*zakresy_produkcyjne!L$4</f>
        <v/>
      </c>
      <c r="BD436" s="309" t="n">
        <v>150</v>
      </c>
      <c r="BJ436" s="309">
        <f>IF(S436&lt;&gt;"",S436,BE436)</f>
        <v/>
      </c>
      <c r="BK436" s="309">
        <f>IF(T436&lt;&gt;"",T436,BF436)</f>
        <v/>
      </c>
      <c r="BL436" s="309">
        <f>IF(U436&lt;&gt;"",U436,BG436)</f>
        <v/>
      </c>
      <c r="BM436" s="309">
        <f>IF(V436&lt;&gt;"",V436,BH436)</f>
        <v/>
      </c>
      <c r="BN436" s="309">
        <f>IF(X436&lt;&gt;"",X436,BI436)</f>
        <v/>
      </c>
      <c r="BO436" s="309">
        <f>ABS(BE436-BJ436)</f>
        <v/>
      </c>
      <c r="BP436" s="309">
        <f>IF(S436&lt;&gt;"",POWER((Arkusz10!$O$9*Q436+Arkusz10!$P$9)-S436,2))</f>
        <v/>
      </c>
    </row>
    <row customHeight="1" ht="14.15" r="437" s="311">
      <c r="A437" s="449" t="n">
        <v>3.07</v>
      </c>
      <c r="B437" s="449" t="n">
        <v>2.15</v>
      </c>
      <c r="C437" s="449" t="n">
        <v>0.26</v>
      </c>
      <c r="D437" s="449" t="n">
        <v>0.043</v>
      </c>
      <c r="E437" s="449" t="n">
        <v>1.6</v>
      </c>
      <c r="F437" s="449" t="n">
        <v>1.5</v>
      </c>
      <c r="G437" s="449" t="n">
        <v>0</v>
      </c>
      <c r="H437" s="449" t="n">
        <v>0.01</v>
      </c>
      <c r="I437" s="449" t="n">
        <v>0.02</v>
      </c>
      <c r="J437" s="449" t="n">
        <v>0</v>
      </c>
      <c r="K437" s="449" t="n">
        <v>0</v>
      </c>
      <c r="L437" s="449" t="n">
        <v>0</v>
      </c>
      <c r="M437" s="449" t="n">
        <v>0</v>
      </c>
      <c r="N437" s="449" t="n">
        <v>0</v>
      </c>
      <c r="O437" s="449" t="n">
        <v>900</v>
      </c>
      <c r="P437" s="449" t="n">
        <v>120</v>
      </c>
      <c r="Q437" s="449" t="n">
        <v>350</v>
      </c>
      <c r="R437" s="449" t="n">
        <v>180</v>
      </c>
      <c r="S437" s="449" t="n">
        <v>1082.5</v>
      </c>
      <c r="T437" s="475" t="n"/>
      <c r="U437" s="449" t="n">
        <v>11.1</v>
      </c>
      <c r="V437" s="449" t="n"/>
      <c r="W437" s="449" t="n"/>
      <c r="X437" s="449" t="n">
        <v>121.5</v>
      </c>
      <c r="Y437" s="476" t="n">
        <v>45</v>
      </c>
      <c r="Z437" s="449" t="n"/>
      <c r="AA437" s="449" t="n"/>
      <c r="AB437" s="449" t="n"/>
      <c r="AC437" s="449" t="n"/>
      <c r="AD437" s="449" t="n"/>
      <c r="AE437" s="449" t="n"/>
      <c r="AF437" s="309">
        <f>NOT(OR(ISBLANK(S437),ISBLANK(T437),ISBLANK(U437),ISBLANK(V437),AND(ISBLANK(W437),ISBLANK(X437))))</f>
        <v/>
      </c>
      <c r="AG437" s="309" t="n">
        <v>25</v>
      </c>
      <c r="AH437" s="309">
        <f>IF(AG585&lt;=30,1,IF(AG585&lt;=60,2,IF(AG585&lt;=100,3,"bd")))</f>
        <v/>
      </c>
      <c r="AI437" s="309">
        <f>AND(A437&gt;=zakresy_produkcyjne!B$2,A437&lt;=zakresy_produkcyjne!B$3)</f>
        <v/>
      </c>
      <c r="AJ437" s="309">
        <f>AND(B437&gt;=zakresy_produkcyjne!C$2,B437&lt;=zakresy_produkcyjne!C$3)</f>
        <v/>
      </c>
      <c r="AK437" s="309">
        <f>AND(C437&gt;=zakresy_produkcyjne!D$2,C437&lt;=zakresy_produkcyjne!D$3)</f>
        <v/>
      </c>
      <c r="AL437" s="309">
        <f>AND(D437&gt;=zakresy_produkcyjne!E$2,D437&lt;=zakresy_produkcyjne!E$3)</f>
        <v/>
      </c>
      <c r="AM437" s="309">
        <f>AND(E437&gt;=zakresy_produkcyjne!F$2,E437&lt;=zakresy_produkcyjne!F$3)</f>
        <v/>
      </c>
      <c r="AN437" s="309">
        <f>AND(F437&gt;=zakresy_produkcyjne!G$2,F437&lt;=zakresy_produkcyjne!G$3)</f>
        <v/>
      </c>
      <c r="AO437" s="309">
        <f>AND(G437&gt;=zakresy_produkcyjne!H$2,G437&lt;=zakresy_produkcyjne!H$3)</f>
        <v/>
      </c>
      <c r="AP437" s="309">
        <f>AND(O437&gt;=zakresy_produkcyjne!I$2,O437&lt;=zakresy_produkcyjne!I$3)</f>
        <v/>
      </c>
      <c r="AQ437" s="309">
        <f>AND(P437&gt;=zakresy_produkcyjne!J$2,P437&lt;=zakresy_produkcyjne!J$3)</f>
        <v/>
      </c>
      <c r="AR437" s="309">
        <f>AND(Q437&gt;=zakresy_produkcyjne!K$2,Q437&lt;=zakresy_produkcyjne!K$3)</f>
        <v/>
      </c>
      <c r="AS437" s="309">
        <f>AND(R437&gt;=zakresy_produkcyjne!L$2,R437&lt;=zakresy_produkcyjne!L$3)</f>
        <v/>
      </c>
      <c r="AT437" s="309">
        <f>AND(AI437:AO437)</f>
        <v/>
      </c>
      <c r="AU437" s="309">
        <f>AND(AP437:AS437)</f>
        <v/>
      </c>
      <c r="AV437" s="309">
        <f>AND(AT437:AU437)</f>
        <v/>
      </c>
      <c r="AW437" s="309">
        <f>AI437*zakresy_produkcyjne!B$4+AJ437*zakresy_produkcyjne!C$4+AK437*zakresy_produkcyjne!D$4+AL437*zakresy_produkcyjne!E$4+AM437*zakresy_produkcyjne!F$4+AN437*zakresy_produkcyjne!G$4+AO437*zakresy_produkcyjne!H$4+AP437*zakresy_produkcyjne!I$4+AQ437*zakresy_produkcyjne!J$4+AR437*zakresy_produkcyjne!K$4+AS437*zakresy_produkcyjne!L$4</f>
        <v/>
      </c>
      <c r="BD437" s="309" t="n">
        <v>150</v>
      </c>
      <c r="BJ437" s="309">
        <f>IF(S437&lt;&gt;"",S437,BE437)</f>
        <v/>
      </c>
      <c r="BK437" s="309">
        <f>IF(T437&lt;&gt;"",T437,BF437)</f>
        <v/>
      </c>
      <c r="BL437" s="309">
        <f>IF(U437&lt;&gt;"",U437,BG437)</f>
        <v/>
      </c>
      <c r="BM437" s="309">
        <f>IF(V437&lt;&gt;"",V437,BH437)</f>
        <v/>
      </c>
      <c r="BN437" s="309">
        <f>IF(X437&lt;&gt;"",X437,BI437)</f>
        <v/>
      </c>
      <c r="BO437" s="309">
        <f>ABS(BE437-BJ437)</f>
        <v/>
      </c>
      <c r="BP437" s="309">
        <f>IF(S437&lt;&gt;"",POWER((Arkusz10!$O$9*Q437+Arkusz10!$P$9)-S437,2))</f>
        <v/>
      </c>
    </row>
    <row customHeight="1" ht="14.15" r="438" s="311">
      <c r="A438" s="449" t="n">
        <v>3.07</v>
      </c>
      <c r="B438" s="449" t="n">
        <v>2.15</v>
      </c>
      <c r="C438" s="449" t="n">
        <v>0.26</v>
      </c>
      <c r="D438" s="449" t="n">
        <v>0.043</v>
      </c>
      <c r="E438" s="449" t="n">
        <v>1.6</v>
      </c>
      <c r="F438" s="449" t="n">
        <v>1.5</v>
      </c>
      <c r="G438" s="449" t="n">
        <v>0</v>
      </c>
      <c r="H438" s="449" t="n">
        <v>0.01</v>
      </c>
      <c r="I438" s="449" t="n">
        <v>0.02</v>
      </c>
      <c r="J438" s="449" t="n">
        <v>0</v>
      </c>
      <c r="K438" s="449" t="n">
        <v>0</v>
      </c>
      <c r="L438" s="449" t="n">
        <v>0</v>
      </c>
      <c r="M438" s="449" t="n">
        <v>0</v>
      </c>
      <c r="N438" s="449" t="n">
        <v>0</v>
      </c>
      <c r="O438" s="449" t="n">
        <v>900</v>
      </c>
      <c r="P438" s="449" t="n">
        <v>120</v>
      </c>
      <c r="Q438" s="449" t="n">
        <v>350</v>
      </c>
      <c r="R438" s="449" t="n">
        <v>240</v>
      </c>
      <c r="S438" s="449" t="n">
        <v>1041.5</v>
      </c>
      <c r="T438" s="475" t="n"/>
      <c r="U438" s="449" t="n">
        <v>10.1</v>
      </c>
      <c r="V438" s="449" t="n"/>
      <c r="W438" s="449" t="n"/>
      <c r="X438" s="449" t="n">
        <v>105</v>
      </c>
      <c r="Y438" s="476" t="n">
        <v>45</v>
      </c>
      <c r="Z438" s="449" t="n"/>
      <c r="AA438" s="449" t="n"/>
      <c r="AB438" s="449" t="n"/>
      <c r="AC438" s="449" t="n"/>
      <c r="AD438" s="449" t="n"/>
      <c r="AE438" s="449" t="n"/>
      <c r="AF438" s="309">
        <f>NOT(OR(ISBLANK(S438),ISBLANK(T438),ISBLANK(U438),ISBLANK(V438),AND(ISBLANK(W438),ISBLANK(X438))))</f>
        <v/>
      </c>
      <c r="AG438" s="309" t="n">
        <v>25</v>
      </c>
      <c r="AH438" s="309">
        <f>IF(AG586&lt;=30,1,IF(AG586&lt;=60,2,IF(AG586&lt;=100,3,"bd")))</f>
        <v/>
      </c>
      <c r="AI438" s="309">
        <f>AND(A438&gt;=zakresy_produkcyjne!B$2,A438&lt;=zakresy_produkcyjne!B$3)</f>
        <v/>
      </c>
      <c r="AJ438" s="309">
        <f>AND(B438&gt;=zakresy_produkcyjne!C$2,B438&lt;=zakresy_produkcyjne!C$3)</f>
        <v/>
      </c>
      <c r="AK438" s="309">
        <f>AND(C438&gt;=zakresy_produkcyjne!D$2,C438&lt;=zakresy_produkcyjne!D$3)</f>
        <v/>
      </c>
      <c r="AL438" s="309">
        <f>AND(D438&gt;=zakresy_produkcyjne!E$2,D438&lt;=zakresy_produkcyjne!E$3)</f>
        <v/>
      </c>
      <c r="AM438" s="309">
        <f>AND(E438&gt;=zakresy_produkcyjne!F$2,E438&lt;=zakresy_produkcyjne!F$3)</f>
        <v/>
      </c>
      <c r="AN438" s="309">
        <f>AND(F438&gt;=zakresy_produkcyjne!G$2,F438&lt;=zakresy_produkcyjne!G$3)</f>
        <v/>
      </c>
      <c r="AO438" s="309">
        <f>AND(G438&gt;=zakresy_produkcyjne!H$2,G438&lt;=zakresy_produkcyjne!H$3)</f>
        <v/>
      </c>
      <c r="AP438" s="309">
        <f>AND(O438&gt;=zakresy_produkcyjne!I$2,O438&lt;=zakresy_produkcyjne!I$3)</f>
        <v/>
      </c>
      <c r="AQ438" s="309">
        <f>AND(P438&gt;=zakresy_produkcyjne!J$2,P438&lt;=zakresy_produkcyjne!J$3)</f>
        <v/>
      </c>
      <c r="AR438" s="309">
        <f>AND(Q438&gt;=zakresy_produkcyjne!K$2,Q438&lt;=zakresy_produkcyjne!K$3)</f>
        <v/>
      </c>
      <c r="AS438" s="309">
        <f>AND(R438&gt;=zakresy_produkcyjne!L$2,R438&lt;=zakresy_produkcyjne!L$3)</f>
        <v/>
      </c>
      <c r="AT438" s="309">
        <f>AND(AI438:AO438)</f>
        <v/>
      </c>
      <c r="AU438" s="309">
        <f>AND(AP438:AS438)</f>
        <v/>
      </c>
      <c r="AV438" s="309">
        <f>AND(AT438:AU438)</f>
        <v/>
      </c>
      <c r="AW438" s="309">
        <f>AI438*zakresy_produkcyjne!B$4+AJ438*zakresy_produkcyjne!C$4+AK438*zakresy_produkcyjne!D$4+AL438*zakresy_produkcyjne!E$4+AM438*zakresy_produkcyjne!F$4+AN438*zakresy_produkcyjne!G$4+AO438*zakresy_produkcyjne!H$4+AP438*zakresy_produkcyjne!I$4+AQ438*zakresy_produkcyjne!J$4+AR438*zakresy_produkcyjne!K$4+AS438*zakresy_produkcyjne!L$4</f>
        <v/>
      </c>
      <c r="BD438" s="309" t="n">
        <v>150</v>
      </c>
      <c r="BJ438" s="309">
        <f>IF(S438&lt;&gt;"",S438,BE438)</f>
        <v/>
      </c>
      <c r="BK438" s="309">
        <f>IF(T438&lt;&gt;"",T438,BF438)</f>
        <v/>
      </c>
      <c r="BL438" s="309">
        <f>IF(U438&lt;&gt;"",U438,BG438)</f>
        <v/>
      </c>
      <c r="BM438" s="309">
        <f>IF(V438&lt;&gt;"",V438,BH438)</f>
        <v/>
      </c>
      <c r="BN438" s="309">
        <f>IF(X438&lt;&gt;"",X438,BI438)</f>
        <v/>
      </c>
      <c r="BO438" s="309">
        <f>ABS(BE438-BJ438)</f>
        <v/>
      </c>
      <c r="BP438" s="309">
        <f>IF(S438&lt;&gt;"",POWER((Arkusz10!$O$9*Q438+Arkusz10!$P$9)-S438,2))</f>
        <v/>
      </c>
    </row>
    <row customHeight="1" ht="14.15" r="439" s="311">
      <c r="A439" s="449" t="n">
        <v>3.07</v>
      </c>
      <c r="B439" s="449" t="n">
        <v>2.15</v>
      </c>
      <c r="C439" s="449" t="n">
        <v>0.26</v>
      </c>
      <c r="D439" s="449" t="n">
        <v>0.043</v>
      </c>
      <c r="E439" s="449" t="n">
        <v>1.6</v>
      </c>
      <c r="F439" s="449" t="n">
        <v>1.5</v>
      </c>
      <c r="G439" s="449" t="n">
        <v>0</v>
      </c>
      <c r="H439" s="449" t="n">
        <v>0.01</v>
      </c>
      <c r="I439" s="449" t="n">
        <v>0.02</v>
      </c>
      <c r="J439" s="449" t="n">
        <v>0</v>
      </c>
      <c r="K439" s="449" t="n">
        <v>0</v>
      </c>
      <c r="L439" s="449" t="n">
        <v>0</v>
      </c>
      <c r="M439" s="449" t="n">
        <v>0</v>
      </c>
      <c r="N439" s="449" t="n">
        <v>0</v>
      </c>
      <c r="O439" s="449" t="n">
        <v>900</v>
      </c>
      <c r="P439" s="449" t="n">
        <v>120</v>
      </c>
      <c r="Q439" s="449" t="n">
        <v>350</v>
      </c>
      <c r="R439" s="449" t="n">
        <v>360</v>
      </c>
      <c r="S439" s="449" t="n">
        <v>1041</v>
      </c>
      <c r="T439" s="475" t="n"/>
      <c r="U439" s="449" t="n">
        <v>6.1</v>
      </c>
      <c r="V439" s="449" t="n"/>
      <c r="W439" s="449" t="n"/>
      <c r="X439" s="449" t="n">
        <v>50.5</v>
      </c>
      <c r="Y439" s="476" t="n">
        <v>45</v>
      </c>
      <c r="Z439" s="449" t="n"/>
      <c r="AA439" s="449" t="n"/>
      <c r="AB439" s="449" t="n"/>
      <c r="AC439" s="449" t="n"/>
      <c r="AD439" s="449" t="n"/>
      <c r="AE439" s="449" t="n"/>
      <c r="AF439" s="309">
        <f>NOT(OR(ISBLANK(S439),ISBLANK(T439),ISBLANK(U439),ISBLANK(V439),AND(ISBLANK(W439),ISBLANK(X439))))</f>
        <v/>
      </c>
      <c r="AG439" s="309" t="n">
        <v>25</v>
      </c>
      <c r="AH439" s="309">
        <f>IF(AG587&lt;=30,1,IF(AG587&lt;=60,2,IF(AG587&lt;=100,3,"bd")))</f>
        <v/>
      </c>
      <c r="AI439" s="309">
        <f>AND(A439&gt;=zakresy_produkcyjne!B$2,A439&lt;=zakresy_produkcyjne!B$3)</f>
        <v/>
      </c>
      <c r="AJ439" s="309">
        <f>AND(B439&gt;=zakresy_produkcyjne!C$2,B439&lt;=zakresy_produkcyjne!C$3)</f>
        <v/>
      </c>
      <c r="AK439" s="309">
        <f>AND(C439&gt;=zakresy_produkcyjne!D$2,C439&lt;=zakresy_produkcyjne!D$3)</f>
        <v/>
      </c>
      <c r="AL439" s="309">
        <f>AND(D439&gt;=zakresy_produkcyjne!E$2,D439&lt;=zakresy_produkcyjne!E$3)</f>
        <v/>
      </c>
      <c r="AM439" s="309">
        <f>AND(E439&gt;=zakresy_produkcyjne!F$2,E439&lt;=zakresy_produkcyjne!F$3)</f>
        <v/>
      </c>
      <c r="AN439" s="309">
        <f>AND(F439&gt;=zakresy_produkcyjne!G$2,F439&lt;=zakresy_produkcyjne!G$3)</f>
        <v/>
      </c>
      <c r="AO439" s="309">
        <f>AND(G439&gt;=zakresy_produkcyjne!H$2,G439&lt;=zakresy_produkcyjne!H$3)</f>
        <v/>
      </c>
      <c r="AP439" s="309">
        <f>AND(O439&gt;=zakresy_produkcyjne!I$2,O439&lt;=zakresy_produkcyjne!I$3)</f>
        <v/>
      </c>
      <c r="AQ439" s="309">
        <f>AND(P439&gt;=zakresy_produkcyjne!J$2,P439&lt;=zakresy_produkcyjne!J$3)</f>
        <v/>
      </c>
      <c r="AR439" s="309">
        <f>AND(Q439&gt;=zakresy_produkcyjne!K$2,Q439&lt;=zakresy_produkcyjne!K$3)</f>
        <v/>
      </c>
      <c r="AS439" s="309">
        <f>AND(R439&gt;=zakresy_produkcyjne!L$2,R439&lt;=zakresy_produkcyjne!L$3)</f>
        <v/>
      </c>
      <c r="AT439" s="309">
        <f>AND(AI439:AO439)</f>
        <v/>
      </c>
      <c r="AU439" s="309">
        <f>AND(AP439:AS439)</f>
        <v/>
      </c>
      <c r="AV439" s="309">
        <f>AND(AT439:AU439)</f>
        <v/>
      </c>
      <c r="AW439" s="309">
        <f>AI439*zakresy_produkcyjne!B$4+AJ439*zakresy_produkcyjne!C$4+AK439*zakresy_produkcyjne!D$4+AL439*zakresy_produkcyjne!E$4+AM439*zakresy_produkcyjne!F$4+AN439*zakresy_produkcyjne!G$4+AO439*zakresy_produkcyjne!H$4+AP439*zakresy_produkcyjne!I$4+AQ439*zakresy_produkcyjne!J$4+AR439*zakresy_produkcyjne!K$4+AS439*zakresy_produkcyjne!L$4</f>
        <v/>
      </c>
      <c r="BD439" s="309" t="n">
        <v>150</v>
      </c>
      <c r="BJ439" s="309">
        <f>IF(S439&lt;&gt;"",S439,BE439)</f>
        <v/>
      </c>
      <c r="BK439" s="309">
        <f>IF(T439&lt;&gt;"",T439,BF439)</f>
        <v/>
      </c>
      <c r="BL439" s="309">
        <f>IF(U439&lt;&gt;"",U439,BG439)</f>
        <v/>
      </c>
      <c r="BM439" s="309">
        <f>IF(V439&lt;&gt;"",V439,BH439)</f>
        <v/>
      </c>
      <c r="BN439" s="309">
        <f>IF(X439&lt;&gt;"",X439,BI439)</f>
        <v/>
      </c>
      <c r="BO439" s="309">
        <f>ABS(BE439-BJ439)</f>
        <v/>
      </c>
      <c r="BP439" s="309">
        <f>IF(S439&lt;&gt;"",POWER((Arkusz10!$O$9*Q439+Arkusz10!$P$9)-S439,2))</f>
        <v/>
      </c>
    </row>
    <row customHeight="1" ht="14.15" r="440" s="311">
      <c r="A440" s="477" t="n">
        <v>3.45</v>
      </c>
      <c r="B440" s="477" t="n">
        <v>2.48</v>
      </c>
      <c r="C440" s="477" t="n">
        <v>0.4</v>
      </c>
      <c r="D440" s="477" t="n">
        <v>0.05</v>
      </c>
      <c r="E440" s="477" t="n">
        <v>0</v>
      </c>
      <c r="F440" s="477" t="n">
        <v>1.5</v>
      </c>
      <c r="G440" s="477" t="n">
        <v>0.5</v>
      </c>
      <c r="H440" s="477" t="n">
        <v>0.012</v>
      </c>
      <c r="I440" s="477" t="n">
        <v>0.013</v>
      </c>
      <c r="J440" s="477" t="n">
        <v>0</v>
      </c>
      <c r="K440" s="477" t="n">
        <v>0</v>
      </c>
      <c r="L440" s="477" t="n">
        <v>0</v>
      </c>
      <c r="M440" s="477" t="n">
        <v>0</v>
      </c>
      <c r="N440" s="477" t="n">
        <v>0</v>
      </c>
      <c r="O440" s="477" t="n">
        <v>927</v>
      </c>
      <c r="P440" s="477" t="n">
        <v>120</v>
      </c>
      <c r="Q440" s="477" t="n">
        <v>260</v>
      </c>
      <c r="R440" s="477" t="n">
        <v>120</v>
      </c>
      <c r="S440" s="477" t="n">
        <v>1598.1</v>
      </c>
      <c r="T440" s="477" t="n">
        <v>1210</v>
      </c>
      <c r="U440" s="477" t="n">
        <v>3.2</v>
      </c>
      <c r="V440" s="477">
        <f>KONWERTUJ_TWARDOSC(AA440,tabela_twardosci!$C$8:$C$69,tabela_twardosci!$K$8:$K$69)</f>
        <v/>
      </c>
      <c r="W440" s="477" t="n"/>
      <c r="X440" s="477" t="n"/>
      <c r="Y440" s="478" t="n">
        <v>47</v>
      </c>
      <c r="Z440" s="477" t="n"/>
      <c r="AA440" s="477" t="n">
        <v>42.8</v>
      </c>
      <c r="AB440" s="477" t="n"/>
      <c r="AC440" s="477" t="n"/>
      <c r="AD440" s="477" t="n"/>
      <c r="AE440" s="477" t="n"/>
      <c r="AF440" s="309">
        <f>NOT(OR(ISBLANK(S440),ISBLANK(T440),ISBLANK(U440),ISBLANK(V440),AND(ISBLANK(W440),ISBLANK(X440))))</f>
        <v/>
      </c>
      <c r="AG440" s="309" t="n">
        <v>25</v>
      </c>
      <c r="AH440" s="309">
        <f>IF(AG588&lt;=30,1,IF(AG588&lt;=60,2,IF(AG588&lt;=100,3,"bd")))</f>
        <v/>
      </c>
      <c r="AI440" s="309">
        <f>AND(A440&gt;=zakresy_produkcyjne!B$2,A440&lt;=zakresy_produkcyjne!B$3)</f>
        <v/>
      </c>
      <c r="AJ440" s="309">
        <f>AND(B440&gt;=zakresy_produkcyjne!C$2,B440&lt;=zakresy_produkcyjne!C$3)</f>
        <v/>
      </c>
      <c r="AK440" s="309">
        <f>AND(C440&gt;=zakresy_produkcyjne!D$2,C440&lt;=zakresy_produkcyjne!D$3)</f>
        <v/>
      </c>
      <c r="AL440" s="309">
        <f>AND(D440&gt;=zakresy_produkcyjne!E$2,D440&lt;=zakresy_produkcyjne!E$3)</f>
        <v/>
      </c>
      <c r="AM440" s="309">
        <f>AND(E440&gt;=zakresy_produkcyjne!F$2,E440&lt;=zakresy_produkcyjne!F$3)</f>
        <v/>
      </c>
      <c r="AN440" s="309">
        <f>AND(F440&gt;=zakresy_produkcyjne!G$2,F440&lt;=zakresy_produkcyjne!G$3)</f>
        <v/>
      </c>
      <c r="AO440" s="309">
        <f>AND(G440&gt;=zakresy_produkcyjne!H$2,G440&lt;=zakresy_produkcyjne!H$3)</f>
        <v/>
      </c>
      <c r="AP440" s="309">
        <f>AND(O440&gt;=zakresy_produkcyjne!I$2,O440&lt;=zakresy_produkcyjne!I$3)</f>
        <v/>
      </c>
      <c r="AQ440" s="309">
        <f>AND(P440&gt;=zakresy_produkcyjne!J$2,P440&lt;=zakresy_produkcyjne!J$3)</f>
        <v/>
      </c>
      <c r="AR440" s="309">
        <f>AND(Q440&gt;=zakresy_produkcyjne!K$2,Q440&lt;=zakresy_produkcyjne!K$3)</f>
        <v/>
      </c>
      <c r="AS440" s="309">
        <f>AND(R440&gt;=zakresy_produkcyjne!L$2,R440&lt;=zakresy_produkcyjne!L$3)</f>
        <v/>
      </c>
      <c r="AT440" s="309">
        <f>AND(AI440:AO440)</f>
        <v/>
      </c>
      <c r="AU440" s="309">
        <f>AND(AP440:AS440)</f>
        <v/>
      </c>
      <c r="AV440" s="309">
        <f>AND(AT440:AU440)</f>
        <v/>
      </c>
      <c r="AW440" s="309">
        <f>AI440*zakresy_produkcyjne!B$4+AJ440*zakresy_produkcyjne!C$4+AK440*zakresy_produkcyjne!D$4+AL440*zakresy_produkcyjne!E$4+AM440*zakresy_produkcyjne!F$4+AN440*zakresy_produkcyjne!G$4+AO440*zakresy_produkcyjne!H$4+AP440*zakresy_produkcyjne!I$4+AQ440*zakresy_produkcyjne!J$4+AR440*zakresy_produkcyjne!K$4+AS440*zakresy_produkcyjne!L$4</f>
        <v/>
      </c>
      <c r="BP440" s="309">
        <f>IF(S440&lt;&gt;"",POWER((Arkusz10!$O$9*Q440+Arkusz10!$P$9)-S440,2))</f>
        <v/>
      </c>
    </row>
    <row customHeight="1" ht="14.15" r="441" s="311">
      <c r="A441" s="477" t="n">
        <v>3.45</v>
      </c>
      <c r="B441" s="477" t="n">
        <v>2.48</v>
      </c>
      <c r="C441" s="477" t="n">
        <v>0.4</v>
      </c>
      <c r="D441" s="477" t="n">
        <v>0.05</v>
      </c>
      <c r="E441" s="477" t="n">
        <v>0</v>
      </c>
      <c r="F441" s="477" t="n">
        <v>1.5</v>
      </c>
      <c r="G441" s="477" t="n">
        <v>0.5</v>
      </c>
      <c r="H441" s="477" t="n">
        <v>0.012</v>
      </c>
      <c r="I441" s="477" t="n">
        <v>0.013</v>
      </c>
      <c r="J441" s="477" t="n">
        <v>0</v>
      </c>
      <c r="K441" s="477" t="n">
        <v>0</v>
      </c>
      <c r="L441" s="477" t="n">
        <v>0</v>
      </c>
      <c r="M441" s="477" t="n">
        <v>0</v>
      </c>
      <c r="N441" s="477" t="n">
        <v>0</v>
      </c>
      <c r="O441" s="477" t="n">
        <v>927</v>
      </c>
      <c r="P441" s="477" t="n">
        <v>120</v>
      </c>
      <c r="Q441" s="477" t="n">
        <v>274</v>
      </c>
      <c r="R441" s="477" t="n">
        <v>120</v>
      </c>
      <c r="S441" s="477" t="n">
        <v>1530.4</v>
      </c>
      <c r="T441" s="477" t="n">
        <v>1185</v>
      </c>
      <c r="U441" s="477" t="n">
        <v>4.2</v>
      </c>
      <c r="V441" s="477">
        <f>KONWERTUJ_TWARDOSC(AA441,tabela_twardosci!$C$8:$C$69,tabela_twardosci!$K$8:$K$69)</f>
        <v/>
      </c>
      <c r="W441" s="477" t="n"/>
      <c r="X441" s="477" t="n"/>
      <c r="Y441" s="478" t="n">
        <v>47</v>
      </c>
      <c r="Z441" s="477" t="n"/>
      <c r="AA441" s="477" t="n">
        <v>40.4</v>
      </c>
      <c r="AB441" s="477" t="n"/>
      <c r="AC441" s="477" t="n"/>
      <c r="AD441" s="477" t="n"/>
      <c r="AE441" s="477" t="n"/>
      <c r="AF441" s="309">
        <f>NOT(OR(ISBLANK(S441),ISBLANK(T441),ISBLANK(U441),ISBLANK(V441),AND(ISBLANK(W441),ISBLANK(X441))))</f>
        <v/>
      </c>
      <c r="AG441" s="309" t="n">
        <v>25</v>
      </c>
      <c r="AH441" s="309">
        <f>IF(AG589&lt;=30,1,IF(AG589&lt;=60,2,IF(AG589&lt;=100,3,"bd")))</f>
        <v/>
      </c>
      <c r="AI441" s="309">
        <f>AND(A441&gt;=zakresy_produkcyjne!B$2,A441&lt;=zakresy_produkcyjne!B$3)</f>
        <v/>
      </c>
      <c r="AJ441" s="309">
        <f>AND(B441&gt;=zakresy_produkcyjne!C$2,B441&lt;=zakresy_produkcyjne!C$3)</f>
        <v/>
      </c>
      <c r="AK441" s="309">
        <f>AND(C441&gt;=zakresy_produkcyjne!D$2,C441&lt;=zakresy_produkcyjne!D$3)</f>
        <v/>
      </c>
      <c r="AL441" s="309">
        <f>AND(D441&gt;=zakresy_produkcyjne!E$2,D441&lt;=zakresy_produkcyjne!E$3)</f>
        <v/>
      </c>
      <c r="AM441" s="309">
        <f>AND(E441&gt;=zakresy_produkcyjne!F$2,E441&lt;=zakresy_produkcyjne!F$3)</f>
        <v/>
      </c>
      <c r="AN441" s="309">
        <f>AND(F441&gt;=zakresy_produkcyjne!G$2,F441&lt;=zakresy_produkcyjne!G$3)</f>
        <v/>
      </c>
      <c r="AO441" s="309">
        <f>AND(G441&gt;=zakresy_produkcyjne!H$2,G441&lt;=zakresy_produkcyjne!H$3)</f>
        <v/>
      </c>
      <c r="AP441" s="309">
        <f>AND(O441&gt;=zakresy_produkcyjne!I$2,O441&lt;=zakresy_produkcyjne!I$3)</f>
        <v/>
      </c>
      <c r="AQ441" s="309">
        <f>AND(P441&gt;=zakresy_produkcyjne!J$2,P441&lt;=zakresy_produkcyjne!J$3)</f>
        <v/>
      </c>
      <c r="AR441" s="309">
        <f>AND(Q441&gt;=zakresy_produkcyjne!K$2,Q441&lt;=zakresy_produkcyjne!K$3)</f>
        <v/>
      </c>
      <c r="AS441" s="309">
        <f>AND(R441&gt;=zakresy_produkcyjne!L$2,R441&lt;=zakresy_produkcyjne!L$3)</f>
        <v/>
      </c>
      <c r="AT441" s="309">
        <f>AND(AI441:AO441)</f>
        <v/>
      </c>
      <c r="AU441" s="309">
        <f>AND(AP441:AS441)</f>
        <v/>
      </c>
      <c r="AV441" s="309">
        <f>AND(AT441:AU441)</f>
        <v/>
      </c>
      <c r="AW441" s="309">
        <f>AI441*zakresy_produkcyjne!B$4+AJ441*zakresy_produkcyjne!C$4+AK441*zakresy_produkcyjne!D$4+AL441*zakresy_produkcyjne!E$4+AM441*zakresy_produkcyjne!F$4+AN441*zakresy_produkcyjne!G$4+AO441*zakresy_produkcyjne!H$4+AP441*zakresy_produkcyjne!I$4+AQ441*zakresy_produkcyjne!J$4+AR441*zakresy_produkcyjne!K$4+AS441*zakresy_produkcyjne!L$4</f>
        <v/>
      </c>
      <c r="BP441" s="309">
        <f>IF(S441&lt;&gt;"",POWER((Arkusz10!$O$9*Q441+Arkusz10!$P$9)-S441,2))</f>
        <v/>
      </c>
    </row>
    <row customHeight="1" ht="14.15" r="442" s="311">
      <c r="A442" s="477" t="n">
        <v>3.45</v>
      </c>
      <c r="B442" s="477" t="n">
        <v>2.48</v>
      </c>
      <c r="C442" s="477" t="n">
        <v>0.4</v>
      </c>
      <c r="D442" s="477" t="n">
        <v>0.05</v>
      </c>
      <c r="E442" s="477" t="n">
        <v>0</v>
      </c>
      <c r="F442" s="477" t="n">
        <v>1.5</v>
      </c>
      <c r="G442" s="477" t="n">
        <v>0.5</v>
      </c>
      <c r="H442" s="477" t="n">
        <v>0.012</v>
      </c>
      <c r="I442" s="477" t="n">
        <v>0.013</v>
      </c>
      <c r="J442" s="477" t="n">
        <v>0</v>
      </c>
      <c r="K442" s="477" t="n">
        <v>0</v>
      </c>
      <c r="L442" s="477" t="n">
        <v>0</v>
      </c>
      <c r="M442" s="477" t="n">
        <v>0</v>
      </c>
      <c r="N442" s="477" t="n">
        <v>0</v>
      </c>
      <c r="O442" s="477" t="n">
        <v>927</v>
      </c>
      <c r="P442" s="477" t="n">
        <v>120</v>
      </c>
      <c r="Q442" s="477" t="n">
        <v>288</v>
      </c>
      <c r="R442" s="477" t="n">
        <v>120</v>
      </c>
      <c r="S442" s="477" t="n">
        <v>1505</v>
      </c>
      <c r="T442" s="477" t="n">
        <v>1180</v>
      </c>
      <c r="U442" s="477" t="n">
        <v>4.8</v>
      </c>
      <c r="V442" s="477">
        <f>KONWERTUJ_TWARDOSC(AA442,tabela_twardosci!$C$8:$C$69,tabela_twardosci!$K$8:$K$69)</f>
        <v/>
      </c>
      <c r="W442" s="477" t="n"/>
      <c r="X442" s="477" t="n"/>
      <c r="Y442" s="478" t="n">
        <v>47</v>
      </c>
      <c r="Z442" s="477" t="n"/>
      <c r="AA442" s="477" t="n">
        <v>39.5</v>
      </c>
      <c r="AB442" s="477" t="n"/>
      <c r="AC442" s="477" t="n"/>
      <c r="AD442" s="477" t="n"/>
      <c r="AE442" s="477" t="n"/>
      <c r="AF442" s="309">
        <f>NOT(OR(ISBLANK(S442),ISBLANK(T442),ISBLANK(U442),ISBLANK(V442),AND(ISBLANK(W442),ISBLANK(X442))))</f>
        <v/>
      </c>
      <c r="AG442" s="309" t="n">
        <v>25</v>
      </c>
      <c r="AH442" s="309">
        <f>IF(AG590&lt;=30,1,IF(AG590&lt;=60,2,IF(AG590&lt;=100,3,"bd")))</f>
        <v/>
      </c>
      <c r="AI442" s="309">
        <f>AND(A442&gt;=zakresy_produkcyjne!B$2,A442&lt;=zakresy_produkcyjne!B$3)</f>
        <v/>
      </c>
      <c r="AJ442" s="309">
        <f>AND(B442&gt;=zakresy_produkcyjne!C$2,B442&lt;=zakresy_produkcyjne!C$3)</f>
        <v/>
      </c>
      <c r="AK442" s="309">
        <f>AND(C442&gt;=zakresy_produkcyjne!D$2,C442&lt;=zakresy_produkcyjne!D$3)</f>
        <v/>
      </c>
      <c r="AL442" s="309">
        <f>AND(D442&gt;=zakresy_produkcyjne!E$2,D442&lt;=zakresy_produkcyjne!E$3)</f>
        <v/>
      </c>
      <c r="AM442" s="309">
        <f>AND(E442&gt;=zakresy_produkcyjne!F$2,E442&lt;=zakresy_produkcyjne!F$3)</f>
        <v/>
      </c>
      <c r="AN442" s="309">
        <f>AND(F442&gt;=zakresy_produkcyjne!G$2,F442&lt;=zakresy_produkcyjne!G$3)</f>
        <v/>
      </c>
      <c r="AO442" s="309">
        <f>AND(G442&gt;=zakresy_produkcyjne!H$2,G442&lt;=zakresy_produkcyjne!H$3)</f>
        <v/>
      </c>
      <c r="AP442" s="309">
        <f>AND(O442&gt;=zakresy_produkcyjne!I$2,O442&lt;=zakresy_produkcyjne!I$3)</f>
        <v/>
      </c>
      <c r="AQ442" s="309">
        <f>AND(P442&gt;=zakresy_produkcyjne!J$2,P442&lt;=zakresy_produkcyjne!J$3)</f>
        <v/>
      </c>
      <c r="AR442" s="309">
        <f>AND(Q442&gt;=zakresy_produkcyjne!K$2,Q442&lt;=zakresy_produkcyjne!K$3)</f>
        <v/>
      </c>
      <c r="AS442" s="309">
        <f>AND(R442&gt;=zakresy_produkcyjne!L$2,R442&lt;=zakresy_produkcyjne!L$3)</f>
        <v/>
      </c>
      <c r="AT442" s="309">
        <f>AND(AI442:AO442)</f>
        <v/>
      </c>
      <c r="AU442" s="309">
        <f>AND(AP442:AS442)</f>
        <v/>
      </c>
      <c r="AV442" s="309">
        <f>AND(AT442:AU442)</f>
        <v/>
      </c>
      <c r="AW442" s="309">
        <f>AI442*zakresy_produkcyjne!B$4+AJ442*zakresy_produkcyjne!C$4+AK442*zakresy_produkcyjne!D$4+AL442*zakresy_produkcyjne!E$4+AM442*zakresy_produkcyjne!F$4+AN442*zakresy_produkcyjne!G$4+AO442*zakresy_produkcyjne!H$4+AP442*zakresy_produkcyjne!I$4+AQ442*zakresy_produkcyjne!J$4+AR442*zakresy_produkcyjne!K$4+AS442*zakresy_produkcyjne!L$4</f>
        <v/>
      </c>
      <c r="BP442" s="309">
        <f>IF(S442&lt;&gt;"",POWER((Arkusz10!$O$9*Q442+Arkusz10!$P$9)-S442,2))</f>
        <v/>
      </c>
    </row>
    <row customHeight="1" ht="14.15" r="443" s="311">
      <c r="A443" s="477" t="n">
        <v>3.45</v>
      </c>
      <c r="B443" s="477" t="n">
        <v>2.48</v>
      </c>
      <c r="C443" s="477" t="n">
        <v>0.4</v>
      </c>
      <c r="D443" s="477" t="n">
        <v>0.05</v>
      </c>
      <c r="E443" s="477" t="n">
        <v>0</v>
      </c>
      <c r="F443" s="477" t="n">
        <v>1.5</v>
      </c>
      <c r="G443" s="477" t="n">
        <v>0.5</v>
      </c>
      <c r="H443" s="477" t="n">
        <v>0.012</v>
      </c>
      <c r="I443" s="477" t="n">
        <v>0.013</v>
      </c>
      <c r="J443" s="477" t="n">
        <v>0</v>
      </c>
      <c r="K443" s="477" t="n">
        <v>0</v>
      </c>
      <c r="L443" s="477" t="n">
        <v>0</v>
      </c>
      <c r="M443" s="477" t="n">
        <v>0</v>
      </c>
      <c r="N443" s="477" t="n">
        <v>0</v>
      </c>
      <c r="O443" s="477" t="n">
        <v>927</v>
      </c>
      <c r="P443" s="477" t="n">
        <v>120</v>
      </c>
      <c r="Q443" s="477" t="n">
        <v>302</v>
      </c>
      <c r="R443" s="477" t="n">
        <v>120</v>
      </c>
      <c r="S443" s="477" t="n">
        <v>1404.9</v>
      </c>
      <c r="T443" s="477" t="n">
        <v>1161</v>
      </c>
      <c r="U443" s="477" t="n">
        <v>6.8</v>
      </c>
      <c r="V443" s="477">
        <f>KONWERTUJ_TWARDOSC(AA443,tabela_twardosci!$C$8:$C$69,tabela_twardosci!$K$8:$K$69)</f>
        <v/>
      </c>
      <c r="W443" s="477" t="n"/>
      <c r="X443" s="477" t="n"/>
      <c r="Y443" s="478" t="n">
        <v>47</v>
      </c>
      <c r="Z443" s="477" t="n"/>
      <c r="AA443" s="477" t="n">
        <v>36.2</v>
      </c>
      <c r="AB443" s="477" t="n"/>
      <c r="AC443" s="477" t="n"/>
      <c r="AD443" s="477" t="n"/>
      <c r="AE443" s="477" t="n"/>
      <c r="AF443" s="309">
        <f>NOT(OR(ISBLANK(S443),ISBLANK(T443),ISBLANK(U443),ISBLANK(V443),AND(ISBLANK(W443),ISBLANK(X443))))</f>
        <v/>
      </c>
      <c r="AG443" s="309" t="n">
        <v>25</v>
      </c>
      <c r="AH443" s="309">
        <f>IF(AG591&lt;=30,1,IF(AG591&lt;=60,2,IF(AG591&lt;=100,3,"bd")))</f>
        <v/>
      </c>
      <c r="AI443" s="309">
        <f>AND(A443&gt;=zakresy_produkcyjne!B$2,A443&lt;=zakresy_produkcyjne!B$3)</f>
        <v/>
      </c>
      <c r="AJ443" s="309">
        <f>AND(B443&gt;=zakresy_produkcyjne!C$2,B443&lt;=zakresy_produkcyjne!C$3)</f>
        <v/>
      </c>
      <c r="AK443" s="309">
        <f>AND(C443&gt;=zakresy_produkcyjne!D$2,C443&lt;=zakresy_produkcyjne!D$3)</f>
        <v/>
      </c>
      <c r="AL443" s="309">
        <f>AND(D443&gt;=zakresy_produkcyjne!E$2,D443&lt;=zakresy_produkcyjne!E$3)</f>
        <v/>
      </c>
      <c r="AM443" s="309">
        <f>AND(E443&gt;=zakresy_produkcyjne!F$2,E443&lt;=zakresy_produkcyjne!F$3)</f>
        <v/>
      </c>
      <c r="AN443" s="309">
        <f>AND(F443&gt;=zakresy_produkcyjne!G$2,F443&lt;=zakresy_produkcyjne!G$3)</f>
        <v/>
      </c>
      <c r="AO443" s="309">
        <f>AND(G443&gt;=zakresy_produkcyjne!H$2,G443&lt;=zakresy_produkcyjne!H$3)</f>
        <v/>
      </c>
      <c r="AP443" s="309">
        <f>AND(O443&gt;=zakresy_produkcyjne!I$2,O443&lt;=zakresy_produkcyjne!I$3)</f>
        <v/>
      </c>
      <c r="AQ443" s="309">
        <f>AND(P443&gt;=zakresy_produkcyjne!J$2,P443&lt;=zakresy_produkcyjne!J$3)</f>
        <v/>
      </c>
      <c r="AR443" s="309">
        <f>AND(Q443&gt;=zakresy_produkcyjne!K$2,Q443&lt;=zakresy_produkcyjne!K$3)</f>
        <v/>
      </c>
      <c r="AS443" s="309">
        <f>AND(R443&gt;=zakresy_produkcyjne!L$2,R443&lt;=zakresy_produkcyjne!L$3)</f>
        <v/>
      </c>
      <c r="AT443" s="309">
        <f>AND(AI443:AO443)</f>
        <v/>
      </c>
      <c r="AU443" s="309">
        <f>AND(AP443:AS443)</f>
        <v/>
      </c>
      <c r="AV443" s="309">
        <f>AND(AT443:AU443)</f>
        <v/>
      </c>
      <c r="AW443" s="309">
        <f>AI443*zakresy_produkcyjne!B$4+AJ443*zakresy_produkcyjne!C$4+AK443*zakresy_produkcyjne!D$4+AL443*zakresy_produkcyjne!E$4+AM443*zakresy_produkcyjne!F$4+AN443*zakresy_produkcyjne!G$4+AO443*zakresy_produkcyjne!H$4+AP443*zakresy_produkcyjne!I$4+AQ443*zakresy_produkcyjne!J$4+AR443*zakresy_produkcyjne!K$4+AS443*zakresy_produkcyjne!L$4</f>
        <v/>
      </c>
      <c r="BP443" s="309">
        <f>IF(S443&lt;&gt;"",POWER((Arkusz10!$O$9*Q443+Arkusz10!$P$9)-S443,2))</f>
        <v/>
      </c>
    </row>
    <row customHeight="1" ht="14.15" r="444" s="311">
      <c r="A444" s="477" t="n">
        <v>3.45</v>
      </c>
      <c r="B444" s="477" t="n">
        <v>2.48</v>
      </c>
      <c r="C444" s="477" t="n">
        <v>0.4</v>
      </c>
      <c r="D444" s="477" t="n">
        <v>0.05</v>
      </c>
      <c r="E444" s="477" t="n">
        <v>0</v>
      </c>
      <c r="F444" s="477" t="n">
        <v>1.5</v>
      </c>
      <c r="G444" s="477" t="n">
        <v>0.5</v>
      </c>
      <c r="H444" s="477" t="n">
        <v>0.012</v>
      </c>
      <c r="I444" s="477" t="n">
        <v>0.013</v>
      </c>
      <c r="J444" s="477" t="n">
        <v>0</v>
      </c>
      <c r="K444" s="477" t="n">
        <v>0</v>
      </c>
      <c r="L444" s="477" t="n">
        <v>0</v>
      </c>
      <c r="M444" s="477" t="n">
        <v>0</v>
      </c>
      <c r="N444" s="477" t="n">
        <v>0</v>
      </c>
      <c r="O444" s="477" t="n">
        <v>927</v>
      </c>
      <c r="P444" s="477" t="n">
        <v>120</v>
      </c>
      <c r="Q444" s="477" t="n">
        <v>316</v>
      </c>
      <c r="R444" s="477" t="n">
        <v>120</v>
      </c>
      <c r="S444" s="477" t="n">
        <v>1366.6</v>
      </c>
      <c r="T444" s="477" t="n">
        <v>1099</v>
      </c>
      <c r="U444" s="477" t="n">
        <v>8.1</v>
      </c>
      <c r="V444" s="477">
        <f>KONWERTUJ_TWARDOSC(AA444,tabela_twardosci!$C$8:$C$69,tabela_twardosci!$K$8:$K$69)</f>
        <v/>
      </c>
      <c r="W444" s="477" t="n"/>
      <c r="X444" s="477" t="n"/>
      <c r="Y444" s="478" t="n">
        <v>47</v>
      </c>
      <c r="Z444" s="477" t="n"/>
      <c r="AA444" s="477" t="n">
        <v>35.4</v>
      </c>
      <c r="AB444" s="477" t="n"/>
      <c r="AC444" s="477" t="n"/>
      <c r="AD444" s="477" t="n"/>
      <c r="AE444" s="477" t="n"/>
      <c r="AF444" s="309">
        <f>NOT(OR(ISBLANK(S444),ISBLANK(T444),ISBLANK(U444),ISBLANK(V444),AND(ISBLANK(W444),ISBLANK(X444))))</f>
        <v/>
      </c>
      <c r="AG444" s="309" t="n">
        <v>25</v>
      </c>
      <c r="AH444" s="309">
        <f>IF(AG592&lt;=30,1,IF(AG592&lt;=60,2,IF(AG592&lt;=100,3,"bd")))</f>
        <v/>
      </c>
      <c r="AI444" s="309">
        <f>AND(A444&gt;=zakresy_produkcyjne!B$2,A444&lt;=zakresy_produkcyjne!B$3)</f>
        <v/>
      </c>
      <c r="AJ444" s="309">
        <f>AND(B444&gt;=zakresy_produkcyjne!C$2,B444&lt;=zakresy_produkcyjne!C$3)</f>
        <v/>
      </c>
      <c r="AK444" s="309">
        <f>AND(C444&gt;=zakresy_produkcyjne!D$2,C444&lt;=zakresy_produkcyjne!D$3)</f>
        <v/>
      </c>
      <c r="AL444" s="309">
        <f>AND(D444&gt;=zakresy_produkcyjne!E$2,D444&lt;=zakresy_produkcyjne!E$3)</f>
        <v/>
      </c>
      <c r="AM444" s="309">
        <f>AND(E444&gt;=zakresy_produkcyjne!F$2,E444&lt;=zakresy_produkcyjne!F$3)</f>
        <v/>
      </c>
      <c r="AN444" s="309">
        <f>AND(F444&gt;=zakresy_produkcyjne!G$2,F444&lt;=zakresy_produkcyjne!G$3)</f>
        <v/>
      </c>
      <c r="AO444" s="309">
        <f>AND(G444&gt;=zakresy_produkcyjne!H$2,G444&lt;=zakresy_produkcyjne!H$3)</f>
        <v/>
      </c>
      <c r="AP444" s="309">
        <f>AND(O444&gt;=zakresy_produkcyjne!I$2,O444&lt;=zakresy_produkcyjne!I$3)</f>
        <v/>
      </c>
      <c r="AQ444" s="309">
        <f>AND(P444&gt;=zakresy_produkcyjne!J$2,P444&lt;=zakresy_produkcyjne!J$3)</f>
        <v/>
      </c>
      <c r="AR444" s="309">
        <f>AND(Q444&gt;=zakresy_produkcyjne!K$2,Q444&lt;=zakresy_produkcyjne!K$3)</f>
        <v/>
      </c>
      <c r="AS444" s="309">
        <f>AND(R444&gt;=zakresy_produkcyjne!L$2,R444&lt;=zakresy_produkcyjne!L$3)</f>
        <v/>
      </c>
      <c r="AT444" s="309">
        <f>AND(AI444:AO444)</f>
        <v/>
      </c>
      <c r="AU444" s="309">
        <f>AND(AP444:AS444)</f>
        <v/>
      </c>
      <c r="AV444" s="309">
        <f>AND(AT444:AU444)</f>
        <v/>
      </c>
      <c r="AW444" s="309">
        <f>AI444*zakresy_produkcyjne!B$4+AJ444*zakresy_produkcyjne!C$4+AK444*zakresy_produkcyjne!D$4+AL444*zakresy_produkcyjne!E$4+AM444*zakresy_produkcyjne!F$4+AN444*zakresy_produkcyjne!G$4+AO444*zakresy_produkcyjne!H$4+AP444*zakresy_produkcyjne!I$4+AQ444*zakresy_produkcyjne!J$4+AR444*zakresy_produkcyjne!K$4+AS444*zakresy_produkcyjne!L$4</f>
        <v/>
      </c>
      <c r="BP444" s="309">
        <f>IF(S444&lt;&gt;"",POWER((Arkusz10!$O$9*Q444+Arkusz10!$P$9)-S444,2))</f>
        <v/>
      </c>
    </row>
    <row customHeight="1" ht="14.15" r="445" s="311">
      <c r="A445" s="477" t="n">
        <v>3.45</v>
      </c>
      <c r="B445" s="477" t="n">
        <v>2.48</v>
      </c>
      <c r="C445" s="477" t="n">
        <v>0.4</v>
      </c>
      <c r="D445" s="477" t="n">
        <v>0.05</v>
      </c>
      <c r="E445" s="477" t="n">
        <v>0</v>
      </c>
      <c r="F445" s="477" t="n">
        <v>1.5</v>
      </c>
      <c r="G445" s="477" t="n">
        <v>0.5</v>
      </c>
      <c r="H445" s="477" t="n">
        <v>0.012</v>
      </c>
      <c r="I445" s="477" t="n">
        <v>0.013</v>
      </c>
      <c r="J445" s="477" t="n">
        <v>0</v>
      </c>
      <c r="K445" s="477" t="n">
        <v>0</v>
      </c>
      <c r="L445" s="477" t="n">
        <v>0</v>
      </c>
      <c r="M445" s="477" t="n">
        <v>0</v>
      </c>
      <c r="N445" s="477" t="n">
        <v>0</v>
      </c>
      <c r="O445" s="477" t="n">
        <v>927</v>
      </c>
      <c r="P445" s="477" t="n">
        <v>120</v>
      </c>
      <c r="Q445" s="477" t="n">
        <v>329</v>
      </c>
      <c r="R445" s="477" t="n">
        <v>120</v>
      </c>
      <c r="S445" s="477" t="n">
        <v>1230.3</v>
      </c>
      <c r="T445" s="477" t="n">
        <v>950</v>
      </c>
      <c r="U445" s="477" t="n">
        <v>11.1</v>
      </c>
      <c r="V445" s="477">
        <f>KONWERTUJ_TWARDOSC(AA445,tabela_twardosci!$C$8:$C$69,tabela_twardosci!$K$8:$K$69)</f>
        <v/>
      </c>
      <c r="W445" s="477" t="n"/>
      <c r="X445" s="477" t="n"/>
      <c r="Y445" s="478" t="n">
        <v>47</v>
      </c>
      <c r="Z445" s="477" t="n"/>
      <c r="AA445" s="477" t="n">
        <v>28.6</v>
      </c>
      <c r="AB445" s="477" t="n"/>
      <c r="AC445" s="477" t="n"/>
      <c r="AD445" s="477" t="n"/>
      <c r="AE445" s="477" t="n"/>
      <c r="AF445" s="309">
        <f>NOT(OR(ISBLANK(S445),ISBLANK(T445),ISBLANK(U445),ISBLANK(V445),AND(ISBLANK(W445),ISBLANK(X445))))</f>
        <v/>
      </c>
      <c r="AG445" s="309" t="n">
        <v>25</v>
      </c>
      <c r="AH445" s="309">
        <f>IF(AG593&lt;=30,1,IF(AG593&lt;=60,2,IF(AG593&lt;=100,3,"bd")))</f>
        <v/>
      </c>
      <c r="AI445" s="309">
        <f>AND(A445&gt;=zakresy_produkcyjne!B$2,A445&lt;=zakresy_produkcyjne!B$3)</f>
        <v/>
      </c>
      <c r="AJ445" s="309">
        <f>AND(B445&gt;=zakresy_produkcyjne!C$2,B445&lt;=zakresy_produkcyjne!C$3)</f>
        <v/>
      </c>
      <c r="AK445" s="309">
        <f>AND(C445&gt;=zakresy_produkcyjne!D$2,C445&lt;=zakresy_produkcyjne!D$3)</f>
        <v/>
      </c>
      <c r="AL445" s="309">
        <f>AND(D445&gt;=zakresy_produkcyjne!E$2,D445&lt;=zakresy_produkcyjne!E$3)</f>
        <v/>
      </c>
      <c r="AM445" s="309">
        <f>AND(E445&gt;=zakresy_produkcyjne!F$2,E445&lt;=zakresy_produkcyjne!F$3)</f>
        <v/>
      </c>
      <c r="AN445" s="309">
        <f>AND(F445&gt;=zakresy_produkcyjne!G$2,F445&lt;=zakresy_produkcyjne!G$3)</f>
        <v/>
      </c>
      <c r="AO445" s="309">
        <f>AND(G445&gt;=zakresy_produkcyjne!H$2,G445&lt;=zakresy_produkcyjne!H$3)</f>
        <v/>
      </c>
      <c r="AP445" s="309">
        <f>AND(O445&gt;=zakresy_produkcyjne!I$2,O445&lt;=zakresy_produkcyjne!I$3)</f>
        <v/>
      </c>
      <c r="AQ445" s="309">
        <f>AND(P445&gt;=zakresy_produkcyjne!J$2,P445&lt;=zakresy_produkcyjne!J$3)</f>
        <v/>
      </c>
      <c r="AR445" s="309">
        <f>AND(Q445&gt;=zakresy_produkcyjne!K$2,Q445&lt;=zakresy_produkcyjne!K$3)</f>
        <v/>
      </c>
      <c r="AS445" s="309">
        <f>AND(R445&gt;=zakresy_produkcyjne!L$2,R445&lt;=zakresy_produkcyjne!L$3)</f>
        <v/>
      </c>
      <c r="AT445" s="309">
        <f>AND(AI445:AO445)</f>
        <v/>
      </c>
      <c r="AU445" s="309">
        <f>AND(AP445:AS445)</f>
        <v/>
      </c>
      <c r="AV445" s="309">
        <f>AND(AT445:AU445)</f>
        <v/>
      </c>
      <c r="AW445" s="309">
        <f>AI445*zakresy_produkcyjne!B$4+AJ445*zakresy_produkcyjne!C$4+AK445*zakresy_produkcyjne!D$4+AL445*zakresy_produkcyjne!E$4+AM445*zakresy_produkcyjne!F$4+AN445*zakresy_produkcyjne!G$4+AO445*zakresy_produkcyjne!H$4+AP445*zakresy_produkcyjne!I$4+AQ445*zakresy_produkcyjne!J$4+AR445*zakresy_produkcyjne!K$4+AS445*zakresy_produkcyjne!L$4</f>
        <v/>
      </c>
      <c r="BP445" s="309">
        <f>IF(S445&lt;&gt;"",POWER((Arkusz10!$O$9*Q445+Arkusz10!$P$9)-S445,2))</f>
        <v/>
      </c>
    </row>
    <row customHeight="1" ht="14.15" r="446" s="311">
      <c r="A446" s="477" t="n">
        <v>3.45</v>
      </c>
      <c r="B446" s="477" t="n">
        <v>2.48</v>
      </c>
      <c r="C446" s="477" t="n">
        <v>0.4</v>
      </c>
      <c r="D446" s="477" t="n">
        <v>0.05</v>
      </c>
      <c r="E446" s="477" t="n">
        <v>0</v>
      </c>
      <c r="F446" s="477" t="n">
        <v>1.5</v>
      </c>
      <c r="G446" s="477" t="n">
        <v>0.5</v>
      </c>
      <c r="H446" s="477" t="n">
        <v>0.012</v>
      </c>
      <c r="I446" s="477" t="n">
        <v>0.013</v>
      </c>
      <c r="J446" s="477" t="n">
        <v>0</v>
      </c>
      <c r="K446" s="477" t="n">
        <v>0</v>
      </c>
      <c r="L446" s="477" t="n">
        <v>0</v>
      </c>
      <c r="M446" s="477" t="n">
        <v>0</v>
      </c>
      <c r="N446" s="477" t="n">
        <v>0</v>
      </c>
      <c r="O446" s="477" t="n">
        <v>927</v>
      </c>
      <c r="P446" s="477" t="n">
        <v>120</v>
      </c>
      <c r="Q446" s="477" t="n">
        <v>343</v>
      </c>
      <c r="R446" s="477" t="n">
        <v>120</v>
      </c>
      <c r="S446" s="477" t="n">
        <v>1194.7</v>
      </c>
      <c r="T446" s="477" t="n">
        <v>911</v>
      </c>
      <c r="U446" s="477" t="n">
        <v>12.7</v>
      </c>
      <c r="V446" s="477">
        <f>KONWERTUJ_TWARDOSC(AA446,tabela_twardosci!$C$8:$C$69,tabela_twardosci!$K$8:$K$69)</f>
        <v/>
      </c>
      <c r="W446" s="477" t="n"/>
      <c r="X446" s="477" t="n"/>
      <c r="Y446" s="478" t="n">
        <v>47</v>
      </c>
      <c r="Z446" s="477" t="n"/>
      <c r="AA446" s="477" t="n">
        <v>29.1</v>
      </c>
      <c r="AB446" s="477" t="n"/>
      <c r="AC446" s="477" t="n"/>
      <c r="AD446" s="477" t="n"/>
      <c r="AE446" s="477" t="n"/>
      <c r="AF446" s="309">
        <f>NOT(OR(ISBLANK(S446),ISBLANK(T446),ISBLANK(U446),ISBLANK(V446),AND(ISBLANK(W446),ISBLANK(X446))))</f>
        <v/>
      </c>
      <c r="AG446" s="309" t="n">
        <v>25</v>
      </c>
      <c r="AH446" s="309">
        <f>IF(AG594&lt;=30,1,IF(AG594&lt;=60,2,IF(AG594&lt;=100,3,"bd")))</f>
        <v/>
      </c>
      <c r="AI446" s="309">
        <f>AND(A446&gt;=zakresy_produkcyjne!B$2,A446&lt;=zakresy_produkcyjne!B$3)</f>
        <v/>
      </c>
      <c r="AJ446" s="309">
        <f>AND(B446&gt;=zakresy_produkcyjne!C$2,B446&lt;=zakresy_produkcyjne!C$3)</f>
        <v/>
      </c>
      <c r="AK446" s="309">
        <f>AND(C446&gt;=zakresy_produkcyjne!D$2,C446&lt;=zakresy_produkcyjne!D$3)</f>
        <v/>
      </c>
      <c r="AL446" s="309">
        <f>AND(D446&gt;=zakresy_produkcyjne!E$2,D446&lt;=zakresy_produkcyjne!E$3)</f>
        <v/>
      </c>
      <c r="AM446" s="309">
        <f>AND(E446&gt;=zakresy_produkcyjne!F$2,E446&lt;=zakresy_produkcyjne!F$3)</f>
        <v/>
      </c>
      <c r="AN446" s="309">
        <f>AND(F446&gt;=zakresy_produkcyjne!G$2,F446&lt;=zakresy_produkcyjne!G$3)</f>
        <v/>
      </c>
      <c r="AO446" s="309">
        <f>AND(G446&gt;=zakresy_produkcyjne!H$2,G446&lt;=zakresy_produkcyjne!H$3)</f>
        <v/>
      </c>
      <c r="AP446" s="309">
        <f>AND(O446&gt;=zakresy_produkcyjne!I$2,O446&lt;=zakresy_produkcyjne!I$3)</f>
        <v/>
      </c>
      <c r="AQ446" s="309">
        <f>AND(P446&gt;=zakresy_produkcyjne!J$2,P446&lt;=zakresy_produkcyjne!J$3)</f>
        <v/>
      </c>
      <c r="AR446" s="309">
        <f>AND(Q446&gt;=zakresy_produkcyjne!K$2,Q446&lt;=zakresy_produkcyjne!K$3)</f>
        <v/>
      </c>
      <c r="AS446" s="309">
        <f>AND(R446&gt;=zakresy_produkcyjne!L$2,R446&lt;=zakresy_produkcyjne!L$3)</f>
        <v/>
      </c>
      <c r="AT446" s="309">
        <f>AND(AI446:AO446)</f>
        <v/>
      </c>
      <c r="AU446" s="309">
        <f>AND(AP446:AS446)</f>
        <v/>
      </c>
      <c r="AV446" s="309">
        <f>AND(AT446:AU446)</f>
        <v/>
      </c>
      <c r="AW446" s="309">
        <f>AI446*zakresy_produkcyjne!B$4+AJ446*zakresy_produkcyjne!C$4+AK446*zakresy_produkcyjne!D$4+AL446*zakresy_produkcyjne!E$4+AM446*zakresy_produkcyjne!F$4+AN446*zakresy_produkcyjne!G$4+AO446*zakresy_produkcyjne!H$4+AP446*zakresy_produkcyjne!I$4+AQ446*zakresy_produkcyjne!J$4+AR446*zakresy_produkcyjne!K$4+AS446*zakresy_produkcyjne!L$4</f>
        <v/>
      </c>
      <c r="BP446" s="309">
        <f>IF(S446&lt;&gt;"",POWER((Arkusz10!$O$9*Q446+Arkusz10!$P$9)-S446,2))</f>
        <v/>
      </c>
    </row>
    <row customHeight="1" ht="14.15" r="447" s="311">
      <c r="A447" s="477" t="n">
        <v>3.45</v>
      </c>
      <c r="B447" s="477" t="n">
        <v>2.48</v>
      </c>
      <c r="C447" s="477" t="n">
        <v>0.4</v>
      </c>
      <c r="D447" s="477" t="n">
        <v>0.05</v>
      </c>
      <c r="E447" s="477" t="n">
        <v>0</v>
      </c>
      <c r="F447" s="477" t="n">
        <v>1.5</v>
      </c>
      <c r="G447" s="477" t="n">
        <v>0.5</v>
      </c>
      <c r="H447" s="477" t="n">
        <v>0.012</v>
      </c>
      <c r="I447" s="477" t="n">
        <v>0.013</v>
      </c>
      <c r="J447" s="477" t="n">
        <v>0</v>
      </c>
      <c r="K447" s="477" t="n">
        <v>0</v>
      </c>
      <c r="L447" s="477" t="n">
        <v>0</v>
      </c>
      <c r="M447" s="477" t="n">
        <v>0</v>
      </c>
      <c r="N447" s="477" t="n">
        <v>0</v>
      </c>
      <c r="O447" s="477" t="n">
        <v>927</v>
      </c>
      <c r="P447" s="477" t="n">
        <v>120</v>
      </c>
      <c r="Q447" s="477" t="n">
        <v>357</v>
      </c>
      <c r="R447" s="477" t="n">
        <v>120</v>
      </c>
      <c r="S447" s="477" t="n">
        <v>1053.9</v>
      </c>
      <c r="T447" s="477" t="n">
        <v>794</v>
      </c>
      <c r="U447" s="477" t="n">
        <v>14.4</v>
      </c>
      <c r="V447" s="477">
        <f>KONWERTUJ_TWARDOSC(AA447,tabela_twardosci!$C$8:$C$69,tabela_twardosci!$K$8:$K$69)</f>
        <v/>
      </c>
      <c r="W447" s="477" t="n"/>
      <c r="X447" s="477" t="n"/>
      <c r="Y447" s="478" t="n">
        <v>47</v>
      </c>
      <c r="Z447" s="477" t="n"/>
      <c r="AA447" s="477" t="n">
        <v>26.7</v>
      </c>
      <c r="AB447" s="477" t="n"/>
      <c r="AC447" s="477" t="n"/>
      <c r="AD447" s="477" t="n"/>
      <c r="AE447" s="477" t="n"/>
      <c r="AF447" s="309">
        <f>NOT(OR(ISBLANK(S447),ISBLANK(T447),ISBLANK(U447),ISBLANK(V447),AND(ISBLANK(W447),ISBLANK(X447))))</f>
        <v/>
      </c>
      <c r="AG447" s="309" t="n">
        <v>25</v>
      </c>
      <c r="AH447" s="309">
        <f>IF(AG595&lt;=30,1,IF(AG595&lt;=60,2,IF(AG595&lt;=100,3,"bd")))</f>
        <v/>
      </c>
      <c r="AI447" s="309">
        <f>AND(A447&gt;=zakresy_produkcyjne!B$2,A447&lt;=zakresy_produkcyjne!B$3)</f>
        <v/>
      </c>
      <c r="AJ447" s="309">
        <f>AND(B447&gt;=zakresy_produkcyjne!C$2,B447&lt;=zakresy_produkcyjne!C$3)</f>
        <v/>
      </c>
      <c r="AK447" s="309">
        <f>AND(C447&gt;=zakresy_produkcyjne!D$2,C447&lt;=zakresy_produkcyjne!D$3)</f>
        <v/>
      </c>
      <c r="AL447" s="309">
        <f>AND(D447&gt;=zakresy_produkcyjne!E$2,D447&lt;=zakresy_produkcyjne!E$3)</f>
        <v/>
      </c>
      <c r="AM447" s="309">
        <f>AND(E447&gt;=zakresy_produkcyjne!F$2,E447&lt;=zakresy_produkcyjne!F$3)</f>
        <v/>
      </c>
      <c r="AN447" s="309">
        <f>AND(F447&gt;=zakresy_produkcyjne!G$2,F447&lt;=zakresy_produkcyjne!G$3)</f>
        <v/>
      </c>
      <c r="AO447" s="309">
        <f>AND(G447&gt;=zakresy_produkcyjne!H$2,G447&lt;=zakresy_produkcyjne!H$3)</f>
        <v/>
      </c>
      <c r="AP447" s="309">
        <f>AND(O447&gt;=zakresy_produkcyjne!I$2,O447&lt;=zakresy_produkcyjne!I$3)</f>
        <v/>
      </c>
      <c r="AQ447" s="309">
        <f>AND(P447&gt;=zakresy_produkcyjne!J$2,P447&lt;=zakresy_produkcyjne!J$3)</f>
        <v/>
      </c>
      <c r="AR447" s="309">
        <f>AND(Q447&gt;=zakresy_produkcyjne!K$2,Q447&lt;=zakresy_produkcyjne!K$3)</f>
        <v/>
      </c>
      <c r="AS447" s="309">
        <f>AND(R447&gt;=zakresy_produkcyjne!L$2,R447&lt;=zakresy_produkcyjne!L$3)</f>
        <v/>
      </c>
      <c r="AT447" s="309">
        <f>AND(AI447:AO447)</f>
        <v/>
      </c>
      <c r="AU447" s="309">
        <f>AND(AP447:AS447)</f>
        <v/>
      </c>
      <c r="AV447" s="309">
        <f>AND(AT447:AU447)</f>
        <v/>
      </c>
      <c r="AW447" s="309">
        <f>AI447*zakresy_produkcyjne!B$4+AJ447*zakresy_produkcyjne!C$4+AK447*zakresy_produkcyjne!D$4+AL447*zakresy_produkcyjne!E$4+AM447*zakresy_produkcyjne!F$4+AN447*zakresy_produkcyjne!G$4+AO447*zakresy_produkcyjne!H$4+AP447*zakresy_produkcyjne!I$4+AQ447*zakresy_produkcyjne!J$4+AR447*zakresy_produkcyjne!K$4+AS447*zakresy_produkcyjne!L$4</f>
        <v/>
      </c>
      <c r="BP447" s="309">
        <f>IF(S447&lt;&gt;"",POWER((Arkusz10!$O$9*Q447+Arkusz10!$P$9)-S447,2))</f>
        <v/>
      </c>
    </row>
    <row customHeight="1" ht="14.15" r="448" s="311">
      <c r="A448" s="477" t="n">
        <v>3.45</v>
      </c>
      <c r="B448" s="477" t="n">
        <v>2.48</v>
      </c>
      <c r="C448" s="477" t="n">
        <v>0.4</v>
      </c>
      <c r="D448" s="477" t="n">
        <v>0.05</v>
      </c>
      <c r="E448" s="477" t="n">
        <v>0</v>
      </c>
      <c r="F448" s="477" t="n">
        <v>1.5</v>
      </c>
      <c r="G448" s="477" t="n">
        <v>0.5</v>
      </c>
      <c r="H448" s="477" t="n">
        <v>0.012</v>
      </c>
      <c r="I448" s="477" t="n">
        <v>0.013</v>
      </c>
      <c r="J448" s="477" t="n">
        <v>0</v>
      </c>
      <c r="K448" s="477" t="n">
        <v>0</v>
      </c>
      <c r="L448" s="477" t="n">
        <v>0</v>
      </c>
      <c r="M448" s="477" t="n">
        <v>0</v>
      </c>
      <c r="N448" s="477" t="n">
        <v>0</v>
      </c>
      <c r="O448" s="477" t="n">
        <v>927</v>
      </c>
      <c r="P448" s="477" t="n">
        <v>120</v>
      </c>
      <c r="Q448" s="477" t="n">
        <v>371</v>
      </c>
      <c r="R448" s="477" t="n">
        <v>120</v>
      </c>
      <c r="S448" s="477" t="n">
        <v>1034.4</v>
      </c>
      <c r="T448" s="477" t="n">
        <v>731</v>
      </c>
      <c r="U448" s="477" t="n">
        <v>15.5</v>
      </c>
      <c r="V448" s="477">
        <f>KONWERTUJ_TWARDOSC(AA448,tabela_twardosci!$C$8:$C$69,tabela_twardosci!$K$8:$K$69)</f>
        <v/>
      </c>
      <c r="W448" s="477" t="n"/>
      <c r="X448" s="477" t="n"/>
      <c r="Y448" s="478" t="n">
        <v>47</v>
      </c>
      <c r="Z448" s="477" t="n"/>
      <c r="AA448" s="477" t="n">
        <v>26.5</v>
      </c>
      <c r="AB448" s="477" t="n"/>
      <c r="AC448" s="477" t="n"/>
      <c r="AD448" s="477" t="n"/>
      <c r="AE448" s="477" t="n"/>
      <c r="AF448" s="309">
        <f>NOT(OR(ISBLANK(S448),ISBLANK(T448),ISBLANK(U448),ISBLANK(V448),AND(ISBLANK(W448),ISBLANK(X448))))</f>
        <v/>
      </c>
      <c r="AG448" s="309" t="n">
        <v>25</v>
      </c>
      <c r="AH448" s="309">
        <f>IF(AG596&lt;=30,1,IF(AG596&lt;=60,2,IF(AG596&lt;=100,3,"bd")))</f>
        <v/>
      </c>
      <c r="AI448" s="309">
        <f>AND(A448&gt;=zakresy_produkcyjne!B$2,A448&lt;=zakresy_produkcyjne!B$3)</f>
        <v/>
      </c>
      <c r="AJ448" s="309">
        <f>AND(B448&gt;=zakresy_produkcyjne!C$2,B448&lt;=zakresy_produkcyjne!C$3)</f>
        <v/>
      </c>
      <c r="AK448" s="309">
        <f>AND(C448&gt;=zakresy_produkcyjne!D$2,C448&lt;=zakresy_produkcyjne!D$3)</f>
        <v/>
      </c>
      <c r="AL448" s="309">
        <f>AND(D448&gt;=zakresy_produkcyjne!E$2,D448&lt;=zakresy_produkcyjne!E$3)</f>
        <v/>
      </c>
      <c r="AM448" s="309">
        <f>AND(E448&gt;=zakresy_produkcyjne!F$2,E448&lt;=zakresy_produkcyjne!F$3)</f>
        <v/>
      </c>
      <c r="AN448" s="309">
        <f>AND(F448&gt;=zakresy_produkcyjne!G$2,F448&lt;=zakresy_produkcyjne!G$3)</f>
        <v/>
      </c>
      <c r="AO448" s="309">
        <f>AND(G448&gt;=zakresy_produkcyjne!H$2,G448&lt;=zakresy_produkcyjne!H$3)</f>
        <v/>
      </c>
      <c r="AP448" s="309">
        <f>AND(O448&gt;=zakresy_produkcyjne!I$2,O448&lt;=zakresy_produkcyjne!I$3)</f>
        <v/>
      </c>
      <c r="AQ448" s="309">
        <f>AND(P448&gt;=zakresy_produkcyjne!J$2,P448&lt;=zakresy_produkcyjne!J$3)</f>
        <v/>
      </c>
      <c r="AR448" s="309">
        <f>AND(Q448&gt;=zakresy_produkcyjne!K$2,Q448&lt;=zakresy_produkcyjne!K$3)</f>
        <v/>
      </c>
      <c r="AS448" s="309">
        <f>AND(R448&gt;=zakresy_produkcyjne!L$2,R448&lt;=zakresy_produkcyjne!L$3)</f>
        <v/>
      </c>
      <c r="AT448" s="309">
        <f>AND(AI448:AO448)</f>
        <v/>
      </c>
      <c r="AU448" s="309">
        <f>AND(AP448:AS448)</f>
        <v/>
      </c>
      <c r="AV448" s="309">
        <f>AND(AT448:AU448)</f>
        <v/>
      </c>
      <c r="AW448" s="309">
        <f>AI448*zakresy_produkcyjne!B$4+AJ448*zakresy_produkcyjne!C$4+AK448*zakresy_produkcyjne!D$4+AL448*zakresy_produkcyjne!E$4+AM448*zakresy_produkcyjne!F$4+AN448*zakresy_produkcyjne!G$4+AO448*zakresy_produkcyjne!H$4+AP448*zakresy_produkcyjne!I$4+AQ448*zakresy_produkcyjne!J$4+AR448*zakresy_produkcyjne!K$4+AS448*zakresy_produkcyjne!L$4</f>
        <v/>
      </c>
      <c r="BP448" s="309">
        <f>IF(S448&lt;&gt;"",POWER((Arkusz10!$O$9*Q448+Arkusz10!$P$9)-S448,2))</f>
        <v/>
      </c>
    </row>
    <row customHeight="1" ht="14.15" r="449" s="311">
      <c r="A449" s="477" t="n">
        <v>3.45</v>
      </c>
      <c r="B449" s="477" t="n">
        <v>2.48</v>
      </c>
      <c r="C449" s="477" t="n">
        <v>0.4</v>
      </c>
      <c r="D449" s="477" t="n">
        <v>0.05</v>
      </c>
      <c r="E449" s="477" t="n">
        <v>0</v>
      </c>
      <c r="F449" s="477" t="n">
        <v>1.5</v>
      </c>
      <c r="G449" s="477" t="n">
        <v>0.5</v>
      </c>
      <c r="H449" s="477" t="n">
        <v>0.012</v>
      </c>
      <c r="I449" s="477" t="n">
        <v>0.013</v>
      </c>
      <c r="J449" s="477" t="n">
        <v>0</v>
      </c>
      <c r="K449" s="477" t="n">
        <v>0</v>
      </c>
      <c r="L449" s="477" t="n">
        <v>0</v>
      </c>
      <c r="M449" s="477" t="n">
        <v>0</v>
      </c>
      <c r="N449" s="477" t="n">
        <v>0</v>
      </c>
      <c r="O449" s="477" t="n">
        <v>927</v>
      </c>
      <c r="P449" s="477" t="n">
        <v>120</v>
      </c>
      <c r="Q449" s="477" t="n">
        <v>385</v>
      </c>
      <c r="R449" s="477" t="n">
        <v>120</v>
      </c>
      <c r="S449" s="477" t="n">
        <v>1080.3</v>
      </c>
      <c r="T449" s="477" t="n">
        <v>647</v>
      </c>
      <c r="U449" s="477" t="n">
        <v>19.9</v>
      </c>
      <c r="V449" s="477">
        <f>KONWERTUJ_TWARDOSC(AA449,tabela_twardosci!$C$8:$C$69,tabela_twardosci!$K$8:$K$69)</f>
        <v/>
      </c>
      <c r="W449" s="477" t="n"/>
      <c r="X449" s="477" t="n"/>
      <c r="Y449" s="478" t="n">
        <v>47</v>
      </c>
      <c r="Z449" s="477" t="n"/>
      <c r="AA449" s="477" t="n">
        <v>22.8</v>
      </c>
      <c r="AB449" s="477" t="n"/>
      <c r="AC449" s="477" t="n"/>
      <c r="AD449" s="477" t="n"/>
      <c r="AE449" s="477" t="n"/>
      <c r="AF449" s="309">
        <f>NOT(OR(ISBLANK(S449),ISBLANK(T449),ISBLANK(U449),ISBLANK(V449),AND(ISBLANK(W449),ISBLANK(X449))))</f>
        <v/>
      </c>
      <c r="AG449" s="309" t="n">
        <v>25</v>
      </c>
      <c r="AH449" s="309">
        <f>IF(AG597&lt;=30,1,IF(AG597&lt;=60,2,IF(AG597&lt;=100,3,"bd")))</f>
        <v/>
      </c>
      <c r="AI449" s="309">
        <f>AND(A449&gt;=zakresy_produkcyjne!B$2,A449&lt;=zakresy_produkcyjne!B$3)</f>
        <v/>
      </c>
      <c r="AJ449" s="309">
        <f>AND(B449&gt;=zakresy_produkcyjne!C$2,B449&lt;=zakresy_produkcyjne!C$3)</f>
        <v/>
      </c>
      <c r="AK449" s="309">
        <f>AND(C449&gt;=zakresy_produkcyjne!D$2,C449&lt;=zakresy_produkcyjne!D$3)</f>
        <v/>
      </c>
      <c r="AL449" s="309">
        <f>AND(D449&gt;=zakresy_produkcyjne!E$2,D449&lt;=zakresy_produkcyjne!E$3)</f>
        <v/>
      </c>
      <c r="AM449" s="309">
        <f>AND(E449&gt;=zakresy_produkcyjne!F$2,E449&lt;=zakresy_produkcyjne!F$3)</f>
        <v/>
      </c>
      <c r="AN449" s="309">
        <f>AND(F449&gt;=zakresy_produkcyjne!G$2,F449&lt;=zakresy_produkcyjne!G$3)</f>
        <v/>
      </c>
      <c r="AO449" s="309">
        <f>AND(G449&gt;=zakresy_produkcyjne!H$2,G449&lt;=zakresy_produkcyjne!H$3)</f>
        <v/>
      </c>
      <c r="AP449" s="309">
        <f>AND(O449&gt;=zakresy_produkcyjne!I$2,O449&lt;=zakresy_produkcyjne!I$3)</f>
        <v/>
      </c>
      <c r="AQ449" s="309">
        <f>AND(P449&gt;=zakresy_produkcyjne!J$2,P449&lt;=zakresy_produkcyjne!J$3)</f>
        <v/>
      </c>
      <c r="AR449" s="309">
        <f>AND(Q449&gt;=zakresy_produkcyjne!K$2,Q449&lt;=zakresy_produkcyjne!K$3)</f>
        <v/>
      </c>
      <c r="AS449" s="309">
        <f>AND(R449&gt;=zakresy_produkcyjne!L$2,R449&lt;=zakresy_produkcyjne!L$3)</f>
        <v/>
      </c>
      <c r="AT449" s="309">
        <f>AND(AI449:AO449)</f>
        <v/>
      </c>
      <c r="AU449" s="309">
        <f>AND(AP449:AS449)</f>
        <v/>
      </c>
      <c r="AV449" s="309">
        <f>AND(AT449:AU449)</f>
        <v/>
      </c>
      <c r="AW449" s="309">
        <f>AI449*zakresy_produkcyjne!B$4+AJ449*zakresy_produkcyjne!C$4+AK449*zakresy_produkcyjne!D$4+AL449*zakresy_produkcyjne!E$4+AM449*zakresy_produkcyjne!F$4+AN449*zakresy_produkcyjne!G$4+AO449*zakresy_produkcyjne!H$4+AP449*zakresy_produkcyjne!I$4+AQ449*zakresy_produkcyjne!J$4+AR449*zakresy_produkcyjne!K$4+AS449*zakresy_produkcyjne!L$4</f>
        <v/>
      </c>
      <c r="BP449" s="309">
        <f>IF(S449&lt;&gt;"",POWER((Arkusz10!$O$9*Q449+Arkusz10!$P$9)-S449,2))</f>
        <v/>
      </c>
    </row>
    <row customHeight="1" ht="14.15" r="450" s="311">
      <c r="A450" s="477" t="n">
        <v>3.45</v>
      </c>
      <c r="B450" s="477" t="n">
        <v>2.48</v>
      </c>
      <c r="C450" s="477" t="n">
        <v>0.4</v>
      </c>
      <c r="D450" s="477" t="n">
        <v>0.05</v>
      </c>
      <c r="E450" s="477" t="n">
        <v>0</v>
      </c>
      <c r="F450" s="477" t="n">
        <v>1.5</v>
      </c>
      <c r="G450" s="477" t="n">
        <v>0.5</v>
      </c>
      <c r="H450" s="477" t="n">
        <v>0.012</v>
      </c>
      <c r="I450" s="477" t="n">
        <v>0.013</v>
      </c>
      <c r="J450" s="477" t="n">
        <v>0</v>
      </c>
      <c r="K450" s="477" t="n">
        <v>0</v>
      </c>
      <c r="L450" s="477" t="n">
        <v>0</v>
      </c>
      <c r="M450" s="477" t="n">
        <v>0</v>
      </c>
      <c r="N450" s="477" t="n">
        <v>0</v>
      </c>
      <c r="O450" s="477" t="n">
        <v>927</v>
      </c>
      <c r="P450" s="477" t="n">
        <v>120</v>
      </c>
      <c r="Q450" s="477" t="n">
        <v>399</v>
      </c>
      <c r="R450" s="477" t="n">
        <v>120</v>
      </c>
      <c r="S450" s="477" t="n">
        <v>1015.4</v>
      </c>
      <c r="T450" s="477" t="n">
        <v>592</v>
      </c>
      <c r="U450" s="477" t="n">
        <v>15</v>
      </c>
      <c r="V450" s="477">
        <f>KONWERTUJ_TWARDOSC(AA450,tabela_twardosci!$C$8:$C$69,tabela_twardosci!$K$8:$K$69)</f>
        <v/>
      </c>
      <c r="W450" s="477" t="n"/>
      <c r="X450" s="477" t="n"/>
      <c r="Y450" s="478" t="n">
        <v>47</v>
      </c>
      <c r="Z450" s="477" t="n"/>
      <c r="AA450" s="477" t="n">
        <v>21.2</v>
      </c>
      <c r="AB450" s="477" t="n"/>
      <c r="AC450" s="477" t="n"/>
      <c r="AD450" s="477" t="n"/>
      <c r="AE450" s="477" t="n"/>
      <c r="AF450" s="309">
        <f>NOT(OR(ISBLANK(S450),ISBLANK(T450),ISBLANK(U450),ISBLANK(V450),AND(ISBLANK(W450),ISBLANK(X450))))</f>
        <v/>
      </c>
      <c r="AG450" s="309" t="n">
        <v>25</v>
      </c>
      <c r="AH450" s="309">
        <f>IF(AG598&lt;=30,1,IF(AG598&lt;=60,2,IF(AG598&lt;=100,3,"bd")))</f>
        <v/>
      </c>
      <c r="AI450" s="309">
        <f>AND(A450&gt;=zakresy_produkcyjne!B$2,A450&lt;=zakresy_produkcyjne!B$3)</f>
        <v/>
      </c>
      <c r="AJ450" s="309">
        <f>AND(B450&gt;=zakresy_produkcyjne!C$2,B450&lt;=zakresy_produkcyjne!C$3)</f>
        <v/>
      </c>
      <c r="AK450" s="309">
        <f>AND(C450&gt;=zakresy_produkcyjne!D$2,C450&lt;=zakresy_produkcyjne!D$3)</f>
        <v/>
      </c>
      <c r="AL450" s="309">
        <f>AND(D450&gt;=zakresy_produkcyjne!E$2,D450&lt;=zakresy_produkcyjne!E$3)</f>
        <v/>
      </c>
      <c r="AM450" s="309">
        <f>AND(E450&gt;=zakresy_produkcyjne!F$2,E450&lt;=zakresy_produkcyjne!F$3)</f>
        <v/>
      </c>
      <c r="AN450" s="309">
        <f>AND(F450&gt;=zakresy_produkcyjne!G$2,F450&lt;=zakresy_produkcyjne!G$3)</f>
        <v/>
      </c>
      <c r="AO450" s="309">
        <f>AND(G450&gt;=zakresy_produkcyjne!H$2,G450&lt;=zakresy_produkcyjne!H$3)</f>
        <v/>
      </c>
      <c r="AP450" s="309">
        <f>AND(O450&gt;=zakresy_produkcyjne!I$2,O450&lt;=zakresy_produkcyjne!I$3)</f>
        <v/>
      </c>
      <c r="AQ450" s="309">
        <f>AND(P450&gt;=zakresy_produkcyjne!J$2,P450&lt;=zakresy_produkcyjne!J$3)</f>
        <v/>
      </c>
      <c r="AR450" s="309">
        <f>AND(Q450&gt;=zakresy_produkcyjne!K$2,Q450&lt;=zakresy_produkcyjne!K$3)</f>
        <v/>
      </c>
      <c r="AS450" s="309">
        <f>AND(R450&gt;=zakresy_produkcyjne!L$2,R450&lt;=zakresy_produkcyjne!L$3)</f>
        <v/>
      </c>
      <c r="AT450" s="309">
        <f>AND(AI450:AO450)</f>
        <v/>
      </c>
      <c r="AU450" s="309">
        <f>AND(AP450:AS450)</f>
        <v/>
      </c>
      <c r="AV450" s="309">
        <f>AND(AT450:AU450)</f>
        <v/>
      </c>
      <c r="AW450" s="309">
        <f>AI450*zakresy_produkcyjne!B$4+AJ450*zakresy_produkcyjne!C$4+AK450*zakresy_produkcyjne!D$4+AL450*zakresy_produkcyjne!E$4+AM450*zakresy_produkcyjne!F$4+AN450*zakresy_produkcyjne!G$4+AO450*zakresy_produkcyjne!H$4+AP450*zakresy_produkcyjne!I$4+AQ450*zakresy_produkcyjne!J$4+AR450*zakresy_produkcyjne!K$4+AS450*zakresy_produkcyjne!L$4</f>
        <v/>
      </c>
      <c r="BP450" s="309">
        <f>IF(S450&lt;&gt;"",POWER((Arkusz10!$O$9*Q450+Arkusz10!$P$9)-S450,2))</f>
        <v/>
      </c>
    </row>
    <row customHeight="1" ht="14.15" r="451" s="311">
      <c r="A451" s="470" t="n">
        <v>3.79</v>
      </c>
      <c r="B451" s="470" t="n">
        <v>2.58</v>
      </c>
      <c r="C451" s="470" t="n">
        <v>0.25</v>
      </c>
      <c r="D451" s="470" t="n">
        <v>0.055</v>
      </c>
      <c r="E451" s="470" t="n">
        <v>0.07000000000000001</v>
      </c>
      <c r="F451" s="470" t="n">
        <v>0</v>
      </c>
      <c r="G451" s="470" t="n">
        <v>0.01</v>
      </c>
      <c r="H451" s="470" t="n">
        <v>0.012</v>
      </c>
      <c r="I451" s="470" t="n">
        <v>0.017</v>
      </c>
      <c r="J451" s="470" t="n">
        <v>0</v>
      </c>
      <c r="K451" s="470" t="n">
        <v>0.01</v>
      </c>
      <c r="L451" s="470" t="n">
        <v>0</v>
      </c>
      <c r="M451" s="470" t="n">
        <v>0</v>
      </c>
      <c r="N451" s="470" t="n">
        <v>0</v>
      </c>
      <c r="O451" s="470" t="n">
        <v>897</v>
      </c>
      <c r="P451" s="470" t="n">
        <v>60</v>
      </c>
      <c r="Q451" s="470" t="n">
        <v>297</v>
      </c>
      <c r="R451" s="470" t="n">
        <v>60</v>
      </c>
      <c r="S451" s="470" t="n">
        <v>1500</v>
      </c>
      <c r="T451" s="470" t="n">
        <v>1140</v>
      </c>
      <c r="U451" s="470" t="n">
        <v>5.2</v>
      </c>
      <c r="V451" s="470">
        <f>KONWERTUJ_TWARDOSC(AA451,tabela_twardosci!$C$8:$C$69,tabela_twardosci!$K$8:$K$69)</f>
        <v/>
      </c>
      <c r="W451" s="470" t="n"/>
      <c r="X451" s="470" t="n">
        <v>8.9</v>
      </c>
      <c r="Y451" s="479" t="n">
        <v>48</v>
      </c>
      <c r="Z451" s="470" t="n"/>
      <c r="AA451" s="470" t="n">
        <v>36</v>
      </c>
      <c r="AB451" s="470" t="n"/>
      <c r="AC451" s="470" t="n"/>
      <c r="AD451" s="470" t="n"/>
      <c r="AE451" s="470" t="n"/>
      <c r="AF451" s="309">
        <f>NOT(OR(ISBLANK(S451),ISBLANK(T451),ISBLANK(U451),ISBLANK(V451),AND(ISBLANK(W451),ISBLANK(X451))))</f>
        <v/>
      </c>
      <c r="AG451" s="309" t="n">
        <v>25</v>
      </c>
      <c r="AH451" s="309">
        <f>IF(AG599&lt;=30,1,IF(AG599&lt;=60,2,IF(AG599&lt;=100,3,"bd")))</f>
        <v/>
      </c>
      <c r="AI451" s="309">
        <f>AND(A451&gt;=zakresy_produkcyjne!B$2,A451&lt;=zakresy_produkcyjne!B$3)</f>
        <v/>
      </c>
      <c r="AJ451" s="309">
        <f>AND(B451&gt;=zakresy_produkcyjne!C$2,B451&lt;=zakresy_produkcyjne!C$3)</f>
        <v/>
      </c>
      <c r="AK451" s="309">
        <f>AND(C451&gt;=zakresy_produkcyjne!D$2,C451&lt;=zakresy_produkcyjne!D$3)</f>
        <v/>
      </c>
      <c r="AL451" s="309">
        <f>AND(D451&gt;=zakresy_produkcyjne!E$2,D451&lt;=zakresy_produkcyjne!E$3)</f>
        <v/>
      </c>
      <c r="AM451" s="309">
        <f>AND(E451&gt;=zakresy_produkcyjne!F$2,E451&lt;=zakresy_produkcyjne!F$3)</f>
        <v/>
      </c>
      <c r="AN451" s="309">
        <f>AND(F451&gt;=zakresy_produkcyjne!G$2,F451&lt;=zakresy_produkcyjne!G$3)</f>
        <v/>
      </c>
      <c r="AO451" s="309">
        <f>AND(G451&gt;=zakresy_produkcyjne!H$2,G451&lt;=zakresy_produkcyjne!H$3)</f>
        <v/>
      </c>
      <c r="AP451" s="309">
        <f>AND(O451&gt;=zakresy_produkcyjne!I$2,O451&lt;=zakresy_produkcyjne!I$3)</f>
        <v/>
      </c>
      <c r="AQ451" s="309">
        <f>AND(P451&gt;=zakresy_produkcyjne!J$2,P451&lt;=zakresy_produkcyjne!J$3)</f>
        <v/>
      </c>
      <c r="AR451" s="309">
        <f>AND(Q451&gt;=zakresy_produkcyjne!K$2,Q451&lt;=zakresy_produkcyjne!K$3)</f>
        <v/>
      </c>
      <c r="AS451" s="309">
        <f>AND(R451&gt;=zakresy_produkcyjne!L$2,R451&lt;=zakresy_produkcyjne!L$3)</f>
        <v/>
      </c>
      <c r="AT451" s="309">
        <f>AND(AI451:AO451)</f>
        <v/>
      </c>
      <c r="AU451" s="309">
        <f>AND(AP451:AS451)</f>
        <v/>
      </c>
      <c r="AV451" s="309">
        <f>AND(AT451:AU451)</f>
        <v/>
      </c>
      <c r="AW451" s="309">
        <f>AI451*zakresy_produkcyjne!B$4+AJ451*zakresy_produkcyjne!C$4+AK451*zakresy_produkcyjne!D$4+AL451*zakresy_produkcyjne!E$4+AM451*zakresy_produkcyjne!F$4+AN451*zakresy_produkcyjne!G$4+AO451*zakresy_produkcyjne!H$4+AP451*zakresy_produkcyjne!I$4+AQ451*zakresy_produkcyjne!J$4+AR451*zakresy_produkcyjne!K$4+AS451*zakresy_produkcyjne!L$4</f>
        <v/>
      </c>
      <c r="AY451" s="309" t="n">
        <v>446</v>
      </c>
      <c r="BA451" s="309" t="n">
        <v>24</v>
      </c>
      <c r="BC451" s="309" t="n">
        <v>23</v>
      </c>
      <c r="BP451" s="309">
        <f>IF(S451&lt;&gt;"",POWER((Arkusz10!$O$9*Q451+Arkusz10!$P$9)-S451,2))</f>
        <v/>
      </c>
    </row>
    <row customHeight="1" ht="14.15" r="452" s="311">
      <c r="A452" s="470" t="n">
        <v>3.79</v>
      </c>
      <c r="B452" s="470" t="n">
        <v>2.58</v>
      </c>
      <c r="C452" s="470" t="n">
        <v>0.25</v>
      </c>
      <c r="D452" s="470" t="n">
        <v>0.055</v>
      </c>
      <c r="E452" s="470" t="n">
        <v>0.07000000000000001</v>
      </c>
      <c r="F452" s="470" t="n">
        <v>0</v>
      </c>
      <c r="G452" s="470" t="n">
        <v>0.01</v>
      </c>
      <c r="H452" s="470" t="n">
        <v>0.012</v>
      </c>
      <c r="I452" s="470" t="n">
        <v>0.017</v>
      </c>
      <c r="J452" s="470" t="n">
        <v>0</v>
      </c>
      <c r="K452" s="470" t="n">
        <v>0.01</v>
      </c>
      <c r="L452" s="470" t="n">
        <v>0</v>
      </c>
      <c r="M452" s="470" t="n">
        <v>0</v>
      </c>
      <c r="N452" s="470" t="n">
        <v>0</v>
      </c>
      <c r="O452" s="470" t="n">
        <v>897</v>
      </c>
      <c r="P452" s="470" t="n">
        <v>60</v>
      </c>
      <c r="Q452" s="470" t="n">
        <v>337</v>
      </c>
      <c r="R452" s="470" t="n">
        <v>60</v>
      </c>
      <c r="S452" s="470" t="n">
        <v>1268</v>
      </c>
      <c r="T452" s="470" t="n"/>
      <c r="U452" s="470" t="n"/>
      <c r="V452" s="470">
        <f>KONWERTUJ_TWARDOSC(AA452,tabela_twardosci!$C$8:$C$69,tabela_twardosci!$K$8:$K$69)</f>
        <v/>
      </c>
      <c r="W452" s="470" t="n"/>
      <c r="X452" s="470" t="n"/>
      <c r="Y452" s="479" t="n">
        <v>48</v>
      </c>
      <c r="Z452" s="470" t="n"/>
      <c r="AA452" s="470" t="n">
        <v>42</v>
      </c>
      <c r="AB452" s="470" t="n"/>
      <c r="AC452" s="470" t="n"/>
      <c r="AD452" s="470" t="n"/>
      <c r="AE452" s="470" t="n"/>
      <c r="AF452" s="309">
        <f>NOT(OR(ISBLANK(S452),ISBLANK(T452),ISBLANK(U452),ISBLANK(V452),AND(ISBLANK(W452),ISBLANK(X452))))</f>
        <v/>
      </c>
      <c r="AG452" s="309" t="n">
        <v>25</v>
      </c>
      <c r="AH452" s="309">
        <f>IF(AG600&lt;=30,1,IF(AG600&lt;=60,2,IF(AG600&lt;=100,3,"bd")))</f>
        <v/>
      </c>
      <c r="AI452" s="309">
        <f>AND(A452&gt;=zakresy_produkcyjne!B$2,A452&lt;=zakresy_produkcyjne!B$3)</f>
        <v/>
      </c>
      <c r="AJ452" s="309">
        <f>AND(B452&gt;=zakresy_produkcyjne!C$2,B452&lt;=zakresy_produkcyjne!C$3)</f>
        <v/>
      </c>
      <c r="AK452" s="309">
        <f>AND(C452&gt;=zakresy_produkcyjne!D$2,C452&lt;=zakresy_produkcyjne!D$3)</f>
        <v/>
      </c>
      <c r="AL452" s="309">
        <f>AND(D452&gt;=zakresy_produkcyjne!E$2,D452&lt;=zakresy_produkcyjne!E$3)</f>
        <v/>
      </c>
      <c r="AM452" s="309">
        <f>AND(E452&gt;=zakresy_produkcyjne!F$2,E452&lt;=zakresy_produkcyjne!F$3)</f>
        <v/>
      </c>
      <c r="AN452" s="309">
        <f>AND(F452&gt;=zakresy_produkcyjne!G$2,F452&lt;=zakresy_produkcyjne!G$3)</f>
        <v/>
      </c>
      <c r="AO452" s="309">
        <f>AND(G452&gt;=zakresy_produkcyjne!H$2,G452&lt;=zakresy_produkcyjne!H$3)</f>
        <v/>
      </c>
      <c r="AP452" s="309">
        <f>AND(O452&gt;=zakresy_produkcyjne!I$2,O452&lt;=zakresy_produkcyjne!I$3)</f>
        <v/>
      </c>
      <c r="AQ452" s="309">
        <f>AND(P452&gt;=zakresy_produkcyjne!J$2,P452&lt;=zakresy_produkcyjne!J$3)</f>
        <v/>
      </c>
      <c r="AR452" s="309">
        <f>AND(Q452&gt;=zakresy_produkcyjne!K$2,Q452&lt;=zakresy_produkcyjne!K$3)</f>
        <v/>
      </c>
      <c r="AS452" s="309">
        <f>AND(R452&gt;=zakresy_produkcyjne!L$2,R452&lt;=zakresy_produkcyjne!L$3)</f>
        <v/>
      </c>
      <c r="AT452" s="309">
        <f>AND(AI452:AO452)</f>
        <v/>
      </c>
      <c r="AU452" s="309">
        <f>AND(AP452:AS452)</f>
        <v/>
      </c>
      <c r="AV452" s="309">
        <f>AND(AT452:AU452)</f>
        <v/>
      </c>
      <c r="AW452" s="309">
        <f>AI452*zakresy_produkcyjne!B$4+AJ452*zakresy_produkcyjne!C$4+AK452*zakresy_produkcyjne!D$4+AL452*zakresy_produkcyjne!E$4+AM452*zakresy_produkcyjne!F$4+AN452*zakresy_produkcyjne!G$4+AO452*zakresy_produkcyjne!H$4+AP452*zakresy_produkcyjne!I$4+AQ452*zakresy_produkcyjne!J$4+AR452*zakresy_produkcyjne!K$4+AS452*zakresy_produkcyjne!L$4</f>
        <v/>
      </c>
      <c r="BP452" s="309">
        <f>IF(S452&lt;&gt;"",POWER((Arkusz10!$O$9*Q452+Arkusz10!$P$9)-S452,2))</f>
        <v/>
      </c>
    </row>
    <row customHeight="1" ht="14.15" r="453" s="311">
      <c r="A453" s="470" t="n">
        <v>3.79</v>
      </c>
      <c r="B453" s="470" t="n">
        <v>2.58</v>
      </c>
      <c r="C453" s="470" t="n">
        <v>0.25</v>
      </c>
      <c r="D453" s="470" t="n">
        <v>0.055</v>
      </c>
      <c r="E453" s="470" t="n">
        <v>0.07000000000000001</v>
      </c>
      <c r="F453" s="470" t="n">
        <v>0</v>
      </c>
      <c r="G453" s="470" t="n">
        <v>0.01</v>
      </c>
      <c r="H453" s="470" t="n">
        <v>0.012</v>
      </c>
      <c r="I453" s="470" t="n">
        <v>0.017</v>
      </c>
      <c r="J453" s="470" t="n">
        <v>0</v>
      </c>
      <c r="K453" s="470" t="n">
        <v>0.01</v>
      </c>
      <c r="L453" s="470" t="n">
        <v>0</v>
      </c>
      <c r="M453" s="470" t="n">
        <v>0</v>
      </c>
      <c r="N453" s="470" t="n">
        <v>0</v>
      </c>
      <c r="O453" s="470" t="n">
        <v>897</v>
      </c>
      <c r="P453" s="470" t="n">
        <v>60</v>
      </c>
      <c r="Q453" s="470" t="n">
        <v>377</v>
      </c>
      <c r="R453" s="470" t="n">
        <v>60</v>
      </c>
      <c r="S453" s="470" t="n">
        <v>1010</v>
      </c>
      <c r="T453" s="470" t="n">
        <v>760</v>
      </c>
      <c r="U453" s="470" t="n">
        <v>9.5</v>
      </c>
      <c r="V453" s="470">
        <f>KONWERTUJ_TWARDOSC(AA453,tabela_twardosci!$C$8:$C$69,tabela_twardosci!$K$8:$K$69)</f>
        <v/>
      </c>
      <c r="W453" s="470" t="n"/>
      <c r="X453" s="470" t="n">
        <v>12.2</v>
      </c>
      <c r="Y453" s="479" t="n">
        <v>48</v>
      </c>
      <c r="Z453" s="470" t="n"/>
      <c r="AA453" s="470" t="n">
        <v>47</v>
      </c>
      <c r="AB453" s="470" t="n"/>
      <c r="AC453" s="470" t="n"/>
      <c r="AD453" s="470" t="n"/>
      <c r="AE453" s="470" t="n"/>
      <c r="AF453" s="309">
        <f>NOT(OR(ISBLANK(S453),ISBLANK(T453),ISBLANK(U453),ISBLANK(V453),AND(ISBLANK(W453),ISBLANK(X453))))</f>
        <v/>
      </c>
      <c r="AG453" s="309" t="n">
        <v>25</v>
      </c>
      <c r="AH453" s="309">
        <f>IF(AG601&lt;=30,1,IF(AG601&lt;=60,2,IF(AG601&lt;=100,3,"bd")))</f>
        <v/>
      </c>
      <c r="AI453" s="309">
        <f>AND(A453&gt;=zakresy_produkcyjne!B$2,A453&lt;=zakresy_produkcyjne!B$3)</f>
        <v/>
      </c>
      <c r="AJ453" s="309">
        <f>AND(B453&gt;=zakresy_produkcyjne!C$2,B453&lt;=zakresy_produkcyjne!C$3)</f>
        <v/>
      </c>
      <c r="AK453" s="309">
        <f>AND(C453&gt;=zakresy_produkcyjne!D$2,C453&lt;=zakresy_produkcyjne!D$3)</f>
        <v/>
      </c>
      <c r="AL453" s="309">
        <f>AND(D453&gt;=zakresy_produkcyjne!E$2,D453&lt;=zakresy_produkcyjne!E$3)</f>
        <v/>
      </c>
      <c r="AM453" s="309">
        <f>AND(E453&gt;=zakresy_produkcyjne!F$2,E453&lt;=zakresy_produkcyjne!F$3)</f>
        <v/>
      </c>
      <c r="AN453" s="309">
        <f>AND(F453&gt;=zakresy_produkcyjne!G$2,F453&lt;=zakresy_produkcyjne!G$3)</f>
        <v/>
      </c>
      <c r="AO453" s="309">
        <f>AND(G453&gt;=zakresy_produkcyjne!H$2,G453&lt;=zakresy_produkcyjne!H$3)</f>
        <v/>
      </c>
      <c r="AP453" s="309">
        <f>AND(O453&gt;=zakresy_produkcyjne!I$2,O453&lt;=zakresy_produkcyjne!I$3)</f>
        <v/>
      </c>
      <c r="AQ453" s="309">
        <f>AND(P453&gt;=zakresy_produkcyjne!J$2,P453&lt;=zakresy_produkcyjne!J$3)</f>
        <v/>
      </c>
      <c r="AR453" s="309">
        <f>AND(Q453&gt;=zakresy_produkcyjne!K$2,Q453&lt;=zakresy_produkcyjne!K$3)</f>
        <v/>
      </c>
      <c r="AS453" s="309">
        <f>AND(R453&gt;=zakresy_produkcyjne!L$2,R453&lt;=zakresy_produkcyjne!L$3)</f>
        <v/>
      </c>
      <c r="AT453" s="309">
        <f>AND(AI453:AO453)</f>
        <v/>
      </c>
      <c r="AU453" s="309">
        <f>AND(AP453:AS453)</f>
        <v/>
      </c>
      <c r="AV453" s="309">
        <f>AND(AT453:AU453)</f>
        <v/>
      </c>
      <c r="AW453" s="309">
        <f>AI453*zakresy_produkcyjne!B$4+AJ453*zakresy_produkcyjne!C$4+AK453*zakresy_produkcyjne!D$4+AL453*zakresy_produkcyjne!E$4+AM453*zakresy_produkcyjne!F$4+AN453*zakresy_produkcyjne!G$4+AO453*zakresy_produkcyjne!H$4+AP453*zakresy_produkcyjne!I$4+AQ453*zakresy_produkcyjne!J$4+AR453*zakresy_produkcyjne!K$4+AS453*zakresy_produkcyjne!L$4</f>
        <v/>
      </c>
      <c r="BP453" s="309">
        <f>IF(S453&lt;&gt;"",POWER((Arkusz10!$O$9*Q453+Arkusz10!$P$9)-S453,2))</f>
        <v/>
      </c>
    </row>
    <row customHeight="1" ht="14.15" r="454" s="311">
      <c r="A454" s="451" t="n">
        <v>3.55</v>
      </c>
      <c r="B454" s="451" t="n">
        <v>2.35</v>
      </c>
      <c r="C454" s="451" t="n">
        <v>0.27</v>
      </c>
      <c r="D454" s="451" t="n">
        <v>0.04</v>
      </c>
      <c r="E454" s="451" t="n">
        <v>0</v>
      </c>
      <c r="F454" s="451" t="n">
        <v>0.02</v>
      </c>
      <c r="G454" s="451" t="n">
        <v>0</v>
      </c>
      <c r="H454" s="451" t="n">
        <v>0.04</v>
      </c>
      <c r="I454" s="451" t="n">
        <v>0.06</v>
      </c>
      <c r="J454" s="451" t="n">
        <v>0</v>
      </c>
      <c r="K454" s="451" t="n">
        <v>0</v>
      </c>
      <c r="L454" s="451" t="n">
        <v>0</v>
      </c>
      <c r="M454" s="451" t="n">
        <v>0</v>
      </c>
      <c r="N454" s="451" t="n">
        <v>0</v>
      </c>
      <c r="O454" s="451" t="n">
        <v>900</v>
      </c>
      <c r="P454" s="451" t="n">
        <v>60</v>
      </c>
      <c r="Q454" s="451" t="n">
        <v>335</v>
      </c>
      <c r="R454" s="451" t="n">
        <v>90</v>
      </c>
      <c r="S454" s="451" t="n">
        <v>928</v>
      </c>
      <c r="T454" s="451" t="n">
        <v>780</v>
      </c>
      <c r="U454" s="451" t="n">
        <v>7</v>
      </c>
      <c r="V454" s="451" t="n">
        <v>266</v>
      </c>
      <c r="W454" s="451" t="n"/>
      <c r="X454" s="451" t="n"/>
      <c r="Y454" s="452" t="n">
        <v>50</v>
      </c>
      <c r="Z454" s="451" t="n"/>
      <c r="AA454" s="451" t="n"/>
      <c r="AB454" s="451" t="n"/>
      <c r="AC454" s="451" t="n"/>
      <c r="AD454" s="451" t="n"/>
      <c r="AE454" s="451" t="n"/>
      <c r="AF454" s="309">
        <f>NOT(OR(ISBLANK(S454),ISBLANK(T454),ISBLANK(U454),ISBLANK(V454),AND(ISBLANK(W454),ISBLANK(X454))))</f>
        <v/>
      </c>
      <c r="AG454" s="309" t="n">
        <v>30</v>
      </c>
      <c r="AH454" s="309">
        <f>IF(AG603&lt;=30,1,IF(AG603&lt;=60,2,IF(AG603&lt;=100,3,"bd")))</f>
        <v/>
      </c>
      <c r="AI454" s="309">
        <f>AND(A454&gt;=zakresy_produkcyjne!B$2,A454&lt;=zakresy_produkcyjne!B$3)</f>
        <v/>
      </c>
      <c r="AJ454" s="309">
        <f>AND(B454&gt;=zakresy_produkcyjne!C$2,B454&lt;=zakresy_produkcyjne!C$3)</f>
        <v/>
      </c>
      <c r="AK454" s="309">
        <f>AND(C454&gt;=zakresy_produkcyjne!D$2,C454&lt;=zakresy_produkcyjne!D$3)</f>
        <v/>
      </c>
      <c r="AL454" s="309">
        <f>AND(D454&gt;=zakresy_produkcyjne!E$2,D454&lt;=zakresy_produkcyjne!E$3)</f>
        <v/>
      </c>
      <c r="AM454" s="309">
        <f>AND(E454&gt;=zakresy_produkcyjne!F$2,E454&lt;=zakresy_produkcyjne!F$3)</f>
        <v/>
      </c>
      <c r="AN454" s="309">
        <f>AND(F454&gt;=zakresy_produkcyjne!G$2,F454&lt;=zakresy_produkcyjne!G$3)</f>
        <v/>
      </c>
      <c r="AO454" s="309">
        <f>AND(G454&gt;=zakresy_produkcyjne!H$2,G454&lt;=zakresy_produkcyjne!H$3)</f>
        <v/>
      </c>
      <c r="AP454" s="309">
        <f>AND(O454&gt;=zakresy_produkcyjne!I$2,O454&lt;=zakresy_produkcyjne!I$3)</f>
        <v/>
      </c>
      <c r="AQ454" s="309">
        <f>AND(P454&gt;=zakresy_produkcyjne!J$2,P454&lt;=zakresy_produkcyjne!J$3)</f>
        <v/>
      </c>
      <c r="AR454" s="309">
        <f>AND(Q454&gt;=zakresy_produkcyjne!K$2,Q454&lt;=zakresy_produkcyjne!K$3)</f>
        <v/>
      </c>
      <c r="AS454" s="309">
        <f>AND(R454&gt;=zakresy_produkcyjne!L$2,R454&lt;=zakresy_produkcyjne!L$3)</f>
        <v/>
      </c>
      <c r="AT454" s="309">
        <f>AND(AI454:AO454)</f>
        <v/>
      </c>
      <c r="AU454" s="309">
        <f>AND(AP454:AS454)</f>
        <v/>
      </c>
      <c r="AV454" s="309">
        <f>AND(AT454:AU454)</f>
        <v/>
      </c>
      <c r="AW454" s="309">
        <f>AI454*zakresy_produkcyjne!B$4+AJ454*zakresy_produkcyjne!C$4+AK454*zakresy_produkcyjne!D$4+AL454*zakresy_produkcyjne!E$4+AM454*zakresy_produkcyjne!F$4+AN454*zakresy_produkcyjne!G$4+AO454*zakresy_produkcyjne!H$4+AP454*zakresy_produkcyjne!I$4+AQ454*zakresy_produkcyjne!J$4+AR454*zakresy_produkcyjne!K$4+AS454*zakresy_produkcyjne!L$4</f>
        <v/>
      </c>
      <c r="AY454" s="309" t="n">
        <v>548</v>
      </c>
      <c r="AZ454" s="309" t="n">
        <v>363</v>
      </c>
      <c r="BA454" s="309" t="n">
        <v>12</v>
      </c>
      <c r="BB454" s="309" t="n">
        <v>179</v>
      </c>
      <c r="BD454" s="309" t="n">
        <v>200</v>
      </c>
      <c r="BP454" s="309">
        <f>IF(S454&lt;&gt;"",POWER((Arkusz10!$O$9*Q454+Arkusz10!$P$9)-S454,2))</f>
        <v/>
      </c>
    </row>
    <row customHeight="1" ht="13.8" r="455" s="311">
      <c r="A455" s="451" t="n">
        <v>3.56</v>
      </c>
      <c r="B455" s="451" t="n">
        <v>2.34</v>
      </c>
      <c r="C455" s="451" t="n">
        <v>0.32</v>
      </c>
      <c r="D455" s="451" t="n">
        <v>0.04</v>
      </c>
      <c r="E455" s="451" t="n">
        <v>0</v>
      </c>
      <c r="F455" s="451" t="n">
        <v>1.41</v>
      </c>
      <c r="G455" s="451" t="n">
        <v>0</v>
      </c>
      <c r="H455" s="451" t="n">
        <v>0.04</v>
      </c>
      <c r="I455" s="451" t="n">
        <v>0.06</v>
      </c>
      <c r="J455" s="451" t="n">
        <v>0</v>
      </c>
      <c r="K455" s="451" t="n">
        <v>0</v>
      </c>
      <c r="L455" s="451" t="n">
        <v>0</v>
      </c>
      <c r="M455" s="451" t="n">
        <v>0</v>
      </c>
      <c r="N455" s="451" t="n">
        <v>0</v>
      </c>
      <c r="O455" s="451" t="n">
        <v>900</v>
      </c>
      <c r="P455" s="451" t="n">
        <v>60</v>
      </c>
      <c r="Q455" s="451" t="n">
        <v>335</v>
      </c>
      <c r="R455" s="451" t="n">
        <v>90</v>
      </c>
      <c r="S455" s="451" t="n">
        <v>930</v>
      </c>
      <c r="T455" s="451" t="n">
        <v>780</v>
      </c>
      <c r="U455" s="451" t="n">
        <v>12.5</v>
      </c>
      <c r="V455" s="451" t="n">
        <v>266</v>
      </c>
      <c r="W455" s="451" t="n"/>
      <c r="X455" s="451" t="n"/>
      <c r="Y455" s="452" t="n">
        <v>50</v>
      </c>
      <c r="Z455" s="451" t="n"/>
      <c r="AA455" s="451" t="n"/>
      <c r="AB455" s="451" t="n"/>
      <c r="AC455" s="451" t="n"/>
      <c r="AD455" s="451" t="n"/>
      <c r="AE455" s="451" t="n"/>
      <c r="AF455" s="309">
        <f>NOT(OR(ISBLANK(S455),ISBLANK(T455),ISBLANK(U455),ISBLANK(V455),AND(ISBLANK(W455),ISBLANK(X455))))</f>
        <v/>
      </c>
      <c r="AG455" s="309" t="n">
        <v>30</v>
      </c>
      <c r="AH455" s="309">
        <f>IF(AG604&lt;=30,1,IF(AG604&lt;=60,2,IF(AG604&lt;=100,3,"bd")))</f>
        <v/>
      </c>
      <c r="AI455" s="309">
        <f>AND(A455&gt;=zakresy_produkcyjne!B$2,A455&lt;=zakresy_produkcyjne!B$3)</f>
        <v/>
      </c>
      <c r="AJ455" s="309">
        <f>AND(B455&gt;=zakresy_produkcyjne!C$2,B455&lt;=zakresy_produkcyjne!C$3)</f>
        <v/>
      </c>
      <c r="AK455" s="309">
        <f>AND(C455&gt;=zakresy_produkcyjne!D$2,C455&lt;=zakresy_produkcyjne!D$3)</f>
        <v/>
      </c>
      <c r="AL455" s="309">
        <f>AND(D455&gt;=zakresy_produkcyjne!E$2,D455&lt;=zakresy_produkcyjne!E$3)</f>
        <v/>
      </c>
      <c r="AM455" s="309">
        <f>AND(E455&gt;=zakresy_produkcyjne!F$2,E455&lt;=zakresy_produkcyjne!F$3)</f>
        <v/>
      </c>
      <c r="AN455" s="309">
        <f>AND(F455&gt;=zakresy_produkcyjne!G$2,F455&lt;=zakresy_produkcyjne!G$3)</f>
        <v/>
      </c>
      <c r="AO455" s="309">
        <f>AND(G455&gt;=zakresy_produkcyjne!H$2,G455&lt;=zakresy_produkcyjne!H$3)</f>
        <v/>
      </c>
      <c r="AP455" s="309">
        <f>AND(O455&gt;=zakresy_produkcyjne!I$2,O455&lt;=zakresy_produkcyjne!I$3)</f>
        <v/>
      </c>
      <c r="AQ455" s="309">
        <f>AND(P455&gt;=zakresy_produkcyjne!J$2,P455&lt;=zakresy_produkcyjne!J$3)</f>
        <v/>
      </c>
      <c r="AR455" s="309">
        <f>AND(Q455&gt;=zakresy_produkcyjne!K$2,Q455&lt;=zakresy_produkcyjne!K$3)</f>
        <v/>
      </c>
      <c r="AS455" s="309">
        <f>AND(R455&gt;=zakresy_produkcyjne!L$2,R455&lt;=zakresy_produkcyjne!L$3)</f>
        <v/>
      </c>
      <c r="AT455" s="309">
        <f>AND(AI455:AO455)</f>
        <v/>
      </c>
      <c r="AU455" s="309">
        <f>AND(AP455:AS455)</f>
        <v/>
      </c>
      <c r="AV455" s="309">
        <f>AND(AT455:AU455)</f>
        <v/>
      </c>
      <c r="AW455" s="309">
        <f>AI455*zakresy_produkcyjne!B$4+AJ455*zakresy_produkcyjne!C$4+AK455*zakresy_produkcyjne!D$4+AL455*zakresy_produkcyjne!E$4+AM455*zakresy_produkcyjne!F$4+AN455*zakresy_produkcyjne!G$4+AO455*zakresy_produkcyjne!H$4+AP455*zakresy_produkcyjne!I$4+AQ455*zakresy_produkcyjne!J$4+AR455*zakresy_produkcyjne!K$4+AS455*zakresy_produkcyjne!L$4</f>
        <v/>
      </c>
      <c r="AY455" s="309" t="n">
        <v>568</v>
      </c>
      <c r="AZ455" s="309" t="n">
        <v>470</v>
      </c>
      <c r="BA455" s="309" t="n">
        <v>10.4</v>
      </c>
      <c r="BB455" s="309" t="n">
        <v>195</v>
      </c>
      <c r="BD455" s="309" t="n">
        <v>256</v>
      </c>
      <c r="BP455" s="309">
        <f>IF(S455&lt;&gt;"",POWER((Arkusz10!$O$9*Q455+Arkusz10!$P$9)-S455,2))</f>
        <v/>
      </c>
    </row>
    <row customHeight="1" ht="13.8" r="456" s="311">
      <c r="A456" s="451" t="n">
        <v>3.5</v>
      </c>
      <c r="B456" s="451" t="n">
        <v>2.4</v>
      </c>
      <c r="C456" s="451" t="n">
        <v>0.27</v>
      </c>
      <c r="D456" s="451" t="n">
        <v>0.04</v>
      </c>
      <c r="E456" s="451" t="n">
        <v>0</v>
      </c>
      <c r="F456" s="451" t="n">
        <v>1.42</v>
      </c>
      <c r="G456" s="451" t="n">
        <v>0.3</v>
      </c>
      <c r="H456" s="451" t="n">
        <v>0.04</v>
      </c>
      <c r="I456" s="451" t="n">
        <v>0.06</v>
      </c>
      <c r="J456" s="451" t="n">
        <v>0</v>
      </c>
      <c r="K456" s="451" t="n">
        <v>0</v>
      </c>
      <c r="L456" s="451" t="n">
        <v>0</v>
      </c>
      <c r="M456" s="451" t="n">
        <v>0</v>
      </c>
      <c r="N456" s="451" t="n">
        <v>0</v>
      </c>
      <c r="O456" s="451" t="n">
        <v>900</v>
      </c>
      <c r="P456" s="451" t="n">
        <v>60</v>
      </c>
      <c r="Q456" s="451" t="n">
        <v>335</v>
      </c>
      <c r="R456" s="451" t="n">
        <v>90</v>
      </c>
      <c r="S456" s="451" t="n">
        <v>960</v>
      </c>
      <c r="T456" s="451" t="n">
        <v>812</v>
      </c>
      <c r="U456" s="451" t="n">
        <v>6.2</v>
      </c>
      <c r="V456" s="451" t="n">
        <v>285</v>
      </c>
      <c r="W456" s="451" t="n"/>
      <c r="X456" s="451" t="n"/>
      <c r="Y456" s="452" t="n">
        <v>50</v>
      </c>
      <c r="Z456" s="451" t="n"/>
      <c r="AA456" s="451" t="n"/>
      <c r="AB456" s="451" t="n"/>
      <c r="AC456" s="451" t="n"/>
      <c r="AD456" s="451" t="n"/>
      <c r="AE456" s="451" t="n"/>
      <c r="AF456" s="309">
        <f>NOT(OR(ISBLANK(S456),ISBLANK(T456),ISBLANK(U456),ISBLANK(V456),AND(ISBLANK(W456),ISBLANK(X456))))</f>
        <v/>
      </c>
      <c r="AG456" s="309" t="n">
        <v>30</v>
      </c>
      <c r="AH456" s="309">
        <f>IF(AG605&lt;=30,1,IF(AG605&lt;=60,2,IF(AG605&lt;=100,3,"bd")))</f>
        <v/>
      </c>
      <c r="AI456" s="309">
        <f>AND(A456&gt;=zakresy_produkcyjne!B$2,A456&lt;=zakresy_produkcyjne!B$3)</f>
        <v/>
      </c>
      <c r="AJ456" s="309">
        <f>AND(B456&gt;=zakresy_produkcyjne!C$2,B456&lt;=zakresy_produkcyjne!C$3)</f>
        <v/>
      </c>
      <c r="AK456" s="309">
        <f>AND(C456&gt;=zakresy_produkcyjne!D$2,C456&lt;=zakresy_produkcyjne!D$3)</f>
        <v/>
      </c>
      <c r="AL456" s="309">
        <f>AND(D456&gt;=zakresy_produkcyjne!E$2,D456&lt;=zakresy_produkcyjne!E$3)</f>
        <v/>
      </c>
      <c r="AM456" s="309">
        <f>AND(E456&gt;=zakresy_produkcyjne!F$2,E456&lt;=zakresy_produkcyjne!F$3)</f>
        <v/>
      </c>
      <c r="AN456" s="309">
        <f>AND(F456&gt;=zakresy_produkcyjne!G$2,F456&lt;=zakresy_produkcyjne!G$3)</f>
        <v/>
      </c>
      <c r="AO456" s="309">
        <f>AND(G456&gt;=zakresy_produkcyjne!H$2,G456&lt;=zakresy_produkcyjne!H$3)</f>
        <v/>
      </c>
      <c r="AP456" s="309">
        <f>AND(O456&gt;=zakresy_produkcyjne!I$2,O456&lt;=zakresy_produkcyjne!I$3)</f>
        <v/>
      </c>
      <c r="AQ456" s="309">
        <f>AND(P456&gt;=zakresy_produkcyjne!J$2,P456&lt;=zakresy_produkcyjne!J$3)</f>
        <v/>
      </c>
      <c r="AR456" s="309">
        <f>AND(Q456&gt;=zakresy_produkcyjne!K$2,Q456&lt;=zakresy_produkcyjne!K$3)</f>
        <v/>
      </c>
      <c r="AS456" s="309">
        <f>AND(R456&gt;=zakresy_produkcyjne!L$2,R456&lt;=zakresy_produkcyjne!L$3)</f>
        <v/>
      </c>
      <c r="AT456" s="309">
        <f>AND(AI456:AO456)</f>
        <v/>
      </c>
      <c r="AU456" s="309">
        <f>AND(AP456:AS456)</f>
        <v/>
      </c>
      <c r="AV456" s="309">
        <f>AND(AT456:AU456)</f>
        <v/>
      </c>
      <c r="AW456" s="309">
        <f>AI456*zakresy_produkcyjne!B$4+AJ456*zakresy_produkcyjne!C$4+AK456*zakresy_produkcyjne!D$4+AL456*zakresy_produkcyjne!E$4+AM456*zakresy_produkcyjne!F$4+AN456*zakresy_produkcyjne!G$4+AO456*zakresy_produkcyjne!H$4+AP456*zakresy_produkcyjne!I$4+AQ456*zakresy_produkcyjne!J$4+AR456*zakresy_produkcyjne!K$4+AS456*zakresy_produkcyjne!L$4</f>
        <v/>
      </c>
      <c r="AY456" s="309" t="n">
        <v>645</v>
      </c>
      <c r="AZ456" s="309" t="n">
        <v>528</v>
      </c>
      <c r="BA456" s="309" t="n">
        <v>3.7</v>
      </c>
      <c r="BB456" s="309" t="n">
        <v>263</v>
      </c>
      <c r="BD456" s="309" t="n">
        <v>242</v>
      </c>
      <c r="BP456" s="309">
        <f>IF(S456&lt;&gt;"",POWER((Arkusz10!$O$9*Q456+Arkusz10!$P$9)-S456,2))</f>
        <v/>
      </c>
    </row>
    <row customHeight="1" ht="13.8" r="457" s="311">
      <c r="A457" s="480" t="n">
        <v>3.53</v>
      </c>
      <c r="B457" s="480" t="n">
        <v>2.88</v>
      </c>
      <c r="C457" s="480" t="n">
        <v>0.11</v>
      </c>
      <c r="D457" s="480" t="n">
        <v>0.046</v>
      </c>
      <c r="E457" s="480" t="n">
        <v>0</v>
      </c>
      <c r="F457" s="480" t="n">
        <v>0</v>
      </c>
      <c r="G457" s="480" t="n">
        <v>0</v>
      </c>
      <c r="H457" s="480" t="n">
        <v>0.011</v>
      </c>
      <c r="I457" s="480" t="n">
        <v>0.039</v>
      </c>
      <c r="J457" s="480" t="n">
        <v>0</v>
      </c>
      <c r="K457" s="480" t="n">
        <v>0</v>
      </c>
      <c r="L457" s="480" t="n">
        <v>0</v>
      </c>
      <c r="M457" s="480" t="n">
        <v>0</v>
      </c>
      <c r="N457" s="480" t="n">
        <v>0</v>
      </c>
      <c r="O457" s="480" t="n">
        <v>925</v>
      </c>
      <c r="P457" s="480" t="n">
        <v>60</v>
      </c>
      <c r="Q457" s="480" t="n">
        <v>420</v>
      </c>
      <c r="R457" s="480" t="n">
        <v>30</v>
      </c>
      <c r="S457" s="480" t="n">
        <v>960.2</v>
      </c>
      <c r="T457" s="480" t="n"/>
      <c r="U457" s="480" t="n">
        <v>10.4</v>
      </c>
      <c r="V457" s="480">
        <f>KONWERTUJ_TWARDOSC(AE457,tabela_twardosci!$M$8:$M$69,tabela_twardosci!$K$8:$K$69)</f>
        <v/>
      </c>
      <c r="W457" s="480" t="n"/>
      <c r="X457" s="480" t="n"/>
      <c r="Y457" s="481" t="n">
        <v>51</v>
      </c>
      <c r="Z457" s="480" t="n"/>
      <c r="AA457" s="480" t="n"/>
      <c r="AB457" s="480" t="n"/>
      <c r="AC457" s="480" t="n"/>
      <c r="AD457" s="480" t="n"/>
      <c r="AE457" s="480" t="n">
        <v>287</v>
      </c>
      <c r="AF457" s="309">
        <f>NOT(OR(ISBLANK(S457),ISBLANK(T457),ISBLANK(U457),ISBLANK(V457),AND(ISBLANK(W457),ISBLANK(X457))))</f>
        <v/>
      </c>
      <c r="AG457" s="309" t="n">
        <v>30</v>
      </c>
      <c r="AH457" s="309">
        <f>IF(AG606&lt;=30,1,IF(AG606&lt;=60,2,IF(AG606&lt;=100,3,"bd")))</f>
        <v/>
      </c>
      <c r="AI457" s="309">
        <f>AND(A457&gt;=zakresy_produkcyjne!B$2,A457&lt;=zakresy_produkcyjne!B$3)</f>
        <v/>
      </c>
      <c r="AJ457" s="309">
        <f>AND(B457&gt;=zakresy_produkcyjne!C$2,B457&lt;=zakresy_produkcyjne!C$3)</f>
        <v/>
      </c>
      <c r="AK457" s="309">
        <f>AND(C457&gt;=zakresy_produkcyjne!D$2,C457&lt;=zakresy_produkcyjne!D$3)</f>
        <v/>
      </c>
      <c r="AL457" s="309">
        <f>AND(D457&gt;=zakresy_produkcyjne!E$2,D457&lt;=zakresy_produkcyjne!E$3)</f>
        <v/>
      </c>
      <c r="AM457" s="309">
        <f>AND(E457&gt;=zakresy_produkcyjne!F$2,E457&lt;=zakresy_produkcyjne!F$3)</f>
        <v/>
      </c>
      <c r="AN457" s="309">
        <f>AND(F457&gt;=zakresy_produkcyjne!G$2,F457&lt;=zakresy_produkcyjne!G$3)</f>
        <v/>
      </c>
      <c r="AO457" s="309">
        <f>AND(G457&gt;=zakresy_produkcyjne!H$2,G457&lt;=zakresy_produkcyjne!H$3)</f>
        <v/>
      </c>
      <c r="AP457" s="309">
        <f>AND(O457&gt;=zakresy_produkcyjne!I$2,O457&lt;=zakresy_produkcyjne!I$3)</f>
        <v/>
      </c>
      <c r="AQ457" s="309">
        <f>AND(P457&gt;=zakresy_produkcyjne!J$2,P457&lt;=zakresy_produkcyjne!J$3)</f>
        <v/>
      </c>
      <c r="AR457" s="309">
        <f>AND(Q457&gt;=zakresy_produkcyjne!K$2,Q457&lt;=zakresy_produkcyjne!K$3)</f>
        <v/>
      </c>
      <c r="AS457" s="309">
        <f>AND(R457&gt;=zakresy_produkcyjne!L$2,R457&lt;=zakresy_produkcyjne!L$3)</f>
        <v/>
      </c>
      <c r="AT457" s="309">
        <f>AND(AI457:AO457)</f>
        <v/>
      </c>
      <c r="AU457" s="309">
        <f>AND(AP457:AS457)</f>
        <v/>
      </c>
      <c r="AV457" s="309">
        <f>AND(AT457:AU457)</f>
        <v/>
      </c>
      <c r="AW457" s="309">
        <f>AI457*zakresy_produkcyjne!B$4+AJ457*zakresy_produkcyjne!C$4+AK457*zakresy_produkcyjne!D$4+AL457*zakresy_produkcyjne!E$4+AM457*zakresy_produkcyjne!F$4+AN457*zakresy_produkcyjne!G$4+AO457*zakresy_produkcyjne!H$4+AP457*zakresy_produkcyjne!I$4+AQ457*zakresy_produkcyjne!J$4+AR457*zakresy_produkcyjne!K$4+AS457*zakresy_produkcyjne!L$4</f>
        <v/>
      </c>
      <c r="BD457" s="309" t="n">
        <v>88</v>
      </c>
      <c r="BP457" s="309">
        <f>IF(S457&lt;&gt;"",POWER((Arkusz10!$O$9*Q457+Arkusz10!$P$9)-S457,2))</f>
        <v/>
      </c>
    </row>
    <row customHeight="1" ht="13.8" r="458" s="311">
      <c r="A458" s="480" t="n">
        <v>3.53</v>
      </c>
      <c r="B458" s="480" t="n">
        <v>2.88</v>
      </c>
      <c r="C458" s="480" t="n">
        <v>0.11</v>
      </c>
      <c r="D458" s="480" t="n">
        <v>0.046</v>
      </c>
      <c r="E458" s="480" t="n">
        <v>0</v>
      </c>
      <c r="F458" s="480" t="n">
        <v>0</v>
      </c>
      <c r="G458" s="480" t="n">
        <v>0</v>
      </c>
      <c r="H458" s="480" t="n">
        <v>0.011</v>
      </c>
      <c r="I458" s="480" t="n">
        <v>0.039</v>
      </c>
      <c r="J458" s="480" t="n">
        <v>0</v>
      </c>
      <c r="K458" s="480" t="n">
        <v>0</v>
      </c>
      <c r="L458" s="480" t="n">
        <v>0</v>
      </c>
      <c r="M458" s="480" t="n">
        <v>0</v>
      </c>
      <c r="N458" s="480" t="n">
        <v>0</v>
      </c>
      <c r="O458" s="480" t="n">
        <v>925</v>
      </c>
      <c r="P458" s="480" t="n">
        <v>60</v>
      </c>
      <c r="Q458" s="480" t="n">
        <v>420</v>
      </c>
      <c r="R458" s="480" t="n">
        <v>60</v>
      </c>
      <c r="S458" s="480" t="n">
        <v>988</v>
      </c>
      <c r="T458" s="480" t="n"/>
      <c r="U458" s="480" t="n">
        <v>9.9</v>
      </c>
      <c r="V458" s="480">
        <f>KONWERTUJ_TWARDOSC(AE458,tabela_twardosci!$M$8:$M$69,tabela_twardosci!$K$8:$K$69)</f>
        <v/>
      </c>
      <c r="W458" s="480" t="n"/>
      <c r="X458" s="480" t="n"/>
      <c r="Y458" s="481" t="n">
        <v>51</v>
      </c>
      <c r="Z458" s="480" t="n"/>
      <c r="AA458" s="480" t="n"/>
      <c r="AB458" s="480" t="n"/>
      <c r="AC458" s="480" t="n"/>
      <c r="AD458" s="480" t="n"/>
      <c r="AE458" s="480" t="n">
        <v>309</v>
      </c>
      <c r="AF458" s="309">
        <f>NOT(OR(ISBLANK(S458),ISBLANK(T458),ISBLANK(U458),ISBLANK(V458),AND(ISBLANK(W458),ISBLANK(X458))))</f>
        <v/>
      </c>
      <c r="AG458" s="309" t="n">
        <v>30</v>
      </c>
      <c r="AH458" s="309">
        <f>IF(AG607&lt;=30,1,IF(AG607&lt;=60,2,IF(AG607&lt;=100,3,"bd")))</f>
        <v/>
      </c>
      <c r="AI458" s="309">
        <f>AND(A458&gt;=zakresy_produkcyjne!B$2,A458&lt;=zakresy_produkcyjne!B$3)</f>
        <v/>
      </c>
      <c r="AJ458" s="309">
        <f>AND(B458&gt;=zakresy_produkcyjne!C$2,B458&lt;=zakresy_produkcyjne!C$3)</f>
        <v/>
      </c>
      <c r="AK458" s="309">
        <f>AND(C458&gt;=zakresy_produkcyjne!D$2,C458&lt;=zakresy_produkcyjne!D$3)</f>
        <v/>
      </c>
      <c r="AL458" s="309">
        <f>AND(D458&gt;=zakresy_produkcyjne!E$2,D458&lt;=zakresy_produkcyjne!E$3)</f>
        <v/>
      </c>
      <c r="AM458" s="309">
        <f>AND(E458&gt;=zakresy_produkcyjne!F$2,E458&lt;=zakresy_produkcyjne!F$3)</f>
        <v/>
      </c>
      <c r="AN458" s="309">
        <f>AND(F458&gt;=zakresy_produkcyjne!G$2,F458&lt;=zakresy_produkcyjne!G$3)</f>
        <v/>
      </c>
      <c r="AO458" s="309">
        <f>AND(G458&gt;=zakresy_produkcyjne!H$2,G458&lt;=zakresy_produkcyjne!H$3)</f>
        <v/>
      </c>
      <c r="AP458" s="309">
        <f>AND(O458&gt;=zakresy_produkcyjne!I$2,O458&lt;=zakresy_produkcyjne!I$3)</f>
        <v/>
      </c>
      <c r="AQ458" s="309">
        <f>AND(P458&gt;=zakresy_produkcyjne!J$2,P458&lt;=zakresy_produkcyjne!J$3)</f>
        <v/>
      </c>
      <c r="AR458" s="309">
        <f>AND(Q458&gt;=zakresy_produkcyjne!K$2,Q458&lt;=zakresy_produkcyjne!K$3)</f>
        <v/>
      </c>
      <c r="AS458" s="309">
        <f>AND(R458&gt;=zakresy_produkcyjne!L$2,R458&lt;=zakresy_produkcyjne!L$3)</f>
        <v/>
      </c>
      <c r="AT458" s="309">
        <f>AND(AI458:AO458)</f>
        <v/>
      </c>
      <c r="AU458" s="309">
        <f>AND(AP458:AS458)</f>
        <v/>
      </c>
      <c r="AV458" s="309">
        <f>AND(AT458:AU458)</f>
        <v/>
      </c>
      <c r="AW458" s="309">
        <f>AI458*zakresy_produkcyjne!B$4+AJ458*zakresy_produkcyjne!C$4+AK458*zakresy_produkcyjne!D$4+AL458*zakresy_produkcyjne!E$4+AM458*zakresy_produkcyjne!F$4+AN458*zakresy_produkcyjne!G$4+AO458*zakresy_produkcyjne!H$4+AP458*zakresy_produkcyjne!I$4+AQ458*zakresy_produkcyjne!J$4+AR458*zakresy_produkcyjne!K$4+AS458*zakresy_produkcyjne!L$4</f>
        <v/>
      </c>
      <c r="BD458" s="309" t="n">
        <v>88</v>
      </c>
      <c r="BP458" s="309">
        <f>IF(S458&lt;&gt;"",POWER((Arkusz10!$O$9*Q458+Arkusz10!$P$9)-S458,2))</f>
        <v/>
      </c>
    </row>
    <row customHeight="1" ht="13.8" r="459" s="311">
      <c r="A459" s="480" t="n">
        <v>3.53</v>
      </c>
      <c r="B459" s="480" t="n">
        <v>2.88</v>
      </c>
      <c r="C459" s="480" t="n">
        <v>0.11</v>
      </c>
      <c r="D459" s="480" t="n">
        <v>0.046</v>
      </c>
      <c r="E459" s="480" t="n">
        <v>0</v>
      </c>
      <c r="F459" s="480" t="n">
        <v>0</v>
      </c>
      <c r="G459" s="480" t="n">
        <v>0</v>
      </c>
      <c r="H459" s="480" t="n">
        <v>0.011</v>
      </c>
      <c r="I459" s="480" t="n">
        <v>0.039</v>
      </c>
      <c r="J459" s="480" t="n">
        <v>0</v>
      </c>
      <c r="K459" s="480" t="n">
        <v>0</v>
      </c>
      <c r="L459" s="480" t="n">
        <v>0</v>
      </c>
      <c r="M459" s="480" t="n">
        <v>0</v>
      </c>
      <c r="N459" s="480" t="n">
        <v>0</v>
      </c>
      <c r="O459" s="480" t="n">
        <v>925</v>
      </c>
      <c r="P459" s="480" t="n">
        <v>60</v>
      </c>
      <c r="Q459" s="480" t="n">
        <v>280</v>
      </c>
      <c r="R459" s="480" t="n">
        <v>60</v>
      </c>
      <c r="S459" s="480" t="n">
        <v>1456.2</v>
      </c>
      <c r="T459" s="480" t="n">
        <v>1125</v>
      </c>
      <c r="U459" s="480" t="n">
        <v>2.1</v>
      </c>
      <c r="V459" s="480" t="n"/>
      <c r="W459" s="480" t="n"/>
      <c r="X459" s="480" t="n"/>
      <c r="Y459" s="481" t="n">
        <v>51</v>
      </c>
      <c r="Z459" s="480" t="n"/>
      <c r="AA459" s="480" t="n"/>
      <c r="AB459" s="480" t="n"/>
      <c r="AC459" s="480" t="n"/>
      <c r="AD459" s="480" t="n"/>
      <c r="AE459" s="480" t="n"/>
      <c r="AF459" s="309">
        <f>NOT(OR(ISBLANK(S459),ISBLANK(T459),ISBLANK(U459),ISBLANK(V459),AND(ISBLANK(W459),ISBLANK(X459))))</f>
        <v/>
      </c>
      <c r="AG459" s="309" t="n">
        <v>30</v>
      </c>
      <c r="AH459" s="309">
        <f>IF(AG608&lt;=30,1,IF(AG608&lt;=60,2,IF(AG608&lt;=100,3,"bd")))</f>
        <v/>
      </c>
      <c r="AI459" s="309">
        <f>AND(A459&gt;=zakresy_produkcyjne!B$2,A459&lt;=zakresy_produkcyjne!B$3)</f>
        <v/>
      </c>
      <c r="AJ459" s="309">
        <f>AND(B459&gt;=zakresy_produkcyjne!C$2,B459&lt;=zakresy_produkcyjne!C$3)</f>
        <v/>
      </c>
      <c r="AK459" s="309">
        <f>AND(C459&gt;=zakresy_produkcyjne!D$2,C459&lt;=zakresy_produkcyjne!D$3)</f>
        <v/>
      </c>
      <c r="AL459" s="309">
        <f>AND(D459&gt;=zakresy_produkcyjne!E$2,D459&lt;=zakresy_produkcyjne!E$3)</f>
        <v/>
      </c>
      <c r="AM459" s="309">
        <f>AND(E459&gt;=zakresy_produkcyjne!F$2,E459&lt;=zakresy_produkcyjne!F$3)</f>
        <v/>
      </c>
      <c r="AN459" s="309">
        <f>AND(F459&gt;=zakresy_produkcyjne!G$2,F459&lt;=zakresy_produkcyjne!G$3)</f>
        <v/>
      </c>
      <c r="AO459" s="309">
        <f>AND(G459&gt;=zakresy_produkcyjne!H$2,G459&lt;=zakresy_produkcyjne!H$3)</f>
        <v/>
      </c>
      <c r="AP459" s="309">
        <f>AND(O459&gt;=zakresy_produkcyjne!I$2,O459&lt;=zakresy_produkcyjne!I$3)</f>
        <v/>
      </c>
      <c r="AQ459" s="309">
        <f>AND(P459&gt;=zakresy_produkcyjne!J$2,P459&lt;=zakresy_produkcyjne!J$3)</f>
        <v/>
      </c>
      <c r="AR459" s="309">
        <f>AND(Q459&gt;=zakresy_produkcyjne!K$2,Q459&lt;=zakresy_produkcyjne!K$3)</f>
        <v/>
      </c>
      <c r="AS459" s="309">
        <f>AND(R459&gt;=zakresy_produkcyjne!L$2,R459&lt;=zakresy_produkcyjne!L$3)</f>
        <v/>
      </c>
      <c r="AT459" s="309">
        <f>AND(AI459:AO459)</f>
        <v/>
      </c>
      <c r="AU459" s="309">
        <f>AND(AP459:AS459)</f>
        <v/>
      </c>
      <c r="AV459" s="309">
        <f>AND(AT459:AU459)</f>
        <v/>
      </c>
      <c r="AW459" s="309">
        <f>AI459*zakresy_produkcyjne!B$4+AJ459*zakresy_produkcyjne!C$4+AK459*zakresy_produkcyjne!D$4+AL459*zakresy_produkcyjne!E$4+AM459*zakresy_produkcyjne!F$4+AN459*zakresy_produkcyjne!G$4+AO459*zakresy_produkcyjne!H$4+AP459*zakresy_produkcyjne!I$4+AQ459*zakresy_produkcyjne!J$4+AR459*zakresy_produkcyjne!K$4+AS459*zakresy_produkcyjne!L$4</f>
        <v/>
      </c>
      <c r="BD459" s="309" t="n">
        <v>88</v>
      </c>
      <c r="BP459" s="309">
        <f>IF(S459&lt;&gt;"",POWER((Arkusz10!$O$9*Q459+Arkusz10!$P$9)-S459,2))</f>
        <v/>
      </c>
    </row>
    <row customHeight="1" ht="13.8" r="460" s="311">
      <c r="A460" s="480" t="n">
        <v>3.53</v>
      </c>
      <c r="B460" s="480" t="n">
        <v>2.88</v>
      </c>
      <c r="C460" s="480" t="n">
        <v>0.11</v>
      </c>
      <c r="D460" s="480" t="n">
        <v>0.046</v>
      </c>
      <c r="E460" s="480" t="n">
        <v>0</v>
      </c>
      <c r="F460" s="480" t="n">
        <v>0</v>
      </c>
      <c r="G460" s="480" t="n">
        <v>0</v>
      </c>
      <c r="H460" s="480" t="n">
        <v>0.011</v>
      </c>
      <c r="I460" s="480" t="n">
        <v>0.039</v>
      </c>
      <c r="J460" s="480" t="n">
        <v>0</v>
      </c>
      <c r="K460" s="480" t="n">
        <v>0</v>
      </c>
      <c r="L460" s="480" t="n">
        <v>0</v>
      </c>
      <c r="M460" s="480" t="n">
        <v>0</v>
      </c>
      <c r="N460" s="480" t="n">
        <v>0</v>
      </c>
      <c r="O460" s="480" t="n">
        <v>925</v>
      </c>
      <c r="P460" s="480" t="n">
        <v>60</v>
      </c>
      <c r="Q460" s="480" t="n">
        <v>300</v>
      </c>
      <c r="R460" s="480" t="n">
        <v>60</v>
      </c>
      <c r="S460" s="480" t="n">
        <v>1392</v>
      </c>
      <c r="T460" s="480" t="n">
        <v>1190.7</v>
      </c>
      <c r="U460" s="480" t="n">
        <v>2.5</v>
      </c>
      <c r="V460" s="480" t="n"/>
      <c r="W460" s="480" t="n"/>
      <c r="X460" s="480" t="n"/>
      <c r="Y460" s="481" t="n">
        <v>51</v>
      </c>
      <c r="Z460" s="480" t="n"/>
      <c r="AA460" s="480" t="n"/>
      <c r="AB460" s="480" t="n"/>
      <c r="AC460" s="480" t="n"/>
      <c r="AD460" s="480" t="n"/>
      <c r="AE460" s="480" t="n"/>
      <c r="AF460" s="309">
        <f>NOT(OR(ISBLANK(S460),ISBLANK(T460),ISBLANK(U460),ISBLANK(V460),AND(ISBLANK(W460),ISBLANK(X460))))</f>
        <v/>
      </c>
      <c r="AG460" s="309" t="n">
        <v>30</v>
      </c>
      <c r="AH460" s="309">
        <f>IF(AG609&lt;=30,1,IF(AG609&lt;=60,2,IF(AG609&lt;=100,3,"bd")))</f>
        <v/>
      </c>
      <c r="AI460" s="309">
        <f>AND(A460&gt;=zakresy_produkcyjne!B$2,A460&lt;=zakresy_produkcyjne!B$3)</f>
        <v/>
      </c>
      <c r="AJ460" s="309">
        <f>AND(B460&gt;=zakresy_produkcyjne!C$2,B460&lt;=zakresy_produkcyjne!C$3)</f>
        <v/>
      </c>
      <c r="AK460" s="309">
        <f>AND(C460&gt;=zakresy_produkcyjne!D$2,C460&lt;=zakresy_produkcyjne!D$3)</f>
        <v/>
      </c>
      <c r="AL460" s="309">
        <f>AND(D460&gt;=zakresy_produkcyjne!E$2,D460&lt;=zakresy_produkcyjne!E$3)</f>
        <v/>
      </c>
      <c r="AM460" s="309">
        <f>AND(E460&gt;=zakresy_produkcyjne!F$2,E460&lt;=zakresy_produkcyjne!F$3)</f>
        <v/>
      </c>
      <c r="AN460" s="309">
        <f>AND(F460&gt;=zakresy_produkcyjne!G$2,F460&lt;=zakresy_produkcyjne!G$3)</f>
        <v/>
      </c>
      <c r="AO460" s="309">
        <f>AND(G460&gt;=zakresy_produkcyjne!H$2,G460&lt;=zakresy_produkcyjne!H$3)</f>
        <v/>
      </c>
      <c r="AP460" s="309">
        <f>AND(O460&gt;=zakresy_produkcyjne!I$2,O460&lt;=zakresy_produkcyjne!I$3)</f>
        <v/>
      </c>
      <c r="AQ460" s="309">
        <f>AND(P460&gt;=zakresy_produkcyjne!J$2,P460&lt;=zakresy_produkcyjne!J$3)</f>
        <v/>
      </c>
      <c r="AR460" s="309">
        <f>AND(Q460&gt;=zakresy_produkcyjne!K$2,Q460&lt;=zakresy_produkcyjne!K$3)</f>
        <v/>
      </c>
      <c r="AS460" s="309">
        <f>AND(R460&gt;=zakresy_produkcyjne!L$2,R460&lt;=zakresy_produkcyjne!L$3)</f>
        <v/>
      </c>
      <c r="AT460" s="309">
        <f>AND(AI460:AO460)</f>
        <v/>
      </c>
      <c r="AU460" s="309">
        <f>AND(AP460:AS460)</f>
        <v/>
      </c>
      <c r="AV460" s="309">
        <f>AND(AT460:AU460)</f>
        <v/>
      </c>
      <c r="AW460" s="309">
        <f>AI460*zakresy_produkcyjne!B$4+AJ460*zakresy_produkcyjne!C$4+AK460*zakresy_produkcyjne!D$4+AL460*zakresy_produkcyjne!E$4+AM460*zakresy_produkcyjne!F$4+AN460*zakresy_produkcyjne!G$4+AO460*zakresy_produkcyjne!H$4+AP460*zakresy_produkcyjne!I$4+AQ460*zakresy_produkcyjne!J$4+AR460*zakresy_produkcyjne!K$4+AS460*zakresy_produkcyjne!L$4</f>
        <v/>
      </c>
      <c r="BD460" s="309" t="n">
        <v>88</v>
      </c>
      <c r="BP460" s="309">
        <f>IF(S460&lt;&gt;"",POWER((Arkusz10!$O$9*Q460+Arkusz10!$P$9)-S460,2))</f>
        <v/>
      </c>
    </row>
    <row customHeight="1" ht="13.8" r="461" s="311">
      <c r="A461" s="480" t="n">
        <v>3.53</v>
      </c>
      <c r="B461" s="480" t="n">
        <v>2.88</v>
      </c>
      <c r="C461" s="480" t="n">
        <v>0.11</v>
      </c>
      <c r="D461" s="480" t="n">
        <v>0.046</v>
      </c>
      <c r="E461" s="480" t="n">
        <v>0</v>
      </c>
      <c r="F461" s="480" t="n">
        <v>0</v>
      </c>
      <c r="G461" s="480" t="n">
        <v>0</v>
      </c>
      <c r="H461" s="480" t="n">
        <v>0.011</v>
      </c>
      <c r="I461" s="480" t="n">
        <v>0.039</v>
      </c>
      <c r="J461" s="480" t="n">
        <v>0</v>
      </c>
      <c r="K461" s="480" t="n">
        <v>0</v>
      </c>
      <c r="L461" s="480" t="n">
        <v>0</v>
      </c>
      <c r="M461" s="480" t="n">
        <v>0</v>
      </c>
      <c r="N461" s="480" t="n">
        <v>0</v>
      </c>
      <c r="O461" s="480" t="n">
        <v>925</v>
      </c>
      <c r="P461" s="480" t="n">
        <v>60</v>
      </c>
      <c r="Q461" s="480" t="n">
        <v>320</v>
      </c>
      <c r="R461" s="480" t="n">
        <v>60</v>
      </c>
      <c r="S461" s="480" t="n">
        <v>1264</v>
      </c>
      <c r="T461" s="480" t="n">
        <v>1040.7</v>
      </c>
      <c r="U461" s="480" t="n">
        <v>2.7</v>
      </c>
      <c r="V461" s="480" t="n"/>
      <c r="W461" s="480" t="n"/>
      <c r="X461" s="480" t="n"/>
      <c r="Y461" s="481" t="n">
        <v>51</v>
      </c>
      <c r="Z461" s="480" t="n"/>
      <c r="AA461" s="480" t="n"/>
      <c r="AB461" s="480" t="n"/>
      <c r="AC461" s="480" t="n"/>
      <c r="AD461" s="480" t="n"/>
      <c r="AE461" s="480" t="n"/>
      <c r="AF461" s="309">
        <f>NOT(OR(ISBLANK(S461),ISBLANK(T461),ISBLANK(U461),ISBLANK(V461),AND(ISBLANK(W461),ISBLANK(X461))))</f>
        <v/>
      </c>
      <c r="AG461" s="309" t="n">
        <v>30</v>
      </c>
      <c r="AH461" s="309">
        <f>IF(AG610&lt;=30,1,IF(AG610&lt;=60,2,IF(AG610&lt;=100,3,"bd")))</f>
        <v/>
      </c>
      <c r="AI461" s="309">
        <f>AND(A461&gt;=zakresy_produkcyjne!B$2,A461&lt;=zakresy_produkcyjne!B$3)</f>
        <v/>
      </c>
      <c r="AJ461" s="309">
        <f>AND(B461&gt;=zakresy_produkcyjne!C$2,B461&lt;=zakresy_produkcyjne!C$3)</f>
        <v/>
      </c>
      <c r="AK461" s="309">
        <f>AND(C461&gt;=zakresy_produkcyjne!D$2,C461&lt;=zakresy_produkcyjne!D$3)</f>
        <v/>
      </c>
      <c r="AL461" s="309">
        <f>AND(D461&gt;=zakresy_produkcyjne!E$2,D461&lt;=zakresy_produkcyjne!E$3)</f>
        <v/>
      </c>
      <c r="AM461" s="309">
        <f>AND(E461&gt;=zakresy_produkcyjne!F$2,E461&lt;=zakresy_produkcyjne!F$3)</f>
        <v/>
      </c>
      <c r="AN461" s="309">
        <f>AND(F461&gt;=zakresy_produkcyjne!G$2,F461&lt;=zakresy_produkcyjne!G$3)</f>
        <v/>
      </c>
      <c r="AO461" s="309">
        <f>AND(G461&gt;=zakresy_produkcyjne!H$2,G461&lt;=zakresy_produkcyjne!H$3)</f>
        <v/>
      </c>
      <c r="AP461" s="309">
        <f>AND(O461&gt;=zakresy_produkcyjne!I$2,O461&lt;=zakresy_produkcyjne!I$3)</f>
        <v/>
      </c>
      <c r="AQ461" s="309">
        <f>AND(P461&gt;=zakresy_produkcyjne!J$2,P461&lt;=zakresy_produkcyjne!J$3)</f>
        <v/>
      </c>
      <c r="AR461" s="309">
        <f>AND(Q461&gt;=zakresy_produkcyjne!K$2,Q461&lt;=zakresy_produkcyjne!K$3)</f>
        <v/>
      </c>
      <c r="AS461" s="309">
        <f>AND(R461&gt;=zakresy_produkcyjne!L$2,R461&lt;=zakresy_produkcyjne!L$3)</f>
        <v/>
      </c>
      <c r="AT461" s="309">
        <f>AND(AI461:AO461)</f>
        <v/>
      </c>
      <c r="AU461" s="309">
        <f>AND(AP461:AS461)</f>
        <v/>
      </c>
      <c r="AV461" s="309">
        <f>AND(AT461:AU461)</f>
        <v/>
      </c>
      <c r="AW461" s="309">
        <f>AI461*zakresy_produkcyjne!B$4+AJ461*zakresy_produkcyjne!C$4+AK461*zakresy_produkcyjne!D$4+AL461*zakresy_produkcyjne!E$4+AM461*zakresy_produkcyjne!F$4+AN461*zakresy_produkcyjne!G$4+AO461*zakresy_produkcyjne!H$4+AP461*zakresy_produkcyjne!I$4+AQ461*zakresy_produkcyjne!J$4+AR461*zakresy_produkcyjne!K$4+AS461*zakresy_produkcyjne!L$4</f>
        <v/>
      </c>
      <c r="BD461" s="309" t="n">
        <v>88</v>
      </c>
      <c r="BP461" s="309">
        <f>IF(S461&lt;&gt;"",POWER((Arkusz10!$O$9*Q461+Arkusz10!$P$9)-S461,2))</f>
        <v/>
      </c>
    </row>
    <row customHeight="1" ht="13.8" r="462" s="311">
      <c r="A462" s="480" t="n">
        <v>3.53</v>
      </c>
      <c r="B462" s="480" t="n">
        <v>2.88</v>
      </c>
      <c r="C462" s="480" t="n">
        <v>0.11</v>
      </c>
      <c r="D462" s="480" t="n">
        <v>0.046</v>
      </c>
      <c r="E462" s="480" t="n">
        <v>0</v>
      </c>
      <c r="F462" s="480" t="n">
        <v>0</v>
      </c>
      <c r="G462" s="480" t="n">
        <v>0</v>
      </c>
      <c r="H462" s="480" t="n">
        <v>0.011</v>
      </c>
      <c r="I462" s="480" t="n">
        <v>0.039</v>
      </c>
      <c r="J462" s="480" t="n">
        <v>0</v>
      </c>
      <c r="K462" s="480" t="n">
        <v>0</v>
      </c>
      <c r="L462" s="480" t="n">
        <v>0</v>
      </c>
      <c r="M462" s="480" t="n">
        <v>0</v>
      </c>
      <c r="N462" s="480" t="n">
        <v>0</v>
      </c>
      <c r="O462" s="480" t="n">
        <v>925</v>
      </c>
      <c r="P462" s="480" t="n">
        <v>60</v>
      </c>
      <c r="Q462" s="480" t="n">
        <v>340</v>
      </c>
      <c r="R462" s="480" t="n">
        <v>60</v>
      </c>
      <c r="S462" s="480" t="n">
        <v>1232.2</v>
      </c>
      <c r="T462" s="480" t="n">
        <v>1031.2</v>
      </c>
      <c r="U462" s="480" t="n">
        <v>4.9</v>
      </c>
      <c r="V462" s="480" t="n"/>
      <c r="W462" s="480" t="n"/>
      <c r="X462" s="480" t="n"/>
      <c r="Y462" s="481" t="n">
        <v>51</v>
      </c>
      <c r="Z462" s="480" t="n"/>
      <c r="AA462" s="480" t="n"/>
      <c r="AB462" s="480" t="n"/>
      <c r="AC462" s="480" t="n"/>
      <c r="AD462" s="480" t="n"/>
      <c r="AE462" s="480" t="n"/>
      <c r="AF462" s="309">
        <f>NOT(OR(ISBLANK(S462),ISBLANK(T462),ISBLANK(U462),ISBLANK(V462),AND(ISBLANK(W462),ISBLANK(X462))))</f>
        <v/>
      </c>
      <c r="AG462" s="309" t="n">
        <v>30</v>
      </c>
      <c r="AH462" s="309">
        <f>IF(AG611&lt;=30,1,IF(AG611&lt;=60,2,IF(AG611&lt;=100,3,"bd")))</f>
        <v/>
      </c>
      <c r="AI462" s="309">
        <f>AND(A462&gt;=zakresy_produkcyjne!B$2,A462&lt;=zakresy_produkcyjne!B$3)</f>
        <v/>
      </c>
      <c r="AJ462" s="309">
        <f>AND(B462&gt;=zakresy_produkcyjne!C$2,B462&lt;=zakresy_produkcyjne!C$3)</f>
        <v/>
      </c>
      <c r="AK462" s="309">
        <f>AND(C462&gt;=zakresy_produkcyjne!D$2,C462&lt;=zakresy_produkcyjne!D$3)</f>
        <v/>
      </c>
      <c r="AL462" s="309">
        <f>AND(D462&gt;=zakresy_produkcyjne!E$2,D462&lt;=zakresy_produkcyjne!E$3)</f>
        <v/>
      </c>
      <c r="AM462" s="309">
        <f>AND(E462&gt;=zakresy_produkcyjne!F$2,E462&lt;=zakresy_produkcyjne!F$3)</f>
        <v/>
      </c>
      <c r="AN462" s="309">
        <f>AND(F462&gt;=zakresy_produkcyjne!G$2,F462&lt;=zakresy_produkcyjne!G$3)</f>
        <v/>
      </c>
      <c r="AO462" s="309">
        <f>AND(G462&gt;=zakresy_produkcyjne!H$2,G462&lt;=zakresy_produkcyjne!H$3)</f>
        <v/>
      </c>
      <c r="AP462" s="309">
        <f>AND(O462&gt;=zakresy_produkcyjne!I$2,O462&lt;=zakresy_produkcyjne!I$3)</f>
        <v/>
      </c>
      <c r="AQ462" s="309">
        <f>AND(P462&gt;=zakresy_produkcyjne!J$2,P462&lt;=zakresy_produkcyjne!J$3)</f>
        <v/>
      </c>
      <c r="AR462" s="309">
        <f>AND(Q462&gt;=zakresy_produkcyjne!K$2,Q462&lt;=zakresy_produkcyjne!K$3)</f>
        <v/>
      </c>
      <c r="AS462" s="309">
        <f>AND(R462&gt;=zakresy_produkcyjne!L$2,R462&lt;=zakresy_produkcyjne!L$3)</f>
        <v/>
      </c>
      <c r="AT462" s="309">
        <f>AND(AI462:AO462)</f>
        <v/>
      </c>
      <c r="AU462" s="309">
        <f>AND(AP462:AS462)</f>
        <v/>
      </c>
      <c r="AV462" s="309">
        <f>AND(AT462:AU462)</f>
        <v/>
      </c>
      <c r="AW462" s="309">
        <f>AI462*zakresy_produkcyjne!B$4+AJ462*zakresy_produkcyjne!C$4+AK462*zakresy_produkcyjne!D$4+AL462*zakresy_produkcyjne!E$4+AM462*zakresy_produkcyjne!F$4+AN462*zakresy_produkcyjne!G$4+AO462*zakresy_produkcyjne!H$4+AP462*zakresy_produkcyjne!I$4+AQ462*zakresy_produkcyjne!J$4+AR462*zakresy_produkcyjne!K$4+AS462*zakresy_produkcyjne!L$4</f>
        <v/>
      </c>
      <c r="BD462" s="309" t="n">
        <v>88</v>
      </c>
      <c r="BP462" s="309">
        <f>IF(S462&lt;&gt;"",POWER((Arkusz10!$O$9*Q462+Arkusz10!$P$9)-S462,2))</f>
        <v/>
      </c>
    </row>
    <row customHeight="1" ht="13.8" r="463" s="311">
      <c r="A463" s="480" t="n">
        <v>3.53</v>
      </c>
      <c r="B463" s="480" t="n">
        <v>2.88</v>
      </c>
      <c r="C463" s="480" t="n">
        <v>0.11</v>
      </c>
      <c r="D463" s="480" t="n">
        <v>0.046</v>
      </c>
      <c r="E463" s="480" t="n">
        <v>0</v>
      </c>
      <c r="F463" s="480" t="n">
        <v>0</v>
      </c>
      <c r="G463" s="480" t="n">
        <v>0</v>
      </c>
      <c r="H463" s="480" t="n">
        <v>0.011</v>
      </c>
      <c r="I463" s="480" t="n">
        <v>0.039</v>
      </c>
      <c r="J463" s="480" t="n">
        <v>0</v>
      </c>
      <c r="K463" s="480" t="n">
        <v>0</v>
      </c>
      <c r="L463" s="480" t="n">
        <v>0</v>
      </c>
      <c r="M463" s="480" t="n">
        <v>0</v>
      </c>
      <c r="N463" s="480" t="n">
        <v>0</v>
      </c>
      <c r="O463" s="480" t="n">
        <v>925</v>
      </c>
      <c r="P463" s="480" t="n">
        <v>60</v>
      </c>
      <c r="Q463" s="480" t="n">
        <v>360</v>
      </c>
      <c r="R463" s="480" t="n">
        <v>60</v>
      </c>
      <c r="S463" s="480" t="n">
        <v>1151.5</v>
      </c>
      <c r="T463" s="480" t="n">
        <v>975</v>
      </c>
      <c r="U463" s="480" t="n">
        <v>6.6</v>
      </c>
      <c r="V463" s="480" t="n"/>
      <c r="W463" s="480" t="n"/>
      <c r="X463" s="480" t="n"/>
      <c r="Y463" s="481" t="n">
        <v>51</v>
      </c>
      <c r="Z463" s="480" t="n"/>
      <c r="AA463" s="480" t="n"/>
      <c r="AB463" s="480" t="n"/>
      <c r="AC463" s="480" t="n"/>
      <c r="AD463" s="480" t="n"/>
      <c r="AE463" s="480" t="n"/>
      <c r="AF463" s="309">
        <f>NOT(OR(ISBLANK(S463),ISBLANK(T463),ISBLANK(U463),ISBLANK(V463),AND(ISBLANK(W463),ISBLANK(X463))))</f>
        <v/>
      </c>
      <c r="AG463" s="309" t="n">
        <v>30</v>
      </c>
      <c r="AH463" s="309">
        <f>IF(AG612&lt;=30,1,IF(AG612&lt;=60,2,IF(AG612&lt;=100,3,"bd")))</f>
        <v/>
      </c>
      <c r="AI463" s="309">
        <f>AND(A463&gt;=zakresy_produkcyjne!B$2,A463&lt;=zakresy_produkcyjne!B$3)</f>
        <v/>
      </c>
      <c r="AJ463" s="309">
        <f>AND(B463&gt;=zakresy_produkcyjne!C$2,B463&lt;=zakresy_produkcyjne!C$3)</f>
        <v/>
      </c>
      <c r="AK463" s="309">
        <f>AND(C463&gt;=zakresy_produkcyjne!D$2,C463&lt;=zakresy_produkcyjne!D$3)</f>
        <v/>
      </c>
      <c r="AL463" s="309">
        <f>AND(D463&gt;=zakresy_produkcyjne!E$2,D463&lt;=zakresy_produkcyjne!E$3)</f>
        <v/>
      </c>
      <c r="AM463" s="309">
        <f>AND(E463&gt;=zakresy_produkcyjne!F$2,E463&lt;=zakresy_produkcyjne!F$3)</f>
        <v/>
      </c>
      <c r="AN463" s="309">
        <f>AND(F463&gt;=zakresy_produkcyjne!G$2,F463&lt;=zakresy_produkcyjne!G$3)</f>
        <v/>
      </c>
      <c r="AO463" s="309">
        <f>AND(G463&gt;=zakresy_produkcyjne!H$2,G463&lt;=zakresy_produkcyjne!H$3)</f>
        <v/>
      </c>
      <c r="AP463" s="309">
        <f>AND(O463&gt;=zakresy_produkcyjne!I$2,O463&lt;=zakresy_produkcyjne!I$3)</f>
        <v/>
      </c>
      <c r="AQ463" s="309">
        <f>AND(P463&gt;=zakresy_produkcyjne!J$2,P463&lt;=zakresy_produkcyjne!J$3)</f>
        <v/>
      </c>
      <c r="AR463" s="309">
        <f>AND(Q463&gt;=zakresy_produkcyjne!K$2,Q463&lt;=zakresy_produkcyjne!K$3)</f>
        <v/>
      </c>
      <c r="AS463" s="309">
        <f>AND(R463&gt;=zakresy_produkcyjne!L$2,R463&lt;=zakresy_produkcyjne!L$3)</f>
        <v/>
      </c>
      <c r="AT463" s="309">
        <f>AND(AI463:AO463)</f>
        <v/>
      </c>
      <c r="AU463" s="309">
        <f>AND(AP463:AS463)</f>
        <v/>
      </c>
      <c r="AV463" s="309">
        <f>AND(AT463:AU463)</f>
        <v/>
      </c>
      <c r="AW463" s="309">
        <f>AI463*zakresy_produkcyjne!B$4+AJ463*zakresy_produkcyjne!C$4+AK463*zakresy_produkcyjne!D$4+AL463*zakresy_produkcyjne!E$4+AM463*zakresy_produkcyjne!F$4+AN463*zakresy_produkcyjne!G$4+AO463*zakresy_produkcyjne!H$4+AP463*zakresy_produkcyjne!I$4+AQ463*zakresy_produkcyjne!J$4+AR463*zakresy_produkcyjne!K$4+AS463*zakresy_produkcyjne!L$4</f>
        <v/>
      </c>
      <c r="BD463" s="309" t="n">
        <v>88</v>
      </c>
      <c r="BP463" s="309">
        <f>IF(S463&lt;&gt;"",POWER((Arkusz10!$O$9*Q463+Arkusz10!$P$9)-S463,2))</f>
        <v/>
      </c>
    </row>
    <row customHeight="1" ht="13.8" r="464" s="311">
      <c r="A464" s="480" t="n">
        <v>3.53</v>
      </c>
      <c r="B464" s="480" t="n">
        <v>2.88</v>
      </c>
      <c r="C464" s="480" t="n">
        <v>0.11</v>
      </c>
      <c r="D464" s="480" t="n">
        <v>0.046</v>
      </c>
      <c r="E464" s="480" t="n">
        <v>0</v>
      </c>
      <c r="F464" s="480" t="n">
        <v>0</v>
      </c>
      <c r="G464" s="480" t="n">
        <v>0</v>
      </c>
      <c r="H464" s="480" t="n">
        <v>0.011</v>
      </c>
      <c r="I464" s="480" t="n">
        <v>0.039</v>
      </c>
      <c r="J464" s="480" t="n">
        <v>0</v>
      </c>
      <c r="K464" s="480" t="n">
        <v>0</v>
      </c>
      <c r="L464" s="480" t="n">
        <v>0</v>
      </c>
      <c r="M464" s="480" t="n">
        <v>0</v>
      </c>
      <c r="N464" s="480" t="n">
        <v>0</v>
      </c>
      <c r="O464" s="480" t="n">
        <v>925</v>
      </c>
      <c r="P464" s="480" t="n">
        <v>60</v>
      </c>
      <c r="Q464" s="480" t="n">
        <v>380</v>
      </c>
      <c r="R464" s="480" t="n">
        <v>60</v>
      </c>
      <c r="S464" s="480" t="n">
        <v>1043.7</v>
      </c>
      <c r="T464" s="480" t="n">
        <v>871.2</v>
      </c>
      <c r="U464" s="480" t="n">
        <v>8.800000000000001</v>
      </c>
      <c r="V464" s="480" t="n"/>
      <c r="W464" s="480" t="n"/>
      <c r="X464" s="480" t="n"/>
      <c r="Y464" s="481" t="n">
        <v>51</v>
      </c>
      <c r="Z464" s="480" t="n"/>
      <c r="AA464" s="480" t="n"/>
      <c r="AB464" s="480" t="n"/>
      <c r="AC464" s="480" t="n"/>
      <c r="AD464" s="480" t="n"/>
      <c r="AE464" s="480" t="n"/>
      <c r="AF464" s="309">
        <f>NOT(OR(ISBLANK(S464),ISBLANK(T464),ISBLANK(U464),ISBLANK(V464),AND(ISBLANK(W464),ISBLANK(X464))))</f>
        <v/>
      </c>
      <c r="AG464" s="309" t="n">
        <v>30</v>
      </c>
      <c r="AH464" s="309">
        <f>IF(AG613&lt;=30,1,IF(AG613&lt;=60,2,IF(AG613&lt;=100,3,"bd")))</f>
        <v/>
      </c>
      <c r="AI464" s="309">
        <f>AND(A464&gt;=zakresy_produkcyjne!B$2,A464&lt;=zakresy_produkcyjne!B$3)</f>
        <v/>
      </c>
      <c r="AJ464" s="309">
        <f>AND(B464&gt;=zakresy_produkcyjne!C$2,B464&lt;=zakresy_produkcyjne!C$3)</f>
        <v/>
      </c>
      <c r="AK464" s="309">
        <f>AND(C464&gt;=zakresy_produkcyjne!D$2,C464&lt;=zakresy_produkcyjne!D$3)</f>
        <v/>
      </c>
      <c r="AL464" s="309">
        <f>AND(D464&gt;=zakresy_produkcyjne!E$2,D464&lt;=zakresy_produkcyjne!E$3)</f>
        <v/>
      </c>
      <c r="AM464" s="309">
        <f>AND(E464&gt;=zakresy_produkcyjne!F$2,E464&lt;=zakresy_produkcyjne!F$3)</f>
        <v/>
      </c>
      <c r="AN464" s="309">
        <f>AND(F464&gt;=zakresy_produkcyjne!G$2,F464&lt;=zakresy_produkcyjne!G$3)</f>
        <v/>
      </c>
      <c r="AO464" s="309">
        <f>AND(G464&gt;=zakresy_produkcyjne!H$2,G464&lt;=zakresy_produkcyjne!H$3)</f>
        <v/>
      </c>
      <c r="AP464" s="309">
        <f>AND(O464&gt;=zakresy_produkcyjne!I$2,O464&lt;=zakresy_produkcyjne!I$3)</f>
        <v/>
      </c>
      <c r="AQ464" s="309">
        <f>AND(P464&gt;=zakresy_produkcyjne!J$2,P464&lt;=zakresy_produkcyjne!J$3)</f>
        <v/>
      </c>
      <c r="AR464" s="309">
        <f>AND(Q464&gt;=zakresy_produkcyjne!K$2,Q464&lt;=zakresy_produkcyjne!K$3)</f>
        <v/>
      </c>
      <c r="AS464" s="309">
        <f>AND(R464&gt;=zakresy_produkcyjne!L$2,R464&lt;=zakresy_produkcyjne!L$3)</f>
        <v/>
      </c>
      <c r="AT464" s="309">
        <f>AND(AI464:AO464)</f>
        <v/>
      </c>
      <c r="AU464" s="309">
        <f>AND(AP464:AS464)</f>
        <v/>
      </c>
      <c r="AV464" s="309">
        <f>AND(AT464:AU464)</f>
        <v/>
      </c>
      <c r="AW464" s="309">
        <f>AI464*zakresy_produkcyjne!B$4+AJ464*zakresy_produkcyjne!C$4+AK464*zakresy_produkcyjne!D$4+AL464*zakresy_produkcyjne!E$4+AM464*zakresy_produkcyjne!F$4+AN464*zakresy_produkcyjne!G$4+AO464*zakresy_produkcyjne!H$4+AP464*zakresy_produkcyjne!I$4+AQ464*zakresy_produkcyjne!J$4+AR464*zakresy_produkcyjne!K$4+AS464*zakresy_produkcyjne!L$4</f>
        <v/>
      </c>
      <c r="BD464" s="309" t="n">
        <v>88</v>
      </c>
      <c r="BP464" s="309">
        <f>IF(S464&lt;&gt;"",POWER((Arkusz10!$O$9*Q464+Arkusz10!$P$9)-S464,2))</f>
        <v/>
      </c>
    </row>
    <row customHeight="1" ht="13.8" r="465" s="311">
      <c r="A465" s="480" t="n">
        <v>3.53</v>
      </c>
      <c r="B465" s="480" t="n">
        <v>2.88</v>
      </c>
      <c r="C465" s="480" t="n">
        <v>0.11</v>
      </c>
      <c r="D465" s="480" t="n">
        <v>0.046</v>
      </c>
      <c r="E465" s="480" t="n">
        <v>0</v>
      </c>
      <c r="F465" s="480" t="n">
        <v>0</v>
      </c>
      <c r="G465" s="480" t="n">
        <v>0</v>
      </c>
      <c r="H465" s="480" t="n">
        <v>0.011</v>
      </c>
      <c r="I465" s="480" t="n">
        <v>0.039</v>
      </c>
      <c r="J465" s="480" t="n">
        <v>0</v>
      </c>
      <c r="K465" s="480" t="n">
        <v>0</v>
      </c>
      <c r="L465" s="480" t="n">
        <v>0</v>
      </c>
      <c r="M465" s="480" t="n">
        <v>0</v>
      </c>
      <c r="N465" s="480" t="n">
        <v>0</v>
      </c>
      <c r="O465" s="480" t="n">
        <v>925</v>
      </c>
      <c r="P465" s="480" t="n">
        <v>60</v>
      </c>
      <c r="Q465" s="480" t="n">
        <v>400</v>
      </c>
      <c r="R465" s="480" t="n">
        <v>60</v>
      </c>
      <c r="S465" s="480" t="n">
        <v>1023.7</v>
      </c>
      <c r="T465" s="480" t="n">
        <v>750</v>
      </c>
      <c r="U465" s="480" t="n">
        <v>10.3</v>
      </c>
      <c r="V465" s="480" t="n"/>
      <c r="W465" s="480" t="n"/>
      <c r="X465" s="480" t="n"/>
      <c r="Y465" s="481" t="n">
        <v>51</v>
      </c>
      <c r="Z465" s="480" t="n"/>
      <c r="AA465" s="480" t="n"/>
      <c r="AB465" s="480" t="n"/>
      <c r="AC465" s="480" t="n"/>
      <c r="AD465" s="480" t="n"/>
      <c r="AE465" s="480" t="n"/>
      <c r="AF465" s="309">
        <f>NOT(OR(ISBLANK(S465),ISBLANK(T465),ISBLANK(U465),ISBLANK(V465),AND(ISBLANK(W465),ISBLANK(X465))))</f>
        <v/>
      </c>
      <c r="AG465" s="309" t="n">
        <v>30</v>
      </c>
      <c r="AH465" s="309">
        <f>IF(AG614&lt;=30,1,IF(AG614&lt;=60,2,IF(AG614&lt;=100,3,"bd")))</f>
        <v/>
      </c>
      <c r="AI465" s="309">
        <f>AND(A465&gt;=zakresy_produkcyjne!B$2,A465&lt;=zakresy_produkcyjne!B$3)</f>
        <v/>
      </c>
      <c r="AJ465" s="309">
        <f>AND(B465&gt;=zakresy_produkcyjne!C$2,B465&lt;=zakresy_produkcyjne!C$3)</f>
        <v/>
      </c>
      <c r="AK465" s="309">
        <f>AND(C465&gt;=zakresy_produkcyjne!D$2,C465&lt;=zakresy_produkcyjne!D$3)</f>
        <v/>
      </c>
      <c r="AL465" s="309">
        <f>AND(D465&gt;=zakresy_produkcyjne!E$2,D465&lt;=zakresy_produkcyjne!E$3)</f>
        <v/>
      </c>
      <c r="AM465" s="309">
        <f>AND(E465&gt;=zakresy_produkcyjne!F$2,E465&lt;=zakresy_produkcyjne!F$3)</f>
        <v/>
      </c>
      <c r="AN465" s="309">
        <f>AND(F465&gt;=zakresy_produkcyjne!G$2,F465&lt;=zakresy_produkcyjne!G$3)</f>
        <v/>
      </c>
      <c r="AO465" s="309">
        <f>AND(G465&gt;=zakresy_produkcyjne!H$2,G465&lt;=zakresy_produkcyjne!H$3)</f>
        <v/>
      </c>
      <c r="AP465" s="309">
        <f>AND(O465&gt;=zakresy_produkcyjne!I$2,O465&lt;=zakresy_produkcyjne!I$3)</f>
        <v/>
      </c>
      <c r="AQ465" s="309">
        <f>AND(P465&gt;=zakresy_produkcyjne!J$2,P465&lt;=zakresy_produkcyjne!J$3)</f>
        <v/>
      </c>
      <c r="AR465" s="309">
        <f>AND(Q465&gt;=zakresy_produkcyjne!K$2,Q465&lt;=zakresy_produkcyjne!K$3)</f>
        <v/>
      </c>
      <c r="AS465" s="309">
        <f>AND(R465&gt;=zakresy_produkcyjne!L$2,R465&lt;=zakresy_produkcyjne!L$3)</f>
        <v/>
      </c>
      <c r="AT465" s="309">
        <f>AND(AI465:AO465)</f>
        <v/>
      </c>
      <c r="AU465" s="309">
        <f>AND(AP465:AS465)</f>
        <v/>
      </c>
      <c r="AV465" s="309">
        <f>AND(AT465:AU465)</f>
        <v/>
      </c>
      <c r="AW465" s="309">
        <f>AI465*zakresy_produkcyjne!B$4+AJ465*zakresy_produkcyjne!C$4+AK465*zakresy_produkcyjne!D$4+AL465*zakresy_produkcyjne!E$4+AM465*zakresy_produkcyjne!F$4+AN465*zakresy_produkcyjne!G$4+AO465*zakresy_produkcyjne!H$4+AP465*zakresy_produkcyjne!I$4+AQ465*zakresy_produkcyjne!J$4+AR465*zakresy_produkcyjne!K$4+AS465*zakresy_produkcyjne!L$4</f>
        <v/>
      </c>
      <c r="BD465" s="309" t="n">
        <v>88</v>
      </c>
      <c r="BP465" s="309">
        <f>IF(S465&lt;&gt;"",POWER((Arkusz10!$O$9*Q465+Arkusz10!$P$9)-S465,2))</f>
        <v/>
      </c>
    </row>
    <row customHeight="1" ht="13.8" r="466" s="311">
      <c r="A466" s="480" t="n">
        <v>3.53</v>
      </c>
      <c r="B466" s="480" t="n">
        <v>2.88</v>
      </c>
      <c r="C466" s="480" t="n">
        <v>0.11</v>
      </c>
      <c r="D466" s="480" t="n">
        <v>0.046</v>
      </c>
      <c r="E466" s="480" t="n">
        <v>0</v>
      </c>
      <c r="F466" s="480" t="n">
        <v>0</v>
      </c>
      <c r="G466" s="480" t="n">
        <v>0</v>
      </c>
      <c r="H466" s="480" t="n">
        <v>0.011</v>
      </c>
      <c r="I466" s="480" t="n">
        <v>0.039</v>
      </c>
      <c r="J466" s="480" t="n">
        <v>0</v>
      </c>
      <c r="K466" s="480" t="n">
        <v>0</v>
      </c>
      <c r="L466" s="480" t="n">
        <v>0</v>
      </c>
      <c r="M466" s="480" t="n">
        <v>0</v>
      </c>
      <c r="N466" s="480" t="n">
        <v>0</v>
      </c>
      <c r="O466" s="480" t="n">
        <v>925</v>
      </c>
      <c r="P466" s="480" t="n">
        <v>60</v>
      </c>
      <c r="Q466" s="480" t="n">
        <v>420</v>
      </c>
      <c r="R466" s="480" t="n">
        <v>60</v>
      </c>
      <c r="S466" s="480" t="n">
        <v>988</v>
      </c>
      <c r="T466" s="480" t="n">
        <v>676.2</v>
      </c>
      <c r="U466" s="480" t="n">
        <v>9.9</v>
      </c>
      <c r="V466" s="480" t="n"/>
      <c r="W466" s="480" t="n"/>
      <c r="X466" s="480" t="n"/>
      <c r="Y466" s="481" t="n">
        <v>51</v>
      </c>
      <c r="Z466" s="480" t="n"/>
      <c r="AA466" s="480" t="n"/>
      <c r="AB466" s="480" t="n"/>
      <c r="AC466" s="480" t="n"/>
      <c r="AD466" s="480" t="n"/>
      <c r="AE466" s="480" t="n"/>
      <c r="AF466" s="309">
        <f>NOT(OR(ISBLANK(S466),ISBLANK(T466),ISBLANK(U466),ISBLANK(V466),AND(ISBLANK(W466),ISBLANK(X466))))</f>
        <v/>
      </c>
      <c r="AG466" s="309" t="n">
        <v>30</v>
      </c>
      <c r="AH466" s="309">
        <f>IF(AG615&lt;=30,1,IF(AG615&lt;=60,2,IF(AG615&lt;=100,3,"bd")))</f>
        <v/>
      </c>
      <c r="AI466" s="309">
        <f>AND(A466&gt;=zakresy_produkcyjne!B$2,A466&lt;=zakresy_produkcyjne!B$3)</f>
        <v/>
      </c>
      <c r="AJ466" s="309">
        <f>AND(B466&gt;=zakresy_produkcyjne!C$2,B466&lt;=zakresy_produkcyjne!C$3)</f>
        <v/>
      </c>
      <c r="AK466" s="309">
        <f>AND(C466&gt;=zakresy_produkcyjne!D$2,C466&lt;=zakresy_produkcyjne!D$3)</f>
        <v/>
      </c>
      <c r="AL466" s="309">
        <f>AND(D466&gt;=zakresy_produkcyjne!E$2,D466&lt;=zakresy_produkcyjne!E$3)</f>
        <v/>
      </c>
      <c r="AM466" s="309">
        <f>AND(E466&gt;=zakresy_produkcyjne!F$2,E466&lt;=zakresy_produkcyjne!F$3)</f>
        <v/>
      </c>
      <c r="AN466" s="309">
        <f>AND(F466&gt;=zakresy_produkcyjne!G$2,F466&lt;=zakresy_produkcyjne!G$3)</f>
        <v/>
      </c>
      <c r="AO466" s="309">
        <f>AND(G466&gt;=zakresy_produkcyjne!H$2,G466&lt;=zakresy_produkcyjne!H$3)</f>
        <v/>
      </c>
      <c r="AP466" s="309">
        <f>AND(O466&gt;=zakresy_produkcyjne!I$2,O466&lt;=zakresy_produkcyjne!I$3)</f>
        <v/>
      </c>
      <c r="AQ466" s="309">
        <f>AND(P466&gt;=zakresy_produkcyjne!J$2,P466&lt;=zakresy_produkcyjne!J$3)</f>
        <v/>
      </c>
      <c r="AR466" s="309">
        <f>AND(Q466&gt;=zakresy_produkcyjne!K$2,Q466&lt;=zakresy_produkcyjne!K$3)</f>
        <v/>
      </c>
      <c r="AS466" s="309">
        <f>AND(R466&gt;=zakresy_produkcyjne!L$2,R466&lt;=zakresy_produkcyjne!L$3)</f>
        <v/>
      </c>
      <c r="AT466" s="309">
        <f>AND(AI466:AO466)</f>
        <v/>
      </c>
      <c r="AU466" s="309">
        <f>AND(AP466:AS466)</f>
        <v/>
      </c>
      <c r="AV466" s="309">
        <f>AND(AT466:AU466)</f>
        <v/>
      </c>
      <c r="AW466" s="309">
        <f>AI466*zakresy_produkcyjne!B$4+AJ466*zakresy_produkcyjne!C$4+AK466*zakresy_produkcyjne!D$4+AL466*zakresy_produkcyjne!E$4+AM466*zakresy_produkcyjne!F$4+AN466*zakresy_produkcyjne!G$4+AO466*zakresy_produkcyjne!H$4+AP466*zakresy_produkcyjne!I$4+AQ466*zakresy_produkcyjne!J$4+AR466*zakresy_produkcyjne!K$4+AS466*zakresy_produkcyjne!L$4</f>
        <v/>
      </c>
      <c r="BD466" s="309" t="n">
        <v>88</v>
      </c>
      <c r="BP466" s="309">
        <f>IF(S466&lt;&gt;"",POWER((Arkusz10!$O$9*Q466+Arkusz10!$P$9)-S466,2))</f>
        <v/>
      </c>
    </row>
    <row customHeight="1" ht="13.8" r="467" s="311">
      <c r="A467" s="480" t="n">
        <v>3.53</v>
      </c>
      <c r="B467" s="480" t="n">
        <v>2.88</v>
      </c>
      <c r="C467" s="480" t="n">
        <v>0.11</v>
      </c>
      <c r="D467" s="480" t="n">
        <v>0.046</v>
      </c>
      <c r="E467" s="480" t="n">
        <v>0</v>
      </c>
      <c r="F467" s="480" t="n">
        <v>0</v>
      </c>
      <c r="G467" s="480" t="n">
        <v>0</v>
      </c>
      <c r="H467" s="480" t="n">
        <v>0.011</v>
      </c>
      <c r="I467" s="480" t="n">
        <v>0.039</v>
      </c>
      <c r="J467" s="480" t="n">
        <v>0</v>
      </c>
      <c r="K467" s="480" t="n">
        <v>0</v>
      </c>
      <c r="L467" s="480" t="n">
        <v>0</v>
      </c>
      <c r="M467" s="480" t="n">
        <v>0</v>
      </c>
      <c r="N467" s="480" t="n">
        <v>0</v>
      </c>
      <c r="O467" s="480" t="n">
        <v>925</v>
      </c>
      <c r="P467" s="480" t="n">
        <v>60</v>
      </c>
      <c r="Q467" s="480" t="n">
        <v>450</v>
      </c>
      <c r="R467" s="480" t="n">
        <v>60</v>
      </c>
      <c r="S467" s="480" t="n">
        <v>882</v>
      </c>
      <c r="T467" s="480" t="n">
        <v>675</v>
      </c>
      <c r="U467" s="480" t="n">
        <v>2.2</v>
      </c>
      <c r="V467" s="480" t="n"/>
      <c r="W467" s="480" t="n"/>
      <c r="X467" s="480" t="n"/>
      <c r="Y467" s="481" t="n">
        <v>51</v>
      </c>
      <c r="Z467" s="480" t="n"/>
      <c r="AA467" s="480" t="n"/>
      <c r="AB467" s="480" t="n"/>
      <c r="AC467" s="480" t="n"/>
      <c r="AD467" s="480" t="n"/>
      <c r="AE467" s="480" t="n"/>
      <c r="AF467" s="309">
        <f>NOT(OR(ISBLANK(S467),ISBLANK(T467),ISBLANK(U467),ISBLANK(V467),AND(ISBLANK(W467),ISBLANK(X467))))</f>
        <v/>
      </c>
      <c r="AG467" s="309" t="n">
        <v>30</v>
      </c>
      <c r="AH467" s="309">
        <f>IF(AG616&lt;=30,1,IF(AG616&lt;=60,2,IF(AG616&lt;=100,3,"bd")))</f>
        <v/>
      </c>
      <c r="AI467" s="309">
        <f>AND(A467&gt;=zakresy_produkcyjne!B$2,A467&lt;=zakresy_produkcyjne!B$3)</f>
        <v/>
      </c>
      <c r="AJ467" s="309">
        <f>AND(B467&gt;=zakresy_produkcyjne!C$2,B467&lt;=zakresy_produkcyjne!C$3)</f>
        <v/>
      </c>
      <c r="AK467" s="309">
        <f>AND(C467&gt;=zakresy_produkcyjne!D$2,C467&lt;=zakresy_produkcyjne!D$3)</f>
        <v/>
      </c>
      <c r="AL467" s="309">
        <f>AND(D467&gt;=zakresy_produkcyjne!E$2,D467&lt;=zakresy_produkcyjne!E$3)</f>
        <v/>
      </c>
      <c r="AM467" s="309">
        <f>AND(E467&gt;=zakresy_produkcyjne!F$2,E467&lt;=zakresy_produkcyjne!F$3)</f>
        <v/>
      </c>
      <c r="AN467" s="309">
        <f>AND(F467&gt;=zakresy_produkcyjne!G$2,F467&lt;=zakresy_produkcyjne!G$3)</f>
        <v/>
      </c>
      <c r="AO467" s="309">
        <f>AND(G467&gt;=zakresy_produkcyjne!H$2,G467&lt;=zakresy_produkcyjne!H$3)</f>
        <v/>
      </c>
      <c r="AP467" s="309">
        <f>AND(O467&gt;=zakresy_produkcyjne!I$2,O467&lt;=zakresy_produkcyjne!I$3)</f>
        <v/>
      </c>
      <c r="AQ467" s="309">
        <f>AND(P467&gt;=zakresy_produkcyjne!J$2,P467&lt;=zakresy_produkcyjne!J$3)</f>
        <v/>
      </c>
      <c r="AR467" s="309">
        <f>AND(Q467&gt;=zakresy_produkcyjne!K$2,Q467&lt;=zakresy_produkcyjne!K$3)</f>
        <v/>
      </c>
      <c r="AS467" s="309">
        <f>AND(R467&gt;=zakresy_produkcyjne!L$2,R467&lt;=zakresy_produkcyjne!L$3)</f>
        <v/>
      </c>
      <c r="AT467" s="309">
        <f>AND(AI467:AO467)</f>
        <v/>
      </c>
      <c r="AU467" s="309">
        <f>AND(AP467:AS467)</f>
        <v/>
      </c>
      <c r="AV467" s="309">
        <f>AND(AT467:AU467)</f>
        <v/>
      </c>
      <c r="AW467" s="309">
        <f>AI467*zakresy_produkcyjne!B$4+AJ467*zakresy_produkcyjne!C$4+AK467*zakresy_produkcyjne!D$4+AL467*zakresy_produkcyjne!E$4+AM467*zakresy_produkcyjne!F$4+AN467*zakresy_produkcyjne!G$4+AO467*zakresy_produkcyjne!H$4+AP467*zakresy_produkcyjne!I$4+AQ467*zakresy_produkcyjne!J$4+AR467*zakresy_produkcyjne!K$4+AS467*zakresy_produkcyjne!L$4</f>
        <v/>
      </c>
      <c r="BD467" s="309" t="n">
        <v>88</v>
      </c>
      <c r="BP467" s="309">
        <f>IF(S467&lt;&gt;"",POWER((Arkusz10!$O$9*Q467+Arkusz10!$P$9)-S467,2))</f>
        <v/>
      </c>
    </row>
    <row customHeight="1" ht="13.8" r="468" s="311">
      <c r="A468" s="480" t="n">
        <v>3.53</v>
      </c>
      <c r="B468" s="480" t="n">
        <v>2.88</v>
      </c>
      <c r="C468" s="480" t="n">
        <v>0.11</v>
      </c>
      <c r="D468" s="480" t="n">
        <v>0.046</v>
      </c>
      <c r="E468" s="480" t="n">
        <v>0</v>
      </c>
      <c r="F468" s="480" t="n">
        <v>0</v>
      </c>
      <c r="G468" s="480" t="n">
        <v>0</v>
      </c>
      <c r="H468" s="480" t="n">
        <v>0.011</v>
      </c>
      <c r="I468" s="480" t="n">
        <v>0.039</v>
      </c>
      <c r="J468" s="480" t="n">
        <v>0</v>
      </c>
      <c r="K468" s="480" t="n">
        <v>0</v>
      </c>
      <c r="L468" s="480" t="n">
        <v>0</v>
      </c>
      <c r="M468" s="480" t="n">
        <v>0</v>
      </c>
      <c r="N468" s="480" t="n">
        <v>0</v>
      </c>
      <c r="O468" s="480" t="n">
        <v>850</v>
      </c>
      <c r="P468" s="480" t="n">
        <v>60</v>
      </c>
      <c r="Q468" s="480" t="n">
        <v>420</v>
      </c>
      <c r="R468" s="480" t="n">
        <v>30</v>
      </c>
      <c r="S468" s="480" t="n">
        <v>787.2</v>
      </c>
      <c r="T468" s="480" t="n"/>
      <c r="U468" s="480" t="n">
        <v>13.6</v>
      </c>
      <c r="V468" s="480">
        <f>KONWERTUJ_TWARDOSC(AE468,tabela_twardosci!$M$8:$M$69,tabela_twardosci!$K$8:$K$69)</f>
        <v/>
      </c>
      <c r="W468" s="480" t="n"/>
      <c r="X468" s="480" t="n"/>
      <c r="Y468" s="481" t="n">
        <v>51</v>
      </c>
      <c r="Z468" s="480" t="n"/>
      <c r="AA468" s="480" t="n"/>
      <c r="AB468" s="480" t="n"/>
      <c r="AC468" s="480" t="n"/>
      <c r="AD468" s="480" t="n"/>
      <c r="AE468" s="480" t="n">
        <v>212</v>
      </c>
      <c r="AF468" s="309">
        <f>NOT(OR(ISBLANK(S468),ISBLANK(T468),ISBLANK(U468),ISBLANK(V468),AND(ISBLANK(W468),ISBLANK(X468))))</f>
        <v/>
      </c>
      <c r="AG468" s="309" t="n">
        <v>30</v>
      </c>
      <c r="AH468" s="309">
        <f>IF(AG617&lt;=30,1,IF(AG617&lt;=60,2,IF(AG617&lt;=100,3,"bd")))</f>
        <v/>
      </c>
      <c r="AI468" s="309">
        <f>AND(A468&gt;=zakresy_produkcyjne!B$2,A468&lt;=zakresy_produkcyjne!B$3)</f>
        <v/>
      </c>
      <c r="AJ468" s="309">
        <f>AND(B468&gt;=zakresy_produkcyjne!C$2,B468&lt;=zakresy_produkcyjne!C$3)</f>
        <v/>
      </c>
      <c r="AK468" s="309">
        <f>AND(C468&gt;=zakresy_produkcyjne!D$2,C468&lt;=zakresy_produkcyjne!D$3)</f>
        <v/>
      </c>
      <c r="AL468" s="309">
        <f>AND(D468&gt;=zakresy_produkcyjne!E$2,D468&lt;=zakresy_produkcyjne!E$3)</f>
        <v/>
      </c>
      <c r="AM468" s="309">
        <f>AND(E468&gt;=zakresy_produkcyjne!F$2,E468&lt;=zakresy_produkcyjne!F$3)</f>
        <v/>
      </c>
      <c r="AN468" s="309">
        <f>AND(F468&gt;=zakresy_produkcyjne!G$2,F468&lt;=zakresy_produkcyjne!G$3)</f>
        <v/>
      </c>
      <c r="AO468" s="309">
        <f>AND(G468&gt;=zakresy_produkcyjne!H$2,G468&lt;=zakresy_produkcyjne!H$3)</f>
        <v/>
      </c>
      <c r="AP468" s="309">
        <f>AND(O468&gt;=zakresy_produkcyjne!I$2,O468&lt;=zakresy_produkcyjne!I$3)</f>
        <v/>
      </c>
      <c r="AQ468" s="309">
        <f>AND(P468&gt;=zakresy_produkcyjne!J$2,P468&lt;=zakresy_produkcyjne!J$3)</f>
        <v/>
      </c>
      <c r="AR468" s="309">
        <f>AND(Q468&gt;=zakresy_produkcyjne!K$2,Q468&lt;=zakresy_produkcyjne!K$3)</f>
        <v/>
      </c>
      <c r="AS468" s="309">
        <f>AND(R468&gt;=zakresy_produkcyjne!L$2,R468&lt;=zakresy_produkcyjne!L$3)</f>
        <v/>
      </c>
      <c r="AT468" s="309">
        <f>AND(AI468:AO468)</f>
        <v/>
      </c>
      <c r="AU468" s="309">
        <f>AND(AP468:AS468)</f>
        <v/>
      </c>
      <c r="AV468" s="309">
        <f>AND(AT468:AU468)</f>
        <v/>
      </c>
      <c r="AW468" s="309">
        <f>AI468*zakresy_produkcyjne!B$4+AJ468*zakresy_produkcyjne!C$4+AK468*zakresy_produkcyjne!D$4+AL468*zakresy_produkcyjne!E$4+AM468*zakresy_produkcyjne!F$4+AN468*zakresy_produkcyjne!G$4+AO468*zakresy_produkcyjne!H$4+AP468*zakresy_produkcyjne!I$4+AQ468*zakresy_produkcyjne!J$4+AR468*zakresy_produkcyjne!K$4+AS468*zakresy_produkcyjne!L$4</f>
        <v/>
      </c>
      <c r="BD468" s="309" t="n">
        <v>88</v>
      </c>
      <c r="BP468" s="309">
        <f>IF(S468&lt;&gt;"",POWER((Arkusz10!$O$9*Q468+Arkusz10!$P$9)-S468,2))</f>
        <v/>
      </c>
    </row>
    <row customHeight="1" ht="13.8" r="469" s="311">
      <c r="A469" s="480" t="n">
        <v>3.53</v>
      </c>
      <c r="B469" s="480" t="n">
        <v>2.88</v>
      </c>
      <c r="C469" s="480" t="n">
        <v>0.11</v>
      </c>
      <c r="D469" s="480" t="n">
        <v>0.046</v>
      </c>
      <c r="E469" s="480" t="n">
        <v>0</v>
      </c>
      <c r="F469" s="480" t="n">
        <v>0</v>
      </c>
      <c r="G469" s="480" t="n">
        <v>0</v>
      </c>
      <c r="H469" s="480" t="n">
        <v>0.011</v>
      </c>
      <c r="I469" s="480" t="n">
        <v>0.039</v>
      </c>
      <c r="J469" s="480" t="n">
        <v>0</v>
      </c>
      <c r="K469" s="480" t="n">
        <v>0</v>
      </c>
      <c r="L469" s="480" t="n">
        <v>0</v>
      </c>
      <c r="M469" s="480" t="n">
        <v>0</v>
      </c>
      <c r="N469" s="480" t="n">
        <v>0</v>
      </c>
      <c r="O469" s="480" t="n">
        <v>900</v>
      </c>
      <c r="P469" s="480" t="n">
        <v>60</v>
      </c>
      <c r="Q469" s="480" t="n">
        <v>420</v>
      </c>
      <c r="R469" s="480" t="n">
        <v>30</v>
      </c>
      <c r="S469" s="480" t="n">
        <v>955.5</v>
      </c>
      <c r="T469" s="480" t="n"/>
      <c r="U469" s="480" t="n">
        <v>10.6</v>
      </c>
      <c r="V469" s="480">
        <f>KONWERTUJ_TWARDOSC(AE469,tabela_twardosci!$M$8:$M$69,tabela_twardosci!$K$8:$K$69)</f>
        <v/>
      </c>
      <c r="W469" s="480" t="n"/>
      <c r="X469" s="480" t="n"/>
      <c r="Y469" s="481" t="n">
        <v>51</v>
      </c>
      <c r="Z469" s="480" t="n"/>
      <c r="AA469" s="480" t="n"/>
      <c r="AB469" s="480" t="n"/>
      <c r="AC469" s="480" t="n"/>
      <c r="AD469" s="480" t="n"/>
      <c r="AE469" s="480" t="n">
        <v>274</v>
      </c>
      <c r="AF469" s="309">
        <f>NOT(OR(ISBLANK(S469),ISBLANK(T469),ISBLANK(U469),ISBLANK(V469),AND(ISBLANK(W469),ISBLANK(X469))))</f>
        <v/>
      </c>
      <c r="AG469" s="309" t="n">
        <v>30</v>
      </c>
      <c r="AH469" s="309">
        <f>IF(AG618&lt;=30,1,IF(AG618&lt;=60,2,IF(AG618&lt;=100,3,"bd")))</f>
        <v/>
      </c>
      <c r="AI469" s="309">
        <f>AND(A469&gt;=zakresy_produkcyjne!B$2,A469&lt;=zakresy_produkcyjne!B$3)</f>
        <v/>
      </c>
      <c r="AJ469" s="309">
        <f>AND(B469&gt;=zakresy_produkcyjne!C$2,B469&lt;=zakresy_produkcyjne!C$3)</f>
        <v/>
      </c>
      <c r="AK469" s="309">
        <f>AND(C469&gt;=zakresy_produkcyjne!D$2,C469&lt;=zakresy_produkcyjne!D$3)</f>
        <v/>
      </c>
      <c r="AL469" s="309">
        <f>AND(D469&gt;=zakresy_produkcyjne!E$2,D469&lt;=zakresy_produkcyjne!E$3)</f>
        <v/>
      </c>
      <c r="AM469" s="309">
        <f>AND(E469&gt;=zakresy_produkcyjne!F$2,E469&lt;=zakresy_produkcyjne!F$3)</f>
        <v/>
      </c>
      <c r="AN469" s="309">
        <f>AND(F469&gt;=zakresy_produkcyjne!G$2,F469&lt;=zakresy_produkcyjne!G$3)</f>
        <v/>
      </c>
      <c r="AO469" s="309">
        <f>AND(G469&gt;=zakresy_produkcyjne!H$2,G469&lt;=zakresy_produkcyjne!H$3)</f>
        <v/>
      </c>
      <c r="AP469" s="309">
        <f>AND(O469&gt;=zakresy_produkcyjne!I$2,O469&lt;=zakresy_produkcyjne!I$3)</f>
        <v/>
      </c>
      <c r="AQ469" s="309">
        <f>AND(P469&gt;=zakresy_produkcyjne!J$2,P469&lt;=zakresy_produkcyjne!J$3)</f>
        <v/>
      </c>
      <c r="AR469" s="309">
        <f>AND(Q469&gt;=zakresy_produkcyjne!K$2,Q469&lt;=zakresy_produkcyjne!K$3)</f>
        <v/>
      </c>
      <c r="AS469" s="309">
        <f>AND(R469&gt;=zakresy_produkcyjne!L$2,R469&lt;=zakresy_produkcyjne!L$3)</f>
        <v/>
      </c>
      <c r="AT469" s="309">
        <f>AND(AI469:AO469)</f>
        <v/>
      </c>
      <c r="AU469" s="309">
        <f>AND(AP469:AS469)</f>
        <v/>
      </c>
      <c r="AV469" s="309">
        <f>AND(AT469:AU469)</f>
        <v/>
      </c>
      <c r="AW469" s="309">
        <f>AI469*zakresy_produkcyjne!B$4+AJ469*zakresy_produkcyjne!C$4+AK469*zakresy_produkcyjne!D$4+AL469*zakresy_produkcyjne!E$4+AM469*zakresy_produkcyjne!F$4+AN469*zakresy_produkcyjne!G$4+AO469*zakresy_produkcyjne!H$4+AP469*zakresy_produkcyjne!I$4+AQ469*zakresy_produkcyjne!J$4+AR469*zakresy_produkcyjne!K$4+AS469*zakresy_produkcyjne!L$4</f>
        <v/>
      </c>
      <c r="BD469" s="309" t="n">
        <v>88</v>
      </c>
      <c r="BP469" s="309">
        <f>IF(S469&lt;&gt;"",POWER((Arkusz10!$O$9*Q469+Arkusz10!$P$9)-S469,2))</f>
        <v/>
      </c>
    </row>
    <row customHeight="1" ht="13.8" r="470" s="311">
      <c r="A470" s="480" t="n">
        <v>3.53</v>
      </c>
      <c r="B470" s="480" t="n">
        <v>2.88</v>
      </c>
      <c r="C470" s="480" t="n">
        <v>0.11</v>
      </c>
      <c r="D470" s="480" t="n">
        <v>0.046</v>
      </c>
      <c r="E470" s="480" t="n">
        <v>0</v>
      </c>
      <c r="F470" s="480" t="n">
        <v>0</v>
      </c>
      <c r="G470" s="480" t="n">
        <v>0</v>
      </c>
      <c r="H470" s="480" t="n">
        <v>0.011</v>
      </c>
      <c r="I470" s="480" t="n">
        <v>0.039</v>
      </c>
      <c r="J470" s="480" t="n">
        <v>0</v>
      </c>
      <c r="K470" s="480" t="n">
        <v>0</v>
      </c>
      <c r="L470" s="480" t="n">
        <v>0</v>
      </c>
      <c r="M470" s="480" t="n">
        <v>0</v>
      </c>
      <c r="N470" s="480" t="n">
        <v>0</v>
      </c>
      <c r="O470" s="480" t="n">
        <v>950</v>
      </c>
      <c r="P470" s="480" t="n">
        <v>60</v>
      </c>
      <c r="Q470" s="480" t="n">
        <v>420</v>
      </c>
      <c r="R470" s="480" t="n">
        <v>30</v>
      </c>
      <c r="S470" s="480" t="n">
        <v>1046.2</v>
      </c>
      <c r="T470" s="480" t="n"/>
      <c r="U470" s="480" t="n">
        <v>8.9</v>
      </c>
      <c r="V470" s="480">
        <f>KONWERTUJ_TWARDOSC(AE470,tabela_twardosci!$M$8:$M$69,tabela_twardosci!$K$8:$K$69)</f>
        <v/>
      </c>
      <c r="W470" s="480" t="n"/>
      <c r="X470" s="480" t="n"/>
      <c r="Y470" s="481" t="n">
        <v>51</v>
      </c>
      <c r="Z470" s="480" t="n"/>
      <c r="AA470" s="480" t="n"/>
      <c r="AB470" s="480" t="n"/>
      <c r="AC470" s="480" t="n"/>
      <c r="AD470" s="480" t="n"/>
      <c r="AE470" s="480" t="n">
        <v>323</v>
      </c>
      <c r="AF470" s="309">
        <f>NOT(OR(ISBLANK(S470),ISBLANK(T470),ISBLANK(U470),ISBLANK(V470),AND(ISBLANK(W470),ISBLANK(X470))))</f>
        <v/>
      </c>
      <c r="AG470" s="309" t="n">
        <v>30</v>
      </c>
      <c r="AH470" s="309">
        <f>IF(AG619&lt;=30,1,IF(AG619&lt;=60,2,IF(AG619&lt;=100,3,"bd")))</f>
        <v/>
      </c>
      <c r="AI470" s="309">
        <f>AND(A470&gt;=zakresy_produkcyjne!B$2,A470&lt;=zakresy_produkcyjne!B$3)</f>
        <v/>
      </c>
      <c r="AJ470" s="309">
        <f>AND(B470&gt;=zakresy_produkcyjne!C$2,B470&lt;=zakresy_produkcyjne!C$3)</f>
        <v/>
      </c>
      <c r="AK470" s="309">
        <f>AND(C470&gt;=zakresy_produkcyjne!D$2,C470&lt;=zakresy_produkcyjne!D$3)</f>
        <v/>
      </c>
      <c r="AL470" s="309">
        <f>AND(D470&gt;=zakresy_produkcyjne!E$2,D470&lt;=zakresy_produkcyjne!E$3)</f>
        <v/>
      </c>
      <c r="AM470" s="309">
        <f>AND(E470&gt;=zakresy_produkcyjne!F$2,E470&lt;=zakresy_produkcyjne!F$3)</f>
        <v/>
      </c>
      <c r="AN470" s="309">
        <f>AND(F470&gt;=zakresy_produkcyjne!G$2,F470&lt;=zakresy_produkcyjne!G$3)</f>
        <v/>
      </c>
      <c r="AO470" s="309">
        <f>AND(G470&gt;=zakresy_produkcyjne!H$2,G470&lt;=zakresy_produkcyjne!H$3)</f>
        <v/>
      </c>
      <c r="AP470" s="309">
        <f>AND(O470&gt;=zakresy_produkcyjne!I$2,O470&lt;=zakresy_produkcyjne!I$3)</f>
        <v/>
      </c>
      <c r="AQ470" s="309">
        <f>AND(P470&gt;=zakresy_produkcyjne!J$2,P470&lt;=zakresy_produkcyjne!J$3)</f>
        <v/>
      </c>
      <c r="AR470" s="309">
        <f>AND(Q470&gt;=zakresy_produkcyjne!K$2,Q470&lt;=zakresy_produkcyjne!K$3)</f>
        <v/>
      </c>
      <c r="AS470" s="309">
        <f>AND(R470&gt;=zakresy_produkcyjne!L$2,R470&lt;=zakresy_produkcyjne!L$3)</f>
        <v/>
      </c>
      <c r="AT470" s="309">
        <f>AND(AI470:AO470)</f>
        <v/>
      </c>
      <c r="AU470" s="309">
        <f>AND(AP470:AS470)</f>
        <v/>
      </c>
      <c r="AV470" s="309">
        <f>AND(AT470:AU470)</f>
        <v/>
      </c>
      <c r="AW470" s="309">
        <f>AI470*zakresy_produkcyjne!B$4+AJ470*zakresy_produkcyjne!C$4+AK470*zakresy_produkcyjne!D$4+AL470*zakresy_produkcyjne!E$4+AM470*zakresy_produkcyjne!F$4+AN470*zakresy_produkcyjne!G$4+AO470*zakresy_produkcyjne!H$4+AP470*zakresy_produkcyjne!I$4+AQ470*zakresy_produkcyjne!J$4+AR470*zakresy_produkcyjne!K$4+AS470*zakresy_produkcyjne!L$4</f>
        <v/>
      </c>
      <c r="BD470" s="309" t="n">
        <v>88</v>
      </c>
      <c r="BP470" s="309">
        <f>IF(S470&lt;&gt;"",POWER((Arkusz10!$O$9*Q470+Arkusz10!$P$9)-S470,2))</f>
        <v/>
      </c>
    </row>
    <row customHeight="1" ht="13.8" r="471" s="311">
      <c r="A471" s="480" t="n">
        <v>3.53</v>
      </c>
      <c r="B471" s="480" t="n">
        <v>2.88</v>
      </c>
      <c r="C471" s="480" t="n">
        <v>0.11</v>
      </c>
      <c r="D471" s="480" t="n">
        <v>0.046</v>
      </c>
      <c r="E471" s="480" t="n">
        <v>0</v>
      </c>
      <c r="F471" s="480" t="n">
        <v>0</v>
      </c>
      <c r="G471" s="480" t="n">
        <v>0</v>
      </c>
      <c r="H471" s="480" t="n">
        <v>0.011</v>
      </c>
      <c r="I471" s="480" t="n">
        <v>0.039</v>
      </c>
      <c r="J471" s="480" t="n">
        <v>0</v>
      </c>
      <c r="K471" s="480" t="n">
        <v>0</v>
      </c>
      <c r="L471" s="480" t="n">
        <v>0</v>
      </c>
      <c r="M471" s="480" t="n">
        <v>0</v>
      </c>
      <c r="N471" s="480" t="n">
        <v>0</v>
      </c>
      <c r="O471" s="480" t="n">
        <v>925</v>
      </c>
      <c r="P471" s="480" t="n">
        <v>30</v>
      </c>
      <c r="Q471" s="480" t="n">
        <v>420</v>
      </c>
      <c r="R471" s="480" t="n">
        <v>30</v>
      </c>
      <c r="S471" s="480" t="n">
        <v>904.5</v>
      </c>
      <c r="T471" s="480" t="n"/>
      <c r="U471" s="480" t="n">
        <v>11.2</v>
      </c>
      <c r="V471" s="480">
        <f>KONWERTUJ_TWARDOSC(AE471,tabela_twardosci!$M$8:$M$69,tabela_twardosci!$K$8:$K$69)</f>
        <v/>
      </c>
      <c r="W471" s="480" t="n"/>
      <c r="X471" s="480" t="n"/>
      <c r="Y471" s="481" t="n">
        <v>51</v>
      </c>
      <c r="Z471" s="480" t="n"/>
      <c r="AA471" s="480" t="n"/>
      <c r="AB471" s="480" t="n"/>
      <c r="AC471" s="480" t="n"/>
      <c r="AD471" s="480" t="n"/>
      <c r="AE471" s="480" t="n">
        <v>265</v>
      </c>
      <c r="AF471" s="309">
        <f>NOT(OR(ISBLANK(S471),ISBLANK(T471),ISBLANK(U471),ISBLANK(V471),AND(ISBLANK(W471),ISBLANK(X471))))</f>
        <v/>
      </c>
      <c r="AG471" s="309" t="n">
        <v>30</v>
      </c>
      <c r="AH471" s="309">
        <f>IF(AG620&lt;=30,1,IF(AG620&lt;=60,2,IF(AG620&lt;=100,3,"bd")))</f>
        <v/>
      </c>
      <c r="AI471" s="309">
        <f>AND(A471&gt;=zakresy_produkcyjne!B$2,A471&lt;=zakresy_produkcyjne!B$3)</f>
        <v/>
      </c>
      <c r="AJ471" s="309">
        <f>AND(B471&gt;=zakresy_produkcyjne!C$2,B471&lt;=zakresy_produkcyjne!C$3)</f>
        <v/>
      </c>
      <c r="AK471" s="309">
        <f>AND(C471&gt;=zakresy_produkcyjne!D$2,C471&lt;=zakresy_produkcyjne!D$3)</f>
        <v/>
      </c>
      <c r="AL471" s="309">
        <f>AND(D471&gt;=zakresy_produkcyjne!E$2,D471&lt;=zakresy_produkcyjne!E$3)</f>
        <v/>
      </c>
      <c r="AM471" s="309">
        <f>AND(E471&gt;=zakresy_produkcyjne!F$2,E471&lt;=zakresy_produkcyjne!F$3)</f>
        <v/>
      </c>
      <c r="AN471" s="309">
        <f>AND(F471&gt;=zakresy_produkcyjne!G$2,F471&lt;=zakresy_produkcyjne!G$3)</f>
        <v/>
      </c>
      <c r="AO471" s="309">
        <f>AND(G471&gt;=zakresy_produkcyjne!H$2,G471&lt;=zakresy_produkcyjne!H$3)</f>
        <v/>
      </c>
      <c r="AP471" s="309">
        <f>AND(O471&gt;=zakresy_produkcyjne!I$2,O471&lt;=zakresy_produkcyjne!I$3)</f>
        <v/>
      </c>
      <c r="AQ471" s="309">
        <f>AND(P471&gt;=zakresy_produkcyjne!J$2,P471&lt;=zakresy_produkcyjne!J$3)</f>
        <v/>
      </c>
      <c r="AR471" s="309">
        <f>AND(Q471&gt;=zakresy_produkcyjne!K$2,Q471&lt;=zakresy_produkcyjne!K$3)</f>
        <v/>
      </c>
      <c r="AS471" s="309">
        <f>AND(R471&gt;=zakresy_produkcyjne!L$2,R471&lt;=zakresy_produkcyjne!L$3)</f>
        <v/>
      </c>
      <c r="AT471" s="309">
        <f>AND(AI471:AO471)</f>
        <v/>
      </c>
      <c r="AU471" s="309">
        <f>AND(AP471:AS471)</f>
        <v/>
      </c>
      <c r="AV471" s="309">
        <f>AND(AT471:AU471)</f>
        <v/>
      </c>
      <c r="AW471" s="309">
        <f>AI471*zakresy_produkcyjne!B$4+AJ471*zakresy_produkcyjne!C$4+AK471*zakresy_produkcyjne!D$4+AL471*zakresy_produkcyjne!E$4+AM471*zakresy_produkcyjne!F$4+AN471*zakresy_produkcyjne!G$4+AO471*zakresy_produkcyjne!H$4+AP471*zakresy_produkcyjne!I$4+AQ471*zakresy_produkcyjne!J$4+AR471*zakresy_produkcyjne!K$4+AS471*zakresy_produkcyjne!L$4</f>
        <v/>
      </c>
      <c r="BD471" s="309" t="n">
        <v>88</v>
      </c>
      <c r="BP471" s="309">
        <f>IF(S471&lt;&gt;"",POWER((Arkusz10!$O$9*Q471+Arkusz10!$P$9)-S471,2))</f>
        <v/>
      </c>
    </row>
    <row customHeight="1" ht="13.8" r="472" s="311">
      <c r="A472" s="480" t="n">
        <v>3.53</v>
      </c>
      <c r="B472" s="480" t="n">
        <v>2.88</v>
      </c>
      <c r="C472" s="480" t="n">
        <v>0.11</v>
      </c>
      <c r="D472" s="480" t="n">
        <v>0.046</v>
      </c>
      <c r="E472" s="480" t="n">
        <v>0</v>
      </c>
      <c r="F472" s="480" t="n">
        <v>0</v>
      </c>
      <c r="G472" s="480" t="n">
        <v>0</v>
      </c>
      <c r="H472" s="480" t="n">
        <v>0.011</v>
      </c>
      <c r="I472" s="480" t="n">
        <v>0.039</v>
      </c>
      <c r="J472" s="480" t="n">
        <v>0</v>
      </c>
      <c r="K472" s="480" t="n">
        <v>0</v>
      </c>
      <c r="L472" s="480" t="n">
        <v>0</v>
      </c>
      <c r="M472" s="480" t="n">
        <v>0</v>
      </c>
      <c r="N472" s="480" t="n">
        <v>0</v>
      </c>
      <c r="O472" s="480" t="n">
        <v>925</v>
      </c>
      <c r="P472" s="480" t="n">
        <v>60</v>
      </c>
      <c r="Q472" s="480" t="n">
        <v>420</v>
      </c>
      <c r="R472" s="480" t="n">
        <v>30</v>
      </c>
      <c r="S472" s="480" t="n">
        <v>960.2</v>
      </c>
      <c r="T472" s="480" t="n"/>
      <c r="U472" s="480" t="n">
        <v>10.4</v>
      </c>
      <c r="V472" s="480">
        <f>KONWERTUJ_TWARDOSC(AE472,tabela_twardosci!$M$8:$M$69,tabela_twardosci!$K$8:$K$69)</f>
        <v/>
      </c>
      <c r="W472" s="480" t="n"/>
      <c r="X472" s="480" t="n"/>
      <c r="Y472" s="481" t="n">
        <v>51</v>
      </c>
      <c r="Z472" s="480" t="n"/>
      <c r="AA472" s="480" t="n"/>
      <c r="AB472" s="480" t="n"/>
      <c r="AC472" s="480" t="n"/>
      <c r="AD472" s="480" t="n"/>
      <c r="AE472" s="480" t="n">
        <v>298</v>
      </c>
      <c r="AF472" s="309">
        <f>NOT(OR(ISBLANK(S472),ISBLANK(T472),ISBLANK(U472),ISBLANK(V472),AND(ISBLANK(W472),ISBLANK(X472))))</f>
        <v/>
      </c>
      <c r="AG472" s="309" t="n">
        <v>30</v>
      </c>
      <c r="AH472" s="309">
        <f>IF(AG621&lt;=30,1,IF(AG621&lt;=60,2,IF(AG621&lt;=100,3,"bd")))</f>
        <v/>
      </c>
      <c r="AI472" s="309">
        <f>AND(A472&gt;=zakresy_produkcyjne!B$2,A472&lt;=zakresy_produkcyjne!B$3)</f>
        <v/>
      </c>
      <c r="AJ472" s="309">
        <f>AND(B472&gt;=zakresy_produkcyjne!C$2,B472&lt;=zakresy_produkcyjne!C$3)</f>
        <v/>
      </c>
      <c r="AK472" s="309">
        <f>AND(C472&gt;=zakresy_produkcyjne!D$2,C472&lt;=zakresy_produkcyjne!D$3)</f>
        <v/>
      </c>
      <c r="AL472" s="309">
        <f>AND(D472&gt;=zakresy_produkcyjne!E$2,D472&lt;=zakresy_produkcyjne!E$3)</f>
        <v/>
      </c>
      <c r="AM472" s="309">
        <f>AND(E472&gt;=zakresy_produkcyjne!F$2,E472&lt;=zakresy_produkcyjne!F$3)</f>
        <v/>
      </c>
      <c r="AN472" s="309">
        <f>AND(F472&gt;=zakresy_produkcyjne!G$2,F472&lt;=zakresy_produkcyjne!G$3)</f>
        <v/>
      </c>
      <c r="AO472" s="309">
        <f>AND(G472&gt;=zakresy_produkcyjne!H$2,G472&lt;=zakresy_produkcyjne!H$3)</f>
        <v/>
      </c>
      <c r="AP472" s="309">
        <f>AND(O472&gt;=zakresy_produkcyjne!I$2,O472&lt;=zakresy_produkcyjne!I$3)</f>
        <v/>
      </c>
      <c r="AQ472" s="309">
        <f>AND(P472&gt;=zakresy_produkcyjne!J$2,P472&lt;=zakresy_produkcyjne!J$3)</f>
        <v/>
      </c>
      <c r="AR472" s="309">
        <f>AND(Q472&gt;=zakresy_produkcyjne!K$2,Q472&lt;=zakresy_produkcyjne!K$3)</f>
        <v/>
      </c>
      <c r="AS472" s="309">
        <f>AND(R472&gt;=zakresy_produkcyjne!L$2,R472&lt;=zakresy_produkcyjne!L$3)</f>
        <v/>
      </c>
      <c r="AT472" s="309">
        <f>AND(AI472:AO472)</f>
        <v/>
      </c>
      <c r="AU472" s="309">
        <f>AND(AP472:AS472)</f>
        <v/>
      </c>
      <c r="AV472" s="309">
        <f>AND(AT472:AU472)</f>
        <v/>
      </c>
      <c r="AW472" s="309">
        <f>AI472*zakresy_produkcyjne!B$4+AJ472*zakresy_produkcyjne!C$4+AK472*zakresy_produkcyjne!D$4+AL472*zakresy_produkcyjne!E$4+AM472*zakresy_produkcyjne!F$4+AN472*zakresy_produkcyjne!G$4+AO472*zakresy_produkcyjne!H$4+AP472*zakresy_produkcyjne!I$4+AQ472*zakresy_produkcyjne!J$4+AR472*zakresy_produkcyjne!K$4+AS472*zakresy_produkcyjne!L$4</f>
        <v/>
      </c>
      <c r="BD472" s="309" t="n">
        <v>88</v>
      </c>
      <c r="BP472" s="309">
        <f>IF(S472&lt;&gt;"",POWER((Arkusz10!$O$9*Q472+Arkusz10!$P$9)-S472,2))</f>
        <v/>
      </c>
    </row>
    <row customHeight="1" ht="13.8" r="473" s="311">
      <c r="A473" s="480" t="n">
        <v>3.53</v>
      </c>
      <c r="B473" s="480" t="n">
        <v>2.88</v>
      </c>
      <c r="C473" s="480" t="n">
        <v>0.11</v>
      </c>
      <c r="D473" s="480" t="n">
        <v>0.046</v>
      </c>
      <c r="E473" s="480" t="n">
        <v>0</v>
      </c>
      <c r="F473" s="480" t="n">
        <v>0</v>
      </c>
      <c r="G473" s="480" t="n">
        <v>0</v>
      </c>
      <c r="H473" s="480" t="n">
        <v>0.011</v>
      </c>
      <c r="I473" s="480" t="n">
        <v>0.039</v>
      </c>
      <c r="J473" s="480" t="n">
        <v>0</v>
      </c>
      <c r="K473" s="480" t="n">
        <v>0</v>
      </c>
      <c r="L473" s="480" t="n">
        <v>0</v>
      </c>
      <c r="M473" s="480" t="n">
        <v>0</v>
      </c>
      <c r="N473" s="480" t="n">
        <v>0</v>
      </c>
      <c r="O473" s="480" t="n">
        <v>925</v>
      </c>
      <c r="P473" s="480" t="n">
        <v>120</v>
      </c>
      <c r="Q473" s="480" t="n">
        <v>420</v>
      </c>
      <c r="R473" s="480" t="n">
        <v>30</v>
      </c>
      <c r="S473" s="480" t="n">
        <v>964.2</v>
      </c>
      <c r="T473" s="480" t="n"/>
      <c r="U473" s="480" t="n">
        <v>9.9</v>
      </c>
      <c r="V473" s="480">
        <f>KONWERTUJ_TWARDOSC(AE473,tabela_twardosci!$M$8:$M$69,tabela_twardosci!$K$8:$K$69)</f>
        <v/>
      </c>
      <c r="W473" s="480" t="n"/>
      <c r="X473" s="480" t="n"/>
      <c r="Y473" s="481" t="n">
        <v>51</v>
      </c>
      <c r="Z473" s="480" t="n"/>
      <c r="AA473" s="480" t="n"/>
      <c r="AB473" s="480" t="n"/>
      <c r="AC473" s="480" t="n"/>
      <c r="AD473" s="480" t="n"/>
      <c r="AE473" s="480" t="n">
        <v>318</v>
      </c>
      <c r="AF473" s="309">
        <f>NOT(OR(ISBLANK(S473),ISBLANK(T473),ISBLANK(U473),ISBLANK(V473),AND(ISBLANK(W473),ISBLANK(X473))))</f>
        <v/>
      </c>
      <c r="AG473" s="309" t="n">
        <v>30</v>
      </c>
      <c r="AH473" s="309">
        <f>IF(AG622&lt;=30,1,IF(AG622&lt;=60,2,IF(AG622&lt;=100,3,"bd")))</f>
        <v/>
      </c>
      <c r="AI473" s="309">
        <f>AND(A473&gt;=zakresy_produkcyjne!B$2,A473&lt;=zakresy_produkcyjne!B$3)</f>
        <v/>
      </c>
      <c r="AJ473" s="309">
        <f>AND(B473&gt;=zakresy_produkcyjne!C$2,B473&lt;=zakresy_produkcyjne!C$3)</f>
        <v/>
      </c>
      <c r="AK473" s="309">
        <f>AND(C473&gt;=zakresy_produkcyjne!D$2,C473&lt;=zakresy_produkcyjne!D$3)</f>
        <v/>
      </c>
      <c r="AL473" s="309">
        <f>AND(D473&gt;=zakresy_produkcyjne!E$2,D473&lt;=zakresy_produkcyjne!E$3)</f>
        <v/>
      </c>
      <c r="AM473" s="309">
        <f>AND(E473&gt;=zakresy_produkcyjne!F$2,E473&lt;=zakresy_produkcyjne!F$3)</f>
        <v/>
      </c>
      <c r="AN473" s="309">
        <f>AND(F473&gt;=zakresy_produkcyjne!G$2,F473&lt;=zakresy_produkcyjne!G$3)</f>
        <v/>
      </c>
      <c r="AO473" s="309">
        <f>AND(G473&gt;=zakresy_produkcyjne!H$2,G473&lt;=zakresy_produkcyjne!H$3)</f>
        <v/>
      </c>
      <c r="AP473" s="309">
        <f>AND(O473&gt;=zakresy_produkcyjne!I$2,O473&lt;=zakresy_produkcyjne!I$3)</f>
        <v/>
      </c>
      <c r="AQ473" s="309">
        <f>AND(P473&gt;=zakresy_produkcyjne!J$2,P473&lt;=zakresy_produkcyjne!J$3)</f>
        <v/>
      </c>
      <c r="AR473" s="309">
        <f>AND(Q473&gt;=zakresy_produkcyjne!K$2,Q473&lt;=zakresy_produkcyjne!K$3)</f>
        <v/>
      </c>
      <c r="AS473" s="309">
        <f>AND(R473&gt;=zakresy_produkcyjne!L$2,R473&lt;=zakresy_produkcyjne!L$3)</f>
        <v/>
      </c>
      <c r="AT473" s="309">
        <f>AND(AI473:AO473)</f>
        <v/>
      </c>
      <c r="AU473" s="309">
        <f>AND(AP473:AS473)</f>
        <v/>
      </c>
      <c r="AV473" s="309">
        <f>AND(AT473:AU473)</f>
        <v/>
      </c>
      <c r="AW473" s="309">
        <f>AI473*zakresy_produkcyjne!B$4+AJ473*zakresy_produkcyjne!C$4+AK473*zakresy_produkcyjne!D$4+AL473*zakresy_produkcyjne!E$4+AM473*zakresy_produkcyjne!F$4+AN473*zakresy_produkcyjne!G$4+AO473*zakresy_produkcyjne!H$4+AP473*zakresy_produkcyjne!I$4+AQ473*zakresy_produkcyjne!J$4+AR473*zakresy_produkcyjne!K$4+AS473*zakresy_produkcyjne!L$4</f>
        <v/>
      </c>
      <c r="BD473" s="309" t="n">
        <v>88</v>
      </c>
      <c r="BP473" s="309">
        <f>IF(S473&lt;&gt;"",POWER((Arkusz10!$O$9*Q473+Arkusz10!$P$9)-S473,2))</f>
        <v/>
      </c>
    </row>
    <row customHeight="1" ht="13.8" r="474" s="311">
      <c r="A474" s="445" t="n">
        <v>3.56</v>
      </c>
      <c r="B474" s="445" t="n">
        <v>2.83</v>
      </c>
      <c r="C474" s="445" t="n">
        <v>0.22</v>
      </c>
      <c r="D474" s="445" t="n">
        <v>0.042</v>
      </c>
      <c r="E474" s="445" t="n">
        <v>0</v>
      </c>
      <c r="F474" s="445" t="n">
        <v>0</v>
      </c>
      <c r="G474" s="445" t="n">
        <v>0</v>
      </c>
      <c r="H474" s="445" t="n">
        <v>0.008</v>
      </c>
      <c r="I474" s="445" t="n">
        <v>0.039</v>
      </c>
      <c r="J474" s="445" t="n">
        <v>0</v>
      </c>
      <c r="K474" s="445" t="n">
        <v>0</v>
      </c>
      <c r="L474" s="445" t="n">
        <v>0</v>
      </c>
      <c r="M474" s="445" t="n">
        <v>0</v>
      </c>
      <c r="N474" s="445" t="n">
        <v>0</v>
      </c>
      <c r="O474" s="445" t="n">
        <v>900</v>
      </c>
      <c r="P474" s="445" t="n">
        <v>90</v>
      </c>
      <c r="Q474" s="445" t="n">
        <v>360</v>
      </c>
      <c r="R474" s="445" t="n">
        <v>120</v>
      </c>
      <c r="S474" s="445" t="n">
        <v>1152</v>
      </c>
      <c r="T474" s="445" t="n"/>
      <c r="U474" s="445" t="n">
        <v>8.5</v>
      </c>
      <c r="V474" s="445">
        <f>KONWERTUJ_TWARDOSC(AE474,tabela_twardosci!$M$8:$M$69,tabela_twardosci!$K$8:$K$69)</f>
        <v/>
      </c>
      <c r="W474" s="445" t="n"/>
      <c r="X474" s="445" t="n"/>
      <c r="Y474" s="446" t="n">
        <v>52</v>
      </c>
      <c r="Z474" s="445" t="n"/>
      <c r="AA474" s="445" t="n"/>
      <c r="AB474" s="445" t="n"/>
      <c r="AC474" s="445" t="n"/>
      <c r="AD474" s="445" t="n"/>
      <c r="AE474" s="445" t="n">
        <v>396</v>
      </c>
      <c r="AF474" s="309">
        <f>NOT(OR(ISBLANK(S474),ISBLANK(T474),ISBLANK(U474),ISBLANK(V474),AND(ISBLANK(W474),ISBLANK(X474))))</f>
        <v/>
      </c>
      <c r="AG474" s="309" t="n">
        <v>30</v>
      </c>
      <c r="AH474" s="309">
        <f>IF(AG623&lt;=30,1,IF(AG623&lt;=60,2,IF(AG623&lt;=100,3,"bd")))</f>
        <v/>
      </c>
      <c r="AI474" s="309">
        <f>AND(A474&gt;=zakresy_produkcyjne!B$2,A474&lt;=zakresy_produkcyjne!B$3)</f>
        <v/>
      </c>
      <c r="AJ474" s="309">
        <f>AND(B474&gt;=zakresy_produkcyjne!C$2,B474&lt;=zakresy_produkcyjne!C$3)</f>
        <v/>
      </c>
      <c r="AK474" s="309">
        <f>AND(C474&gt;=zakresy_produkcyjne!D$2,C474&lt;=zakresy_produkcyjne!D$3)</f>
        <v/>
      </c>
      <c r="AL474" s="309">
        <f>AND(D474&gt;=zakresy_produkcyjne!E$2,D474&lt;=zakresy_produkcyjne!E$3)</f>
        <v/>
      </c>
      <c r="AM474" s="309">
        <f>AND(E474&gt;=zakresy_produkcyjne!F$2,E474&lt;=zakresy_produkcyjne!F$3)</f>
        <v/>
      </c>
      <c r="AN474" s="309">
        <f>AND(F474&gt;=zakresy_produkcyjne!G$2,F474&lt;=zakresy_produkcyjne!G$3)</f>
        <v/>
      </c>
      <c r="AO474" s="309">
        <f>AND(G474&gt;=zakresy_produkcyjne!H$2,G474&lt;=zakresy_produkcyjne!H$3)</f>
        <v/>
      </c>
      <c r="AP474" s="309">
        <f>AND(O474&gt;=zakresy_produkcyjne!I$2,O474&lt;=zakresy_produkcyjne!I$3)</f>
        <v/>
      </c>
      <c r="AQ474" s="309">
        <f>AND(P474&gt;=zakresy_produkcyjne!J$2,P474&lt;=zakresy_produkcyjne!J$3)</f>
        <v/>
      </c>
      <c r="AR474" s="309">
        <f>AND(Q474&gt;=zakresy_produkcyjne!K$2,Q474&lt;=zakresy_produkcyjne!K$3)</f>
        <v/>
      </c>
      <c r="AS474" s="309">
        <f>AND(R474&gt;=zakresy_produkcyjne!L$2,R474&lt;=zakresy_produkcyjne!L$3)</f>
        <v/>
      </c>
      <c r="AT474" s="309">
        <f>AND(AI474:AO474)</f>
        <v/>
      </c>
      <c r="AU474" s="309">
        <f>AND(AP474:AS474)</f>
        <v/>
      </c>
      <c r="AV474" s="309">
        <f>AND(AT474:AU474)</f>
        <v/>
      </c>
      <c r="AW474" s="309">
        <f>AI474*zakresy_produkcyjne!B$4+AJ474*zakresy_produkcyjne!C$4+AK474*zakresy_produkcyjne!D$4+AL474*zakresy_produkcyjne!E$4+AM474*zakresy_produkcyjne!F$4+AN474*zakresy_produkcyjne!G$4+AO474*zakresy_produkcyjne!H$4+AP474*zakresy_produkcyjne!I$4+AQ474*zakresy_produkcyjne!J$4+AR474*zakresy_produkcyjne!K$4+AS474*zakresy_produkcyjne!L$4</f>
        <v/>
      </c>
      <c r="AY474" s="309" t="n">
        <v>448</v>
      </c>
      <c r="BA474" s="309" t="n">
        <v>19</v>
      </c>
      <c r="BB474" s="309">
        <f>KONWERTUJ_TWARDOSC(195,tabela_twardosci!$M$8:$M$69,tabela_twardosci!$K$8:$K$69)</f>
        <v/>
      </c>
      <c r="BP474" s="309">
        <f>IF(S474&lt;&gt;"",POWER((Arkusz10!$O$9*Q474+Arkusz10!$P$9)-S474,2))</f>
        <v/>
      </c>
    </row>
    <row customHeight="1" ht="13.8" r="475" s="311">
      <c r="A475" s="482" t="n">
        <v>3.58</v>
      </c>
      <c r="B475" s="482" t="n">
        <v>1.95</v>
      </c>
      <c r="C475" s="482" t="n">
        <v>0.18</v>
      </c>
      <c r="D475" s="482" t="n">
        <v>0.046</v>
      </c>
      <c r="E475" s="482" t="n">
        <v>1.08</v>
      </c>
      <c r="F475" s="482" t="n">
        <v>0.38</v>
      </c>
      <c r="G475" s="482" t="n">
        <v>0</v>
      </c>
      <c r="H475" s="482" t="n">
        <v>0.01</v>
      </c>
      <c r="I475" s="482" t="n">
        <v>0.02</v>
      </c>
      <c r="J475" s="482" t="n">
        <v>0</v>
      </c>
      <c r="K475" s="482" t="n">
        <v>0</v>
      </c>
      <c r="L475" s="482" t="n">
        <v>0</v>
      </c>
      <c r="M475" s="482" t="n">
        <v>0</v>
      </c>
      <c r="N475" s="482" t="n">
        <v>0</v>
      </c>
      <c r="O475" s="482" t="n">
        <v>910</v>
      </c>
      <c r="P475" s="482" t="n">
        <v>60</v>
      </c>
      <c r="Q475" s="482" t="n">
        <v>360</v>
      </c>
      <c r="R475" s="482" t="n">
        <v>90</v>
      </c>
      <c r="S475" s="482" t="n">
        <v>1164.3</v>
      </c>
      <c r="T475" s="482" t="n">
        <v>925.9</v>
      </c>
      <c r="U475" s="482" t="n">
        <v>13.2</v>
      </c>
      <c r="V475" s="482" t="n"/>
      <c r="W475" s="482" t="n"/>
      <c r="X475" s="482" t="n"/>
      <c r="Y475" s="483" t="n">
        <v>53</v>
      </c>
      <c r="Z475" s="482" t="n"/>
      <c r="AA475" s="482" t="n"/>
      <c r="AB475" s="482" t="n"/>
      <c r="AC475" s="482" t="n"/>
      <c r="AD475" s="482" t="n"/>
      <c r="AE475" s="482" t="n"/>
      <c r="AF475" s="309">
        <f>NOT(OR(ISBLANK(S475),ISBLANK(T475),ISBLANK(U475),ISBLANK(V475),AND(ISBLANK(W475),ISBLANK(X475))))</f>
        <v/>
      </c>
      <c r="AG475" s="309" t="n">
        <v>25</v>
      </c>
      <c r="AH475" s="309">
        <f>IF(AG624&lt;=30,1,IF(AG624&lt;=60,2,IF(AG624&lt;=100,3,"bd")))</f>
        <v/>
      </c>
      <c r="AI475" s="309">
        <f>AND(A475&gt;=zakresy_produkcyjne!B$2,A475&lt;=zakresy_produkcyjne!B$3)</f>
        <v/>
      </c>
      <c r="AJ475" s="309">
        <f>AND(B475&gt;=zakresy_produkcyjne!C$2,B475&lt;=zakresy_produkcyjne!C$3)</f>
        <v/>
      </c>
      <c r="AK475" s="309">
        <f>AND(C475&gt;=zakresy_produkcyjne!D$2,C475&lt;=zakresy_produkcyjne!D$3)</f>
        <v/>
      </c>
      <c r="AL475" s="309">
        <f>AND(D475&gt;=zakresy_produkcyjne!E$2,D475&lt;=zakresy_produkcyjne!E$3)</f>
        <v/>
      </c>
      <c r="AM475" s="309">
        <f>AND(E475&gt;=zakresy_produkcyjne!F$2,E475&lt;=zakresy_produkcyjne!F$3)</f>
        <v/>
      </c>
      <c r="AN475" s="309">
        <f>AND(F475&gt;=zakresy_produkcyjne!G$2,F475&lt;=zakresy_produkcyjne!G$3)</f>
        <v/>
      </c>
      <c r="AO475" s="309">
        <f>AND(G475&gt;=zakresy_produkcyjne!H$2,G475&lt;=zakresy_produkcyjne!H$3)</f>
        <v/>
      </c>
      <c r="AP475" s="309">
        <f>AND(O475&gt;=zakresy_produkcyjne!I$2,O475&lt;=zakresy_produkcyjne!I$3)</f>
        <v/>
      </c>
      <c r="AQ475" s="309">
        <f>AND(P475&gt;=zakresy_produkcyjne!J$2,P475&lt;=zakresy_produkcyjne!J$3)</f>
        <v/>
      </c>
      <c r="AR475" s="309">
        <f>AND(Q475&gt;=zakresy_produkcyjne!K$2,Q475&lt;=zakresy_produkcyjne!K$3)</f>
        <v/>
      </c>
      <c r="AS475" s="309">
        <f>AND(R475&gt;=zakresy_produkcyjne!L$2,R475&lt;=zakresy_produkcyjne!L$3)</f>
        <v/>
      </c>
      <c r="AT475" s="309">
        <f>AND(AI475:AO475)</f>
        <v/>
      </c>
      <c r="AU475" s="309">
        <f>AND(AP475:AS475)</f>
        <v/>
      </c>
      <c r="AV475" s="309">
        <f>AND(AT475:AU475)</f>
        <v/>
      </c>
      <c r="AW475" s="309">
        <f>AI475*zakresy_produkcyjne!B$4+AJ475*zakresy_produkcyjne!C$4+AK475*zakresy_produkcyjne!D$4+AL475*zakresy_produkcyjne!E$4+AM475*zakresy_produkcyjne!F$4+AN475*zakresy_produkcyjne!G$4+AO475*zakresy_produkcyjne!H$4+AP475*zakresy_produkcyjne!I$4+AQ475*zakresy_produkcyjne!J$4+AR475*zakresy_produkcyjne!K$4+AS475*zakresy_produkcyjne!L$4</f>
        <v/>
      </c>
      <c r="BD475" s="309" t="n">
        <v>125</v>
      </c>
      <c r="BP475" s="309">
        <f>IF(S475&lt;&gt;"",POWER((Arkusz10!$O$9*Q475+Arkusz10!$P$9)-S475,2))</f>
        <v/>
      </c>
    </row>
    <row customHeight="1" ht="13.8" r="476" s="311">
      <c r="A476" s="484" t="n">
        <v>3.59</v>
      </c>
      <c r="B476" s="484" t="n">
        <v>2.52</v>
      </c>
      <c r="C476" s="484" t="n">
        <v>0.22</v>
      </c>
      <c r="D476" s="484" t="n">
        <v>0.044</v>
      </c>
      <c r="E476" s="484" t="n">
        <v>0.68</v>
      </c>
      <c r="F476" s="484" t="n">
        <v>0</v>
      </c>
      <c r="G476" s="484" t="n">
        <v>0</v>
      </c>
      <c r="H476" s="484" t="n">
        <v>0.013</v>
      </c>
      <c r="I476" s="484" t="n">
        <v>0.032</v>
      </c>
      <c r="J476" s="484" t="n">
        <v>0</v>
      </c>
      <c r="K476" s="484" t="n">
        <v>0</v>
      </c>
      <c r="L476" s="484" t="n">
        <v>0</v>
      </c>
      <c r="M476" s="484" t="n">
        <v>0</v>
      </c>
      <c r="N476" s="484" t="n">
        <v>0</v>
      </c>
      <c r="O476" s="484" t="n">
        <v>900</v>
      </c>
      <c r="P476" s="484" t="n">
        <v>90</v>
      </c>
      <c r="Q476" s="484" t="n">
        <v>300</v>
      </c>
      <c r="R476" s="484" t="n">
        <v>180</v>
      </c>
      <c r="S476" s="484" t="n">
        <v>1340</v>
      </c>
      <c r="T476" s="484" t="n">
        <v>1191</v>
      </c>
      <c r="U476" s="484" t="n">
        <v>0.97</v>
      </c>
      <c r="V476" s="484">
        <f>KONWERTUJ_TWARDOSC(AA476,tabela_twardosci!$C$8:$C$69,tabela_twardosci!$K$8:$K$69)</f>
        <v/>
      </c>
      <c r="W476" s="484" t="n"/>
      <c r="X476" s="484" t="n">
        <v>130</v>
      </c>
      <c r="Y476" s="485" t="n">
        <v>54</v>
      </c>
      <c r="Z476" s="484" t="n"/>
      <c r="AA476" s="484" t="n">
        <v>45</v>
      </c>
      <c r="AB476" s="484" t="n"/>
      <c r="AC476" s="484" t="n"/>
      <c r="AD476" s="484" t="n"/>
      <c r="AE476" s="484" t="n"/>
      <c r="AF476" s="309">
        <f>NOT(OR(ISBLANK(S476),ISBLANK(T476),ISBLANK(U476),ISBLANK(V476),AND(ISBLANK(W476),ISBLANK(X476))))</f>
        <v/>
      </c>
      <c r="AG476" s="309" t="n">
        <v>20</v>
      </c>
      <c r="AH476" s="309">
        <f>IF(AG625&lt;=30,1,IF(AG625&lt;=60,2,IF(AG625&lt;=100,3,"bd")))</f>
        <v/>
      </c>
      <c r="AI476" s="309">
        <f>AND(A476&gt;=zakresy_produkcyjne!B$2,A476&lt;=zakresy_produkcyjne!B$3)</f>
        <v/>
      </c>
      <c r="AJ476" s="309">
        <f>AND(B476&gt;=zakresy_produkcyjne!C$2,B476&lt;=zakresy_produkcyjne!C$3)</f>
        <v/>
      </c>
      <c r="AK476" s="309">
        <f>AND(C476&gt;=zakresy_produkcyjne!D$2,C476&lt;=zakresy_produkcyjne!D$3)</f>
        <v/>
      </c>
      <c r="AL476" s="309">
        <f>AND(D476&gt;=zakresy_produkcyjne!E$2,D476&lt;=zakresy_produkcyjne!E$3)</f>
        <v/>
      </c>
      <c r="AM476" s="309">
        <f>AND(E476&gt;=zakresy_produkcyjne!F$2,E476&lt;=zakresy_produkcyjne!F$3)</f>
        <v/>
      </c>
      <c r="AN476" s="309">
        <f>AND(F476&gt;=zakresy_produkcyjne!G$2,F476&lt;=zakresy_produkcyjne!G$3)</f>
        <v/>
      </c>
      <c r="AO476" s="309">
        <f>AND(G476&gt;=zakresy_produkcyjne!H$2,G476&lt;=zakresy_produkcyjne!H$3)</f>
        <v/>
      </c>
      <c r="AP476" s="309">
        <f>AND(O476&gt;=zakresy_produkcyjne!I$2,O476&lt;=zakresy_produkcyjne!I$3)</f>
        <v/>
      </c>
      <c r="AQ476" s="309">
        <f>AND(P476&gt;=zakresy_produkcyjne!J$2,P476&lt;=zakresy_produkcyjne!J$3)</f>
        <v/>
      </c>
      <c r="AR476" s="309">
        <f>AND(Q476&gt;=zakresy_produkcyjne!K$2,Q476&lt;=zakresy_produkcyjne!K$3)</f>
        <v/>
      </c>
      <c r="AS476" s="309">
        <f>AND(R476&gt;=zakresy_produkcyjne!L$2,R476&lt;=zakresy_produkcyjne!L$3)</f>
        <v/>
      </c>
      <c r="AT476" s="309">
        <f>AND(AI476:AO476)</f>
        <v/>
      </c>
      <c r="AU476" s="309">
        <f>AND(AP476:AS476)</f>
        <v/>
      </c>
      <c r="AV476" s="309">
        <f>AND(AT476:AU476)</f>
        <v/>
      </c>
      <c r="AW476" s="309">
        <f>AI476*zakresy_produkcyjne!B$4+AJ476*zakresy_produkcyjne!C$4+AK476*zakresy_produkcyjne!D$4+AL476*zakresy_produkcyjne!E$4+AM476*zakresy_produkcyjne!F$4+AN476*zakresy_produkcyjne!G$4+AO476*zakresy_produkcyjne!H$4+AP476*zakresy_produkcyjne!I$4+AQ476*zakresy_produkcyjne!J$4+AR476*zakresy_produkcyjne!K$4+AS476*zakresy_produkcyjne!L$4</f>
        <v/>
      </c>
      <c r="BD476" s="309" t="n">
        <v>80</v>
      </c>
      <c r="BP476" s="309">
        <f>IF(S476&lt;&gt;"",POWER((Arkusz10!$O$9*Q476+Arkusz10!$P$9)-S476,2))</f>
        <v/>
      </c>
    </row>
    <row customHeight="1" ht="13.8" r="477" s="311">
      <c r="A477" s="484" t="n">
        <v>3.59</v>
      </c>
      <c r="B477" s="484" t="n">
        <v>2.52</v>
      </c>
      <c r="C477" s="484" t="n">
        <v>0.22</v>
      </c>
      <c r="D477" s="484" t="n">
        <v>0.044</v>
      </c>
      <c r="E477" s="484" t="n">
        <v>0.68</v>
      </c>
      <c r="F477" s="484" t="n">
        <v>0</v>
      </c>
      <c r="G477" s="484" t="n">
        <v>0</v>
      </c>
      <c r="H477" s="484" t="n">
        <v>0.013</v>
      </c>
      <c r="I477" s="484" t="n">
        <v>0.032</v>
      </c>
      <c r="J477" s="484" t="n">
        <v>0</v>
      </c>
      <c r="K477" s="484" t="n">
        <v>0</v>
      </c>
      <c r="L477" s="484" t="n">
        <v>0</v>
      </c>
      <c r="M477" s="484" t="n">
        <v>0</v>
      </c>
      <c r="N477" s="484" t="n">
        <v>0</v>
      </c>
      <c r="O477" s="484" t="n">
        <v>900</v>
      </c>
      <c r="P477" s="484" t="n">
        <v>90</v>
      </c>
      <c r="Q477" s="484" t="n">
        <v>360</v>
      </c>
      <c r="R477" s="484" t="n">
        <v>120</v>
      </c>
      <c r="S477" s="484" t="n">
        <v>1094</v>
      </c>
      <c r="T477" s="484" t="n">
        <v>914</v>
      </c>
      <c r="U477" s="484" t="n">
        <v>3.86</v>
      </c>
      <c r="V477" s="484">
        <f>KONWERTUJ_TWARDOSC(AA477,tabela_twardosci!$C$8:$C$69,tabela_twardosci!$K$8:$K$69)</f>
        <v/>
      </c>
      <c r="W477" s="484" t="n"/>
      <c r="X477" s="484" t="n">
        <v>146</v>
      </c>
      <c r="Y477" s="485" t="n">
        <v>54</v>
      </c>
      <c r="Z477" s="484" t="n"/>
      <c r="AA477" s="484" t="n">
        <v>38</v>
      </c>
      <c r="AB477" s="484" t="n"/>
      <c r="AC477" s="484" t="n"/>
      <c r="AD477" s="484" t="n"/>
      <c r="AE477" s="484" t="n"/>
      <c r="AF477" s="309">
        <f>NOT(OR(ISBLANK(S477),ISBLANK(T477),ISBLANK(U477),ISBLANK(V477),AND(ISBLANK(W477),ISBLANK(X477))))</f>
        <v/>
      </c>
      <c r="AG477" s="309" t="n">
        <v>20</v>
      </c>
      <c r="AH477" s="309">
        <f>IF(AG626&lt;=30,1,IF(AG626&lt;=60,2,IF(AG626&lt;=100,3,"bd")))</f>
        <v/>
      </c>
      <c r="AI477" s="309">
        <f>AND(A477&gt;=zakresy_produkcyjne!B$2,A477&lt;=zakresy_produkcyjne!B$3)</f>
        <v/>
      </c>
      <c r="AJ477" s="309">
        <f>AND(B477&gt;=zakresy_produkcyjne!C$2,B477&lt;=zakresy_produkcyjne!C$3)</f>
        <v/>
      </c>
      <c r="AK477" s="309">
        <f>AND(C477&gt;=zakresy_produkcyjne!D$2,C477&lt;=zakresy_produkcyjne!D$3)</f>
        <v/>
      </c>
      <c r="AL477" s="309">
        <f>AND(D477&gt;=zakresy_produkcyjne!E$2,D477&lt;=zakresy_produkcyjne!E$3)</f>
        <v/>
      </c>
      <c r="AM477" s="309">
        <f>AND(E477&gt;=zakresy_produkcyjne!F$2,E477&lt;=zakresy_produkcyjne!F$3)</f>
        <v/>
      </c>
      <c r="AN477" s="309">
        <f>AND(F477&gt;=zakresy_produkcyjne!G$2,F477&lt;=zakresy_produkcyjne!G$3)</f>
        <v/>
      </c>
      <c r="AO477" s="309">
        <f>AND(G477&gt;=zakresy_produkcyjne!H$2,G477&lt;=zakresy_produkcyjne!H$3)</f>
        <v/>
      </c>
      <c r="AP477" s="309">
        <f>AND(O477&gt;=zakresy_produkcyjne!I$2,O477&lt;=zakresy_produkcyjne!I$3)</f>
        <v/>
      </c>
      <c r="AQ477" s="309">
        <f>AND(P477&gt;=zakresy_produkcyjne!J$2,P477&lt;=zakresy_produkcyjne!J$3)</f>
        <v/>
      </c>
      <c r="AR477" s="309">
        <f>AND(Q477&gt;=zakresy_produkcyjne!K$2,Q477&lt;=zakresy_produkcyjne!K$3)</f>
        <v/>
      </c>
      <c r="AS477" s="309">
        <f>AND(R477&gt;=zakresy_produkcyjne!L$2,R477&lt;=zakresy_produkcyjne!L$3)</f>
        <v/>
      </c>
      <c r="AT477" s="309">
        <f>AND(AI477:AO477)</f>
        <v/>
      </c>
      <c r="AU477" s="309">
        <f>AND(AP477:AS477)</f>
        <v/>
      </c>
      <c r="AV477" s="309">
        <f>AND(AT477:AU477)</f>
        <v/>
      </c>
      <c r="AW477" s="309">
        <f>AI477*zakresy_produkcyjne!B$4+AJ477*zakresy_produkcyjne!C$4+AK477*zakresy_produkcyjne!D$4+AL477*zakresy_produkcyjne!E$4+AM477*zakresy_produkcyjne!F$4+AN477*zakresy_produkcyjne!G$4+AO477*zakresy_produkcyjne!H$4+AP477*zakresy_produkcyjne!I$4+AQ477*zakresy_produkcyjne!J$4+AR477*zakresy_produkcyjne!K$4+AS477*zakresy_produkcyjne!L$4</f>
        <v/>
      </c>
      <c r="BD477" s="309" t="n">
        <v>80</v>
      </c>
      <c r="BP477" s="309">
        <f>IF(S477&lt;&gt;"",POWER((Arkusz10!$O$9*Q477+Arkusz10!$P$9)-S477,2))</f>
        <v/>
      </c>
    </row>
    <row customHeight="1" ht="13.8" r="478" s="311">
      <c r="A478" s="450" t="n">
        <v>3.45</v>
      </c>
      <c r="B478" s="450" t="n">
        <v>2.48</v>
      </c>
      <c r="C478" s="450" t="n">
        <v>0.4</v>
      </c>
      <c r="D478" s="450" t="n">
        <v>0.064</v>
      </c>
      <c r="E478" s="450" t="n">
        <v>0</v>
      </c>
      <c r="F478" s="450" t="n">
        <v>1.5</v>
      </c>
      <c r="G478" s="450" t="n">
        <v>0.3</v>
      </c>
      <c r="H478" s="450" t="n">
        <v>0.01</v>
      </c>
      <c r="I478" s="450" t="n">
        <v>0.01</v>
      </c>
      <c r="J478" s="450" t="n">
        <v>0</v>
      </c>
      <c r="K478" s="450" t="n">
        <v>0</v>
      </c>
      <c r="L478" s="450" t="n">
        <v>0</v>
      </c>
      <c r="M478" s="450" t="n">
        <v>0</v>
      </c>
      <c r="N478" s="450" t="n">
        <v>0</v>
      </c>
      <c r="O478" s="450" t="n">
        <v>927</v>
      </c>
      <c r="P478" s="450" t="n">
        <v>120</v>
      </c>
      <c r="Q478" s="450" t="n">
        <v>288</v>
      </c>
      <c r="R478" s="450" t="n">
        <v>120</v>
      </c>
      <c r="S478" s="450" t="n">
        <v>1505</v>
      </c>
      <c r="T478" s="450" t="n">
        <v>1180</v>
      </c>
      <c r="U478" s="450" t="n">
        <v>4.8</v>
      </c>
      <c r="V478" s="450">
        <f>KONWERTUJ_TWARDOSC(AA478,tabela_twardosci!$C$8:$C$69,tabela_twardosci!$K$8:$K$69)</f>
        <v/>
      </c>
      <c r="W478" s="450" t="n"/>
      <c r="X478" s="450" t="n"/>
      <c r="Y478" s="486" t="n">
        <v>55</v>
      </c>
      <c r="Z478" s="450" t="n"/>
      <c r="AA478" s="450" t="n">
        <v>39.5</v>
      </c>
      <c r="AB478" s="450" t="n"/>
      <c r="AC478" s="450" t="n"/>
      <c r="AD478" s="450" t="n"/>
      <c r="AE478" s="450" t="n"/>
      <c r="AF478" s="309">
        <f>NOT(OR(ISBLANK(S478),ISBLANK(T478),ISBLANK(U478),ISBLANK(V478),AND(ISBLANK(W478),ISBLANK(X478))))</f>
        <v/>
      </c>
      <c r="AG478" s="309" t="n">
        <v>25</v>
      </c>
      <c r="AH478" s="309">
        <f>IF(AG627&lt;=30,1,IF(AG627&lt;=60,2,IF(AG627&lt;=100,3,"bd")))</f>
        <v/>
      </c>
      <c r="AI478" s="309">
        <f>AND(A478&gt;=zakresy_produkcyjne!B$2,A478&lt;=zakresy_produkcyjne!B$3)</f>
        <v/>
      </c>
      <c r="AJ478" s="309">
        <f>AND(B478&gt;=zakresy_produkcyjne!C$2,B478&lt;=zakresy_produkcyjne!C$3)</f>
        <v/>
      </c>
      <c r="AK478" s="309">
        <f>AND(C478&gt;=zakresy_produkcyjne!D$2,C478&lt;=zakresy_produkcyjne!D$3)</f>
        <v/>
      </c>
      <c r="AL478" s="309">
        <f>AND(D478&gt;=zakresy_produkcyjne!E$2,D478&lt;=zakresy_produkcyjne!E$3)</f>
        <v/>
      </c>
      <c r="AM478" s="309">
        <f>AND(E478&gt;=zakresy_produkcyjne!F$2,E478&lt;=zakresy_produkcyjne!F$3)</f>
        <v/>
      </c>
      <c r="AN478" s="309">
        <f>AND(F478&gt;=zakresy_produkcyjne!G$2,F478&lt;=zakresy_produkcyjne!G$3)</f>
        <v/>
      </c>
      <c r="AO478" s="309">
        <f>AND(G478&gt;=zakresy_produkcyjne!H$2,G478&lt;=zakresy_produkcyjne!H$3)</f>
        <v/>
      </c>
      <c r="AP478" s="309">
        <f>AND(O478&gt;=zakresy_produkcyjne!I$2,O478&lt;=zakresy_produkcyjne!I$3)</f>
        <v/>
      </c>
      <c r="AQ478" s="309">
        <f>AND(P478&gt;=zakresy_produkcyjne!J$2,P478&lt;=zakresy_produkcyjne!J$3)</f>
        <v/>
      </c>
      <c r="AR478" s="309">
        <f>AND(Q478&gt;=zakresy_produkcyjne!K$2,Q478&lt;=zakresy_produkcyjne!K$3)</f>
        <v/>
      </c>
      <c r="AS478" s="309">
        <f>AND(R478&gt;=zakresy_produkcyjne!L$2,R478&lt;=zakresy_produkcyjne!L$3)</f>
        <v/>
      </c>
      <c r="AT478" s="309">
        <f>AND(AI478:AO478)</f>
        <v/>
      </c>
      <c r="AU478" s="309">
        <f>AND(AP478:AS478)</f>
        <v/>
      </c>
      <c r="AV478" s="309">
        <f>AND(AT478:AU478)</f>
        <v/>
      </c>
      <c r="AW478" s="309">
        <f>AI478*zakresy_produkcyjne!B$4+AJ478*zakresy_produkcyjne!C$4+AK478*zakresy_produkcyjne!D$4+AL478*zakresy_produkcyjne!E$4+AM478*zakresy_produkcyjne!F$4+AN478*zakresy_produkcyjne!G$4+AO478*zakresy_produkcyjne!H$4+AP478*zakresy_produkcyjne!I$4+AQ478*zakresy_produkcyjne!J$4+AR478*zakresy_produkcyjne!K$4+AS478*zakresy_produkcyjne!L$4</f>
        <v/>
      </c>
      <c r="BP478" s="309">
        <f>IF(S478&lt;&gt;"",POWER((Arkusz10!$O$9*Q478+Arkusz10!$P$9)-S478,2))</f>
        <v/>
      </c>
    </row>
    <row customHeight="1" ht="13.8" r="479" s="311">
      <c r="A479" s="450" t="n">
        <v>3.45</v>
      </c>
      <c r="B479" s="450" t="n">
        <v>2.48</v>
      </c>
      <c r="C479" s="450" t="n">
        <v>0.4</v>
      </c>
      <c r="D479" s="450" t="n">
        <v>0.064</v>
      </c>
      <c r="E479" s="450" t="n">
        <v>0</v>
      </c>
      <c r="F479" s="450" t="n">
        <v>1.5</v>
      </c>
      <c r="G479" s="450" t="n">
        <v>0.3</v>
      </c>
      <c r="H479" s="450" t="n">
        <v>0.01</v>
      </c>
      <c r="I479" s="450" t="n">
        <v>0.01</v>
      </c>
      <c r="J479" s="450" t="n">
        <v>0</v>
      </c>
      <c r="K479" s="450" t="n">
        <v>0</v>
      </c>
      <c r="L479" s="450" t="n">
        <v>0</v>
      </c>
      <c r="M479" s="450" t="n">
        <v>0</v>
      </c>
      <c r="N479" s="450" t="n">
        <v>0</v>
      </c>
      <c r="O479" s="450" t="n">
        <v>927</v>
      </c>
      <c r="P479" s="450" t="n">
        <v>120</v>
      </c>
      <c r="Q479" s="450" t="n">
        <v>316</v>
      </c>
      <c r="R479" s="450" t="n">
        <v>120</v>
      </c>
      <c r="S479" s="450" t="n">
        <v>1367</v>
      </c>
      <c r="T479" s="450" t="n">
        <v>1099</v>
      </c>
      <c r="U479" s="450" t="n">
        <v>7.1</v>
      </c>
      <c r="V479" s="450">
        <f>KONWERTUJ_TWARDOSC(AA479,tabela_twardosci!$C$8:$C$69,tabela_twardosci!$K$8:$K$69)</f>
        <v/>
      </c>
      <c r="W479" s="450" t="n"/>
      <c r="X479" s="450" t="n"/>
      <c r="Y479" s="486" t="n">
        <v>55</v>
      </c>
      <c r="Z479" s="450" t="n"/>
      <c r="AA479" s="450" t="n">
        <v>35.4</v>
      </c>
      <c r="AB479" s="450" t="n"/>
      <c r="AC479" s="450" t="n"/>
      <c r="AD479" s="450" t="n"/>
      <c r="AE479" s="450" t="n"/>
      <c r="AF479" s="309">
        <f>NOT(OR(ISBLANK(S479),ISBLANK(T479),ISBLANK(U479),ISBLANK(V479),AND(ISBLANK(W479),ISBLANK(X479))))</f>
        <v/>
      </c>
      <c r="AG479" s="309" t="n">
        <v>25</v>
      </c>
      <c r="AH479" s="309">
        <f>IF(AG628&lt;=30,1,IF(AG628&lt;=60,2,IF(AG628&lt;=100,3,"bd")))</f>
        <v/>
      </c>
      <c r="AI479" s="309">
        <f>AND(A479&gt;=zakresy_produkcyjne!B$2,A479&lt;=zakresy_produkcyjne!B$3)</f>
        <v/>
      </c>
      <c r="AJ479" s="309">
        <f>AND(B479&gt;=zakresy_produkcyjne!C$2,B479&lt;=zakresy_produkcyjne!C$3)</f>
        <v/>
      </c>
      <c r="AK479" s="309">
        <f>AND(C479&gt;=zakresy_produkcyjne!D$2,C479&lt;=zakresy_produkcyjne!D$3)</f>
        <v/>
      </c>
      <c r="AL479" s="309">
        <f>AND(D479&gt;=zakresy_produkcyjne!E$2,D479&lt;=zakresy_produkcyjne!E$3)</f>
        <v/>
      </c>
      <c r="AM479" s="309">
        <f>AND(E479&gt;=zakresy_produkcyjne!F$2,E479&lt;=zakresy_produkcyjne!F$3)</f>
        <v/>
      </c>
      <c r="AN479" s="309">
        <f>AND(F479&gt;=zakresy_produkcyjne!G$2,F479&lt;=zakresy_produkcyjne!G$3)</f>
        <v/>
      </c>
      <c r="AO479" s="309">
        <f>AND(G479&gt;=zakresy_produkcyjne!H$2,G479&lt;=zakresy_produkcyjne!H$3)</f>
        <v/>
      </c>
      <c r="AP479" s="309">
        <f>AND(O479&gt;=zakresy_produkcyjne!I$2,O479&lt;=zakresy_produkcyjne!I$3)</f>
        <v/>
      </c>
      <c r="AQ479" s="309">
        <f>AND(P479&gt;=zakresy_produkcyjne!J$2,P479&lt;=zakresy_produkcyjne!J$3)</f>
        <v/>
      </c>
      <c r="AR479" s="309">
        <f>AND(Q479&gt;=zakresy_produkcyjne!K$2,Q479&lt;=zakresy_produkcyjne!K$3)</f>
        <v/>
      </c>
      <c r="AS479" s="309">
        <f>AND(R479&gt;=zakresy_produkcyjne!L$2,R479&lt;=zakresy_produkcyjne!L$3)</f>
        <v/>
      </c>
      <c r="AT479" s="309">
        <f>AND(AI479:AO479)</f>
        <v/>
      </c>
      <c r="AU479" s="309">
        <f>AND(AP479:AS479)</f>
        <v/>
      </c>
      <c r="AV479" s="309">
        <f>AND(AT479:AU479)</f>
        <v/>
      </c>
      <c r="AW479" s="309">
        <f>AI479*zakresy_produkcyjne!B$4+AJ479*zakresy_produkcyjne!C$4+AK479*zakresy_produkcyjne!D$4+AL479*zakresy_produkcyjne!E$4+AM479*zakresy_produkcyjne!F$4+AN479*zakresy_produkcyjne!G$4+AO479*zakresy_produkcyjne!H$4+AP479*zakresy_produkcyjne!I$4+AQ479*zakresy_produkcyjne!J$4+AR479*zakresy_produkcyjne!K$4+AS479*zakresy_produkcyjne!L$4</f>
        <v/>
      </c>
      <c r="BP479" s="309">
        <f>IF(S479&lt;&gt;"",POWER((Arkusz10!$O$9*Q479+Arkusz10!$P$9)-S479,2))</f>
        <v/>
      </c>
    </row>
    <row customHeight="1" ht="13.8" r="480" s="311">
      <c r="A480" s="450" t="n">
        <v>3.45</v>
      </c>
      <c r="B480" s="450" t="n">
        <v>2.48</v>
      </c>
      <c r="C480" s="450" t="n">
        <v>0.4</v>
      </c>
      <c r="D480" s="450" t="n">
        <v>0.064</v>
      </c>
      <c r="E480" s="450" t="n">
        <v>0</v>
      </c>
      <c r="F480" s="450" t="n">
        <v>1.5</v>
      </c>
      <c r="G480" s="450" t="n">
        <v>0.3</v>
      </c>
      <c r="H480" s="450" t="n">
        <v>0.01</v>
      </c>
      <c r="I480" s="450" t="n">
        <v>0.01</v>
      </c>
      <c r="J480" s="450" t="n">
        <v>0</v>
      </c>
      <c r="K480" s="450" t="n">
        <v>0</v>
      </c>
      <c r="L480" s="450" t="n">
        <v>0</v>
      </c>
      <c r="M480" s="450" t="n">
        <v>0</v>
      </c>
      <c r="N480" s="450" t="n">
        <v>0</v>
      </c>
      <c r="O480" s="450" t="n">
        <v>927</v>
      </c>
      <c r="P480" s="450" t="n">
        <v>120</v>
      </c>
      <c r="Q480" s="450" t="n">
        <v>343</v>
      </c>
      <c r="R480" s="450" t="n">
        <v>120</v>
      </c>
      <c r="S480" s="450" t="n">
        <v>1195</v>
      </c>
      <c r="T480" s="450" t="n">
        <v>911</v>
      </c>
      <c r="U480" s="450" t="n">
        <v>13.5</v>
      </c>
      <c r="V480" s="450">
        <f>KONWERTUJ_TWARDOSC(AA480,tabela_twardosci!$C$8:$C$69,tabela_twardosci!$K$8:$K$69)</f>
        <v/>
      </c>
      <c r="W480" s="450" t="n"/>
      <c r="X480" s="450" t="n"/>
      <c r="Y480" s="486" t="n">
        <v>55</v>
      </c>
      <c r="Z480" s="450" t="n"/>
      <c r="AA480" s="450" t="n">
        <v>29.1</v>
      </c>
      <c r="AB480" s="450" t="n"/>
      <c r="AC480" s="450" t="n"/>
      <c r="AD480" s="450" t="n"/>
      <c r="AE480" s="450" t="n"/>
      <c r="AF480" s="309">
        <f>NOT(OR(ISBLANK(S480),ISBLANK(T480),ISBLANK(U480),ISBLANK(V480),AND(ISBLANK(W480),ISBLANK(X480))))</f>
        <v/>
      </c>
      <c r="AG480" s="309" t="n">
        <v>25</v>
      </c>
      <c r="AH480" s="309">
        <f>IF(AG629&lt;=30,1,IF(AG629&lt;=60,2,IF(AG629&lt;=100,3,"bd")))</f>
        <v/>
      </c>
      <c r="AI480" s="309">
        <f>AND(A480&gt;=zakresy_produkcyjne!B$2,A480&lt;=zakresy_produkcyjne!B$3)</f>
        <v/>
      </c>
      <c r="AJ480" s="309">
        <f>AND(B480&gt;=zakresy_produkcyjne!C$2,B480&lt;=zakresy_produkcyjne!C$3)</f>
        <v/>
      </c>
      <c r="AK480" s="309">
        <f>AND(C480&gt;=zakresy_produkcyjne!D$2,C480&lt;=zakresy_produkcyjne!D$3)</f>
        <v/>
      </c>
      <c r="AL480" s="309">
        <f>AND(D480&gt;=zakresy_produkcyjne!E$2,D480&lt;=zakresy_produkcyjne!E$3)</f>
        <v/>
      </c>
      <c r="AM480" s="309">
        <f>AND(E480&gt;=zakresy_produkcyjne!F$2,E480&lt;=zakresy_produkcyjne!F$3)</f>
        <v/>
      </c>
      <c r="AN480" s="309">
        <f>AND(F480&gt;=zakresy_produkcyjne!G$2,F480&lt;=zakresy_produkcyjne!G$3)</f>
        <v/>
      </c>
      <c r="AO480" s="309">
        <f>AND(G480&gt;=zakresy_produkcyjne!H$2,G480&lt;=zakresy_produkcyjne!H$3)</f>
        <v/>
      </c>
      <c r="AP480" s="309">
        <f>AND(O480&gt;=zakresy_produkcyjne!I$2,O480&lt;=zakresy_produkcyjne!I$3)</f>
        <v/>
      </c>
      <c r="AQ480" s="309">
        <f>AND(P480&gt;=zakresy_produkcyjne!J$2,P480&lt;=zakresy_produkcyjne!J$3)</f>
        <v/>
      </c>
      <c r="AR480" s="309">
        <f>AND(Q480&gt;=zakresy_produkcyjne!K$2,Q480&lt;=zakresy_produkcyjne!K$3)</f>
        <v/>
      </c>
      <c r="AS480" s="309">
        <f>AND(R480&gt;=zakresy_produkcyjne!L$2,R480&lt;=zakresy_produkcyjne!L$3)</f>
        <v/>
      </c>
      <c r="AT480" s="309">
        <f>AND(AI480:AO480)</f>
        <v/>
      </c>
      <c r="AU480" s="309">
        <f>AND(AP480:AS480)</f>
        <v/>
      </c>
      <c r="AV480" s="309">
        <f>AND(AT480:AU480)</f>
        <v/>
      </c>
      <c r="AW480" s="309">
        <f>AI480*zakresy_produkcyjne!B$4+AJ480*zakresy_produkcyjne!C$4+AK480*zakresy_produkcyjne!D$4+AL480*zakresy_produkcyjne!E$4+AM480*zakresy_produkcyjne!F$4+AN480*zakresy_produkcyjne!G$4+AO480*zakresy_produkcyjne!H$4+AP480*zakresy_produkcyjne!I$4+AQ480*zakresy_produkcyjne!J$4+AR480*zakresy_produkcyjne!K$4+AS480*zakresy_produkcyjne!L$4</f>
        <v/>
      </c>
      <c r="BP480" s="309">
        <f>IF(S480&lt;&gt;"",POWER((Arkusz10!$O$9*Q480+Arkusz10!$P$9)-S480,2))</f>
        <v/>
      </c>
    </row>
    <row customHeight="1" ht="13.8" r="481" s="311">
      <c r="A481" s="450" t="n">
        <v>3.45</v>
      </c>
      <c r="B481" s="450" t="n">
        <v>2.48</v>
      </c>
      <c r="C481" s="450" t="n">
        <v>0.4</v>
      </c>
      <c r="D481" s="450" t="n">
        <v>0.064</v>
      </c>
      <c r="E481" s="450" t="n">
        <v>0</v>
      </c>
      <c r="F481" s="450" t="n">
        <v>1.5</v>
      </c>
      <c r="G481" s="450" t="n">
        <v>0.3</v>
      </c>
      <c r="H481" s="450" t="n">
        <v>0.01</v>
      </c>
      <c r="I481" s="450" t="n">
        <v>0.01</v>
      </c>
      <c r="J481" s="450" t="n">
        <v>0</v>
      </c>
      <c r="K481" s="450" t="n">
        <v>0</v>
      </c>
      <c r="L481" s="450" t="n">
        <v>0</v>
      </c>
      <c r="M481" s="450" t="n">
        <v>0</v>
      </c>
      <c r="N481" s="450" t="n">
        <v>0</v>
      </c>
      <c r="O481" s="450" t="n">
        <v>927</v>
      </c>
      <c r="P481" s="450" t="n">
        <v>120</v>
      </c>
      <c r="Q481" s="450" t="n">
        <v>371</v>
      </c>
      <c r="R481" s="450" t="n">
        <v>120</v>
      </c>
      <c r="S481" s="450" t="n">
        <v>1034</v>
      </c>
      <c r="T481" s="450" t="n">
        <v>731</v>
      </c>
      <c r="U481" s="450" t="n">
        <v>12.1</v>
      </c>
      <c r="V481" s="450">
        <f>KONWERTUJ_TWARDOSC(AA481,tabela_twardosci!$C$8:$C$69,tabela_twardosci!$K$8:$K$69)</f>
        <v/>
      </c>
      <c r="W481" s="450" t="n"/>
      <c r="X481" s="450" t="n"/>
      <c r="Y481" s="486" t="n">
        <v>55</v>
      </c>
      <c r="Z481" s="450" t="n"/>
      <c r="AA481" s="450" t="n">
        <v>26.5</v>
      </c>
      <c r="AB481" s="450" t="n"/>
      <c r="AC481" s="450" t="n"/>
      <c r="AD481" s="450" t="n"/>
      <c r="AE481" s="450" t="n"/>
      <c r="AF481" s="309">
        <f>NOT(OR(ISBLANK(S481),ISBLANK(T481),ISBLANK(U481),ISBLANK(V481),AND(ISBLANK(W481),ISBLANK(X481))))</f>
        <v/>
      </c>
      <c r="AG481" s="309" t="n">
        <v>25</v>
      </c>
      <c r="AH481" s="309">
        <f>IF(AG630&lt;=30,1,IF(AG630&lt;=60,2,IF(AG630&lt;=100,3,"bd")))</f>
        <v/>
      </c>
      <c r="AI481" s="309">
        <f>AND(A481&gt;=zakresy_produkcyjne!B$2,A481&lt;=zakresy_produkcyjne!B$3)</f>
        <v/>
      </c>
      <c r="AJ481" s="309">
        <f>AND(B481&gt;=zakresy_produkcyjne!C$2,B481&lt;=zakresy_produkcyjne!C$3)</f>
        <v/>
      </c>
      <c r="AK481" s="309">
        <f>AND(C481&gt;=zakresy_produkcyjne!D$2,C481&lt;=zakresy_produkcyjne!D$3)</f>
        <v/>
      </c>
      <c r="AL481" s="309">
        <f>AND(D481&gt;=zakresy_produkcyjne!E$2,D481&lt;=zakresy_produkcyjne!E$3)</f>
        <v/>
      </c>
      <c r="AM481" s="309">
        <f>AND(E481&gt;=zakresy_produkcyjne!F$2,E481&lt;=zakresy_produkcyjne!F$3)</f>
        <v/>
      </c>
      <c r="AN481" s="309">
        <f>AND(F481&gt;=zakresy_produkcyjne!G$2,F481&lt;=zakresy_produkcyjne!G$3)</f>
        <v/>
      </c>
      <c r="AO481" s="309">
        <f>AND(G481&gt;=zakresy_produkcyjne!H$2,G481&lt;=zakresy_produkcyjne!H$3)</f>
        <v/>
      </c>
      <c r="AP481" s="309">
        <f>AND(O481&gt;=zakresy_produkcyjne!I$2,O481&lt;=zakresy_produkcyjne!I$3)</f>
        <v/>
      </c>
      <c r="AQ481" s="309">
        <f>AND(P481&gt;=zakresy_produkcyjne!J$2,P481&lt;=zakresy_produkcyjne!J$3)</f>
        <v/>
      </c>
      <c r="AR481" s="309">
        <f>AND(Q481&gt;=zakresy_produkcyjne!K$2,Q481&lt;=zakresy_produkcyjne!K$3)</f>
        <v/>
      </c>
      <c r="AS481" s="309">
        <f>AND(R481&gt;=zakresy_produkcyjne!L$2,R481&lt;=zakresy_produkcyjne!L$3)</f>
        <v/>
      </c>
      <c r="AT481" s="309">
        <f>AND(AI481:AO481)</f>
        <v/>
      </c>
      <c r="AU481" s="309">
        <f>AND(AP481:AS481)</f>
        <v/>
      </c>
      <c r="AV481" s="309">
        <f>AND(AT481:AU481)</f>
        <v/>
      </c>
      <c r="AW481" s="309">
        <f>AI481*zakresy_produkcyjne!B$4+AJ481*zakresy_produkcyjne!C$4+AK481*zakresy_produkcyjne!D$4+AL481*zakresy_produkcyjne!E$4+AM481*zakresy_produkcyjne!F$4+AN481*zakresy_produkcyjne!G$4+AO481*zakresy_produkcyjne!H$4+AP481*zakresy_produkcyjne!I$4+AQ481*zakresy_produkcyjne!J$4+AR481*zakresy_produkcyjne!K$4+AS481*zakresy_produkcyjne!L$4</f>
        <v/>
      </c>
      <c r="BP481" s="309">
        <f>IF(S481&lt;&gt;"",POWER((Arkusz10!$O$9*Q481+Arkusz10!$P$9)-S481,2))</f>
        <v/>
      </c>
    </row>
    <row customHeight="1" ht="13.8" r="482" s="311">
      <c r="A482" s="450" t="n">
        <v>3.45</v>
      </c>
      <c r="B482" s="450" t="n">
        <v>2.48</v>
      </c>
      <c r="C482" s="450" t="n">
        <v>0.4</v>
      </c>
      <c r="D482" s="450" t="n">
        <v>0.064</v>
      </c>
      <c r="E482" s="450" t="n">
        <v>0</v>
      </c>
      <c r="F482" s="450" t="n">
        <v>1.5</v>
      </c>
      <c r="G482" s="450" t="n">
        <v>0.3</v>
      </c>
      <c r="H482" s="450" t="n">
        <v>0.01</v>
      </c>
      <c r="I482" s="450" t="n">
        <v>0.01</v>
      </c>
      <c r="J482" s="450" t="n">
        <v>0</v>
      </c>
      <c r="K482" s="450" t="n">
        <v>0</v>
      </c>
      <c r="L482" s="450" t="n">
        <v>0</v>
      </c>
      <c r="M482" s="450" t="n">
        <v>0</v>
      </c>
      <c r="N482" s="450" t="n">
        <v>0</v>
      </c>
      <c r="O482" s="450" t="n">
        <v>927</v>
      </c>
      <c r="P482" s="450" t="n">
        <v>120</v>
      </c>
      <c r="Q482" s="450" t="n">
        <v>385</v>
      </c>
      <c r="R482" s="450" t="n">
        <v>120</v>
      </c>
      <c r="S482" s="450" t="n">
        <v>1080</v>
      </c>
      <c r="T482" s="450" t="n">
        <v>650</v>
      </c>
      <c r="U482" s="450" t="n">
        <v>19.9</v>
      </c>
      <c r="V482" s="450">
        <f>KONWERTUJ_TWARDOSC(AA482,tabela_twardosci!$C$8:$C$69,tabela_twardosci!$K$8:$K$69)</f>
        <v/>
      </c>
      <c r="W482" s="450" t="n"/>
      <c r="X482" s="450" t="n"/>
      <c r="Y482" s="486" t="n">
        <v>55</v>
      </c>
      <c r="Z482" s="450" t="n"/>
      <c r="AA482" s="450" t="n">
        <v>22.8</v>
      </c>
      <c r="AB482" s="450" t="n"/>
      <c r="AC482" s="450" t="n"/>
      <c r="AD482" s="450" t="n"/>
      <c r="AE482" s="450" t="n"/>
      <c r="AF482" s="309">
        <f>NOT(OR(ISBLANK(S482),ISBLANK(T482),ISBLANK(U482),ISBLANK(V482),AND(ISBLANK(W482),ISBLANK(X482))))</f>
        <v/>
      </c>
      <c r="AG482" s="309" t="n">
        <v>25</v>
      </c>
      <c r="AH482" s="309">
        <f>IF(AG631&lt;=30,1,IF(AG631&lt;=60,2,IF(AG631&lt;=100,3,"bd")))</f>
        <v/>
      </c>
      <c r="AI482" s="309">
        <f>AND(A482&gt;=zakresy_produkcyjne!B$2,A482&lt;=zakresy_produkcyjne!B$3)</f>
        <v/>
      </c>
      <c r="AJ482" s="309">
        <f>AND(B482&gt;=zakresy_produkcyjne!C$2,B482&lt;=zakresy_produkcyjne!C$3)</f>
        <v/>
      </c>
      <c r="AK482" s="309">
        <f>AND(C482&gt;=zakresy_produkcyjne!D$2,C482&lt;=zakresy_produkcyjne!D$3)</f>
        <v/>
      </c>
      <c r="AL482" s="309">
        <f>AND(D482&gt;=zakresy_produkcyjne!E$2,D482&lt;=zakresy_produkcyjne!E$3)</f>
        <v/>
      </c>
      <c r="AM482" s="309">
        <f>AND(E482&gt;=zakresy_produkcyjne!F$2,E482&lt;=zakresy_produkcyjne!F$3)</f>
        <v/>
      </c>
      <c r="AN482" s="309">
        <f>AND(F482&gt;=zakresy_produkcyjne!G$2,F482&lt;=zakresy_produkcyjne!G$3)</f>
        <v/>
      </c>
      <c r="AO482" s="309">
        <f>AND(G482&gt;=zakresy_produkcyjne!H$2,G482&lt;=zakresy_produkcyjne!H$3)</f>
        <v/>
      </c>
      <c r="AP482" s="309">
        <f>AND(O482&gt;=zakresy_produkcyjne!I$2,O482&lt;=zakresy_produkcyjne!I$3)</f>
        <v/>
      </c>
      <c r="AQ482" s="309">
        <f>AND(P482&gt;=zakresy_produkcyjne!J$2,P482&lt;=zakresy_produkcyjne!J$3)</f>
        <v/>
      </c>
      <c r="AR482" s="309">
        <f>AND(Q482&gt;=zakresy_produkcyjne!K$2,Q482&lt;=zakresy_produkcyjne!K$3)</f>
        <v/>
      </c>
      <c r="AS482" s="309">
        <f>AND(R482&gt;=zakresy_produkcyjne!L$2,R482&lt;=zakresy_produkcyjne!L$3)</f>
        <v/>
      </c>
      <c r="AT482" s="309">
        <f>AND(AI482:AO482)</f>
        <v/>
      </c>
      <c r="AU482" s="309">
        <f>AND(AP482:AS482)</f>
        <v/>
      </c>
      <c r="AV482" s="309">
        <f>AND(AT482:AU482)</f>
        <v/>
      </c>
      <c r="AW482" s="309">
        <f>AI482*zakresy_produkcyjne!B$4+AJ482*zakresy_produkcyjne!C$4+AK482*zakresy_produkcyjne!D$4+AL482*zakresy_produkcyjne!E$4+AM482*zakresy_produkcyjne!F$4+AN482*zakresy_produkcyjne!G$4+AO482*zakresy_produkcyjne!H$4+AP482*zakresy_produkcyjne!I$4+AQ482*zakresy_produkcyjne!J$4+AR482*zakresy_produkcyjne!K$4+AS482*zakresy_produkcyjne!L$4</f>
        <v/>
      </c>
      <c r="BP482" s="309">
        <f>IF(S482&lt;&gt;"",POWER((Arkusz10!$O$9*Q482+Arkusz10!$P$9)-S482,2))</f>
        <v/>
      </c>
    </row>
    <row customHeight="1" ht="13.8" r="483" s="311">
      <c r="A483" s="487" t="n">
        <v>3.5</v>
      </c>
      <c r="B483" s="487" t="n">
        <v>2.63</v>
      </c>
      <c r="C483" s="487" t="n">
        <v>0.318</v>
      </c>
      <c r="D483" s="487" t="n">
        <v>0.047</v>
      </c>
      <c r="E483" s="487" t="n">
        <v>0</v>
      </c>
      <c r="F483" s="487" t="n">
        <v>0</v>
      </c>
      <c r="G483" s="487" t="n">
        <v>0</v>
      </c>
      <c r="H483" s="487" t="n">
        <v>0.008999999999999999</v>
      </c>
      <c r="I483" s="487" t="n">
        <v>0.019</v>
      </c>
      <c r="J483" s="487" t="n">
        <v>0</v>
      </c>
      <c r="K483" s="487" t="n">
        <v>0</v>
      </c>
      <c r="L483" s="487" t="n">
        <v>0</v>
      </c>
      <c r="M483" s="487" t="n">
        <v>0</v>
      </c>
      <c r="N483" s="487" t="n">
        <v>0</v>
      </c>
      <c r="O483" s="487" t="n">
        <v>900</v>
      </c>
      <c r="P483" s="487" t="n">
        <v>60</v>
      </c>
      <c r="Q483" s="487" t="n">
        <v>365</v>
      </c>
      <c r="R483" s="487" t="n">
        <v>30</v>
      </c>
      <c r="S483" s="487" t="n">
        <v>1111.1</v>
      </c>
      <c r="T483" s="487" t="n">
        <v>816</v>
      </c>
      <c r="U483" s="487" t="n">
        <v>3</v>
      </c>
      <c r="V483" s="487">
        <f>KONWERTUJ_TWARDOSC(AE483,tabela_twardosci!$M$8:$M$69,tabela_twardosci!$K$8:$K$69)</f>
        <v/>
      </c>
      <c r="W483" s="487" t="n"/>
      <c r="X483" s="487" t="n"/>
      <c r="Y483" s="488" t="n">
        <v>56</v>
      </c>
      <c r="Z483" s="487" t="n"/>
      <c r="AA483" s="487" t="n"/>
      <c r="AB483" s="487" t="n"/>
      <c r="AC483" s="487" t="n"/>
      <c r="AD483" s="487" t="n"/>
      <c r="AE483" s="487" t="n">
        <v>345</v>
      </c>
      <c r="AF483" s="309">
        <f>NOT(OR(ISBLANK(S483),ISBLANK(T483),ISBLANK(U483),ISBLANK(V483),AND(ISBLANK(W483),ISBLANK(X483))))</f>
        <v/>
      </c>
      <c r="AG483" s="309" t="n">
        <v>25</v>
      </c>
      <c r="AH483" s="309">
        <f>IF(AG632&lt;=30,1,IF(AG632&lt;=60,2,IF(AG632&lt;=100,3,"bd")))</f>
        <v/>
      </c>
      <c r="AI483" s="309">
        <f>AND(A483&gt;=zakresy_produkcyjne!B$2,A483&lt;=zakresy_produkcyjne!B$3)</f>
        <v/>
      </c>
      <c r="AJ483" s="309">
        <f>AND(B483&gt;=zakresy_produkcyjne!C$2,B483&lt;=zakresy_produkcyjne!C$3)</f>
        <v/>
      </c>
      <c r="AK483" s="309">
        <f>AND(C483&gt;=zakresy_produkcyjne!D$2,C483&lt;=zakresy_produkcyjne!D$3)</f>
        <v/>
      </c>
      <c r="AL483" s="309">
        <f>AND(D483&gt;=zakresy_produkcyjne!E$2,D483&lt;=zakresy_produkcyjne!E$3)</f>
        <v/>
      </c>
      <c r="AM483" s="309">
        <f>AND(E483&gt;=zakresy_produkcyjne!F$2,E483&lt;=zakresy_produkcyjne!F$3)</f>
        <v/>
      </c>
      <c r="AN483" s="309">
        <f>AND(F483&gt;=zakresy_produkcyjne!G$2,F483&lt;=zakresy_produkcyjne!G$3)</f>
        <v/>
      </c>
      <c r="AO483" s="309">
        <f>AND(G483&gt;=zakresy_produkcyjne!H$2,G483&lt;=zakresy_produkcyjne!H$3)</f>
        <v/>
      </c>
      <c r="AP483" s="309">
        <f>AND(O483&gt;=zakresy_produkcyjne!I$2,O483&lt;=zakresy_produkcyjne!I$3)</f>
        <v/>
      </c>
      <c r="AQ483" s="309">
        <f>AND(P483&gt;=zakresy_produkcyjne!J$2,P483&lt;=zakresy_produkcyjne!J$3)</f>
        <v/>
      </c>
      <c r="AR483" s="309">
        <f>AND(Q483&gt;=zakresy_produkcyjne!K$2,Q483&lt;=zakresy_produkcyjne!K$3)</f>
        <v/>
      </c>
      <c r="AS483" s="309">
        <f>AND(R483&gt;=zakresy_produkcyjne!L$2,R483&lt;=zakresy_produkcyjne!L$3)</f>
        <v/>
      </c>
      <c r="AT483" s="309">
        <f>AND(AI483:AO483)</f>
        <v/>
      </c>
      <c r="AU483" s="309">
        <f>AND(AP483:AS483)</f>
        <v/>
      </c>
      <c r="AV483" s="309">
        <f>AND(AT483:AU483)</f>
        <v/>
      </c>
      <c r="AW483" s="309">
        <f>AI483*zakresy_produkcyjne!B$4+AJ483*zakresy_produkcyjne!C$4+AK483*zakresy_produkcyjne!D$4+AL483*zakresy_produkcyjne!E$4+AM483*zakresy_produkcyjne!F$4+AN483*zakresy_produkcyjne!G$4+AO483*zakresy_produkcyjne!H$4+AP483*zakresy_produkcyjne!I$4+AQ483*zakresy_produkcyjne!J$4+AR483*zakresy_produkcyjne!K$4+AS483*zakresy_produkcyjne!L$4</f>
        <v/>
      </c>
      <c r="AY483" s="309" t="n">
        <v>397</v>
      </c>
      <c r="AZ483" s="309" t="n">
        <v>261.5</v>
      </c>
      <c r="BA483" s="309" t="n">
        <v>22.7</v>
      </c>
      <c r="BB483" s="309">
        <f>KONWERTUJ_TWARDOSC(175,tabela_twardosci!$M$8:$M$69,tabela_twardosci!$K$8:$K$69)</f>
        <v/>
      </c>
      <c r="BP483" s="309">
        <f>IF(S483&lt;&gt;"",POWER((Arkusz10!$O$9*Q483+Arkusz10!$P$9)-S483,2))</f>
        <v/>
      </c>
    </row>
    <row customHeight="1" ht="13.8" r="484" s="311">
      <c r="A484" s="487" t="n">
        <v>3.5</v>
      </c>
      <c r="B484" s="487" t="n">
        <v>2.63</v>
      </c>
      <c r="C484" s="487" t="n">
        <v>0.318</v>
      </c>
      <c r="D484" s="487" t="n">
        <v>0.047</v>
      </c>
      <c r="E484" s="487" t="n">
        <v>0</v>
      </c>
      <c r="F484" s="487" t="n">
        <v>0</v>
      </c>
      <c r="G484" s="487" t="n">
        <v>0</v>
      </c>
      <c r="H484" s="487" t="n">
        <v>0.008999999999999999</v>
      </c>
      <c r="I484" s="487" t="n">
        <v>0.019</v>
      </c>
      <c r="J484" s="487" t="n">
        <v>0</v>
      </c>
      <c r="K484" s="487" t="n">
        <v>0</v>
      </c>
      <c r="L484" s="487" t="n">
        <v>0</v>
      </c>
      <c r="M484" s="487" t="n">
        <v>0</v>
      </c>
      <c r="N484" s="487" t="n">
        <v>0</v>
      </c>
      <c r="O484" s="487" t="n">
        <v>900</v>
      </c>
      <c r="P484" s="487" t="n">
        <v>60</v>
      </c>
      <c r="Q484" s="487" t="n">
        <v>365</v>
      </c>
      <c r="R484" s="487" t="n">
        <v>90</v>
      </c>
      <c r="S484" s="487" t="n">
        <v>1096.9</v>
      </c>
      <c r="T484" s="487" t="n">
        <v>790</v>
      </c>
      <c r="U484" s="487" t="n">
        <v>11.1</v>
      </c>
      <c r="V484" s="487">
        <f>KONWERTUJ_TWARDOSC(AE484,tabela_twardosci!$M$8:$M$69,tabela_twardosci!$K$8:$K$69)</f>
        <v/>
      </c>
      <c r="W484" s="487" t="n"/>
      <c r="X484" s="487" t="n"/>
      <c r="Y484" s="488" t="n">
        <v>56</v>
      </c>
      <c r="Z484" s="487" t="n"/>
      <c r="AA484" s="487" t="n"/>
      <c r="AB484" s="487" t="n"/>
      <c r="AC484" s="487" t="n"/>
      <c r="AD484" s="487" t="n"/>
      <c r="AE484" s="487" t="n">
        <v>319</v>
      </c>
      <c r="AF484" s="309">
        <f>NOT(OR(ISBLANK(S484),ISBLANK(T484),ISBLANK(U484),ISBLANK(V484),AND(ISBLANK(W484),ISBLANK(X484))))</f>
        <v/>
      </c>
      <c r="AG484" s="309" t="n">
        <v>25</v>
      </c>
      <c r="AH484" s="309">
        <f>IF(AG633&lt;=30,1,IF(AG633&lt;=60,2,IF(AG633&lt;=100,3,"bd")))</f>
        <v/>
      </c>
      <c r="AI484" s="309">
        <f>AND(A484&gt;=zakresy_produkcyjne!B$2,A484&lt;=zakresy_produkcyjne!B$3)</f>
        <v/>
      </c>
      <c r="AJ484" s="309">
        <f>AND(B484&gt;=zakresy_produkcyjne!C$2,B484&lt;=zakresy_produkcyjne!C$3)</f>
        <v/>
      </c>
      <c r="AK484" s="309">
        <f>AND(C484&gt;=zakresy_produkcyjne!D$2,C484&lt;=zakresy_produkcyjne!D$3)</f>
        <v/>
      </c>
      <c r="AL484" s="309">
        <f>AND(D484&gt;=zakresy_produkcyjne!E$2,D484&lt;=zakresy_produkcyjne!E$3)</f>
        <v/>
      </c>
      <c r="AM484" s="309">
        <f>AND(E484&gt;=zakresy_produkcyjne!F$2,E484&lt;=zakresy_produkcyjne!F$3)</f>
        <v/>
      </c>
      <c r="AN484" s="309">
        <f>AND(F484&gt;=zakresy_produkcyjne!G$2,F484&lt;=zakresy_produkcyjne!G$3)</f>
        <v/>
      </c>
      <c r="AO484" s="309">
        <f>AND(G484&gt;=zakresy_produkcyjne!H$2,G484&lt;=zakresy_produkcyjne!H$3)</f>
        <v/>
      </c>
      <c r="AP484" s="309">
        <f>AND(O484&gt;=zakresy_produkcyjne!I$2,O484&lt;=zakresy_produkcyjne!I$3)</f>
        <v/>
      </c>
      <c r="AQ484" s="309">
        <f>AND(P484&gt;=zakresy_produkcyjne!J$2,P484&lt;=zakresy_produkcyjne!J$3)</f>
        <v/>
      </c>
      <c r="AR484" s="309">
        <f>AND(Q484&gt;=zakresy_produkcyjne!K$2,Q484&lt;=zakresy_produkcyjne!K$3)</f>
        <v/>
      </c>
      <c r="AS484" s="309">
        <f>AND(R484&gt;=zakresy_produkcyjne!L$2,R484&lt;=zakresy_produkcyjne!L$3)</f>
        <v/>
      </c>
      <c r="AT484" s="309">
        <f>AND(AI484:AO484)</f>
        <v/>
      </c>
      <c r="AU484" s="309">
        <f>AND(AP484:AS484)</f>
        <v/>
      </c>
      <c r="AV484" s="309">
        <f>AND(AT484:AU484)</f>
        <v/>
      </c>
      <c r="AW484" s="309">
        <f>AI484*zakresy_produkcyjne!B$4+AJ484*zakresy_produkcyjne!C$4+AK484*zakresy_produkcyjne!D$4+AL484*zakresy_produkcyjne!E$4+AM484*zakresy_produkcyjne!F$4+AN484*zakresy_produkcyjne!G$4+AO484*zakresy_produkcyjne!H$4+AP484*zakresy_produkcyjne!I$4+AQ484*zakresy_produkcyjne!J$4+AR484*zakresy_produkcyjne!K$4+AS484*zakresy_produkcyjne!L$4</f>
        <v/>
      </c>
      <c r="AY484" s="309" t="n">
        <v>397</v>
      </c>
      <c r="AZ484" s="309" t="n">
        <v>261.5</v>
      </c>
      <c r="BA484" s="309" t="n">
        <v>22.7</v>
      </c>
      <c r="BB484" s="309">
        <f>KONWERTUJ_TWARDOSC(175,tabela_twardosci!$M$8:$M$69,tabela_twardosci!$K$8:$K$69)</f>
        <v/>
      </c>
      <c r="BP484" s="309">
        <f>IF(S484&lt;&gt;"",POWER((Arkusz10!$O$9*Q484+Arkusz10!$P$9)-S484,2))</f>
        <v/>
      </c>
    </row>
    <row customHeight="1" ht="13.8" r="485" s="311">
      <c r="A485" s="487" t="n">
        <v>3.5</v>
      </c>
      <c r="B485" s="487" t="n">
        <v>2.63</v>
      </c>
      <c r="C485" s="487" t="n">
        <v>0.318</v>
      </c>
      <c r="D485" s="487" t="n">
        <v>0.047</v>
      </c>
      <c r="E485" s="487" t="n">
        <v>0</v>
      </c>
      <c r="F485" s="487" t="n">
        <v>0</v>
      </c>
      <c r="G485" s="487" t="n">
        <v>0</v>
      </c>
      <c r="H485" s="487" t="n">
        <v>0.008999999999999999</v>
      </c>
      <c r="I485" s="487" t="n">
        <v>0.019</v>
      </c>
      <c r="J485" s="487" t="n">
        <v>0</v>
      </c>
      <c r="K485" s="487" t="n">
        <v>0</v>
      </c>
      <c r="L485" s="487" t="n">
        <v>0</v>
      </c>
      <c r="M485" s="487" t="n">
        <v>0</v>
      </c>
      <c r="N485" s="487" t="n">
        <v>0</v>
      </c>
      <c r="O485" s="487" t="n">
        <v>900</v>
      </c>
      <c r="P485" s="487" t="n">
        <v>60</v>
      </c>
      <c r="Q485" s="487" t="n">
        <v>365</v>
      </c>
      <c r="R485" s="487" t="n">
        <v>120</v>
      </c>
      <c r="S485" s="487" t="n">
        <v>1085.7</v>
      </c>
      <c r="T485" s="487" t="n">
        <v>778</v>
      </c>
      <c r="U485" s="487" t="n">
        <v>12.1</v>
      </c>
      <c r="V485" s="487">
        <f>KONWERTUJ_TWARDOSC(AE485,tabela_twardosci!$M$8:$M$69,tabela_twardosci!$K$8:$K$69)</f>
        <v/>
      </c>
      <c r="W485" s="487" t="n"/>
      <c r="X485" s="487" t="n"/>
      <c r="Y485" s="488" t="n">
        <v>56</v>
      </c>
      <c r="Z485" s="487" t="n"/>
      <c r="AA485" s="487" t="n"/>
      <c r="AB485" s="487" t="n"/>
      <c r="AC485" s="487" t="n"/>
      <c r="AD485" s="487" t="n"/>
      <c r="AE485" s="487" t="n">
        <v>302</v>
      </c>
      <c r="AF485" s="309">
        <f>NOT(OR(ISBLANK(S485),ISBLANK(T485),ISBLANK(U485),ISBLANK(V485),AND(ISBLANK(W485),ISBLANK(X485))))</f>
        <v/>
      </c>
      <c r="AG485" s="309" t="n">
        <v>25</v>
      </c>
      <c r="AH485" s="309">
        <f>IF(AG634&lt;=30,1,IF(AG634&lt;=60,2,IF(AG634&lt;=100,3,"bd")))</f>
        <v/>
      </c>
      <c r="AI485" s="309">
        <f>AND(A485&gt;=zakresy_produkcyjne!B$2,A485&lt;=zakresy_produkcyjne!B$3)</f>
        <v/>
      </c>
      <c r="AJ485" s="309">
        <f>AND(B485&gt;=zakresy_produkcyjne!C$2,B485&lt;=zakresy_produkcyjne!C$3)</f>
        <v/>
      </c>
      <c r="AK485" s="309">
        <f>AND(C485&gt;=zakresy_produkcyjne!D$2,C485&lt;=zakresy_produkcyjne!D$3)</f>
        <v/>
      </c>
      <c r="AL485" s="309">
        <f>AND(D485&gt;=zakresy_produkcyjne!E$2,D485&lt;=zakresy_produkcyjne!E$3)</f>
        <v/>
      </c>
      <c r="AM485" s="309">
        <f>AND(E485&gt;=zakresy_produkcyjne!F$2,E485&lt;=zakresy_produkcyjne!F$3)</f>
        <v/>
      </c>
      <c r="AN485" s="309">
        <f>AND(F485&gt;=zakresy_produkcyjne!G$2,F485&lt;=zakresy_produkcyjne!G$3)</f>
        <v/>
      </c>
      <c r="AO485" s="309">
        <f>AND(G485&gt;=zakresy_produkcyjne!H$2,G485&lt;=zakresy_produkcyjne!H$3)</f>
        <v/>
      </c>
      <c r="AP485" s="309">
        <f>AND(O485&gt;=zakresy_produkcyjne!I$2,O485&lt;=zakresy_produkcyjne!I$3)</f>
        <v/>
      </c>
      <c r="AQ485" s="309">
        <f>AND(P485&gt;=zakresy_produkcyjne!J$2,P485&lt;=zakresy_produkcyjne!J$3)</f>
        <v/>
      </c>
      <c r="AR485" s="309">
        <f>AND(Q485&gt;=zakresy_produkcyjne!K$2,Q485&lt;=zakresy_produkcyjne!K$3)</f>
        <v/>
      </c>
      <c r="AS485" s="309">
        <f>AND(R485&gt;=zakresy_produkcyjne!L$2,R485&lt;=zakresy_produkcyjne!L$3)</f>
        <v/>
      </c>
      <c r="AT485" s="309">
        <f>AND(AI485:AO485)</f>
        <v/>
      </c>
      <c r="AU485" s="309">
        <f>AND(AP485:AS485)</f>
        <v/>
      </c>
      <c r="AV485" s="309">
        <f>AND(AT485:AU485)</f>
        <v/>
      </c>
      <c r="AW485" s="309">
        <f>AI485*zakresy_produkcyjne!B$4+AJ485*zakresy_produkcyjne!C$4+AK485*zakresy_produkcyjne!D$4+AL485*zakresy_produkcyjne!E$4+AM485*zakresy_produkcyjne!F$4+AN485*zakresy_produkcyjne!G$4+AO485*zakresy_produkcyjne!H$4+AP485*zakresy_produkcyjne!I$4+AQ485*zakresy_produkcyjne!J$4+AR485*zakresy_produkcyjne!K$4+AS485*zakresy_produkcyjne!L$4</f>
        <v/>
      </c>
      <c r="AY485" s="309" t="n">
        <v>397</v>
      </c>
      <c r="AZ485" s="309" t="n">
        <v>261.5</v>
      </c>
      <c r="BA485" s="309" t="n">
        <v>22.7</v>
      </c>
      <c r="BB485" s="309">
        <f>KONWERTUJ_TWARDOSC(175,tabela_twardosci!$M$8:$M$69,tabela_twardosci!$K$8:$K$69)</f>
        <v/>
      </c>
      <c r="BP485" s="309">
        <f>IF(S485&lt;&gt;"",POWER((Arkusz10!$O$9*Q485+Arkusz10!$P$9)-S485,2))</f>
        <v/>
      </c>
    </row>
    <row customHeight="1" ht="13.8" r="486" s="311">
      <c r="A486" s="489" t="n">
        <v>3.44</v>
      </c>
      <c r="B486" s="489" t="n">
        <v>2.61</v>
      </c>
      <c r="C486" s="489" t="n">
        <v>0.16</v>
      </c>
      <c r="D486" s="489" t="n">
        <v>0.052</v>
      </c>
      <c r="E486" s="489" t="n">
        <v>0</v>
      </c>
      <c r="F486" s="489" t="n">
        <v>0.03</v>
      </c>
      <c r="G486" s="489" t="n">
        <v>0.001</v>
      </c>
      <c r="H486" s="489" t="n">
        <v>0.01</v>
      </c>
      <c r="I486" s="489" t="n">
        <v>0.024</v>
      </c>
      <c r="J486" s="489" t="n">
        <v>0</v>
      </c>
      <c r="K486" s="489" t="n">
        <v>0.04</v>
      </c>
      <c r="L486" s="489" t="n">
        <v>0</v>
      </c>
      <c r="M486" s="489" t="n">
        <v>0</v>
      </c>
      <c r="N486" s="489" t="n">
        <v>0</v>
      </c>
      <c r="O486" s="489" t="n">
        <v>900</v>
      </c>
      <c r="P486" s="489" t="n">
        <v>60</v>
      </c>
      <c r="Q486" s="489" t="n">
        <v>325</v>
      </c>
      <c r="R486" s="489" t="n">
        <v>50</v>
      </c>
      <c r="S486" s="489" t="n">
        <v>1266</v>
      </c>
      <c r="T486" s="489" t="n"/>
      <c r="U486" s="489" t="n">
        <v>4.3</v>
      </c>
      <c r="V486" s="489">
        <f>KONWERTUJ_TWARDOSC(AE486,tabela_twardosci!$M$8:$M$69,tabela_twardosci!$K$8:$K$69)</f>
        <v/>
      </c>
      <c r="W486" s="489" t="n"/>
      <c r="X486" s="489" t="n">
        <v>88</v>
      </c>
      <c r="Y486" s="490" t="n">
        <v>58</v>
      </c>
      <c r="Z486" s="489" t="n"/>
      <c r="AA486" s="489" t="n"/>
      <c r="AB486" s="489" t="n"/>
      <c r="AC486" s="489" t="n"/>
      <c r="AD486" s="489" t="n"/>
      <c r="AE486" s="489" t="n">
        <v>389</v>
      </c>
      <c r="AF486" s="309">
        <f>NOT(OR(ISBLANK(S486),ISBLANK(T486),ISBLANK(U486),ISBLANK(V486),AND(ISBLANK(W486),ISBLANK(X486))))</f>
        <v/>
      </c>
      <c r="AG486" s="309" t="n">
        <v>25</v>
      </c>
      <c r="AH486" s="309">
        <f>IF(podejrzane!AG285&lt;=30,1,IF(podejrzane!AG285&lt;=60,2,IF(podejrzane!AG285&lt;=100,3,"bd")))</f>
        <v/>
      </c>
      <c r="AI486" s="309">
        <f>AND(A486&gt;=zakresy_produkcyjne!B$2,A486&lt;=zakresy_produkcyjne!B$3)</f>
        <v/>
      </c>
      <c r="AJ486" s="309">
        <f>AND(B486&gt;=zakresy_produkcyjne!C$2,B486&lt;=zakresy_produkcyjne!C$3)</f>
        <v/>
      </c>
      <c r="AK486" s="309">
        <f>AND(C486&gt;=zakresy_produkcyjne!D$2,C486&lt;=zakresy_produkcyjne!D$3)</f>
        <v/>
      </c>
      <c r="AL486" s="309">
        <f>AND(D486&gt;=zakresy_produkcyjne!E$2,D486&lt;=zakresy_produkcyjne!E$3)</f>
        <v/>
      </c>
      <c r="AM486" s="309">
        <f>AND(E486&gt;=zakresy_produkcyjne!F$2,E486&lt;=zakresy_produkcyjne!F$3)</f>
        <v/>
      </c>
      <c r="AN486" s="309">
        <f>AND(F486&gt;=zakresy_produkcyjne!G$2,F486&lt;=zakresy_produkcyjne!G$3)</f>
        <v/>
      </c>
      <c r="AO486" s="309">
        <f>AND(G486&gt;=zakresy_produkcyjne!H$2,G486&lt;=zakresy_produkcyjne!H$3)</f>
        <v/>
      </c>
      <c r="AP486" s="309">
        <f>AND(O486&gt;=zakresy_produkcyjne!I$2,O486&lt;=zakresy_produkcyjne!I$3)</f>
        <v/>
      </c>
      <c r="AQ486" s="309">
        <f>AND(P486&gt;=zakresy_produkcyjne!J$2,P486&lt;=zakresy_produkcyjne!J$3)</f>
        <v/>
      </c>
      <c r="AR486" s="309">
        <f>AND(Q486&gt;=zakresy_produkcyjne!K$2,Q486&lt;=zakresy_produkcyjne!K$3)</f>
        <v/>
      </c>
      <c r="AS486" s="309">
        <f>AND(R486&gt;=zakresy_produkcyjne!L$2,R486&lt;=zakresy_produkcyjne!L$3)</f>
        <v/>
      </c>
      <c r="AT486" s="309">
        <f>AND(AI486:AO486)</f>
        <v/>
      </c>
      <c r="AU486" s="309">
        <f>AND(AP486:AS486)</f>
        <v/>
      </c>
      <c r="AV486" s="309">
        <f>AND(AT486:AU486)</f>
        <v/>
      </c>
      <c r="AW486" s="309">
        <f>AI486*zakresy_produkcyjne!B$4+AJ486*zakresy_produkcyjne!C$4+AK486*zakresy_produkcyjne!D$4+AL486*zakresy_produkcyjne!E$4+AM486*zakresy_produkcyjne!F$4+AN486*zakresy_produkcyjne!G$4+AO486*zakresy_produkcyjne!H$4+AP486*zakresy_produkcyjne!I$4+AQ486*zakresy_produkcyjne!J$4+AR486*zakresy_produkcyjne!K$4+AS486*zakresy_produkcyjne!L$4</f>
        <v/>
      </c>
      <c r="AY486" s="309" t="n">
        <v>487</v>
      </c>
      <c r="BA486" s="309" t="n">
        <v>15</v>
      </c>
      <c r="BB486" s="309">
        <f>KONWERTUJ_TWARDOSC(178,tabela_twardosci!$M$8:$M$69,tabela_twardosci!$K$8:$K$69)</f>
        <v/>
      </c>
      <c r="BP486" s="309">
        <f>IF(S486&lt;&gt;"",POWER((Arkusz10!$O$9*Q486+Arkusz10!$P$9)-S486,2))</f>
        <v/>
      </c>
    </row>
    <row customHeight="1" ht="13.8" r="487" s="311">
      <c r="A487" s="489" t="n">
        <v>3.44</v>
      </c>
      <c r="B487" s="489" t="n">
        <v>2.61</v>
      </c>
      <c r="C487" s="489" t="n">
        <v>0.16</v>
      </c>
      <c r="D487" s="489" t="n">
        <v>0.052</v>
      </c>
      <c r="E487" s="489" t="n">
        <v>0</v>
      </c>
      <c r="F487" s="489" t="n">
        <v>0.03</v>
      </c>
      <c r="G487" s="489" t="n">
        <v>0.001</v>
      </c>
      <c r="H487" s="489" t="n">
        <v>0.01</v>
      </c>
      <c r="I487" s="489" t="n">
        <v>0.024</v>
      </c>
      <c r="J487" s="489" t="n">
        <v>0</v>
      </c>
      <c r="K487" s="489" t="n">
        <v>0.04</v>
      </c>
      <c r="L487" s="489" t="n">
        <v>0</v>
      </c>
      <c r="M487" s="489" t="n">
        <v>0</v>
      </c>
      <c r="N487" s="489" t="n">
        <v>0</v>
      </c>
      <c r="O487" s="489" t="n">
        <v>900</v>
      </c>
      <c r="P487" s="489" t="n">
        <v>60</v>
      </c>
      <c r="Q487" s="489" t="n">
        <v>340</v>
      </c>
      <c r="R487" s="489" t="n">
        <v>50</v>
      </c>
      <c r="S487" s="489" t="n">
        <v>1170</v>
      </c>
      <c r="T487" s="489" t="n"/>
      <c r="U487" s="489" t="n">
        <v>7.2</v>
      </c>
      <c r="V487" s="489">
        <f>KONWERTUJ_TWARDOSC(AE487,tabela_twardosci!$M$8:$M$69,tabela_twardosci!$K$8:$K$69)</f>
        <v/>
      </c>
      <c r="W487" s="489" t="n"/>
      <c r="X487" s="489" t="n">
        <v>124</v>
      </c>
      <c r="Y487" s="490" t="n">
        <v>58</v>
      </c>
      <c r="Z487" s="489" t="n"/>
      <c r="AA487" s="489" t="n"/>
      <c r="AB487" s="489" t="n"/>
      <c r="AC487" s="489" t="n"/>
      <c r="AD487" s="489" t="n"/>
      <c r="AE487" s="489" t="n">
        <v>377</v>
      </c>
      <c r="AF487" s="309">
        <f>NOT(OR(ISBLANK(S487),ISBLANK(T487),ISBLANK(U487),ISBLANK(V487),AND(ISBLANK(W487),ISBLANK(X487))))</f>
        <v/>
      </c>
      <c r="AG487" s="309" t="n">
        <v>25</v>
      </c>
      <c r="AH487" s="309">
        <f>IF(AG636&lt;=30,1,IF(AG636&lt;=60,2,IF(AG636&lt;=100,3,"bd")))</f>
        <v/>
      </c>
      <c r="AI487" s="309">
        <f>AND(A487&gt;=zakresy_produkcyjne!B$2,A487&lt;=zakresy_produkcyjne!B$3)</f>
        <v/>
      </c>
      <c r="AJ487" s="309">
        <f>AND(B487&gt;=zakresy_produkcyjne!C$2,B487&lt;=zakresy_produkcyjne!C$3)</f>
        <v/>
      </c>
      <c r="AK487" s="309">
        <f>AND(C487&gt;=zakresy_produkcyjne!D$2,C487&lt;=zakresy_produkcyjne!D$3)</f>
        <v/>
      </c>
      <c r="AL487" s="309">
        <f>AND(D487&gt;=zakresy_produkcyjne!E$2,D487&lt;=zakresy_produkcyjne!E$3)</f>
        <v/>
      </c>
      <c r="AM487" s="309">
        <f>AND(E487&gt;=zakresy_produkcyjne!F$2,E487&lt;=zakresy_produkcyjne!F$3)</f>
        <v/>
      </c>
      <c r="AN487" s="309">
        <f>AND(F487&gt;=zakresy_produkcyjne!G$2,F487&lt;=zakresy_produkcyjne!G$3)</f>
        <v/>
      </c>
      <c r="AO487" s="309">
        <f>AND(G487&gt;=zakresy_produkcyjne!H$2,G487&lt;=zakresy_produkcyjne!H$3)</f>
        <v/>
      </c>
      <c r="AP487" s="309">
        <f>AND(O487&gt;=zakresy_produkcyjne!I$2,O487&lt;=zakresy_produkcyjne!I$3)</f>
        <v/>
      </c>
      <c r="AQ487" s="309">
        <f>AND(P487&gt;=zakresy_produkcyjne!J$2,P487&lt;=zakresy_produkcyjne!J$3)</f>
        <v/>
      </c>
      <c r="AR487" s="309">
        <f>AND(Q487&gt;=zakresy_produkcyjne!K$2,Q487&lt;=zakresy_produkcyjne!K$3)</f>
        <v/>
      </c>
      <c r="AS487" s="309">
        <f>AND(R487&gt;=zakresy_produkcyjne!L$2,R487&lt;=zakresy_produkcyjne!L$3)</f>
        <v/>
      </c>
      <c r="AT487" s="309">
        <f>AND(AI487:AO487)</f>
        <v/>
      </c>
      <c r="AU487" s="309">
        <f>AND(AP487:AS487)</f>
        <v/>
      </c>
      <c r="AV487" s="309">
        <f>AND(AT487:AU487)</f>
        <v/>
      </c>
      <c r="AW487" s="309">
        <f>AI487*zakresy_produkcyjne!B$4+AJ487*zakresy_produkcyjne!C$4+AK487*zakresy_produkcyjne!D$4+AL487*zakresy_produkcyjne!E$4+AM487*zakresy_produkcyjne!F$4+AN487*zakresy_produkcyjne!G$4+AO487*zakresy_produkcyjne!H$4+AP487*zakresy_produkcyjne!I$4+AQ487*zakresy_produkcyjne!J$4+AR487*zakresy_produkcyjne!K$4+AS487*zakresy_produkcyjne!L$4</f>
        <v/>
      </c>
      <c r="AY487" s="309" t="n">
        <v>487</v>
      </c>
      <c r="BA487" s="309" t="n">
        <v>15</v>
      </c>
      <c r="BB487" s="309">
        <f>KONWERTUJ_TWARDOSC(178,tabela_twardosci!$M$8:$M$69,tabela_twardosci!$K$8:$K$69)</f>
        <v/>
      </c>
      <c r="BP487" s="309">
        <f>IF(S487&lt;&gt;"",POWER((Arkusz10!$O$9*Q487+Arkusz10!$P$9)-S487,2))</f>
        <v/>
      </c>
    </row>
    <row customHeight="1" ht="13.8" r="488" s="311">
      <c r="A488" s="489" t="n">
        <v>3.44</v>
      </c>
      <c r="B488" s="489" t="n">
        <v>2.61</v>
      </c>
      <c r="C488" s="489" t="n">
        <v>0.16</v>
      </c>
      <c r="D488" s="489" t="n">
        <v>0.052</v>
      </c>
      <c r="E488" s="489" t="n">
        <v>0</v>
      </c>
      <c r="F488" s="489" t="n">
        <v>0.03</v>
      </c>
      <c r="G488" s="489" t="n">
        <v>0.001</v>
      </c>
      <c r="H488" s="489" t="n">
        <v>0.01</v>
      </c>
      <c r="I488" s="489" t="n">
        <v>0.024</v>
      </c>
      <c r="J488" s="489" t="n">
        <v>0</v>
      </c>
      <c r="K488" s="489" t="n">
        <v>0.04</v>
      </c>
      <c r="L488" s="489" t="n">
        <v>0</v>
      </c>
      <c r="M488" s="489" t="n">
        <v>0</v>
      </c>
      <c r="N488" s="489" t="n">
        <v>0</v>
      </c>
      <c r="O488" s="489" t="n">
        <v>900</v>
      </c>
      <c r="P488" s="489" t="n">
        <v>60</v>
      </c>
      <c r="Q488" s="489" t="n">
        <v>350</v>
      </c>
      <c r="R488" s="489" t="n">
        <v>50</v>
      </c>
      <c r="S488" s="489" t="n">
        <v>1110</v>
      </c>
      <c r="T488" s="489" t="n"/>
      <c r="U488" s="489" t="n">
        <v>8.1</v>
      </c>
      <c r="V488" s="489">
        <f>KONWERTUJ_TWARDOSC(AE488,tabela_twardosci!$M$8:$M$69,tabela_twardosci!$K$8:$K$69)</f>
        <v/>
      </c>
      <c r="W488" s="489" t="n"/>
      <c r="X488" s="489" t="n">
        <v>132</v>
      </c>
      <c r="Y488" s="490" t="n">
        <v>58</v>
      </c>
      <c r="Z488" s="489" t="n"/>
      <c r="AA488" s="489" t="n"/>
      <c r="AB488" s="489" t="n"/>
      <c r="AC488" s="489" t="n"/>
      <c r="AD488" s="489" t="n"/>
      <c r="AE488" s="489" t="n">
        <v>366</v>
      </c>
      <c r="AF488" s="309">
        <f>NOT(OR(ISBLANK(S488),ISBLANK(T488),ISBLANK(U488),ISBLANK(V488),AND(ISBLANK(W488),ISBLANK(X488))))</f>
        <v/>
      </c>
      <c r="AG488" s="309" t="n">
        <v>25</v>
      </c>
      <c r="AH488" s="309">
        <f>IF(AG637&lt;=30,1,IF(AG637&lt;=60,2,IF(AG637&lt;=100,3,"bd")))</f>
        <v/>
      </c>
      <c r="AI488" s="309">
        <f>AND(A488&gt;=zakresy_produkcyjne!B$2,A488&lt;=zakresy_produkcyjne!B$3)</f>
        <v/>
      </c>
      <c r="AJ488" s="309">
        <f>AND(B488&gt;=zakresy_produkcyjne!C$2,B488&lt;=zakresy_produkcyjne!C$3)</f>
        <v/>
      </c>
      <c r="AK488" s="309">
        <f>AND(C488&gt;=zakresy_produkcyjne!D$2,C488&lt;=zakresy_produkcyjne!D$3)</f>
        <v/>
      </c>
      <c r="AL488" s="309">
        <f>AND(D488&gt;=zakresy_produkcyjne!E$2,D488&lt;=zakresy_produkcyjne!E$3)</f>
        <v/>
      </c>
      <c r="AM488" s="309">
        <f>AND(E488&gt;=zakresy_produkcyjne!F$2,E488&lt;=zakresy_produkcyjne!F$3)</f>
        <v/>
      </c>
      <c r="AN488" s="309">
        <f>AND(F488&gt;=zakresy_produkcyjne!G$2,F488&lt;=zakresy_produkcyjne!G$3)</f>
        <v/>
      </c>
      <c r="AO488" s="309">
        <f>AND(G488&gt;=zakresy_produkcyjne!H$2,G488&lt;=zakresy_produkcyjne!H$3)</f>
        <v/>
      </c>
      <c r="AP488" s="309">
        <f>AND(O488&gt;=zakresy_produkcyjne!I$2,O488&lt;=zakresy_produkcyjne!I$3)</f>
        <v/>
      </c>
      <c r="AQ488" s="309">
        <f>AND(P488&gt;=zakresy_produkcyjne!J$2,P488&lt;=zakresy_produkcyjne!J$3)</f>
        <v/>
      </c>
      <c r="AR488" s="309">
        <f>AND(Q488&gt;=zakresy_produkcyjne!K$2,Q488&lt;=zakresy_produkcyjne!K$3)</f>
        <v/>
      </c>
      <c r="AS488" s="309">
        <f>AND(R488&gt;=zakresy_produkcyjne!L$2,R488&lt;=zakresy_produkcyjne!L$3)</f>
        <v/>
      </c>
      <c r="AT488" s="309">
        <f>AND(AI488:AO488)</f>
        <v/>
      </c>
      <c r="AU488" s="309">
        <f>AND(AP488:AS488)</f>
        <v/>
      </c>
      <c r="AV488" s="309">
        <f>AND(AT488:AU488)</f>
        <v/>
      </c>
      <c r="AW488" s="309">
        <f>AI488*zakresy_produkcyjne!B$4+AJ488*zakresy_produkcyjne!C$4+AK488*zakresy_produkcyjne!D$4+AL488*zakresy_produkcyjne!E$4+AM488*zakresy_produkcyjne!F$4+AN488*zakresy_produkcyjne!G$4+AO488*zakresy_produkcyjne!H$4+AP488*zakresy_produkcyjne!I$4+AQ488*zakresy_produkcyjne!J$4+AR488*zakresy_produkcyjne!K$4+AS488*zakresy_produkcyjne!L$4</f>
        <v/>
      </c>
      <c r="AY488" s="309" t="n">
        <v>487</v>
      </c>
      <c r="BA488" s="309" t="n">
        <v>15</v>
      </c>
      <c r="BB488" s="309">
        <f>KONWERTUJ_TWARDOSC(178,tabela_twardosci!$M$8:$M$69,tabela_twardosci!$K$8:$K$69)</f>
        <v/>
      </c>
      <c r="BP488" s="309">
        <f>IF(S488&lt;&gt;"",POWER((Arkusz10!$O$9*Q488+Arkusz10!$P$9)-S488,2))</f>
        <v/>
      </c>
    </row>
    <row customHeight="1" ht="13.8" r="489" s="311">
      <c r="A489" s="489" t="n">
        <v>3.44</v>
      </c>
      <c r="B489" s="489" t="n">
        <v>2.61</v>
      </c>
      <c r="C489" s="489" t="n">
        <v>0.16</v>
      </c>
      <c r="D489" s="489" t="n">
        <v>0.052</v>
      </c>
      <c r="E489" s="489" t="n">
        <v>0</v>
      </c>
      <c r="F489" s="489" t="n">
        <v>0.03</v>
      </c>
      <c r="G489" s="489" t="n">
        <v>0.001</v>
      </c>
      <c r="H489" s="489" t="n">
        <v>0.01</v>
      </c>
      <c r="I489" s="489" t="n">
        <v>0.024</v>
      </c>
      <c r="J489" s="489" t="n">
        <v>0</v>
      </c>
      <c r="K489" s="489" t="n">
        <v>0.04</v>
      </c>
      <c r="L489" s="489" t="n">
        <v>0</v>
      </c>
      <c r="M489" s="489" t="n">
        <v>0</v>
      </c>
      <c r="N489" s="489" t="n">
        <v>0</v>
      </c>
      <c r="O489" s="489" t="n">
        <v>900</v>
      </c>
      <c r="P489" s="489" t="n">
        <v>60</v>
      </c>
      <c r="Q489" s="489" t="n">
        <v>360</v>
      </c>
      <c r="R489" s="489" t="n">
        <v>50</v>
      </c>
      <c r="S489" s="489" t="n">
        <v>1054</v>
      </c>
      <c r="T489" s="489" t="n"/>
      <c r="U489" s="489" t="n">
        <v>8.6</v>
      </c>
      <c r="V489" s="489">
        <f>KONWERTUJ_TWARDOSC(AE489,tabela_twardosci!$M$8:$M$69,tabela_twardosci!$K$8:$K$69)</f>
        <v/>
      </c>
      <c r="W489" s="489" t="n"/>
      <c r="X489" s="489" t="n">
        <v>138</v>
      </c>
      <c r="Y489" s="490" t="n">
        <v>58</v>
      </c>
      <c r="Z489" s="489" t="n"/>
      <c r="AA489" s="489" t="n"/>
      <c r="AB489" s="489" t="n"/>
      <c r="AC489" s="489" t="n"/>
      <c r="AD489" s="489" t="n"/>
      <c r="AE489" s="489" t="n">
        <v>344</v>
      </c>
      <c r="AF489" s="309">
        <f>NOT(OR(ISBLANK(S489),ISBLANK(T489),ISBLANK(U489),ISBLANK(V489),AND(ISBLANK(W489),ISBLANK(X489))))</f>
        <v/>
      </c>
      <c r="AG489" s="309" t="n">
        <v>25</v>
      </c>
      <c r="AH489" s="309">
        <f>IF(AG638&lt;=30,1,IF(AG638&lt;=60,2,IF(AG638&lt;=100,3,"bd")))</f>
        <v/>
      </c>
      <c r="AI489" s="309">
        <f>AND(A489&gt;=zakresy_produkcyjne!B$2,A489&lt;=zakresy_produkcyjne!B$3)</f>
        <v/>
      </c>
      <c r="AJ489" s="309">
        <f>AND(B489&gt;=zakresy_produkcyjne!C$2,B489&lt;=zakresy_produkcyjne!C$3)</f>
        <v/>
      </c>
      <c r="AK489" s="309">
        <f>AND(C489&gt;=zakresy_produkcyjne!D$2,C489&lt;=zakresy_produkcyjne!D$3)</f>
        <v/>
      </c>
      <c r="AL489" s="309">
        <f>AND(D489&gt;=zakresy_produkcyjne!E$2,D489&lt;=zakresy_produkcyjne!E$3)</f>
        <v/>
      </c>
      <c r="AM489" s="309">
        <f>AND(E489&gt;=zakresy_produkcyjne!F$2,E489&lt;=zakresy_produkcyjne!F$3)</f>
        <v/>
      </c>
      <c r="AN489" s="309">
        <f>AND(F489&gt;=zakresy_produkcyjne!G$2,F489&lt;=zakresy_produkcyjne!G$3)</f>
        <v/>
      </c>
      <c r="AO489" s="309">
        <f>AND(G489&gt;=zakresy_produkcyjne!H$2,G489&lt;=zakresy_produkcyjne!H$3)</f>
        <v/>
      </c>
      <c r="AP489" s="309">
        <f>AND(O489&gt;=zakresy_produkcyjne!I$2,O489&lt;=zakresy_produkcyjne!I$3)</f>
        <v/>
      </c>
      <c r="AQ489" s="309">
        <f>AND(P489&gt;=zakresy_produkcyjne!J$2,P489&lt;=zakresy_produkcyjne!J$3)</f>
        <v/>
      </c>
      <c r="AR489" s="309">
        <f>AND(Q489&gt;=zakresy_produkcyjne!K$2,Q489&lt;=zakresy_produkcyjne!K$3)</f>
        <v/>
      </c>
      <c r="AS489" s="309">
        <f>AND(R489&gt;=zakresy_produkcyjne!L$2,R489&lt;=zakresy_produkcyjne!L$3)</f>
        <v/>
      </c>
      <c r="AT489" s="309">
        <f>AND(AI489:AO489)</f>
        <v/>
      </c>
      <c r="AU489" s="309">
        <f>AND(AP489:AS489)</f>
        <v/>
      </c>
      <c r="AV489" s="309">
        <f>AND(AT489:AU489)</f>
        <v/>
      </c>
      <c r="AW489" s="309">
        <f>AI489*zakresy_produkcyjne!B$4+AJ489*zakresy_produkcyjne!C$4+AK489*zakresy_produkcyjne!D$4+AL489*zakresy_produkcyjne!E$4+AM489*zakresy_produkcyjne!F$4+AN489*zakresy_produkcyjne!G$4+AO489*zakresy_produkcyjne!H$4+AP489*zakresy_produkcyjne!I$4+AQ489*zakresy_produkcyjne!J$4+AR489*zakresy_produkcyjne!K$4+AS489*zakresy_produkcyjne!L$4</f>
        <v/>
      </c>
      <c r="AY489" s="309" t="n">
        <v>487</v>
      </c>
      <c r="BA489" s="309" t="n">
        <v>15</v>
      </c>
      <c r="BB489" s="309">
        <f>KONWERTUJ_TWARDOSC(178,tabela_twardosci!$M$8:$M$69,tabela_twardosci!$K$8:$K$69)</f>
        <v/>
      </c>
      <c r="BP489" s="309">
        <f>IF(S489&lt;&gt;"",POWER((Arkusz10!$O$9*Q489+Arkusz10!$P$9)-S489,2))</f>
        <v/>
      </c>
    </row>
    <row customHeight="1" ht="13.8" r="490" s="311">
      <c r="A490" s="489" t="n">
        <v>3.44</v>
      </c>
      <c r="B490" s="489" t="n">
        <v>2.61</v>
      </c>
      <c r="C490" s="489" t="n">
        <v>0.16</v>
      </c>
      <c r="D490" s="489" t="n">
        <v>0.052</v>
      </c>
      <c r="E490" s="489" t="n">
        <v>0</v>
      </c>
      <c r="F490" s="489" t="n">
        <v>0.03</v>
      </c>
      <c r="G490" s="489" t="n">
        <v>0.001</v>
      </c>
      <c r="H490" s="489" t="n">
        <v>0.01</v>
      </c>
      <c r="I490" s="489" t="n">
        <v>0.024</v>
      </c>
      <c r="J490" s="489" t="n">
        <v>0</v>
      </c>
      <c r="K490" s="489" t="n">
        <v>0.04</v>
      </c>
      <c r="L490" s="489" t="n">
        <v>0</v>
      </c>
      <c r="M490" s="489" t="n">
        <v>0</v>
      </c>
      <c r="N490" s="489" t="n">
        <v>0</v>
      </c>
      <c r="O490" s="489" t="n">
        <v>900</v>
      </c>
      <c r="P490" s="489" t="n">
        <v>60</v>
      </c>
      <c r="Q490" s="489" t="n">
        <v>375</v>
      </c>
      <c r="R490" s="489" t="n">
        <v>50</v>
      </c>
      <c r="S490" s="489" t="n">
        <v>985</v>
      </c>
      <c r="T490" s="489" t="n"/>
      <c r="U490" s="489" t="n">
        <v>10.4</v>
      </c>
      <c r="V490" s="489">
        <f>KONWERTUJ_TWARDOSC(AE490,tabela_twardosci!$M$8:$M$69,tabela_twardosci!$K$8:$K$69)</f>
        <v/>
      </c>
      <c r="W490" s="489" t="n"/>
      <c r="X490" s="489" t="n">
        <v>140</v>
      </c>
      <c r="Y490" s="490" t="n">
        <v>58</v>
      </c>
      <c r="Z490" s="489" t="n"/>
      <c r="AA490" s="489" t="n"/>
      <c r="AB490" s="489" t="n"/>
      <c r="AC490" s="489" t="n"/>
      <c r="AD490" s="489" t="n"/>
      <c r="AE490" s="489" t="n">
        <v>315</v>
      </c>
      <c r="AF490" s="309">
        <f>NOT(OR(ISBLANK(S490),ISBLANK(T490),ISBLANK(U490),ISBLANK(V490),AND(ISBLANK(W490),ISBLANK(X490))))</f>
        <v/>
      </c>
      <c r="AG490" s="309" t="n">
        <v>25</v>
      </c>
      <c r="AH490" s="309">
        <f>IF(AG639&lt;=30,1,IF(AG639&lt;=60,2,IF(AG639&lt;=100,3,"bd")))</f>
        <v/>
      </c>
      <c r="AI490" s="309">
        <f>AND(A490&gt;=zakresy_produkcyjne!B$2,A490&lt;=zakresy_produkcyjne!B$3)</f>
        <v/>
      </c>
      <c r="AJ490" s="309">
        <f>AND(B490&gt;=zakresy_produkcyjne!C$2,B490&lt;=zakresy_produkcyjne!C$3)</f>
        <v/>
      </c>
      <c r="AK490" s="309">
        <f>AND(C490&gt;=zakresy_produkcyjne!D$2,C490&lt;=zakresy_produkcyjne!D$3)</f>
        <v/>
      </c>
      <c r="AL490" s="309">
        <f>AND(D490&gt;=zakresy_produkcyjne!E$2,D490&lt;=zakresy_produkcyjne!E$3)</f>
        <v/>
      </c>
      <c r="AM490" s="309">
        <f>AND(E490&gt;=zakresy_produkcyjne!F$2,E490&lt;=zakresy_produkcyjne!F$3)</f>
        <v/>
      </c>
      <c r="AN490" s="309">
        <f>AND(F490&gt;=zakresy_produkcyjne!G$2,F490&lt;=zakresy_produkcyjne!G$3)</f>
        <v/>
      </c>
      <c r="AO490" s="309">
        <f>AND(G490&gt;=zakresy_produkcyjne!H$2,G490&lt;=zakresy_produkcyjne!H$3)</f>
        <v/>
      </c>
      <c r="AP490" s="309">
        <f>AND(O490&gt;=zakresy_produkcyjne!I$2,O490&lt;=zakresy_produkcyjne!I$3)</f>
        <v/>
      </c>
      <c r="AQ490" s="309">
        <f>AND(P490&gt;=zakresy_produkcyjne!J$2,P490&lt;=zakresy_produkcyjne!J$3)</f>
        <v/>
      </c>
      <c r="AR490" s="309">
        <f>AND(Q490&gt;=zakresy_produkcyjne!K$2,Q490&lt;=zakresy_produkcyjne!K$3)</f>
        <v/>
      </c>
      <c r="AS490" s="309">
        <f>AND(R490&gt;=zakresy_produkcyjne!L$2,R490&lt;=zakresy_produkcyjne!L$3)</f>
        <v/>
      </c>
      <c r="AT490" s="309">
        <f>AND(AI490:AO490)</f>
        <v/>
      </c>
      <c r="AU490" s="309">
        <f>AND(AP490:AS490)</f>
        <v/>
      </c>
      <c r="AV490" s="309">
        <f>AND(AT490:AU490)</f>
        <v/>
      </c>
      <c r="AW490" s="309">
        <f>AI490*zakresy_produkcyjne!B$4+AJ490*zakresy_produkcyjne!C$4+AK490*zakresy_produkcyjne!D$4+AL490*zakresy_produkcyjne!E$4+AM490*zakresy_produkcyjne!F$4+AN490*zakresy_produkcyjne!G$4+AO490*zakresy_produkcyjne!H$4+AP490*zakresy_produkcyjne!I$4+AQ490*zakresy_produkcyjne!J$4+AR490*zakresy_produkcyjne!K$4+AS490*zakresy_produkcyjne!L$4</f>
        <v/>
      </c>
      <c r="AY490" s="309" t="n">
        <v>487</v>
      </c>
      <c r="BA490" s="309" t="n">
        <v>15</v>
      </c>
      <c r="BB490" s="309">
        <f>KONWERTUJ_TWARDOSC(178,tabela_twardosci!$M$8:$M$69,tabela_twardosci!$K$8:$K$69)</f>
        <v/>
      </c>
      <c r="BP490" s="309">
        <f>IF(S490&lt;&gt;"",POWER((Arkusz10!$O$9*Q490+Arkusz10!$P$9)-S490,2))</f>
        <v/>
      </c>
    </row>
    <row customHeight="1" ht="13.8" r="491" s="311">
      <c r="A491" s="491" t="n">
        <v>3.5</v>
      </c>
      <c r="B491" s="491" t="n">
        <v>3</v>
      </c>
      <c r="C491" s="491" t="n">
        <v>0.4</v>
      </c>
      <c r="D491" s="491" t="n">
        <v>0.02</v>
      </c>
      <c r="E491" s="491" t="n">
        <v>1</v>
      </c>
      <c r="F491" s="491" t="n">
        <v>0.3</v>
      </c>
      <c r="G491" s="491" t="n">
        <v>0.17</v>
      </c>
      <c r="H491" s="491" t="n">
        <v>0.03</v>
      </c>
      <c r="I491" s="491" t="n">
        <v>0.03</v>
      </c>
      <c r="J491" s="491" t="n">
        <v>0</v>
      </c>
      <c r="K491" s="491" t="n">
        <v>0.08</v>
      </c>
      <c r="L491" s="491" t="n">
        <v>0</v>
      </c>
      <c r="M491" s="491" t="n">
        <v>0</v>
      </c>
      <c r="N491" s="491" t="n">
        <v>0</v>
      </c>
      <c r="O491" s="491" t="n">
        <v>920</v>
      </c>
      <c r="P491" s="491" t="n">
        <v>120</v>
      </c>
      <c r="Q491" s="491" t="n">
        <v>260</v>
      </c>
      <c r="R491" s="491" t="n">
        <v>120</v>
      </c>
      <c r="S491" s="491" t="n">
        <v>1431</v>
      </c>
      <c r="T491" s="491" t="n">
        <v>1185</v>
      </c>
      <c r="U491" s="491" t="n">
        <v>2.5</v>
      </c>
      <c r="V491" s="491" t="n">
        <v>498</v>
      </c>
      <c r="W491" s="491" t="n"/>
      <c r="X491" s="491" t="n">
        <v>40</v>
      </c>
      <c r="Y491" s="492" t="n">
        <v>59</v>
      </c>
      <c r="Z491" s="491" t="n"/>
      <c r="AA491" s="491" t="n"/>
      <c r="AB491" s="491" t="n"/>
      <c r="AC491" s="491" t="n"/>
      <c r="AD491" s="491" t="n"/>
      <c r="AE491" s="491" t="n"/>
      <c r="AF491" s="309">
        <f>NOT(OR(ISBLANK(S491),ISBLANK(T491),ISBLANK(U491),ISBLANK(V491),AND(ISBLANK(W491),ISBLANK(X491))))</f>
        <v/>
      </c>
      <c r="AG491" s="309" t="n">
        <v>25</v>
      </c>
      <c r="AH491" s="309">
        <f>IF(AG640&lt;=30,1,IF(AG640&lt;=60,2,IF(AG640&lt;=100,3,"bd")))</f>
        <v/>
      </c>
      <c r="AI491" s="309">
        <f>AND(A491&gt;=zakresy_produkcyjne!B$2,A491&lt;=zakresy_produkcyjne!B$3)</f>
        <v/>
      </c>
      <c r="AJ491" s="309">
        <f>AND(B491&gt;=zakresy_produkcyjne!C$2,B491&lt;=zakresy_produkcyjne!C$3)</f>
        <v/>
      </c>
      <c r="AK491" s="309">
        <f>AND(C491&gt;=zakresy_produkcyjne!D$2,C491&lt;=zakresy_produkcyjne!D$3)</f>
        <v/>
      </c>
      <c r="AL491" s="309">
        <f>AND(D491&gt;=zakresy_produkcyjne!E$2,D491&lt;=zakresy_produkcyjne!E$3)</f>
        <v/>
      </c>
      <c r="AM491" s="309">
        <f>AND(E491&gt;=zakresy_produkcyjne!F$2,E491&lt;=zakresy_produkcyjne!F$3)</f>
        <v/>
      </c>
      <c r="AN491" s="309">
        <f>AND(F491&gt;=zakresy_produkcyjne!G$2,F491&lt;=zakresy_produkcyjne!G$3)</f>
        <v/>
      </c>
      <c r="AO491" s="309">
        <f>AND(G491&gt;=zakresy_produkcyjne!H$2,G491&lt;=zakresy_produkcyjne!H$3)</f>
        <v/>
      </c>
      <c r="AP491" s="309">
        <f>AND(O491&gt;=zakresy_produkcyjne!I$2,O491&lt;=zakresy_produkcyjne!I$3)</f>
        <v/>
      </c>
      <c r="AQ491" s="309">
        <f>AND(P491&gt;=zakresy_produkcyjne!J$2,P491&lt;=zakresy_produkcyjne!J$3)</f>
        <v/>
      </c>
      <c r="AR491" s="309">
        <f>AND(Q491&gt;=zakresy_produkcyjne!K$2,Q491&lt;=zakresy_produkcyjne!K$3)</f>
        <v/>
      </c>
      <c r="AS491" s="309">
        <f>AND(R491&gt;=zakresy_produkcyjne!L$2,R491&lt;=zakresy_produkcyjne!L$3)</f>
        <v/>
      </c>
      <c r="AT491" s="309">
        <f>AND(AI491:AO491)</f>
        <v/>
      </c>
      <c r="AU491" s="309">
        <f>AND(AP491:AS491)</f>
        <v/>
      </c>
      <c r="AV491" s="309">
        <f>AND(AT491:AU491)</f>
        <v/>
      </c>
      <c r="AW491" s="309">
        <f>AI491*zakresy_produkcyjne!B$4+AJ491*zakresy_produkcyjne!C$4+AK491*zakresy_produkcyjne!D$4+AL491*zakresy_produkcyjne!E$4+AM491*zakresy_produkcyjne!F$4+AN491*zakresy_produkcyjne!G$4+AO491*zakresy_produkcyjne!H$4+AP491*zakresy_produkcyjne!I$4+AQ491*zakresy_produkcyjne!J$4+AR491*zakresy_produkcyjne!K$4+AS491*zakresy_produkcyjne!L$4</f>
        <v/>
      </c>
      <c r="BP491" s="309">
        <f>IF(S491&lt;&gt;"",POWER((Arkusz10!$O$9*Q491+Arkusz10!$P$9)-S491,2))</f>
        <v/>
      </c>
    </row>
    <row customHeight="1" ht="13.8" r="492" s="311">
      <c r="A492" s="491" t="n">
        <v>3.5</v>
      </c>
      <c r="B492" s="491" t="n">
        <v>3</v>
      </c>
      <c r="C492" s="491" t="n">
        <v>0.4</v>
      </c>
      <c r="D492" s="491" t="n">
        <v>0.02</v>
      </c>
      <c r="E492" s="491" t="n">
        <v>1</v>
      </c>
      <c r="F492" s="491" t="n">
        <v>0.3</v>
      </c>
      <c r="G492" s="491" t="n">
        <v>0.17</v>
      </c>
      <c r="H492" s="491" t="n">
        <v>0.03</v>
      </c>
      <c r="I492" s="491" t="n">
        <v>0.03</v>
      </c>
      <c r="J492" s="491" t="n">
        <v>0</v>
      </c>
      <c r="K492" s="491" t="n">
        <v>0.08</v>
      </c>
      <c r="L492" s="491" t="n">
        <v>0</v>
      </c>
      <c r="M492" s="491" t="n">
        <v>0</v>
      </c>
      <c r="N492" s="491" t="n">
        <v>0</v>
      </c>
      <c r="O492" s="491" t="n">
        <v>920</v>
      </c>
      <c r="P492" s="491" t="n">
        <v>120</v>
      </c>
      <c r="Q492" s="491" t="n">
        <v>280</v>
      </c>
      <c r="R492" s="491" t="n">
        <v>120</v>
      </c>
      <c r="S492" s="491" t="n">
        <v>1408</v>
      </c>
      <c r="T492" s="491" t="n">
        <v>1102</v>
      </c>
      <c r="U492" s="491" t="n">
        <v>4</v>
      </c>
      <c r="V492" s="491" t="n">
        <v>456</v>
      </c>
      <c r="W492" s="491" t="n"/>
      <c r="X492" s="491" t="n">
        <v>46</v>
      </c>
      <c r="Y492" s="492" t="n">
        <v>59</v>
      </c>
      <c r="Z492" s="491" t="n"/>
      <c r="AA492" s="491" t="n"/>
      <c r="AB492" s="491" t="n"/>
      <c r="AC492" s="491" t="n"/>
      <c r="AD492" s="491" t="n"/>
      <c r="AE492" s="491" t="n"/>
      <c r="AF492" s="309">
        <f>NOT(OR(ISBLANK(S492),ISBLANK(T492),ISBLANK(U492),ISBLANK(V492),AND(ISBLANK(W492),ISBLANK(X492))))</f>
        <v/>
      </c>
      <c r="AG492" s="309" t="n">
        <v>25</v>
      </c>
      <c r="AH492" s="309">
        <f>IF(AG641&lt;=30,1,IF(AG641&lt;=60,2,IF(AG641&lt;=100,3,"bd")))</f>
        <v/>
      </c>
      <c r="AI492" s="309">
        <f>AND(A492&gt;=zakresy_produkcyjne!B$2,A492&lt;=zakresy_produkcyjne!B$3)</f>
        <v/>
      </c>
      <c r="AJ492" s="309">
        <f>AND(B492&gt;=zakresy_produkcyjne!C$2,B492&lt;=zakresy_produkcyjne!C$3)</f>
        <v/>
      </c>
      <c r="AK492" s="309">
        <f>AND(C492&gt;=zakresy_produkcyjne!D$2,C492&lt;=zakresy_produkcyjne!D$3)</f>
        <v/>
      </c>
      <c r="AL492" s="309">
        <f>AND(D492&gt;=zakresy_produkcyjne!E$2,D492&lt;=zakresy_produkcyjne!E$3)</f>
        <v/>
      </c>
      <c r="AM492" s="309">
        <f>AND(E492&gt;=zakresy_produkcyjne!F$2,E492&lt;=zakresy_produkcyjne!F$3)</f>
        <v/>
      </c>
      <c r="AN492" s="309">
        <f>AND(F492&gt;=zakresy_produkcyjne!G$2,F492&lt;=zakresy_produkcyjne!G$3)</f>
        <v/>
      </c>
      <c r="AO492" s="309">
        <f>AND(G492&gt;=zakresy_produkcyjne!H$2,G492&lt;=zakresy_produkcyjne!H$3)</f>
        <v/>
      </c>
      <c r="AP492" s="309">
        <f>AND(O492&gt;=zakresy_produkcyjne!I$2,O492&lt;=zakresy_produkcyjne!I$3)</f>
        <v/>
      </c>
      <c r="AQ492" s="309">
        <f>AND(P492&gt;=zakresy_produkcyjne!J$2,P492&lt;=zakresy_produkcyjne!J$3)</f>
        <v/>
      </c>
      <c r="AR492" s="309">
        <f>AND(Q492&gt;=zakresy_produkcyjne!K$2,Q492&lt;=zakresy_produkcyjne!K$3)</f>
        <v/>
      </c>
      <c r="AS492" s="309">
        <f>AND(R492&gt;=zakresy_produkcyjne!L$2,R492&lt;=zakresy_produkcyjne!L$3)</f>
        <v/>
      </c>
      <c r="AT492" s="309">
        <f>AND(AI492:AO492)</f>
        <v/>
      </c>
      <c r="AU492" s="309">
        <f>AND(AP492:AS492)</f>
        <v/>
      </c>
      <c r="AV492" s="309">
        <f>AND(AT492:AU492)</f>
        <v/>
      </c>
      <c r="AW492" s="309">
        <f>AI492*zakresy_produkcyjne!B$4+AJ492*zakresy_produkcyjne!C$4+AK492*zakresy_produkcyjne!D$4+AL492*zakresy_produkcyjne!E$4+AM492*zakresy_produkcyjne!F$4+AN492*zakresy_produkcyjne!G$4+AO492*zakresy_produkcyjne!H$4+AP492*zakresy_produkcyjne!I$4+AQ492*zakresy_produkcyjne!J$4+AR492*zakresy_produkcyjne!K$4+AS492*zakresy_produkcyjne!L$4</f>
        <v/>
      </c>
      <c r="BP492" s="309">
        <f>IF(S492&lt;&gt;"",POWER((Arkusz10!$O$9*Q492+Arkusz10!$P$9)-S492,2))</f>
        <v/>
      </c>
    </row>
    <row customHeight="1" ht="13.8" r="493" s="311">
      <c r="A493" s="491" t="n">
        <v>3.5</v>
      </c>
      <c r="B493" s="491" t="n">
        <v>3</v>
      </c>
      <c r="C493" s="491" t="n">
        <v>0.4</v>
      </c>
      <c r="D493" s="491" t="n">
        <v>0.02</v>
      </c>
      <c r="E493" s="491" t="n">
        <v>1</v>
      </c>
      <c r="F493" s="491" t="n">
        <v>0.3</v>
      </c>
      <c r="G493" s="491" t="n">
        <v>0.17</v>
      </c>
      <c r="H493" s="491" t="n">
        <v>0.03</v>
      </c>
      <c r="I493" s="491" t="n">
        <v>0.03</v>
      </c>
      <c r="J493" s="491" t="n">
        <v>0</v>
      </c>
      <c r="K493" s="491" t="n">
        <v>0.08</v>
      </c>
      <c r="L493" s="491" t="n">
        <v>0</v>
      </c>
      <c r="M493" s="491" t="n">
        <v>0</v>
      </c>
      <c r="N493" s="491" t="n">
        <v>0</v>
      </c>
      <c r="O493" s="491" t="n">
        <v>920</v>
      </c>
      <c r="P493" s="491" t="n">
        <v>120</v>
      </c>
      <c r="Q493" s="491" t="n">
        <v>320</v>
      </c>
      <c r="R493" s="491" t="n">
        <v>120</v>
      </c>
      <c r="S493" s="491" t="n">
        <v>1255</v>
      </c>
      <c r="T493" s="491" t="n">
        <v>982</v>
      </c>
      <c r="U493" s="491" t="n">
        <v>4.6</v>
      </c>
      <c r="V493" s="491" t="n">
        <v>420</v>
      </c>
      <c r="W493" s="491" t="n"/>
      <c r="X493" s="491" t="n">
        <v>65</v>
      </c>
      <c r="Y493" s="492" t="n">
        <v>59</v>
      </c>
      <c r="Z493" s="491" t="n"/>
      <c r="AA493" s="491" t="n"/>
      <c r="AB493" s="491" t="n"/>
      <c r="AC493" s="491" t="n"/>
      <c r="AD493" s="491" t="n"/>
      <c r="AE493" s="491" t="n"/>
      <c r="AF493" s="309">
        <f>NOT(OR(ISBLANK(S493),ISBLANK(T493),ISBLANK(U493),ISBLANK(V493),AND(ISBLANK(W493),ISBLANK(X493))))</f>
        <v/>
      </c>
      <c r="AG493" s="309" t="n">
        <v>25</v>
      </c>
      <c r="AH493" s="309">
        <f>IF(AG642&lt;=30,1,IF(AG642&lt;=60,2,IF(AG642&lt;=100,3,"bd")))</f>
        <v/>
      </c>
      <c r="AI493" s="309">
        <f>AND(A493&gt;=zakresy_produkcyjne!B$2,A493&lt;=zakresy_produkcyjne!B$3)</f>
        <v/>
      </c>
      <c r="AJ493" s="309">
        <f>AND(B493&gt;=zakresy_produkcyjne!C$2,B493&lt;=zakresy_produkcyjne!C$3)</f>
        <v/>
      </c>
      <c r="AK493" s="309">
        <f>AND(C493&gt;=zakresy_produkcyjne!D$2,C493&lt;=zakresy_produkcyjne!D$3)</f>
        <v/>
      </c>
      <c r="AL493" s="309">
        <f>AND(D493&gt;=zakresy_produkcyjne!E$2,D493&lt;=zakresy_produkcyjne!E$3)</f>
        <v/>
      </c>
      <c r="AM493" s="309">
        <f>AND(E493&gt;=zakresy_produkcyjne!F$2,E493&lt;=zakresy_produkcyjne!F$3)</f>
        <v/>
      </c>
      <c r="AN493" s="309">
        <f>AND(F493&gt;=zakresy_produkcyjne!G$2,F493&lt;=zakresy_produkcyjne!G$3)</f>
        <v/>
      </c>
      <c r="AO493" s="309">
        <f>AND(G493&gt;=zakresy_produkcyjne!H$2,G493&lt;=zakresy_produkcyjne!H$3)</f>
        <v/>
      </c>
      <c r="AP493" s="309">
        <f>AND(O493&gt;=zakresy_produkcyjne!I$2,O493&lt;=zakresy_produkcyjne!I$3)</f>
        <v/>
      </c>
      <c r="AQ493" s="309">
        <f>AND(P493&gt;=zakresy_produkcyjne!J$2,P493&lt;=zakresy_produkcyjne!J$3)</f>
        <v/>
      </c>
      <c r="AR493" s="309">
        <f>AND(Q493&gt;=zakresy_produkcyjne!K$2,Q493&lt;=zakresy_produkcyjne!K$3)</f>
        <v/>
      </c>
      <c r="AS493" s="309">
        <f>AND(R493&gt;=zakresy_produkcyjne!L$2,R493&lt;=zakresy_produkcyjne!L$3)</f>
        <v/>
      </c>
      <c r="AT493" s="309">
        <f>AND(AI493:AO493)</f>
        <v/>
      </c>
      <c r="AU493" s="309">
        <f>AND(AP493:AS493)</f>
        <v/>
      </c>
      <c r="AV493" s="309">
        <f>AND(AT493:AU493)</f>
        <v/>
      </c>
      <c r="AW493" s="309">
        <f>AI493*zakresy_produkcyjne!B$4+AJ493*zakresy_produkcyjne!C$4+AK493*zakresy_produkcyjne!D$4+AL493*zakresy_produkcyjne!E$4+AM493*zakresy_produkcyjne!F$4+AN493*zakresy_produkcyjne!G$4+AO493*zakresy_produkcyjne!H$4+AP493*zakresy_produkcyjne!I$4+AQ493*zakresy_produkcyjne!J$4+AR493*zakresy_produkcyjne!K$4+AS493*zakresy_produkcyjne!L$4</f>
        <v/>
      </c>
      <c r="BP493" s="309">
        <f>IF(S493&lt;&gt;"",POWER((Arkusz10!$O$9*Q493+Arkusz10!$P$9)-S493,2))</f>
        <v/>
      </c>
    </row>
    <row customHeight="1" ht="13.8" r="494" s="311">
      <c r="A494" s="491" t="n">
        <v>3.5</v>
      </c>
      <c r="B494" s="491" t="n">
        <v>3</v>
      </c>
      <c r="C494" s="491" t="n">
        <v>0.4</v>
      </c>
      <c r="D494" s="491" t="n">
        <v>0.02</v>
      </c>
      <c r="E494" s="491" t="n">
        <v>1</v>
      </c>
      <c r="F494" s="491" t="n">
        <v>0.3</v>
      </c>
      <c r="G494" s="491" t="n">
        <v>0.17</v>
      </c>
      <c r="H494" s="491" t="n">
        <v>0.03</v>
      </c>
      <c r="I494" s="491" t="n">
        <v>0.03</v>
      </c>
      <c r="J494" s="491" t="n">
        <v>0</v>
      </c>
      <c r="K494" s="491" t="n">
        <v>0.08</v>
      </c>
      <c r="L494" s="491" t="n">
        <v>0</v>
      </c>
      <c r="M494" s="491" t="n">
        <v>0</v>
      </c>
      <c r="N494" s="491" t="n">
        <v>0</v>
      </c>
      <c r="O494" s="491" t="n">
        <v>920</v>
      </c>
      <c r="P494" s="491" t="n">
        <v>120</v>
      </c>
      <c r="Q494" s="491" t="n">
        <v>360</v>
      </c>
      <c r="R494" s="491" t="n">
        <v>120</v>
      </c>
      <c r="S494" s="491" t="n">
        <v>1035</v>
      </c>
      <c r="T494" s="491" t="n">
        <v>715</v>
      </c>
      <c r="U494" s="491" t="n">
        <v>6.9</v>
      </c>
      <c r="V494" s="491" t="n">
        <v>356</v>
      </c>
      <c r="W494" s="491" t="n"/>
      <c r="X494" s="491" t="n">
        <v>74</v>
      </c>
      <c r="Y494" s="492" t="n">
        <v>59</v>
      </c>
      <c r="Z494" s="491" t="n"/>
      <c r="AA494" s="491" t="n"/>
      <c r="AB494" s="491" t="n"/>
      <c r="AC494" s="491" t="n"/>
      <c r="AD494" s="491" t="n"/>
      <c r="AE494" s="491" t="n"/>
      <c r="AF494" s="309">
        <f>NOT(OR(ISBLANK(S494),ISBLANK(T494),ISBLANK(U494),ISBLANK(V494),AND(ISBLANK(W494),ISBLANK(X494))))</f>
        <v/>
      </c>
      <c r="AG494" s="309" t="n">
        <v>25</v>
      </c>
      <c r="AH494" s="309">
        <f>IF(AG643&lt;=30,1,IF(AG643&lt;=60,2,IF(AG643&lt;=100,3,"bd")))</f>
        <v/>
      </c>
      <c r="AI494" s="309">
        <f>AND(A494&gt;=zakresy_produkcyjne!B$2,A494&lt;=zakresy_produkcyjne!B$3)</f>
        <v/>
      </c>
      <c r="AJ494" s="309">
        <f>AND(B494&gt;=zakresy_produkcyjne!C$2,B494&lt;=zakresy_produkcyjne!C$3)</f>
        <v/>
      </c>
      <c r="AK494" s="309">
        <f>AND(C494&gt;=zakresy_produkcyjne!D$2,C494&lt;=zakresy_produkcyjne!D$3)</f>
        <v/>
      </c>
      <c r="AL494" s="309">
        <f>AND(D494&gt;=zakresy_produkcyjne!E$2,D494&lt;=zakresy_produkcyjne!E$3)</f>
        <v/>
      </c>
      <c r="AM494" s="309">
        <f>AND(E494&gt;=zakresy_produkcyjne!F$2,E494&lt;=zakresy_produkcyjne!F$3)</f>
        <v/>
      </c>
      <c r="AN494" s="309">
        <f>AND(F494&gt;=zakresy_produkcyjne!G$2,F494&lt;=zakresy_produkcyjne!G$3)</f>
        <v/>
      </c>
      <c r="AO494" s="309">
        <f>AND(G494&gt;=zakresy_produkcyjne!H$2,G494&lt;=zakresy_produkcyjne!H$3)</f>
        <v/>
      </c>
      <c r="AP494" s="309">
        <f>AND(O494&gt;=zakresy_produkcyjne!I$2,O494&lt;=zakresy_produkcyjne!I$3)</f>
        <v/>
      </c>
      <c r="AQ494" s="309">
        <f>AND(P494&gt;=zakresy_produkcyjne!J$2,P494&lt;=zakresy_produkcyjne!J$3)</f>
        <v/>
      </c>
      <c r="AR494" s="309">
        <f>AND(Q494&gt;=zakresy_produkcyjne!K$2,Q494&lt;=zakresy_produkcyjne!K$3)</f>
        <v/>
      </c>
      <c r="AS494" s="309">
        <f>AND(R494&gt;=zakresy_produkcyjne!L$2,R494&lt;=zakresy_produkcyjne!L$3)</f>
        <v/>
      </c>
      <c r="AT494" s="309">
        <f>AND(AI494:AO494)</f>
        <v/>
      </c>
      <c r="AU494" s="309">
        <f>AND(AP494:AS494)</f>
        <v/>
      </c>
      <c r="AV494" s="309">
        <f>AND(AT494:AU494)</f>
        <v/>
      </c>
      <c r="AW494" s="309">
        <f>AI494*zakresy_produkcyjne!B$4+AJ494*zakresy_produkcyjne!C$4+AK494*zakresy_produkcyjne!D$4+AL494*zakresy_produkcyjne!E$4+AM494*zakresy_produkcyjne!F$4+AN494*zakresy_produkcyjne!G$4+AO494*zakresy_produkcyjne!H$4+AP494*zakresy_produkcyjne!I$4+AQ494*zakresy_produkcyjne!J$4+AR494*zakresy_produkcyjne!K$4+AS494*zakresy_produkcyjne!L$4</f>
        <v/>
      </c>
      <c r="BP494" s="309">
        <f>IF(S494&lt;&gt;"",POWER((Arkusz10!$O$9*Q494+Arkusz10!$P$9)-S494,2))</f>
        <v/>
      </c>
    </row>
    <row customHeight="1" ht="13.8" r="495" s="311">
      <c r="A495" s="493" t="n">
        <v>3.39</v>
      </c>
      <c r="B495" s="493" t="n">
        <v>2.62</v>
      </c>
      <c r="C495" s="493" t="n">
        <v>0.29</v>
      </c>
      <c r="D495" s="493" t="n">
        <v>0.046</v>
      </c>
      <c r="E495" s="493" t="n">
        <v>0.51</v>
      </c>
      <c r="F495" s="493" t="n">
        <v>0.72</v>
      </c>
      <c r="G495" s="493" t="n">
        <v>0</v>
      </c>
      <c r="H495" s="493" t="n">
        <v>0.01</v>
      </c>
      <c r="I495" s="493" t="n">
        <v>0.042</v>
      </c>
      <c r="J495" s="493" t="n">
        <v>0</v>
      </c>
      <c r="K495" s="493" t="n">
        <v>0</v>
      </c>
      <c r="L495" s="493" t="n">
        <v>0</v>
      </c>
      <c r="M495" s="493" t="n">
        <v>0</v>
      </c>
      <c r="N495" s="493" t="n">
        <v>0</v>
      </c>
      <c r="O495" s="493" t="n">
        <v>930</v>
      </c>
      <c r="P495" s="493" t="n">
        <v>60</v>
      </c>
      <c r="Q495" s="493" t="n">
        <v>380</v>
      </c>
      <c r="R495" s="493" t="n">
        <v>120</v>
      </c>
      <c r="S495" s="493" t="n">
        <v>1080</v>
      </c>
      <c r="T495" s="493" t="n"/>
      <c r="U495" s="493" t="n">
        <v>7.8</v>
      </c>
      <c r="V495" s="493" t="n">
        <v>314</v>
      </c>
      <c r="W495" s="493" t="n">
        <v>9.300000000000001</v>
      </c>
      <c r="X495" s="493">
        <f>11*W495</f>
        <v/>
      </c>
      <c r="Y495" s="494" t="n">
        <v>60</v>
      </c>
      <c r="Z495" s="493" t="n"/>
      <c r="AA495" s="493" t="n"/>
      <c r="AB495" s="493" t="n"/>
      <c r="AC495" s="493" t="n"/>
      <c r="AD495" s="493" t="n"/>
      <c r="AE495" s="493" t="n"/>
      <c r="AF495" s="309">
        <f>NOT(OR(ISBLANK(S495),ISBLANK(T495),ISBLANK(U495),ISBLANK(V495),AND(ISBLANK(W495),ISBLANK(X495))))</f>
        <v/>
      </c>
      <c r="AG495" s="309" t="n">
        <v>25</v>
      </c>
      <c r="AH495" s="309">
        <f>IF(podejrzane!AG279&lt;=30,1,IF(podejrzane!AG279&lt;=60,2,IF(podejrzane!AG279&lt;=100,3,"bd")))</f>
        <v/>
      </c>
      <c r="AI495" s="309">
        <f>AND(A495&gt;=zakresy_produkcyjne!B$2,A495&lt;=zakresy_produkcyjne!B$3)</f>
        <v/>
      </c>
      <c r="AJ495" s="309">
        <f>AND(B495&gt;=zakresy_produkcyjne!C$2,B495&lt;=zakresy_produkcyjne!C$3)</f>
        <v/>
      </c>
      <c r="AK495" s="309">
        <f>AND(C495&gt;=zakresy_produkcyjne!D$2,C495&lt;=zakresy_produkcyjne!D$3)</f>
        <v/>
      </c>
      <c r="AL495" s="309">
        <f>AND(D495&gt;=zakresy_produkcyjne!E$2,D495&lt;=zakresy_produkcyjne!E$3)</f>
        <v/>
      </c>
      <c r="AM495" s="309">
        <f>AND(E495&gt;=zakresy_produkcyjne!F$2,E495&lt;=zakresy_produkcyjne!F$3)</f>
        <v/>
      </c>
      <c r="AN495" s="309">
        <f>AND(F495&gt;=zakresy_produkcyjne!G$2,F495&lt;=zakresy_produkcyjne!G$3)</f>
        <v/>
      </c>
      <c r="AO495" s="309">
        <f>AND(G495&gt;=zakresy_produkcyjne!H$2,G495&lt;=zakresy_produkcyjne!H$3)</f>
        <v/>
      </c>
      <c r="AP495" s="309">
        <f>AND(O495&gt;=zakresy_produkcyjne!I$2,O495&lt;=zakresy_produkcyjne!I$3)</f>
        <v/>
      </c>
      <c r="AQ495" s="309">
        <f>AND(P495&gt;=zakresy_produkcyjne!J$2,P495&lt;=zakresy_produkcyjne!J$3)</f>
        <v/>
      </c>
      <c r="AR495" s="309">
        <f>AND(Q495&gt;=zakresy_produkcyjne!K$2,Q495&lt;=zakresy_produkcyjne!K$3)</f>
        <v/>
      </c>
      <c r="AS495" s="309">
        <f>AND(R495&gt;=zakresy_produkcyjne!L$2,R495&lt;=zakresy_produkcyjne!L$3)</f>
        <v/>
      </c>
      <c r="AT495" s="309">
        <f>AND(AI495:AO495)</f>
        <v/>
      </c>
      <c r="AU495" s="309">
        <f>AND(AP495:AS495)</f>
        <v/>
      </c>
      <c r="AV495" s="309">
        <f>AND(AT495:AU495)</f>
        <v/>
      </c>
      <c r="AW495" s="309">
        <f>AI495*zakresy_produkcyjne!B$4+AJ495*zakresy_produkcyjne!C$4+AK495*zakresy_produkcyjne!D$4+AL495*zakresy_produkcyjne!E$4+AM495*zakresy_produkcyjne!F$4+AN495*zakresy_produkcyjne!G$4+AO495*zakresy_produkcyjne!H$4+AP495*zakresy_produkcyjne!I$4+AQ495*zakresy_produkcyjne!J$4+AR495*zakresy_produkcyjne!K$4+AS495*zakresy_produkcyjne!L$4</f>
        <v/>
      </c>
      <c r="AY495" s="309" t="n">
        <v>656</v>
      </c>
      <c r="BA495" s="309" t="n">
        <v>3.2</v>
      </c>
      <c r="BB495" s="309" t="n">
        <v>252</v>
      </c>
      <c r="BP495" s="309">
        <f>IF(S495&lt;&gt;"",POWER((Arkusz10!$O$9*Q495+Arkusz10!$P$9)-S495,2))</f>
        <v/>
      </c>
    </row>
    <row customHeight="1" ht="13.8" r="496" s="311">
      <c r="A496" s="495" t="n">
        <v>3.54</v>
      </c>
      <c r="B496" s="495" t="n">
        <v>2.46</v>
      </c>
      <c r="C496" s="495" t="n">
        <v>0.27</v>
      </c>
      <c r="D496" s="495" t="n">
        <v>0.062</v>
      </c>
      <c r="E496" s="495" t="n">
        <v>0.53</v>
      </c>
      <c r="F496" s="495" t="n">
        <v>0.04</v>
      </c>
      <c r="G496" s="495" t="n">
        <v>0.001</v>
      </c>
      <c r="H496" s="495" t="n">
        <v>0.003</v>
      </c>
      <c r="I496" s="495" t="n">
        <v>0.038</v>
      </c>
      <c r="J496" s="495" t="n">
        <v>0</v>
      </c>
      <c r="K496" s="495" t="n">
        <v>0.07000000000000001</v>
      </c>
      <c r="L496" s="495" t="n">
        <v>0</v>
      </c>
      <c r="M496" s="495" t="n">
        <v>0.001</v>
      </c>
      <c r="N496" s="495" t="n">
        <v>0.001</v>
      </c>
      <c r="O496" s="495" t="n">
        <v>880</v>
      </c>
      <c r="P496" s="495" t="n">
        <v>120</v>
      </c>
      <c r="Q496" s="495" t="n">
        <v>310</v>
      </c>
      <c r="R496" s="495" t="n">
        <v>90</v>
      </c>
      <c r="S496" s="495" t="n">
        <v>1488</v>
      </c>
      <c r="T496" s="495" t="n">
        <v>1045</v>
      </c>
      <c r="U496" s="495" t="n">
        <v>1</v>
      </c>
      <c r="V496" s="495" t="n">
        <v>415</v>
      </c>
      <c r="W496" s="495" t="n"/>
      <c r="X496" s="495" t="n"/>
      <c r="Y496" s="496" t="n">
        <v>61</v>
      </c>
      <c r="Z496" s="495" t="n"/>
      <c r="AA496" s="495" t="n"/>
      <c r="AB496" s="495" t="n"/>
      <c r="AC496" s="495" t="n"/>
      <c r="AD496" s="495" t="n"/>
      <c r="AE496" s="495" t="n"/>
      <c r="AF496" s="309">
        <f>NOT(OR(ISBLANK(S496),ISBLANK(T496),ISBLANK(U496),ISBLANK(V496),AND(ISBLANK(W496),ISBLANK(X496))))</f>
        <v/>
      </c>
      <c r="AG496" s="309" t="n">
        <v>25</v>
      </c>
      <c r="AH496" s="309">
        <f>IF(podejrzane!AG280&lt;=30,1,IF(podejrzane!AG280&lt;=60,2,IF(podejrzane!AG280&lt;=100,3,"bd")))</f>
        <v/>
      </c>
      <c r="AI496" s="309">
        <f>AND(A496&gt;=zakresy_produkcyjne!B$2,A496&lt;=zakresy_produkcyjne!B$3)</f>
        <v/>
      </c>
      <c r="AJ496" s="309">
        <f>AND(B496&gt;=zakresy_produkcyjne!C$2,B496&lt;=zakresy_produkcyjne!C$3)</f>
        <v/>
      </c>
      <c r="AK496" s="309">
        <f>AND(C496&gt;=zakresy_produkcyjne!D$2,C496&lt;=zakresy_produkcyjne!D$3)</f>
        <v/>
      </c>
      <c r="AL496" s="309">
        <f>AND(D496&gt;=zakresy_produkcyjne!E$2,D496&lt;=zakresy_produkcyjne!E$3)</f>
        <v/>
      </c>
      <c r="AM496" s="309">
        <f>AND(E496&gt;=zakresy_produkcyjne!F$2,E496&lt;=zakresy_produkcyjne!F$3)</f>
        <v/>
      </c>
      <c r="AN496" s="309">
        <f>AND(F496&gt;=zakresy_produkcyjne!G$2,F496&lt;=zakresy_produkcyjne!G$3)</f>
        <v/>
      </c>
      <c r="AO496" s="309">
        <f>AND(G496&gt;=zakresy_produkcyjne!H$2,G496&lt;=zakresy_produkcyjne!H$3)</f>
        <v/>
      </c>
      <c r="AP496" s="309">
        <f>AND(O496&gt;=zakresy_produkcyjne!I$2,O496&lt;=zakresy_produkcyjne!I$3)</f>
        <v/>
      </c>
      <c r="AQ496" s="309">
        <f>AND(P496&gt;=zakresy_produkcyjne!J$2,P496&lt;=zakresy_produkcyjne!J$3)</f>
        <v/>
      </c>
      <c r="AR496" s="309">
        <f>AND(Q496&gt;=zakresy_produkcyjne!K$2,Q496&lt;=zakresy_produkcyjne!K$3)</f>
        <v/>
      </c>
      <c r="AS496" s="309">
        <f>AND(R496&gt;=zakresy_produkcyjne!L$2,R496&lt;=zakresy_produkcyjne!L$3)</f>
        <v/>
      </c>
      <c r="AT496" s="309">
        <f>AND(AI496:AO496)</f>
        <v/>
      </c>
      <c r="AU496" s="309">
        <f>AND(AP496:AS496)</f>
        <v/>
      </c>
      <c r="AV496" s="309">
        <f>AND(AT496:AU496)</f>
        <v/>
      </c>
      <c r="AW496" s="309">
        <f>AI496*zakresy_produkcyjne!B$4+AJ496*zakresy_produkcyjne!C$4+AK496*zakresy_produkcyjne!D$4+AL496*zakresy_produkcyjne!E$4+AM496*zakresy_produkcyjne!F$4+AN496*zakresy_produkcyjne!G$4+AO496*zakresy_produkcyjne!H$4+AP496*zakresy_produkcyjne!I$4+AQ496*zakresy_produkcyjne!J$4+AR496*zakresy_produkcyjne!K$4+AS496*zakresy_produkcyjne!L$4</f>
        <v/>
      </c>
      <c r="BD496" s="309" t="n">
        <v>200</v>
      </c>
      <c r="BP496" s="309">
        <f>IF(S496&lt;&gt;"",POWER((Arkusz10!$O$9*Q496+Arkusz10!$P$9)-S496,2))</f>
        <v/>
      </c>
    </row>
    <row customHeight="1" ht="13.8" r="497" s="311">
      <c r="A497" s="495" t="n">
        <v>3.54</v>
      </c>
      <c r="B497" s="495" t="n">
        <v>2.46</v>
      </c>
      <c r="C497" s="495" t="n">
        <v>0.27</v>
      </c>
      <c r="D497" s="495" t="n">
        <v>0.062</v>
      </c>
      <c r="E497" s="495" t="n">
        <v>0.53</v>
      </c>
      <c r="F497" s="495" t="n">
        <v>0.04</v>
      </c>
      <c r="G497" s="495" t="n">
        <v>0.001</v>
      </c>
      <c r="H497" s="495" t="n">
        <v>0.003</v>
      </c>
      <c r="I497" s="495" t="n">
        <v>0.038</v>
      </c>
      <c r="J497" s="495" t="n">
        <v>0</v>
      </c>
      <c r="K497" s="495" t="n">
        <v>0.07000000000000001</v>
      </c>
      <c r="L497" s="495" t="n">
        <v>0</v>
      </c>
      <c r="M497" s="495" t="n">
        <v>0.001</v>
      </c>
      <c r="N497" s="495" t="n">
        <v>0.001</v>
      </c>
      <c r="O497" s="495" t="n">
        <v>880</v>
      </c>
      <c r="P497" s="495" t="n">
        <v>120</v>
      </c>
      <c r="Q497" s="495" t="n">
        <v>380</v>
      </c>
      <c r="R497" s="495" t="n">
        <v>90</v>
      </c>
      <c r="S497" s="495" t="n">
        <v>1092</v>
      </c>
      <c r="T497" s="495" t="n">
        <v>702</v>
      </c>
      <c r="U497" s="495" t="n">
        <v>6</v>
      </c>
      <c r="V497" s="495" t="n">
        <v>331</v>
      </c>
      <c r="W497" s="495" t="n"/>
      <c r="X497" s="495" t="n"/>
      <c r="Y497" s="496" t="n">
        <v>61</v>
      </c>
      <c r="Z497" s="495" t="n"/>
      <c r="AA497" s="495" t="n"/>
      <c r="AB497" s="495" t="n"/>
      <c r="AC497" s="495" t="n"/>
      <c r="AD497" s="495" t="n"/>
      <c r="AE497" s="495" t="n"/>
      <c r="AF497" s="309">
        <f>NOT(OR(ISBLANK(S497),ISBLANK(T497),ISBLANK(U497),ISBLANK(V497),AND(ISBLANK(W497),ISBLANK(X497))))</f>
        <v/>
      </c>
      <c r="AG497" s="309" t="n">
        <v>25</v>
      </c>
      <c r="AH497" s="309">
        <f>IF(podejrzane!AG281&lt;=30,1,IF(podejrzane!AG281&lt;=60,2,IF(podejrzane!AG281&lt;=100,3,"bd")))</f>
        <v/>
      </c>
      <c r="AI497" s="309">
        <f>AND(A497&gt;=zakresy_produkcyjne!B$2,A497&lt;=zakresy_produkcyjne!B$3)</f>
        <v/>
      </c>
      <c r="AJ497" s="309">
        <f>AND(B497&gt;=zakresy_produkcyjne!C$2,B497&lt;=zakresy_produkcyjne!C$3)</f>
        <v/>
      </c>
      <c r="AK497" s="309">
        <f>AND(C497&gt;=zakresy_produkcyjne!D$2,C497&lt;=zakresy_produkcyjne!D$3)</f>
        <v/>
      </c>
      <c r="AL497" s="309">
        <f>AND(D497&gt;=zakresy_produkcyjne!E$2,D497&lt;=zakresy_produkcyjne!E$3)</f>
        <v/>
      </c>
      <c r="AM497" s="309">
        <f>AND(E497&gt;=zakresy_produkcyjne!F$2,E497&lt;=zakresy_produkcyjne!F$3)</f>
        <v/>
      </c>
      <c r="AN497" s="309">
        <f>AND(F497&gt;=zakresy_produkcyjne!G$2,F497&lt;=zakresy_produkcyjne!G$3)</f>
        <v/>
      </c>
      <c r="AO497" s="309">
        <f>AND(G497&gt;=zakresy_produkcyjne!H$2,G497&lt;=zakresy_produkcyjne!H$3)</f>
        <v/>
      </c>
      <c r="AP497" s="309">
        <f>AND(O497&gt;=zakresy_produkcyjne!I$2,O497&lt;=zakresy_produkcyjne!I$3)</f>
        <v/>
      </c>
      <c r="AQ497" s="309">
        <f>AND(P497&gt;=zakresy_produkcyjne!J$2,P497&lt;=zakresy_produkcyjne!J$3)</f>
        <v/>
      </c>
      <c r="AR497" s="309">
        <f>AND(Q497&gt;=zakresy_produkcyjne!K$2,Q497&lt;=zakresy_produkcyjne!K$3)</f>
        <v/>
      </c>
      <c r="AS497" s="309">
        <f>AND(R497&gt;=zakresy_produkcyjne!L$2,R497&lt;=zakresy_produkcyjne!L$3)</f>
        <v/>
      </c>
      <c r="AT497" s="309">
        <f>AND(AI497:AO497)</f>
        <v/>
      </c>
      <c r="AU497" s="309">
        <f>AND(AP497:AS497)</f>
        <v/>
      </c>
      <c r="AV497" s="309">
        <f>AND(AT497:AU497)</f>
        <v/>
      </c>
      <c r="AW497" s="309">
        <f>AI497*zakresy_produkcyjne!B$4+AJ497*zakresy_produkcyjne!C$4+AK497*zakresy_produkcyjne!D$4+AL497*zakresy_produkcyjne!E$4+AM497*zakresy_produkcyjne!F$4+AN497*zakresy_produkcyjne!G$4+AO497*zakresy_produkcyjne!H$4+AP497*zakresy_produkcyjne!I$4+AQ497*zakresy_produkcyjne!J$4+AR497*zakresy_produkcyjne!K$4+AS497*zakresy_produkcyjne!L$4</f>
        <v/>
      </c>
      <c r="BD497" s="309" t="n">
        <v>200</v>
      </c>
      <c r="BP497" s="309">
        <f>IF(S497&lt;&gt;"",POWER((Arkusz10!$O$9*Q497+Arkusz10!$P$9)-S497,2))</f>
        <v/>
      </c>
    </row>
    <row customHeight="1" ht="13.8" r="498" s="311">
      <c r="A498" s="497" t="n">
        <v>3.68</v>
      </c>
      <c r="B498" s="497" t="n">
        <v>2.22</v>
      </c>
      <c r="C498" s="497" t="n">
        <v>0.16</v>
      </c>
      <c r="D498" s="497" t="n">
        <v>0.048</v>
      </c>
      <c r="E498" s="497" t="n">
        <v>0.003</v>
      </c>
      <c r="F498" s="497" t="n">
        <v>0.03</v>
      </c>
      <c r="G498" s="497" t="n">
        <v>0.02</v>
      </c>
      <c r="H498" s="497" t="n">
        <v>0.011</v>
      </c>
      <c r="I498" s="497" t="n">
        <v>0.026</v>
      </c>
      <c r="J498" s="497" t="n">
        <v>0</v>
      </c>
      <c r="K498" s="497" t="n">
        <v>0.02</v>
      </c>
      <c r="L498" s="497" t="n">
        <v>0</v>
      </c>
      <c r="M498" s="497" t="n">
        <v>0</v>
      </c>
      <c r="N498" s="497" t="n">
        <v>0</v>
      </c>
      <c r="O498" s="497" t="n">
        <v>850</v>
      </c>
      <c r="P498" s="497" t="n">
        <v>60</v>
      </c>
      <c r="Q498" s="497" t="n">
        <v>250</v>
      </c>
      <c r="R498" s="497" t="n">
        <v>30</v>
      </c>
      <c r="S498" s="497" t="n">
        <v>927</v>
      </c>
      <c r="T498" s="497" t="n">
        <v>689</v>
      </c>
      <c r="U498" s="497" t="n">
        <v>2.1</v>
      </c>
      <c r="V498" s="497">
        <f>KONWERTUJ_TWARDOSC(Z498,tabela_twardosci!$A$8:$A$95,tabela_twardosci!$K$8:$K$95)</f>
        <v/>
      </c>
      <c r="W498" s="497" t="n"/>
      <c r="X498" s="497" t="n"/>
      <c r="Y498" s="498" t="n">
        <v>63</v>
      </c>
      <c r="Z498" s="497" t="n">
        <v>56</v>
      </c>
      <c r="AA498" s="497" t="n"/>
      <c r="AB498" s="497" t="n"/>
      <c r="AC498" s="497" t="n"/>
      <c r="AD498" s="497" t="n"/>
      <c r="AE498" s="497" t="n"/>
      <c r="AF498" s="309">
        <f>NOT(OR(ISBLANK(S498),ISBLANK(T498),ISBLANK(U498),ISBLANK(V498),AND(ISBLANK(W498),ISBLANK(X498))))</f>
        <v/>
      </c>
      <c r="AG498" s="309" t="n">
        <v>25</v>
      </c>
      <c r="AH498" s="309">
        <f>IF(AG652&lt;=30,1,IF(AG652&lt;=60,2,IF(AG652&lt;=100,3,"bd")))</f>
        <v/>
      </c>
      <c r="AI498" s="309">
        <f>AND(A498&gt;=zakresy_produkcyjne!B$2,A498&lt;=zakresy_produkcyjne!B$3)</f>
        <v/>
      </c>
      <c r="AJ498" s="309">
        <f>AND(B498&gt;=zakresy_produkcyjne!C$2,B498&lt;=zakresy_produkcyjne!C$3)</f>
        <v/>
      </c>
      <c r="AK498" s="309">
        <f>AND(C498&gt;=zakresy_produkcyjne!D$2,C498&lt;=zakresy_produkcyjne!D$3)</f>
        <v/>
      </c>
      <c r="AL498" s="309">
        <f>AND(D498&gt;=zakresy_produkcyjne!E$2,D498&lt;=zakresy_produkcyjne!E$3)</f>
        <v/>
      </c>
      <c r="AM498" s="309">
        <f>AND(E498&gt;=zakresy_produkcyjne!F$2,E498&lt;=zakresy_produkcyjne!F$3)</f>
        <v/>
      </c>
      <c r="AN498" s="309">
        <f>AND(F498&gt;=zakresy_produkcyjne!G$2,F498&lt;=zakresy_produkcyjne!G$3)</f>
        <v/>
      </c>
      <c r="AO498" s="309">
        <f>AND(G498&gt;=zakresy_produkcyjne!H$2,G498&lt;=zakresy_produkcyjne!H$3)</f>
        <v/>
      </c>
      <c r="AP498" s="309">
        <f>AND(O498&gt;=zakresy_produkcyjne!I$2,O498&lt;=zakresy_produkcyjne!I$3)</f>
        <v/>
      </c>
      <c r="AQ498" s="309">
        <f>AND(P498&gt;=zakresy_produkcyjne!J$2,P498&lt;=zakresy_produkcyjne!J$3)</f>
        <v/>
      </c>
      <c r="AR498" s="309">
        <f>AND(Q498&gt;=zakresy_produkcyjne!K$2,Q498&lt;=zakresy_produkcyjne!K$3)</f>
        <v/>
      </c>
      <c r="AS498" s="309">
        <f>AND(R498&gt;=zakresy_produkcyjne!L$2,R498&lt;=zakresy_produkcyjne!L$3)</f>
        <v/>
      </c>
      <c r="AT498" s="309">
        <f>AND(AI498:AO498)</f>
        <v/>
      </c>
      <c r="AU498" s="309">
        <f>AND(AP498:AS498)</f>
        <v/>
      </c>
      <c r="AV498" s="309">
        <f>AND(AT498:AU498)</f>
        <v/>
      </c>
      <c r="AW498" s="309">
        <f>AI498*zakresy_produkcyjne!B$4+AJ498*zakresy_produkcyjne!C$4+AK498*zakresy_produkcyjne!D$4+AL498*zakresy_produkcyjne!E$4+AM498*zakresy_produkcyjne!F$4+AN498*zakresy_produkcyjne!G$4+AO498*zakresy_produkcyjne!H$4+AP498*zakresy_produkcyjne!I$4+AQ498*zakresy_produkcyjne!J$4+AR498*zakresy_produkcyjne!K$4+AS498*zakresy_produkcyjne!L$4</f>
        <v/>
      </c>
    </row>
    <row customHeight="1" ht="13.8" r="499" s="311">
      <c r="A499" s="497" t="n">
        <v>3.68</v>
      </c>
      <c r="B499" s="497" t="n">
        <v>2.22</v>
      </c>
      <c r="C499" s="497" t="n">
        <v>0.16</v>
      </c>
      <c r="D499" s="497" t="n">
        <v>0.048</v>
      </c>
      <c r="E499" s="497" t="n">
        <v>0.003</v>
      </c>
      <c r="F499" s="497" t="n">
        <v>0.03</v>
      </c>
      <c r="G499" s="497" t="n">
        <v>0.02</v>
      </c>
      <c r="H499" s="497" t="n">
        <v>0.011</v>
      </c>
      <c r="I499" s="497" t="n">
        <v>0.026</v>
      </c>
      <c r="J499" s="497" t="n">
        <v>0</v>
      </c>
      <c r="K499" s="497" t="n">
        <v>0.02</v>
      </c>
      <c r="L499" s="497" t="n">
        <v>0</v>
      </c>
      <c r="M499" s="497" t="n">
        <v>0</v>
      </c>
      <c r="N499" s="497" t="n">
        <v>0</v>
      </c>
      <c r="O499" s="497" t="n">
        <v>850</v>
      </c>
      <c r="P499" s="497" t="n">
        <v>60</v>
      </c>
      <c r="Q499" s="497" t="n">
        <v>250</v>
      </c>
      <c r="R499" s="497" t="n">
        <v>60</v>
      </c>
      <c r="S499" s="497" t="n">
        <v>1077</v>
      </c>
      <c r="T499" s="497" t="n">
        <v>847</v>
      </c>
      <c r="U499" s="497" t="n">
        <v>2.6</v>
      </c>
      <c r="V499" s="497">
        <f>KONWERTUJ_TWARDOSC(Z499,tabela_twardosci!$A$8:$A$95,tabela_twardosci!$K$8:$K$95)</f>
        <v/>
      </c>
      <c r="W499" s="497" t="n"/>
      <c r="X499" s="497" t="n"/>
      <c r="Y499" s="498" t="n">
        <v>63</v>
      </c>
      <c r="Z499" s="497" t="n">
        <v>64</v>
      </c>
      <c r="AA499" s="497" t="n"/>
      <c r="AB499" s="497" t="n"/>
      <c r="AC499" s="497" t="n"/>
      <c r="AD499" s="497" t="n"/>
      <c r="AE499" s="497" t="n"/>
      <c r="AF499" s="309">
        <f>NOT(OR(ISBLANK(S499),ISBLANK(T499),ISBLANK(U499),ISBLANK(V499),AND(ISBLANK(W499),ISBLANK(X499))))</f>
        <v/>
      </c>
      <c r="AG499" s="309" t="n">
        <v>25</v>
      </c>
      <c r="AH499" s="309">
        <f>IF(podejrzane!AG275&lt;=30,1,IF(podejrzane!AG275&lt;=60,2,IF(podejrzane!AG275&lt;=100,3,"bd")))</f>
        <v/>
      </c>
      <c r="AI499" s="309">
        <f>AND(A499&gt;=zakresy_produkcyjne!B$2,A499&lt;=zakresy_produkcyjne!B$3)</f>
        <v/>
      </c>
      <c r="AJ499" s="309">
        <f>AND(B499&gt;=zakresy_produkcyjne!C$2,B499&lt;=zakresy_produkcyjne!C$3)</f>
        <v/>
      </c>
      <c r="AK499" s="309">
        <f>AND(C499&gt;=zakresy_produkcyjne!D$2,C499&lt;=zakresy_produkcyjne!D$3)</f>
        <v/>
      </c>
      <c r="AL499" s="309">
        <f>AND(D499&gt;=zakresy_produkcyjne!E$2,D499&lt;=zakresy_produkcyjne!E$3)</f>
        <v/>
      </c>
      <c r="AM499" s="309">
        <f>AND(E499&gt;=zakresy_produkcyjne!F$2,E499&lt;=zakresy_produkcyjne!F$3)</f>
        <v/>
      </c>
      <c r="AN499" s="309">
        <f>AND(F499&gt;=zakresy_produkcyjne!G$2,F499&lt;=zakresy_produkcyjne!G$3)</f>
        <v/>
      </c>
      <c r="AO499" s="309">
        <f>AND(G499&gt;=zakresy_produkcyjne!H$2,G499&lt;=zakresy_produkcyjne!H$3)</f>
        <v/>
      </c>
      <c r="AP499" s="309">
        <f>AND(O499&gt;=zakresy_produkcyjne!I$2,O499&lt;=zakresy_produkcyjne!I$3)</f>
        <v/>
      </c>
      <c r="AQ499" s="309">
        <f>AND(P499&gt;=zakresy_produkcyjne!J$2,P499&lt;=zakresy_produkcyjne!J$3)</f>
        <v/>
      </c>
      <c r="AR499" s="309">
        <f>AND(Q499&gt;=zakresy_produkcyjne!K$2,Q499&lt;=zakresy_produkcyjne!K$3)</f>
        <v/>
      </c>
      <c r="AS499" s="309">
        <f>AND(R499&gt;=zakresy_produkcyjne!L$2,R499&lt;=zakresy_produkcyjne!L$3)</f>
        <v/>
      </c>
      <c r="AT499" s="309">
        <f>AND(AI499:AO499)</f>
        <v/>
      </c>
      <c r="AU499" s="309">
        <f>AND(AP499:AS499)</f>
        <v/>
      </c>
      <c r="AV499" s="309">
        <f>AND(AT499:AU499)</f>
        <v/>
      </c>
      <c r="AW499" s="309">
        <f>AI499*zakresy_produkcyjne!B$4+AJ499*zakresy_produkcyjne!C$4+AK499*zakresy_produkcyjne!D$4+AL499*zakresy_produkcyjne!E$4+AM499*zakresy_produkcyjne!F$4+AN499*zakresy_produkcyjne!G$4+AO499*zakresy_produkcyjne!H$4+AP499*zakresy_produkcyjne!I$4+AQ499*zakresy_produkcyjne!J$4+AR499*zakresy_produkcyjne!K$4+AS499*zakresy_produkcyjne!L$4</f>
        <v/>
      </c>
    </row>
    <row customHeight="1" ht="13.8" r="500" s="311">
      <c r="A500" s="497" t="n">
        <v>3.68</v>
      </c>
      <c r="B500" s="497" t="n">
        <v>2.22</v>
      </c>
      <c r="C500" s="497" t="n">
        <v>0.16</v>
      </c>
      <c r="D500" s="497" t="n">
        <v>0.048</v>
      </c>
      <c r="E500" s="497" t="n">
        <v>0.003</v>
      </c>
      <c r="F500" s="497" t="n">
        <v>0.03</v>
      </c>
      <c r="G500" s="497" t="n">
        <v>0.02</v>
      </c>
      <c r="H500" s="497" t="n">
        <v>0.011</v>
      </c>
      <c r="I500" s="497" t="n">
        <v>0.026</v>
      </c>
      <c r="J500" s="497" t="n">
        <v>0</v>
      </c>
      <c r="K500" s="497" t="n">
        <v>0.02</v>
      </c>
      <c r="L500" s="497" t="n">
        <v>0</v>
      </c>
      <c r="M500" s="497" t="n">
        <v>0</v>
      </c>
      <c r="N500" s="497" t="n">
        <v>0</v>
      </c>
      <c r="O500" s="497" t="n">
        <v>850</v>
      </c>
      <c r="P500" s="497" t="n">
        <v>60</v>
      </c>
      <c r="Q500" s="497" t="n">
        <v>250</v>
      </c>
      <c r="R500" s="497" t="n">
        <v>90</v>
      </c>
      <c r="S500" s="497" t="n">
        <v>1065</v>
      </c>
      <c r="T500" s="497" t="n">
        <v>821</v>
      </c>
      <c r="U500" s="497" t="n">
        <v>2.8</v>
      </c>
      <c r="V500" s="497">
        <f>KONWERTUJ_TWARDOSC(Z500,tabela_twardosci!$A$8:$A$95,tabela_twardosci!$K$8:$K$95)</f>
        <v/>
      </c>
      <c r="W500" s="497" t="n"/>
      <c r="X500" s="497" t="n"/>
      <c r="Y500" s="498" t="n">
        <v>63</v>
      </c>
      <c r="Z500" s="497" t="n">
        <v>62</v>
      </c>
      <c r="AA500" s="497" t="n"/>
      <c r="AB500" s="497" t="n"/>
      <c r="AC500" s="497" t="n"/>
      <c r="AD500" s="497" t="n"/>
      <c r="AE500" s="497" t="n"/>
      <c r="AF500" s="309">
        <f>NOT(OR(ISBLANK(S500),ISBLANK(T500),ISBLANK(U500),ISBLANK(V500),AND(ISBLANK(W500),ISBLANK(X500))))</f>
        <v/>
      </c>
      <c r="AG500" s="309" t="n">
        <v>25</v>
      </c>
      <c r="AH500" s="309">
        <f>IF(podejrzane!AG276&lt;=30,1,IF(podejrzane!AG276&lt;=60,2,IF(podejrzane!AG276&lt;=100,3,"bd")))</f>
        <v/>
      </c>
      <c r="AI500" s="309">
        <f>AND(A500&gt;=zakresy_produkcyjne!B$2,A500&lt;=zakresy_produkcyjne!B$3)</f>
        <v/>
      </c>
      <c r="AJ500" s="309">
        <f>AND(B500&gt;=zakresy_produkcyjne!C$2,B500&lt;=zakresy_produkcyjne!C$3)</f>
        <v/>
      </c>
      <c r="AK500" s="309">
        <f>AND(C500&gt;=zakresy_produkcyjne!D$2,C500&lt;=zakresy_produkcyjne!D$3)</f>
        <v/>
      </c>
      <c r="AL500" s="309">
        <f>AND(D500&gt;=zakresy_produkcyjne!E$2,D500&lt;=zakresy_produkcyjne!E$3)</f>
        <v/>
      </c>
      <c r="AM500" s="309">
        <f>AND(E500&gt;=zakresy_produkcyjne!F$2,E500&lt;=zakresy_produkcyjne!F$3)</f>
        <v/>
      </c>
      <c r="AN500" s="309">
        <f>AND(F500&gt;=zakresy_produkcyjne!G$2,F500&lt;=zakresy_produkcyjne!G$3)</f>
        <v/>
      </c>
      <c r="AO500" s="309">
        <f>AND(G500&gt;=zakresy_produkcyjne!H$2,G500&lt;=zakresy_produkcyjne!H$3)</f>
        <v/>
      </c>
      <c r="AP500" s="309">
        <f>AND(O500&gt;=zakresy_produkcyjne!I$2,O500&lt;=zakresy_produkcyjne!I$3)</f>
        <v/>
      </c>
      <c r="AQ500" s="309">
        <f>AND(P500&gt;=zakresy_produkcyjne!J$2,P500&lt;=zakresy_produkcyjne!J$3)</f>
        <v/>
      </c>
      <c r="AR500" s="309">
        <f>AND(Q500&gt;=zakresy_produkcyjne!K$2,Q500&lt;=zakresy_produkcyjne!K$3)</f>
        <v/>
      </c>
      <c r="AS500" s="309">
        <f>AND(R500&gt;=zakresy_produkcyjne!L$2,R500&lt;=zakresy_produkcyjne!L$3)</f>
        <v/>
      </c>
      <c r="AT500" s="309">
        <f>AND(AI500:AO500)</f>
        <v/>
      </c>
      <c r="AU500" s="309">
        <f>AND(AP500:AS500)</f>
        <v/>
      </c>
      <c r="AV500" s="309">
        <f>AND(AT500:AU500)</f>
        <v/>
      </c>
      <c r="AW500" s="309">
        <f>AI500*zakresy_produkcyjne!B$4+AJ500*zakresy_produkcyjne!C$4+AK500*zakresy_produkcyjne!D$4+AL500*zakresy_produkcyjne!E$4+AM500*zakresy_produkcyjne!F$4+AN500*zakresy_produkcyjne!G$4+AO500*zakresy_produkcyjne!H$4+AP500*zakresy_produkcyjne!I$4+AQ500*zakresy_produkcyjne!J$4+AR500*zakresy_produkcyjne!K$4+AS500*zakresy_produkcyjne!L$4</f>
        <v/>
      </c>
    </row>
    <row customHeight="1" ht="13.8" r="501" s="311">
      <c r="A501" s="497" t="n">
        <v>3.68</v>
      </c>
      <c r="B501" s="497" t="n">
        <v>2.22</v>
      </c>
      <c r="C501" s="497" t="n">
        <v>0.16</v>
      </c>
      <c r="D501" s="497" t="n">
        <v>0.048</v>
      </c>
      <c r="E501" s="497" t="n">
        <v>0.003</v>
      </c>
      <c r="F501" s="497" t="n">
        <v>0.03</v>
      </c>
      <c r="G501" s="497" t="n">
        <v>0.02</v>
      </c>
      <c r="H501" s="497" t="n">
        <v>0.011</v>
      </c>
      <c r="I501" s="497" t="n">
        <v>0.026</v>
      </c>
      <c r="J501" s="497" t="n">
        <v>0</v>
      </c>
      <c r="K501" s="497" t="n">
        <v>0.02</v>
      </c>
      <c r="L501" s="497" t="n">
        <v>0</v>
      </c>
      <c r="M501" s="497" t="n">
        <v>0</v>
      </c>
      <c r="N501" s="497" t="n">
        <v>0</v>
      </c>
      <c r="O501" s="497" t="n">
        <v>850</v>
      </c>
      <c r="P501" s="497" t="n">
        <v>60</v>
      </c>
      <c r="Q501" s="497" t="n">
        <v>300</v>
      </c>
      <c r="R501" s="497" t="n">
        <v>30</v>
      </c>
      <c r="S501" s="497" t="n">
        <v>767</v>
      </c>
      <c r="T501" s="497" t="n">
        <v>529</v>
      </c>
      <c r="U501" s="497" t="n">
        <v>3.7</v>
      </c>
      <c r="V501" s="497">
        <f>KONWERTUJ_TWARDOSC(Z501,tabela_twardosci!$A$8:$A$95,tabela_twardosci!$K$8:$K$95)</f>
        <v/>
      </c>
      <c r="W501" s="497" t="n"/>
      <c r="X501" s="497" t="n"/>
      <c r="Y501" s="498" t="n">
        <v>63</v>
      </c>
      <c r="Z501" s="497" t="n">
        <v>54</v>
      </c>
      <c r="AA501" s="497" t="n"/>
      <c r="AB501" s="497" t="n"/>
      <c r="AC501" s="497" t="n"/>
      <c r="AD501" s="497" t="n"/>
      <c r="AE501" s="497" t="n"/>
      <c r="AF501" s="309">
        <f>NOT(OR(ISBLANK(S501),ISBLANK(T501),ISBLANK(U501),ISBLANK(V501),AND(ISBLANK(W501),ISBLANK(X501))))</f>
        <v/>
      </c>
      <c r="AG501" s="309" t="n">
        <v>25</v>
      </c>
      <c r="AH501" s="309">
        <f>IF(podejrzane!AG277&lt;=30,1,IF(podejrzane!AG277&lt;=60,2,IF(podejrzane!AG277&lt;=100,3,"bd")))</f>
        <v/>
      </c>
      <c r="AI501" s="309">
        <f>AND(A501&gt;=zakresy_produkcyjne!B$2,A501&lt;=zakresy_produkcyjne!B$3)</f>
        <v/>
      </c>
      <c r="AJ501" s="309">
        <f>AND(B501&gt;=zakresy_produkcyjne!C$2,B501&lt;=zakresy_produkcyjne!C$3)</f>
        <v/>
      </c>
      <c r="AK501" s="309">
        <f>AND(C501&gt;=zakresy_produkcyjne!D$2,C501&lt;=zakresy_produkcyjne!D$3)</f>
        <v/>
      </c>
      <c r="AL501" s="309">
        <f>AND(D501&gt;=zakresy_produkcyjne!E$2,D501&lt;=zakresy_produkcyjne!E$3)</f>
        <v/>
      </c>
      <c r="AM501" s="309">
        <f>AND(E501&gt;=zakresy_produkcyjne!F$2,E501&lt;=zakresy_produkcyjne!F$3)</f>
        <v/>
      </c>
      <c r="AN501" s="309">
        <f>AND(F501&gt;=zakresy_produkcyjne!G$2,F501&lt;=zakresy_produkcyjne!G$3)</f>
        <v/>
      </c>
      <c r="AO501" s="309">
        <f>AND(G501&gt;=zakresy_produkcyjne!H$2,G501&lt;=zakresy_produkcyjne!H$3)</f>
        <v/>
      </c>
      <c r="AP501" s="309">
        <f>AND(O501&gt;=zakresy_produkcyjne!I$2,O501&lt;=zakresy_produkcyjne!I$3)</f>
        <v/>
      </c>
      <c r="AQ501" s="309">
        <f>AND(P501&gt;=zakresy_produkcyjne!J$2,P501&lt;=zakresy_produkcyjne!J$3)</f>
        <v/>
      </c>
      <c r="AR501" s="309">
        <f>AND(Q501&gt;=zakresy_produkcyjne!K$2,Q501&lt;=zakresy_produkcyjne!K$3)</f>
        <v/>
      </c>
      <c r="AS501" s="309">
        <f>AND(R501&gt;=zakresy_produkcyjne!L$2,R501&lt;=zakresy_produkcyjne!L$3)</f>
        <v/>
      </c>
      <c r="AT501" s="309">
        <f>AND(AI501:AO501)</f>
        <v/>
      </c>
      <c r="AU501" s="309">
        <f>AND(AP501:AS501)</f>
        <v/>
      </c>
      <c r="AV501" s="309">
        <f>AND(AT501:AU501)</f>
        <v/>
      </c>
      <c r="AW501" s="309">
        <f>AI501*zakresy_produkcyjne!B$4+AJ501*zakresy_produkcyjne!C$4+AK501*zakresy_produkcyjne!D$4+AL501*zakresy_produkcyjne!E$4+AM501*zakresy_produkcyjne!F$4+AN501*zakresy_produkcyjne!G$4+AO501*zakresy_produkcyjne!H$4+AP501*zakresy_produkcyjne!I$4+AQ501*zakresy_produkcyjne!J$4+AR501*zakresy_produkcyjne!K$4+AS501*zakresy_produkcyjne!L$4</f>
        <v/>
      </c>
    </row>
    <row customHeight="1" ht="13.8" r="502" s="311">
      <c r="A502" s="497" t="n">
        <v>3.68</v>
      </c>
      <c r="B502" s="497" t="n">
        <v>2.22</v>
      </c>
      <c r="C502" s="497" t="n">
        <v>0.16</v>
      </c>
      <c r="D502" s="497" t="n">
        <v>0.048</v>
      </c>
      <c r="E502" s="497" t="n">
        <v>0.003</v>
      </c>
      <c r="F502" s="497" t="n">
        <v>0.03</v>
      </c>
      <c r="G502" s="497" t="n">
        <v>0.02</v>
      </c>
      <c r="H502" s="497" t="n">
        <v>0.011</v>
      </c>
      <c r="I502" s="497" t="n">
        <v>0.026</v>
      </c>
      <c r="J502" s="497" t="n">
        <v>0</v>
      </c>
      <c r="K502" s="497" t="n">
        <v>0.02</v>
      </c>
      <c r="L502" s="497" t="n">
        <v>0</v>
      </c>
      <c r="M502" s="497" t="n">
        <v>0</v>
      </c>
      <c r="N502" s="497" t="n">
        <v>0</v>
      </c>
      <c r="O502" s="497" t="n">
        <v>850</v>
      </c>
      <c r="P502" s="497" t="n">
        <v>60</v>
      </c>
      <c r="Q502" s="497" t="n">
        <v>300</v>
      </c>
      <c r="R502" s="497" t="n">
        <v>60</v>
      </c>
      <c r="S502" s="497" t="n">
        <v>921</v>
      </c>
      <c r="T502" s="497" t="n">
        <v>686</v>
      </c>
      <c r="U502" s="497" t="n">
        <v>4.3</v>
      </c>
      <c r="V502" s="497">
        <f>KONWERTUJ_TWARDOSC(Z502,tabela_twardosci!$A$8:$A$95,tabela_twardosci!$K$8:$K$95)</f>
        <v/>
      </c>
      <c r="W502" s="497" t="n"/>
      <c r="X502" s="497" t="n"/>
      <c r="Y502" s="498" t="n">
        <v>63</v>
      </c>
      <c r="Z502" s="497" t="n">
        <v>63</v>
      </c>
      <c r="AA502" s="497" t="n"/>
      <c r="AB502" s="497" t="n"/>
      <c r="AC502" s="497" t="n"/>
      <c r="AD502" s="497" t="n"/>
      <c r="AE502" s="497" t="n"/>
      <c r="AF502" s="309">
        <f>NOT(OR(ISBLANK(S502),ISBLANK(T502),ISBLANK(U502),ISBLANK(V502),AND(ISBLANK(W502),ISBLANK(X502))))</f>
        <v/>
      </c>
      <c r="AG502" s="309" t="n">
        <v>25</v>
      </c>
      <c r="AH502" s="309">
        <f>IF(podejrzane!AG290&lt;=30,1,IF(podejrzane!AG290&lt;=60,2,IF(podejrzane!AG290&lt;=100,3,"bd")))</f>
        <v/>
      </c>
      <c r="AI502" s="309">
        <f>AND(A502&gt;=zakresy_produkcyjne!B$2,A502&lt;=zakresy_produkcyjne!B$3)</f>
        <v/>
      </c>
      <c r="AJ502" s="309">
        <f>AND(B502&gt;=zakresy_produkcyjne!C$2,B502&lt;=zakresy_produkcyjne!C$3)</f>
        <v/>
      </c>
      <c r="AK502" s="309">
        <f>AND(C502&gt;=zakresy_produkcyjne!D$2,C502&lt;=zakresy_produkcyjne!D$3)</f>
        <v/>
      </c>
      <c r="AL502" s="309">
        <f>AND(D502&gt;=zakresy_produkcyjne!E$2,D502&lt;=zakresy_produkcyjne!E$3)</f>
        <v/>
      </c>
      <c r="AM502" s="309">
        <f>AND(E502&gt;=zakresy_produkcyjne!F$2,E502&lt;=zakresy_produkcyjne!F$3)</f>
        <v/>
      </c>
      <c r="AN502" s="309">
        <f>AND(F502&gt;=zakresy_produkcyjne!G$2,F502&lt;=zakresy_produkcyjne!G$3)</f>
        <v/>
      </c>
      <c r="AO502" s="309">
        <f>AND(G502&gt;=zakresy_produkcyjne!H$2,G502&lt;=zakresy_produkcyjne!H$3)</f>
        <v/>
      </c>
      <c r="AP502" s="309">
        <f>AND(O502&gt;=zakresy_produkcyjne!I$2,O502&lt;=zakresy_produkcyjne!I$3)</f>
        <v/>
      </c>
      <c r="AQ502" s="309">
        <f>AND(P502&gt;=zakresy_produkcyjne!J$2,P502&lt;=zakresy_produkcyjne!J$3)</f>
        <v/>
      </c>
      <c r="AR502" s="309">
        <f>AND(Q502&gt;=zakresy_produkcyjne!K$2,Q502&lt;=zakresy_produkcyjne!K$3)</f>
        <v/>
      </c>
      <c r="AS502" s="309">
        <f>AND(R502&gt;=zakresy_produkcyjne!L$2,R502&lt;=zakresy_produkcyjne!L$3)</f>
        <v/>
      </c>
      <c r="AT502" s="309">
        <f>AND(AI502:AO502)</f>
        <v/>
      </c>
      <c r="AU502" s="309">
        <f>AND(AP502:AS502)</f>
        <v/>
      </c>
      <c r="AV502" s="309">
        <f>AND(AT502:AU502)</f>
        <v/>
      </c>
      <c r="AW502" s="309">
        <f>AI502*zakresy_produkcyjne!B$4+AJ502*zakresy_produkcyjne!C$4+AK502*zakresy_produkcyjne!D$4+AL502*zakresy_produkcyjne!E$4+AM502*zakresy_produkcyjne!F$4+AN502*zakresy_produkcyjne!G$4+AO502*zakresy_produkcyjne!H$4+AP502*zakresy_produkcyjne!I$4+AQ502*zakresy_produkcyjne!J$4+AR502*zakresy_produkcyjne!K$4+AS502*zakresy_produkcyjne!L$4</f>
        <v/>
      </c>
    </row>
    <row customHeight="1" ht="13.8" r="503" s="311">
      <c r="A503" s="497" t="n">
        <v>3.68</v>
      </c>
      <c r="B503" s="497" t="n">
        <v>2.22</v>
      </c>
      <c r="C503" s="497" t="n">
        <v>0.16</v>
      </c>
      <c r="D503" s="497" t="n">
        <v>0.048</v>
      </c>
      <c r="E503" s="497" t="n">
        <v>0.003</v>
      </c>
      <c r="F503" s="497" t="n">
        <v>0.03</v>
      </c>
      <c r="G503" s="497" t="n">
        <v>0.02</v>
      </c>
      <c r="H503" s="497" t="n">
        <v>0.011</v>
      </c>
      <c r="I503" s="497" t="n">
        <v>0.026</v>
      </c>
      <c r="J503" s="497" t="n">
        <v>0</v>
      </c>
      <c r="K503" s="497" t="n">
        <v>0.02</v>
      </c>
      <c r="L503" s="497" t="n">
        <v>0</v>
      </c>
      <c r="M503" s="497" t="n">
        <v>0</v>
      </c>
      <c r="N503" s="497" t="n">
        <v>0</v>
      </c>
      <c r="O503" s="497" t="n">
        <v>850</v>
      </c>
      <c r="P503" s="497" t="n">
        <v>60</v>
      </c>
      <c r="Q503" s="497" t="n">
        <v>300</v>
      </c>
      <c r="R503" s="497" t="n">
        <v>90</v>
      </c>
      <c r="S503" s="497" t="n">
        <v>901</v>
      </c>
      <c r="T503" s="497" t="n">
        <v>648</v>
      </c>
      <c r="U503" s="497" t="n">
        <v>4.6</v>
      </c>
      <c r="V503" s="497">
        <f>KONWERTUJ_TWARDOSC(Z503,tabela_twardosci!$A$8:$A$95,tabela_twardosci!$K$8:$K$95)</f>
        <v/>
      </c>
      <c r="W503" s="497" t="n"/>
      <c r="X503" s="497" t="n"/>
      <c r="Y503" s="498" t="n">
        <v>63</v>
      </c>
      <c r="Z503" s="497" t="n">
        <v>61</v>
      </c>
      <c r="AA503" s="497" t="n"/>
      <c r="AB503" s="497" t="n"/>
      <c r="AC503" s="497" t="n"/>
      <c r="AD503" s="497" t="n"/>
      <c r="AE503" s="497" t="n"/>
      <c r="AF503" s="309">
        <f>NOT(OR(ISBLANK(S503),ISBLANK(T503),ISBLANK(U503),ISBLANK(V503),AND(ISBLANK(W503),ISBLANK(X503))))</f>
        <v/>
      </c>
      <c r="AG503" s="309" t="n">
        <v>25</v>
      </c>
      <c r="AH503" s="309">
        <f>IF(podejrzane!AG291&lt;=30,1,IF(podejrzane!AG291&lt;=60,2,IF(podejrzane!AG291&lt;=100,3,"bd")))</f>
        <v/>
      </c>
      <c r="AI503" s="309">
        <f>AND(A503&gt;=zakresy_produkcyjne!B$2,A503&lt;=zakresy_produkcyjne!B$3)</f>
        <v/>
      </c>
      <c r="AJ503" s="309">
        <f>AND(B503&gt;=zakresy_produkcyjne!C$2,B503&lt;=zakresy_produkcyjne!C$3)</f>
        <v/>
      </c>
      <c r="AK503" s="309">
        <f>AND(C503&gt;=zakresy_produkcyjne!D$2,C503&lt;=zakresy_produkcyjne!D$3)</f>
        <v/>
      </c>
      <c r="AL503" s="309">
        <f>AND(D503&gt;=zakresy_produkcyjne!E$2,D503&lt;=zakresy_produkcyjne!E$3)</f>
        <v/>
      </c>
      <c r="AM503" s="309">
        <f>AND(E503&gt;=zakresy_produkcyjne!F$2,E503&lt;=zakresy_produkcyjne!F$3)</f>
        <v/>
      </c>
      <c r="AN503" s="309">
        <f>AND(F503&gt;=zakresy_produkcyjne!G$2,F503&lt;=zakresy_produkcyjne!G$3)</f>
        <v/>
      </c>
      <c r="AO503" s="309">
        <f>AND(G503&gt;=zakresy_produkcyjne!H$2,G503&lt;=zakresy_produkcyjne!H$3)</f>
        <v/>
      </c>
      <c r="AP503" s="309">
        <f>AND(O503&gt;=zakresy_produkcyjne!I$2,O503&lt;=zakresy_produkcyjne!I$3)</f>
        <v/>
      </c>
      <c r="AQ503" s="309">
        <f>AND(P503&gt;=zakresy_produkcyjne!J$2,P503&lt;=zakresy_produkcyjne!J$3)</f>
        <v/>
      </c>
      <c r="AR503" s="309">
        <f>AND(Q503&gt;=zakresy_produkcyjne!K$2,Q503&lt;=zakresy_produkcyjne!K$3)</f>
        <v/>
      </c>
      <c r="AS503" s="309">
        <f>AND(R503&gt;=zakresy_produkcyjne!L$2,R503&lt;=zakresy_produkcyjne!L$3)</f>
        <v/>
      </c>
      <c r="AT503" s="309">
        <f>AND(AI503:AO503)</f>
        <v/>
      </c>
      <c r="AU503" s="309">
        <f>AND(AP503:AS503)</f>
        <v/>
      </c>
      <c r="AV503" s="309">
        <f>AND(AT503:AU503)</f>
        <v/>
      </c>
      <c r="AW503" s="309">
        <f>AI503*zakresy_produkcyjne!B$4+AJ503*zakresy_produkcyjne!C$4+AK503*zakresy_produkcyjne!D$4+AL503*zakresy_produkcyjne!E$4+AM503*zakresy_produkcyjne!F$4+AN503*zakresy_produkcyjne!G$4+AO503*zakresy_produkcyjne!H$4+AP503*zakresy_produkcyjne!I$4+AQ503*zakresy_produkcyjne!J$4+AR503*zakresy_produkcyjne!K$4+AS503*zakresy_produkcyjne!L$4</f>
        <v/>
      </c>
    </row>
    <row customHeight="1" ht="13.8" r="504" s="311">
      <c r="A504" s="497" t="n">
        <v>3.68</v>
      </c>
      <c r="B504" s="497" t="n">
        <v>2.22</v>
      </c>
      <c r="C504" s="497" t="n">
        <v>0.16</v>
      </c>
      <c r="D504" s="497" t="n">
        <v>0.048</v>
      </c>
      <c r="E504" s="497" t="n">
        <v>0.003</v>
      </c>
      <c r="F504" s="497" t="n">
        <v>0.03</v>
      </c>
      <c r="G504" s="497" t="n">
        <v>0.02</v>
      </c>
      <c r="H504" s="497" t="n">
        <v>0.011</v>
      </c>
      <c r="I504" s="497" t="n">
        <v>0.026</v>
      </c>
      <c r="J504" s="497" t="n">
        <v>0</v>
      </c>
      <c r="K504" s="497" t="n">
        <v>0.02</v>
      </c>
      <c r="L504" s="497" t="n">
        <v>0</v>
      </c>
      <c r="M504" s="497" t="n">
        <v>0</v>
      </c>
      <c r="N504" s="497" t="n">
        <v>0</v>
      </c>
      <c r="O504" s="497" t="n">
        <v>850</v>
      </c>
      <c r="P504" s="497" t="n">
        <v>60</v>
      </c>
      <c r="Q504" s="497" t="n">
        <v>350</v>
      </c>
      <c r="R504" s="497" t="n">
        <v>30</v>
      </c>
      <c r="S504" s="497" t="n">
        <v>649</v>
      </c>
      <c r="T504" s="497" t="n">
        <v>434</v>
      </c>
      <c r="U504" s="497" t="n">
        <v>6.1</v>
      </c>
      <c r="V504" s="497">
        <f>KONWERTUJ_TWARDOSC(Z504,tabela_twardosci!$A$8:$A$95,tabela_twardosci!$K$8:$K$95)</f>
        <v/>
      </c>
      <c r="W504" s="497" t="n"/>
      <c r="X504" s="497" t="n"/>
      <c r="Y504" s="498" t="n">
        <v>63</v>
      </c>
      <c r="Z504" s="497" t="n">
        <v>53</v>
      </c>
      <c r="AA504" s="497" t="n"/>
      <c r="AB504" s="497" t="n"/>
      <c r="AC504" s="497" t="n"/>
      <c r="AD504" s="497" t="n"/>
      <c r="AE504" s="497" t="n"/>
      <c r="AF504" s="309">
        <f>NOT(OR(ISBLANK(S504),ISBLANK(T504),ISBLANK(U504),ISBLANK(V504),AND(ISBLANK(W504),ISBLANK(X504))))</f>
        <v/>
      </c>
      <c r="AG504" s="309" t="n">
        <v>25</v>
      </c>
      <c r="AH504" s="309">
        <f>IF(AG653&lt;=30,1,IF(AG653&lt;=60,2,IF(AG653&lt;=100,3,"bd")))</f>
        <v/>
      </c>
      <c r="AI504" s="309">
        <f>AND(A504&gt;=zakresy_produkcyjne!B$2,A504&lt;=zakresy_produkcyjne!B$3)</f>
        <v/>
      </c>
      <c r="AJ504" s="309">
        <f>AND(B504&gt;=zakresy_produkcyjne!C$2,B504&lt;=zakresy_produkcyjne!C$3)</f>
        <v/>
      </c>
      <c r="AK504" s="309">
        <f>AND(C504&gt;=zakresy_produkcyjne!D$2,C504&lt;=zakresy_produkcyjne!D$3)</f>
        <v/>
      </c>
      <c r="AL504" s="309">
        <f>AND(D504&gt;=zakresy_produkcyjne!E$2,D504&lt;=zakresy_produkcyjne!E$3)</f>
        <v/>
      </c>
      <c r="AM504" s="309">
        <f>AND(E504&gt;=zakresy_produkcyjne!F$2,E504&lt;=zakresy_produkcyjne!F$3)</f>
        <v/>
      </c>
      <c r="AN504" s="309">
        <f>AND(F504&gt;=zakresy_produkcyjne!G$2,F504&lt;=zakresy_produkcyjne!G$3)</f>
        <v/>
      </c>
      <c r="AO504" s="309">
        <f>AND(G504&gt;=zakresy_produkcyjne!H$2,G504&lt;=zakresy_produkcyjne!H$3)</f>
        <v/>
      </c>
      <c r="AP504" s="309">
        <f>AND(O504&gt;=zakresy_produkcyjne!I$2,O504&lt;=zakresy_produkcyjne!I$3)</f>
        <v/>
      </c>
      <c r="AQ504" s="309">
        <f>AND(P504&gt;=zakresy_produkcyjne!J$2,P504&lt;=zakresy_produkcyjne!J$3)</f>
        <v/>
      </c>
      <c r="AR504" s="309">
        <f>AND(Q504&gt;=zakresy_produkcyjne!K$2,Q504&lt;=zakresy_produkcyjne!K$3)</f>
        <v/>
      </c>
      <c r="AS504" s="309">
        <f>AND(R504&gt;=zakresy_produkcyjne!L$2,R504&lt;=zakresy_produkcyjne!L$3)</f>
        <v/>
      </c>
      <c r="AT504" s="309">
        <f>AND(AI504:AO504)</f>
        <v/>
      </c>
      <c r="AU504" s="309">
        <f>AND(AP504:AS504)</f>
        <v/>
      </c>
      <c r="AV504" s="309">
        <f>AND(AT504:AU504)</f>
        <v/>
      </c>
      <c r="AW504" s="309">
        <f>AI504*zakresy_produkcyjne!B$4+AJ504*zakresy_produkcyjne!C$4+AK504*zakresy_produkcyjne!D$4+AL504*zakresy_produkcyjne!E$4+AM504*zakresy_produkcyjne!F$4+AN504*zakresy_produkcyjne!G$4+AO504*zakresy_produkcyjne!H$4+AP504*zakresy_produkcyjne!I$4+AQ504*zakresy_produkcyjne!J$4+AR504*zakresy_produkcyjne!K$4+AS504*zakresy_produkcyjne!L$4</f>
        <v/>
      </c>
    </row>
    <row customHeight="1" ht="13.8" r="505" s="311">
      <c r="A505" s="497" t="n">
        <v>3.68</v>
      </c>
      <c r="B505" s="497" t="n">
        <v>2.22</v>
      </c>
      <c r="C505" s="497" t="n">
        <v>0.16</v>
      </c>
      <c r="D505" s="497" t="n">
        <v>0.048</v>
      </c>
      <c r="E505" s="497" t="n">
        <v>0.003</v>
      </c>
      <c r="F505" s="497" t="n">
        <v>0.03</v>
      </c>
      <c r="G505" s="497" t="n">
        <v>0.02</v>
      </c>
      <c r="H505" s="497" t="n">
        <v>0.011</v>
      </c>
      <c r="I505" s="497" t="n">
        <v>0.026</v>
      </c>
      <c r="J505" s="497" t="n">
        <v>0</v>
      </c>
      <c r="K505" s="497" t="n">
        <v>0.02</v>
      </c>
      <c r="L505" s="497" t="n">
        <v>0</v>
      </c>
      <c r="M505" s="497" t="n">
        <v>0</v>
      </c>
      <c r="N505" s="497" t="n">
        <v>0</v>
      </c>
      <c r="O505" s="497" t="n">
        <v>850</v>
      </c>
      <c r="P505" s="497" t="n">
        <v>60</v>
      </c>
      <c r="Q505" s="497" t="n">
        <v>350</v>
      </c>
      <c r="R505" s="497" t="n">
        <v>60</v>
      </c>
      <c r="S505" s="497" t="n">
        <v>809</v>
      </c>
      <c r="T505" s="497" t="n">
        <v>561</v>
      </c>
      <c r="U505" s="497" t="n">
        <v>6.9</v>
      </c>
      <c r="V505" s="497">
        <f>KONWERTUJ_TWARDOSC(Z505,tabela_twardosci!$A$8:$A$95,tabela_twardosci!$K$8:$K$95)</f>
        <v/>
      </c>
      <c r="W505" s="497" t="n"/>
      <c r="X505" s="497" t="n"/>
      <c r="Y505" s="498" t="n">
        <v>63</v>
      </c>
      <c r="Z505" s="497" t="n">
        <v>61</v>
      </c>
      <c r="AA505" s="497" t="n"/>
      <c r="AB505" s="497" t="n"/>
      <c r="AC505" s="497" t="n"/>
      <c r="AD505" s="497" t="n"/>
      <c r="AE505" s="497" t="n"/>
      <c r="AF505" s="309">
        <f>NOT(OR(ISBLANK(S505),ISBLANK(T505),ISBLANK(U505),ISBLANK(V505),AND(ISBLANK(W505),ISBLANK(X505))))</f>
        <v/>
      </c>
      <c r="AG505" s="309" t="n">
        <v>25</v>
      </c>
      <c r="AH505" s="309">
        <f>IF(AG654&lt;=30,1,IF(AG654&lt;=60,2,IF(AG654&lt;=100,3,"bd")))</f>
        <v/>
      </c>
      <c r="AI505" s="309">
        <f>AND(A505&gt;=zakresy_produkcyjne!B$2,A505&lt;=zakresy_produkcyjne!B$3)</f>
        <v/>
      </c>
      <c r="AJ505" s="309">
        <f>AND(B505&gt;=zakresy_produkcyjne!C$2,B505&lt;=zakresy_produkcyjne!C$3)</f>
        <v/>
      </c>
      <c r="AK505" s="309">
        <f>AND(C505&gt;=zakresy_produkcyjne!D$2,C505&lt;=zakresy_produkcyjne!D$3)</f>
        <v/>
      </c>
      <c r="AL505" s="309">
        <f>AND(D505&gt;=zakresy_produkcyjne!E$2,D505&lt;=zakresy_produkcyjne!E$3)</f>
        <v/>
      </c>
      <c r="AM505" s="309">
        <f>AND(E505&gt;=zakresy_produkcyjne!F$2,E505&lt;=zakresy_produkcyjne!F$3)</f>
        <v/>
      </c>
      <c r="AN505" s="309">
        <f>AND(F505&gt;=zakresy_produkcyjne!G$2,F505&lt;=zakresy_produkcyjne!G$3)</f>
        <v/>
      </c>
      <c r="AO505" s="309">
        <f>AND(G505&gt;=zakresy_produkcyjne!H$2,G505&lt;=zakresy_produkcyjne!H$3)</f>
        <v/>
      </c>
      <c r="AP505" s="309">
        <f>AND(O505&gt;=zakresy_produkcyjne!I$2,O505&lt;=zakresy_produkcyjne!I$3)</f>
        <v/>
      </c>
      <c r="AQ505" s="309">
        <f>AND(P505&gt;=zakresy_produkcyjne!J$2,P505&lt;=zakresy_produkcyjne!J$3)</f>
        <v/>
      </c>
      <c r="AR505" s="309">
        <f>AND(Q505&gt;=zakresy_produkcyjne!K$2,Q505&lt;=zakresy_produkcyjne!K$3)</f>
        <v/>
      </c>
      <c r="AS505" s="309">
        <f>AND(R505&gt;=zakresy_produkcyjne!L$2,R505&lt;=zakresy_produkcyjne!L$3)</f>
        <v/>
      </c>
      <c r="AT505" s="309">
        <f>AND(AI505:AO505)</f>
        <v/>
      </c>
      <c r="AU505" s="309">
        <f>AND(AP505:AS505)</f>
        <v/>
      </c>
      <c r="AV505" s="309">
        <f>AND(AT505:AU505)</f>
        <v/>
      </c>
      <c r="AW505" s="309">
        <f>AI505*zakresy_produkcyjne!B$4+AJ505*zakresy_produkcyjne!C$4+AK505*zakresy_produkcyjne!D$4+AL505*zakresy_produkcyjne!E$4+AM505*zakresy_produkcyjne!F$4+AN505*zakresy_produkcyjne!G$4+AO505*zakresy_produkcyjne!H$4+AP505*zakresy_produkcyjne!I$4+AQ505*zakresy_produkcyjne!J$4+AR505*zakresy_produkcyjne!K$4+AS505*zakresy_produkcyjne!L$4</f>
        <v/>
      </c>
    </row>
    <row customHeight="1" ht="13.8" r="506" s="311">
      <c r="A506" s="497" t="n">
        <v>3.68</v>
      </c>
      <c r="B506" s="497" t="n">
        <v>2.22</v>
      </c>
      <c r="C506" s="497" t="n">
        <v>0.16</v>
      </c>
      <c r="D506" s="497" t="n">
        <v>0.048</v>
      </c>
      <c r="E506" s="497" t="n">
        <v>0.003</v>
      </c>
      <c r="F506" s="497" t="n">
        <v>0.03</v>
      </c>
      <c r="G506" s="497" t="n">
        <v>0.02</v>
      </c>
      <c r="H506" s="497" t="n">
        <v>0.011</v>
      </c>
      <c r="I506" s="497" t="n">
        <v>0.026</v>
      </c>
      <c r="J506" s="497" t="n">
        <v>0</v>
      </c>
      <c r="K506" s="497" t="n">
        <v>0.02</v>
      </c>
      <c r="L506" s="497" t="n">
        <v>0</v>
      </c>
      <c r="M506" s="497" t="n">
        <v>0</v>
      </c>
      <c r="N506" s="497" t="n">
        <v>0</v>
      </c>
      <c r="O506" s="497" t="n">
        <v>850</v>
      </c>
      <c r="P506" s="497" t="n">
        <v>60</v>
      </c>
      <c r="Q506" s="497" t="n">
        <v>350</v>
      </c>
      <c r="R506" s="497" t="n">
        <v>90</v>
      </c>
      <c r="S506" s="497" t="n">
        <v>795</v>
      </c>
      <c r="T506" s="497" t="n">
        <v>539</v>
      </c>
      <c r="U506" s="497" t="n">
        <v>7.1</v>
      </c>
      <c r="V506" s="497">
        <f>KONWERTUJ_TWARDOSC(Z506,tabela_twardosci!$A$8:$A$95,tabela_twardosci!$K$8:$K$95)</f>
        <v/>
      </c>
      <c r="W506" s="497" t="n"/>
      <c r="X506" s="497" t="n"/>
      <c r="Y506" s="498" t="n">
        <v>63</v>
      </c>
      <c r="Z506" s="497" t="n">
        <v>59</v>
      </c>
      <c r="AA506" s="497" t="n"/>
      <c r="AB506" s="497" t="n"/>
      <c r="AC506" s="497" t="n"/>
      <c r="AD506" s="497" t="n"/>
      <c r="AE506" s="497" t="n"/>
      <c r="AF506" s="309">
        <f>NOT(OR(ISBLANK(S506),ISBLANK(T506),ISBLANK(U506),ISBLANK(V506),AND(ISBLANK(W506),ISBLANK(X506))))</f>
        <v/>
      </c>
      <c r="AG506" s="309" t="n">
        <v>25</v>
      </c>
      <c r="AH506" s="309">
        <f>IF(AG655&lt;=30,1,IF(AG655&lt;=60,2,IF(AG655&lt;=100,3,"bd")))</f>
        <v/>
      </c>
      <c r="AI506" s="309">
        <f>AND(A506&gt;=zakresy_produkcyjne!B$2,A506&lt;=zakresy_produkcyjne!B$3)</f>
        <v/>
      </c>
      <c r="AJ506" s="309">
        <f>AND(B506&gt;=zakresy_produkcyjne!C$2,B506&lt;=zakresy_produkcyjne!C$3)</f>
        <v/>
      </c>
      <c r="AK506" s="309">
        <f>AND(C506&gt;=zakresy_produkcyjne!D$2,C506&lt;=zakresy_produkcyjne!D$3)</f>
        <v/>
      </c>
      <c r="AL506" s="309">
        <f>AND(D506&gt;=zakresy_produkcyjne!E$2,D506&lt;=zakresy_produkcyjne!E$3)</f>
        <v/>
      </c>
      <c r="AM506" s="309">
        <f>AND(E506&gt;=zakresy_produkcyjne!F$2,E506&lt;=zakresy_produkcyjne!F$3)</f>
        <v/>
      </c>
      <c r="AN506" s="309">
        <f>AND(F506&gt;=zakresy_produkcyjne!G$2,F506&lt;=zakresy_produkcyjne!G$3)</f>
        <v/>
      </c>
      <c r="AO506" s="309">
        <f>AND(G506&gt;=zakresy_produkcyjne!H$2,G506&lt;=zakresy_produkcyjne!H$3)</f>
        <v/>
      </c>
      <c r="AP506" s="309">
        <f>AND(O506&gt;=zakresy_produkcyjne!I$2,O506&lt;=zakresy_produkcyjne!I$3)</f>
        <v/>
      </c>
      <c r="AQ506" s="309">
        <f>AND(P506&gt;=zakresy_produkcyjne!J$2,P506&lt;=zakresy_produkcyjne!J$3)</f>
        <v/>
      </c>
      <c r="AR506" s="309">
        <f>AND(Q506&gt;=zakresy_produkcyjne!K$2,Q506&lt;=zakresy_produkcyjne!K$3)</f>
        <v/>
      </c>
      <c r="AS506" s="309">
        <f>AND(R506&gt;=zakresy_produkcyjne!L$2,R506&lt;=zakresy_produkcyjne!L$3)</f>
        <v/>
      </c>
      <c r="AT506" s="309">
        <f>AND(AI506:AO506)</f>
        <v/>
      </c>
      <c r="AU506" s="309">
        <f>AND(AP506:AS506)</f>
        <v/>
      </c>
      <c r="AV506" s="309">
        <f>AND(AT506:AU506)</f>
        <v/>
      </c>
      <c r="AW506" s="309">
        <f>AI506*zakresy_produkcyjne!B$4+AJ506*zakresy_produkcyjne!C$4+AK506*zakresy_produkcyjne!D$4+AL506*zakresy_produkcyjne!E$4+AM506*zakresy_produkcyjne!F$4+AN506*zakresy_produkcyjne!G$4+AO506*zakresy_produkcyjne!H$4+AP506*zakresy_produkcyjne!I$4+AQ506*zakresy_produkcyjne!J$4+AR506*zakresy_produkcyjne!K$4+AS506*zakresy_produkcyjne!L$4</f>
        <v/>
      </c>
    </row>
    <row customHeight="1" ht="13.8" r="507" s="311">
      <c r="A507" s="497" t="n">
        <v>3.68</v>
      </c>
      <c r="B507" s="497" t="n">
        <v>2.22</v>
      </c>
      <c r="C507" s="497" t="n">
        <v>0.16</v>
      </c>
      <c r="D507" s="497" t="n">
        <v>0.048</v>
      </c>
      <c r="E507" s="497" t="n">
        <v>0.003</v>
      </c>
      <c r="F507" s="497" t="n">
        <v>0.03</v>
      </c>
      <c r="G507" s="497" t="n">
        <v>0.02</v>
      </c>
      <c r="H507" s="497" t="n">
        <v>0.011</v>
      </c>
      <c r="I507" s="497" t="n">
        <v>0.026</v>
      </c>
      <c r="J507" s="497" t="n">
        <v>0</v>
      </c>
      <c r="K507" s="497" t="n">
        <v>0.02</v>
      </c>
      <c r="L507" s="497" t="n">
        <v>0</v>
      </c>
      <c r="M507" s="497" t="n">
        <v>0</v>
      </c>
      <c r="N507" s="497" t="n">
        <v>0</v>
      </c>
      <c r="O507" s="497" t="n">
        <v>850</v>
      </c>
      <c r="P507" s="497" t="n">
        <v>60</v>
      </c>
      <c r="Q507" s="497" t="n">
        <v>400</v>
      </c>
      <c r="R507" s="497" t="n">
        <v>30</v>
      </c>
      <c r="S507" s="497" t="n">
        <v>588</v>
      </c>
      <c r="T507" s="497" t="n">
        <v>379</v>
      </c>
      <c r="U507" s="497" t="n">
        <v>5.5</v>
      </c>
      <c r="V507" s="497">
        <f>KONWERTUJ_TWARDOSC(Z507,tabela_twardosci!$A$8:$A$95,tabela_twardosci!$K$8:$K$95)</f>
        <v/>
      </c>
      <c r="W507" s="497" t="n"/>
      <c r="X507" s="497" t="n"/>
      <c r="Y507" s="498" t="n">
        <v>63</v>
      </c>
      <c r="Z507" s="497" t="n">
        <v>46</v>
      </c>
      <c r="AA507" s="497" t="n"/>
      <c r="AB507" s="497" t="n"/>
      <c r="AC507" s="497" t="n"/>
      <c r="AD507" s="497" t="n"/>
      <c r="AE507" s="497" t="n"/>
      <c r="AF507" s="309">
        <f>NOT(OR(ISBLANK(S507),ISBLANK(T507),ISBLANK(U507),ISBLANK(V507),AND(ISBLANK(W507),ISBLANK(X507))))</f>
        <v/>
      </c>
      <c r="AG507" s="309" t="n">
        <v>25</v>
      </c>
      <c r="AH507" s="309">
        <f>IF(AG656&lt;=30,1,IF(AG656&lt;=60,2,IF(AG656&lt;=100,3,"bd")))</f>
        <v/>
      </c>
      <c r="AI507" s="309">
        <f>AND(A507&gt;=zakresy_produkcyjne!B$2,A507&lt;=zakresy_produkcyjne!B$3)</f>
        <v/>
      </c>
      <c r="AJ507" s="309">
        <f>AND(B507&gt;=zakresy_produkcyjne!C$2,B507&lt;=zakresy_produkcyjne!C$3)</f>
        <v/>
      </c>
      <c r="AK507" s="309">
        <f>AND(C507&gt;=zakresy_produkcyjne!D$2,C507&lt;=zakresy_produkcyjne!D$3)</f>
        <v/>
      </c>
      <c r="AL507" s="309">
        <f>AND(D507&gt;=zakresy_produkcyjne!E$2,D507&lt;=zakresy_produkcyjne!E$3)</f>
        <v/>
      </c>
      <c r="AM507" s="309">
        <f>AND(E507&gt;=zakresy_produkcyjne!F$2,E507&lt;=zakresy_produkcyjne!F$3)</f>
        <v/>
      </c>
      <c r="AN507" s="309">
        <f>AND(F507&gt;=zakresy_produkcyjne!G$2,F507&lt;=zakresy_produkcyjne!G$3)</f>
        <v/>
      </c>
      <c r="AO507" s="309">
        <f>AND(G507&gt;=zakresy_produkcyjne!H$2,G507&lt;=zakresy_produkcyjne!H$3)</f>
        <v/>
      </c>
      <c r="AP507" s="309">
        <f>AND(O507&gt;=zakresy_produkcyjne!I$2,O507&lt;=zakresy_produkcyjne!I$3)</f>
        <v/>
      </c>
      <c r="AQ507" s="309">
        <f>AND(P507&gt;=zakresy_produkcyjne!J$2,P507&lt;=zakresy_produkcyjne!J$3)</f>
        <v/>
      </c>
      <c r="AR507" s="309">
        <f>AND(Q507&gt;=zakresy_produkcyjne!K$2,Q507&lt;=zakresy_produkcyjne!K$3)</f>
        <v/>
      </c>
      <c r="AS507" s="309">
        <f>AND(R507&gt;=zakresy_produkcyjne!L$2,R507&lt;=zakresy_produkcyjne!L$3)</f>
        <v/>
      </c>
      <c r="AT507" s="309">
        <f>AND(AI507:AO507)</f>
        <v/>
      </c>
      <c r="AU507" s="309">
        <f>AND(AP507:AS507)</f>
        <v/>
      </c>
      <c r="AV507" s="309">
        <f>AND(AT507:AU507)</f>
        <v/>
      </c>
      <c r="AW507" s="309">
        <f>AI507*zakresy_produkcyjne!B$4+AJ507*zakresy_produkcyjne!C$4+AK507*zakresy_produkcyjne!D$4+AL507*zakresy_produkcyjne!E$4+AM507*zakresy_produkcyjne!F$4+AN507*zakresy_produkcyjne!G$4+AO507*zakresy_produkcyjne!H$4+AP507*zakresy_produkcyjne!I$4+AQ507*zakresy_produkcyjne!J$4+AR507*zakresy_produkcyjne!K$4+AS507*zakresy_produkcyjne!L$4</f>
        <v/>
      </c>
    </row>
    <row customHeight="1" ht="13.8" r="508" s="311">
      <c r="A508" s="497" t="n">
        <v>3.68</v>
      </c>
      <c r="B508" s="497" t="n">
        <v>2.22</v>
      </c>
      <c r="C508" s="497" t="n">
        <v>0.16</v>
      </c>
      <c r="D508" s="497" t="n">
        <v>0.048</v>
      </c>
      <c r="E508" s="497" t="n">
        <v>0.003</v>
      </c>
      <c r="F508" s="497" t="n">
        <v>0.03</v>
      </c>
      <c r="G508" s="497" t="n">
        <v>0.02</v>
      </c>
      <c r="H508" s="497" t="n">
        <v>0.011</v>
      </c>
      <c r="I508" s="497" t="n">
        <v>0.026</v>
      </c>
      <c r="J508" s="497" t="n">
        <v>0</v>
      </c>
      <c r="K508" s="497" t="n">
        <v>0.02</v>
      </c>
      <c r="L508" s="497" t="n">
        <v>0</v>
      </c>
      <c r="M508" s="497" t="n">
        <v>0</v>
      </c>
      <c r="N508" s="497" t="n">
        <v>0</v>
      </c>
      <c r="O508" s="497" t="n">
        <v>850</v>
      </c>
      <c r="P508" s="497" t="n">
        <v>60</v>
      </c>
      <c r="Q508" s="497" t="n">
        <v>400</v>
      </c>
      <c r="R508" s="497" t="n">
        <v>60</v>
      </c>
      <c r="S508" s="497" t="n">
        <v>766</v>
      </c>
      <c r="T508" s="497" t="n">
        <v>521</v>
      </c>
      <c r="U508" s="497" t="n">
        <v>5.8</v>
      </c>
      <c r="V508" s="497">
        <f>KONWERTUJ_TWARDOSC(Z508,tabela_twardosci!$A$8:$A$95,tabela_twardosci!$K$8:$K$95)</f>
        <v/>
      </c>
      <c r="W508" s="497" t="n"/>
      <c r="X508" s="497" t="n"/>
      <c r="Y508" s="498" t="n">
        <v>63</v>
      </c>
      <c r="Z508" s="497" t="n">
        <v>56</v>
      </c>
      <c r="AA508" s="497" t="n"/>
      <c r="AB508" s="497" t="n"/>
      <c r="AC508" s="497" t="n"/>
      <c r="AD508" s="497" t="n"/>
      <c r="AE508" s="497" t="n"/>
      <c r="AF508" s="309">
        <f>NOT(OR(ISBLANK(S508),ISBLANK(T508),ISBLANK(U508),ISBLANK(V508),AND(ISBLANK(W508),ISBLANK(X508))))</f>
        <v/>
      </c>
      <c r="AG508" s="309" t="n">
        <v>25</v>
      </c>
      <c r="AH508" s="309">
        <f>IF(AG657&lt;=30,1,IF(AG657&lt;=60,2,IF(AG657&lt;=100,3,"bd")))</f>
        <v/>
      </c>
      <c r="AI508" s="309">
        <f>AND(A508&gt;=zakresy_produkcyjne!B$2,A508&lt;=zakresy_produkcyjne!B$3)</f>
        <v/>
      </c>
      <c r="AJ508" s="309">
        <f>AND(B508&gt;=zakresy_produkcyjne!C$2,B508&lt;=zakresy_produkcyjne!C$3)</f>
        <v/>
      </c>
      <c r="AK508" s="309">
        <f>AND(C508&gt;=zakresy_produkcyjne!D$2,C508&lt;=zakresy_produkcyjne!D$3)</f>
        <v/>
      </c>
      <c r="AL508" s="309">
        <f>AND(D508&gt;=zakresy_produkcyjne!E$2,D508&lt;=zakresy_produkcyjne!E$3)</f>
        <v/>
      </c>
      <c r="AM508" s="309">
        <f>AND(E508&gt;=zakresy_produkcyjne!F$2,E508&lt;=zakresy_produkcyjne!F$3)</f>
        <v/>
      </c>
      <c r="AN508" s="309">
        <f>AND(F508&gt;=zakresy_produkcyjne!G$2,F508&lt;=zakresy_produkcyjne!G$3)</f>
        <v/>
      </c>
      <c r="AO508" s="309">
        <f>AND(G508&gt;=zakresy_produkcyjne!H$2,G508&lt;=zakresy_produkcyjne!H$3)</f>
        <v/>
      </c>
      <c r="AP508" s="309">
        <f>AND(O508&gt;=zakresy_produkcyjne!I$2,O508&lt;=zakresy_produkcyjne!I$3)</f>
        <v/>
      </c>
      <c r="AQ508" s="309">
        <f>AND(P508&gt;=zakresy_produkcyjne!J$2,P508&lt;=zakresy_produkcyjne!J$3)</f>
        <v/>
      </c>
      <c r="AR508" s="309">
        <f>AND(Q508&gt;=zakresy_produkcyjne!K$2,Q508&lt;=zakresy_produkcyjne!K$3)</f>
        <v/>
      </c>
      <c r="AS508" s="309">
        <f>AND(R508&gt;=zakresy_produkcyjne!L$2,R508&lt;=zakresy_produkcyjne!L$3)</f>
        <v/>
      </c>
      <c r="AT508" s="309">
        <f>AND(AI508:AO508)</f>
        <v/>
      </c>
      <c r="AU508" s="309">
        <f>AND(AP508:AS508)</f>
        <v/>
      </c>
      <c r="AV508" s="309">
        <f>AND(AT508:AU508)</f>
        <v/>
      </c>
      <c r="AW508" s="309">
        <f>AI508*zakresy_produkcyjne!B$4+AJ508*zakresy_produkcyjne!C$4+AK508*zakresy_produkcyjne!D$4+AL508*zakresy_produkcyjne!E$4+AM508*zakresy_produkcyjne!F$4+AN508*zakresy_produkcyjne!G$4+AO508*zakresy_produkcyjne!H$4+AP508*zakresy_produkcyjne!I$4+AQ508*zakresy_produkcyjne!J$4+AR508*zakresy_produkcyjne!K$4+AS508*zakresy_produkcyjne!L$4</f>
        <v/>
      </c>
    </row>
    <row customHeight="1" ht="13.8" r="509" s="311">
      <c r="A509" s="497" t="n">
        <v>3.68</v>
      </c>
      <c r="B509" s="497" t="n">
        <v>2.22</v>
      </c>
      <c r="C509" s="497" t="n">
        <v>0.16</v>
      </c>
      <c r="D509" s="497" t="n">
        <v>0.048</v>
      </c>
      <c r="E509" s="497" t="n">
        <v>0.003</v>
      </c>
      <c r="F509" s="497" t="n">
        <v>0.03</v>
      </c>
      <c r="G509" s="497" t="n">
        <v>0.02</v>
      </c>
      <c r="H509" s="497" t="n">
        <v>0.011</v>
      </c>
      <c r="I509" s="497" t="n">
        <v>0.026</v>
      </c>
      <c r="J509" s="497" t="n">
        <v>0</v>
      </c>
      <c r="K509" s="497" t="n">
        <v>0.02</v>
      </c>
      <c r="L509" s="497" t="n">
        <v>0</v>
      </c>
      <c r="M509" s="497" t="n">
        <v>0</v>
      </c>
      <c r="N509" s="497" t="n">
        <v>0</v>
      </c>
      <c r="O509" s="497" t="n">
        <v>850</v>
      </c>
      <c r="P509" s="497" t="n">
        <v>60</v>
      </c>
      <c r="Q509" s="497" t="n">
        <v>400</v>
      </c>
      <c r="R509" s="497" t="n">
        <v>90</v>
      </c>
      <c r="S509" s="497" t="n">
        <v>742</v>
      </c>
      <c r="T509" s="497" t="n">
        <v>497</v>
      </c>
      <c r="U509" s="497" t="n">
        <v>5.6</v>
      </c>
      <c r="V509" s="497">
        <f>KONWERTUJ_TWARDOSC(Z509,tabela_twardosci!$A$8:$A$95,tabela_twardosci!$K$8:$K$95)</f>
        <v/>
      </c>
      <c r="W509" s="497" t="n"/>
      <c r="X509" s="497" t="n"/>
      <c r="Y509" s="498" t="n">
        <v>63</v>
      </c>
      <c r="Z509" s="497" t="n">
        <v>53</v>
      </c>
      <c r="AA509" s="497" t="n"/>
      <c r="AB509" s="497" t="n"/>
      <c r="AC509" s="497" t="n"/>
      <c r="AD509" s="497" t="n"/>
      <c r="AE509" s="497" t="n"/>
      <c r="AF509" s="309">
        <f>NOT(OR(ISBLANK(S509),ISBLANK(T509),ISBLANK(U509),ISBLANK(V509),AND(ISBLANK(W509),ISBLANK(X509))))</f>
        <v/>
      </c>
      <c r="AG509" s="309" t="n">
        <v>25</v>
      </c>
      <c r="AH509" s="309">
        <f>IF(AG658&lt;=30,1,IF(AG658&lt;=60,2,IF(AG658&lt;=100,3,"bd")))</f>
        <v/>
      </c>
      <c r="AI509" s="309">
        <f>AND(A509&gt;=zakresy_produkcyjne!B$2,A509&lt;=zakresy_produkcyjne!B$3)</f>
        <v/>
      </c>
      <c r="AJ509" s="309">
        <f>AND(B509&gt;=zakresy_produkcyjne!C$2,B509&lt;=zakresy_produkcyjne!C$3)</f>
        <v/>
      </c>
      <c r="AK509" s="309">
        <f>AND(C509&gt;=zakresy_produkcyjne!D$2,C509&lt;=zakresy_produkcyjne!D$3)</f>
        <v/>
      </c>
      <c r="AL509" s="309">
        <f>AND(D509&gt;=zakresy_produkcyjne!E$2,D509&lt;=zakresy_produkcyjne!E$3)</f>
        <v/>
      </c>
      <c r="AM509" s="309">
        <f>AND(E509&gt;=zakresy_produkcyjne!F$2,E509&lt;=zakresy_produkcyjne!F$3)</f>
        <v/>
      </c>
      <c r="AN509" s="309">
        <f>AND(F509&gt;=zakresy_produkcyjne!G$2,F509&lt;=zakresy_produkcyjne!G$3)</f>
        <v/>
      </c>
      <c r="AO509" s="309">
        <f>AND(G509&gt;=zakresy_produkcyjne!H$2,G509&lt;=zakresy_produkcyjne!H$3)</f>
        <v/>
      </c>
      <c r="AP509" s="309">
        <f>AND(O509&gt;=zakresy_produkcyjne!I$2,O509&lt;=zakresy_produkcyjne!I$3)</f>
        <v/>
      </c>
      <c r="AQ509" s="309">
        <f>AND(P509&gt;=zakresy_produkcyjne!J$2,P509&lt;=zakresy_produkcyjne!J$3)</f>
        <v/>
      </c>
      <c r="AR509" s="309">
        <f>AND(Q509&gt;=zakresy_produkcyjne!K$2,Q509&lt;=zakresy_produkcyjne!K$3)</f>
        <v/>
      </c>
      <c r="AS509" s="309">
        <f>AND(R509&gt;=zakresy_produkcyjne!L$2,R509&lt;=zakresy_produkcyjne!L$3)</f>
        <v/>
      </c>
      <c r="AT509" s="309">
        <f>AND(AI509:AO509)</f>
        <v/>
      </c>
      <c r="AU509" s="309">
        <f>AND(AP509:AS509)</f>
        <v/>
      </c>
      <c r="AV509" s="309">
        <f>AND(AT509:AU509)</f>
        <v/>
      </c>
      <c r="AW509" s="309">
        <f>AI509*zakresy_produkcyjne!B$4+AJ509*zakresy_produkcyjne!C$4+AK509*zakresy_produkcyjne!D$4+AL509*zakresy_produkcyjne!E$4+AM509*zakresy_produkcyjne!F$4+AN509*zakresy_produkcyjne!G$4+AO509*zakresy_produkcyjne!H$4+AP509*zakresy_produkcyjne!I$4+AQ509*zakresy_produkcyjne!J$4+AR509*zakresy_produkcyjne!K$4+AS509*zakresy_produkcyjne!L$4</f>
        <v/>
      </c>
    </row>
    <row customHeight="1" ht="13.8" r="510" s="311">
      <c r="A510" s="497" t="n">
        <v>3.65</v>
      </c>
      <c r="B510" s="497" t="n">
        <v>2.2</v>
      </c>
      <c r="C510" s="497" t="n">
        <v>0.17</v>
      </c>
      <c r="D510" s="497" t="n">
        <v>0.051</v>
      </c>
      <c r="E510" s="497" t="n">
        <v>0.48</v>
      </c>
      <c r="F510" s="497" t="n">
        <v>0.03</v>
      </c>
      <c r="G510" s="497" t="n">
        <v>0.02</v>
      </c>
      <c r="H510" s="497" t="n">
        <v>0.008999999999999999</v>
      </c>
      <c r="I510" s="497" t="n">
        <v>0.022</v>
      </c>
      <c r="J510" s="497" t="n">
        <v>0</v>
      </c>
      <c r="K510" s="497" t="n">
        <v>0.02</v>
      </c>
      <c r="L510" s="497" t="n">
        <v>0</v>
      </c>
      <c r="M510" s="497" t="n">
        <v>0</v>
      </c>
      <c r="N510" s="497" t="n">
        <v>0</v>
      </c>
      <c r="O510" s="497" t="n">
        <v>850</v>
      </c>
      <c r="P510" s="497" t="n">
        <v>60</v>
      </c>
      <c r="Q510" s="497" t="n">
        <v>250</v>
      </c>
      <c r="R510" s="497" t="n">
        <v>30</v>
      </c>
      <c r="S510" s="497" t="n">
        <v>965</v>
      </c>
      <c r="T510" s="497" t="n">
        <v>719</v>
      </c>
      <c r="U510" s="497" t="n">
        <v>1.7</v>
      </c>
      <c r="V510" s="497">
        <f>KONWERTUJ_TWARDOSC(Z510,tabela_twardosci!$A$8:$A$95,tabela_twardosci!$K$8:$K$95)</f>
        <v/>
      </c>
      <c r="W510" s="497" t="n"/>
      <c r="X510" s="497" t="n"/>
      <c r="Y510" s="498" t="n">
        <v>63</v>
      </c>
      <c r="Z510" s="497" t="n">
        <v>63</v>
      </c>
      <c r="AA510" s="497" t="n"/>
      <c r="AB510" s="497" t="n"/>
      <c r="AC510" s="497" t="n"/>
      <c r="AD510" s="497" t="n"/>
      <c r="AE510" s="497" t="n"/>
      <c r="AF510" s="309">
        <f>NOT(OR(ISBLANK(S510),ISBLANK(T510),ISBLANK(U510),ISBLANK(V510),AND(ISBLANK(W510),ISBLANK(X510))))</f>
        <v/>
      </c>
      <c r="AG510" s="309" t="n">
        <v>25</v>
      </c>
      <c r="AH510" s="309">
        <f>IF(AG659&lt;=30,1,IF(AG659&lt;=60,2,IF(AG659&lt;=100,3,"bd")))</f>
        <v/>
      </c>
      <c r="AI510" s="309">
        <f>AND(A510&gt;=zakresy_produkcyjne!B$2,A510&lt;=zakresy_produkcyjne!B$3)</f>
        <v/>
      </c>
      <c r="AJ510" s="309">
        <f>AND(B510&gt;=zakresy_produkcyjne!C$2,B510&lt;=zakresy_produkcyjne!C$3)</f>
        <v/>
      </c>
      <c r="AK510" s="309">
        <f>AND(C510&gt;=zakresy_produkcyjne!D$2,C510&lt;=zakresy_produkcyjne!D$3)</f>
        <v/>
      </c>
      <c r="AL510" s="309">
        <f>AND(D510&gt;=zakresy_produkcyjne!E$2,D510&lt;=zakresy_produkcyjne!E$3)</f>
        <v/>
      </c>
      <c r="AM510" s="309">
        <f>AND(E510&gt;=zakresy_produkcyjne!F$2,E510&lt;=zakresy_produkcyjne!F$3)</f>
        <v/>
      </c>
      <c r="AN510" s="309">
        <f>AND(F510&gt;=zakresy_produkcyjne!G$2,F510&lt;=zakresy_produkcyjne!G$3)</f>
        <v/>
      </c>
      <c r="AO510" s="309">
        <f>AND(G510&gt;=zakresy_produkcyjne!H$2,G510&lt;=zakresy_produkcyjne!H$3)</f>
        <v/>
      </c>
      <c r="AP510" s="309">
        <f>AND(O510&gt;=zakresy_produkcyjne!I$2,O510&lt;=zakresy_produkcyjne!I$3)</f>
        <v/>
      </c>
      <c r="AQ510" s="309">
        <f>AND(P510&gt;=zakresy_produkcyjne!J$2,P510&lt;=zakresy_produkcyjne!J$3)</f>
        <v/>
      </c>
      <c r="AR510" s="309">
        <f>AND(Q510&gt;=zakresy_produkcyjne!K$2,Q510&lt;=zakresy_produkcyjne!K$3)</f>
        <v/>
      </c>
      <c r="AS510" s="309">
        <f>AND(R510&gt;=zakresy_produkcyjne!L$2,R510&lt;=zakresy_produkcyjne!L$3)</f>
        <v/>
      </c>
      <c r="AT510" s="309">
        <f>AND(AI510:AO510)</f>
        <v/>
      </c>
      <c r="AU510" s="309">
        <f>AND(AP510:AS510)</f>
        <v/>
      </c>
      <c r="AV510" s="309">
        <f>AND(AT510:AU510)</f>
        <v/>
      </c>
      <c r="AW510" s="309">
        <f>AI510*zakresy_produkcyjne!B$4+AJ510*zakresy_produkcyjne!C$4+AK510*zakresy_produkcyjne!D$4+AL510*zakresy_produkcyjne!E$4+AM510*zakresy_produkcyjne!F$4+AN510*zakresy_produkcyjne!G$4+AO510*zakresy_produkcyjne!H$4+AP510*zakresy_produkcyjne!I$4+AQ510*zakresy_produkcyjne!J$4+AR510*zakresy_produkcyjne!K$4+AS510*zakresy_produkcyjne!L$4</f>
        <v/>
      </c>
    </row>
    <row customHeight="1" ht="13.8" r="511" s="311">
      <c r="A511" s="497" t="n">
        <v>3.65</v>
      </c>
      <c r="B511" s="497" t="n">
        <v>2.2</v>
      </c>
      <c r="C511" s="497" t="n">
        <v>0.17</v>
      </c>
      <c r="D511" s="497" t="n">
        <v>0.051</v>
      </c>
      <c r="E511" s="497" t="n">
        <v>0.48</v>
      </c>
      <c r="F511" s="497" t="n">
        <v>0.03</v>
      </c>
      <c r="G511" s="497" t="n">
        <v>0.02</v>
      </c>
      <c r="H511" s="497" t="n">
        <v>0.008999999999999999</v>
      </c>
      <c r="I511" s="497" t="n">
        <v>0.022</v>
      </c>
      <c r="J511" s="497" t="n">
        <v>0</v>
      </c>
      <c r="K511" s="497" t="n">
        <v>0.02</v>
      </c>
      <c r="L511" s="497" t="n">
        <v>0</v>
      </c>
      <c r="M511" s="497" t="n">
        <v>0</v>
      </c>
      <c r="N511" s="497" t="n">
        <v>0</v>
      </c>
      <c r="O511" s="497" t="n">
        <v>850</v>
      </c>
      <c r="P511" s="497" t="n">
        <v>60</v>
      </c>
      <c r="Q511" s="497" t="n">
        <v>250</v>
      </c>
      <c r="R511" s="497" t="n">
        <v>60</v>
      </c>
      <c r="S511" s="497" t="n">
        <v>1122</v>
      </c>
      <c r="T511" s="497" t="n">
        <v>884</v>
      </c>
      <c r="U511" s="497" t="n">
        <v>2.3</v>
      </c>
      <c r="V511" s="497">
        <f>KONWERTUJ_TWARDOSC(Z511,tabela_twardosci!$A$8:$A$95,tabela_twardosci!$K$8:$K$95)</f>
        <v/>
      </c>
      <c r="W511" s="497" t="n"/>
      <c r="X511" s="497" t="n"/>
      <c r="Y511" s="498" t="n">
        <v>63</v>
      </c>
      <c r="Z511" s="497" t="n">
        <v>73</v>
      </c>
      <c r="AA511" s="497" t="n"/>
      <c r="AB511" s="497" t="n"/>
      <c r="AC511" s="497" t="n"/>
      <c r="AD511" s="497" t="n"/>
      <c r="AE511" s="497" t="n"/>
      <c r="AF511" s="309">
        <f>NOT(OR(ISBLANK(S511),ISBLANK(T511),ISBLANK(U511),ISBLANK(V511),AND(ISBLANK(W511),ISBLANK(X511))))</f>
        <v/>
      </c>
      <c r="AG511" s="309" t="n">
        <v>25</v>
      </c>
      <c r="AH511" s="309">
        <f>IF(AG660&lt;=30,1,IF(AG660&lt;=60,2,IF(AG660&lt;=100,3,"bd")))</f>
        <v/>
      </c>
      <c r="AI511" s="309">
        <f>AND(A511&gt;=zakresy_produkcyjne!B$2,A511&lt;=zakresy_produkcyjne!B$3)</f>
        <v/>
      </c>
      <c r="AJ511" s="309">
        <f>AND(B511&gt;=zakresy_produkcyjne!C$2,B511&lt;=zakresy_produkcyjne!C$3)</f>
        <v/>
      </c>
      <c r="AK511" s="309">
        <f>AND(C511&gt;=zakresy_produkcyjne!D$2,C511&lt;=zakresy_produkcyjne!D$3)</f>
        <v/>
      </c>
      <c r="AL511" s="309">
        <f>AND(D511&gt;=zakresy_produkcyjne!E$2,D511&lt;=zakresy_produkcyjne!E$3)</f>
        <v/>
      </c>
      <c r="AM511" s="309">
        <f>AND(E511&gt;=zakresy_produkcyjne!F$2,E511&lt;=zakresy_produkcyjne!F$3)</f>
        <v/>
      </c>
      <c r="AN511" s="309">
        <f>AND(F511&gt;=zakresy_produkcyjne!G$2,F511&lt;=zakresy_produkcyjne!G$3)</f>
        <v/>
      </c>
      <c r="AO511" s="309">
        <f>AND(G511&gt;=zakresy_produkcyjne!H$2,G511&lt;=zakresy_produkcyjne!H$3)</f>
        <v/>
      </c>
      <c r="AP511" s="309">
        <f>AND(O511&gt;=zakresy_produkcyjne!I$2,O511&lt;=zakresy_produkcyjne!I$3)</f>
        <v/>
      </c>
      <c r="AQ511" s="309">
        <f>AND(P511&gt;=zakresy_produkcyjne!J$2,P511&lt;=zakresy_produkcyjne!J$3)</f>
        <v/>
      </c>
      <c r="AR511" s="309">
        <f>AND(Q511&gt;=zakresy_produkcyjne!K$2,Q511&lt;=zakresy_produkcyjne!K$3)</f>
        <v/>
      </c>
      <c r="AS511" s="309">
        <f>AND(R511&gt;=zakresy_produkcyjne!L$2,R511&lt;=zakresy_produkcyjne!L$3)</f>
        <v/>
      </c>
      <c r="AT511" s="309">
        <f>AND(AI511:AO511)</f>
        <v/>
      </c>
      <c r="AU511" s="309">
        <f>AND(AP511:AS511)</f>
        <v/>
      </c>
      <c r="AV511" s="309">
        <f>AND(AT511:AU511)</f>
        <v/>
      </c>
      <c r="AW511" s="309">
        <f>AI511*zakresy_produkcyjne!B$4+AJ511*zakresy_produkcyjne!C$4+AK511*zakresy_produkcyjne!D$4+AL511*zakresy_produkcyjne!E$4+AM511*zakresy_produkcyjne!F$4+AN511*zakresy_produkcyjne!G$4+AO511*zakresy_produkcyjne!H$4+AP511*zakresy_produkcyjne!I$4+AQ511*zakresy_produkcyjne!J$4+AR511*zakresy_produkcyjne!K$4+AS511*zakresy_produkcyjne!L$4</f>
        <v/>
      </c>
    </row>
    <row customHeight="1" ht="13.8" r="512" s="311">
      <c r="A512" s="497" t="n">
        <v>3.65</v>
      </c>
      <c r="B512" s="497" t="n">
        <v>2.2</v>
      </c>
      <c r="C512" s="497" t="n">
        <v>0.17</v>
      </c>
      <c r="D512" s="497" t="n">
        <v>0.051</v>
      </c>
      <c r="E512" s="497" t="n">
        <v>0.48</v>
      </c>
      <c r="F512" s="497" t="n">
        <v>0.03</v>
      </c>
      <c r="G512" s="497" t="n">
        <v>0.02</v>
      </c>
      <c r="H512" s="497" t="n">
        <v>0.008999999999999999</v>
      </c>
      <c r="I512" s="497" t="n">
        <v>0.022</v>
      </c>
      <c r="J512" s="497" t="n">
        <v>0</v>
      </c>
      <c r="K512" s="497" t="n">
        <v>0.02</v>
      </c>
      <c r="L512" s="497" t="n">
        <v>0</v>
      </c>
      <c r="M512" s="497" t="n">
        <v>0</v>
      </c>
      <c r="N512" s="497" t="n">
        <v>0</v>
      </c>
      <c r="O512" s="497" t="n">
        <v>850</v>
      </c>
      <c r="P512" s="497" t="n">
        <v>60</v>
      </c>
      <c r="Q512" s="497" t="n">
        <v>250</v>
      </c>
      <c r="R512" s="497" t="n">
        <v>90</v>
      </c>
      <c r="S512" s="497" t="n">
        <v>1105</v>
      </c>
      <c r="T512" s="497" t="n">
        <v>851</v>
      </c>
      <c r="U512" s="497" t="n">
        <v>2.4</v>
      </c>
      <c r="V512" s="497">
        <f>KONWERTUJ_TWARDOSC(Z512,tabela_twardosci!$A$8:$A$95,tabela_twardosci!$K$8:$K$95)</f>
        <v/>
      </c>
      <c r="W512" s="497" t="n"/>
      <c r="X512" s="497" t="n"/>
      <c r="Y512" s="498" t="n">
        <v>63</v>
      </c>
      <c r="Z512" s="497" t="n">
        <v>71</v>
      </c>
      <c r="AA512" s="497" t="n"/>
      <c r="AB512" s="497" t="n"/>
      <c r="AC512" s="497" t="n"/>
      <c r="AD512" s="497" t="n"/>
      <c r="AE512" s="497" t="n"/>
      <c r="AF512" s="309">
        <f>NOT(OR(ISBLANK(S512),ISBLANK(T512),ISBLANK(U512),ISBLANK(V512),AND(ISBLANK(W512),ISBLANK(X512))))</f>
        <v/>
      </c>
      <c r="AG512" s="309" t="n">
        <v>25</v>
      </c>
      <c r="AH512" s="309">
        <f>IF(podejrzane!AG271&lt;=30,1,IF(podejrzane!AG271&lt;=60,2,IF(podejrzane!AG271&lt;=100,3,"bd")))</f>
        <v/>
      </c>
      <c r="AI512" s="309">
        <f>AND(A512&gt;=zakresy_produkcyjne!B$2,A512&lt;=zakresy_produkcyjne!B$3)</f>
        <v/>
      </c>
      <c r="AJ512" s="309">
        <f>AND(B512&gt;=zakresy_produkcyjne!C$2,B512&lt;=zakresy_produkcyjne!C$3)</f>
        <v/>
      </c>
      <c r="AK512" s="309">
        <f>AND(C512&gt;=zakresy_produkcyjne!D$2,C512&lt;=zakresy_produkcyjne!D$3)</f>
        <v/>
      </c>
      <c r="AL512" s="309">
        <f>AND(D512&gt;=zakresy_produkcyjne!E$2,D512&lt;=zakresy_produkcyjne!E$3)</f>
        <v/>
      </c>
      <c r="AM512" s="309">
        <f>AND(E512&gt;=zakresy_produkcyjne!F$2,E512&lt;=zakresy_produkcyjne!F$3)</f>
        <v/>
      </c>
      <c r="AN512" s="309">
        <f>AND(F512&gt;=zakresy_produkcyjne!G$2,F512&lt;=zakresy_produkcyjne!G$3)</f>
        <v/>
      </c>
      <c r="AO512" s="309">
        <f>AND(G512&gt;=zakresy_produkcyjne!H$2,G512&lt;=zakresy_produkcyjne!H$3)</f>
        <v/>
      </c>
      <c r="AP512" s="309">
        <f>AND(O512&gt;=zakresy_produkcyjne!I$2,O512&lt;=zakresy_produkcyjne!I$3)</f>
        <v/>
      </c>
      <c r="AQ512" s="309">
        <f>AND(P512&gt;=zakresy_produkcyjne!J$2,P512&lt;=zakresy_produkcyjne!J$3)</f>
        <v/>
      </c>
      <c r="AR512" s="309">
        <f>AND(Q512&gt;=zakresy_produkcyjne!K$2,Q512&lt;=zakresy_produkcyjne!K$3)</f>
        <v/>
      </c>
      <c r="AS512" s="309">
        <f>AND(R512&gt;=zakresy_produkcyjne!L$2,R512&lt;=zakresy_produkcyjne!L$3)</f>
        <v/>
      </c>
      <c r="AT512" s="309">
        <f>AND(AI512:AO512)</f>
        <v/>
      </c>
      <c r="AU512" s="309">
        <f>AND(AP512:AS512)</f>
        <v/>
      </c>
      <c r="AV512" s="309">
        <f>AND(AT512:AU512)</f>
        <v/>
      </c>
      <c r="AW512" s="309">
        <f>AI512*zakresy_produkcyjne!B$4+AJ512*zakresy_produkcyjne!C$4+AK512*zakresy_produkcyjne!D$4+AL512*zakresy_produkcyjne!E$4+AM512*zakresy_produkcyjne!F$4+AN512*zakresy_produkcyjne!G$4+AO512*zakresy_produkcyjne!H$4+AP512*zakresy_produkcyjne!I$4+AQ512*zakresy_produkcyjne!J$4+AR512*zakresy_produkcyjne!K$4+AS512*zakresy_produkcyjne!L$4</f>
        <v/>
      </c>
    </row>
    <row customHeight="1" ht="13.8" r="513" s="311">
      <c r="A513" s="497" t="n">
        <v>3.65</v>
      </c>
      <c r="B513" s="497" t="n">
        <v>2.2</v>
      </c>
      <c r="C513" s="497" t="n">
        <v>0.17</v>
      </c>
      <c r="D513" s="497" t="n">
        <v>0.051</v>
      </c>
      <c r="E513" s="497" t="n">
        <v>0.48</v>
      </c>
      <c r="F513" s="497" t="n">
        <v>0.03</v>
      </c>
      <c r="G513" s="497" t="n">
        <v>0.02</v>
      </c>
      <c r="H513" s="497" t="n">
        <v>0.008999999999999999</v>
      </c>
      <c r="I513" s="497" t="n">
        <v>0.022</v>
      </c>
      <c r="J513" s="497" t="n">
        <v>0</v>
      </c>
      <c r="K513" s="497" t="n">
        <v>0.02</v>
      </c>
      <c r="L513" s="497" t="n">
        <v>0</v>
      </c>
      <c r="M513" s="497" t="n">
        <v>0</v>
      </c>
      <c r="N513" s="497" t="n">
        <v>0</v>
      </c>
      <c r="O513" s="497" t="n">
        <v>850</v>
      </c>
      <c r="P513" s="497" t="n">
        <v>60</v>
      </c>
      <c r="Q513" s="497" t="n">
        <v>300</v>
      </c>
      <c r="R513" s="497" t="n">
        <v>30</v>
      </c>
      <c r="S513" s="497" t="n">
        <v>815</v>
      </c>
      <c r="T513" s="497" t="n">
        <v>579</v>
      </c>
      <c r="U513" s="497" t="n">
        <v>3.4</v>
      </c>
      <c r="V513" s="497">
        <f>KONWERTUJ_TWARDOSC(Z513,tabela_twardosci!$A$8:$A$95,tabela_twardosci!$K$8:$K$95)</f>
        <v/>
      </c>
      <c r="W513" s="497" t="n"/>
      <c r="X513" s="497" t="n"/>
      <c r="Y513" s="498" t="n">
        <v>63</v>
      </c>
      <c r="Z513" s="497" t="n">
        <v>59</v>
      </c>
      <c r="AA513" s="497" t="n"/>
      <c r="AB513" s="497" t="n"/>
      <c r="AC513" s="497" t="n"/>
      <c r="AD513" s="497" t="n"/>
      <c r="AE513" s="497" t="n"/>
      <c r="AF513" s="309">
        <f>NOT(OR(ISBLANK(S513),ISBLANK(T513),ISBLANK(U513),ISBLANK(V513),AND(ISBLANK(W513),ISBLANK(X513))))</f>
        <v/>
      </c>
      <c r="AG513" s="309" t="n">
        <v>25</v>
      </c>
      <c r="AH513" s="309">
        <f>IF(podejrzane!AG272&lt;=30,1,IF(podejrzane!AG272&lt;=60,2,IF(podejrzane!AG272&lt;=100,3,"bd")))</f>
        <v/>
      </c>
      <c r="AI513" s="309">
        <f>AND(A513&gt;=zakresy_produkcyjne!B$2,A513&lt;=zakresy_produkcyjne!B$3)</f>
        <v/>
      </c>
      <c r="AJ513" s="309">
        <f>AND(B513&gt;=zakresy_produkcyjne!C$2,B513&lt;=zakresy_produkcyjne!C$3)</f>
        <v/>
      </c>
      <c r="AK513" s="309">
        <f>AND(C513&gt;=zakresy_produkcyjne!D$2,C513&lt;=zakresy_produkcyjne!D$3)</f>
        <v/>
      </c>
      <c r="AL513" s="309">
        <f>AND(D513&gt;=zakresy_produkcyjne!E$2,D513&lt;=zakresy_produkcyjne!E$3)</f>
        <v/>
      </c>
      <c r="AM513" s="309">
        <f>AND(E513&gt;=zakresy_produkcyjne!F$2,E513&lt;=zakresy_produkcyjne!F$3)</f>
        <v/>
      </c>
      <c r="AN513" s="309">
        <f>AND(F513&gt;=zakresy_produkcyjne!G$2,F513&lt;=zakresy_produkcyjne!G$3)</f>
        <v/>
      </c>
      <c r="AO513" s="309">
        <f>AND(G513&gt;=zakresy_produkcyjne!H$2,G513&lt;=zakresy_produkcyjne!H$3)</f>
        <v/>
      </c>
      <c r="AP513" s="309">
        <f>AND(O513&gt;=zakresy_produkcyjne!I$2,O513&lt;=zakresy_produkcyjne!I$3)</f>
        <v/>
      </c>
      <c r="AQ513" s="309">
        <f>AND(P513&gt;=zakresy_produkcyjne!J$2,P513&lt;=zakresy_produkcyjne!J$3)</f>
        <v/>
      </c>
      <c r="AR513" s="309">
        <f>AND(Q513&gt;=zakresy_produkcyjne!K$2,Q513&lt;=zakresy_produkcyjne!K$3)</f>
        <v/>
      </c>
      <c r="AS513" s="309">
        <f>AND(R513&gt;=zakresy_produkcyjne!L$2,R513&lt;=zakresy_produkcyjne!L$3)</f>
        <v/>
      </c>
      <c r="AT513" s="309">
        <f>AND(AI513:AO513)</f>
        <v/>
      </c>
      <c r="AU513" s="309">
        <f>AND(AP513:AS513)</f>
        <v/>
      </c>
      <c r="AV513" s="309">
        <f>AND(AT513:AU513)</f>
        <v/>
      </c>
      <c r="AW513" s="309">
        <f>AI513*zakresy_produkcyjne!B$4+AJ513*zakresy_produkcyjne!C$4+AK513*zakresy_produkcyjne!D$4+AL513*zakresy_produkcyjne!E$4+AM513*zakresy_produkcyjne!F$4+AN513*zakresy_produkcyjne!G$4+AO513*zakresy_produkcyjne!H$4+AP513*zakresy_produkcyjne!I$4+AQ513*zakresy_produkcyjne!J$4+AR513*zakresy_produkcyjne!K$4+AS513*zakresy_produkcyjne!L$4</f>
        <v/>
      </c>
    </row>
    <row customHeight="1" ht="13.8" r="514" s="311">
      <c r="A514" s="497" t="n">
        <v>3.65</v>
      </c>
      <c r="B514" s="497" t="n">
        <v>2.2</v>
      </c>
      <c r="C514" s="497" t="n">
        <v>0.17</v>
      </c>
      <c r="D514" s="497" t="n">
        <v>0.051</v>
      </c>
      <c r="E514" s="497" t="n">
        <v>0.48</v>
      </c>
      <c r="F514" s="497" t="n">
        <v>0.03</v>
      </c>
      <c r="G514" s="497" t="n">
        <v>0.02</v>
      </c>
      <c r="H514" s="497" t="n">
        <v>0.008999999999999999</v>
      </c>
      <c r="I514" s="497" t="n">
        <v>0.022</v>
      </c>
      <c r="J514" s="497" t="n">
        <v>0</v>
      </c>
      <c r="K514" s="497" t="n">
        <v>0.02</v>
      </c>
      <c r="L514" s="497" t="n">
        <v>0</v>
      </c>
      <c r="M514" s="497" t="n">
        <v>0</v>
      </c>
      <c r="N514" s="497" t="n">
        <v>0</v>
      </c>
      <c r="O514" s="497" t="n">
        <v>850</v>
      </c>
      <c r="P514" s="497" t="n">
        <v>60</v>
      </c>
      <c r="Q514" s="497" t="n">
        <v>300</v>
      </c>
      <c r="R514" s="497" t="n">
        <v>60</v>
      </c>
      <c r="S514" s="497" t="n">
        <v>973</v>
      </c>
      <c r="T514" s="497" t="n">
        <v>732</v>
      </c>
      <c r="U514" s="497" t="n">
        <v>4.1</v>
      </c>
      <c r="V514" s="497">
        <f>KONWERTUJ_TWARDOSC(Z514,tabela_twardosci!$A$8:$A$95,tabela_twardosci!$K$8:$K$95)</f>
        <v/>
      </c>
      <c r="W514" s="497" t="n"/>
      <c r="X514" s="497" t="n"/>
      <c r="Y514" s="498" t="n">
        <v>63</v>
      </c>
      <c r="Z514" s="497" t="n">
        <v>69</v>
      </c>
      <c r="AA514" s="497" t="n"/>
      <c r="AB514" s="497" t="n"/>
      <c r="AC514" s="497" t="n"/>
      <c r="AD514" s="497" t="n"/>
      <c r="AE514" s="497" t="n"/>
      <c r="AF514" s="309">
        <f>NOT(OR(ISBLANK(S514),ISBLANK(T514),ISBLANK(U514),ISBLANK(V514),AND(ISBLANK(W514),ISBLANK(X514))))</f>
        <v/>
      </c>
      <c r="AG514" s="309" t="n">
        <v>25</v>
      </c>
      <c r="AH514" s="309">
        <f>IF(podejrzane!AG273&lt;=30,1,IF(podejrzane!AG273&lt;=60,2,IF(podejrzane!AG273&lt;=100,3,"bd")))</f>
        <v/>
      </c>
      <c r="AI514" s="309">
        <f>AND(A514&gt;=zakresy_produkcyjne!B$2,A514&lt;=zakresy_produkcyjne!B$3)</f>
        <v/>
      </c>
      <c r="AJ514" s="309">
        <f>AND(B514&gt;=zakresy_produkcyjne!C$2,B514&lt;=zakresy_produkcyjne!C$3)</f>
        <v/>
      </c>
      <c r="AK514" s="309">
        <f>AND(C514&gt;=zakresy_produkcyjne!D$2,C514&lt;=zakresy_produkcyjne!D$3)</f>
        <v/>
      </c>
      <c r="AL514" s="309">
        <f>AND(D514&gt;=zakresy_produkcyjne!E$2,D514&lt;=zakresy_produkcyjne!E$3)</f>
        <v/>
      </c>
      <c r="AM514" s="309">
        <f>AND(E514&gt;=zakresy_produkcyjne!F$2,E514&lt;=zakresy_produkcyjne!F$3)</f>
        <v/>
      </c>
      <c r="AN514" s="309">
        <f>AND(F514&gt;=zakresy_produkcyjne!G$2,F514&lt;=zakresy_produkcyjne!G$3)</f>
        <v/>
      </c>
      <c r="AO514" s="309">
        <f>AND(G514&gt;=zakresy_produkcyjne!H$2,G514&lt;=zakresy_produkcyjne!H$3)</f>
        <v/>
      </c>
      <c r="AP514" s="309">
        <f>AND(O514&gt;=zakresy_produkcyjne!I$2,O514&lt;=zakresy_produkcyjne!I$3)</f>
        <v/>
      </c>
      <c r="AQ514" s="309">
        <f>AND(P514&gt;=zakresy_produkcyjne!J$2,P514&lt;=zakresy_produkcyjne!J$3)</f>
        <v/>
      </c>
      <c r="AR514" s="309">
        <f>AND(Q514&gt;=zakresy_produkcyjne!K$2,Q514&lt;=zakresy_produkcyjne!K$3)</f>
        <v/>
      </c>
      <c r="AS514" s="309">
        <f>AND(R514&gt;=zakresy_produkcyjne!L$2,R514&lt;=zakresy_produkcyjne!L$3)</f>
        <v/>
      </c>
      <c r="AT514" s="309">
        <f>AND(AI514:AO514)</f>
        <v/>
      </c>
      <c r="AU514" s="309">
        <f>AND(AP514:AS514)</f>
        <v/>
      </c>
      <c r="AV514" s="309">
        <f>AND(AT514:AU514)</f>
        <v/>
      </c>
      <c r="AW514" s="309">
        <f>AI514*zakresy_produkcyjne!B$4+AJ514*zakresy_produkcyjne!C$4+AK514*zakresy_produkcyjne!D$4+AL514*zakresy_produkcyjne!E$4+AM514*zakresy_produkcyjne!F$4+AN514*zakresy_produkcyjne!G$4+AO514*zakresy_produkcyjne!H$4+AP514*zakresy_produkcyjne!I$4+AQ514*zakresy_produkcyjne!J$4+AR514*zakresy_produkcyjne!K$4+AS514*zakresy_produkcyjne!L$4</f>
        <v/>
      </c>
    </row>
    <row customHeight="1" ht="13.8" r="515" s="311">
      <c r="A515" s="497" t="n">
        <v>3.65</v>
      </c>
      <c r="B515" s="497" t="n">
        <v>2.2</v>
      </c>
      <c r="C515" s="497" t="n">
        <v>0.17</v>
      </c>
      <c r="D515" s="497" t="n">
        <v>0.051</v>
      </c>
      <c r="E515" s="497" t="n">
        <v>0.48</v>
      </c>
      <c r="F515" s="497" t="n">
        <v>0.03</v>
      </c>
      <c r="G515" s="497" t="n">
        <v>0.02</v>
      </c>
      <c r="H515" s="497" t="n">
        <v>0.008999999999999999</v>
      </c>
      <c r="I515" s="497" t="n">
        <v>0.022</v>
      </c>
      <c r="J515" s="497" t="n">
        <v>0</v>
      </c>
      <c r="K515" s="497" t="n">
        <v>0.02</v>
      </c>
      <c r="L515" s="497" t="n">
        <v>0</v>
      </c>
      <c r="M515" s="497" t="n">
        <v>0</v>
      </c>
      <c r="N515" s="497" t="n">
        <v>0</v>
      </c>
      <c r="O515" s="497" t="n">
        <v>850</v>
      </c>
      <c r="P515" s="497" t="n">
        <v>60</v>
      </c>
      <c r="Q515" s="497" t="n">
        <v>300</v>
      </c>
      <c r="R515" s="497" t="n">
        <v>90</v>
      </c>
      <c r="S515" s="497" t="n">
        <v>957</v>
      </c>
      <c r="T515" s="497" t="n">
        <v>684</v>
      </c>
      <c r="U515" s="497" t="n">
        <v>4.3</v>
      </c>
      <c r="V515" s="497" t="n"/>
      <c r="W515" s="497" t="n"/>
      <c r="X515" s="497" t="n"/>
      <c r="Y515" s="498" t="n">
        <v>63</v>
      </c>
      <c r="Z515" s="497" t="n"/>
      <c r="AA515" s="497" t="n"/>
      <c r="AB515" s="497" t="n"/>
      <c r="AC515" s="497" t="n"/>
      <c r="AD515" s="497" t="n"/>
      <c r="AE515" s="497" t="n"/>
      <c r="AF515" s="309">
        <f>NOT(OR(ISBLANK(S515),ISBLANK(T515),ISBLANK(U515),ISBLANK(V515),AND(ISBLANK(W515),ISBLANK(X515))))</f>
        <v/>
      </c>
      <c r="AG515" s="309" t="n">
        <v>25</v>
      </c>
      <c r="AH515" s="309">
        <f>IF(podejrzane!AG293&lt;=30,1,IF(podejrzane!AG293&lt;=60,2,IF(podejrzane!AG293&lt;=100,3,"bd")))</f>
        <v/>
      </c>
      <c r="AI515" s="309">
        <f>AND(A515&gt;=zakresy_produkcyjne!B$2,A515&lt;=zakresy_produkcyjne!B$3)</f>
        <v/>
      </c>
      <c r="AJ515" s="309">
        <f>AND(B515&gt;=zakresy_produkcyjne!C$2,B515&lt;=zakresy_produkcyjne!C$3)</f>
        <v/>
      </c>
      <c r="AK515" s="309">
        <f>AND(C515&gt;=zakresy_produkcyjne!D$2,C515&lt;=zakresy_produkcyjne!D$3)</f>
        <v/>
      </c>
      <c r="AL515" s="309">
        <f>AND(D515&gt;=zakresy_produkcyjne!E$2,D515&lt;=zakresy_produkcyjne!E$3)</f>
        <v/>
      </c>
      <c r="AM515" s="309">
        <f>AND(E515&gt;=zakresy_produkcyjne!F$2,E515&lt;=zakresy_produkcyjne!F$3)</f>
        <v/>
      </c>
      <c r="AN515" s="309">
        <f>AND(F515&gt;=zakresy_produkcyjne!G$2,F515&lt;=zakresy_produkcyjne!G$3)</f>
        <v/>
      </c>
      <c r="AO515" s="309">
        <f>AND(G515&gt;=zakresy_produkcyjne!H$2,G515&lt;=zakresy_produkcyjne!H$3)</f>
        <v/>
      </c>
      <c r="AP515" s="309">
        <f>AND(O515&gt;=zakresy_produkcyjne!I$2,O515&lt;=zakresy_produkcyjne!I$3)</f>
        <v/>
      </c>
      <c r="AQ515" s="309">
        <f>AND(P515&gt;=zakresy_produkcyjne!J$2,P515&lt;=zakresy_produkcyjne!J$3)</f>
        <v/>
      </c>
      <c r="AR515" s="309">
        <f>AND(Q515&gt;=zakresy_produkcyjne!K$2,Q515&lt;=zakresy_produkcyjne!K$3)</f>
        <v/>
      </c>
      <c r="AS515" s="309">
        <f>AND(R515&gt;=zakresy_produkcyjne!L$2,R515&lt;=zakresy_produkcyjne!L$3)</f>
        <v/>
      </c>
      <c r="AT515" s="309">
        <f>AND(AI515:AO515)</f>
        <v/>
      </c>
      <c r="AU515" s="309">
        <f>AND(AP515:AS515)</f>
        <v/>
      </c>
      <c r="AV515" s="309">
        <f>AND(AT515:AU515)</f>
        <v/>
      </c>
      <c r="AW515" s="309">
        <f>AI515*zakresy_produkcyjne!B$4+AJ515*zakresy_produkcyjne!C$4+AK515*zakresy_produkcyjne!D$4+AL515*zakresy_produkcyjne!E$4+AM515*zakresy_produkcyjne!F$4+AN515*zakresy_produkcyjne!G$4+AO515*zakresy_produkcyjne!H$4+AP515*zakresy_produkcyjne!I$4+AQ515*zakresy_produkcyjne!J$4+AR515*zakresy_produkcyjne!K$4+AS515*zakresy_produkcyjne!L$4</f>
        <v/>
      </c>
    </row>
    <row customHeight="1" ht="13.8" r="516" s="311">
      <c r="A516" s="497" t="n">
        <v>3.65</v>
      </c>
      <c r="B516" s="497" t="n">
        <v>2.2</v>
      </c>
      <c r="C516" s="497" t="n">
        <v>0.17</v>
      </c>
      <c r="D516" s="497" t="n">
        <v>0.051</v>
      </c>
      <c r="E516" s="497" t="n">
        <v>0.48</v>
      </c>
      <c r="F516" s="497" t="n">
        <v>0.03</v>
      </c>
      <c r="G516" s="497" t="n">
        <v>0.02</v>
      </c>
      <c r="H516" s="497" t="n">
        <v>0.008999999999999999</v>
      </c>
      <c r="I516" s="497" t="n">
        <v>0.022</v>
      </c>
      <c r="J516" s="497" t="n">
        <v>0</v>
      </c>
      <c r="K516" s="497" t="n">
        <v>0.02</v>
      </c>
      <c r="L516" s="497" t="n">
        <v>0</v>
      </c>
      <c r="M516" s="497" t="n">
        <v>0</v>
      </c>
      <c r="N516" s="497" t="n">
        <v>0</v>
      </c>
      <c r="O516" s="497" t="n">
        <v>850</v>
      </c>
      <c r="P516" s="497" t="n">
        <v>60</v>
      </c>
      <c r="Q516" s="497" t="n">
        <v>350</v>
      </c>
      <c r="R516" s="497" t="n">
        <v>30</v>
      </c>
      <c r="S516" s="497" t="n">
        <v>711</v>
      </c>
      <c r="T516" s="497" t="n">
        <v>502</v>
      </c>
      <c r="U516" s="497" t="n">
        <v>5.7</v>
      </c>
      <c r="V516" s="497">
        <f>KONWERTUJ_TWARDOSC(Z516,tabela_twardosci!$A$8:$A$95,tabela_twardosci!$K$8:$K$95)</f>
        <v/>
      </c>
      <c r="W516" s="497" t="n"/>
      <c r="X516" s="497" t="n"/>
      <c r="Y516" s="498" t="n">
        <v>63</v>
      </c>
      <c r="Z516" s="497" t="n">
        <v>56</v>
      </c>
      <c r="AA516" s="497" t="n"/>
      <c r="AB516" s="497" t="n"/>
      <c r="AC516" s="497" t="n"/>
      <c r="AD516" s="497" t="n"/>
      <c r="AE516" s="497" t="n"/>
      <c r="AF516" s="309">
        <f>NOT(OR(ISBLANK(S516),ISBLANK(T516),ISBLANK(U516),ISBLANK(V516),AND(ISBLANK(W516),ISBLANK(X516))))</f>
        <v/>
      </c>
      <c r="AG516" s="309" t="n">
        <v>25</v>
      </c>
      <c r="AH516" s="309">
        <f>IF(podejrzane!AG294&lt;=30,1,IF(podejrzane!AG294&lt;=60,2,IF(podejrzane!AG294&lt;=100,3,"bd")))</f>
        <v/>
      </c>
      <c r="AI516" s="309">
        <f>AND(A516&gt;=zakresy_produkcyjne!B$2,A516&lt;=zakresy_produkcyjne!B$3)</f>
        <v/>
      </c>
      <c r="AJ516" s="309">
        <f>AND(B516&gt;=zakresy_produkcyjne!C$2,B516&lt;=zakresy_produkcyjne!C$3)</f>
        <v/>
      </c>
      <c r="AK516" s="309">
        <f>AND(C516&gt;=zakresy_produkcyjne!D$2,C516&lt;=zakresy_produkcyjne!D$3)</f>
        <v/>
      </c>
      <c r="AL516" s="309">
        <f>AND(D516&gt;=zakresy_produkcyjne!E$2,D516&lt;=zakresy_produkcyjne!E$3)</f>
        <v/>
      </c>
      <c r="AM516" s="309">
        <f>AND(E516&gt;=zakresy_produkcyjne!F$2,E516&lt;=zakresy_produkcyjne!F$3)</f>
        <v/>
      </c>
      <c r="AN516" s="309">
        <f>AND(F516&gt;=zakresy_produkcyjne!G$2,F516&lt;=zakresy_produkcyjne!G$3)</f>
        <v/>
      </c>
      <c r="AO516" s="309">
        <f>AND(G516&gt;=zakresy_produkcyjne!H$2,G516&lt;=zakresy_produkcyjne!H$3)</f>
        <v/>
      </c>
      <c r="AP516" s="309">
        <f>AND(O516&gt;=zakresy_produkcyjne!I$2,O516&lt;=zakresy_produkcyjne!I$3)</f>
        <v/>
      </c>
      <c r="AQ516" s="309">
        <f>AND(P516&gt;=zakresy_produkcyjne!J$2,P516&lt;=zakresy_produkcyjne!J$3)</f>
        <v/>
      </c>
      <c r="AR516" s="309">
        <f>AND(Q516&gt;=zakresy_produkcyjne!K$2,Q516&lt;=zakresy_produkcyjne!K$3)</f>
        <v/>
      </c>
      <c r="AS516" s="309">
        <f>AND(R516&gt;=zakresy_produkcyjne!L$2,R516&lt;=zakresy_produkcyjne!L$3)</f>
        <v/>
      </c>
      <c r="AT516" s="309">
        <f>AND(AI516:AO516)</f>
        <v/>
      </c>
      <c r="AU516" s="309">
        <f>AND(AP516:AS516)</f>
        <v/>
      </c>
      <c r="AV516" s="309">
        <f>AND(AT516:AU516)</f>
        <v/>
      </c>
      <c r="AW516" s="309">
        <f>AI516*zakresy_produkcyjne!B$4+AJ516*zakresy_produkcyjne!C$4+AK516*zakresy_produkcyjne!D$4+AL516*zakresy_produkcyjne!E$4+AM516*zakresy_produkcyjne!F$4+AN516*zakresy_produkcyjne!G$4+AO516*zakresy_produkcyjne!H$4+AP516*zakresy_produkcyjne!I$4+AQ516*zakresy_produkcyjne!J$4+AR516*zakresy_produkcyjne!K$4+AS516*zakresy_produkcyjne!L$4</f>
        <v/>
      </c>
    </row>
    <row customHeight="1" ht="13.8" r="517" s="311">
      <c r="A517" s="497" t="n">
        <v>3.65</v>
      </c>
      <c r="B517" s="497" t="n">
        <v>2.2</v>
      </c>
      <c r="C517" s="497" t="n">
        <v>0.17</v>
      </c>
      <c r="D517" s="497" t="n">
        <v>0.051</v>
      </c>
      <c r="E517" s="497" t="n">
        <v>0.48</v>
      </c>
      <c r="F517" s="497" t="n">
        <v>0.03</v>
      </c>
      <c r="G517" s="497" t="n">
        <v>0.02</v>
      </c>
      <c r="H517" s="497" t="n">
        <v>0.008999999999999999</v>
      </c>
      <c r="I517" s="497" t="n">
        <v>0.022</v>
      </c>
      <c r="J517" s="497" t="n">
        <v>0</v>
      </c>
      <c r="K517" s="497" t="n">
        <v>0.02</v>
      </c>
      <c r="L517" s="497" t="n">
        <v>0</v>
      </c>
      <c r="M517" s="497" t="n">
        <v>0</v>
      </c>
      <c r="N517" s="497" t="n">
        <v>0</v>
      </c>
      <c r="O517" s="497" t="n">
        <v>850</v>
      </c>
      <c r="P517" s="497" t="n">
        <v>60</v>
      </c>
      <c r="Q517" s="497" t="n">
        <v>350</v>
      </c>
      <c r="R517" s="497" t="n">
        <v>60</v>
      </c>
      <c r="S517" s="497" t="n">
        <v>869</v>
      </c>
      <c r="T517" s="497" t="n">
        <v>634</v>
      </c>
      <c r="U517" s="497" t="n">
        <v>6.4</v>
      </c>
      <c r="V517" s="497">
        <f>KONWERTUJ_TWARDOSC(Z517,tabela_twardosci!$A$8:$A$95,tabela_twardosci!$K$8:$K$95)</f>
        <v/>
      </c>
      <c r="W517" s="497" t="n"/>
      <c r="X517" s="497" t="n"/>
      <c r="Y517" s="498" t="n">
        <v>63</v>
      </c>
      <c r="Z517" s="497" t="n">
        <v>67</v>
      </c>
      <c r="AA517" s="497" t="n"/>
      <c r="AB517" s="497" t="n"/>
      <c r="AC517" s="497" t="n"/>
      <c r="AD517" s="497" t="n"/>
      <c r="AE517" s="497" t="n"/>
      <c r="AF517" s="309">
        <f>NOT(OR(ISBLANK(S517),ISBLANK(T517),ISBLANK(U517),ISBLANK(V517),AND(ISBLANK(W517),ISBLANK(X517))))</f>
        <v/>
      </c>
      <c r="AG517" s="309" t="n">
        <v>25</v>
      </c>
      <c r="AH517" s="309">
        <f>IF(AG661&lt;=30,1,IF(AG661&lt;=60,2,IF(AG661&lt;=100,3,"bd")))</f>
        <v/>
      </c>
      <c r="AI517" s="309">
        <f>AND(A517&gt;=zakresy_produkcyjne!B$2,A517&lt;=zakresy_produkcyjne!B$3)</f>
        <v/>
      </c>
      <c r="AJ517" s="309">
        <f>AND(B517&gt;=zakresy_produkcyjne!C$2,B517&lt;=zakresy_produkcyjne!C$3)</f>
        <v/>
      </c>
      <c r="AK517" s="309">
        <f>AND(C517&gt;=zakresy_produkcyjne!D$2,C517&lt;=zakresy_produkcyjne!D$3)</f>
        <v/>
      </c>
      <c r="AL517" s="309">
        <f>AND(D517&gt;=zakresy_produkcyjne!E$2,D517&lt;=zakresy_produkcyjne!E$3)</f>
        <v/>
      </c>
      <c r="AM517" s="309">
        <f>AND(E517&gt;=zakresy_produkcyjne!F$2,E517&lt;=zakresy_produkcyjne!F$3)</f>
        <v/>
      </c>
      <c r="AN517" s="309">
        <f>AND(F517&gt;=zakresy_produkcyjne!G$2,F517&lt;=zakresy_produkcyjne!G$3)</f>
        <v/>
      </c>
      <c r="AO517" s="309">
        <f>AND(G517&gt;=zakresy_produkcyjne!H$2,G517&lt;=zakresy_produkcyjne!H$3)</f>
        <v/>
      </c>
      <c r="AP517" s="309">
        <f>AND(O517&gt;=zakresy_produkcyjne!I$2,O517&lt;=zakresy_produkcyjne!I$3)</f>
        <v/>
      </c>
      <c r="AQ517" s="309">
        <f>AND(P517&gt;=zakresy_produkcyjne!J$2,P517&lt;=zakresy_produkcyjne!J$3)</f>
        <v/>
      </c>
      <c r="AR517" s="309">
        <f>AND(Q517&gt;=zakresy_produkcyjne!K$2,Q517&lt;=zakresy_produkcyjne!K$3)</f>
        <v/>
      </c>
      <c r="AS517" s="309">
        <f>AND(R517&gt;=zakresy_produkcyjne!L$2,R517&lt;=zakresy_produkcyjne!L$3)</f>
        <v/>
      </c>
      <c r="AT517" s="309">
        <f>AND(AI517:AO517)</f>
        <v/>
      </c>
      <c r="AU517" s="309">
        <f>AND(AP517:AS517)</f>
        <v/>
      </c>
      <c r="AV517" s="309">
        <f>AND(AT517:AU517)</f>
        <v/>
      </c>
      <c r="AW517" s="309">
        <f>AI517*zakresy_produkcyjne!B$4+AJ517*zakresy_produkcyjne!C$4+AK517*zakresy_produkcyjne!D$4+AL517*zakresy_produkcyjne!E$4+AM517*zakresy_produkcyjne!F$4+AN517*zakresy_produkcyjne!G$4+AO517*zakresy_produkcyjne!H$4+AP517*zakresy_produkcyjne!I$4+AQ517*zakresy_produkcyjne!J$4+AR517*zakresy_produkcyjne!K$4+AS517*zakresy_produkcyjne!L$4</f>
        <v/>
      </c>
    </row>
    <row customHeight="1" ht="13.8" r="518" s="311">
      <c r="A518" s="497" t="n">
        <v>3.65</v>
      </c>
      <c r="B518" s="497" t="n">
        <v>2.2</v>
      </c>
      <c r="C518" s="497" t="n">
        <v>0.17</v>
      </c>
      <c r="D518" s="497" t="n">
        <v>0.051</v>
      </c>
      <c r="E518" s="497" t="n">
        <v>0.48</v>
      </c>
      <c r="F518" s="497" t="n">
        <v>0.03</v>
      </c>
      <c r="G518" s="497" t="n">
        <v>0.02</v>
      </c>
      <c r="H518" s="497" t="n">
        <v>0.008999999999999999</v>
      </c>
      <c r="I518" s="497" t="n">
        <v>0.022</v>
      </c>
      <c r="J518" s="497" t="n">
        <v>0</v>
      </c>
      <c r="K518" s="497" t="n">
        <v>0.02</v>
      </c>
      <c r="L518" s="497" t="n">
        <v>0</v>
      </c>
      <c r="M518" s="497" t="n">
        <v>0</v>
      </c>
      <c r="N518" s="497" t="n">
        <v>0</v>
      </c>
      <c r="O518" s="497" t="n">
        <v>850</v>
      </c>
      <c r="P518" s="497" t="n">
        <v>60</v>
      </c>
      <c r="Q518" s="497" t="n">
        <v>350</v>
      </c>
      <c r="R518" s="497" t="n">
        <v>90</v>
      </c>
      <c r="S518" s="497" t="n">
        <v>855</v>
      </c>
      <c r="T518" s="497" t="n">
        <v>608</v>
      </c>
      <c r="U518" s="497" t="n">
        <v>6.5</v>
      </c>
      <c r="V518" s="497">
        <f>KONWERTUJ_TWARDOSC(Z518,tabela_twardosci!$A$8:$A$95,tabela_twardosci!$K$8:$K$95)</f>
        <v/>
      </c>
      <c r="W518" s="497" t="n"/>
      <c r="X518" s="497" t="n"/>
      <c r="Y518" s="498" t="n">
        <v>63</v>
      </c>
      <c r="Z518" s="497" t="n">
        <v>65</v>
      </c>
      <c r="AA518" s="497" t="n"/>
      <c r="AB518" s="497" t="n"/>
      <c r="AC518" s="497" t="n"/>
      <c r="AD518" s="497" t="n"/>
      <c r="AE518" s="497" t="n"/>
      <c r="AF518" s="309">
        <f>NOT(OR(ISBLANK(S518),ISBLANK(T518),ISBLANK(U518),ISBLANK(V518),AND(ISBLANK(W518),ISBLANK(X518))))</f>
        <v/>
      </c>
      <c r="AG518" s="309" t="n">
        <v>25</v>
      </c>
      <c r="AH518" s="309">
        <f>IF(AG662&lt;=30,1,IF(AG662&lt;=60,2,IF(AG662&lt;=100,3,"bd")))</f>
        <v/>
      </c>
      <c r="AI518" s="309">
        <f>AND(A518&gt;=zakresy_produkcyjne!B$2,A518&lt;=zakresy_produkcyjne!B$3)</f>
        <v/>
      </c>
      <c r="AJ518" s="309">
        <f>AND(B518&gt;=zakresy_produkcyjne!C$2,B518&lt;=zakresy_produkcyjne!C$3)</f>
        <v/>
      </c>
      <c r="AK518" s="309">
        <f>AND(C518&gt;=zakresy_produkcyjne!D$2,C518&lt;=zakresy_produkcyjne!D$3)</f>
        <v/>
      </c>
      <c r="AL518" s="309">
        <f>AND(D518&gt;=zakresy_produkcyjne!E$2,D518&lt;=zakresy_produkcyjne!E$3)</f>
        <v/>
      </c>
      <c r="AM518" s="309">
        <f>AND(E518&gt;=zakresy_produkcyjne!F$2,E518&lt;=zakresy_produkcyjne!F$3)</f>
        <v/>
      </c>
      <c r="AN518" s="309">
        <f>AND(F518&gt;=zakresy_produkcyjne!G$2,F518&lt;=zakresy_produkcyjne!G$3)</f>
        <v/>
      </c>
      <c r="AO518" s="309">
        <f>AND(G518&gt;=zakresy_produkcyjne!H$2,G518&lt;=zakresy_produkcyjne!H$3)</f>
        <v/>
      </c>
      <c r="AP518" s="309">
        <f>AND(O518&gt;=zakresy_produkcyjne!I$2,O518&lt;=zakresy_produkcyjne!I$3)</f>
        <v/>
      </c>
      <c r="AQ518" s="309">
        <f>AND(P518&gt;=zakresy_produkcyjne!J$2,P518&lt;=zakresy_produkcyjne!J$3)</f>
        <v/>
      </c>
      <c r="AR518" s="309">
        <f>AND(Q518&gt;=zakresy_produkcyjne!K$2,Q518&lt;=zakresy_produkcyjne!K$3)</f>
        <v/>
      </c>
      <c r="AS518" s="309">
        <f>AND(R518&gt;=zakresy_produkcyjne!L$2,R518&lt;=zakresy_produkcyjne!L$3)</f>
        <v/>
      </c>
      <c r="AT518" s="309">
        <f>AND(AI518:AO518)</f>
        <v/>
      </c>
      <c r="AU518" s="309">
        <f>AND(AP518:AS518)</f>
        <v/>
      </c>
      <c r="AV518" s="309">
        <f>AND(AT518:AU518)</f>
        <v/>
      </c>
      <c r="AW518" s="309">
        <f>AI518*zakresy_produkcyjne!B$4+AJ518*zakresy_produkcyjne!C$4+AK518*zakresy_produkcyjne!D$4+AL518*zakresy_produkcyjne!E$4+AM518*zakresy_produkcyjne!F$4+AN518*zakresy_produkcyjne!G$4+AO518*zakresy_produkcyjne!H$4+AP518*zakresy_produkcyjne!I$4+AQ518*zakresy_produkcyjne!J$4+AR518*zakresy_produkcyjne!K$4+AS518*zakresy_produkcyjne!L$4</f>
        <v/>
      </c>
    </row>
    <row customHeight="1" ht="13.8" r="519" s="311">
      <c r="A519" s="497" t="n">
        <v>3.65</v>
      </c>
      <c r="B519" s="497" t="n">
        <v>2.2</v>
      </c>
      <c r="C519" s="497" t="n">
        <v>0.17</v>
      </c>
      <c r="D519" s="497" t="n">
        <v>0.051</v>
      </c>
      <c r="E519" s="497" t="n">
        <v>0.48</v>
      </c>
      <c r="F519" s="497" t="n">
        <v>0.03</v>
      </c>
      <c r="G519" s="497" t="n">
        <v>0.02</v>
      </c>
      <c r="H519" s="497" t="n">
        <v>0.008999999999999999</v>
      </c>
      <c r="I519" s="497" t="n">
        <v>0.022</v>
      </c>
      <c r="J519" s="497" t="n">
        <v>0</v>
      </c>
      <c r="K519" s="497" t="n">
        <v>0.02</v>
      </c>
      <c r="L519" s="497" t="n">
        <v>0</v>
      </c>
      <c r="M519" s="497" t="n">
        <v>0</v>
      </c>
      <c r="N519" s="497" t="n">
        <v>0</v>
      </c>
      <c r="O519" s="497" t="n">
        <v>850</v>
      </c>
      <c r="P519" s="497" t="n">
        <v>60</v>
      </c>
      <c r="Q519" s="497" t="n">
        <v>400</v>
      </c>
      <c r="R519" s="497" t="n">
        <v>30</v>
      </c>
      <c r="S519" s="497" t="n">
        <v>656</v>
      </c>
      <c r="T519" s="497" t="n">
        <v>451</v>
      </c>
      <c r="U519" s="497" t="n">
        <v>5.2</v>
      </c>
      <c r="V519" s="497">
        <f>KONWERTUJ_TWARDOSC(Z519,tabela_twardosci!$A$8:$A$95,tabela_twardosci!$K$8:$K$95)</f>
        <v/>
      </c>
      <c r="W519" s="497" t="n"/>
      <c r="X519" s="497" t="n"/>
      <c r="Y519" s="498" t="n">
        <v>63</v>
      </c>
      <c r="Z519" s="497" t="n">
        <v>54</v>
      </c>
      <c r="AA519" s="497" t="n"/>
      <c r="AB519" s="497" t="n"/>
      <c r="AC519" s="497" t="n"/>
      <c r="AD519" s="497" t="n"/>
      <c r="AE519" s="497" t="n"/>
      <c r="AF519" s="309">
        <f>NOT(OR(ISBLANK(S519),ISBLANK(T519),ISBLANK(U519),ISBLANK(V519),AND(ISBLANK(W519),ISBLANK(X519))))</f>
        <v/>
      </c>
      <c r="AG519" s="309" t="n">
        <v>25</v>
      </c>
      <c r="AH519" s="309">
        <f>IF(AG663&lt;=30,1,IF(AG663&lt;=60,2,IF(AG663&lt;=100,3,"bd")))</f>
        <v/>
      </c>
      <c r="AI519" s="309">
        <f>AND(A519&gt;=zakresy_produkcyjne!B$2,A519&lt;=zakresy_produkcyjne!B$3)</f>
        <v/>
      </c>
      <c r="AJ519" s="309">
        <f>AND(B519&gt;=zakresy_produkcyjne!C$2,B519&lt;=zakresy_produkcyjne!C$3)</f>
        <v/>
      </c>
      <c r="AK519" s="309">
        <f>AND(C519&gt;=zakresy_produkcyjne!D$2,C519&lt;=zakresy_produkcyjne!D$3)</f>
        <v/>
      </c>
      <c r="AL519" s="309">
        <f>AND(D519&gt;=zakresy_produkcyjne!E$2,D519&lt;=zakresy_produkcyjne!E$3)</f>
        <v/>
      </c>
      <c r="AM519" s="309">
        <f>AND(E519&gt;=zakresy_produkcyjne!F$2,E519&lt;=zakresy_produkcyjne!F$3)</f>
        <v/>
      </c>
      <c r="AN519" s="309">
        <f>AND(F519&gt;=zakresy_produkcyjne!G$2,F519&lt;=zakresy_produkcyjne!G$3)</f>
        <v/>
      </c>
      <c r="AO519" s="309">
        <f>AND(G519&gt;=zakresy_produkcyjne!H$2,G519&lt;=zakresy_produkcyjne!H$3)</f>
        <v/>
      </c>
      <c r="AP519" s="309">
        <f>AND(O519&gt;=zakresy_produkcyjne!I$2,O519&lt;=zakresy_produkcyjne!I$3)</f>
        <v/>
      </c>
      <c r="AQ519" s="309">
        <f>AND(P519&gt;=zakresy_produkcyjne!J$2,P519&lt;=zakresy_produkcyjne!J$3)</f>
        <v/>
      </c>
      <c r="AR519" s="309">
        <f>AND(Q519&gt;=zakresy_produkcyjne!K$2,Q519&lt;=zakresy_produkcyjne!K$3)</f>
        <v/>
      </c>
      <c r="AS519" s="309">
        <f>AND(R519&gt;=zakresy_produkcyjne!L$2,R519&lt;=zakresy_produkcyjne!L$3)</f>
        <v/>
      </c>
      <c r="AT519" s="309">
        <f>AND(AI519:AO519)</f>
        <v/>
      </c>
      <c r="AU519" s="309">
        <f>AND(AP519:AS519)</f>
        <v/>
      </c>
      <c r="AV519" s="309">
        <f>AND(AT519:AU519)</f>
        <v/>
      </c>
      <c r="AW519" s="309">
        <f>AI519*zakresy_produkcyjne!B$4+AJ519*zakresy_produkcyjne!C$4+AK519*zakresy_produkcyjne!D$4+AL519*zakresy_produkcyjne!E$4+AM519*zakresy_produkcyjne!F$4+AN519*zakresy_produkcyjne!G$4+AO519*zakresy_produkcyjne!H$4+AP519*zakresy_produkcyjne!I$4+AQ519*zakresy_produkcyjne!J$4+AR519*zakresy_produkcyjne!K$4+AS519*zakresy_produkcyjne!L$4</f>
        <v/>
      </c>
    </row>
    <row customHeight="1" ht="13.8" r="520" s="311">
      <c r="A520" s="497" t="n">
        <v>3.65</v>
      </c>
      <c r="B520" s="497" t="n">
        <v>2.2</v>
      </c>
      <c r="C520" s="497" t="n">
        <v>0.17</v>
      </c>
      <c r="D520" s="497" t="n">
        <v>0.051</v>
      </c>
      <c r="E520" s="497" t="n">
        <v>0.48</v>
      </c>
      <c r="F520" s="497" t="n">
        <v>0.03</v>
      </c>
      <c r="G520" s="497" t="n">
        <v>0.02</v>
      </c>
      <c r="H520" s="497" t="n">
        <v>0.008999999999999999</v>
      </c>
      <c r="I520" s="497" t="n">
        <v>0.022</v>
      </c>
      <c r="J520" s="497" t="n">
        <v>0</v>
      </c>
      <c r="K520" s="497" t="n">
        <v>0.02</v>
      </c>
      <c r="L520" s="497" t="n">
        <v>0</v>
      </c>
      <c r="M520" s="497" t="n">
        <v>0</v>
      </c>
      <c r="N520" s="497" t="n">
        <v>0</v>
      </c>
      <c r="O520" s="497" t="n">
        <v>850</v>
      </c>
      <c r="P520" s="497" t="n">
        <v>60</v>
      </c>
      <c r="Q520" s="497" t="n">
        <v>400</v>
      </c>
      <c r="R520" s="497" t="n">
        <v>60</v>
      </c>
      <c r="S520" s="497" t="n">
        <v>815</v>
      </c>
      <c r="T520" s="497" t="n">
        <v>592</v>
      </c>
      <c r="U520" s="497" t="n">
        <v>5.6</v>
      </c>
      <c r="V520" s="497">
        <f>KONWERTUJ_TWARDOSC(Z520,tabela_twardosci!$A$8:$A$95,tabela_twardosci!$K$8:$K$95)</f>
        <v/>
      </c>
      <c r="W520" s="497" t="n"/>
      <c r="X520" s="497" t="n"/>
      <c r="Y520" s="498" t="n">
        <v>63</v>
      </c>
      <c r="Z520" s="497" t="n">
        <v>63</v>
      </c>
      <c r="AA520" s="497" t="n"/>
      <c r="AB520" s="497" t="n"/>
      <c r="AC520" s="497" t="n"/>
      <c r="AD520" s="497" t="n"/>
      <c r="AE520" s="497" t="n"/>
      <c r="AF520" s="309">
        <f>NOT(OR(ISBLANK(S520),ISBLANK(T520),ISBLANK(U520),ISBLANK(V520),AND(ISBLANK(W520),ISBLANK(X520))))</f>
        <v/>
      </c>
      <c r="AG520" s="309" t="n">
        <v>25</v>
      </c>
      <c r="AH520" s="309">
        <f>IF(AG664&lt;=30,1,IF(AG664&lt;=60,2,IF(AG664&lt;=100,3,"bd")))</f>
        <v/>
      </c>
      <c r="AI520" s="309">
        <f>AND(A520&gt;=zakresy_produkcyjne!B$2,A520&lt;=zakresy_produkcyjne!B$3)</f>
        <v/>
      </c>
      <c r="AJ520" s="309">
        <f>AND(B520&gt;=zakresy_produkcyjne!C$2,B520&lt;=zakresy_produkcyjne!C$3)</f>
        <v/>
      </c>
      <c r="AK520" s="309">
        <f>AND(C520&gt;=zakresy_produkcyjne!D$2,C520&lt;=zakresy_produkcyjne!D$3)</f>
        <v/>
      </c>
      <c r="AL520" s="309">
        <f>AND(D520&gt;=zakresy_produkcyjne!E$2,D520&lt;=zakresy_produkcyjne!E$3)</f>
        <v/>
      </c>
      <c r="AM520" s="309">
        <f>AND(E520&gt;=zakresy_produkcyjne!F$2,E520&lt;=zakresy_produkcyjne!F$3)</f>
        <v/>
      </c>
      <c r="AN520" s="309">
        <f>AND(F520&gt;=zakresy_produkcyjne!G$2,F520&lt;=zakresy_produkcyjne!G$3)</f>
        <v/>
      </c>
      <c r="AO520" s="309">
        <f>AND(G520&gt;=zakresy_produkcyjne!H$2,G520&lt;=zakresy_produkcyjne!H$3)</f>
        <v/>
      </c>
      <c r="AP520" s="309">
        <f>AND(O520&gt;=zakresy_produkcyjne!I$2,O520&lt;=zakresy_produkcyjne!I$3)</f>
        <v/>
      </c>
      <c r="AQ520" s="309">
        <f>AND(P520&gt;=zakresy_produkcyjne!J$2,P520&lt;=zakresy_produkcyjne!J$3)</f>
        <v/>
      </c>
      <c r="AR520" s="309">
        <f>AND(Q520&gt;=zakresy_produkcyjne!K$2,Q520&lt;=zakresy_produkcyjne!K$3)</f>
        <v/>
      </c>
      <c r="AS520" s="309">
        <f>AND(R520&gt;=zakresy_produkcyjne!L$2,R520&lt;=zakresy_produkcyjne!L$3)</f>
        <v/>
      </c>
      <c r="AT520" s="309">
        <f>AND(AI520:AO520)</f>
        <v/>
      </c>
      <c r="AU520" s="309">
        <f>AND(AP520:AS520)</f>
        <v/>
      </c>
      <c r="AV520" s="309">
        <f>AND(AT520:AU520)</f>
        <v/>
      </c>
      <c r="AW520" s="309">
        <f>AI520*zakresy_produkcyjne!B$4+AJ520*zakresy_produkcyjne!C$4+AK520*zakresy_produkcyjne!D$4+AL520*zakresy_produkcyjne!E$4+AM520*zakresy_produkcyjne!F$4+AN520*zakresy_produkcyjne!G$4+AO520*zakresy_produkcyjne!H$4+AP520*zakresy_produkcyjne!I$4+AQ520*zakresy_produkcyjne!J$4+AR520*zakresy_produkcyjne!K$4+AS520*zakresy_produkcyjne!L$4</f>
        <v/>
      </c>
    </row>
    <row customHeight="1" ht="13.8" r="521" s="311">
      <c r="A521" s="497" t="n">
        <v>3.65</v>
      </c>
      <c r="B521" s="497" t="n">
        <v>2.2</v>
      </c>
      <c r="C521" s="497" t="n">
        <v>0.17</v>
      </c>
      <c r="D521" s="497" t="n">
        <v>0.051</v>
      </c>
      <c r="E521" s="497" t="n">
        <v>0.48</v>
      </c>
      <c r="F521" s="497" t="n">
        <v>0.03</v>
      </c>
      <c r="G521" s="497" t="n">
        <v>0.02</v>
      </c>
      <c r="H521" s="497" t="n">
        <v>0.008999999999999999</v>
      </c>
      <c r="I521" s="497" t="n">
        <v>0.022</v>
      </c>
      <c r="J521" s="497" t="n">
        <v>0</v>
      </c>
      <c r="K521" s="497" t="n">
        <v>0.02</v>
      </c>
      <c r="L521" s="497" t="n">
        <v>0</v>
      </c>
      <c r="M521" s="497" t="n">
        <v>0</v>
      </c>
      <c r="N521" s="497" t="n">
        <v>0</v>
      </c>
      <c r="O521" s="497" t="n">
        <v>850</v>
      </c>
      <c r="P521" s="497" t="n">
        <v>60</v>
      </c>
      <c r="Q521" s="497" t="n">
        <v>400</v>
      </c>
      <c r="R521" s="497" t="n">
        <v>90</v>
      </c>
      <c r="S521" s="497" t="n">
        <v>792</v>
      </c>
      <c r="T521" s="497" t="n">
        <v>576</v>
      </c>
      <c r="U521" s="497" t="n">
        <v>5.5</v>
      </c>
      <c r="V521" s="497">
        <f>KONWERTUJ_TWARDOSC(Z521,tabela_twardosci!$A$8:$A$95,tabela_twardosci!$K$8:$K$95)</f>
        <v/>
      </c>
      <c r="W521" s="497" t="n"/>
      <c r="X521" s="497" t="n"/>
      <c r="Y521" s="498" t="n">
        <v>63</v>
      </c>
      <c r="Z521" s="497" t="n">
        <v>60</v>
      </c>
      <c r="AA521" s="497" t="n"/>
      <c r="AB521" s="497" t="n"/>
      <c r="AC521" s="497" t="n"/>
      <c r="AD521" s="497" t="n"/>
      <c r="AE521" s="497" t="n"/>
      <c r="AF521" s="309">
        <f>NOT(OR(ISBLANK(S521),ISBLANK(T521),ISBLANK(U521),ISBLANK(V521),AND(ISBLANK(W521),ISBLANK(X521))))</f>
        <v/>
      </c>
      <c r="AG521" s="309" t="n">
        <v>25</v>
      </c>
      <c r="AH521" s="309">
        <f>IF(AG665&lt;=30,1,IF(AG665&lt;=60,2,IF(AG665&lt;=100,3,"bd")))</f>
        <v/>
      </c>
      <c r="AI521" s="309">
        <f>AND(A521&gt;=zakresy_produkcyjne!B$2,A521&lt;=zakresy_produkcyjne!B$3)</f>
        <v/>
      </c>
      <c r="AJ521" s="309">
        <f>AND(B521&gt;=zakresy_produkcyjne!C$2,B521&lt;=zakresy_produkcyjne!C$3)</f>
        <v/>
      </c>
      <c r="AK521" s="309">
        <f>AND(C521&gt;=zakresy_produkcyjne!D$2,C521&lt;=zakresy_produkcyjne!D$3)</f>
        <v/>
      </c>
      <c r="AL521" s="309">
        <f>AND(D521&gt;=zakresy_produkcyjne!E$2,D521&lt;=zakresy_produkcyjne!E$3)</f>
        <v/>
      </c>
      <c r="AM521" s="309">
        <f>AND(E521&gt;=zakresy_produkcyjne!F$2,E521&lt;=zakresy_produkcyjne!F$3)</f>
        <v/>
      </c>
      <c r="AN521" s="309">
        <f>AND(F521&gt;=zakresy_produkcyjne!G$2,F521&lt;=zakresy_produkcyjne!G$3)</f>
        <v/>
      </c>
      <c r="AO521" s="309">
        <f>AND(G521&gt;=zakresy_produkcyjne!H$2,G521&lt;=zakresy_produkcyjne!H$3)</f>
        <v/>
      </c>
      <c r="AP521" s="309">
        <f>AND(O521&gt;=zakresy_produkcyjne!I$2,O521&lt;=zakresy_produkcyjne!I$3)</f>
        <v/>
      </c>
      <c r="AQ521" s="309">
        <f>AND(P521&gt;=zakresy_produkcyjne!J$2,P521&lt;=zakresy_produkcyjne!J$3)</f>
        <v/>
      </c>
      <c r="AR521" s="309">
        <f>AND(Q521&gt;=zakresy_produkcyjne!K$2,Q521&lt;=zakresy_produkcyjne!K$3)</f>
        <v/>
      </c>
      <c r="AS521" s="309">
        <f>AND(R521&gt;=zakresy_produkcyjne!L$2,R521&lt;=zakresy_produkcyjne!L$3)</f>
        <v/>
      </c>
      <c r="AT521" s="309">
        <f>AND(AI521:AO521)</f>
        <v/>
      </c>
      <c r="AU521" s="309">
        <f>AND(AP521:AS521)</f>
        <v/>
      </c>
      <c r="AV521" s="309">
        <f>AND(AT521:AU521)</f>
        <v/>
      </c>
      <c r="AW521" s="309">
        <f>AI521*zakresy_produkcyjne!B$4+AJ521*zakresy_produkcyjne!C$4+AK521*zakresy_produkcyjne!D$4+AL521*zakresy_produkcyjne!E$4+AM521*zakresy_produkcyjne!F$4+AN521*zakresy_produkcyjne!G$4+AO521*zakresy_produkcyjne!H$4+AP521*zakresy_produkcyjne!I$4+AQ521*zakresy_produkcyjne!J$4+AR521*zakresy_produkcyjne!K$4+AS521*zakresy_produkcyjne!L$4</f>
        <v/>
      </c>
    </row>
    <row customHeight="1" ht="13.8" r="522" s="311">
      <c r="A522" s="429" t="n">
        <v>3.56</v>
      </c>
      <c r="B522" s="429" t="n">
        <v>2.35</v>
      </c>
      <c r="C522" s="429" t="n">
        <v>0.23</v>
      </c>
      <c r="D522" s="429" t="n">
        <v>0.047</v>
      </c>
      <c r="E522" s="429" t="n">
        <v>0.51</v>
      </c>
      <c r="F522" s="429" t="n">
        <v>0.48</v>
      </c>
      <c r="G522" s="429" t="n">
        <v>0</v>
      </c>
      <c r="H522" s="429" t="n">
        <v>0.007</v>
      </c>
      <c r="I522" s="429" t="n">
        <v>0.025</v>
      </c>
      <c r="J522" s="429" t="n">
        <v>0</v>
      </c>
      <c r="K522" s="429" t="n">
        <v>0</v>
      </c>
      <c r="L522" s="429" t="n">
        <v>0</v>
      </c>
      <c r="M522" s="429" t="n">
        <v>0</v>
      </c>
      <c r="N522" s="429" t="n">
        <v>0</v>
      </c>
      <c r="O522" s="429" t="n">
        <v>900</v>
      </c>
      <c r="P522" s="429" t="n">
        <v>90</v>
      </c>
      <c r="Q522" s="429" t="n">
        <v>300</v>
      </c>
      <c r="R522" s="429" t="n">
        <v>180</v>
      </c>
      <c r="S522" s="429" t="n">
        <v>1148</v>
      </c>
      <c r="T522" s="429" t="n">
        <v>1048</v>
      </c>
      <c r="U522" s="429" t="n">
        <v>2.75</v>
      </c>
      <c r="V522" s="429">
        <f>KONWERTUJ_TWARDOSC(AA522,tabela_twardosci!$C$8:$C$69,tabela_twardosci!$K$8:$K$69)</f>
        <v/>
      </c>
      <c r="W522" s="429" t="n">
        <v>95</v>
      </c>
      <c r="X522" s="429" t="n"/>
      <c r="Y522" s="430" t="n">
        <v>64</v>
      </c>
      <c r="Z522" s="429" t="n"/>
      <c r="AA522" s="429" t="n">
        <v>35.3</v>
      </c>
      <c r="AB522" s="429" t="n"/>
      <c r="AC522" s="429" t="n"/>
      <c r="AD522" s="429" t="n"/>
      <c r="AE522" s="429" t="n"/>
      <c r="AF522" s="309">
        <f>NOT(OR(ISBLANK(S522),ISBLANK(T522),ISBLANK(U522),ISBLANK(V522),AND(ISBLANK(W522),ISBLANK(X522))))</f>
        <v/>
      </c>
      <c r="AG522" s="309" t="n">
        <v>20</v>
      </c>
      <c r="AH522" s="309">
        <f>IF(AG666&lt;=30,1,IF(AG666&lt;=60,2,IF(AG666&lt;=100,3,"bd")))</f>
        <v/>
      </c>
      <c r="AI522" s="309">
        <f>AND(A522&gt;=zakresy_produkcyjne!B$2,A522&lt;=zakresy_produkcyjne!B$3)</f>
        <v/>
      </c>
      <c r="AJ522" s="309">
        <f>AND(B522&gt;=zakresy_produkcyjne!C$2,B522&lt;=zakresy_produkcyjne!C$3)</f>
        <v/>
      </c>
      <c r="AK522" s="309">
        <f>AND(C522&gt;=zakresy_produkcyjne!D$2,C522&lt;=zakresy_produkcyjne!D$3)</f>
        <v/>
      </c>
      <c r="AL522" s="309">
        <f>AND(D522&gt;=zakresy_produkcyjne!E$2,D522&lt;=zakresy_produkcyjne!E$3)</f>
        <v/>
      </c>
      <c r="AM522" s="309">
        <f>AND(E522&gt;=zakresy_produkcyjne!F$2,E522&lt;=zakresy_produkcyjne!F$3)</f>
        <v/>
      </c>
      <c r="AN522" s="309">
        <f>AND(F522&gt;=zakresy_produkcyjne!G$2,F522&lt;=zakresy_produkcyjne!G$3)</f>
        <v/>
      </c>
      <c r="AO522" s="309">
        <f>AND(G522&gt;=zakresy_produkcyjne!H$2,G522&lt;=zakresy_produkcyjne!H$3)</f>
        <v/>
      </c>
      <c r="AP522" s="309">
        <f>AND(O522&gt;=zakresy_produkcyjne!I$2,O522&lt;=zakresy_produkcyjne!I$3)</f>
        <v/>
      </c>
      <c r="AQ522" s="309">
        <f>AND(P522&gt;=zakresy_produkcyjne!J$2,P522&lt;=zakresy_produkcyjne!J$3)</f>
        <v/>
      </c>
      <c r="AR522" s="309">
        <f>AND(Q522&gt;=zakresy_produkcyjne!K$2,Q522&lt;=zakresy_produkcyjne!K$3)</f>
        <v/>
      </c>
      <c r="AS522" s="309">
        <f>AND(R522&gt;=zakresy_produkcyjne!L$2,R522&lt;=zakresy_produkcyjne!L$3)</f>
        <v/>
      </c>
      <c r="AT522" s="309">
        <f>AND(AI522:AO522)</f>
        <v/>
      </c>
      <c r="AU522" s="309">
        <f>AND(AP522:AS522)</f>
        <v/>
      </c>
      <c r="AV522" s="309">
        <f>AND(AT522:AU522)</f>
        <v/>
      </c>
      <c r="AW522" s="309">
        <f>AI522*zakresy_produkcyjne!B$4+AJ522*zakresy_produkcyjne!C$4+AK522*zakresy_produkcyjne!D$4+AL522*zakresy_produkcyjne!E$4+AM522*zakresy_produkcyjne!F$4+AN522*zakresy_produkcyjne!G$4+AO522*zakresy_produkcyjne!H$4+AP522*zakresy_produkcyjne!I$4+AQ522*zakresy_produkcyjne!J$4+AR522*zakresy_produkcyjne!K$4+AS522*zakresy_produkcyjne!L$4</f>
        <v/>
      </c>
      <c r="AY522" s="309" t="n">
        <v>836</v>
      </c>
      <c r="AZ522" s="309" t="n">
        <v>445</v>
      </c>
      <c r="BA522" s="309" t="n">
        <v>7.9</v>
      </c>
      <c r="BC522" s="309" t="n">
        <v>29.3</v>
      </c>
      <c r="BD522" s="309" t="n">
        <v>73</v>
      </c>
    </row>
    <row customHeight="1" ht="13.8" r="523" s="311">
      <c r="A523" s="429" t="n">
        <v>3.6</v>
      </c>
      <c r="B523" s="429" t="n">
        <v>2.26</v>
      </c>
      <c r="C523" s="429" t="n">
        <v>0.24</v>
      </c>
      <c r="D523" s="429" t="n">
        <v>0.043</v>
      </c>
      <c r="E523" s="429" t="n">
        <v>0.48</v>
      </c>
      <c r="F523" s="429" t="n">
        <v>0.46</v>
      </c>
      <c r="G523" s="429" t="n">
        <v>0</v>
      </c>
      <c r="H523" s="429" t="n">
        <v>0.004</v>
      </c>
      <c r="I523" s="429" t="n">
        <v>0.025</v>
      </c>
      <c r="J523" s="429" t="n">
        <v>0</v>
      </c>
      <c r="K523" s="429" t="n">
        <v>0</v>
      </c>
      <c r="L523" s="429" t="n">
        <v>0</v>
      </c>
      <c r="M523" s="429" t="n">
        <v>0</v>
      </c>
      <c r="N523" s="429" t="n">
        <v>0</v>
      </c>
      <c r="O523" s="429" t="n">
        <v>900</v>
      </c>
      <c r="P523" s="429" t="n">
        <v>90</v>
      </c>
      <c r="Q523" s="429" t="n">
        <v>300</v>
      </c>
      <c r="R523" s="429" t="n">
        <v>180</v>
      </c>
      <c r="S523" s="429" t="n">
        <v>1152</v>
      </c>
      <c r="T523" s="429" t="n">
        <v>1051</v>
      </c>
      <c r="U523" s="429" t="n">
        <v>2.13</v>
      </c>
      <c r="V523" s="429">
        <f>KONWERTUJ_TWARDOSC(AA523,tabela_twardosci!$C$8:$C$69,tabela_twardosci!$K$8:$K$69)</f>
        <v/>
      </c>
      <c r="W523" s="429" t="n">
        <v>137</v>
      </c>
      <c r="X523" s="429" t="n"/>
      <c r="Y523" s="430" t="n">
        <v>64</v>
      </c>
      <c r="Z523" s="429" t="n"/>
      <c r="AA523" s="429" t="n">
        <v>38.3</v>
      </c>
      <c r="AB523" s="429" t="n"/>
      <c r="AC523" s="429" t="n"/>
      <c r="AD523" s="429" t="n"/>
      <c r="AE523" s="429" t="n"/>
      <c r="AF523" s="309">
        <f>NOT(OR(ISBLANK(S523),ISBLANK(T523),ISBLANK(U523),ISBLANK(V523),AND(ISBLANK(W523),ISBLANK(X523))))</f>
        <v/>
      </c>
      <c r="AG523" s="309" t="n">
        <v>20</v>
      </c>
      <c r="AH523" s="309">
        <f>IF(AG667&lt;=30,1,IF(AG667&lt;=60,2,IF(AG667&lt;=100,3,"bd")))</f>
        <v/>
      </c>
      <c r="AI523" s="309">
        <f>AND(A523&gt;=zakresy_produkcyjne!B$2,A523&lt;=zakresy_produkcyjne!B$3)</f>
        <v/>
      </c>
      <c r="AJ523" s="309">
        <f>AND(B523&gt;=zakresy_produkcyjne!C$2,B523&lt;=zakresy_produkcyjne!C$3)</f>
        <v/>
      </c>
      <c r="AK523" s="309">
        <f>AND(C523&gt;=zakresy_produkcyjne!D$2,C523&lt;=zakresy_produkcyjne!D$3)</f>
        <v/>
      </c>
      <c r="AL523" s="309">
        <f>AND(D523&gt;=zakresy_produkcyjne!E$2,D523&lt;=zakresy_produkcyjne!E$3)</f>
        <v/>
      </c>
      <c r="AM523" s="309">
        <f>AND(E523&gt;=zakresy_produkcyjne!F$2,E523&lt;=zakresy_produkcyjne!F$3)</f>
        <v/>
      </c>
      <c r="AN523" s="309">
        <f>AND(F523&gt;=zakresy_produkcyjne!G$2,F523&lt;=zakresy_produkcyjne!G$3)</f>
        <v/>
      </c>
      <c r="AO523" s="309">
        <f>AND(G523&gt;=zakresy_produkcyjne!H$2,G523&lt;=zakresy_produkcyjne!H$3)</f>
        <v/>
      </c>
      <c r="AP523" s="309">
        <f>AND(O523&gt;=zakresy_produkcyjne!I$2,O523&lt;=zakresy_produkcyjne!I$3)</f>
        <v/>
      </c>
      <c r="AQ523" s="309">
        <f>AND(P523&gt;=zakresy_produkcyjne!J$2,P523&lt;=zakresy_produkcyjne!J$3)</f>
        <v/>
      </c>
      <c r="AR523" s="309">
        <f>AND(Q523&gt;=zakresy_produkcyjne!K$2,Q523&lt;=zakresy_produkcyjne!K$3)</f>
        <v/>
      </c>
      <c r="AS523" s="309">
        <f>AND(R523&gt;=zakresy_produkcyjne!L$2,R523&lt;=zakresy_produkcyjne!L$3)</f>
        <v/>
      </c>
      <c r="AT523" s="309">
        <f>AND(AI523:AO523)</f>
        <v/>
      </c>
      <c r="AU523" s="309">
        <f>AND(AP523:AS523)</f>
        <v/>
      </c>
      <c r="AV523" s="309">
        <f>AND(AT523:AU523)</f>
        <v/>
      </c>
      <c r="AW523" s="309">
        <f>AI523*zakresy_produkcyjne!B$4+AJ523*zakresy_produkcyjne!C$4+AK523*zakresy_produkcyjne!D$4+AL523*zakresy_produkcyjne!E$4+AM523*zakresy_produkcyjne!F$4+AN523*zakresy_produkcyjne!G$4+AO523*zakresy_produkcyjne!H$4+AP523*zakresy_produkcyjne!I$4+AQ523*zakresy_produkcyjne!J$4+AR523*zakresy_produkcyjne!K$4+AS523*zakresy_produkcyjne!L$4</f>
        <v/>
      </c>
      <c r="AY523" s="309" t="n">
        <v>890</v>
      </c>
      <c r="AZ523" s="309" t="n">
        <v>467</v>
      </c>
      <c r="BA523" s="309" t="n">
        <v>6.55</v>
      </c>
      <c r="BC523" s="309" t="n">
        <v>24.3</v>
      </c>
      <c r="BD523" s="309" t="n">
        <v>60</v>
      </c>
    </row>
    <row customHeight="1" ht="13.8" r="524" s="311">
      <c r="A524" s="429" t="n">
        <v>3.57</v>
      </c>
      <c r="B524" s="429" t="n">
        <v>2.51</v>
      </c>
      <c r="C524" s="429" t="n">
        <v>0.2</v>
      </c>
      <c r="D524" s="429" t="n">
        <v>0.042</v>
      </c>
      <c r="E524" s="429" t="n">
        <v>0.64</v>
      </c>
      <c r="F524" s="429" t="n">
        <v>0</v>
      </c>
      <c r="G524" s="429" t="n">
        <v>0</v>
      </c>
      <c r="H524" s="429" t="n">
        <v>0.012</v>
      </c>
      <c r="I524" s="429" t="n">
        <v>0.031</v>
      </c>
      <c r="J524" s="429" t="n">
        <v>0</v>
      </c>
      <c r="K524" s="429" t="n">
        <v>0</v>
      </c>
      <c r="L524" s="429" t="n">
        <v>0</v>
      </c>
      <c r="M524" s="429" t="n">
        <v>0</v>
      </c>
      <c r="N524" s="429" t="n">
        <v>0</v>
      </c>
      <c r="O524" s="429" t="n">
        <v>900</v>
      </c>
      <c r="P524" s="429" t="n">
        <v>90</v>
      </c>
      <c r="Q524" s="429" t="n">
        <v>300</v>
      </c>
      <c r="R524" s="429" t="n">
        <v>180</v>
      </c>
      <c r="S524" s="429" t="n">
        <v>1151</v>
      </c>
      <c r="T524" s="429" t="n">
        <v>1050</v>
      </c>
      <c r="U524" s="429" t="n">
        <v>3.33</v>
      </c>
      <c r="V524" s="429">
        <f>KONWERTUJ_TWARDOSC(AA524,tabela_twardosci!$C$8:$C$69,tabela_twardosci!$K$8:$K$69)</f>
        <v/>
      </c>
      <c r="W524" s="429" t="n">
        <v>100.6</v>
      </c>
      <c r="X524" s="429" t="n"/>
      <c r="Y524" s="430" t="n">
        <v>64</v>
      </c>
      <c r="Z524" s="429" t="n"/>
      <c r="AA524" s="429" t="n">
        <v>34</v>
      </c>
      <c r="AB524" s="429" t="n"/>
      <c r="AC524" s="429" t="n"/>
      <c r="AD524" s="429" t="n"/>
      <c r="AE524" s="429" t="n"/>
      <c r="AF524" s="309">
        <f>NOT(OR(ISBLANK(S524),ISBLANK(T524),ISBLANK(U524),ISBLANK(V524),AND(ISBLANK(W524),ISBLANK(X524))))</f>
        <v/>
      </c>
      <c r="AG524" s="309" t="n">
        <v>20</v>
      </c>
      <c r="AH524" s="309">
        <f>IF(AG668&lt;=30,1,IF(AG668&lt;=60,2,IF(AG668&lt;=100,3,"bd")))</f>
        <v/>
      </c>
      <c r="AI524" s="309">
        <f>AND(A524&gt;=zakresy_produkcyjne!B$2,A524&lt;=zakresy_produkcyjne!B$3)</f>
        <v/>
      </c>
      <c r="AJ524" s="309">
        <f>AND(B524&gt;=zakresy_produkcyjne!C$2,B524&lt;=zakresy_produkcyjne!C$3)</f>
        <v/>
      </c>
      <c r="AK524" s="309">
        <f>AND(C524&gt;=zakresy_produkcyjne!D$2,C524&lt;=zakresy_produkcyjne!D$3)</f>
        <v/>
      </c>
      <c r="AL524" s="309">
        <f>AND(D524&gt;=zakresy_produkcyjne!E$2,D524&lt;=zakresy_produkcyjne!E$3)</f>
        <v/>
      </c>
      <c r="AM524" s="309">
        <f>AND(E524&gt;=zakresy_produkcyjne!F$2,E524&lt;=zakresy_produkcyjne!F$3)</f>
        <v/>
      </c>
      <c r="AN524" s="309">
        <f>AND(F524&gt;=zakresy_produkcyjne!G$2,F524&lt;=zakresy_produkcyjne!G$3)</f>
        <v/>
      </c>
      <c r="AO524" s="309">
        <f>AND(G524&gt;=zakresy_produkcyjne!H$2,G524&lt;=zakresy_produkcyjne!H$3)</f>
        <v/>
      </c>
      <c r="AP524" s="309">
        <f>AND(O524&gt;=zakresy_produkcyjne!I$2,O524&lt;=zakresy_produkcyjne!I$3)</f>
        <v/>
      </c>
      <c r="AQ524" s="309">
        <f>AND(P524&gt;=zakresy_produkcyjne!J$2,P524&lt;=zakresy_produkcyjne!J$3)</f>
        <v/>
      </c>
      <c r="AR524" s="309">
        <f>AND(Q524&gt;=zakresy_produkcyjne!K$2,Q524&lt;=zakresy_produkcyjne!K$3)</f>
        <v/>
      </c>
      <c r="AS524" s="309">
        <f>AND(R524&gt;=zakresy_produkcyjne!L$2,R524&lt;=zakresy_produkcyjne!L$3)</f>
        <v/>
      </c>
      <c r="AT524" s="309">
        <f>AND(AI524:AO524)</f>
        <v/>
      </c>
      <c r="AU524" s="309">
        <f>AND(AP524:AS524)</f>
        <v/>
      </c>
      <c r="AV524" s="309">
        <f>AND(AT524:AU524)</f>
        <v/>
      </c>
      <c r="AW524" s="309">
        <f>AI524*zakresy_produkcyjne!B$4+AJ524*zakresy_produkcyjne!C$4+AK524*zakresy_produkcyjne!D$4+AL524*zakresy_produkcyjne!E$4+AM524*zakresy_produkcyjne!F$4+AN524*zakresy_produkcyjne!G$4+AO524*zakresy_produkcyjne!H$4+AP524*zakresy_produkcyjne!I$4+AQ524*zakresy_produkcyjne!J$4+AR524*zakresy_produkcyjne!K$4+AS524*zakresy_produkcyjne!L$4</f>
        <v/>
      </c>
      <c r="AY524" s="309" t="n">
        <v>733</v>
      </c>
      <c r="AZ524" s="309" t="n">
        <v>433</v>
      </c>
      <c r="BA524" s="309" t="n">
        <v>7.3</v>
      </c>
      <c r="BC524" s="309" t="n">
        <v>31</v>
      </c>
      <c r="BD524" s="309" t="n">
        <v>71</v>
      </c>
    </row>
    <row customHeight="1" ht="13.8" r="525" s="311">
      <c r="A525" s="429" t="n">
        <v>3.51</v>
      </c>
      <c r="B525" s="429" t="n">
        <v>2.3</v>
      </c>
      <c r="C525" s="429" t="n">
        <v>0.23</v>
      </c>
      <c r="D525" s="429" t="n">
        <v>0.04</v>
      </c>
      <c r="E525" s="429" t="n">
        <v>0.62</v>
      </c>
      <c r="F525" s="429" t="n">
        <v>0</v>
      </c>
      <c r="G525" s="429" t="n">
        <v>0</v>
      </c>
      <c r="H525" s="429" t="n">
        <v>0.008</v>
      </c>
      <c r="I525" s="429" t="n">
        <v>0.02</v>
      </c>
      <c r="J525" s="429" t="n">
        <v>0</v>
      </c>
      <c r="K525" s="429" t="n">
        <v>0</v>
      </c>
      <c r="L525" s="429" t="n">
        <v>0</v>
      </c>
      <c r="M525" s="429" t="n">
        <v>0</v>
      </c>
      <c r="N525" s="429" t="n">
        <v>0</v>
      </c>
      <c r="O525" s="429" t="n">
        <v>900</v>
      </c>
      <c r="P525" s="429" t="n">
        <v>90</v>
      </c>
      <c r="Q525" s="429" t="n">
        <v>300</v>
      </c>
      <c r="R525" s="429" t="n">
        <v>180</v>
      </c>
      <c r="S525" s="429" t="n">
        <v>1188.5</v>
      </c>
      <c r="T525" s="429" t="n">
        <v>1092</v>
      </c>
      <c r="U525" s="429" t="n">
        <v>2.4</v>
      </c>
      <c r="V525" s="429">
        <f>KONWERTUJ_TWARDOSC(AA525,tabela_twardosci!$C$8:$C$69,tabela_twardosci!$K$8:$K$69)</f>
        <v/>
      </c>
      <c r="W525" s="429" t="n">
        <v>102</v>
      </c>
      <c r="X525" s="429" t="n"/>
      <c r="Y525" s="430" t="n">
        <v>64</v>
      </c>
      <c r="Z525" s="429" t="n"/>
      <c r="AA525" s="429" t="n">
        <v>35.1</v>
      </c>
      <c r="AB525" s="429" t="n"/>
      <c r="AC525" s="429" t="n"/>
      <c r="AD525" s="429" t="n"/>
      <c r="AE525" s="429" t="n"/>
      <c r="AF525" s="309">
        <f>NOT(OR(ISBLANK(S525),ISBLANK(T525),ISBLANK(U525),ISBLANK(V525),AND(ISBLANK(W525),ISBLANK(X525))))</f>
        <v/>
      </c>
      <c r="AG525" s="309" t="n">
        <v>20</v>
      </c>
      <c r="AH525" s="309">
        <f>IF(podejrzane!AG267&lt;=30,1,IF(podejrzane!AG267&lt;=60,2,IF(podejrzane!AG267&lt;=100,3,"bd")))</f>
        <v/>
      </c>
      <c r="AI525" s="309">
        <f>AND(A525&gt;=zakresy_produkcyjne!B$2,A525&lt;=zakresy_produkcyjne!B$3)</f>
        <v/>
      </c>
      <c r="AJ525" s="309">
        <f>AND(B525&gt;=zakresy_produkcyjne!C$2,B525&lt;=zakresy_produkcyjne!C$3)</f>
        <v/>
      </c>
      <c r="AK525" s="309">
        <f>AND(C525&gt;=zakresy_produkcyjne!D$2,C525&lt;=zakresy_produkcyjne!D$3)</f>
        <v/>
      </c>
      <c r="AL525" s="309">
        <f>AND(D525&gt;=zakresy_produkcyjne!E$2,D525&lt;=zakresy_produkcyjne!E$3)</f>
        <v/>
      </c>
      <c r="AM525" s="309">
        <f>AND(E525&gt;=zakresy_produkcyjne!F$2,E525&lt;=zakresy_produkcyjne!F$3)</f>
        <v/>
      </c>
      <c r="AN525" s="309">
        <f>AND(F525&gt;=zakresy_produkcyjne!G$2,F525&lt;=zakresy_produkcyjne!G$3)</f>
        <v/>
      </c>
      <c r="AO525" s="309">
        <f>AND(G525&gt;=zakresy_produkcyjne!H$2,G525&lt;=zakresy_produkcyjne!H$3)</f>
        <v/>
      </c>
      <c r="AP525" s="309">
        <f>AND(O525&gt;=zakresy_produkcyjne!I$2,O525&lt;=zakresy_produkcyjne!I$3)</f>
        <v/>
      </c>
      <c r="AQ525" s="309">
        <f>AND(P525&gt;=zakresy_produkcyjne!J$2,P525&lt;=zakresy_produkcyjne!J$3)</f>
        <v/>
      </c>
      <c r="AR525" s="309">
        <f>AND(Q525&gt;=zakresy_produkcyjne!K$2,Q525&lt;=zakresy_produkcyjne!K$3)</f>
        <v/>
      </c>
      <c r="AS525" s="309">
        <f>AND(R525&gt;=zakresy_produkcyjne!L$2,R525&lt;=zakresy_produkcyjne!L$3)</f>
        <v/>
      </c>
      <c r="AT525" s="309">
        <f>AND(AI525:AO525)</f>
        <v/>
      </c>
      <c r="AU525" s="309">
        <f>AND(AP525:AS525)</f>
        <v/>
      </c>
      <c r="AV525" s="309">
        <f>AND(AT525:AU525)</f>
        <v/>
      </c>
      <c r="AW525" s="309">
        <f>AI525*zakresy_produkcyjne!B$4+AJ525*zakresy_produkcyjne!C$4+AK525*zakresy_produkcyjne!D$4+AL525*zakresy_produkcyjne!E$4+AM525*zakresy_produkcyjne!F$4+AN525*zakresy_produkcyjne!G$4+AO525*zakresy_produkcyjne!H$4+AP525*zakresy_produkcyjne!I$4+AQ525*zakresy_produkcyjne!J$4+AR525*zakresy_produkcyjne!K$4+AS525*zakresy_produkcyjne!L$4</f>
        <v/>
      </c>
      <c r="AY525" s="309" t="n">
        <v>750</v>
      </c>
      <c r="AZ525" s="309" t="n">
        <v>436</v>
      </c>
      <c r="BA525" s="309" t="n">
        <v>6.48</v>
      </c>
      <c r="BC525" s="309" t="n">
        <v>31</v>
      </c>
      <c r="BD525" s="309" t="n">
        <v>87.5</v>
      </c>
    </row>
    <row customHeight="1" ht="13.8" r="526" s="311">
      <c r="A526" s="429" t="n">
        <v>3.6</v>
      </c>
      <c r="B526" s="429" t="n">
        <v>2.4</v>
      </c>
      <c r="C526" s="429" t="n">
        <v>0.23</v>
      </c>
      <c r="D526" s="429" t="n">
        <v>0.045</v>
      </c>
      <c r="E526" s="429" t="n">
        <v>0.62</v>
      </c>
      <c r="F526" s="429" t="n">
        <v>0</v>
      </c>
      <c r="G526" s="429" t="n">
        <v>0</v>
      </c>
      <c r="H526" s="429" t="n">
        <v>0.007</v>
      </c>
      <c r="I526" s="429" t="n">
        <v>0.022</v>
      </c>
      <c r="J526" s="429" t="n">
        <v>0</v>
      </c>
      <c r="K526" s="429" t="n">
        <v>0</v>
      </c>
      <c r="L526" s="429" t="n">
        <v>0</v>
      </c>
      <c r="M526" s="429" t="n">
        <v>0</v>
      </c>
      <c r="N526" s="429" t="n">
        <v>0</v>
      </c>
      <c r="O526" s="429" t="n">
        <v>900</v>
      </c>
      <c r="P526" s="429" t="n">
        <v>90</v>
      </c>
      <c r="Q526" s="429" t="n">
        <v>300</v>
      </c>
      <c r="R526" s="429" t="n">
        <v>180</v>
      </c>
      <c r="S526" s="429" t="n">
        <v>1158</v>
      </c>
      <c r="T526" s="429" t="n">
        <v>1057</v>
      </c>
      <c r="U526" s="429" t="n">
        <v>2.7</v>
      </c>
      <c r="V526" s="429">
        <f>KONWERTUJ_TWARDOSC(AA526,tabela_twardosci!$C$8:$C$69,tabela_twardosci!$K$8:$K$69)</f>
        <v/>
      </c>
      <c r="W526" s="429" t="n">
        <v>97</v>
      </c>
      <c r="X526" s="429" t="n"/>
      <c r="Y526" s="430" t="n">
        <v>64</v>
      </c>
      <c r="Z526" s="429" t="n"/>
      <c r="AA526" s="429" t="n">
        <v>34.7</v>
      </c>
      <c r="AB526" s="429" t="n"/>
      <c r="AC526" s="429" t="n"/>
      <c r="AD526" s="429" t="n"/>
      <c r="AE526" s="429" t="n"/>
      <c r="AF526" s="309">
        <f>NOT(OR(ISBLANK(S526),ISBLANK(T526),ISBLANK(U526),ISBLANK(V526),AND(ISBLANK(W526),ISBLANK(X526))))</f>
        <v/>
      </c>
      <c r="AG526" s="309" t="n">
        <v>20</v>
      </c>
      <c r="AH526" s="309">
        <f>IF(podejrzane!AG268&lt;=30,1,IF(podejrzane!AG268&lt;=60,2,IF(podejrzane!AG268&lt;=100,3,"bd")))</f>
        <v/>
      </c>
      <c r="AI526" s="309">
        <f>AND(A526&gt;=zakresy_produkcyjne!B$2,A526&lt;=zakresy_produkcyjne!B$3)</f>
        <v/>
      </c>
      <c r="AJ526" s="309">
        <f>AND(B526&gt;=zakresy_produkcyjne!C$2,B526&lt;=zakresy_produkcyjne!C$3)</f>
        <v/>
      </c>
      <c r="AK526" s="309">
        <f>AND(C526&gt;=zakresy_produkcyjne!D$2,C526&lt;=zakresy_produkcyjne!D$3)</f>
        <v/>
      </c>
      <c r="AL526" s="309">
        <f>AND(D526&gt;=zakresy_produkcyjne!E$2,D526&lt;=zakresy_produkcyjne!E$3)</f>
        <v/>
      </c>
      <c r="AM526" s="309">
        <f>AND(E526&gt;=zakresy_produkcyjne!F$2,E526&lt;=zakresy_produkcyjne!F$3)</f>
        <v/>
      </c>
      <c r="AN526" s="309">
        <f>AND(F526&gt;=zakresy_produkcyjne!G$2,F526&lt;=zakresy_produkcyjne!G$3)</f>
        <v/>
      </c>
      <c r="AO526" s="309">
        <f>AND(G526&gt;=zakresy_produkcyjne!H$2,G526&lt;=zakresy_produkcyjne!H$3)</f>
        <v/>
      </c>
      <c r="AP526" s="309">
        <f>AND(O526&gt;=zakresy_produkcyjne!I$2,O526&lt;=zakresy_produkcyjne!I$3)</f>
        <v/>
      </c>
      <c r="AQ526" s="309">
        <f>AND(P526&gt;=zakresy_produkcyjne!J$2,P526&lt;=zakresy_produkcyjne!J$3)</f>
        <v/>
      </c>
      <c r="AR526" s="309">
        <f>AND(Q526&gt;=zakresy_produkcyjne!K$2,Q526&lt;=zakresy_produkcyjne!K$3)</f>
        <v/>
      </c>
      <c r="AS526" s="309">
        <f>AND(R526&gt;=zakresy_produkcyjne!L$2,R526&lt;=zakresy_produkcyjne!L$3)</f>
        <v/>
      </c>
      <c r="AT526" s="309">
        <f>AND(AI526:AO526)</f>
        <v/>
      </c>
      <c r="AU526" s="309">
        <f>AND(AP526:AS526)</f>
        <v/>
      </c>
      <c r="AV526" s="309">
        <f>AND(AT526:AU526)</f>
        <v/>
      </c>
      <c r="AW526" s="309">
        <f>AI526*zakresy_produkcyjne!B$4+AJ526*zakresy_produkcyjne!C$4+AK526*zakresy_produkcyjne!D$4+AL526*zakresy_produkcyjne!E$4+AM526*zakresy_produkcyjne!F$4+AN526*zakresy_produkcyjne!G$4+AO526*zakresy_produkcyjne!H$4+AP526*zakresy_produkcyjne!I$4+AQ526*zakresy_produkcyjne!J$4+AR526*zakresy_produkcyjne!K$4+AS526*zakresy_produkcyjne!L$4</f>
        <v/>
      </c>
      <c r="AY526" s="309" t="n">
        <v>778</v>
      </c>
      <c r="AZ526" s="309" t="n">
        <v>443</v>
      </c>
      <c r="BA526" s="309" t="n">
        <v>8</v>
      </c>
      <c r="BC526" s="309" t="n">
        <v>35.7</v>
      </c>
      <c r="BD526" s="309" t="n">
        <v>70.5</v>
      </c>
    </row>
    <row customHeight="1" ht="13.8" r="527" s="311">
      <c r="A527" s="499" t="n">
        <v>3.75</v>
      </c>
      <c r="B527" s="499" t="n">
        <v>2.29</v>
      </c>
      <c r="C527" s="499" t="n">
        <v>0.374</v>
      </c>
      <c r="D527" s="499" t="n">
        <v>0.04</v>
      </c>
      <c r="E527" s="499" t="n">
        <v>0</v>
      </c>
      <c r="F527" s="499" t="n">
        <v>1.41</v>
      </c>
      <c r="G527" s="499" t="n">
        <v>0.32</v>
      </c>
      <c r="H527" s="499" t="n">
        <v>0.014</v>
      </c>
      <c r="I527" s="499" t="n">
        <v>0.34</v>
      </c>
      <c r="J527" s="499" t="n">
        <v>0</v>
      </c>
      <c r="K527" s="499" t="n">
        <v>0</v>
      </c>
      <c r="L527" s="499" t="n">
        <v>0</v>
      </c>
      <c r="M527" s="499" t="n">
        <v>0</v>
      </c>
      <c r="N527" s="499" t="n">
        <v>0</v>
      </c>
      <c r="O527" s="499" t="n">
        <v>900</v>
      </c>
      <c r="P527" s="499" t="n">
        <v>60</v>
      </c>
      <c r="Q527" s="499" t="n">
        <v>280</v>
      </c>
      <c r="R527" s="499" t="n">
        <v>30</v>
      </c>
      <c r="S527" s="499" t="n"/>
      <c r="T527" s="499" t="n"/>
      <c r="U527" s="499" t="n"/>
      <c r="V527" s="499">
        <f>KONWERTUJ_TWARDOSC(AE527,tabela_twardosci!$M$8:$M$69,tabela_twardosci!$K$8:$K$69)</f>
        <v/>
      </c>
      <c r="W527" s="499" t="n"/>
      <c r="X527" s="499" t="n"/>
      <c r="Y527" s="500" t="n">
        <v>65</v>
      </c>
      <c r="Z527" s="499" t="n"/>
      <c r="AA527" s="499" t="n"/>
      <c r="AB527" s="499" t="n"/>
      <c r="AC527" s="499" t="n"/>
      <c r="AD527" s="499" t="n"/>
      <c r="AE527" s="499" t="n">
        <v>438.5</v>
      </c>
      <c r="AF527" s="309">
        <f>NOT(OR(ISBLANK(S527),ISBLANK(T527),ISBLANK(U527),ISBLANK(V527),AND(ISBLANK(W527),ISBLANK(X527))))</f>
        <v/>
      </c>
      <c r="AG527" s="309" t="n">
        <v>25</v>
      </c>
      <c r="AH527" s="309">
        <f>IF(podejrzane!AG269&lt;=30,1,IF(podejrzane!AG269&lt;=60,2,IF(podejrzane!AG269&lt;=100,3,"bd")))</f>
        <v/>
      </c>
      <c r="AI527" s="309">
        <f>AND(A527&gt;=zakresy_produkcyjne!B$2,A527&lt;=zakresy_produkcyjne!B$3)</f>
        <v/>
      </c>
      <c r="AJ527" s="309">
        <f>AND(B527&gt;=zakresy_produkcyjne!C$2,B527&lt;=zakresy_produkcyjne!C$3)</f>
        <v/>
      </c>
      <c r="AK527" s="309">
        <f>AND(C527&gt;=zakresy_produkcyjne!D$2,C527&lt;=zakresy_produkcyjne!D$3)</f>
        <v/>
      </c>
      <c r="AL527" s="309">
        <f>AND(D527&gt;=zakresy_produkcyjne!E$2,D527&lt;=zakresy_produkcyjne!E$3)</f>
        <v/>
      </c>
      <c r="AM527" s="309">
        <f>AND(E527&gt;=zakresy_produkcyjne!F$2,E527&lt;=zakresy_produkcyjne!F$3)</f>
        <v/>
      </c>
      <c r="AN527" s="309">
        <f>AND(F527&gt;=zakresy_produkcyjne!G$2,F527&lt;=zakresy_produkcyjne!G$3)</f>
        <v/>
      </c>
      <c r="AO527" s="309">
        <f>AND(G527&gt;=zakresy_produkcyjne!H$2,G527&lt;=zakresy_produkcyjne!H$3)</f>
        <v/>
      </c>
      <c r="AP527" s="309">
        <f>AND(O527&gt;=zakresy_produkcyjne!I$2,O527&lt;=zakresy_produkcyjne!I$3)</f>
        <v/>
      </c>
      <c r="AQ527" s="309">
        <f>AND(P527&gt;=zakresy_produkcyjne!J$2,P527&lt;=zakresy_produkcyjne!J$3)</f>
        <v/>
      </c>
      <c r="AR527" s="309">
        <f>AND(Q527&gt;=zakresy_produkcyjne!K$2,Q527&lt;=zakresy_produkcyjne!K$3)</f>
        <v/>
      </c>
      <c r="AS527" s="309">
        <f>AND(R527&gt;=zakresy_produkcyjne!L$2,R527&lt;=zakresy_produkcyjne!L$3)</f>
        <v/>
      </c>
      <c r="AT527" s="309">
        <f>AND(AI527:AO527)</f>
        <v/>
      </c>
      <c r="AU527" s="309">
        <f>AND(AP527:AS527)</f>
        <v/>
      </c>
      <c r="AV527" s="309">
        <f>AND(AT527:AU527)</f>
        <v/>
      </c>
      <c r="AW527" s="309">
        <f>AI527*zakresy_produkcyjne!B$4+AJ527*zakresy_produkcyjne!C$4+AK527*zakresy_produkcyjne!D$4+AL527*zakresy_produkcyjne!E$4+AM527*zakresy_produkcyjne!F$4+AN527*zakresy_produkcyjne!G$4+AO527*zakresy_produkcyjne!H$4+AP527*zakresy_produkcyjne!I$4+AQ527*zakresy_produkcyjne!J$4+AR527*zakresy_produkcyjne!K$4+AS527*zakresy_produkcyjne!L$4</f>
        <v/>
      </c>
    </row>
    <row customHeight="1" ht="13.8" r="528" s="311">
      <c r="A528" s="499" t="n">
        <v>3.75</v>
      </c>
      <c r="B528" s="499" t="n">
        <v>2.29</v>
      </c>
      <c r="C528" s="499" t="n">
        <v>0.374</v>
      </c>
      <c r="D528" s="499" t="n">
        <v>0.04</v>
      </c>
      <c r="E528" s="499" t="n">
        <v>0</v>
      </c>
      <c r="F528" s="499" t="n">
        <v>1.41</v>
      </c>
      <c r="G528" s="499" t="n">
        <v>0.32</v>
      </c>
      <c r="H528" s="499" t="n">
        <v>0.014</v>
      </c>
      <c r="I528" s="499" t="n">
        <v>0.34</v>
      </c>
      <c r="J528" s="499" t="n">
        <v>0</v>
      </c>
      <c r="K528" s="499" t="n">
        <v>0</v>
      </c>
      <c r="L528" s="499" t="n">
        <v>0</v>
      </c>
      <c r="M528" s="499" t="n">
        <v>0</v>
      </c>
      <c r="N528" s="499" t="n">
        <v>0</v>
      </c>
      <c r="O528" s="499" t="n">
        <v>900</v>
      </c>
      <c r="P528" s="499" t="n">
        <v>60</v>
      </c>
      <c r="Q528" s="499" t="n">
        <v>280</v>
      </c>
      <c r="R528" s="499" t="n">
        <v>60</v>
      </c>
      <c r="S528" s="499" t="n"/>
      <c r="T528" s="499" t="n"/>
      <c r="U528" s="499" t="n"/>
      <c r="V528" s="499">
        <f>KONWERTUJ_TWARDOSC(AE528,tabela_twardosci!$M$8:$M$69,tabela_twardosci!$K$8:$K$69)</f>
        <v/>
      </c>
      <c r="W528" s="499" t="n"/>
      <c r="X528" s="499" t="n"/>
      <c r="Y528" s="500" t="n">
        <v>65</v>
      </c>
      <c r="Z528" s="499" t="n"/>
      <c r="AA528" s="499" t="n"/>
      <c r="AB528" s="499" t="n"/>
      <c r="AC528" s="499" t="n"/>
      <c r="AD528" s="499" t="n"/>
      <c r="AE528" s="499" t="n">
        <v>418</v>
      </c>
      <c r="AF528" s="309">
        <f>NOT(OR(ISBLANK(S528),ISBLANK(T528),ISBLANK(U528),ISBLANK(V528),AND(ISBLANK(W528),ISBLANK(X528))))</f>
        <v/>
      </c>
      <c r="AG528" s="309" t="n">
        <v>25</v>
      </c>
      <c r="AH528" s="309">
        <f>IF(podejrzane!AG269&lt;=30,1,IF(podejrzane!AG269&lt;=60,2,IF(podejrzane!AG269&lt;=100,3,"bd")))</f>
        <v/>
      </c>
      <c r="AI528" s="309">
        <f>AND(A528&gt;=zakresy_produkcyjne!B$2,A528&lt;=zakresy_produkcyjne!B$3)</f>
        <v/>
      </c>
      <c r="AJ528" s="309">
        <f>AND(B528&gt;=zakresy_produkcyjne!C$2,B528&lt;=zakresy_produkcyjne!C$3)</f>
        <v/>
      </c>
      <c r="AK528" s="309">
        <f>AND(C528&gt;=zakresy_produkcyjne!D$2,C528&lt;=zakresy_produkcyjne!D$3)</f>
        <v/>
      </c>
      <c r="AL528" s="309">
        <f>AND(D528&gt;=zakresy_produkcyjne!E$2,D528&lt;=zakresy_produkcyjne!E$3)</f>
        <v/>
      </c>
      <c r="AM528" s="309">
        <f>AND(E528&gt;=zakresy_produkcyjne!F$2,E528&lt;=zakresy_produkcyjne!F$3)</f>
        <v/>
      </c>
      <c r="AN528" s="309">
        <f>AND(F528&gt;=zakresy_produkcyjne!G$2,F528&lt;=zakresy_produkcyjne!G$3)</f>
        <v/>
      </c>
      <c r="AO528" s="309">
        <f>AND(G528&gt;=zakresy_produkcyjne!H$2,G528&lt;=zakresy_produkcyjne!H$3)</f>
        <v/>
      </c>
      <c r="AP528" s="309">
        <f>AND(O528&gt;=zakresy_produkcyjne!I$2,O528&lt;=zakresy_produkcyjne!I$3)</f>
        <v/>
      </c>
      <c r="AQ528" s="309">
        <f>AND(P528&gt;=zakresy_produkcyjne!J$2,P528&lt;=zakresy_produkcyjne!J$3)</f>
        <v/>
      </c>
      <c r="AR528" s="309">
        <f>AND(Q528&gt;=zakresy_produkcyjne!K$2,Q528&lt;=zakresy_produkcyjne!K$3)</f>
        <v/>
      </c>
      <c r="AS528" s="309">
        <f>AND(R528&gt;=zakresy_produkcyjne!L$2,R528&lt;=zakresy_produkcyjne!L$3)</f>
        <v/>
      </c>
      <c r="AT528" s="309">
        <f>AND(AI528:AO528)</f>
        <v/>
      </c>
      <c r="AU528" s="309">
        <f>AND(AP528:AS528)</f>
        <v/>
      </c>
      <c r="AV528" s="309">
        <f>AND(AT528:AU528)</f>
        <v/>
      </c>
      <c r="AW528" s="309">
        <f>AI528*zakresy_produkcyjne!B$4+AJ528*zakresy_produkcyjne!C$4+AK528*zakresy_produkcyjne!D$4+AL528*zakresy_produkcyjne!E$4+AM528*zakresy_produkcyjne!F$4+AN528*zakresy_produkcyjne!G$4+AO528*zakresy_produkcyjne!H$4+AP528*zakresy_produkcyjne!I$4+AQ528*zakresy_produkcyjne!J$4+AR528*zakresy_produkcyjne!K$4+AS528*zakresy_produkcyjne!L$4</f>
        <v/>
      </c>
    </row>
    <row customHeight="1" ht="13.8" r="529" s="311">
      <c r="A529" s="499" t="n">
        <v>3.75</v>
      </c>
      <c r="B529" s="499" t="n">
        <v>2.29</v>
      </c>
      <c r="C529" s="499" t="n">
        <v>0.374</v>
      </c>
      <c r="D529" s="499" t="n">
        <v>0.04</v>
      </c>
      <c r="E529" s="499" t="n">
        <v>0</v>
      </c>
      <c r="F529" s="499" t="n">
        <v>1.41</v>
      </c>
      <c r="G529" s="499" t="n">
        <v>0.32</v>
      </c>
      <c r="H529" s="499" t="n">
        <v>0.014</v>
      </c>
      <c r="I529" s="499" t="n">
        <v>0.34</v>
      </c>
      <c r="J529" s="499" t="n">
        <v>0</v>
      </c>
      <c r="K529" s="499" t="n">
        <v>0</v>
      </c>
      <c r="L529" s="499" t="n">
        <v>0</v>
      </c>
      <c r="M529" s="499" t="n">
        <v>0</v>
      </c>
      <c r="N529" s="499" t="n">
        <v>0</v>
      </c>
      <c r="O529" s="499" t="n">
        <v>900</v>
      </c>
      <c r="P529" s="499" t="n">
        <v>60</v>
      </c>
      <c r="Q529" s="499" t="n">
        <v>280</v>
      </c>
      <c r="R529" s="499" t="n">
        <v>90</v>
      </c>
      <c r="S529" s="499" t="n"/>
      <c r="T529" s="499" t="n"/>
      <c r="U529" s="499" t="n"/>
      <c r="V529" s="499">
        <f>KONWERTUJ_TWARDOSC(AE529,tabela_twardosci!$M$8:$M$69,tabela_twardosci!$K$8:$K$69)</f>
        <v/>
      </c>
      <c r="W529" s="499" t="n"/>
      <c r="X529" s="499" t="n"/>
      <c r="Y529" s="500" t="n">
        <v>65</v>
      </c>
      <c r="Z529" s="499" t="n"/>
      <c r="AA529" s="499" t="n"/>
      <c r="AB529" s="499" t="n"/>
      <c r="AC529" s="499" t="n"/>
      <c r="AD529" s="499" t="n"/>
      <c r="AE529" s="499" t="n">
        <v>426</v>
      </c>
      <c r="AF529" s="309">
        <f>NOT(OR(ISBLANK(S529),ISBLANK(T529),ISBLANK(U529),ISBLANK(V529),AND(ISBLANK(W529),ISBLANK(X529))))</f>
        <v/>
      </c>
      <c r="AG529" s="309" t="n">
        <v>25</v>
      </c>
      <c r="AH529" s="309">
        <f>IF(podejrzane!AG308&lt;=30,1,IF(podejrzane!AG308&lt;=60,2,IF(podejrzane!AG308&lt;=100,3,"bd")))</f>
        <v/>
      </c>
      <c r="AI529" s="309">
        <f>AND(A529&gt;=zakresy_produkcyjne!B$2,A529&lt;=zakresy_produkcyjne!B$3)</f>
        <v/>
      </c>
      <c r="AJ529" s="309">
        <f>AND(B529&gt;=zakresy_produkcyjne!C$2,B529&lt;=zakresy_produkcyjne!C$3)</f>
        <v/>
      </c>
      <c r="AK529" s="309">
        <f>AND(C529&gt;=zakresy_produkcyjne!D$2,C529&lt;=zakresy_produkcyjne!D$3)</f>
        <v/>
      </c>
      <c r="AL529" s="309">
        <f>AND(D529&gt;=zakresy_produkcyjne!E$2,D529&lt;=zakresy_produkcyjne!E$3)</f>
        <v/>
      </c>
      <c r="AM529" s="309">
        <f>AND(E529&gt;=zakresy_produkcyjne!F$2,E529&lt;=zakresy_produkcyjne!F$3)</f>
        <v/>
      </c>
      <c r="AN529" s="309">
        <f>AND(F529&gt;=zakresy_produkcyjne!G$2,F529&lt;=zakresy_produkcyjne!G$3)</f>
        <v/>
      </c>
      <c r="AO529" s="309">
        <f>AND(G529&gt;=zakresy_produkcyjne!H$2,G529&lt;=zakresy_produkcyjne!H$3)</f>
        <v/>
      </c>
      <c r="AP529" s="309">
        <f>AND(O529&gt;=zakresy_produkcyjne!I$2,O529&lt;=zakresy_produkcyjne!I$3)</f>
        <v/>
      </c>
      <c r="AQ529" s="309">
        <f>AND(P529&gt;=zakresy_produkcyjne!J$2,P529&lt;=zakresy_produkcyjne!J$3)</f>
        <v/>
      </c>
      <c r="AR529" s="309">
        <f>AND(Q529&gt;=zakresy_produkcyjne!K$2,Q529&lt;=zakresy_produkcyjne!K$3)</f>
        <v/>
      </c>
      <c r="AS529" s="309">
        <f>AND(R529&gt;=zakresy_produkcyjne!L$2,R529&lt;=zakresy_produkcyjne!L$3)</f>
        <v/>
      </c>
      <c r="AT529" s="309">
        <f>AND(AI529:AO529)</f>
        <v/>
      </c>
      <c r="AU529" s="309">
        <f>AND(AP529:AS529)</f>
        <v/>
      </c>
      <c r="AV529" s="309">
        <f>AND(AT529:AU529)</f>
        <v/>
      </c>
      <c r="AW529" s="309">
        <f>AI529*zakresy_produkcyjne!B$4+AJ529*zakresy_produkcyjne!C$4+AK529*zakresy_produkcyjne!D$4+AL529*zakresy_produkcyjne!E$4+AM529*zakresy_produkcyjne!F$4+AN529*zakresy_produkcyjne!G$4+AO529*zakresy_produkcyjne!H$4+AP529*zakresy_produkcyjne!I$4+AQ529*zakresy_produkcyjne!J$4+AR529*zakresy_produkcyjne!K$4+AS529*zakresy_produkcyjne!L$4</f>
        <v/>
      </c>
    </row>
    <row customHeight="1" ht="13.8" r="530" s="311">
      <c r="A530" s="499" t="n">
        <v>3.75</v>
      </c>
      <c r="B530" s="499" t="n">
        <v>2.29</v>
      </c>
      <c r="C530" s="499" t="n">
        <v>0.374</v>
      </c>
      <c r="D530" s="499" t="n">
        <v>0.04</v>
      </c>
      <c r="E530" s="499" t="n">
        <v>0</v>
      </c>
      <c r="F530" s="499" t="n">
        <v>1.41</v>
      </c>
      <c r="G530" s="499" t="n">
        <v>0.32</v>
      </c>
      <c r="H530" s="499" t="n">
        <v>0.014</v>
      </c>
      <c r="I530" s="499" t="n">
        <v>0.34</v>
      </c>
      <c r="J530" s="499" t="n">
        <v>0</v>
      </c>
      <c r="K530" s="499" t="n">
        <v>0</v>
      </c>
      <c r="L530" s="499" t="n">
        <v>0</v>
      </c>
      <c r="M530" s="499" t="n">
        <v>0</v>
      </c>
      <c r="N530" s="499" t="n">
        <v>0</v>
      </c>
      <c r="O530" s="499" t="n">
        <v>900</v>
      </c>
      <c r="P530" s="499" t="n">
        <v>60</v>
      </c>
      <c r="Q530" s="499" t="n">
        <v>280</v>
      </c>
      <c r="R530" s="499" t="n">
        <v>120</v>
      </c>
      <c r="S530" s="499" t="n"/>
      <c r="T530" s="499" t="n"/>
      <c r="U530" s="499" t="n"/>
      <c r="V530" s="499">
        <f>KONWERTUJ_TWARDOSC(AE530,tabela_twardosci!$M$8:$M$69,tabela_twardosci!$K$8:$K$69)</f>
        <v/>
      </c>
      <c r="W530" s="499" t="n"/>
      <c r="X530" s="499" t="n"/>
      <c r="Y530" s="500" t="n">
        <v>65</v>
      </c>
      <c r="Z530" s="499" t="n"/>
      <c r="AA530" s="499" t="n"/>
      <c r="AB530" s="499" t="n"/>
      <c r="AC530" s="499" t="n"/>
      <c r="AD530" s="499" t="n"/>
      <c r="AE530" s="499" t="n">
        <v>417</v>
      </c>
      <c r="AF530" s="309">
        <f>NOT(OR(ISBLANK(S530),ISBLANK(T530),ISBLANK(U530),ISBLANK(V530),AND(ISBLANK(W530),ISBLANK(X530))))</f>
        <v/>
      </c>
      <c r="AG530" s="309" t="n">
        <v>25</v>
      </c>
      <c r="AH530" s="309">
        <f>IF(podejrzane!AG309&lt;=30,1,IF(podejrzane!AG309&lt;=60,2,IF(podejrzane!AG309&lt;=100,3,"bd")))</f>
        <v/>
      </c>
      <c r="AI530" s="309">
        <f>AND(A530&gt;=zakresy_produkcyjne!B$2,A530&lt;=zakresy_produkcyjne!B$3)</f>
        <v/>
      </c>
      <c r="AJ530" s="309">
        <f>AND(B530&gt;=zakresy_produkcyjne!C$2,B530&lt;=zakresy_produkcyjne!C$3)</f>
        <v/>
      </c>
      <c r="AK530" s="309">
        <f>AND(C530&gt;=zakresy_produkcyjne!D$2,C530&lt;=zakresy_produkcyjne!D$3)</f>
        <v/>
      </c>
      <c r="AL530" s="309">
        <f>AND(D530&gt;=zakresy_produkcyjne!E$2,D530&lt;=zakresy_produkcyjne!E$3)</f>
        <v/>
      </c>
      <c r="AM530" s="309">
        <f>AND(E530&gt;=zakresy_produkcyjne!F$2,E530&lt;=zakresy_produkcyjne!F$3)</f>
        <v/>
      </c>
      <c r="AN530" s="309">
        <f>AND(F530&gt;=zakresy_produkcyjne!G$2,F530&lt;=zakresy_produkcyjne!G$3)</f>
        <v/>
      </c>
      <c r="AO530" s="309">
        <f>AND(G530&gt;=zakresy_produkcyjne!H$2,G530&lt;=zakresy_produkcyjne!H$3)</f>
        <v/>
      </c>
      <c r="AP530" s="309">
        <f>AND(O530&gt;=zakresy_produkcyjne!I$2,O530&lt;=zakresy_produkcyjne!I$3)</f>
        <v/>
      </c>
      <c r="AQ530" s="309">
        <f>AND(P530&gt;=zakresy_produkcyjne!J$2,P530&lt;=zakresy_produkcyjne!J$3)</f>
        <v/>
      </c>
      <c r="AR530" s="309">
        <f>AND(Q530&gt;=zakresy_produkcyjne!K$2,Q530&lt;=zakresy_produkcyjne!K$3)</f>
        <v/>
      </c>
      <c r="AS530" s="309">
        <f>AND(R530&gt;=zakresy_produkcyjne!L$2,R530&lt;=zakresy_produkcyjne!L$3)</f>
        <v/>
      </c>
      <c r="AT530" s="309">
        <f>AND(AI530:AO530)</f>
        <v/>
      </c>
      <c r="AU530" s="309">
        <f>AND(AP530:AS530)</f>
        <v/>
      </c>
      <c r="AV530" s="309">
        <f>AND(AT530:AU530)</f>
        <v/>
      </c>
      <c r="AW530" s="309">
        <f>AI530*zakresy_produkcyjne!B$4+AJ530*zakresy_produkcyjne!C$4+AK530*zakresy_produkcyjne!D$4+AL530*zakresy_produkcyjne!E$4+AM530*zakresy_produkcyjne!F$4+AN530*zakresy_produkcyjne!G$4+AO530*zakresy_produkcyjne!H$4+AP530*zakresy_produkcyjne!I$4+AQ530*zakresy_produkcyjne!J$4+AR530*zakresy_produkcyjne!K$4+AS530*zakresy_produkcyjne!L$4</f>
        <v/>
      </c>
    </row>
    <row customHeight="1" ht="13.8" r="531" s="311">
      <c r="A531" s="499" t="n">
        <v>3.75</v>
      </c>
      <c r="B531" s="499" t="n">
        <v>2.29</v>
      </c>
      <c r="C531" s="499" t="n">
        <v>0.374</v>
      </c>
      <c r="D531" s="499" t="n">
        <v>0.04</v>
      </c>
      <c r="E531" s="499" t="n">
        <v>0</v>
      </c>
      <c r="F531" s="499" t="n">
        <v>1.41</v>
      </c>
      <c r="G531" s="499" t="n">
        <v>0.32</v>
      </c>
      <c r="H531" s="499" t="n">
        <v>0.014</v>
      </c>
      <c r="I531" s="499" t="n">
        <v>0.34</v>
      </c>
      <c r="J531" s="499" t="n">
        <v>0</v>
      </c>
      <c r="K531" s="499" t="n">
        <v>0</v>
      </c>
      <c r="L531" s="499" t="n">
        <v>0</v>
      </c>
      <c r="M531" s="499" t="n">
        <v>0</v>
      </c>
      <c r="N531" s="499" t="n">
        <v>0</v>
      </c>
      <c r="O531" s="499" t="n">
        <v>900</v>
      </c>
      <c r="P531" s="499" t="n">
        <v>60</v>
      </c>
      <c r="Q531" s="499" t="n">
        <v>400</v>
      </c>
      <c r="R531" s="499" t="n">
        <v>30</v>
      </c>
      <c r="S531" s="499" t="n">
        <v>713</v>
      </c>
      <c r="T531" s="499" t="n"/>
      <c r="U531" s="499" t="n"/>
      <c r="V531" s="499">
        <f>KONWERTUJ_TWARDOSC(AE531,tabela_twardosci!$M$8:$M$69,tabela_twardosci!$K$8:$K$69)</f>
        <v/>
      </c>
      <c r="W531" s="499" t="n"/>
      <c r="X531" s="499" t="n"/>
      <c r="Y531" s="500" t="n">
        <v>65</v>
      </c>
      <c r="Z531" s="499" t="n"/>
      <c r="AA531" s="499" t="n"/>
      <c r="AB531" s="499" t="n"/>
      <c r="AC531" s="499" t="n"/>
      <c r="AD531" s="499" t="n"/>
      <c r="AE531" s="499" t="n">
        <v>344</v>
      </c>
      <c r="AF531" s="309">
        <f>NOT(OR(ISBLANK(S531),ISBLANK(T531),ISBLANK(U531),ISBLANK(V531),AND(ISBLANK(W531),ISBLANK(X531))))</f>
        <v/>
      </c>
      <c r="AG531" s="309" t="n">
        <v>25</v>
      </c>
      <c r="AH531" s="309">
        <f>IF(AG669&lt;=30,1,IF(AG669&lt;=60,2,IF(AG669&lt;=100,3,"bd")))</f>
        <v/>
      </c>
      <c r="AI531" s="309">
        <f>AND(A531&gt;=zakresy_produkcyjne!B$2,A531&lt;=zakresy_produkcyjne!B$3)</f>
        <v/>
      </c>
      <c r="AJ531" s="309">
        <f>AND(B531&gt;=zakresy_produkcyjne!C$2,B531&lt;=zakresy_produkcyjne!C$3)</f>
        <v/>
      </c>
      <c r="AK531" s="309">
        <f>AND(C531&gt;=zakresy_produkcyjne!D$2,C531&lt;=zakresy_produkcyjne!D$3)</f>
        <v/>
      </c>
      <c r="AL531" s="309">
        <f>AND(D531&gt;=zakresy_produkcyjne!E$2,D531&lt;=zakresy_produkcyjne!E$3)</f>
        <v/>
      </c>
      <c r="AM531" s="309">
        <f>AND(E531&gt;=zakresy_produkcyjne!F$2,E531&lt;=zakresy_produkcyjne!F$3)</f>
        <v/>
      </c>
      <c r="AN531" s="309">
        <f>AND(F531&gt;=zakresy_produkcyjne!G$2,F531&lt;=zakresy_produkcyjne!G$3)</f>
        <v/>
      </c>
      <c r="AO531" s="309">
        <f>AND(G531&gt;=zakresy_produkcyjne!H$2,G531&lt;=zakresy_produkcyjne!H$3)</f>
        <v/>
      </c>
      <c r="AP531" s="309">
        <f>AND(O531&gt;=zakresy_produkcyjne!I$2,O531&lt;=zakresy_produkcyjne!I$3)</f>
        <v/>
      </c>
      <c r="AQ531" s="309">
        <f>AND(P531&gt;=zakresy_produkcyjne!J$2,P531&lt;=zakresy_produkcyjne!J$3)</f>
        <v/>
      </c>
      <c r="AR531" s="309">
        <f>AND(Q531&gt;=zakresy_produkcyjne!K$2,Q531&lt;=zakresy_produkcyjne!K$3)</f>
        <v/>
      </c>
      <c r="AS531" s="309">
        <f>AND(R531&gt;=zakresy_produkcyjne!L$2,R531&lt;=zakresy_produkcyjne!L$3)</f>
        <v/>
      </c>
      <c r="AT531" s="309">
        <f>AND(AI531:AO531)</f>
        <v/>
      </c>
      <c r="AU531" s="309">
        <f>AND(AP531:AS531)</f>
        <v/>
      </c>
      <c r="AV531" s="309">
        <f>AND(AT531:AU531)</f>
        <v/>
      </c>
      <c r="AW531" s="309">
        <f>AI531*zakresy_produkcyjne!B$4+AJ531*zakresy_produkcyjne!C$4+AK531*zakresy_produkcyjne!D$4+AL531*zakresy_produkcyjne!E$4+AM531*zakresy_produkcyjne!F$4+AN531*zakresy_produkcyjne!G$4+AO531*zakresy_produkcyjne!H$4+AP531*zakresy_produkcyjne!I$4+AQ531*zakresy_produkcyjne!J$4+AR531*zakresy_produkcyjne!K$4+AS531*zakresy_produkcyjne!L$4</f>
        <v/>
      </c>
    </row>
    <row customHeight="1" ht="13.8" r="532" s="311">
      <c r="A532" s="499" t="n">
        <v>3.75</v>
      </c>
      <c r="B532" s="499" t="n">
        <v>2.29</v>
      </c>
      <c r="C532" s="499" t="n">
        <v>0.374</v>
      </c>
      <c r="D532" s="499" t="n">
        <v>0.04</v>
      </c>
      <c r="E532" s="499" t="n">
        <v>0</v>
      </c>
      <c r="F532" s="499" t="n">
        <v>1.41</v>
      </c>
      <c r="G532" s="499" t="n">
        <v>0.32</v>
      </c>
      <c r="H532" s="499" t="n">
        <v>0.014</v>
      </c>
      <c r="I532" s="499" t="n">
        <v>0.34</v>
      </c>
      <c r="J532" s="499" t="n">
        <v>0</v>
      </c>
      <c r="K532" s="499" t="n">
        <v>0</v>
      </c>
      <c r="L532" s="499" t="n">
        <v>0</v>
      </c>
      <c r="M532" s="499" t="n">
        <v>0</v>
      </c>
      <c r="N532" s="499" t="n">
        <v>0</v>
      </c>
      <c r="O532" s="499" t="n">
        <v>900</v>
      </c>
      <c r="P532" s="499" t="n">
        <v>60</v>
      </c>
      <c r="Q532" s="499" t="n">
        <v>400</v>
      </c>
      <c r="R532" s="499" t="n">
        <v>60</v>
      </c>
      <c r="S532" s="499" t="n">
        <v>674</v>
      </c>
      <c r="T532" s="499" t="n"/>
      <c r="U532" s="499" t="n"/>
      <c r="V532" s="499">
        <f>KONWERTUJ_TWARDOSC(AE532,tabela_twardosci!$M$8:$M$69,tabela_twardosci!$K$8:$K$69)</f>
        <v/>
      </c>
      <c r="W532" s="499" t="n"/>
      <c r="X532" s="499" t="n"/>
      <c r="Y532" s="500" t="n">
        <v>65</v>
      </c>
      <c r="Z532" s="499" t="n"/>
      <c r="AA532" s="499" t="n"/>
      <c r="AB532" s="499" t="n"/>
      <c r="AC532" s="499" t="n"/>
      <c r="AD532" s="499" t="n"/>
      <c r="AE532" s="499" t="n">
        <v>284</v>
      </c>
      <c r="AF532" s="309">
        <f>NOT(OR(ISBLANK(S532),ISBLANK(T532),ISBLANK(U532),ISBLANK(V532),AND(ISBLANK(W532),ISBLANK(X532))))</f>
        <v/>
      </c>
      <c r="AG532" s="309" t="n">
        <v>25</v>
      </c>
      <c r="AH532" s="309">
        <f>IF(AG670&lt;=30,1,IF(AG670&lt;=60,2,IF(AG670&lt;=100,3,"bd")))</f>
        <v/>
      </c>
      <c r="AI532" s="309">
        <f>AND(A532&gt;=zakresy_produkcyjne!B$2,A532&lt;=zakresy_produkcyjne!B$3)</f>
        <v/>
      </c>
      <c r="AJ532" s="309">
        <f>AND(B532&gt;=zakresy_produkcyjne!C$2,B532&lt;=zakresy_produkcyjne!C$3)</f>
        <v/>
      </c>
      <c r="AK532" s="309">
        <f>AND(C532&gt;=zakresy_produkcyjne!D$2,C532&lt;=zakresy_produkcyjne!D$3)</f>
        <v/>
      </c>
      <c r="AL532" s="309">
        <f>AND(D532&gt;=zakresy_produkcyjne!E$2,D532&lt;=zakresy_produkcyjne!E$3)</f>
        <v/>
      </c>
      <c r="AM532" s="309">
        <f>AND(E532&gt;=zakresy_produkcyjne!F$2,E532&lt;=zakresy_produkcyjne!F$3)</f>
        <v/>
      </c>
      <c r="AN532" s="309">
        <f>AND(F532&gt;=zakresy_produkcyjne!G$2,F532&lt;=zakresy_produkcyjne!G$3)</f>
        <v/>
      </c>
      <c r="AO532" s="309">
        <f>AND(G532&gt;=zakresy_produkcyjne!H$2,G532&lt;=zakresy_produkcyjne!H$3)</f>
        <v/>
      </c>
      <c r="AP532" s="309">
        <f>AND(O532&gt;=zakresy_produkcyjne!I$2,O532&lt;=zakresy_produkcyjne!I$3)</f>
        <v/>
      </c>
      <c r="AQ532" s="309">
        <f>AND(P532&gt;=zakresy_produkcyjne!J$2,P532&lt;=zakresy_produkcyjne!J$3)</f>
        <v/>
      </c>
      <c r="AR532" s="309">
        <f>AND(Q532&gt;=zakresy_produkcyjne!K$2,Q532&lt;=zakresy_produkcyjne!K$3)</f>
        <v/>
      </c>
      <c r="AS532" s="309">
        <f>AND(R532&gt;=zakresy_produkcyjne!L$2,R532&lt;=zakresy_produkcyjne!L$3)</f>
        <v/>
      </c>
      <c r="AT532" s="309">
        <f>AND(AI532:AO532)</f>
        <v/>
      </c>
      <c r="AU532" s="309">
        <f>AND(AP532:AS532)</f>
        <v/>
      </c>
      <c r="AV532" s="309">
        <f>AND(AT532:AU532)</f>
        <v/>
      </c>
      <c r="AW532" s="309">
        <f>AI532*zakresy_produkcyjne!B$4+AJ532*zakresy_produkcyjne!C$4+AK532*zakresy_produkcyjne!D$4+AL532*zakresy_produkcyjne!E$4+AM532*zakresy_produkcyjne!F$4+AN532*zakresy_produkcyjne!G$4+AO532*zakresy_produkcyjne!H$4+AP532*zakresy_produkcyjne!I$4+AQ532*zakresy_produkcyjne!J$4+AR532*zakresy_produkcyjne!K$4+AS532*zakresy_produkcyjne!L$4</f>
        <v/>
      </c>
    </row>
    <row customHeight="1" ht="13.8" r="533" s="311">
      <c r="A533" s="499" t="n">
        <v>3.75</v>
      </c>
      <c r="B533" s="499" t="n">
        <v>2.29</v>
      </c>
      <c r="C533" s="499" t="n">
        <v>0.374</v>
      </c>
      <c r="D533" s="499" t="n">
        <v>0.04</v>
      </c>
      <c r="E533" s="499" t="n">
        <v>0</v>
      </c>
      <c r="F533" s="499" t="n">
        <v>1.41</v>
      </c>
      <c r="G533" s="499" t="n">
        <v>0.32</v>
      </c>
      <c r="H533" s="499" t="n">
        <v>0.014</v>
      </c>
      <c r="I533" s="499" t="n">
        <v>0.34</v>
      </c>
      <c r="J533" s="499" t="n">
        <v>0</v>
      </c>
      <c r="K533" s="499" t="n">
        <v>0</v>
      </c>
      <c r="L533" s="499" t="n">
        <v>0</v>
      </c>
      <c r="M533" s="499" t="n">
        <v>0</v>
      </c>
      <c r="N533" s="499" t="n">
        <v>0</v>
      </c>
      <c r="O533" s="499" t="n">
        <v>900</v>
      </c>
      <c r="P533" s="499" t="n">
        <v>60</v>
      </c>
      <c r="Q533" s="499" t="n">
        <v>400</v>
      </c>
      <c r="R533" s="499" t="n">
        <v>90</v>
      </c>
      <c r="S533" s="499" t="n">
        <v>626</v>
      </c>
      <c r="T533" s="499" t="n"/>
      <c r="U533" s="499" t="n"/>
      <c r="V533" s="499">
        <f>KONWERTUJ_TWARDOSC(AE533,tabela_twardosci!$M$8:$M$69,tabela_twardosci!$K$8:$K$69)</f>
        <v/>
      </c>
      <c r="W533" s="499" t="n"/>
      <c r="X533" s="499" t="n"/>
      <c r="Y533" s="500" t="n">
        <v>65</v>
      </c>
      <c r="Z533" s="499" t="n"/>
      <c r="AA533" s="499" t="n"/>
      <c r="AB533" s="499" t="n"/>
      <c r="AC533" s="499" t="n"/>
      <c r="AD533" s="499" t="n"/>
      <c r="AE533" s="499" t="n">
        <v>277</v>
      </c>
      <c r="AF533" s="309">
        <f>NOT(OR(ISBLANK(S533),ISBLANK(T533),ISBLANK(U533),ISBLANK(V533),AND(ISBLANK(W533),ISBLANK(X533))))</f>
        <v/>
      </c>
      <c r="AG533" s="309" t="n">
        <v>25</v>
      </c>
      <c r="AH533" s="309">
        <f>IF(AG671&lt;=30,1,IF(AG671&lt;=60,2,IF(AG671&lt;=100,3,"bd")))</f>
        <v/>
      </c>
      <c r="AI533" s="309">
        <f>AND(A533&gt;=zakresy_produkcyjne!B$2,A533&lt;=zakresy_produkcyjne!B$3)</f>
        <v/>
      </c>
      <c r="AJ533" s="309">
        <f>AND(B533&gt;=zakresy_produkcyjne!C$2,B533&lt;=zakresy_produkcyjne!C$3)</f>
        <v/>
      </c>
      <c r="AK533" s="309">
        <f>AND(C533&gt;=zakresy_produkcyjne!D$2,C533&lt;=zakresy_produkcyjne!D$3)</f>
        <v/>
      </c>
      <c r="AL533" s="309">
        <f>AND(D533&gt;=zakresy_produkcyjne!E$2,D533&lt;=zakresy_produkcyjne!E$3)</f>
        <v/>
      </c>
      <c r="AM533" s="309">
        <f>AND(E533&gt;=zakresy_produkcyjne!F$2,E533&lt;=zakresy_produkcyjne!F$3)</f>
        <v/>
      </c>
      <c r="AN533" s="309">
        <f>AND(F533&gt;=zakresy_produkcyjne!G$2,F533&lt;=zakresy_produkcyjne!G$3)</f>
        <v/>
      </c>
      <c r="AO533" s="309">
        <f>AND(G533&gt;=zakresy_produkcyjne!H$2,G533&lt;=zakresy_produkcyjne!H$3)</f>
        <v/>
      </c>
      <c r="AP533" s="309">
        <f>AND(O533&gt;=zakresy_produkcyjne!I$2,O533&lt;=zakresy_produkcyjne!I$3)</f>
        <v/>
      </c>
      <c r="AQ533" s="309">
        <f>AND(P533&gt;=zakresy_produkcyjne!J$2,P533&lt;=zakresy_produkcyjne!J$3)</f>
        <v/>
      </c>
      <c r="AR533" s="309">
        <f>AND(Q533&gt;=zakresy_produkcyjne!K$2,Q533&lt;=zakresy_produkcyjne!K$3)</f>
        <v/>
      </c>
      <c r="AS533" s="309">
        <f>AND(R533&gt;=zakresy_produkcyjne!L$2,R533&lt;=zakresy_produkcyjne!L$3)</f>
        <v/>
      </c>
      <c r="AT533" s="309">
        <f>AND(AI533:AO533)</f>
        <v/>
      </c>
      <c r="AU533" s="309">
        <f>AND(AP533:AS533)</f>
        <v/>
      </c>
      <c r="AV533" s="309">
        <f>AND(AT533:AU533)</f>
        <v/>
      </c>
      <c r="AW533" s="309">
        <f>AI533*zakresy_produkcyjne!B$4+AJ533*zakresy_produkcyjne!C$4+AK533*zakresy_produkcyjne!D$4+AL533*zakresy_produkcyjne!E$4+AM533*zakresy_produkcyjne!F$4+AN533*zakresy_produkcyjne!G$4+AO533*zakresy_produkcyjne!H$4+AP533*zakresy_produkcyjne!I$4+AQ533*zakresy_produkcyjne!J$4+AR533*zakresy_produkcyjne!K$4+AS533*zakresy_produkcyjne!L$4</f>
        <v/>
      </c>
    </row>
    <row customHeight="1" ht="13.8" r="534" s="311">
      <c r="A534" s="499" t="n">
        <v>3.75</v>
      </c>
      <c r="B534" s="499" t="n">
        <v>2.29</v>
      </c>
      <c r="C534" s="499" t="n">
        <v>0.374</v>
      </c>
      <c r="D534" s="499" t="n">
        <v>0.04</v>
      </c>
      <c r="E534" s="499" t="n">
        <v>0</v>
      </c>
      <c r="F534" s="499" t="n">
        <v>1.41</v>
      </c>
      <c r="G534" s="499" t="n">
        <v>0.32</v>
      </c>
      <c r="H534" s="499" t="n">
        <v>0.014</v>
      </c>
      <c r="I534" s="499" t="n">
        <v>0.34</v>
      </c>
      <c r="J534" s="499" t="n">
        <v>0</v>
      </c>
      <c r="K534" s="499" t="n">
        <v>0</v>
      </c>
      <c r="L534" s="499" t="n">
        <v>0</v>
      </c>
      <c r="M534" s="499" t="n">
        <v>0</v>
      </c>
      <c r="N534" s="499" t="n">
        <v>0</v>
      </c>
      <c r="O534" s="499" t="n">
        <v>900</v>
      </c>
      <c r="P534" s="499" t="n">
        <v>60</v>
      </c>
      <c r="Q534" s="499" t="n">
        <v>400</v>
      </c>
      <c r="R534" s="499" t="n">
        <v>120</v>
      </c>
      <c r="S534" s="499" t="n"/>
      <c r="T534" s="499" t="n"/>
      <c r="U534" s="499" t="n"/>
      <c r="V534" s="499">
        <f>KONWERTUJ_TWARDOSC(AE534,tabela_twardosci!$M$8:$M$69,tabela_twardosci!$K$8:$K$69)</f>
        <v/>
      </c>
      <c r="W534" s="499" t="n"/>
      <c r="X534" s="499" t="n"/>
      <c r="Y534" s="500" t="n">
        <v>65</v>
      </c>
      <c r="Z534" s="499" t="n"/>
      <c r="AA534" s="499" t="n"/>
      <c r="AB534" s="499" t="n"/>
      <c r="AC534" s="499" t="n"/>
      <c r="AD534" s="499" t="n"/>
      <c r="AE534" s="499" t="n">
        <v>297</v>
      </c>
      <c r="AF534" s="309">
        <f>NOT(OR(ISBLANK(S534),ISBLANK(T534),ISBLANK(U534),ISBLANK(V534),AND(ISBLANK(W534),ISBLANK(X534))))</f>
        <v/>
      </c>
      <c r="AG534" s="309" t="n">
        <v>25</v>
      </c>
      <c r="AH534" s="309">
        <f>IF(AG672&lt;=30,1,IF(AG672&lt;=60,2,IF(AG672&lt;=100,3,"bd")))</f>
        <v/>
      </c>
      <c r="AI534" s="309">
        <f>AND(A534&gt;=zakresy_produkcyjne!B$2,A534&lt;=zakresy_produkcyjne!B$3)</f>
        <v/>
      </c>
      <c r="AJ534" s="309">
        <f>AND(B534&gt;=zakresy_produkcyjne!C$2,B534&lt;=zakresy_produkcyjne!C$3)</f>
        <v/>
      </c>
      <c r="AK534" s="309">
        <f>AND(C534&gt;=zakresy_produkcyjne!D$2,C534&lt;=zakresy_produkcyjne!D$3)</f>
        <v/>
      </c>
      <c r="AL534" s="309">
        <f>AND(D534&gt;=zakresy_produkcyjne!E$2,D534&lt;=zakresy_produkcyjne!E$3)</f>
        <v/>
      </c>
      <c r="AM534" s="309">
        <f>AND(E534&gt;=zakresy_produkcyjne!F$2,E534&lt;=zakresy_produkcyjne!F$3)</f>
        <v/>
      </c>
      <c r="AN534" s="309">
        <f>AND(F534&gt;=zakresy_produkcyjne!G$2,F534&lt;=zakresy_produkcyjne!G$3)</f>
        <v/>
      </c>
      <c r="AO534" s="309">
        <f>AND(G534&gt;=zakresy_produkcyjne!H$2,G534&lt;=zakresy_produkcyjne!H$3)</f>
        <v/>
      </c>
      <c r="AP534" s="309">
        <f>AND(O534&gt;=zakresy_produkcyjne!I$2,O534&lt;=zakresy_produkcyjne!I$3)</f>
        <v/>
      </c>
      <c r="AQ534" s="309">
        <f>AND(P534&gt;=zakresy_produkcyjne!J$2,P534&lt;=zakresy_produkcyjne!J$3)</f>
        <v/>
      </c>
      <c r="AR534" s="309">
        <f>AND(Q534&gt;=zakresy_produkcyjne!K$2,Q534&lt;=zakresy_produkcyjne!K$3)</f>
        <v/>
      </c>
      <c r="AS534" s="309">
        <f>AND(R534&gt;=zakresy_produkcyjne!L$2,R534&lt;=zakresy_produkcyjne!L$3)</f>
        <v/>
      </c>
      <c r="AT534" s="309">
        <f>AND(AI534:AO534)</f>
        <v/>
      </c>
      <c r="AU534" s="309">
        <f>AND(AP534:AS534)</f>
        <v/>
      </c>
      <c r="AV534" s="309">
        <f>AND(AT534:AU534)</f>
        <v/>
      </c>
      <c r="AW534" s="309">
        <f>AI534*zakresy_produkcyjne!B$4+AJ534*zakresy_produkcyjne!C$4+AK534*zakresy_produkcyjne!D$4+AL534*zakresy_produkcyjne!E$4+AM534*zakresy_produkcyjne!F$4+AN534*zakresy_produkcyjne!G$4+AO534*zakresy_produkcyjne!H$4+AP534*zakresy_produkcyjne!I$4+AQ534*zakresy_produkcyjne!J$4+AR534*zakresy_produkcyjne!K$4+AS534*zakresy_produkcyjne!L$4</f>
        <v/>
      </c>
    </row>
    <row customHeight="1" ht="13.8" r="535" s="311">
      <c r="A535" s="493" t="n">
        <v>3.44</v>
      </c>
      <c r="B535" s="493" t="n">
        <v>2.32</v>
      </c>
      <c r="C535" s="493" t="n">
        <v>0.24</v>
      </c>
      <c r="D535" s="493" t="n">
        <v>0.051</v>
      </c>
      <c r="E535" s="493" t="n">
        <v>0.5</v>
      </c>
      <c r="F535" s="493" t="n">
        <v>1.02</v>
      </c>
      <c r="G535" s="493" t="n">
        <v>0.1</v>
      </c>
      <c r="H535" s="493" t="n">
        <v>0.013</v>
      </c>
      <c r="I535" s="493" t="n">
        <v>0.015</v>
      </c>
      <c r="J535" s="493" t="n">
        <v>0</v>
      </c>
      <c r="K535" s="493" t="n">
        <v>0</v>
      </c>
      <c r="L535" s="493" t="n">
        <v>0</v>
      </c>
      <c r="M535" s="493" t="n">
        <v>0</v>
      </c>
      <c r="N535" s="493" t="n">
        <v>0</v>
      </c>
      <c r="O535" s="493" t="n">
        <v>900</v>
      </c>
      <c r="P535" s="493" t="n">
        <v>90</v>
      </c>
      <c r="Q535" s="493" t="n">
        <v>260</v>
      </c>
      <c r="R535" s="493" t="n">
        <v>30</v>
      </c>
      <c r="S535" s="493" t="n"/>
      <c r="T535" s="493" t="n"/>
      <c r="U535" s="493" t="n"/>
      <c r="V535" s="493">
        <f>KONWERTUJ_TWARDOSC(AE535,tabela_twardosci!$M$8:$M$69,tabela_twardosci!$K$8:$K$69)</f>
        <v/>
      </c>
      <c r="W535" s="493" t="n"/>
      <c r="X535" s="493" t="n"/>
      <c r="Y535" s="494" t="n">
        <v>66</v>
      </c>
      <c r="Z535" s="493" t="n"/>
      <c r="AA535" s="493" t="n"/>
      <c r="AB535" s="493" t="n"/>
      <c r="AC535" s="493" t="n"/>
      <c r="AD535" s="493" t="n"/>
      <c r="AE535" s="493" t="n">
        <v>524.5</v>
      </c>
      <c r="AF535" s="309">
        <f>NOT(OR(ISBLANK(S535),ISBLANK(T535),ISBLANK(U535),ISBLANK(V535),AND(ISBLANK(W535),ISBLANK(X535))))</f>
        <v/>
      </c>
      <c r="AG535" s="309" t="n">
        <v>25</v>
      </c>
      <c r="AH535" s="309">
        <f>IF(AG673&lt;=30,1,IF(AG673&lt;=60,2,IF(AG673&lt;=100,3,"bd")))</f>
        <v/>
      </c>
      <c r="AI535" s="309">
        <f>AND(A535&gt;=zakresy_produkcyjne!B$2,A535&lt;=zakresy_produkcyjne!B$3)</f>
        <v/>
      </c>
      <c r="AJ535" s="309">
        <f>AND(B535&gt;=zakresy_produkcyjne!C$2,B535&lt;=zakresy_produkcyjne!C$3)</f>
        <v/>
      </c>
      <c r="AK535" s="309">
        <f>AND(C535&gt;=zakresy_produkcyjne!D$2,C535&lt;=zakresy_produkcyjne!D$3)</f>
        <v/>
      </c>
      <c r="AL535" s="309">
        <f>AND(D535&gt;=zakresy_produkcyjne!E$2,D535&lt;=zakresy_produkcyjne!E$3)</f>
        <v/>
      </c>
      <c r="AM535" s="309">
        <f>AND(E535&gt;=zakresy_produkcyjne!F$2,E535&lt;=zakresy_produkcyjne!F$3)</f>
        <v/>
      </c>
      <c r="AN535" s="309">
        <f>AND(F535&gt;=zakresy_produkcyjne!G$2,F535&lt;=zakresy_produkcyjne!G$3)</f>
        <v/>
      </c>
      <c r="AO535" s="309">
        <f>AND(G535&gt;=zakresy_produkcyjne!H$2,G535&lt;=zakresy_produkcyjne!H$3)</f>
        <v/>
      </c>
      <c r="AP535" s="309">
        <f>AND(O535&gt;=zakresy_produkcyjne!I$2,O535&lt;=zakresy_produkcyjne!I$3)</f>
        <v/>
      </c>
      <c r="AQ535" s="309">
        <f>AND(P535&gt;=zakresy_produkcyjne!J$2,P535&lt;=zakresy_produkcyjne!J$3)</f>
        <v/>
      </c>
      <c r="AR535" s="309">
        <f>AND(Q535&gt;=zakresy_produkcyjne!K$2,Q535&lt;=zakresy_produkcyjne!K$3)</f>
        <v/>
      </c>
      <c r="AS535" s="309">
        <f>AND(R535&gt;=zakresy_produkcyjne!L$2,R535&lt;=zakresy_produkcyjne!L$3)</f>
        <v/>
      </c>
      <c r="AT535" s="309">
        <f>AND(AI535:AO535)</f>
        <v/>
      </c>
      <c r="AU535" s="309">
        <f>AND(AP535:AS535)</f>
        <v/>
      </c>
      <c r="AV535" s="309">
        <f>AND(AT535:AU535)</f>
        <v/>
      </c>
      <c r="AW535" s="309">
        <f>AI535*zakresy_produkcyjne!B$4+AJ535*zakresy_produkcyjne!C$4+AK535*zakresy_produkcyjne!D$4+AL535*zakresy_produkcyjne!E$4+AM535*zakresy_produkcyjne!F$4+AN535*zakresy_produkcyjne!G$4+AO535*zakresy_produkcyjne!H$4+AP535*zakresy_produkcyjne!I$4+AQ535*zakresy_produkcyjne!J$4+AR535*zakresy_produkcyjne!K$4+AS535*zakresy_produkcyjne!L$4</f>
        <v/>
      </c>
      <c r="BD535" s="309" t="n">
        <v>185</v>
      </c>
    </row>
    <row customHeight="1" ht="13.8" r="536" s="311">
      <c r="A536" s="493" t="n">
        <v>3.44</v>
      </c>
      <c r="B536" s="493" t="n">
        <v>2.32</v>
      </c>
      <c r="C536" s="493" t="n">
        <v>0.24</v>
      </c>
      <c r="D536" s="493" t="n">
        <v>0.051</v>
      </c>
      <c r="E536" s="493" t="n">
        <v>0.5</v>
      </c>
      <c r="F536" s="493" t="n">
        <v>1.02</v>
      </c>
      <c r="G536" s="493" t="n">
        <v>0.1</v>
      </c>
      <c r="H536" s="493" t="n">
        <v>0.013</v>
      </c>
      <c r="I536" s="493" t="n">
        <v>0.015</v>
      </c>
      <c r="J536" s="493" t="n">
        <v>0</v>
      </c>
      <c r="K536" s="493" t="n">
        <v>0</v>
      </c>
      <c r="L536" s="493" t="n">
        <v>0</v>
      </c>
      <c r="M536" s="493" t="n">
        <v>0</v>
      </c>
      <c r="N536" s="493" t="n">
        <v>0</v>
      </c>
      <c r="O536" s="493" t="n">
        <v>900</v>
      </c>
      <c r="P536" s="493" t="n">
        <v>90</v>
      </c>
      <c r="Q536" s="493" t="n">
        <v>260</v>
      </c>
      <c r="R536" s="493" t="n">
        <v>60</v>
      </c>
      <c r="S536" s="493" t="n"/>
      <c r="T536" s="493" t="n"/>
      <c r="U536" s="493" t="n"/>
      <c r="V536" s="493">
        <f>KONWERTUJ_TWARDOSC(AE536,tabela_twardosci!$M$8:$M$69,tabela_twardosci!$K$8:$K$69)</f>
        <v/>
      </c>
      <c r="W536" s="493" t="n"/>
      <c r="X536" s="493" t="n"/>
      <c r="Y536" s="494" t="n">
        <v>66</v>
      </c>
      <c r="Z536" s="493" t="n"/>
      <c r="AA536" s="493" t="n"/>
      <c r="AB536" s="493" t="n"/>
      <c r="AC536" s="493" t="n"/>
      <c r="AD536" s="493" t="n"/>
      <c r="AE536" s="493" t="n">
        <v>500</v>
      </c>
      <c r="AF536" s="309">
        <f>NOT(OR(ISBLANK(S536),ISBLANK(T536),ISBLANK(U536),ISBLANK(V536),AND(ISBLANK(W536),ISBLANK(X536))))</f>
        <v/>
      </c>
      <c r="AG536" s="309" t="n">
        <v>25</v>
      </c>
      <c r="AH536" s="309">
        <f>IF(AG674&lt;=30,1,IF(AG674&lt;=60,2,IF(AG674&lt;=100,3,"bd")))</f>
        <v/>
      </c>
      <c r="AI536" s="309">
        <f>AND(A536&gt;=zakresy_produkcyjne!B$2,A536&lt;=zakresy_produkcyjne!B$3)</f>
        <v/>
      </c>
      <c r="AJ536" s="309">
        <f>AND(B536&gt;=zakresy_produkcyjne!C$2,B536&lt;=zakresy_produkcyjne!C$3)</f>
        <v/>
      </c>
      <c r="AK536" s="309">
        <f>AND(C536&gt;=zakresy_produkcyjne!D$2,C536&lt;=zakresy_produkcyjne!D$3)</f>
        <v/>
      </c>
      <c r="AL536" s="309">
        <f>AND(D536&gt;=zakresy_produkcyjne!E$2,D536&lt;=zakresy_produkcyjne!E$3)</f>
        <v/>
      </c>
      <c r="AM536" s="309">
        <f>AND(E536&gt;=zakresy_produkcyjne!F$2,E536&lt;=zakresy_produkcyjne!F$3)</f>
        <v/>
      </c>
      <c r="AN536" s="309">
        <f>AND(F536&gt;=zakresy_produkcyjne!G$2,F536&lt;=zakresy_produkcyjne!G$3)</f>
        <v/>
      </c>
      <c r="AO536" s="309">
        <f>AND(G536&gt;=zakresy_produkcyjne!H$2,G536&lt;=zakresy_produkcyjne!H$3)</f>
        <v/>
      </c>
      <c r="AP536" s="309">
        <f>AND(O536&gt;=zakresy_produkcyjne!I$2,O536&lt;=zakresy_produkcyjne!I$3)</f>
        <v/>
      </c>
      <c r="AQ536" s="309">
        <f>AND(P536&gt;=zakresy_produkcyjne!J$2,P536&lt;=zakresy_produkcyjne!J$3)</f>
        <v/>
      </c>
      <c r="AR536" s="309">
        <f>AND(Q536&gt;=zakresy_produkcyjne!K$2,Q536&lt;=zakresy_produkcyjne!K$3)</f>
        <v/>
      </c>
      <c r="AS536" s="309">
        <f>AND(R536&gt;=zakresy_produkcyjne!L$2,R536&lt;=zakresy_produkcyjne!L$3)</f>
        <v/>
      </c>
      <c r="AT536" s="309">
        <f>AND(AI536:AO536)</f>
        <v/>
      </c>
      <c r="AU536" s="309">
        <f>AND(AP536:AS536)</f>
        <v/>
      </c>
      <c r="AV536" s="309">
        <f>AND(AT536:AU536)</f>
        <v/>
      </c>
      <c r="AW536" s="309">
        <f>AI536*zakresy_produkcyjne!B$4+AJ536*zakresy_produkcyjne!C$4+AK536*zakresy_produkcyjne!D$4+AL536*zakresy_produkcyjne!E$4+AM536*zakresy_produkcyjne!F$4+AN536*zakresy_produkcyjne!G$4+AO536*zakresy_produkcyjne!H$4+AP536*zakresy_produkcyjne!I$4+AQ536*zakresy_produkcyjne!J$4+AR536*zakresy_produkcyjne!K$4+AS536*zakresy_produkcyjne!L$4</f>
        <v/>
      </c>
      <c r="BD536" s="309" t="n">
        <v>185</v>
      </c>
    </row>
    <row customHeight="1" ht="13.8" r="537" s="311">
      <c r="A537" s="493" t="n">
        <v>3.44</v>
      </c>
      <c r="B537" s="493" t="n">
        <v>2.32</v>
      </c>
      <c r="C537" s="493" t="n">
        <v>0.24</v>
      </c>
      <c r="D537" s="493" t="n">
        <v>0.051</v>
      </c>
      <c r="E537" s="493" t="n">
        <v>0.5</v>
      </c>
      <c r="F537" s="493" t="n">
        <v>1.02</v>
      </c>
      <c r="G537" s="493" t="n">
        <v>0.1</v>
      </c>
      <c r="H537" s="493" t="n">
        <v>0.013</v>
      </c>
      <c r="I537" s="493" t="n">
        <v>0.015</v>
      </c>
      <c r="J537" s="493" t="n">
        <v>0</v>
      </c>
      <c r="K537" s="493" t="n">
        <v>0</v>
      </c>
      <c r="L537" s="493" t="n">
        <v>0</v>
      </c>
      <c r="M537" s="493" t="n">
        <v>0</v>
      </c>
      <c r="N537" s="493" t="n">
        <v>0</v>
      </c>
      <c r="O537" s="493" t="n">
        <v>900</v>
      </c>
      <c r="P537" s="493" t="n">
        <v>90</v>
      </c>
      <c r="Q537" s="493" t="n">
        <v>260</v>
      </c>
      <c r="R537" s="493" t="n">
        <v>90</v>
      </c>
      <c r="S537" s="493" t="n"/>
      <c r="T537" s="493" t="n"/>
      <c r="U537" s="493" t="n"/>
      <c r="V537" s="493">
        <f>KONWERTUJ_TWARDOSC(AE537,tabela_twardosci!$M$8:$M$69,tabela_twardosci!$K$8:$K$69)</f>
        <v/>
      </c>
      <c r="W537" s="493" t="n"/>
      <c r="X537" s="493" t="n"/>
      <c r="Y537" s="494" t="n">
        <v>66</v>
      </c>
      <c r="Z537" s="493" t="n"/>
      <c r="AA537" s="493" t="n"/>
      <c r="AB537" s="493" t="n"/>
      <c r="AC537" s="493" t="n"/>
      <c r="AD537" s="493" t="n"/>
      <c r="AE537" s="493" t="n">
        <v>496</v>
      </c>
      <c r="AF537" s="309">
        <f>NOT(OR(ISBLANK(S537),ISBLANK(T537),ISBLANK(U537),ISBLANK(V537),AND(ISBLANK(W537),ISBLANK(X537))))</f>
        <v/>
      </c>
      <c r="AG537" s="309" t="n">
        <v>25</v>
      </c>
      <c r="AH537" s="309">
        <f>IF(AG675&lt;=30,1,IF(AG675&lt;=60,2,IF(AG675&lt;=100,3,"bd")))</f>
        <v/>
      </c>
      <c r="AI537" s="309">
        <f>AND(A537&gt;=zakresy_produkcyjne!B$2,A537&lt;=zakresy_produkcyjne!B$3)</f>
        <v/>
      </c>
      <c r="AJ537" s="309">
        <f>AND(B537&gt;=zakresy_produkcyjne!C$2,B537&lt;=zakresy_produkcyjne!C$3)</f>
        <v/>
      </c>
      <c r="AK537" s="309">
        <f>AND(C537&gt;=zakresy_produkcyjne!D$2,C537&lt;=zakresy_produkcyjne!D$3)</f>
        <v/>
      </c>
      <c r="AL537" s="309">
        <f>AND(D537&gt;=zakresy_produkcyjne!E$2,D537&lt;=zakresy_produkcyjne!E$3)</f>
        <v/>
      </c>
      <c r="AM537" s="309">
        <f>AND(E537&gt;=zakresy_produkcyjne!F$2,E537&lt;=zakresy_produkcyjne!F$3)</f>
        <v/>
      </c>
      <c r="AN537" s="309">
        <f>AND(F537&gt;=zakresy_produkcyjne!G$2,F537&lt;=zakresy_produkcyjne!G$3)</f>
        <v/>
      </c>
      <c r="AO537" s="309">
        <f>AND(G537&gt;=zakresy_produkcyjne!H$2,G537&lt;=zakresy_produkcyjne!H$3)</f>
        <v/>
      </c>
      <c r="AP537" s="309">
        <f>AND(O537&gt;=zakresy_produkcyjne!I$2,O537&lt;=zakresy_produkcyjne!I$3)</f>
        <v/>
      </c>
      <c r="AQ537" s="309">
        <f>AND(P537&gt;=zakresy_produkcyjne!J$2,P537&lt;=zakresy_produkcyjne!J$3)</f>
        <v/>
      </c>
      <c r="AR537" s="309">
        <f>AND(Q537&gt;=zakresy_produkcyjne!K$2,Q537&lt;=zakresy_produkcyjne!K$3)</f>
        <v/>
      </c>
      <c r="AS537" s="309">
        <f>AND(R537&gt;=zakresy_produkcyjne!L$2,R537&lt;=zakresy_produkcyjne!L$3)</f>
        <v/>
      </c>
      <c r="AT537" s="309">
        <f>AND(AI537:AO537)</f>
        <v/>
      </c>
      <c r="AU537" s="309">
        <f>AND(AP537:AS537)</f>
        <v/>
      </c>
      <c r="AV537" s="309">
        <f>AND(AT537:AU537)</f>
        <v/>
      </c>
      <c r="AW537" s="309">
        <f>AI537*zakresy_produkcyjne!B$4+AJ537*zakresy_produkcyjne!C$4+AK537*zakresy_produkcyjne!D$4+AL537*zakresy_produkcyjne!E$4+AM537*zakresy_produkcyjne!F$4+AN537*zakresy_produkcyjne!G$4+AO537*zakresy_produkcyjne!H$4+AP537*zakresy_produkcyjne!I$4+AQ537*zakresy_produkcyjne!J$4+AR537*zakresy_produkcyjne!K$4+AS537*zakresy_produkcyjne!L$4</f>
        <v/>
      </c>
      <c r="BD537" s="309" t="n">
        <v>185</v>
      </c>
    </row>
    <row customHeight="1" ht="13.8" r="538" s="311">
      <c r="A538" s="493" t="n">
        <v>3.44</v>
      </c>
      <c r="B538" s="493" t="n">
        <v>2.32</v>
      </c>
      <c r="C538" s="493" t="n">
        <v>0.24</v>
      </c>
      <c r="D538" s="493" t="n">
        <v>0.051</v>
      </c>
      <c r="E538" s="493" t="n">
        <v>0.5</v>
      </c>
      <c r="F538" s="493" t="n">
        <v>1.02</v>
      </c>
      <c r="G538" s="493" t="n">
        <v>0.1</v>
      </c>
      <c r="H538" s="493" t="n">
        <v>0.013</v>
      </c>
      <c r="I538" s="493" t="n">
        <v>0.015</v>
      </c>
      <c r="J538" s="493" t="n">
        <v>0</v>
      </c>
      <c r="K538" s="493" t="n">
        <v>0</v>
      </c>
      <c r="L538" s="493" t="n">
        <v>0</v>
      </c>
      <c r="M538" s="493" t="n">
        <v>0</v>
      </c>
      <c r="N538" s="493" t="n">
        <v>0</v>
      </c>
      <c r="O538" s="493" t="n">
        <v>900</v>
      </c>
      <c r="P538" s="493" t="n">
        <v>90</v>
      </c>
      <c r="Q538" s="493" t="n">
        <v>260</v>
      </c>
      <c r="R538" s="493" t="n">
        <v>120</v>
      </c>
      <c r="S538" s="493" t="n"/>
      <c r="T538" s="493" t="n"/>
      <c r="U538" s="493" t="n"/>
      <c r="V538" s="493">
        <f>KONWERTUJ_TWARDOSC(AE538,tabela_twardosci!$M$8:$M$69,tabela_twardosci!$K$8:$K$69)</f>
        <v/>
      </c>
      <c r="W538" s="493" t="n"/>
      <c r="X538" s="493" t="n"/>
      <c r="Y538" s="494" t="n">
        <v>66</v>
      </c>
      <c r="Z538" s="493" t="n"/>
      <c r="AA538" s="493" t="n"/>
      <c r="AB538" s="493" t="n"/>
      <c r="AC538" s="493" t="n"/>
      <c r="AD538" s="493" t="n"/>
      <c r="AE538" s="493" t="n">
        <v>498</v>
      </c>
      <c r="AF538" s="309">
        <f>NOT(OR(ISBLANK(S538),ISBLANK(T538),ISBLANK(U538),ISBLANK(V538),AND(ISBLANK(W538),ISBLANK(X538))))</f>
        <v/>
      </c>
      <c r="AG538" s="309" t="n">
        <v>25</v>
      </c>
      <c r="AH538" s="309">
        <f>IF(AG676&lt;=30,1,IF(AG676&lt;=60,2,IF(AG676&lt;=100,3,"bd")))</f>
        <v/>
      </c>
      <c r="AI538" s="309">
        <f>AND(A538&gt;=zakresy_produkcyjne!B$2,A538&lt;=zakresy_produkcyjne!B$3)</f>
        <v/>
      </c>
      <c r="AJ538" s="309">
        <f>AND(B538&gt;=zakresy_produkcyjne!C$2,B538&lt;=zakresy_produkcyjne!C$3)</f>
        <v/>
      </c>
      <c r="AK538" s="309">
        <f>AND(C538&gt;=zakresy_produkcyjne!D$2,C538&lt;=zakresy_produkcyjne!D$3)</f>
        <v/>
      </c>
      <c r="AL538" s="309">
        <f>AND(D538&gt;=zakresy_produkcyjne!E$2,D538&lt;=zakresy_produkcyjne!E$3)</f>
        <v/>
      </c>
      <c r="AM538" s="309">
        <f>AND(E538&gt;=zakresy_produkcyjne!F$2,E538&lt;=zakresy_produkcyjne!F$3)</f>
        <v/>
      </c>
      <c r="AN538" s="309">
        <f>AND(F538&gt;=zakresy_produkcyjne!G$2,F538&lt;=zakresy_produkcyjne!G$3)</f>
        <v/>
      </c>
      <c r="AO538" s="309">
        <f>AND(G538&gt;=zakresy_produkcyjne!H$2,G538&lt;=zakresy_produkcyjne!H$3)</f>
        <v/>
      </c>
      <c r="AP538" s="309">
        <f>AND(O538&gt;=zakresy_produkcyjne!I$2,O538&lt;=zakresy_produkcyjne!I$3)</f>
        <v/>
      </c>
      <c r="AQ538" s="309">
        <f>AND(P538&gt;=zakresy_produkcyjne!J$2,P538&lt;=zakresy_produkcyjne!J$3)</f>
        <v/>
      </c>
      <c r="AR538" s="309">
        <f>AND(Q538&gt;=zakresy_produkcyjne!K$2,Q538&lt;=zakresy_produkcyjne!K$3)</f>
        <v/>
      </c>
      <c r="AS538" s="309">
        <f>AND(R538&gt;=zakresy_produkcyjne!L$2,R538&lt;=zakresy_produkcyjne!L$3)</f>
        <v/>
      </c>
      <c r="AT538" s="309">
        <f>AND(AI538:AO538)</f>
        <v/>
      </c>
      <c r="AU538" s="309">
        <f>AND(AP538:AS538)</f>
        <v/>
      </c>
      <c r="AV538" s="309">
        <f>AND(AT538:AU538)</f>
        <v/>
      </c>
      <c r="AW538" s="309">
        <f>AI538*zakresy_produkcyjne!B$4+AJ538*zakresy_produkcyjne!C$4+AK538*zakresy_produkcyjne!D$4+AL538*zakresy_produkcyjne!E$4+AM538*zakresy_produkcyjne!F$4+AN538*zakresy_produkcyjne!G$4+AO538*zakresy_produkcyjne!H$4+AP538*zakresy_produkcyjne!I$4+AQ538*zakresy_produkcyjne!J$4+AR538*zakresy_produkcyjne!K$4+AS538*zakresy_produkcyjne!L$4</f>
        <v/>
      </c>
      <c r="BD538" s="309" t="n">
        <v>185</v>
      </c>
    </row>
    <row customHeight="1" ht="13.8" r="539" s="311">
      <c r="A539" s="493" t="n">
        <v>3.44</v>
      </c>
      <c r="B539" s="493" t="n">
        <v>2.32</v>
      </c>
      <c r="C539" s="493" t="n">
        <v>0.24</v>
      </c>
      <c r="D539" s="493" t="n">
        <v>0.051</v>
      </c>
      <c r="E539" s="493" t="n">
        <v>0.5</v>
      </c>
      <c r="F539" s="493" t="n">
        <v>1.02</v>
      </c>
      <c r="G539" s="493" t="n">
        <v>0.1</v>
      </c>
      <c r="H539" s="493" t="n">
        <v>0.013</v>
      </c>
      <c r="I539" s="493" t="n">
        <v>0.015</v>
      </c>
      <c r="J539" s="493" t="n">
        <v>0</v>
      </c>
      <c r="K539" s="493" t="n">
        <v>0</v>
      </c>
      <c r="L539" s="493" t="n">
        <v>0</v>
      </c>
      <c r="M539" s="493" t="n">
        <v>0</v>
      </c>
      <c r="N539" s="493" t="n">
        <v>0</v>
      </c>
      <c r="O539" s="493" t="n">
        <v>900</v>
      </c>
      <c r="P539" s="493" t="n">
        <v>90</v>
      </c>
      <c r="Q539" s="493" t="n">
        <v>290</v>
      </c>
      <c r="R539" s="493" t="n">
        <v>30</v>
      </c>
      <c r="S539" s="493" t="n"/>
      <c r="T539" s="493" t="n"/>
      <c r="U539" s="493" t="n"/>
      <c r="V539" s="493">
        <f>KONWERTUJ_TWARDOSC(AE539,tabela_twardosci!$M$8:$M$69,tabela_twardosci!$K$8:$K$69)</f>
        <v/>
      </c>
      <c r="W539" s="493" t="n"/>
      <c r="X539" s="493" t="n"/>
      <c r="Y539" s="494" t="n">
        <v>66</v>
      </c>
      <c r="Z539" s="493" t="n"/>
      <c r="AA539" s="493" t="n"/>
      <c r="AB539" s="493" t="n"/>
      <c r="AC539" s="493" t="n"/>
      <c r="AD539" s="493" t="n"/>
      <c r="AE539" s="493" t="n">
        <v>494</v>
      </c>
      <c r="AF539" s="309">
        <f>NOT(OR(ISBLANK(S539),ISBLANK(T539),ISBLANK(U539),ISBLANK(V539),AND(ISBLANK(W539),ISBLANK(X539))))</f>
        <v/>
      </c>
      <c r="AG539" s="309" t="n">
        <v>25</v>
      </c>
      <c r="AH539" s="309">
        <f>IF(AG677&lt;=30,1,IF(AG677&lt;=60,2,IF(AG677&lt;=100,3,"bd")))</f>
        <v/>
      </c>
      <c r="AI539" s="309">
        <f>AND(A539&gt;=zakresy_produkcyjne!B$2,A539&lt;=zakresy_produkcyjne!B$3)</f>
        <v/>
      </c>
      <c r="AJ539" s="309">
        <f>AND(B539&gt;=zakresy_produkcyjne!C$2,B539&lt;=zakresy_produkcyjne!C$3)</f>
        <v/>
      </c>
      <c r="AK539" s="309">
        <f>AND(C539&gt;=zakresy_produkcyjne!D$2,C539&lt;=zakresy_produkcyjne!D$3)</f>
        <v/>
      </c>
      <c r="AL539" s="309">
        <f>AND(D539&gt;=zakresy_produkcyjne!E$2,D539&lt;=zakresy_produkcyjne!E$3)</f>
        <v/>
      </c>
      <c r="AM539" s="309">
        <f>AND(E539&gt;=zakresy_produkcyjne!F$2,E539&lt;=zakresy_produkcyjne!F$3)</f>
        <v/>
      </c>
      <c r="AN539" s="309">
        <f>AND(F539&gt;=zakresy_produkcyjne!G$2,F539&lt;=zakresy_produkcyjne!G$3)</f>
        <v/>
      </c>
      <c r="AO539" s="309">
        <f>AND(G539&gt;=zakresy_produkcyjne!H$2,G539&lt;=zakresy_produkcyjne!H$3)</f>
        <v/>
      </c>
      <c r="AP539" s="309">
        <f>AND(O539&gt;=zakresy_produkcyjne!I$2,O539&lt;=zakresy_produkcyjne!I$3)</f>
        <v/>
      </c>
      <c r="AQ539" s="309">
        <f>AND(P539&gt;=zakresy_produkcyjne!J$2,P539&lt;=zakresy_produkcyjne!J$3)</f>
        <v/>
      </c>
      <c r="AR539" s="309">
        <f>AND(Q539&gt;=zakresy_produkcyjne!K$2,Q539&lt;=zakresy_produkcyjne!K$3)</f>
        <v/>
      </c>
      <c r="AS539" s="309">
        <f>AND(R539&gt;=zakresy_produkcyjne!L$2,R539&lt;=zakresy_produkcyjne!L$3)</f>
        <v/>
      </c>
      <c r="AT539" s="309">
        <f>AND(AI539:AO539)</f>
        <v/>
      </c>
      <c r="AU539" s="309">
        <f>AND(AP539:AS539)</f>
        <v/>
      </c>
      <c r="AV539" s="309">
        <f>AND(AT539:AU539)</f>
        <v/>
      </c>
      <c r="AW539" s="309">
        <f>AI539*zakresy_produkcyjne!B$4+AJ539*zakresy_produkcyjne!C$4+AK539*zakresy_produkcyjne!D$4+AL539*zakresy_produkcyjne!E$4+AM539*zakresy_produkcyjne!F$4+AN539*zakresy_produkcyjne!G$4+AO539*zakresy_produkcyjne!H$4+AP539*zakresy_produkcyjne!I$4+AQ539*zakresy_produkcyjne!J$4+AR539*zakresy_produkcyjne!K$4+AS539*zakresy_produkcyjne!L$4</f>
        <v/>
      </c>
      <c r="BD539" s="309" t="n">
        <v>185</v>
      </c>
    </row>
    <row customHeight="1" ht="13.8" r="540" s="311">
      <c r="A540" s="493" t="n">
        <v>3.44</v>
      </c>
      <c r="B540" s="493" t="n">
        <v>2.32</v>
      </c>
      <c r="C540" s="493" t="n">
        <v>0.24</v>
      </c>
      <c r="D540" s="493" t="n">
        <v>0.051</v>
      </c>
      <c r="E540" s="493" t="n">
        <v>0.5</v>
      </c>
      <c r="F540" s="493" t="n">
        <v>1.02</v>
      </c>
      <c r="G540" s="493" t="n">
        <v>0.1</v>
      </c>
      <c r="H540" s="493" t="n">
        <v>0.013</v>
      </c>
      <c r="I540" s="493" t="n">
        <v>0.015</v>
      </c>
      <c r="J540" s="493" t="n">
        <v>0</v>
      </c>
      <c r="K540" s="493" t="n">
        <v>0</v>
      </c>
      <c r="L540" s="493" t="n">
        <v>0</v>
      </c>
      <c r="M540" s="493" t="n">
        <v>0</v>
      </c>
      <c r="N540" s="493" t="n">
        <v>0</v>
      </c>
      <c r="O540" s="493" t="n">
        <v>900</v>
      </c>
      <c r="P540" s="493" t="n">
        <v>90</v>
      </c>
      <c r="Q540" s="493" t="n">
        <v>290</v>
      </c>
      <c r="R540" s="493" t="n">
        <v>60</v>
      </c>
      <c r="S540" s="493" t="n"/>
      <c r="T540" s="493" t="n"/>
      <c r="U540" s="493" t="n"/>
      <c r="V540" s="493">
        <f>KONWERTUJ_TWARDOSC(AE540,tabela_twardosci!$M$8:$M$69,tabela_twardosci!$K$8:$K$69)</f>
        <v/>
      </c>
      <c r="W540" s="493" t="n"/>
      <c r="X540" s="493" t="n"/>
      <c r="Y540" s="494" t="n">
        <v>66</v>
      </c>
      <c r="Z540" s="493" t="n"/>
      <c r="AA540" s="493" t="n"/>
      <c r="AB540" s="493" t="n"/>
      <c r="AC540" s="493" t="n"/>
      <c r="AD540" s="493" t="n"/>
      <c r="AE540" s="493" t="n">
        <v>471</v>
      </c>
      <c r="AF540" s="309">
        <f>NOT(OR(ISBLANK(S540),ISBLANK(T540),ISBLANK(U540),ISBLANK(V540),AND(ISBLANK(W540),ISBLANK(X540))))</f>
        <v/>
      </c>
      <c r="AG540" s="309" t="n">
        <v>25</v>
      </c>
      <c r="AH540" s="309">
        <f>IF(AG678&lt;=30,1,IF(AG678&lt;=60,2,IF(AG678&lt;=100,3,"bd")))</f>
        <v/>
      </c>
      <c r="AI540" s="309">
        <f>AND(A540&gt;=zakresy_produkcyjne!B$2,A540&lt;=zakresy_produkcyjne!B$3)</f>
        <v/>
      </c>
      <c r="AJ540" s="309">
        <f>AND(B540&gt;=zakresy_produkcyjne!C$2,B540&lt;=zakresy_produkcyjne!C$3)</f>
        <v/>
      </c>
      <c r="AK540" s="309">
        <f>AND(C540&gt;=zakresy_produkcyjne!D$2,C540&lt;=zakresy_produkcyjne!D$3)</f>
        <v/>
      </c>
      <c r="AL540" s="309">
        <f>AND(D540&gt;=zakresy_produkcyjne!E$2,D540&lt;=zakresy_produkcyjne!E$3)</f>
        <v/>
      </c>
      <c r="AM540" s="309">
        <f>AND(E540&gt;=zakresy_produkcyjne!F$2,E540&lt;=zakresy_produkcyjne!F$3)</f>
        <v/>
      </c>
      <c r="AN540" s="309">
        <f>AND(F540&gt;=zakresy_produkcyjne!G$2,F540&lt;=zakresy_produkcyjne!G$3)</f>
        <v/>
      </c>
      <c r="AO540" s="309">
        <f>AND(G540&gt;=zakresy_produkcyjne!H$2,G540&lt;=zakresy_produkcyjne!H$3)</f>
        <v/>
      </c>
      <c r="AP540" s="309">
        <f>AND(O540&gt;=zakresy_produkcyjne!I$2,O540&lt;=zakresy_produkcyjne!I$3)</f>
        <v/>
      </c>
      <c r="AQ540" s="309">
        <f>AND(P540&gt;=zakresy_produkcyjne!J$2,P540&lt;=zakresy_produkcyjne!J$3)</f>
        <v/>
      </c>
      <c r="AR540" s="309">
        <f>AND(Q540&gt;=zakresy_produkcyjne!K$2,Q540&lt;=zakresy_produkcyjne!K$3)</f>
        <v/>
      </c>
      <c r="AS540" s="309">
        <f>AND(R540&gt;=zakresy_produkcyjne!L$2,R540&lt;=zakresy_produkcyjne!L$3)</f>
        <v/>
      </c>
      <c r="AT540" s="309">
        <f>AND(AI540:AO540)</f>
        <v/>
      </c>
      <c r="AU540" s="309">
        <f>AND(AP540:AS540)</f>
        <v/>
      </c>
      <c r="AV540" s="309">
        <f>AND(AT540:AU540)</f>
        <v/>
      </c>
      <c r="AW540" s="309">
        <f>AI540*zakresy_produkcyjne!B$4+AJ540*zakresy_produkcyjne!C$4+AK540*zakresy_produkcyjne!D$4+AL540*zakresy_produkcyjne!E$4+AM540*zakresy_produkcyjne!F$4+AN540*zakresy_produkcyjne!G$4+AO540*zakresy_produkcyjne!H$4+AP540*zakresy_produkcyjne!I$4+AQ540*zakresy_produkcyjne!J$4+AR540*zakresy_produkcyjne!K$4+AS540*zakresy_produkcyjne!L$4</f>
        <v/>
      </c>
      <c r="BD540" s="309" t="n">
        <v>185</v>
      </c>
    </row>
    <row customHeight="1" ht="13.8" r="541" s="311">
      <c r="A541" s="493" t="n">
        <v>3.44</v>
      </c>
      <c r="B541" s="493" t="n">
        <v>2.32</v>
      </c>
      <c r="C541" s="493" t="n">
        <v>0.24</v>
      </c>
      <c r="D541" s="493" t="n">
        <v>0.051</v>
      </c>
      <c r="E541" s="493" t="n">
        <v>0.5</v>
      </c>
      <c r="F541" s="493" t="n">
        <v>1.02</v>
      </c>
      <c r="G541" s="493" t="n">
        <v>0.1</v>
      </c>
      <c r="H541" s="493" t="n">
        <v>0.013</v>
      </c>
      <c r="I541" s="493" t="n">
        <v>0.015</v>
      </c>
      <c r="J541" s="493" t="n">
        <v>0</v>
      </c>
      <c r="K541" s="493" t="n">
        <v>0</v>
      </c>
      <c r="L541" s="493" t="n">
        <v>0</v>
      </c>
      <c r="M541" s="493" t="n">
        <v>0</v>
      </c>
      <c r="N541" s="493" t="n">
        <v>0</v>
      </c>
      <c r="O541" s="493" t="n">
        <v>900</v>
      </c>
      <c r="P541" s="493" t="n">
        <v>90</v>
      </c>
      <c r="Q541" s="493" t="n">
        <v>290</v>
      </c>
      <c r="R541" s="493" t="n">
        <v>90</v>
      </c>
      <c r="S541" s="493" t="n"/>
      <c r="T541" s="493" t="n"/>
      <c r="U541" s="493" t="n"/>
      <c r="V541" s="493">
        <f>KONWERTUJ_TWARDOSC(AE541,tabela_twardosci!$M$8:$M$69,tabela_twardosci!$K$8:$K$69)</f>
        <v/>
      </c>
      <c r="W541" s="493" t="n"/>
      <c r="X541" s="493" t="n"/>
      <c r="Y541" s="494" t="n">
        <v>66</v>
      </c>
      <c r="Z541" s="493" t="n"/>
      <c r="AA541" s="493" t="n"/>
      <c r="AB541" s="493" t="n"/>
      <c r="AC541" s="493" t="n"/>
      <c r="AD541" s="493" t="n"/>
      <c r="AE541" s="493" t="n">
        <v>467</v>
      </c>
      <c r="AF541" s="309">
        <f>NOT(OR(ISBLANK(S541),ISBLANK(T541),ISBLANK(U541),ISBLANK(V541),AND(ISBLANK(W541),ISBLANK(X541))))</f>
        <v/>
      </c>
      <c r="AG541" s="309" t="n">
        <v>25</v>
      </c>
      <c r="AH541" s="309">
        <f>IF(AG679&lt;=30,1,IF(AG679&lt;=60,2,IF(AG679&lt;=100,3,"bd")))</f>
        <v/>
      </c>
      <c r="AI541" s="309">
        <f>AND(A541&gt;=zakresy_produkcyjne!B$2,A541&lt;=zakresy_produkcyjne!B$3)</f>
        <v/>
      </c>
      <c r="AJ541" s="309">
        <f>AND(B541&gt;=zakresy_produkcyjne!C$2,B541&lt;=zakresy_produkcyjne!C$3)</f>
        <v/>
      </c>
      <c r="AK541" s="309">
        <f>AND(C541&gt;=zakresy_produkcyjne!D$2,C541&lt;=zakresy_produkcyjne!D$3)</f>
        <v/>
      </c>
      <c r="AL541" s="309">
        <f>AND(D541&gt;=zakresy_produkcyjne!E$2,D541&lt;=zakresy_produkcyjne!E$3)</f>
        <v/>
      </c>
      <c r="AM541" s="309">
        <f>AND(E541&gt;=zakresy_produkcyjne!F$2,E541&lt;=zakresy_produkcyjne!F$3)</f>
        <v/>
      </c>
      <c r="AN541" s="309">
        <f>AND(F541&gt;=zakresy_produkcyjne!G$2,F541&lt;=zakresy_produkcyjne!G$3)</f>
        <v/>
      </c>
      <c r="AO541" s="309">
        <f>AND(G541&gt;=zakresy_produkcyjne!H$2,G541&lt;=zakresy_produkcyjne!H$3)</f>
        <v/>
      </c>
      <c r="AP541" s="309">
        <f>AND(O541&gt;=zakresy_produkcyjne!I$2,O541&lt;=zakresy_produkcyjne!I$3)</f>
        <v/>
      </c>
      <c r="AQ541" s="309">
        <f>AND(P541&gt;=zakresy_produkcyjne!J$2,P541&lt;=zakresy_produkcyjne!J$3)</f>
        <v/>
      </c>
      <c r="AR541" s="309">
        <f>AND(Q541&gt;=zakresy_produkcyjne!K$2,Q541&lt;=zakresy_produkcyjne!K$3)</f>
        <v/>
      </c>
      <c r="AS541" s="309">
        <f>AND(R541&gt;=zakresy_produkcyjne!L$2,R541&lt;=zakresy_produkcyjne!L$3)</f>
        <v/>
      </c>
      <c r="AT541" s="309">
        <f>AND(AI541:AO541)</f>
        <v/>
      </c>
      <c r="AU541" s="309">
        <f>AND(AP541:AS541)</f>
        <v/>
      </c>
      <c r="AV541" s="309">
        <f>AND(AT541:AU541)</f>
        <v/>
      </c>
      <c r="AW541" s="309">
        <f>AI541*zakresy_produkcyjne!B$4+AJ541*zakresy_produkcyjne!C$4+AK541*zakresy_produkcyjne!D$4+AL541*zakresy_produkcyjne!E$4+AM541*zakresy_produkcyjne!F$4+AN541*zakresy_produkcyjne!G$4+AO541*zakresy_produkcyjne!H$4+AP541*zakresy_produkcyjne!I$4+AQ541*zakresy_produkcyjne!J$4+AR541*zakresy_produkcyjne!K$4+AS541*zakresy_produkcyjne!L$4</f>
        <v/>
      </c>
      <c r="BD541" s="309" t="n">
        <v>185</v>
      </c>
    </row>
    <row customHeight="1" ht="13.8" r="542" s="311">
      <c r="A542" s="493" t="n">
        <v>3.44</v>
      </c>
      <c r="B542" s="493" t="n">
        <v>2.32</v>
      </c>
      <c r="C542" s="493" t="n">
        <v>0.24</v>
      </c>
      <c r="D542" s="493" t="n">
        <v>0.051</v>
      </c>
      <c r="E542" s="493" t="n">
        <v>0.5</v>
      </c>
      <c r="F542" s="493" t="n">
        <v>1.02</v>
      </c>
      <c r="G542" s="493" t="n">
        <v>0.1</v>
      </c>
      <c r="H542" s="493" t="n">
        <v>0.013</v>
      </c>
      <c r="I542" s="493" t="n">
        <v>0.015</v>
      </c>
      <c r="J542" s="493" t="n">
        <v>0</v>
      </c>
      <c r="K542" s="493" t="n">
        <v>0</v>
      </c>
      <c r="L542" s="493" t="n">
        <v>0</v>
      </c>
      <c r="M542" s="493" t="n">
        <v>0</v>
      </c>
      <c r="N542" s="493" t="n">
        <v>0</v>
      </c>
      <c r="O542" s="493" t="n">
        <v>900</v>
      </c>
      <c r="P542" s="493" t="n">
        <v>90</v>
      </c>
      <c r="Q542" s="493" t="n">
        <v>290</v>
      </c>
      <c r="R542" s="493" t="n">
        <v>120</v>
      </c>
      <c r="S542" s="493" t="n"/>
      <c r="T542" s="493" t="n"/>
      <c r="U542" s="493" t="n"/>
      <c r="V542" s="493">
        <f>KONWERTUJ_TWARDOSC(AE542,tabela_twardosci!$M$8:$M$69,tabela_twardosci!$K$8:$K$69)</f>
        <v/>
      </c>
      <c r="W542" s="493" t="n"/>
      <c r="X542" s="493" t="n"/>
      <c r="Y542" s="494" t="n">
        <v>66</v>
      </c>
      <c r="Z542" s="493" t="n"/>
      <c r="AA542" s="493" t="n"/>
      <c r="AB542" s="493" t="n"/>
      <c r="AC542" s="493" t="n"/>
      <c r="AD542" s="493" t="n"/>
      <c r="AE542" s="493" t="n">
        <v>468.5</v>
      </c>
      <c r="AF542" s="309">
        <f>NOT(OR(ISBLANK(S542),ISBLANK(T542),ISBLANK(U542),ISBLANK(V542),AND(ISBLANK(W542),ISBLANK(X542))))</f>
        <v/>
      </c>
      <c r="AG542" s="309" t="n">
        <v>25</v>
      </c>
      <c r="AH542" s="309">
        <f>IF(AG680&lt;=30,1,IF(AG680&lt;=60,2,IF(AG680&lt;=100,3,"bd")))</f>
        <v/>
      </c>
      <c r="AI542" s="309">
        <f>AND(A542&gt;=zakresy_produkcyjne!B$2,A542&lt;=zakresy_produkcyjne!B$3)</f>
        <v/>
      </c>
      <c r="AJ542" s="309">
        <f>AND(B542&gt;=zakresy_produkcyjne!C$2,B542&lt;=zakresy_produkcyjne!C$3)</f>
        <v/>
      </c>
      <c r="AK542" s="309">
        <f>AND(C542&gt;=zakresy_produkcyjne!D$2,C542&lt;=zakresy_produkcyjne!D$3)</f>
        <v/>
      </c>
      <c r="AL542" s="309">
        <f>AND(D542&gt;=zakresy_produkcyjne!E$2,D542&lt;=zakresy_produkcyjne!E$3)</f>
        <v/>
      </c>
      <c r="AM542" s="309">
        <f>AND(E542&gt;=zakresy_produkcyjne!F$2,E542&lt;=zakresy_produkcyjne!F$3)</f>
        <v/>
      </c>
      <c r="AN542" s="309">
        <f>AND(F542&gt;=zakresy_produkcyjne!G$2,F542&lt;=zakresy_produkcyjne!G$3)</f>
        <v/>
      </c>
      <c r="AO542" s="309">
        <f>AND(G542&gt;=zakresy_produkcyjne!H$2,G542&lt;=zakresy_produkcyjne!H$3)</f>
        <v/>
      </c>
      <c r="AP542" s="309">
        <f>AND(O542&gt;=zakresy_produkcyjne!I$2,O542&lt;=zakresy_produkcyjne!I$3)</f>
        <v/>
      </c>
      <c r="AQ542" s="309">
        <f>AND(P542&gt;=zakresy_produkcyjne!J$2,P542&lt;=zakresy_produkcyjne!J$3)</f>
        <v/>
      </c>
      <c r="AR542" s="309">
        <f>AND(Q542&gt;=zakresy_produkcyjne!K$2,Q542&lt;=zakresy_produkcyjne!K$3)</f>
        <v/>
      </c>
      <c r="AS542" s="309">
        <f>AND(R542&gt;=zakresy_produkcyjne!L$2,R542&lt;=zakresy_produkcyjne!L$3)</f>
        <v/>
      </c>
      <c r="AT542" s="309">
        <f>AND(AI542:AO542)</f>
        <v/>
      </c>
      <c r="AU542" s="309">
        <f>AND(AP542:AS542)</f>
        <v/>
      </c>
      <c r="AV542" s="309">
        <f>AND(AT542:AU542)</f>
        <v/>
      </c>
      <c r="AW542" s="309">
        <f>AI542*zakresy_produkcyjne!B$4+AJ542*zakresy_produkcyjne!C$4+AK542*zakresy_produkcyjne!D$4+AL542*zakresy_produkcyjne!E$4+AM542*zakresy_produkcyjne!F$4+AN542*zakresy_produkcyjne!G$4+AO542*zakresy_produkcyjne!H$4+AP542*zakresy_produkcyjne!I$4+AQ542*zakresy_produkcyjne!J$4+AR542*zakresy_produkcyjne!K$4+AS542*zakresy_produkcyjne!L$4</f>
        <v/>
      </c>
      <c r="BD542" s="309" t="n">
        <v>185</v>
      </c>
    </row>
    <row customHeight="1" ht="13.8" r="543" s="311">
      <c r="A543" s="493" t="n">
        <v>3.44</v>
      </c>
      <c r="B543" s="493" t="n">
        <v>2.32</v>
      </c>
      <c r="C543" s="493" t="n">
        <v>0.24</v>
      </c>
      <c r="D543" s="493" t="n">
        <v>0.051</v>
      </c>
      <c r="E543" s="493" t="n">
        <v>0.5</v>
      </c>
      <c r="F543" s="493" t="n">
        <v>1.02</v>
      </c>
      <c r="G543" s="493" t="n">
        <v>0.1</v>
      </c>
      <c r="H543" s="493" t="n">
        <v>0.013</v>
      </c>
      <c r="I543" s="493" t="n">
        <v>0.015</v>
      </c>
      <c r="J543" s="493" t="n">
        <v>0</v>
      </c>
      <c r="K543" s="493" t="n">
        <v>0</v>
      </c>
      <c r="L543" s="493" t="n">
        <v>0</v>
      </c>
      <c r="M543" s="493" t="n">
        <v>0</v>
      </c>
      <c r="N543" s="493" t="n">
        <v>0</v>
      </c>
      <c r="O543" s="493" t="n">
        <v>900</v>
      </c>
      <c r="P543" s="493" t="n">
        <v>90</v>
      </c>
      <c r="Q543" s="493" t="n">
        <v>320</v>
      </c>
      <c r="R543" s="493" t="n">
        <v>30</v>
      </c>
      <c r="S543" s="493" t="n"/>
      <c r="T543" s="493" t="n"/>
      <c r="U543" s="493" t="n"/>
      <c r="V543" s="493">
        <f>KONWERTUJ_TWARDOSC(AE543,tabela_twardosci!$M$8:$M$69,tabela_twardosci!$K$8:$K$69)</f>
        <v/>
      </c>
      <c r="W543" s="493" t="n"/>
      <c r="X543" s="493" t="n"/>
      <c r="Y543" s="494" t="n">
        <v>66</v>
      </c>
      <c r="Z543" s="493" t="n"/>
      <c r="AA543" s="493" t="n"/>
      <c r="AB543" s="493" t="n"/>
      <c r="AC543" s="493" t="n"/>
      <c r="AD543" s="493" t="n"/>
      <c r="AE543" s="493" t="n">
        <v>450.5</v>
      </c>
      <c r="AF543" s="309">
        <f>NOT(OR(ISBLANK(S543),ISBLANK(T543),ISBLANK(U543),ISBLANK(V543),AND(ISBLANK(W543),ISBLANK(X543))))</f>
        <v/>
      </c>
      <c r="AG543" s="309" t="n">
        <v>25</v>
      </c>
      <c r="AH543" s="309">
        <f>IF(AG681&lt;=30,1,IF(AG681&lt;=60,2,IF(AG681&lt;=100,3,"bd")))</f>
        <v/>
      </c>
      <c r="AI543" s="309">
        <f>AND(A543&gt;=zakresy_produkcyjne!B$2,A543&lt;=zakresy_produkcyjne!B$3)</f>
        <v/>
      </c>
      <c r="AJ543" s="309">
        <f>AND(B543&gt;=zakresy_produkcyjne!C$2,B543&lt;=zakresy_produkcyjne!C$3)</f>
        <v/>
      </c>
      <c r="AK543" s="309">
        <f>AND(C543&gt;=zakresy_produkcyjne!D$2,C543&lt;=zakresy_produkcyjne!D$3)</f>
        <v/>
      </c>
      <c r="AL543" s="309">
        <f>AND(D543&gt;=zakresy_produkcyjne!E$2,D543&lt;=zakresy_produkcyjne!E$3)</f>
        <v/>
      </c>
      <c r="AM543" s="309">
        <f>AND(E543&gt;=zakresy_produkcyjne!F$2,E543&lt;=zakresy_produkcyjne!F$3)</f>
        <v/>
      </c>
      <c r="AN543" s="309">
        <f>AND(F543&gt;=zakresy_produkcyjne!G$2,F543&lt;=zakresy_produkcyjne!G$3)</f>
        <v/>
      </c>
      <c r="AO543" s="309">
        <f>AND(G543&gt;=zakresy_produkcyjne!H$2,G543&lt;=zakresy_produkcyjne!H$3)</f>
        <v/>
      </c>
      <c r="AP543" s="309">
        <f>AND(O543&gt;=zakresy_produkcyjne!I$2,O543&lt;=zakresy_produkcyjne!I$3)</f>
        <v/>
      </c>
      <c r="AQ543" s="309">
        <f>AND(P543&gt;=zakresy_produkcyjne!J$2,P543&lt;=zakresy_produkcyjne!J$3)</f>
        <v/>
      </c>
      <c r="AR543" s="309">
        <f>AND(Q543&gt;=zakresy_produkcyjne!K$2,Q543&lt;=zakresy_produkcyjne!K$3)</f>
        <v/>
      </c>
      <c r="AS543" s="309">
        <f>AND(R543&gt;=zakresy_produkcyjne!L$2,R543&lt;=zakresy_produkcyjne!L$3)</f>
        <v/>
      </c>
      <c r="AT543" s="309">
        <f>AND(AI543:AO543)</f>
        <v/>
      </c>
      <c r="AU543" s="309">
        <f>AND(AP543:AS543)</f>
        <v/>
      </c>
      <c r="AV543" s="309">
        <f>AND(AT543:AU543)</f>
        <v/>
      </c>
      <c r="AW543" s="309">
        <f>AI543*zakresy_produkcyjne!B$4+AJ543*zakresy_produkcyjne!C$4+AK543*zakresy_produkcyjne!D$4+AL543*zakresy_produkcyjne!E$4+AM543*zakresy_produkcyjne!F$4+AN543*zakresy_produkcyjne!G$4+AO543*zakresy_produkcyjne!H$4+AP543*zakresy_produkcyjne!I$4+AQ543*zakresy_produkcyjne!J$4+AR543*zakresy_produkcyjne!K$4+AS543*zakresy_produkcyjne!L$4</f>
        <v/>
      </c>
      <c r="BD543" s="309" t="n">
        <v>185</v>
      </c>
    </row>
    <row customHeight="1" ht="13.8" r="544" s="311">
      <c r="A544" s="493" t="n">
        <v>3.44</v>
      </c>
      <c r="B544" s="493" t="n">
        <v>2.32</v>
      </c>
      <c r="C544" s="493" t="n">
        <v>0.24</v>
      </c>
      <c r="D544" s="493" t="n">
        <v>0.051</v>
      </c>
      <c r="E544" s="493" t="n">
        <v>0.5</v>
      </c>
      <c r="F544" s="493" t="n">
        <v>1.02</v>
      </c>
      <c r="G544" s="493" t="n">
        <v>0.1</v>
      </c>
      <c r="H544" s="493" t="n">
        <v>0.013</v>
      </c>
      <c r="I544" s="493" t="n">
        <v>0.015</v>
      </c>
      <c r="J544" s="493" t="n">
        <v>0</v>
      </c>
      <c r="K544" s="493" t="n">
        <v>0</v>
      </c>
      <c r="L544" s="493" t="n">
        <v>0</v>
      </c>
      <c r="M544" s="493" t="n">
        <v>0</v>
      </c>
      <c r="N544" s="493" t="n">
        <v>0</v>
      </c>
      <c r="O544" s="493" t="n">
        <v>900</v>
      </c>
      <c r="P544" s="493" t="n">
        <v>90</v>
      </c>
      <c r="Q544" s="493" t="n">
        <v>320</v>
      </c>
      <c r="R544" s="493" t="n">
        <v>60</v>
      </c>
      <c r="S544" s="493" t="n"/>
      <c r="T544" s="493" t="n"/>
      <c r="U544" s="493" t="n"/>
      <c r="V544" s="493">
        <f>KONWERTUJ_TWARDOSC(AE544,tabela_twardosci!$M$8:$M$69,tabela_twardosci!$K$8:$K$69)</f>
        <v/>
      </c>
      <c r="W544" s="493" t="n"/>
      <c r="X544" s="493" t="n"/>
      <c r="Y544" s="494" t="n">
        <v>66</v>
      </c>
      <c r="Z544" s="493" t="n"/>
      <c r="AA544" s="493" t="n"/>
      <c r="AB544" s="493" t="n"/>
      <c r="AC544" s="493" t="n"/>
      <c r="AD544" s="493" t="n"/>
      <c r="AE544" s="493" t="n">
        <v>429.5</v>
      </c>
      <c r="AF544" s="309">
        <f>NOT(OR(ISBLANK(S544),ISBLANK(T544),ISBLANK(U544),ISBLANK(V544),AND(ISBLANK(W544),ISBLANK(X544))))</f>
        <v/>
      </c>
      <c r="AG544" s="309" t="n">
        <v>25</v>
      </c>
      <c r="AH544" s="309">
        <f>IF(AG682&lt;=30,1,IF(AG682&lt;=60,2,IF(AG682&lt;=100,3,"bd")))</f>
        <v/>
      </c>
      <c r="AI544" s="309">
        <f>AND(A544&gt;=zakresy_produkcyjne!B$2,A544&lt;=zakresy_produkcyjne!B$3)</f>
        <v/>
      </c>
      <c r="AJ544" s="309">
        <f>AND(B544&gt;=zakresy_produkcyjne!C$2,B544&lt;=zakresy_produkcyjne!C$3)</f>
        <v/>
      </c>
      <c r="AK544" s="309">
        <f>AND(C544&gt;=zakresy_produkcyjne!D$2,C544&lt;=zakresy_produkcyjne!D$3)</f>
        <v/>
      </c>
      <c r="AL544" s="309">
        <f>AND(D544&gt;=zakresy_produkcyjne!E$2,D544&lt;=zakresy_produkcyjne!E$3)</f>
        <v/>
      </c>
      <c r="AM544" s="309">
        <f>AND(E544&gt;=zakresy_produkcyjne!F$2,E544&lt;=zakresy_produkcyjne!F$3)</f>
        <v/>
      </c>
      <c r="AN544" s="309">
        <f>AND(F544&gt;=zakresy_produkcyjne!G$2,F544&lt;=zakresy_produkcyjne!G$3)</f>
        <v/>
      </c>
      <c r="AO544" s="309">
        <f>AND(G544&gt;=zakresy_produkcyjne!H$2,G544&lt;=zakresy_produkcyjne!H$3)</f>
        <v/>
      </c>
      <c r="AP544" s="309">
        <f>AND(O544&gt;=zakresy_produkcyjne!I$2,O544&lt;=zakresy_produkcyjne!I$3)</f>
        <v/>
      </c>
      <c r="AQ544" s="309">
        <f>AND(P544&gt;=zakresy_produkcyjne!J$2,P544&lt;=zakresy_produkcyjne!J$3)</f>
        <v/>
      </c>
      <c r="AR544" s="309">
        <f>AND(Q544&gt;=zakresy_produkcyjne!K$2,Q544&lt;=zakresy_produkcyjne!K$3)</f>
        <v/>
      </c>
      <c r="AS544" s="309">
        <f>AND(R544&gt;=zakresy_produkcyjne!L$2,R544&lt;=zakresy_produkcyjne!L$3)</f>
        <v/>
      </c>
      <c r="AT544" s="309">
        <f>AND(AI544:AO544)</f>
        <v/>
      </c>
      <c r="AU544" s="309">
        <f>AND(AP544:AS544)</f>
        <v/>
      </c>
      <c r="AV544" s="309">
        <f>AND(AT544:AU544)</f>
        <v/>
      </c>
      <c r="AW544" s="309">
        <f>AI544*zakresy_produkcyjne!B$4+AJ544*zakresy_produkcyjne!C$4+AK544*zakresy_produkcyjne!D$4+AL544*zakresy_produkcyjne!E$4+AM544*zakresy_produkcyjne!F$4+AN544*zakresy_produkcyjne!G$4+AO544*zakresy_produkcyjne!H$4+AP544*zakresy_produkcyjne!I$4+AQ544*zakresy_produkcyjne!J$4+AR544*zakresy_produkcyjne!K$4+AS544*zakresy_produkcyjne!L$4</f>
        <v/>
      </c>
      <c r="BD544" s="309" t="n">
        <v>185</v>
      </c>
    </row>
    <row customHeight="1" ht="13.8" r="545" s="311">
      <c r="A545" s="493" t="n">
        <v>3.44</v>
      </c>
      <c r="B545" s="493" t="n">
        <v>2.32</v>
      </c>
      <c r="C545" s="493" t="n">
        <v>0.24</v>
      </c>
      <c r="D545" s="493" t="n">
        <v>0.051</v>
      </c>
      <c r="E545" s="493" t="n">
        <v>0.5</v>
      </c>
      <c r="F545" s="493" t="n">
        <v>1.02</v>
      </c>
      <c r="G545" s="493" t="n">
        <v>0.1</v>
      </c>
      <c r="H545" s="493" t="n">
        <v>0.013</v>
      </c>
      <c r="I545" s="493" t="n">
        <v>0.015</v>
      </c>
      <c r="J545" s="493" t="n">
        <v>0</v>
      </c>
      <c r="K545" s="493" t="n">
        <v>0</v>
      </c>
      <c r="L545" s="493" t="n">
        <v>0</v>
      </c>
      <c r="M545" s="493" t="n">
        <v>0</v>
      </c>
      <c r="N545" s="493" t="n">
        <v>0</v>
      </c>
      <c r="O545" s="493" t="n">
        <v>900</v>
      </c>
      <c r="P545" s="493" t="n">
        <v>90</v>
      </c>
      <c r="Q545" s="493" t="n">
        <v>320</v>
      </c>
      <c r="R545" s="493" t="n">
        <v>90</v>
      </c>
      <c r="S545" s="493" t="n"/>
      <c r="T545" s="493" t="n"/>
      <c r="U545" s="493" t="n"/>
      <c r="V545" s="493">
        <f>KONWERTUJ_TWARDOSC(AE545,tabela_twardosci!$M$8:$M$69,tabela_twardosci!$K$8:$K$69)</f>
        <v/>
      </c>
      <c r="W545" s="493" t="n"/>
      <c r="X545" s="493" t="n"/>
      <c r="Y545" s="494" t="n">
        <v>66</v>
      </c>
      <c r="Z545" s="493" t="n"/>
      <c r="AA545" s="493" t="n"/>
      <c r="AB545" s="493" t="n"/>
      <c r="AC545" s="493" t="n"/>
      <c r="AD545" s="493" t="n"/>
      <c r="AE545" s="493" t="n">
        <v>425.5</v>
      </c>
      <c r="AF545" s="309">
        <f>NOT(OR(ISBLANK(S545),ISBLANK(T545),ISBLANK(U545),ISBLANK(V545),AND(ISBLANK(W545),ISBLANK(X545))))</f>
        <v/>
      </c>
      <c r="AG545" s="309" t="n">
        <v>25</v>
      </c>
      <c r="AH545" s="309">
        <f>IF(AG683&lt;=30,1,IF(AG683&lt;=60,2,IF(AG683&lt;=100,3,"bd")))</f>
        <v/>
      </c>
      <c r="AI545" s="309">
        <f>AND(A545&gt;=zakresy_produkcyjne!B$2,A545&lt;=zakresy_produkcyjne!B$3)</f>
        <v/>
      </c>
      <c r="AJ545" s="309">
        <f>AND(B545&gt;=zakresy_produkcyjne!C$2,B545&lt;=zakresy_produkcyjne!C$3)</f>
        <v/>
      </c>
      <c r="AK545" s="309">
        <f>AND(C545&gt;=zakresy_produkcyjne!D$2,C545&lt;=zakresy_produkcyjne!D$3)</f>
        <v/>
      </c>
      <c r="AL545" s="309">
        <f>AND(D545&gt;=zakresy_produkcyjne!E$2,D545&lt;=zakresy_produkcyjne!E$3)</f>
        <v/>
      </c>
      <c r="AM545" s="309">
        <f>AND(E545&gt;=zakresy_produkcyjne!F$2,E545&lt;=zakresy_produkcyjne!F$3)</f>
        <v/>
      </c>
      <c r="AN545" s="309">
        <f>AND(F545&gt;=zakresy_produkcyjne!G$2,F545&lt;=zakresy_produkcyjne!G$3)</f>
        <v/>
      </c>
      <c r="AO545" s="309">
        <f>AND(G545&gt;=zakresy_produkcyjne!H$2,G545&lt;=zakresy_produkcyjne!H$3)</f>
        <v/>
      </c>
      <c r="AP545" s="309">
        <f>AND(O545&gt;=zakresy_produkcyjne!I$2,O545&lt;=zakresy_produkcyjne!I$3)</f>
        <v/>
      </c>
      <c r="AQ545" s="309">
        <f>AND(P545&gt;=zakresy_produkcyjne!J$2,P545&lt;=zakresy_produkcyjne!J$3)</f>
        <v/>
      </c>
      <c r="AR545" s="309">
        <f>AND(Q545&gt;=zakresy_produkcyjne!K$2,Q545&lt;=zakresy_produkcyjne!K$3)</f>
        <v/>
      </c>
      <c r="AS545" s="309">
        <f>AND(R545&gt;=zakresy_produkcyjne!L$2,R545&lt;=zakresy_produkcyjne!L$3)</f>
        <v/>
      </c>
      <c r="AT545" s="309">
        <f>AND(AI545:AO545)</f>
        <v/>
      </c>
      <c r="AU545" s="309">
        <f>AND(AP545:AS545)</f>
        <v/>
      </c>
      <c r="AV545" s="309">
        <f>AND(AT545:AU545)</f>
        <v/>
      </c>
      <c r="AW545" s="309">
        <f>AI545*zakresy_produkcyjne!B$4+AJ545*zakresy_produkcyjne!C$4+AK545*zakresy_produkcyjne!D$4+AL545*zakresy_produkcyjne!E$4+AM545*zakresy_produkcyjne!F$4+AN545*zakresy_produkcyjne!G$4+AO545*zakresy_produkcyjne!H$4+AP545*zakresy_produkcyjne!I$4+AQ545*zakresy_produkcyjne!J$4+AR545*zakresy_produkcyjne!K$4+AS545*zakresy_produkcyjne!L$4</f>
        <v/>
      </c>
      <c r="BD545" s="309" t="n">
        <v>185</v>
      </c>
    </row>
    <row customHeight="1" ht="13.8" r="546" s="311">
      <c r="A546" s="493" t="n">
        <v>3.44</v>
      </c>
      <c r="B546" s="493" t="n">
        <v>2.32</v>
      </c>
      <c r="C546" s="493" t="n">
        <v>0.24</v>
      </c>
      <c r="D546" s="493" t="n">
        <v>0.051</v>
      </c>
      <c r="E546" s="493" t="n">
        <v>0.5</v>
      </c>
      <c r="F546" s="493" t="n">
        <v>1.02</v>
      </c>
      <c r="G546" s="493" t="n">
        <v>0.1</v>
      </c>
      <c r="H546" s="493" t="n">
        <v>0.013</v>
      </c>
      <c r="I546" s="493" t="n">
        <v>0.015</v>
      </c>
      <c r="J546" s="493" t="n">
        <v>0</v>
      </c>
      <c r="K546" s="493" t="n">
        <v>0</v>
      </c>
      <c r="L546" s="493" t="n">
        <v>0</v>
      </c>
      <c r="M546" s="493" t="n">
        <v>0</v>
      </c>
      <c r="N546" s="493" t="n">
        <v>0</v>
      </c>
      <c r="O546" s="493" t="n">
        <v>900</v>
      </c>
      <c r="P546" s="493" t="n">
        <v>90</v>
      </c>
      <c r="Q546" s="493" t="n">
        <v>320</v>
      </c>
      <c r="R546" s="493" t="n">
        <v>120</v>
      </c>
      <c r="S546" s="493" t="n"/>
      <c r="T546" s="493" t="n"/>
      <c r="U546" s="493" t="n"/>
      <c r="V546" s="493">
        <f>KONWERTUJ_TWARDOSC(AE546,tabela_twardosci!$M$8:$M$69,tabela_twardosci!$K$8:$K$69)</f>
        <v/>
      </c>
      <c r="W546" s="493" t="n"/>
      <c r="X546" s="493" t="n"/>
      <c r="Y546" s="494" t="n">
        <v>66</v>
      </c>
      <c r="Z546" s="493" t="n"/>
      <c r="AA546" s="493" t="n"/>
      <c r="AB546" s="493" t="n"/>
      <c r="AC546" s="493" t="n"/>
      <c r="AD546" s="493" t="n"/>
      <c r="AE546" s="493" t="n">
        <v>428.5</v>
      </c>
      <c r="AF546" s="309">
        <f>NOT(OR(ISBLANK(S546),ISBLANK(T546),ISBLANK(U546),ISBLANK(V546),AND(ISBLANK(W546),ISBLANK(X546))))</f>
        <v/>
      </c>
      <c r="AG546" s="309" t="n">
        <v>25</v>
      </c>
      <c r="AH546" s="309">
        <f>IF(AG684&lt;=30,1,IF(AG684&lt;=60,2,IF(AG684&lt;=100,3,"bd")))</f>
        <v/>
      </c>
      <c r="AI546" s="309">
        <f>AND(A546&gt;=zakresy_produkcyjne!B$2,A546&lt;=zakresy_produkcyjne!B$3)</f>
        <v/>
      </c>
      <c r="AJ546" s="309">
        <f>AND(B546&gt;=zakresy_produkcyjne!C$2,B546&lt;=zakresy_produkcyjne!C$3)</f>
        <v/>
      </c>
      <c r="AK546" s="309">
        <f>AND(C546&gt;=zakresy_produkcyjne!D$2,C546&lt;=zakresy_produkcyjne!D$3)</f>
        <v/>
      </c>
      <c r="AL546" s="309">
        <f>AND(D546&gt;=zakresy_produkcyjne!E$2,D546&lt;=zakresy_produkcyjne!E$3)</f>
        <v/>
      </c>
      <c r="AM546" s="309">
        <f>AND(E546&gt;=zakresy_produkcyjne!F$2,E546&lt;=zakresy_produkcyjne!F$3)</f>
        <v/>
      </c>
      <c r="AN546" s="309">
        <f>AND(F546&gt;=zakresy_produkcyjne!G$2,F546&lt;=zakresy_produkcyjne!G$3)</f>
        <v/>
      </c>
      <c r="AO546" s="309">
        <f>AND(G546&gt;=zakresy_produkcyjne!H$2,G546&lt;=zakresy_produkcyjne!H$3)</f>
        <v/>
      </c>
      <c r="AP546" s="309">
        <f>AND(O546&gt;=zakresy_produkcyjne!I$2,O546&lt;=zakresy_produkcyjne!I$3)</f>
        <v/>
      </c>
      <c r="AQ546" s="309">
        <f>AND(P546&gt;=zakresy_produkcyjne!J$2,P546&lt;=zakresy_produkcyjne!J$3)</f>
        <v/>
      </c>
      <c r="AR546" s="309">
        <f>AND(Q546&gt;=zakresy_produkcyjne!K$2,Q546&lt;=zakresy_produkcyjne!K$3)</f>
        <v/>
      </c>
      <c r="AS546" s="309">
        <f>AND(R546&gt;=zakresy_produkcyjne!L$2,R546&lt;=zakresy_produkcyjne!L$3)</f>
        <v/>
      </c>
      <c r="AT546" s="309">
        <f>AND(AI546:AO546)</f>
        <v/>
      </c>
      <c r="AU546" s="309">
        <f>AND(AP546:AS546)</f>
        <v/>
      </c>
      <c r="AV546" s="309">
        <f>AND(AT546:AU546)</f>
        <v/>
      </c>
      <c r="AW546" s="309">
        <f>AI546*zakresy_produkcyjne!B$4+AJ546*zakresy_produkcyjne!C$4+AK546*zakresy_produkcyjne!D$4+AL546*zakresy_produkcyjne!E$4+AM546*zakresy_produkcyjne!F$4+AN546*zakresy_produkcyjne!G$4+AO546*zakresy_produkcyjne!H$4+AP546*zakresy_produkcyjne!I$4+AQ546*zakresy_produkcyjne!J$4+AR546*zakresy_produkcyjne!K$4+AS546*zakresy_produkcyjne!L$4</f>
        <v/>
      </c>
      <c r="BD546" s="309" t="n">
        <v>185</v>
      </c>
    </row>
    <row customHeight="1" ht="13.8" r="547" s="311">
      <c r="A547" s="493" t="n">
        <v>3.47</v>
      </c>
      <c r="B547" s="493" t="n">
        <v>2.35</v>
      </c>
      <c r="C547" s="493" t="n">
        <v>0.24</v>
      </c>
      <c r="D547" s="493" t="n">
        <v>0.052</v>
      </c>
      <c r="E547" s="493" t="n">
        <v>0.5</v>
      </c>
      <c r="F547" s="493" t="n">
        <v>1.01</v>
      </c>
      <c r="G547" s="493" t="n">
        <v>0.15</v>
      </c>
      <c r="H547" s="493" t="n">
        <v>0.013</v>
      </c>
      <c r="I547" s="493" t="n">
        <v>0.015</v>
      </c>
      <c r="J547" s="493" t="n">
        <v>0</v>
      </c>
      <c r="K547" s="493" t="n">
        <v>0</v>
      </c>
      <c r="L547" s="493" t="n">
        <v>0</v>
      </c>
      <c r="M547" s="493" t="n">
        <v>0</v>
      </c>
      <c r="N547" s="493" t="n">
        <v>0</v>
      </c>
      <c r="O547" s="493" t="n">
        <v>900</v>
      </c>
      <c r="P547" s="493" t="n">
        <v>90</v>
      </c>
      <c r="Q547" s="493" t="n">
        <v>260</v>
      </c>
      <c r="R547" s="493" t="n">
        <v>30</v>
      </c>
      <c r="S547" s="493" t="n"/>
      <c r="T547" s="493" t="n"/>
      <c r="U547" s="493" t="n"/>
      <c r="V547" s="493">
        <f>KONWERTUJ_TWARDOSC(AE547,tabela_twardosci!$M$8:$M$69,tabela_twardosci!$K$8:$K$69)</f>
        <v/>
      </c>
      <c r="W547" s="493" t="n"/>
      <c r="X547" s="493" t="n"/>
      <c r="Y547" s="494" t="n">
        <v>66</v>
      </c>
      <c r="Z547" s="493" t="n"/>
      <c r="AA547" s="493" t="n"/>
      <c r="AB547" s="493" t="n"/>
      <c r="AC547" s="493" t="n"/>
      <c r="AD547" s="493" t="n"/>
      <c r="AE547" s="493" t="n">
        <v>515</v>
      </c>
      <c r="AF547" s="309">
        <f>NOT(OR(ISBLANK(S547),ISBLANK(T547),ISBLANK(U547),ISBLANK(V547),AND(ISBLANK(W547),ISBLANK(X547))))</f>
        <v/>
      </c>
      <c r="AG547" s="309" t="n">
        <v>25</v>
      </c>
      <c r="AH547" s="309">
        <f>IF(AG685&lt;=30,1,IF(AG685&lt;=60,2,IF(AG685&lt;=100,3,"bd")))</f>
        <v/>
      </c>
      <c r="AI547" s="309">
        <f>AND(A547&gt;=zakresy_produkcyjne!B$2,A547&lt;=zakresy_produkcyjne!B$3)</f>
        <v/>
      </c>
      <c r="AJ547" s="309">
        <f>AND(B547&gt;=zakresy_produkcyjne!C$2,B547&lt;=zakresy_produkcyjne!C$3)</f>
        <v/>
      </c>
      <c r="AK547" s="309">
        <f>AND(C547&gt;=zakresy_produkcyjne!D$2,C547&lt;=zakresy_produkcyjne!D$3)</f>
        <v/>
      </c>
      <c r="AL547" s="309">
        <f>AND(D547&gt;=zakresy_produkcyjne!E$2,D547&lt;=zakresy_produkcyjne!E$3)</f>
        <v/>
      </c>
      <c r="AM547" s="309">
        <f>AND(E547&gt;=zakresy_produkcyjne!F$2,E547&lt;=zakresy_produkcyjne!F$3)</f>
        <v/>
      </c>
      <c r="AN547" s="309">
        <f>AND(F547&gt;=zakresy_produkcyjne!G$2,F547&lt;=zakresy_produkcyjne!G$3)</f>
        <v/>
      </c>
      <c r="AO547" s="309">
        <f>AND(G547&gt;=zakresy_produkcyjne!H$2,G547&lt;=zakresy_produkcyjne!H$3)</f>
        <v/>
      </c>
      <c r="AP547" s="309">
        <f>AND(O547&gt;=zakresy_produkcyjne!I$2,O547&lt;=zakresy_produkcyjne!I$3)</f>
        <v/>
      </c>
      <c r="AQ547" s="309">
        <f>AND(P547&gt;=zakresy_produkcyjne!J$2,P547&lt;=zakresy_produkcyjne!J$3)</f>
        <v/>
      </c>
      <c r="AR547" s="309">
        <f>AND(Q547&gt;=zakresy_produkcyjne!K$2,Q547&lt;=zakresy_produkcyjne!K$3)</f>
        <v/>
      </c>
      <c r="AS547" s="309">
        <f>AND(R547&gt;=zakresy_produkcyjne!L$2,R547&lt;=zakresy_produkcyjne!L$3)</f>
        <v/>
      </c>
      <c r="AT547" s="309">
        <f>AND(AI547:AO547)</f>
        <v/>
      </c>
      <c r="AU547" s="309">
        <f>AND(AP547:AS547)</f>
        <v/>
      </c>
      <c r="AV547" s="309">
        <f>AND(AT547:AU547)</f>
        <v/>
      </c>
      <c r="AW547" s="309">
        <f>AI547*zakresy_produkcyjne!B$4+AJ547*zakresy_produkcyjne!C$4+AK547*zakresy_produkcyjne!D$4+AL547*zakresy_produkcyjne!E$4+AM547*zakresy_produkcyjne!F$4+AN547*zakresy_produkcyjne!G$4+AO547*zakresy_produkcyjne!H$4+AP547*zakresy_produkcyjne!I$4+AQ547*zakresy_produkcyjne!J$4+AR547*zakresy_produkcyjne!K$4+AS547*zakresy_produkcyjne!L$4</f>
        <v/>
      </c>
      <c r="BD547" s="309" t="n">
        <v>185</v>
      </c>
    </row>
    <row customHeight="1" ht="13.8" r="548" s="311">
      <c r="A548" s="493" t="n">
        <v>3.47</v>
      </c>
      <c r="B548" s="493" t="n">
        <v>2.35</v>
      </c>
      <c r="C548" s="493" t="n">
        <v>0.24</v>
      </c>
      <c r="D548" s="493" t="n">
        <v>0.052</v>
      </c>
      <c r="E548" s="493" t="n">
        <v>0.5</v>
      </c>
      <c r="F548" s="493" t="n">
        <v>1.01</v>
      </c>
      <c r="G548" s="493" t="n">
        <v>0.15</v>
      </c>
      <c r="H548" s="493" t="n">
        <v>0.013</v>
      </c>
      <c r="I548" s="493" t="n">
        <v>0.015</v>
      </c>
      <c r="J548" s="493" t="n">
        <v>0</v>
      </c>
      <c r="K548" s="493" t="n">
        <v>0</v>
      </c>
      <c r="L548" s="493" t="n">
        <v>0</v>
      </c>
      <c r="M548" s="493" t="n">
        <v>0</v>
      </c>
      <c r="N548" s="493" t="n">
        <v>0</v>
      </c>
      <c r="O548" s="493" t="n">
        <v>900</v>
      </c>
      <c r="P548" s="493" t="n">
        <v>90</v>
      </c>
      <c r="Q548" s="493" t="n">
        <v>260</v>
      </c>
      <c r="R548" s="493" t="n">
        <v>60</v>
      </c>
      <c r="S548" s="493" t="n"/>
      <c r="T548" s="493" t="n"/>
      <c r="U548" s="493" t="n"/>
      <c r="V548" s="493">
        <f>KONWERTUJ_TWARDOSC(AE548,tabela_twardosci!$M$8:$M$69,tabela_twardosci!$K$8:$K$69)</f>
        <v/>
      </c>
      <c r="W548" s="493" t="n"/>
      <c r="X548" s="493" t="n"/>
      <c r="Y548" s="494" t="n">
        <v>66</v>
      </c>
      <c r="Z548" s="493" t="n"/>
      <c r="AA548" s="493" t="n"/>
      <c r="AB548" s="493" t="n"/>
      <c r="AC548" s="493" t="n"/>
      <c r="AD548" s="493" t="n"/>
      <c r="AE548" s="493" t="n">
        <v>495.5</v>
      </c>
      <c r="AF548" s="309">
        <f>NOT(OR(ISBLANK(S548),ISBLANK(T548),ISBLANK(U548),ISBLANK(V548),AND(ISBLANK(W548),ISBLANK(X548))))</f>
        <v/>
      </c>
      <c r="AG548" s="309" t="n">
        <v>25</v>
      </c>
      <c r="AH548" s="309">
        <f>IF(AG686&lt;=30,1,IF(AG686&lt;=60,2,IF(AG686&lt;=100,3,"bd")))</f>
        <v/>
      </c>
      <c r="AI548" s="309">
        <f>AND(A548&gt;=zakresy_produkcyjne!B$2,A548&lt;=zakresy_produkcyjne!B$3)</f>
        <v/>
      </c>
      <c r="AJ548" s="309">
        <f>AND(B548&gt;=zakresy_produkcyjne!C$2,B548&lt;=zakresy_produkcyjne!C$3)</f>
        <v/>
      </c>
      <c r="AK548" s="309">
        <f>AND(C548&gt;=zakresy_produkcyjne!D$2,C548&lt;=zakresy_produkcyjne!D$3)</f>
        <v/>
      </c>
      <c r="AL548" s="309">
        <f>AND(D548&gt;=zakresy_produkcyjne!E$2,D548&lt;=zakresy_produkcyjne!E$3)</f>
        <v/>
      </c>
      <c r="AM548" s="309">
        <f>AND(E548&gt;=zakresy_produkcyjne!F$2,E548&lt;=zakresy_produkcyjne!F$3)</f>
        <v/>
      </c>
      <c r="AN548" s="309">
        <f>AND(F548&gt;=zakresy_produkcyjne!G$2,F548&lt;=zakresy_produkcyjne!G$3)</f>
        <v/>
      </c>
      <c r="AO548" s="309">
        <f>AND(G548&gt;=zakresy_produkcyjne!H$2,G548&lt;=zakresy_produkcyjne!H$3)</f>
        <v/>
      </c>
      <c r="AP548" s="309">
        <f>AND(O548&gt;=zakresy_produkcyjne!I$2,O548&lt;=zakresy_produkcyjne!I$3)</f>
        <v/>
      </c>
      <c r="AQ548" s="309">
        <f>AND(P548&gt;=zakresy_produkcyjne!J$2,P548&lt;=zakresy_produkcyjne!J$3)</f>
        <v/>
      </c>
      <c r="AR548" s="309">
        <f>AND(Q548&gt;=zakresy_produkcyjne!K$2,Q548&lt;=zakresy_produkcyjne!K$3)</f>
        <v/>
      </c>
      <c r="AS548" s="309">
        <f>AND(R548&gt;=zakresy_produkcyjne!L$2,R548&lt;=zakresy_produkcyjne!L$3)</f>
        <v/>
      </c>
      <c r="AT548" s="309">
        <f>AND(AI548:AO548)</f>
        <v/>
      </c>
      <c r="AU548" s="309">
        <f>AND(AP548:AS548)</f>
        <v/>
      </c>
      <c r="AV548" s="309">
        <f>AND(AT548:AU548)</f>
        <v/>
      </c>
      <c r="AW548" s="309">
        <f>AI548*zakresy_produkcyjne!B$4+AJ548*zakresy_produkcyjne!C$4+AK548*zakresy_produkcyjne!D$4+AL548*zakresy_produkcyjne!E$4+AM548*zakresy_produkcyjne!F$4+AN548*zakresy_produkcyjne!G$4+AO548*zakresy_produkcyjne!H$4+AP548*zakresy_produkcyjne!I$4+AQ548*zakresy_produkcyjne!J$4+AR548*zakresy_produkcyjne!K$4+AS548*zakresy_produkcyjne!L$4</f>
        <v/>
      </c>
      <c r="BD548" s="309" t="n">
        <v>185</v>
      </c>
    </row>
    <row customHeight="1" ht="13.8" r="549" s="311">
      <c r="A549" s="493" t="n">
        <v>3.47</v>
      </c>
      <c r="B549" s="493" t="n">
        <v>2.35</v>
      </c>
      <c r="C549" s="493" t="n">
        <v>0.24</v>
      </c>
      <c r="D549" s="493" t="n">
        <v>0.052</v>
      </c>
      <c r="E549" s="493" t="n">
        <v>0.5</v>
      </c>
      <c r="F549" s="493" t="n">
        <v>1.01</v>
      </c>
      <c r="G549" s="493" t="n">
        <v>0.15</v>
      </c>
      <c r="H549" s="493" t="n">
        <v>0.013</v>
      </c>
      <c r="I549" s="493" t="n">
        <v>0.015</v>
      </c>
      <c r="J549" s="493" t="n">
        <v>0</v>
      </c>
      <c r="K549" s="493" t="n">
        <v>0</v>
      </c>
      <c r="L549" s="493" t="n">
        <v>0</v>
      </c>
      <c r="M549" s="493" t="n">
        <v>0</v>
      </c>
      <c r="N549" s="493" t="n">
        <v>0</v>
      </c>
      <c r="O549" s="493" t="n">
        <v>900</v>
      </c>
      <c r="P549" s="493" t="n">
        <v>90</v>
      </c>
      <c r="Q549" s="493" t="n">
        <v>260</v>
      </c>
      <c r="R549" s="493" t="n">
        <v>90</v>
      </c>
      <c r="S549" s="493" t="n"/>
      <c r="T549" s="493" t="n"/>
      <c r="U549" s="493" t="n"/>
      <c r="V549" s="493">
        <f>KONWERTUJ_TWARDOSC(AE549,tabela_twardosci!$M$8:$M$69,tabela_twardosci!$K$8:$K$69)</f>
        <v/>
      </c>
      <c r="W549" s="493" t="n"/>
      <c r="X549" s="493" t="n"/>
      <c r="Y549" s="494" t="n">
        <v>66</v>
      </c>
      <c r="Z549" s="493" t="n"/>
      <c r="AA549" s="493" t="n"/>
      <c r="AB549" s="493" t="n"/>
      <c r="AC549" s="493" t="n"/>
      <c r="AD549" s="493" t="n"/>
      <c r="AE549" s="493" t="n">
        <v>494.5</v>
      </c>
      <c r="AF549" s="309">
        <f>NOT(OR(ISBLANK(S549),ISBLANK(T549),ISBLANK(U549),ISBLANK(V549),AND(ISBLANK(W549),ISBLANK(X549))))</f>
        <v/>
      </c>
      <c r="AG549" s="309" t="n">
        <v>25</v>
      </c>
      <c r="AH549" s="309">
        <f>IF(AG687&lt;=30,1,IF(AG687&lt;=60,2,IF(AG687&lt;=100,3,"bd")))</f>
        <v/>
      </c>
      <c r="AI549" s="309">
        <f>AND(A549&gt;=zakresy_produkcyjne!B$2,A549&lt;=zakresy_produkcyjne!B$3)</f>
        <v/>
      </c>
      <c r="AJ549" s="309">
        <f>AND(B549&gt;=zakresy_produkcyjne!C$2,B549&lt;=zakresy_produkcyjne!C$3)</f>
        <v/>
      </c>
      <c r="AK549" s="309">
        <f>AND(C549&gt;=zakresy_produkcyjne!D$2,C549&lt;=zakresy_produkcyjne!D$3)</f>
        <v/>
      </c>
      <c r="AL549" s="309">
        <f>AND(D549&gt;=zakresy_produkcyjne!E$2,D549&lt;=zakresy_produkcyjne!E$3)</f>
        <v/>
      </c>
      <c r="AM549" s="309">
        <f>AND(E549&gt;=zakresy_produkcyjne!F$2,E549&lt;=zakresy_produkcyjne!F$3)</f>
        <v/>
      </c>
      <c r="AN549" s="309">
        <f>AND(F549&gt;=zakresy_produkcyjne!G$2,F549&lt;=zakresy_produkcyjne!G$3)</f>
        <v/>
      </c>
      <c r="AO549" s="309">
        <f>AND(G549&gt;=zakresy_produkcyjne!H$2,G549&lt;=zakresy_produkcyjne!H$3)</f>
        <v/>
      </c>
      <c r="AP549" s="309">
        <f>AND(O549&gt;=zakresy_produkcyjne!I$2,O549&lt;=zakresy_produkcyjne!I$3)</f>
        <v/>
      </c>
      <c r="AQ549" s="309">
        <f>AND(P549&gt;=zakresy_produkcyjne!J$2,P549&lt;=zakresy_produkcyjne!J$3)</f>
        <v/>
      </c>
      <c r="AR549" s="309">
        <f>AND(Q549&gt;=zakresy_produkcyjne!K$2,Q549&lt;=zakresy_produkcyjne!K$3)</f>
        <v/>
      </c>
      <c r="AS549" s="309">
        <f>AND(R549&gt;=zakresy_produkcyjne!L$2,R549&lt;=zakresy_produkcyjne!L$3)</f>
        <v/>
      </c>
      <c r="AT549" s="309">
        <f>AND(AI549:AO549)</f>
        <v/>
      </c>
      <c r="AU549" s="309">
        <f>AND(AP549:AS549)</f>
        <v/>
      </c>
      <c r="AV549" s="309">
        <f>AND(AT549:AU549)</f>
        <v/>
      </c>
      <c r="AW549" s="309">
        <f>AI549*zakresy_produkcyjne!B$4+AJ549*zakresy_produkcyjne!C$4+AK549*zakresy_produkcyjne!D$4+AL549*zakresy_produkcyjne!E$4+AM549*zakresy_produkcyjne!F$4+AN549*zakresy_produkcyjne!G$4+AO549*zakresy_produkcyjne!H$4+AP549*zakresy_produkcyjne!I$4+AQ549*zakresy_produkcyjne!J$4+AR549*zakresy_produkcyjne!K$4+AS549*zakresy_produkcyjne!L$4</f>
        <v/>
      </c>
      <c r="BD549" s="309" t="n">
        <v>185</v>
      </c>
    </row>
    <row customHeight="1" ht="13.8" r="550" s="311">
      <c r="A550" s="493" t="n">
        <v>3.47</v>
      </c>
      <c r="B550" s="493" t="n">
        <v>2.35</v>
      </c>
      <c r="C550" s="493" t="n">
        <v>0.24</v>
      </c>
      <c r="D550" s="493" t="n">
        <v>0.052</v>
      </c>
      <c r="E550" s="493" t="n">
        <v>0.5</v>
      </c>
      <c r="F550" s="493" t="n">
        <v>1.01</v>
      </c>
      <c r="G550" s="493" t="n">
        <v>0.15</v>
      </c>
      <c r="H550" s="493" t="n">
        <v>0.013</v>
      </c>
      <c r="I550" s="493" t="n">
        <v>0.015</v>
      </c>
      <c r="J550" s="493" t="n">
        <v>0</v>
      </c>
      <c r="K550" s="493" t="n">
        <v>0</v>
      </c>
      <c r="L550" s="493" t="n">
        <v>0</v>
      </c>
      <c r="M550" s="493" t="n">
        <v>0</v>
      </c>
      <c r="N550" s="493" t="n">
        <v>0</v>
      </c>
      <c r="O550" s="493" t="n">
        <v>900</v>
      </c>
      <c r="P550" s="493" t="n">
        <v>90</v>
      </c>
      <c r="Q550" s="493" t="n">
        <v>260</v>
      </c>
      <c r="R550" s="493" t="n">
        <v>120</v>
      </c>
      <c r="S550" s="493" t="n"/>
      <c r="T550" s="493" t="n"/>
      <c r="U550" s="493" t="n"/>
      <c r="V550" s="493">
        <f>KONWERTUJ_TWARDOSC(AE550,tabela_twardosci!$M$8:$M$69,tabela_twardosci!$K$8:$K$69)</f>
        <v/>
      </c>
      <c r="W550" s="493" t="n"/>
      <c r="X550" s="493" t="n"/>
      <c r="Y550" s="494" t="n">
        <v>66</v>
      </c>
      <c r="Z550" s="493" t="n"/>
      <c r="AA550" s="493" t="n"/>
      <c r="AB550" s="493" t="n"/>
      <c r="AC550" s="493" t="n"/>
      <c r="AD550" s="493" t="n"/>
      <c r="AE550" s="493" t="n">
        <v>496.5</v>
      </c>
      <c r="AF550" s="309">
        <f>NOT(OR(ISBLANK(S550),ISBLANK(T550),ISBLANK(U550),ISBLANK(V550),AND(ISBLANK(W550),ISBLANK(X550))))</f>
        <v/>
      </c>
      <c r="AG550" s="309" t="n">
        <v>25</v>
      </c>
      <c r="AH550" s="309">
        <f>IF(AG688&lt;=30,1,IF(AG688&lt;=60,2,IF(AG688&lt;=100,3,"bd")))</f>
        <v/>
      </c>
      <c r="AI550" s="309">
        <f>AND(A550&gt;=zakresy_produkcyjne!B$2,A550&lt;=zakresy_produkcyjne!B$3)</f>
        <v/>
      </c>
      <c r="AJ550" s="309">
        <f>AND(B550&gt;=zakresy_produkcyjne!C$2,B550&lt;=zakresy_produkcyjne!C$3)</f>
        <v/>
      </c>
      <c r="AK550" s="309">
        <f>AND(C550&gt;=zakresy_produkcyjne!D$2,C550&lt;=zakresy_produkcyjne!D$3)</f>
        <v/>
      </c>
      <c r="AL550" s="309">
        <f>AND(D550&gt;=zakresy_produkcyjne!E$2,D550&lt;=zakresy_produkcyjne!E$3)</f>
        <v/>
      </c>
      <c r="AM550" s="309">
        <f>AND(E550&gt;=zakresy_produkcyjne!F$2,E550&lt;=zakresy_produkcyjne!F$3)</f>
        <v/>
      </c>
      <c r="AN550" s="309">
        <f>AND(F550&gt;=zakresy_produkcyjne!G$2,F550&lt;=zakresy_produkcyjne!G$3)</f>
        <v/>
      </c>
      <c r="AO550" s="309">
        <f>AND(G550&gt;=zakresy_produkcyjne!H$2,G550&lt;=zakresy_produkcyjne!H$3)</f>
        <v/>
      </c>
      <c r="AP550" s="309">
        <f>AND(O550&gt;=zakresy_produkcyjne!I$2,O550&lt;=zakresy_produkcyjne!I$3)</f>
        <v/>
      </c>
      <c r="AQ550" s="309">
        <f>AND(P550&gt;=zakresy_produkcyjne!J$2,P550&lt;=zakresy_produkcyjne!J$3)</f>
        <v/>
      </c>
      <c r="AR550" s="309">
        <f>AND(Q550&gt;=zakresy_produkcyjne!K$2,Q550&lt;=zakresy_produkcyjne!K$3)</f>
        <v/>
      </c>
      <c r="AS550" s="309">
        <f>AND(R550&gt;=zakresy_produkcyjne!L$2,R550&lt;=zakresy_produkcyjne!L$3)</f>
        <v/>
      </c>
      <c r="AT550" s="309">
        <f>AND(AI550:AO550)</f>
        <v/>
      </c>
      <c r="AU550" s="309">
        <f>AND(AP550:AS550)</f>
        <v/>
      </c>
      <c r="AV550" s="309">
        <f>AND(AT550:AU550)</f>
        <v/>
      </c>
      <c r="AW550" s="309">
        <f>AI550*zakresy_produkcyjne!B$4+AJ550*zakresy_produkcyjne!C$4+AK550*zakresy_produkcyjne!D$4+AL550*zakresy_produkcyjne!E$4+AM550*zakresy_produkcyjne!F$4+AN550*zakresy_produkcyjne!G$4+AO550*zakresy_produkcyjne!H$4+AP550*zakresy_produkcyjne!I$4+AQ550*zakresy_produkcyjne!J$4+AR550*zakresy_produkcyjne!K$4+AS550*zakresy_produkcyjne!L$4</f>
        <v/>
      </c>
      <c r="BD550" s="309" t="n">
        <v>185</v>
      </c>
    </row>
    <row customHeight="1" ht="13.8" r="551" s="311">
      <c r="A551" s="493" t="n">
        <v>3.47</v>
      </c>
      <c r="B551" s="493" t="n">
        <v>2.35</v>
      </c>
      <c r="C551" s="493" t="n">
        <v>0.24</v>
      </c>
      <c r="D551" s="493" t="n">
        <v>0.052</v>
      </c>
      <c r="E551" s="493" t="n">
        <v>0.5</v>
      </c>
      <c r="F551" s="493" t="n">
        <v>1.01</v>
      </c>
      <c r="G551" s="493" t="n">
        <v>0.15</v>
      </c>
      <c r="H551" s="493" t="n">
        <v>0.013</v>
      </c>
      <c r="I551" s="493" t="n">
        <v>0.015</v>
      </c>
      <c r="J551" s="493" t="n">
        <v>0</v>
      </c>
      <c r="K551" s="493" t="n">
        <v>0</v>
      </c>
      <c r="L551" s="493" t="n">
        <v>0</v>
      </c>
      <c r="M551" s="493" t="n">
        <v>0</v>
      </c>
      <c r="N551" s="493" t="n">
        <v>0</v>
      </c>
      <c r="O551" s="493" t="n">
        <v>900</v>
      </c>
      <c r="P551" s="493" t="n">
        <v>90</v>
      </c>
      <c r="Q551" s="493" t="n">
        <v>290</v>
      </c>
      <c r="R551" s="493" t="n">
        <v>30</v>
      </c>
      <c r="S551" s="493" t="n"/>
      <c r="T551" s="493" t="n"/>
      <c r="U551" s="493" t="n"/>
      <c r="V551" s="493">
        <f>KONWERTUJ_TWARDOSC(AE551,tabela_twardosci!$M$8:$M$69,tabela_twardosci!$K$8:$K$69)</f>
        <v/>
      </c>
      <c r="W551" s="493" t="n"/>
      <c r="X551" s="493" t="n"/>
      <c r="Y551" s="494" t="n">
        <v>66</v>
      </c>
      <c r="Z551" s="493" t="n"/>
      <c r="AA551" s="493" t="n"/>
      <c r="AB551" s="493" t="n"/>
      <c r="AC551" s="493" t="n"/>
      <c r="AD551" s="493" t="n"/>
      <c r="AE551" s="493" t="n">
        <v>482.5</v>
      </c>
      <c r="AF551" s="309">
        <f>NOT(OR(ISBLANK(S551),ISBLANK(T551),ISBLANK(U551),ISBLANK(V551),AND(ISBLANK(W551),ISBLANK(X551))))</f>
        <v/>
      </c>
      <c r="AG551" s="309" t="n">
        <v>25</v>
      </c>
      <c r="AH551" s="309">
        <f>IF(AG689&lt;=30,1,IF(AG689&lt;=60,2,IF(AG689&lt;=100,3,"bd")))</f>
        <v/>
      </c>
      <c r="AI551" s="309">
        <f>AND(A551&gt;=zakresy_produkcyjne!B$2,A551&lt;=zakresy_produkcyjne!B$3)</f>
        <v/>
      </c>
      <c r="AJ551" s="309">
        <f>AND(B551&gt;=zakresy_produkcyjne!C$2,B551&lt;=zakresy_produkcyjne!C$3)</f>
        <v/>
      </c>
      <c r="AK551" s="309">
        <f>AND(C551&gt;=zakresy_produkcyjne!D$2,C551&lt;=zakresy_produkcyjne!D$3)</f>
        <v/>
      </c>
      <c r="AL551" s="309">
        <f>AND(D551&gt;=zakresy_produkcyjne!E$2,D551&lt;=zakresy_produkcyjne!E$3)</f>
        <v/>
      </c>
      <c r="AM551" s="309">
        <f>AND(E551&gt;=zakresy_produkcyjne!F$2,E551&lt;=zakresy_produkcyjne!F$3)</f>
        <v/>
      </c>
      <c r="AN551" s="309">
        <f>AND(F551&gt;=zakresy_produkcyjne!G$2,F551&lt;=zakresy_produkcyjne!G$3)</f>
        <v/>
      </c>
      <c r="AO551" s="309">
        <f>AND(G551&gt;=zakresy_produkcyjne!H$2,G551&lt;=zakresy_produkcyjne!H$3)</f>
        <v/>
      </c>
      <c r="AP551" s="309">
        <f>AND(O551&gt;=zakresy_produkcyjne!I$2,O551&lt;=zakresy_produkcyjne!I$3)</f>
        <v/>
      </c>
      <c r="AQ551" s="309">
        <f>AND(P551&gt;=zakresy_produkcyjne!J$2,P551&lt;=zakresy_produkcyjne!J$3)</f>
        <v/>
      </c>
      <c r="AR551" s="309">
        <f>AND(Q551&gt;=zakresy_produkcyjne!K$2,Q551&lt;=zakresy_produkcyjne!K$3)</f>
        <v/>
      </c>
      <c r="AS551" s="309">
        <f>AND(R551&gt;=zakresy_produkcyjne!L$2,R551&lt;=zakresy_produkcyjne!L$3)</f>
        <v/>
      </c>
      <c r="AT551" s="309">
        <f>AND(AI551:AO551)</f>
        <v/>
      </c>
      <c r="AU551" s="309">
        <f>AND(AP551:AS551)</f>
        <v/>
      </c>
      <c r="AV551" s="309">
        <f>AND(AT551:AU551)</f>
        <v/>
      </c>
      <c r="AW551" s="309">
        <f>AI551*zakresy_produkcyjne!B$4+AJ551*zakresy_produkcyjne!C$4+AK551*zakresy_produkcyjne!D$4+AL551*zakresy_produkcyjne!E$4+AM551*zakresy_produkcyjne!F$4+AN551*zakresy_produkcyjne!G$4+AO551*zakresy_produkcyjne!H$4+AP551*zakresy_produkcyjne!I$4+AQ551*zakresy_produkcyjne!J$4+AR551*zakresy_produkcyjne!K$4+AS551*zakresy_produkcyjne!L$4</f>
        <v/>
      </c>
      <c r="BD551" s="309" t="n">
        <v>185</v>
      </c>
    </row>
    <row customHeight="1" ht="13.8" r="552" s="311">
      <c r="A552" s="493" t="n">
        <v>3.47</v>
      </c>
      <c r="B552" s="493" t="n">
        <v>2.35</v>
      </c>
      <c r="C552" s="493" t="n">
        <v>0.24</v>
      </c>
      <c r="D552" s="493" t="n">
        <v>0.052</v>
      </c>
      <c r="E552" s="493" t="n">
        <v>0.5</v>
      </c>
      <c r="F552" s="493" t="n">
        <v>1.01</v>
      </c>
      <c r="G552" s="493" t="n">
        <v>0.15</v>
      </c>
      <c r="H552" s="493" t="n">
        <v>0.013</v>
      </c>
      <c r="I552" s="493" t="n">
        <v>0.015</v>
      </c>
      <c r="J552" s="493" t="n">
        <v>0</v>
      </c>
      <c r="K552" s="493" t="n">
        <v>0</v>
      </c>
      <c r="L552" s="493" t="n">
        <v>0</v>
      </c>
      <c r="M552" s="493" t="n">
        <v>0</v>
      </c>
      <c r="N552" s="493" t="n">
        <v>0</v>
      </c>
      <c r="O552" s="493" t="n">
        <v>900</v>
      </c>
      <c r="P552" s="493" t="n">
        <v>90</v>
      </c>
      <c r="Q552" s="493" t="n">
        <v>290</v>
      </c>
      <c r="R552" s="493" t="n">
        <v>60</v>
      </c>
      <c r="S552" s="493" t="n"/>
      <c r="T552" s="493" t="n"/>
      <c r="U552" s="493" t="n"/>
      <c r="V552" s="493">
        <f>KONWERTUJ_TWARDOSC(AE552,tabela_twardosci!$M$8:$M$69,tabela_twardosci!$K$8:$K$69)</f>
        <v/>
      </c>
      <c r="W552" s="493" t="n"/>
      <c r="X552" s="493" t="n"/>
      <c r="Y552" s="494" t="n">
        <v>66</v>
      </c>
      <c r="Z552" s="493" t="n"/>
      <c r="AA552" s="493" t="n"/>
      <c r="AB552" s="493" t="n"/>
      <c r="AC552" s="493" t="n"/>
      <c r="AD552" s="493" t="n"/>
      <c r="AE552" s="493" t="n">
        <v>463.5</v>
      </c>
      <c r="AF552" s="309">
        <f>NOT(OR(ISBLANK(S552),ISBLANK(T552),ISBLANK(U552),ISBLANK(V552),AND(ISBLANK(W552),ISBLANK(X552))))</f>
        <v/>
      </c>
      <c r="AG552" s="309" t="n">
        <v>25</v>
      </c>
      <c r="AH552" s="309">
        <f>IF(AG690&lt;=30,1,IF(AG690&lt;=60,2,IF(AG690&lt;=100,3,"bd")))</f>
        <v/>
      </c>
      <c r="AI552" s="309">
        <f>AND(A552&gt;=zakresy_produkcyjne!B$2,A552&lt;=zakresy_produkcyjne!B$3)</f>
        <v/>
      </c>
      <c r="AJ552" s="309">
        <f>AND(B552&gt;=zakresy_produkcyjne!C$2,B552&lt;=zakresy_produkcyjne!C$3)</f>
        <v/>
      </c>
      <c r="AK552" s="309">
        <f>AND(C552&gt;=zakresy_produkcyjne!D$2,C552&lt;=zakresy_produkcyjne!D$3)</f>
        <v/>
      </c>
      <c r="AL552" s="309">
        <f>AND(D552&gt;=zakresy_produkcyjne!E$2,D552&lt;=zakresy_produkcyjne!E$3)</f>
        <v/>
      </c>
      <c r="AM552" s="309">
        <f>AND(E552&gt;=zakresy_produkcyjne!F$2,E552&lt;=zakresy_produkcyjne!F$3)</f>
        <v/>
      </c>
      <c r="AN552" s="309">
        <f>AND(F552&gt;=zakresy_produkcyjne!G$2,F552&lt;=zakresy_produkcyjne!G$3)</f>
        <v/>
      </c>
      <c r="AO552" s="309">
        <f>AND(G552&gt;=zakresy_produkcyjne!H$2,G552&lt;=zakresy_produkcyjne!H$3)</f>
        <v/>
      </c>
      <c r="AP552" s="309">
        <f>AND(O552&gt;=zakresy_produkcyjne!I$2,O552&lt;=zakresy_produkcyjne!I$3)</f>
        <v/>
      </c>
      <c r="AQ552" s="309">
        <f>AND(P552&gt;=zakresy_produkcyjne!J$2,P552&lt;=zakresy_produkcyjne!J$3)</f>
        <v/>
      </c>
      <c r="AR552" s="309">
        <f>AND(Q552&gt;=zakresy_produkcyjne!K$2,Q552&lt;=zakresy_produkcyjne!K$3)</f>
        <v/>
      </c>
      <c r="AS552" s="309">
        <f>AND(R552&gt;=zakresy_produkcyjne!L$2,R552&lt;=zakresy_produkcyjne!L$3)</f>
        <v/>
      </c>
      <c r="AT552" s="309">
        <f>AND(AI552:AO552)</f>
        <v/>
      </c>
      <c r="AU552" s="309">
        <f>AND(AP552:AS552)</f>
        <v/>
      </c>
      <c r="AV552" s="309">
        <f>AND(AT552:AU552)</f>
        <v/>
      </c>
      <c r="AW552" s="309">
        <f>AI552*zakresy_produkcyjne!B$4+AJ552*zakresy_produkcyjne!C$4+AK552*zakresy_produkcyjne!D$4+AL552*zakresy_produkcyjne!E$4+AM552*zakresy_produkcyjne!F$4+AN552*zakresy_produkcyjne!G$4+AO552*zakresy_produkcyjne!H$4+AP552*zakresy_produkcyjne!I$4+AQ552*zakresy_produkcyjne!J$4+AR552*zakresy_produkcyjne!K$4+AS552*zakresy_produkcyjne!L$4</f>
        <v/>
      </c>
      <c r="BD552" s="309" t="n">
        <v>185</v>
      </c>
    </row>
    <row customHeight="1" ht="13.8" r="553" s="311">
      <c r="A553" s="493" t="n">
        <v>3.47</v>
      </c>
      <c r="B553" s="493" t="n">
        <v>2.35</v>
      </c>
      <c r="C553" s="493" t="n">
        <v>0.24</v>
      </c>
      <c r="D553" s="493" t="n">
        <v>0.052</v>
      </c>
      <c r="E553" s="493" t="n">
        <v>0.5</v>
      </c>
      <c r="F553" s="493" t="n">
        <v>1.01</v>
      </c>
      <c r="G553" s="493" t="n">
        <v>0.15</v>
      </c>
      <c r="H553" s="493" t="n">
        <v>0.013</v>
      </c>
      <c r="I553" s="493" t="n">
        <v>0.015</v>
      </c>
      <c r="J553" s="493" t="n">
        <v>0</v>
      </c>
      <c r="K553" s="493" t="n">
        <v>0</v>
      </c>
      <c r="L553" s="493" t="n">
        <v>0</v>
      </c>
      <c r="M553" s="493" t="n">
        <v>0</v>
      </c>
      <c r="N553" s="493" t="n">
        <v>0</v>
      </c>
      <c r="O553" s="493" t="n">
        <v>900</v>
      </c>
      <c r="P553" s="493" t="n">
        <v>90</v>
      </c>
      <c r="Q553" s="493" t="n">
        <v>290</v>
      </c>
      <c r="R553" s="493" t="n">
        <v>90</v>
      </c>
      <c r="S553" s="493" t="n"/>
      <c r="T553" s="493" t="n"/>
      <c r="U553" s="493" t="n"/>
      <c r="V553" s="493">
        <f>KONWERTUJ_TWARDOSC(AE553,tabela_twardosci!$M$8:$M$69,tabela_twardosci!$K$8:$K$69)</f>
        <v/>
      </c>
      <c r="W553" s="493" t="n"/>
      <c r="X553" s="493" t="n"/>
      <c r="Y553" s="494" t="n">
        <v>66</v>
      </c>
      <c r="Z553" s="493" t="n"/>
      <c r="AA553" s="493" t="n"/>
      <c r="AB553" s="493" t="n"/>
      <c r="AC553" s="493" t="n"/>
      <c r="AD553" s="493" t="n"/>
      <c r="AE553" s="493" t="n">
        <v>462</v>
      </c>
      <c r="AF553" s="309">
        <f>NOT(OR(ISBLANK(S553),ISBLANK(T553),ISBLANK(U553),ISBLANK(V553),AND(ISBLANK(W553),ISBLANK(X553))))</f>
        <v/>
      </c>
      <c r="AG553" s="309" t="n">
        <v>25</v>
      </c>
      <c r="AH553" s="309">
        <f>IF(AG691&lt;=30,1,IF(AG691&lt;=60,2,IF(AG691&lt;=100,3,"bd")))</f>
        <v/>
      </c>
      <c r="AI553" s="309">
        <f>AND(A553&gt;=zakresy_produkcyjne!B$2,A553&lt;=zakresy_produkcyjne!B$3)</f>
        <v/>
      </c>
      <c r="AJ553" s="309">
        <f>AND(B553&gt;=zakresy_produkcyjne!C$2,B553&lt;=zakresy_produkcyjne!C$3)</f>
        <v/>
      </c>
      <c r="AK553" s="309">
        <f>AND(C553&gt;=zakresy_produkcyjne!D$2,C553&lt;=zakresy_produkcyjne!D$3)</f>
        <v/>
      </c>
      <c r="AL553" s="309">
        <f>AND(D553&gt;=zakresy_produkcyjne!E$2,D553&lt;=zakresy_produkcyjne!E$3)</f>
        <v/>
      </c>
      <c r="AM553" s="309">
        <f>AND(E553&gt;=zakresy_produkcyjne!F$2,E553&lt;=zakresy_produkcyjne!F$3)</f>
        <v/>
      </c>
      <c r="AN553" s="309">
        <f>AND(F553&gt;=zakresy_produkcyjne!G$2,F553&lt;=zakresy_produkcyjne!G$3)</f>
        <v/>
      </c>
      <c r="AO553" s="309">
        <f>AND(G553&gt;=zakresy_produkcyjne!H$2,G553&lt;=zakresy_produkcyjne!H$3)</f>
        <v/>
      </c>
      <c r="AP553" s="309">
        <f>AND(O553&gt;=zakresy_produkcyjne!I$2,O553&lt;=zakresy_produkcyjne!I$3)</f>
        <v/>
      </c>
      <c r="AQ553" s="309">
        <f>AND(P553&gt;=zakresy_produkcyjne!J$2,P553&lt;=zakresy_produkcyjne!J$3)</f>
        <v/>
      </c>
      <c r="AR553" s="309">
        <f>AND(Q553&gt;=zakresy_produkcyjne!K$2,Q553&lt;=zakresy_produkcyjne!K$3)</f>
        <v/>
      </c>
      <c r="AS553" s="309">
        <f>AND(R553&gt;=zakresy_produkcyjne!L$2,R553&lt;=zakresy_produkcyjne!L$3)</f>
        <v/>
      </c>
      <c r="AT553" s="309">
        <f>AND(AI553:AO553)</f>
        <v/>
      </c>
      <c r="AU553" s="309">
        <f>AND(AP553:AS553)</f>
        <v/>
      </c>
      <c r="AV553" s="309">
        <f>AND(AT553:AU553)</f>
        <v/>
      </c>
      <c r="AW553" s="309">
        <f>AI553*zakresy_produkcyjne!B$4+AJ553*zakresy_produkcyjne!C$4+AK553*zakresy_produkcyjne!D$4+AL553*zakresy_produkcyjne!E$4+AM553*zakresy_produkcyjne!F$4+AN553*zakresy_produkcyjne!G$4+AO553*zakresy_produkcyjne!H$4+AP553*zakresy_produkcyjne!I$4+AQ553*zakresy_produkcyjne!J$4+AR553*zakresy_produkcyjne!K$4+AS553*zakresy_produkcyjne!L$4</f>
        <v/>
      </c>
      <c r="BD553" s="309" t="n">
        <v>185</v>
      </c>
    </row>
    <row customHeight="1" ht="13.8" r="554" s="311">
      <c r="A554" s="493" t="n">
        <v>3.47</v>
      </c>
      <c r="B554" s="493" t="n">
        <v>2.35</v>
      </c>
      <c r="C554" s="493" t="n">
        <v>0.24</v>
      </c>
      <c r="D554" s="493" t="n">
        <v>0.052</v>
      </c>
      <c r="E554" s="493" t="n">
        <v>0.5</v>
      </c>
      <c r="F554" s="493" t="n">
        <v>1.01</v>
      </c>
      <c r="G554" s="493" t="n">
        <v>0.15</v>
      </c>
      <c r="H554" s="493" t="n">
        <v>0.013</v>
      </c>
      <c r="I554" s="493" t="n">
        <v>0.015</v>
      </c>
      <c r="J554" s="493" t="n">
        <v>0</v>
      </c>
      <c r="K554" s="493" t="n">
        <v>0</v>
      </c>
      <c r="L554" s="493" t="n">
        <v>0</v>
      </c>
      <c r="M554" s="493" t="n">
        <v>0</v>
      </c>
      <c r="N554" s="493" t="n">
        <v>0</v>
      </c>
      <c r="O554" s="493" t="n">
        <v>900</v>
      </c>
      <c r="P554" s="493" t="n">
        <v>90</v>
      </c>
      <c r="Q554" s="493" t="n">
        <v>290</v>
      </c>
      <c r="R554" s="493" t="n">
        <v>120</v>
      </c>
      <c r="S554" s="493" t="n"/>
      <c r="T554" s="493" t="n"/>
      <c r="U554" s="493" t="n"/>
      <c r="V554" s="493">
        <f>KONWERTUJ_TWARDOSC(AE554,tabela_twardosci!$M$8:$M$69,tabela_twardosci!$K$8:$K$69)</f>
        <v/>
      </c>
      <c r="W554" s="493" t="n"/>
      <c r="X554" s="493" t="n"/>
      <c r="Y554" s="494" t="n">
        <v>66</v>
      </c>
      <c r="Z554" s="493" t="n"/>
      <c r="AA554" s="493" t="n"/>
      <c r="AB554" s="493" t="n"/>
      <c r="AC554" s="493" t="n"/>
      <c r="AD554" s="493" t="n"/>
      <c r="AE554" s="493" t="n">
        <v>464.5</v>
      </c>
      <c r="AF554" s="309">
        <f>NOT(OR(ISBLANK(S554),ISBLANK(T554),ISBLANK(U554),ISBLANK(V554),AND(ISBLANK(W554),ISBLANK(X554))))</f>
        <v/>
      </c>
      <c r="AG554" s="309" t="n">
        <v>25</v>
      </c>
      <c r="AH554" s="309">
        <f>IF(AG692&lt;=30,1,IF(AG692&lt;=60,2,IF(AG692&lt;=100,3,"bd")))</f>
        <v/>
      </c>
      <c r="AI554" s="309">
        <f>AND(A554&gt;=zakresy_produkcyjne!B$2,A554&lt;=zakresy_produkcyjne!B$3)</f>
        <v/>
      </c>
      <c r="AJ554" s="309">
        <f>AND(B554&gt;=zakresy_produkcyjne!C$2,B554&lt;=zakresy_produkcyjne!C$3)</f>
        <v/>
      </c>
      <c r="AK554" s="309">
        <f>AND(C554&gt;=zakresy_produkcyjne!D$2,C554&lt;=zakresy_produkcyjne!D$3)</f>
        <v/>
      </c>
      <c r="AL554" s="309">
        <f>AND(D554&gt;=zakresy_produkcyjne!E$2,D554&lt;=zakresy_produkcyjne!E$3)</f>
        <v/>
      </c>
      <c r="AM554" s="309">
        <f>AND(E554&gt;=zakresy_produkcyjne!F$2,E554&lt;=zakresy_produkcyjne!F$3)</f>
        <v/>
      </c>
      <c r="AN554" s="309">
        <f>AND(F554&gt;=zakresy_produkcyjne!G$2,F554&lt;=zakresy_produkcyjne!G$3)</f>
        <v/>
      </c>
      <c r="AO554" s="309">
        <f>AND(G554&gt;=zakresy_produkcyjne!H$2,G554&lt;=zakresy_produkcyjne!H$3)</f>
        <v/>
      </c>
      <c r="AP554" s="309">
        <f>AND(O554&gt;=zakresy_produkcyjne!I$2,O554&lt;=zakresy_produkcyjne!I$3)</f>
        <v/>
      </c>
      <c r="AQ554" s="309">
        <f>AND(P554&gt;=zakresy_produkcyjne!J$2,P554&lt;=zakresy_produkcyjne!J$3)</f>
        <v/>
      </c>
      <c r="AR554" s="309">
        <f>AND(Q554&gt;=zakresy_produkcyjne!K$2,Q554&lt;=zakresy_produkcyjne!K$3)</f>
        <v/>
      </c>
      <c r="AS554" s="309">
        <f>AND(R554&gt;=zakresy_produkcyjne!L$2,R554&lt;=zakresy_produkcyjne!L$3)</f>
        <v/>
      </c>
      <c r="AT554" s="309">
        <f>AND(AI554:AO554)</f>
        <v/>
      </c>
      <c r="AU554" s="309">
        <f>AND(AP554:AS554)</f>
        <v/>
      </c>
      <c r="AV554" s="309">
        <f>AND(AT554:AU554)</f>
        <v/>
      </c>
      <c r="AW554" s="309">
        <f>AI554*zakresy_produkcyjne!B$4+AJ554*zakresy_produkcyjne!C$4+AK554*zakresy_produkcyjne!D$4+AL554*zakresy_produkcyjne!E$4+AM554*zakresy_produkcyjne!F$4+AN554*zakresy_produkcyjne!G$4+AO554*zakresy_produkcyjne!H$4+AP554*zakresy_produkcyjne!I$4+AQ554*zakresy_produkcyjne!J$4+AR554*zakresy_produkcyjne!K$4+AS554*zakresy_produkcyjne!L$4</f>
        <v/>
      </c>
      <c r="BD554" s="309" t="n">
        <v>185</v>
      </c>
    </row>
    <row customHeight="1" ht="13.8" r="555" s="311">
      <c r="A555" s="493" t="n">
        <v>3.47</v>
      </c>
      <c r="B555" s="493" t="n">
        <v>2.35</v>
      </c>
      <c r="C555" s="493" t="n">
        <v>0.24</v>
      </c>
      <c r="D555" s="493" t="n">
        <v>0.052</v>
      </c>
      <c r="E555" s="493" t="n">
        <v>0.5</v>
      </c>
      <c r="F555" s="493" t="n">
        <v>1.01</v>
      </c>
      <c r="G555" s="493" t="n">
        <v>0.15</v>
      </c>
      <c r="H555" s="493" t="n">
        <v>0.013</v>
      </c>
      <c r="I555" s="493" t="n">
        <v>0.015</v>
      </c>
      <c r="J555" s="493" t="n">
        <v>0</v>
      </c>
      <c r="K555" s="493" t="n">
        <v>0</v>
      </c>
      <c r="L555" s="493" t="n">
        <v>0</v>
      </c>
      <c r="M555" s="493" t="n">
        <v>0</v>
      </c>
      <c r="N555" s="493" t="n">
        <v>0</v>
      </c>
      <c r="O555" s="493" t="n">
        <v>900</v>
      </c>
      <c r="P555" s="493" t="n">
        <v>90</v>
      </c>
      <c r="Q555" s="493" t="n">
        <v>320</v>
      </c>
      <c r="R555" s="493" t="n">
        <v>30</v>
      </c>
      <c r="S555" s="493" t="n"/>
      <c r="T555" s="493" t="n"/>
      <c r="U555" s="493" t="n"/>
      <c r="V555" s="493">
        <f>KONWERTUJ_TWARDOSC(AE555,tabela_twardosci!$M$8:$M$69,tabela_twardosci!$K$8:$K$69)</f>
        <v/>
      </c>
      <c r="W555" s="493" t="n"/>
      <c r="X555" s="493" t="n"/>
      <c r="Y555" s="494" t="n">
        <v>66</v>
      </c>
      <c r="Z555" s="493" t="n"/>
      <c r="AA555" s="493" t="n"/>
      <c r="AB555" s="493" t="n"/>
      <c r="AC555" s="493" t="n"/>
      <c r="AD555" s="493" t="n"/>
      <c r="AE555" s="493" t="n">
        <v>437.5</v>
      </c>
      <c r="AF555" s="309">
        <f>NOT(OR(ISBLANK(S555),ISBLANK(T555),ISBLANK(U555),ISBLANK(V555),AND(ISBLANK(W555),ISBLANK(X555))))</f>
        <v/>
      </c>
      <c r="AG555" s="309" t="n">
        <v>25</v>
      </c>
      <c r="AH555" s="309">
        <f>IF(AG693&lt;=30,1,IF(AG693&lt;=60,2,IF(AG693&lt;=100,3,"bd")))</f>
        <v/>
      </c>
      <c r="AI555" s="309">
        <f>AND(A555&gt;=zakresy_produkcyjne!B$2,A555&lt;=zakresy_produkcyjne!B$3)</f>
        <v/>
      </c>
      <c r="AJ555" s="309">
        <f>AND(B555&gt;=zakresy_produkcyjne!C$2,B555&lt;=zakresy_produkcyjne!C$3)</f>
        <v/>
      </c>
      <c r="AK555" s="309">
        <f>AND(C555&gt;=zakresy_produkcyjne!D$2,C555&lt;=zakresy_produkcyjne!D$3)</f>
        <v/>
      </c>
      <c r="AL555" s="309">
        <f>AND(D555&gt;=zakresy_produkcyjne!E$2,D555&lt;=zakresy_produkcyjne!E$3)</f>
        <v/>
      </c>
      <c r="AM555" s="309">
        <f>AND(E555&gt;=zakresy_produkcyjne!F$2,E555&lt;=zakresy_produkcyjne!F$3)</f>
        <v/>
      </c>
      <c r="AN555" s="309">
        <f>AND(F555&gt;=zakresy_produkcyjne!G$2,F555&lt;=zakresy_produkcyjne!G$3)</f>
        <v/>
      </c>
      <c r="AO555" s="309">
        <f>AND(G555&gt;=zakresy_produkcyjne!H$2,G555&lt;=zakresy_produkcyjne!H$3)</f>
        <v/>
      </c>
      <c r="AP555" s="309">
        <f>AND(O555&gt;=zakresy_produkcyjne!I$2,O555&lt;=zakresy_produkcyjne!I$3)</f>
        <v/>
      </c>
      <c r="AQ555" s="309">
        <f>AND(P555&gt;=zakresy_produkcyjne!J$2,P555&lt;=zakresy_produkcyjne!J$3)</f>
        <v/>
      </c>
      <c r="AR555" s="309">
        <f>AND(Q555&gt;=zakresy_produkcyjne!K$2,Q555&lt;=zakresy_produkcyjne!K$3)</f>
        <v/>
      </c>
      <c r="AS555" s="309">
        <f>AND(R555&gt;=zakresy_produkcyjne!L$2,R555&lt;=zakresy_produkcyjne!L$3)</f>
        <v/>
      </c>
      <c r="AT555" s="309">
        <f>AND(AI555:AO555)</f>
        <v/>
      </c>
      <c r="AU555" s="309">
        <f>AND(AP555:AS555)</f>
        <v/>
      </c>
      <c r="AV555" s="309">
        <f>AND(AT555:AU555)</f>
        <v/>
      </c>
      <c r="AW555" s="309">
        <f>AI555*zakresy_produkcyjne!B$4+AJ555*zakresy_produkcyjne!C$4+AK555*zakresy_produkcyjne!D$4+AL555*zakresy_produkcyjne!E$4+AM555*zakresy_produkcyjne!F$4+AN555*zakresy_produkcyjne!G$4+AO555*zakresy_produkcyjne!H$4+AP555*zakresy_produkcyjne!I$4+AQ555*zakresy_produkcyjne!J$4+AR555*zakresy_produkcyjne!K$4+AS555*zakresy_produkcyjne!L$4</f>
        <v/>
      </c>
      <c r="BD555" s="309" t="n">
        <v>185</v>
      </c>
    </row>
    <row customHeight="1" ht="13.8" r="556" s="311">
      <c r="A556" s="493" t="n">
        <v>3.47</v>
      </c>
      <c r="B556" s="493" t="n">
        <v>2.35</v>
      </c>
      <c r="C556" s="493" t="n">
        <v>0.24</v>
      </c>
      <c r="D556" s="493" t="n">
        <v>0.052</v>
      </c>
      <c r="E556" s="493" t="n">
        <v>0.5</v>
      </c>
      <c r="F556" s="493" t="n">
        <v>1.01</v>
      </c>
      <c r="G556" s="493" t="n">
        <v>0.15</v>
      </c>
      <c r="H556" s="493" t="n">
        <v>0.013</v>
      </c>
      <c r="I556" s="493" t="n">
        <v>0.015</v>
      </c>
      <c r="J556" s="493" t="n">
        <v>0</v>
      </c>
      <c r="K556" s="493" t="n">
        <v>0</v>
      </c>
      <c r="L556" s="493" t="n">
        <v>0</v>
      </c>
      <c r="M556" s="493" t="n">
        <v>0</v>
      </c>
      <c r="N556" s="493" t="n">
        <v>0</v>
      </c>
      <c r="O556" s="493" t="n">
        <v>900</v>
      </c>
      <c r="P556" s="493" t="n">
        <v>90</v>
      </c>
      <c r="Q556" s="493" t="n">
        <v>320</v>
      </c>
      <c r="R556" s="493" t="n">
        <v>60</v>
      </c>
      <c r="S556" s="493" t="n"/>
      <c r="T556" s="493" t="n"/>
      <c r="U556" s="493" t="n"/>
      <c r="V556" s="493">
        <f>KONWERTUJ_TWARDOSC(AE556,tabela_twardosci!$M$8:$M$69,tabela_twardosci!$K$8:$K$69)</f>
        <v/>
      </c>
      <c r="W556" s="493" t="n"/>
      <c r="X556" s="493" t="n"/>
      <c r="Y556" s="494" t="n">
        <v>66</v>
      </c>
      <c r="Z556" s="493" t="n"/>
      <c r="AA556" s="493" t="n"/>
      <c r="AB556" s="493" t="n"/>
      <c r="AC556" s="493" t="n"/>
      <c r="AD556" s="493" t="n"/>
      <c r="AE556" s="493" t="n">
        <v>420</v>
      </c>
      <c r="AF556" s="309">
        <f>NOT(OR(ISBLANK(S556),ISBLANK(T556),ISBLANK(U556),ISBLANK(V556),AND(ISBLANK(W556),ISBLANK(X556))))</f>
        <v/>
      </c>
      <c r="AG556" s="309" t="n">
        <v>25</v>
      </c>
      <c r="AH556" s="309">
        <f>IF(AG694&lt;=30,1,IF(AG694&lt;=60,2,IF(AG694&lt;=100,3,"bd")))</f>
        <v/>
      </c>
      <c r="AI556" s="309">
        <f>AND(A556&gt;=zakresy_produkcyjne!B$2,A556&lt;=zakresy_produkcyjne!B$3)</f>
        <v/>
      </c>
      <c r="AJ556" s="309">
        <f>AND(B556&gt;=zakresy_produkcyjne!C$2,B556&lt;=zakresy_produkcyjne!C$3)</f>
        <v/>
      </c>
      <c r="AK556" s="309">
        <f>AND(C556&gt;=zakresy_produkcyjne!D$2,C556&lt;=zakresy_produkcyjne!D$3)</f>
        <v/>
      </c>
      <c r="AL556" s="309">
        <f>AND(D556&gt;=zakresy_produkcyjne!E$2,D556&lt;=zakresy_produkcyjne!E$3)</f>
        <v/>
      </c>
      <c r="AM556" s="309">
        <f>AND(E556&gt;=zakresy_produkcyjne!F$2,E556&lt;=zakresy_produkcyjne!F$3)</f>
        <v/>
      </c>
      <c r="AN556" s="309">
        <f>AND(F556&gt;=zakresy_produkcyjne!G$2,F556&lt;=zakresy_produkcyjne!G$3)</f>
        <v/>
      </c>
      <c r="AO556" s="309">
        <f>AND(G556&gt;=zakresy_produkcyjne!H$2,G556&lt;=zakresy_produkcyjne!H$3)</f>
        <v/>
      </c>
      <c r="AP556" s="309">
        <f>AND(O556&gt;=zakresy_produkcyjne!I$2,O556&lt;=zakresy_produkcyjne!I$3)</f>
        <v/>
      </c>
      <c r="AQ556" s="309">
        <f>AND(P556&gt;=zakresy_produkcyjne!J$2,P556&lt;=zakresy_produkcyjne!J$3)</f>
        <v/>
      </c>
      <c r="AR556" s="309">
        <f>AND(Q556&gt;=zakresy_produkcyjne!K$2,Q556&lt;=zakresy_produkcyjne!K$3)</f>
        <v/>
      </c>
      <c r="AS556" s="309">
        <f>AND(R556&gt;=zakresy_produkcyjne!L$2,R556&lt;=zakresy_produkcyjne!L$3)</f>
        <v/>
      </c>
      <c r="AT556" s="309">
        <f>AND(AI556:AO556)</f>
        <v/>
      </c>
      <c r="AU556" s="309">
        <f>AND(AP556:AS556)</f>
        <v/>
      </c>
      <c r="AV556" s="309">
        <f>AND(AT556:AU556)</f>
        <v/>
      </c>
      <c r="AW556" s="309">
        <f>AI556*zakresy_produkcyjne!B$4+AJ556*zakresy_produkcyjne!C$4+AK556*zakresy_produkcyjne!D$4+AL556*zakresy_produkcyjne!E$4+AM556*zakresy_produkcyjne!F$4+AN556*zakresy_produkcyjne!G$4+AO556*zakresy_produkcyjne!H$4+AP556*zakresy_produkcyjne!I$4+AQ556*zakresy_produkcyjne!J$4+AR556*zakresy_produkcyjne!K$4+AS556*zakresy_produkcyjne!L$4</f>
        <v/>
      </c>
      <c r="BD556" s="309" t="n">
        <v>185</v>
      </c>
    </row>
    <row customHeight="1" ht="13.8" r="557" s="311">
      <c r="A557" s="493" t="n">
        <v>3.47</v>
      </c>
      <c r="B557" s="493" t="n">
        <v>2.35</v>
      </c>
      <c r="C557" s="493" t="n">
        <v>0.24</v>
      </c>
      <c r="D557" s="493" t="n">
        <v>0.052</v>
      </c>
      <c r="E557" s="493" t="n">
        <v>0.5</v>
      </c>
      <c r="F557" s="493" t="n">
        <v>1.01</v>
      </c>
      <c r="G557" s="493" t="n">
        <v>0.15</v>
      </c>
      <c r="H557" s="493" t="n">
        <v>0.013</v>
      </c>
      <c r="I557" s="493" t="n">
        <v>0.015</v>
      </c>
      <c r="J557" s="493" t="n">
        <v>0</v>
      </c>
      <c r="K557" s="493" t="n">
        <v>0</v>
      </c>
      <c r="L557" s="493" t="n">
        <v>0</v>
      </c>
      <c r="M557" s="493" t="n">
        <v>0</v>
      </c>
      <c r="N557" s="493" t="n">
        <v>0</v>
      </c>
      <c r="O557" s="493" t="n">
        <v>900</v>
      </c>
      <c r="P557" s="493" t="n">
        <v>90</v>
      </c>
      <c r="Q557" s="493" t="n">
        <v>320</v>
      </c>
      <c r="R557" s="493" t="n">
        <v>90</v>
      </c>
      <c r="S557" s="493" t="n"/>
      <c r="T557" s="493" t="n"/>
      <c r="U557" s="493" t="n"/>
      <c r="V557" s="493">
        <f>KONWERTUJ_TWARDOSC(AE557,tabela_twardosci!$M$8:$M$69,tabela_twardosci!$K$8:$K$69)</f>
        <v/>
      </c>
      <c r="W557" s="493" t="n"/>
      <c r="X557" s="493" t="n"/>
      <c r="Y557" s="494" t="n">
        <v>66</v>
      </c>
      <c r="Z557" s="493" t="n"/>
      <c r="AA557" s="493" t="n"/>
      <c r="AB557" s="493" t="n"/>
      <c r="AC557" s="493" t="n"/>
      <c r="AD557" s="493" t="n"/>
      <c r="AE557" s="493" t="n">
        <v>418.5</v>
      </c>
      <c r="AF557" s="309">
        <f>NOT(OR(ISBLANK(S557),ISBLANK(T557),ISBLANK(U557),ISBLANK(V557),AND(ISBLANK(W557),ISBLANK(X557))))</f>
        <v/>
      </c>
      <c r="AG557" s="309" t="n">
        <v>25</v>
      </c>
      <c r="AH557" s="309">
        <f>IF(AG695&lt;=30,1,IF(AG695&lt;=60,2,IF(AG695&lt;=100,3,"bd")))</f>
        <v/>
      </c>
      <c r="AI557" s="309">
        <f>AND(A557&gt;=zakresy_produkcyjne!B$2,A557&lt;=zakresy_produkcyjne!B$3)</f>
        <v/>
      </c>
      <c r="AJ557" s="309">
        <f>AND(B557&gt;=zakresy_produkcyjne!C$2,B557&lt;=zakresy_produkcyjne!C$3)</f>
        <v/>
      </c>
      <c r="AK557" s="309">
        <f>AND(C557&gt;=zakresy_produkcyjne!D$2,C557&lt;=zakresy_produkcyjne!D$3)</f>
        <v/>
      </c>
      <c r="AL557" s="309">
        <f>AND(D557&gt;=zakresy_produkcyjne!E$2,D557&lt;=zakresy_produkcyjne!E$3)</f>
        <v/>
      </c>
      <c r="AM557" s="309">
        <f>AND(E557&gt;=zakresy_produkcyjne!F$2,E557&lt;=zakresy_produkcyjne!F$3)</f>
        <v/>
      </c>
      <c r="AN557" s="309">
        <f>AND(F557&gt;=zakresy_produkcyjne!G$2,F557&lt;=zakresy_produkcyjne!G$3)</f>
        <v/>
      </c>
      <c r="AO557" s="309">
        <f>AND(G557&gt;=zakresy_produkcyjne!H$2,G557&lt;=zakresy_produkcyjne!H$3)</f>
        <v/>
      </c>
      <c r="AP557" s="309">
        <f>AND(O557&gt;=zakresy_produkcyjne!I$2,O557&lt;=zakresy_produkcyjne!I$3)</f>
        <v/>
      </c>
      <c r="AQ557" s="309">
        <f>AND(P557&gt;=zakresy_produkcyjne!J$2,P557&lt;=zakresy_produkcyjne!J$3)</f>
        <v/>
      </c>
      <c r="AR557" s="309">
        <f>AND(Q557&gt;=zakresy_produkcyjne!K$2,Q557&lt;=zakresy_produkcyjne!K$3)</f>
        <v/>
      </c>
      <c r="AS557" s="309">
        <f>AND(R557&gt;=zakresy_produkcyjne!L$2,R557&lt;=zakresy_produkcyjne!L$3)</f>
        <v/>
      </c>
      <c r="AT557" s="309">
        <f>AND(AI557:AO557)</f>
        <v/>
      </c>
      <c r="AU557" s="309">
        <f>AND(AP557:AS557)</f>
        <v/>
      </c>
      <c r="AV557" s="309">
        <f>AND(AT557:AU557)</f>
        <v/>
      </c>
      <c r="AW557" s="309">
        <f>AI557*zakresy_produkcyjne!B$4+AJ557*zakresy_produkcyjne!C$4+AK557*zakresy_produkcyjne!D$4+AL557*zakresy_produkcyjne!E$4+AM557*zakresy_produkcyjne!F$4+AN557*zakresy_produkcyjne!G$4+AO557*zakresy_produkcyjne!H$4+AP557*zakresy_produkcyjne!I$4+AQ557*zakresy_produkcyjne!J$4+AR557*zakresy_produkcyjne!K$4+AS557*zakresy_produkcyjne!L$4</f>
        <v/>
      </c>
      <c r="BD557" s="309" t="n">
        <v>185</v>
      </c>
    </row>
    <row customHeight="1" ht="13.8" r="558" s="311">
      <c r="A558" s="493" t="n">
        <v>3.47</v>
      </c>
      <c r="B558" s="493" t="n">
        <v>2.35</v>
      </c>
      <c r="C558" s="493" t="n">
        <v>0.24</v>
      </c>
      <c r="D558" s="493" t="n">
        <v>0.052</v>
      </c>
      <c r="E558" s="493" t="n">
        <v>0.5</v>
      </c>
      <c r="F558" s="493" t="n">
        <v>1.01</v>
      </c>
      <c r="G558" s="493" t="n">
        <v>0.15</v>
      </c>
      <c r="H558" s="493" t="n">
        <v>0.013</v>
      </c>
      <c r="I558" s="493" t="n">
        <v>0.015</v>
      </c>
      <c r="J558" s="493" t="n">
        <v>0</v>
      </c>
      <c r="K558" s="493" t="n">
        <v>0</v>
      </c>
      <c r="L558" s="493" t="n">
        <v>0</v>
      </c>
      <c r="M558" s="493" t="n">
        <v>0</v>
      </c>
      <c r="N558" s="493" t="n">
        <v>0</v>
      </c>
      <c r="O558" s="493" t="n">
        <v>900</v>
      </c>
      <c r="P558" s="493" t="n">
        <v>90</v>
      </c>
      <c r="Q558" s="493" t="n">
        <v>320</v>
      </c>
      <c r="R558" s="493" t="n">
        <v>120</v>
      </c>
      <c r="S558" s="493" t="n"/>
      <c r="T558" s="493" t="n"/>
      <c r="U558" s="493" t="n"/>
      <c r="V558" s="493">
        <f>KONWERTUJ_TWARDOSC(AE558,tabela_twardosci!$M$8:$M$69,tabela_twardosci!$K$8:$K$69)</f>
        <v/>
      </c>
      <c r="W558" s="493" t="n"/>
      <c r="X558" s="493" t="n"/>
      <c r="Y558" s="494" t="n">
        <v>66</v>
      </c>
      <c r="Z558" s="493" t="n"/>
      <c r="AA558" s="493" t="n"/>
      <c r="AB558" s="493" t="n"/>
      <c r="AC558" s="493" t="n"/>
      <c r="AD558" s="493" t="n"/>
      <c r="AE558" s="493" t="n">
        <v>420.5</v>
      </c>
      <c r="AF558" s="309">
        <f>NOT(OR(ISBLANK(S558),ISBLANK(T558),ISBLANK(U558),ISBLANK(V558),AND(ISBLANK(W558),ISBLANK(X558))))</f>
        <v/>
      </c>
      <c r="AG558" s="309" t="n">
        <v>25</v>
      </c>
      <c r="AH558" s="309">
        <f>IF(AG696&lt;=30,1,IF(AG696&lt;=60,2,IF(AG696&lt;=100,3,"bd")))</f>
        <v/>
      </c>
      <c r="AI558" s="309">
        <f>AND(A558&gt;=zakresy_produkcyjne!B$2,A558&lt;=zakresy_produkcyjne!B$3)</f>
        <v/>
      </c>
      <c r="AJ558" s="309">
        <f>AND(B558&gt;=zakresy_produkcyjne!C$2,B558&lt;=zakresy_produkcyjne!C$3)</f>
        <v/>
      </c>
      <c r="AK558" s="309">
        <f>AND(C558&gt;=zakresy_produkcyjne!D$2,C558&lt;=zakresy_produkcyjne!D$3)</f>
        <v/>
      </c>
      <c r="AL558" s="309">
        <f>AND(D558&gt;=zakresy_produkcyjne!E$2,D558&lt;=zakresy_produkcyjne!E$3)</f>
        <v/>
      </c>
      <c r="AM558" s="309">
        <f>AND(E558&gt;=zakresy_produkcyjne!F$2,E558&lt;=zakresy_produkcyjne!F$3)</f>
        <v/>
      </c>
      <c r="AN558" s="309">
        <f>AND(F558&gt;=zakresy_produkcyjne!G$2,F558&lt;=zakresy_produkcyjne!G$3)</f>
        <v/>
      </c>
      <c r="AO558" s="309">
        <f>AND(G558&gt;=zakresy_produkcyjne!H$2,G558&lt;=zakresy_produkcyjne!H$3)</f>
        <v/>
      </c>
      <c r="AP558" s="309">
        <f>AND(O558&gt;=zakresy_produkcyjne!I$2,O558&lt;=zakresy_produkcyjne!I$3)</f>
        <v/>
      </c>
      <c r="AQ558" s="309">
        <f>AND(P558&gt;=zakresy_produkcyjne!J$2,P558&lt;=zakresy_produkcyjne!J$3)</f>
        <v/>
      </c>
      <c r="AR558" s="309">
        <f>AND(Q558&gt;=zakresy_produkcyjne!K$2,Q558&lt;=zakresy_produkcyjne!K$3)</f>
        <v/>
      </c>
      <c r="AS558" s="309">
        <f>AND(R558&gt;=zakresy_produkcyjne!L$2,R558&lt;=zakresy_produkcyjne!L$3)</f>
        <v/>
      </c>
      <c r="AT558" s="309">
        <f>AND(AI558:AO558)</f>
        <v/>
      </c>
      <c r="AU558" s="309">
        <f>AND(AP558:AS558)</f>
        <v/>
      </c>
      <c r="AV558" s="309">
        <f>AND(AT558:AU558)</f>
        <v/>
      </c>
      <c r="AW558" s="309">
        <f>AI558*zakresy_produkcyjne!B$4+AJ558*zakresy_produkcyjne!C$4+AK558*zakresy_produkcyjne!D$4+AL558*zakresy_produkcyjne!E$4+AM558*zakresy_produkcyjne!F$4+AN558*zakresy_produkcyjne!G$4+AO558*zakresy_produkcyjne!H$4+AP558*zakresy_produkcyjne!I$4+AQ558*zakresy_produkcyjne!J$4+AR558*zakresy_produkcyjne!K$4+AS558*zakresy_produkcyjne!L$4</f>
        <v/>
      </c>
      <c r="BD558" s="309" t="n">
        <v>185</v>
      </c>
    </row>
    <row customHeight="1" ht="13.8" r="559" s="311">
      <c r="A559" s="493" t="n">
        <v>3.42</v>
      </c>
      <c r="B559" s="493" t="n">
        <v>2.32</v>
      </c>
      <c r="C559" s="493" t="n">
        <v>0.24</v>
      </c>
      <c r="D559" s="493" t="n">
        <v>0.048</v>
      </c>
      <c r="E559" s="493" t="n">
        <v>0.51</v>
      </c>
      <c r="F559" s="493" t="n">
        <v>1</v>
      </c>
      <c r="G559" s="493" t="n">
        <v>0.21</v>
      </c>
      <c r="H559" s="493" t="n">
        <v>0.013</v>
      </c>
      <c r="I559" s="493" t="n">
        <v>0.015</v>
      </c>
      <c r="J559" s="493" t="n">
        <v>0</v>
      </c>
      <c r="K559" s="493" t="n">
        <v>0</v>
      </c>
      <c r="L559" s="493" t="n">
        <v>0</v>
      </c>
      <c r="M559" s="493" t="n">
        <v>0</v>
      </c>
      <c r="N559" s="493" t="n">
        <v>0</v>
      </c>
      <c r="O559" s="493" t="n">
        <v>900</v>
      </c>
      <c r="P559" s="493" t="n">
        <v>90</v>
      </c>
      <c r="Q559" s="493" t="n">
        <v>260</v>
      </c>
      <c r="R559" s="493" t="n">
        <v>30</v>
      </c>
      <c r="S559" s="493" t="n"/>
      <c r="T559" s="493" t="n"/>
      <c r="U559" s="493" t="n"/>
      <c r="V559" s="493">
        <f>KONWERTUJ_TWARDOSC(AE559,tabela_twardosci!$M$8:$M$69,tabela_twardosci!$K$8:$K$69)</f>
        <v/>
      </c>
      <c r="W559" s="493" t="n"/>
      <c r="X559" s="493" t="n"/>
      <c r="Y559" s="494" t="n">
        <v>66</v>
      </c>
      <c r="Z559" s="493" t="n"/>
      <c r="AA559" s="493" t="n"/>
      <c r="AB559" s="493" t="n"/>
      <c r="AC559" s="493" t="n"/>
      <c r="AD559" s="493" t="n"/>
      <c r="AE559" s="493" t="n">
        <v>506</v>
      </c>
      <c r="AF559" s="309">
        <f>NOT(OR(ISBLANK(S559),ISBLANK(T559),ISBLANK(U559),ISBLANK(V559),AND(ISBLANK(W559),ISBLANK(X559))))</f>
        <v/>
      </c>
      <c r="AG559" s="309" t="n">
        <v>25</v>
      </c>
      <c r="AH559" s="309">
        <f>IF(AG697&lt;=30,1,IF(AG697&lt;=60,2,IF(AG697&lt;=100,3,"bd")))</f>
        <v/>
      </c>
      <c r="AI559" s="309">
        <f>AND(A559&gt;=zakresy_produkcyjne!B$2,A559&lt;=zakresy_produkcyjne!B$3)</f>
        <v/>
      </c>
      <c r="AJ559" s="309">
        <f>AND(B559&gt;=zakresy_produkcyjne!C$2,B559&lt;=zakresy_produkcyjne!C$3)</f>
        <v/>
      </c>
      <c r="AK559" s="309">
        <f>AND(C559&gt;=zakresy_produkcyjne!D$2,C559&lt;=zakresy_produkcyjne!D$3)</f>
        <v/>
      </c>
      <c r="AL559" s="309">
        <f>AND(D559&gt;=zakresy_produkcyjne!E$2,D559&lt;=zakresy_produkcyjne!E$3)</f>
        <v/>
      </c>
      <c r="AM559" s="309">
        <f>AND(E559&gt;=zakresy_produkcyjne!F$2,E559&lt;=zakresy_produkcyjne!F$3)</f>
        <v/>
      </c>
      <c r="AN559" s="309">
        <f>AND(F559&gt;=zakresy_produkcyjne!G$2,F559&lt;=zakresy_produkcyjne!G$3)</f>
        <v/>
      </c>
      <c r="AO559" s="309">
        <f>AND(G559&gt;=zakresy_produkcyjne!H$2,G559&lt;=zakresy_produkcyjne!H$3)</f>
        <v/>
      </c>
      <c r="AP559" s="309">
        <f>AND(O559&gt;=zakresy_produkcyjne!I$2,O559&lt;=zakresy_produkcyjne!I$3)</f>
        <v/>
      </c>
      <c r="AQ559" s="309">
        <f>AND(P559&gt;=zakresy_produkcyjne!J$2,P559&lt;=zakresy_produkcyjne!J$3)</f>
        <v/>
      </c>
      <c r="AR559" s="309">
        <f>AND(Q559&gt;=zakresy_produkcyjne!K$2,Q559&lt;=zakresy_produkcyjne!K$3)</f>
        <v/>
      </c>
      <c r="AS559" s="309">
        <f>AND(R559&gt;=zakresy_produkcyjne!L$2,R559&lt;=zakresy_produkcyjne!L$3)</f>
        <v/>
      </c>
      <c r="AT559" s="309">
        <f>AND(AI559:AO559)</f>
        <v/>
      </c>
      <c r="AU559" s="309">
        <f>AND(AP559:AS559)</f>
        <v/>
      </c>
      <c r="AV559" s="309">
        <f>AND(AT559:AU559)</f>
        <v/>
      </c>
      <c r="AW559" s="309">
        <f>AI559*zakresy_produkcyjne!B$4+AJ559*zakresy_produkcyjne!C$4+AK559*zakresy_produkcyjne!D$4+AL559*zakresy_produkcyjne!E$4+AM559*zakresy_produkcyjne!F$4+AN559*zakresy_produkcyjne!G$4+AO559*zakresy_produkcyjne!H$4+AP559*zakresy_produkcyjne!I$4+AQ559*zakresy_produkcyjne!J$4+AR559*zakresy_produkcyjne!K$4+AS559*zakresy_produkcyjne!L$4</f>
        <v/>
      </c>
      <c r="BD559" s="309" t="n">
        <v>185</v>
      </c>
    </row>
    <row customHeight="1" ht="13.8" r="560" s="311">
      <c r="A560" s="493" t="n">
        <v>3.42</v>
      </c>
      <c r="B560" s="493" t="n">
        <v>2.32</v>
      </c>
      <c r="C560" s="493" t="n">
        <v>0.24</v>
      </c>
      <c r="D560" s="493" t="n">
        <v>0.048</v>
      </c>
      <c r="E560" s="493" t="n">
        <v>0.51</v>
      </c>
      <c r="F560" s="493" t="n">
        <v>1</v>
      </c>
      <c r="G560" s="493" t="n">
        <v>0.21</v>
      </c>
      <c r="H560" s="493" t="n">
        <v>0.013</v>
      </c>
      <c r="I560" s="493" t="n">
        <v>0.015</v>
      </c>
      <c r="J560" s="493" t="n">
        <v>0</v>
      </c>
      <c r="K560" s="493" t="n">
        <v>0</v>
      </c>
      <c r="L560" s="493" t="n">
        <v>0</v>
      </c>
      <c r="M560" s="493" t="n">
        <v>0</v>
      </c>
      <c r="N560" s="493" t="n">
        <v>0</v>
      </c>
      <c r="O560" s="493" t="n">
        <v>900</v>
      </c>
      <c r="P560" s="493" t="n">
        <v>90</v>
      </c>
      <c r="Q560" s="493" t="n">
        <v>260</v>
      </c>
      <c r="R560" s="493" t="n">
        <v>60</v>
      </c>
      <c r="S560" s="493" t="n"/>
      <c r="T560" s="493" t="n"/>
      <c r="U560" s="493" t="n"/>
      <c r="V560" s="493">
        <f>KONWERTUJ_TWARDOSC(AE560,tabela_twardosci!$M$8:$M$69,tabela_twardosci!$K$8:$K$69)</f>
        <v/>
      </c>
      <c r="W560" s="493" t="n"/>
      <c r="X560" s="493" t="n"/>
      <c r="Y560" s="494" t="n">
        <v>66</v>
      </c>
      <c r="Z560" s="493" t="n"/>
      <c r="AA560" s="493" t="n"/>
      <c r="AB560" s="493" t="n"/>
      <c r="AC560" s="493" t="n"/>
      <c r="AD560" s="493" t="n"/>
      <c r="AE560" s="493" t="n">
        <v>487</v>
      </c>
      <c r="AF560" s="309">
        <f>NOT(OR(ISBLANK(S560),ISBLANK(T560),ISBLANK(U560),ISBLANK(V560),AND(ISBLANK(W560),ISBLANK(X560))))</f>
        <v/>
      </c>
      <c r="AG560" s="309" t="n">
        <v>25</v>
      </c>
      <c r="AH560" s="309">
        <f>IF(AG698&lt;=30,1,IF(AG698&lt;=60,2,IF(AG698&lt;=100,3,"bd")))</f>
        <v/>
      </c>
      <c r="AI560" s="309">
        <f>AND(A560&gt;=zakresy_produkcyjne!B$2,A560&lt;=zakresy_produkcyjne!B$3)</f>
        <v/>
      </c>
      <c r="AJ560" s="309">
        <f>AND(B560&gt;=zakresy_produkcyjne!C$2,B560&lt;=zakresy_produkcyjne!C$3)</f>
        <v/>
      </c>
      <c r="AK560" s="309">
        <f>AND(C560&gt;=zakresy_produkcyjne!D$2,C560&lt;=zakresy_produkcyjne!D$3)</f>
        <v/>
      </c>
      <c r="AL560" s="309">
        <f>AND(D560&gt;=zakresy_produkcyjne!E$2,D560&lt;=zakresy_produkcyjne!E$3)</f>
        <v/>
      </c>
      <c r="AM560" s="309">
        <f>AND(E560&gt;=zakresy_produkcyjne!F$2,E560&lt;=zakresy_produkcyjne!F$3)</f>
        <v/>
      </c>
      <c r="AN560" s="309">
        <f>AND(F560&gt;=zakresy_produkcyjne!G$2,F560&lt;=zakresy_produkcyjne!G$3)</f>
        <v/>
      </c>
      <c r="AO560" s="309">
        <f>AND(G560&gt;=zakresy_produkcyjne!H$2,G560&lt;=zakresy_produkcyjne!H$3)</f>
        <v/>
      </c>
      <c r="AP560" s="309">
        <f>AND(O560&gt;=zakresy_produkcyjne!I$2,O560&lt;=zakresy_produkcyjne!I$3)</f>
        <v/>
      </c>
      <c r="AQ560" s="309">
        <f>AND(P560&gt;=zakresy_produkcyjne!J$2,P560&lt;=zakresy_produkcyjne!J$3)</f>
        <v/>
      </c>
      <c r="AR560" s="309">
        <f>AND(Q560&gt;=zakresy_produkcyjne!K$2,Q560&lt;=zakresy_produkcyjne!K$3)</f>
        <v/>
      </c>
      <c r="AS560" s="309">
        <f>AND(R560&gt;=zakresy_produkcyjne!L$2,R560&lt;=zakresy_produkcyjne!L$3)</f>
        <v/>
      </c>
      <c r="AT560" s="309">
        <f>AND(AI560:AO560)</f>
        <v/>
      </c>
      <c r="AU560" s="309">
        <f>AND(AP560:AS560)</f>
        <v/>
      </c>
      <c r="AV560" s="309">
        <f>AND(AT560:AU560)</f>
        <v/>
      </c>
      <c r="AW560" s="309">
        <f>AI560*zakresy_produkcyjne!B$4+AJ560*zakresy_produkcyjne!C$4+AK560*zakresy_produkcyjne!D$4+AL560*zakresy_produkcyjne!E$4+AM560*zakresy_produkcyjne!F$4+AN560*zakresy_produkcyjne!G$4+AO560*zakresy_produkcyjne!H$4+AP560*zakresy_produkcyjne!I$4+AQ560*zakresy_produkcyjne!J$4+AR560*zakresy_produkcyjne!K$4+AS560*zakresy_produkcyjne!L$4</f>
        <v/>
      </c>
      <c r="BD560" s="309" t="n">
        <v>185</v>
      </c>
    </row>
    <row customHeight="1" ht="13.8" r="561" s="311">
      <c r="A561" s="493" t="n">
        <v>3.42</v>
      </c>
      <c r="B561" s="493" t="n">
        <v>2.32</v>
      </c>
      <c r="C561" s="493" t="n">
        <v>0.24</v>
      </c>
      <c r="D561" s="493" t="n">
        <v>0.048</v>
      </c>
      <c r="E561" s="493" t="n">
        <v>0.51</v>
      </c>
      <c r="F561" s="493" t="n">
        <v>1</v>
      </c>
      <c r="G561" s="493" t="n">
        <v>0.21</v>
      </c>
      <c r="H561" s="493" t="n">
        <v>0.013</v>
      </c>
      <c r="I561" s="493" t="n">
        <v>0.015</v>
      </c>
      <c r="J561" s="493" t="n">
        <v>0</v>
      </c>
      <c r="K561" s="493" t="n">
        <v>0</v>
      </c>
      <c r="L561" s="493" t="n">
        <v>0</v>
      </c>
      <c r="M561" s="493" t="n">
        <v>0</v>
      </c>
      <c r="N561" s="493" t="n">
        <v>0</v>
      </c>
      <c r="O561" s="493" t="n">
        <v>900</v>
      </c>
      <c r="P561" s="493" t="n">
        <v>90</v>
      </c>
      <c r="Q561" s="493" t="n">
        <v>260</v>
      </c>
      <c r="R561" s="493" t="n">
        <v>90</v>
      </c>
      <c r="S561" s="493" t="n"/>
      <c r="T561" s="493" t="n"/>
      <c r="U561" s="493" t="n"/>
      <c r="V561" s="493">
        <f>KONWERTUJ_TWARDOSC(AE561,tabela_twardosci!$M$8:$M$69,tabela_twardosci!$K$8:$K$69)</f>
        <v/>
      </c>
      <c r="W561" s="493" t="n"/>
      <c r="X561" s="493" t="n"/>
      <c r="Y561" s="494" t="n">
        <v>66</v>
      </c>
      <c r="Z561" s="493" t="n"/>
      <c r="AA561" s="493" t="n"/>
      <c r="AB561" s="493" t="n"/>
      <c r="AC561" s="493" t="n"/>
      <c r="AD561" s="493" t="n"/>
      <c r="AE561" s="493" t="n">
        <v>485.5</v>
      </c>
      <c r="AF561" s="309">
        <f>NOT(OR(ISBLANK(S561),ISBLANK(T561),ISBLANK(U561),ISBLANK(V561),AND(ISBLANK(W561),ISBLANK(X561))))</f>
        <v/>
      </c>
      <c r="AG561" s="309" t="n">
        <v>25</v>
      </c>
      <c r="AH561" s="309">
        <f>IF(AG699&lt;=30,1,IF(AG699&lt;=60,2,IF(AG699&lt;=100,3,"bd")))</f>
        <v/>
      </c>
      <c r="AI561" s="309">
        <f>AND(A561&gt;=zakresy_produkcyjne!B$2,A561&lt;=zakresy_produkcyjne!B$3)</f>
        <v/>
      </c>
      <c r="AJ561" s="309">
        <f>AND(B561&gt;=zakresy_produkcyjne!C$2,B561&lt;=zakresy_produkcyjne!C$3)</f>
        <v/>
      </c>
      <c r="AK561" s="309">
        <f>AND(C561&gt;=zakresy_produkcyjne!D$2,C561&lt;=zakresy_produkcyjne!D$3)</f>
        <v/>
      </c>
      <c r="AL561" s="309">
        <f>AND(D561&gt;=zakresy_produkcyjne!E$2,D561&lt;=zakresy_produkcyjne!E$3)</f>
        <v/>
      </c>
      <c r="AM561" s="309">
        <f>AND(E561&gt;=zakresy_produkcyjne!F$2,E561&lt;=zakresy_produkcyjne!F$3)</f>
        <v/>
      </c>
      <c r="AN561" s="309">
        <f>AND(F561&gt;=zakresy_produkcyjne!G$2,F561&lt;=zakresy_produkcyjne!G$3)</f>
        <v/>
      </c>
      <c r="AO561" s="309">
        <f>AND(G561&gt;=zakresy_produkcyjne!H$2,G561&lt;=zakresy_produkcyjne!H$3)</f>
        <v/>
      </c>
      <c r="AP561" s="309">
        <f>AND(O561&gt;=zakresy_produkcyjne!I$2,O561&lt;=zakresy_produkcyjne!I$3)</f>
        <v/>
      </c>
      <c r="AQ561" s="309">
        <f>AND(P561&gt;=zakresy_produkcyjne!J$2,P561&lt;=zakresy_produkcyjne!J$3)</f>
        <v/>
      </c>
      <c r="AR561" s="309">
        <f>AND(Q561&gt;=zakresy_produkcyjne!K$2,Q561&lt;=zakresy_produkcyjne!K$3)</f>
        <v/>
      </c>
      <c r="AS561" s="309">
        <f>AND(R561&gt;=zakresy_produkcyjne!L$2,R561&lt;=zakresy_produkcyjne!L$3)</f>
        <v/>
      </c>
      <c r="AT561" s="309">
        <f>AND(AI561:AO561)</f>
        <v/>
      </c>
      <c r="AU561" s="309">
        <f>AND(AP561:AS561)</f>
        <v/>
      </c>
      <c r="AV561" s="309">
        <f>AND(AT561:AU561)</f>
        <v/>
      </c>
      <c r="AW561" s="309">
        <f>AI561*zakresy_produkcyjne!B$4+AJ561*zakresy_produkcyjne!C$4+AK561*zakresy_produkcyjne!D$4+AL561*zakresy_produkcyjne!E$4+AM561*zakresy_produkcyjne!F$4+AN561*zakresy_produkcyjne!G$4+AO561*zakresy_produkcyjne!H$4+AP561*zakresy_produkcyjne!I$4+AQ561*zakresy_produkcyjne!J$4+AR561*zakresy_produkcyjne!K$4+AS561*zakresy_produkcyjne!L$4</f>
        <v/>
      </c>
      <c r="BD561" s="309" t="n">
        <v>185</v>
      </c>
    </row>
    <row customHeight="1" ht="13.8" r="562" s="311">
      <c r="A562" s="493" t="n">
        <v>3.42</v>
      </c>
      <c r="B562" s="493" t="n">
        <v>2.32</v>
      </c>
      <c r="C562" s="493" t="n">
        <v>0.24</v>
      </c>
      <c r="D562" s="493" t="n">
        <v>0.048</v>
      </c>
      <c r="E562" s="493" t="n">
        <v>0.51</v>
      </c>
      <c r="F562" s="493" t="n">
        <v>1</v>
      </c>
      <c r="G562" s="493" t="n">
        <v>0.21</v>
      </c>
      <c r="H562" s="493" t="n">
        <v>0.013</v>
      </c>
      <c r="I562" s="493" t="n">
        <v>0.015</v>
      </c>
      <c r="J562" s="493" t="n">
        <v>0</v>
      </c>
      <c r="K562" s="493" t="n">
        <v>0</v>
      </c>
      <c r="L562" s="493" t="n">
        <v>0</v>
      </c>
      <c r="M562" s="493" t="n">
        <v>0</v>
      </c>
      <c r="N562" s="493" t="n">
        <v>0</v>
      </c>
      <c r="O562" s="493" t="n">
        <v>900</v>
      </c>
      <c r="P562" s="493" t="n">
        <v>90</v>
      </c>
      <c r="Q562" s="493" t="n">
        <v>260</v>
      </c>
      <c r="R562" s="493" t="n">
        <v>120</v>
      </c>
      <c r="S562" s="493" t="n"/>
      <c r="T562" s="493" t="n"/>
      <c r="U562" s="493" t="n"/>
      <c r="V562" s="493">
        <f>KONWERTUJ_TWARDOSC(AE562,tabela_twardosci!$M$8:$M$69,tabela_twardosci!$K$8:$K$69)</f>
        <v/>
      </c>
      <c r="W562" s="493" t="n"/>
      <c r="X562" s="493" t="n"/>
      <c r="Y562" s="494" t="n">
        <v>66</v>
      </c>
      <c r="Z562" s="493" t="n"/>
      <c r="AA562" s="493" t="n"/>
      <c r="AB562" s="493" t="n"/>
      <c r="AC562" s="493" t="n"/>
      <c r="AD562" s="493" t="n"/>
      <c r="AE562" s="493" t="n">
        <v>490</v>
      </c>
      <c r="AF562" s="309">
        <f>NOT(OR(ISBLANK(S562),ISBLANK(T562),ISBLANK(U562),ISBLANK(V562),AND(ISBLANK(W562),ISBLANK(X562))))</f>
        <v/>
      </c>
      <c r="AG562" s="309" t="n">
        <v>25</v>
      </c>
      <c r="AH562" s="309">
        <f>IF(AG700&lt;=30,1,IF(AG700&lt;=60,2,IF(AG700&lt;=100,3,"bd")))</f>
        <v/>
      </c>
      <c r="AI562" s="309">
        <f>AND(A562&gt;=zakresy_produkcyjne!B$2,A562&lt;=zakresy_produkcyjne!B$3)</f>
        <v/>
      </c>
      <c r="AJ562" s="309">
        <f>AND(B562&gt;=zakresy_produkcyjne!C$2,B562&lt;=zakresy_produkcyjne!C$3)</f>
        <v/>
      </c>
      <c r="AK562" s="309">
        <f>AND(C562&gt;=zakresy_produkcyjne!D$2,C562&lt;=zakresy_produkcyjne!D$3)</f>
        <v/>
      </c>
      <c r="AL562" s="309">
        <f>AND(D562&gt;=zakresy_produkcyjne!E$2,D562&lt;=zakresy_produkcyjne!E$3)</f>
        <v/>
      </c>
      <c r="AM562" s="309">
        <f>AND(E562&gt;=zakresy_produkcyjne!F$2,E562&lt;=zakresy_produkcyjne!F$3)</f>
        <v/>
      </c>
      <c r="AN562" s="309">
        <f>AND(F562&gt;=zakresy_produkcyjne!G$2,F562&lt;=zakresy_produkcyjne!G$3)</f>
        <v/>
      </c>
      <c r="AO562" s="309">
        <f>AND(G562&gt;=zakresy_produkcyjne!H$2,G562&lt;=zakresy_produkcyjne!H$3)</f>
        <v/>
      </c>
      <c r="AP562" s="309">
        <f>AND(O562&gt;=zakresy_produkcyjne!I$2,O562&lt;=zakresy_produkcyjne!I$3)</f>
        <v/>
      </c>
      <c r="AQ562" s="309">
        <f>AND(P562&gt;=zakresy_produkcyjne!J$2,P562&lt;=zakresy_produkcyjne!J$3)</f>
        <v/>
      </c>
      <c r="AR562" s="309">
        <f>AND(Q562&gt;=zakresy_produkcyjne!K$2,Q562&lt;=zakresy_produkcyjne!K$3)</f>
        <v/>
      </c>
      <c r="AS562" s="309">
        <f>AND(R562&gt;=zakresy_produkcyjne!L$2,R562&lt;=zakresy_produkcyjne!L$3)</f>
        <v/>
      </c>
      <c r="AT562" s="309">
        <f>AND(AI562:AO562)</f>
        <v/>
      </c>
      <c r="AU562" s="309">
        <f>AND(AP562:AS562)</f>
        <v/>
      </c>
      <c r="AV562" s="309">
        <f>AND(AT562:AU562)</f>
        <v/>
      </c>
      <c r="AW562" s="309">
        <f>AI562*zakresy_produkcyjne!B$4+AJ562*zakresy_produkcyjne!C$4+AK562*zakresy_produkcyjne!D$4+AL562*zakresy_produkcyjne!E$4+AM562*zakresy_produkcyjne!F$4+AN562*zakresy_produkcyjne!G$4+AO562*zakresy_produkcyjne!H$4+AP562*zakresy_produkcyjne!I$4+AQ562*zakresy_produkcyjne!J$4+AR562*zakresy_produkcyjne!K$4+AS562*zakresy_produkcyjne!L$4</f>
        <v/>
      </c>
      <c r="BD562" s="309" t="n">
        <v>185</v>
      </c>
    </row>
    <row customHeight="1" ht="13.8" r="563" s="311">
      <c r="A563" s="493" t="n">
        <v>3.42</v>
      </c>
      <c r="B563" s="493" t="n">
        <v>2.32</v>
      </c>
      <c r="C563" s="493" t="n">
        <v>0.24</v>
      </c>
      <c r="D563" s="493" t="n">
        <v>0.048</v>
      </c>
      <c r="E563" s="493" t="n">
        <v>0.51</v>
      </c>
      <c r="F563" s="493" t="n">
        <v>1</v>
      </c>
      <c r="G563" s="493" t="n">
        <v>0.21</v>
      </c>
      <c r="H563" s="493" t="n">
        <v>0.013</v>
      </c>
      <c r="I563" s="493" t="n">
        <v>0.015</v>
      </c>
      <c r="J563" s="493" t="n">
        <v>0</v>
      </c>
      <c r="K563" s="493" t="n">
        <v>0</v>
      </c>
      <c r="L563" s="493" t="n">
        <v>0</v>
      </c>
      <c r="M563" s="493" t="n">
        <v>0</v>
      </c>
      <c r="N563" s="493" t="n">
        <v>0</v>
      </c>
      <c r="O563" s="493" t="n">
        <v>900</v>
      </c>
      <c r="P563" s="493" t="n">
        <v>90</v>
      </c>
      <c r="Q563" s="493" t="n">
        <v>290</v>
      </c>
      <c r="R563" s="493" t="n">
        <v>30</v>
      </c>
      <c r="S563" s="493" t="n"/>
      <c r="T563" s="493" t="n"/>
      <c r="U563" s="493" t="n"/>
      <c r="V563" s="493">
        <f>KONWERTUJ_TWARDOSC(AE563,tabela_twardosci!$M$8:$M$69,tabela_twardosci!$K$8:$K$69)</f>
        <v/>
      </c>
      <c r="W563" s="493" t="n"/>
      <c r="X563" s="493" t="n"/>
      <c r="Y563" s="494" t="n">
        <v>66</v>
      </c>
      <c r="Z563" s="493" t="n"/>
      <c r="AA563" s="493" t="n"/>
      <c r="AB563" s="493" t="n"/>
      <c r="AC563" s="493" t="n"/>
      <c r="AD563" s="493" t="n"/>
      <c r="AE563" s="493" t="n">
        <v>470.5</v>
      </c>
      <c r="AF563" s="309">
        <f>NOT(OR(ISBLANK(S563),ISBLANK(T563),ISBLANK(U563),ISBLANK(V563),AND(ISBLANK(W563),ISBLANK(X563))))</f>
        <v/>
      </c>
      <c r="AG563" s="309" t="n">
        <v>25</v>
      </c>
      <c r="AH563" s="309">
        <f>IF(AG701&lt;=30,1,IF(AG701&lt;=60,2,IF(AG701&lt;=100,3,"bd")))</f>
        <v/>
      </c>
      <c r="AI563" s="309">
        <f>AND(A563&gt;=zakresy_produkcyjne!B$2,A563&lt;=zakresy_produkcyjne!B$3)</f>
        <v/>
      </c>
      <c r="AJ563" s="309">
        <f>AND(B563&gt;=zakresy_produkcyjne!C$2,B563&lt;=zakresy_produkcyjne!C$3)</f>
        <v/>
      </c>
      <c r="AK563" s="309">
        <f>AND(C563&gt;=zakresy_produkcyjne!D$2,C563&lt;=zakresy_produkcyjne!D$3)</f>
        <v/>
      </c>
      <c r="AL563" s="309">
        <f>AND(D563&gt;=zakresy_produkcyjne!E$2,D563&lt;=zakresy_produkcyjne!E$3)</f>
        <v/>
      </c>
      <c r="AM563" s="309">
        <f>AND(E563&gt;=zakresy_produkcyjne!F$2,E563&lt;=zakresy_produkcyjne!F$3)</f>
        <v/>
      </c>
      <c r="AN563" s="309">
        <f>AND(F563&gt;=zakresy_produkcyjne!G$2,F563&lt;=zakresy_produkcyjne!G$3)</f>
        <v/>
      </c>
      <c r="AO563" s="309">
        <f>AND(G563&gt;=zakresy_produkcyjne!H$2,G563&lt;=zakresy_produkcyjne!H$3)</f>
        <v/>
      </c>
      <c r="AP563" s="309">
        <f>AND(O563&gt;=zakresy_produkcyjne!I$2,O563&lt;=zakresy_produkcyjne!I$3)</f>
        <v/>
      </c>
      <c r="AQ563" s="309">
        <f>AND(P563&gt;=zakresy_produkcyjne!J$2,P563&lt;=zakresy_produkcyjne!J$3)</f>
        <v/>
      </c>
      <c r="AR563" s="309">
        <f>AND(Q563&gt;=zakresy_produkcyjne!K$2,Q563&lt;=zakresy_produkcyjne!K$3)</f>
        <v/>
      </c>
      <c r="AS563" s="309">
        <f>AND(R563&gt;=zakresy_produkcyjne!L$2,R563&lt;=zakresy_produkcyjne!L$3)</f>
        <v/>
      </c>
      <c r="AT563" s="309">
        <f>AND(AI563:AO563)</f>
        <v/>
      </c>
      <c r="AU563" s="309">
        <f>AND(AP563:AS563)</f>
        <v/>
      </c>
      <c r="AV563" s="309">
        <f>AND(AT563:AU563)</f>
        <v/>
      </c>
      <c r="AW563" s="309">
        <f>AI563*zakresy_produkcyjne!B$4+AJ563*zakresy_produkcyjne!C$4+AK563*zakresy_produkcyjne!D$4+AL563*zakresy_produkcyjne!E$4+AM563*zakresy_produkcyjne!F$4+AN563*zakresy_produkcyjne!G$4+AO563*zakresy_produkcyjne!H$4+AP563*zakresy_produkcyjne!I$4+AQ563*zakresy_produkcyjne!J$4+AR563*zakresy_produkcyjne!K$4+AS563*zakresy_produkcyjne!L$4</f>
        <v/>
      </c>
      <c r="BD563" s="309" t="n">
        <v>185</v>
      </c>
    </row>
    <row customHeight="1" ht="13.8" r="564" s="311">
      <c r="A564" s="493" t="n">
        <v>3.42</v>
      </c>
      <c r="B564" s="493" t="n">
        <v>2.32</v>
      </c>
      <c r="C564" s="493" t="n">
        <v>0.24</v>
      </c>
      <c r="D564" s="493" t="n">
        <v>0.048</v>
      </c>
      <c r="E564" s="493" t="n">
        <v>0.51</v>
      </c>
      <c r="F564" s="493" t="n">
        <v>1</v>
      </c>
      <c r="G564" s="493" t="n">
        <v>0.21</v>
      </c>
      <c r="H564" s="493" t="n">
        <v>0.013</v>
      </c>
      <c r="I564" s="493" t="n">
        <v>0.015</v>
      </c>
      <c r="J564" s="493" t="n">
        <v>0</v>
      </c>
      <c r="K564" s="493" t="n">
        <v>0</v>
      </c>
      <c r="L564" s="493" t="n">
        <v>0</v>
      </c>
      <c r="M564" s="493" t="n">
        <v>0</v>
      </c>
      <c r="N564" s="493" t="n">
        <v>0</v>
      </c>
      <c r="O564" s="493" t="n">
        <v>900</v>
      </c>
      <c r="P564" s="493" t="n">
        <v>90</v>
      </c>
      <c r="Q564" s="493" t="n">
        <v>290</v>
      </c>
      <c r="R564" s="493" t="n">
        <v>60</v>
      </c>
      <c r="S564" s="493" t="n"/>
      <c r="T564" s="493" t="n"/>
      <c r="U564" s="493" t="n"/>
      <c r="V564" s="493">
        <f>KONWERTUJ_TWARDOSC(AE564,tabela_twardosci!$M$8:$M$69,tabela_twardosci!$K$8:$K$69)</f>
        <v/>
      </c>
      <c r="W564" s="493" t="n"/>
      <c r="X564" s="493" t="n"/>
      <c r="Y564" s="494" t="n">
        <v>66</v>
      </c>
      <c r="Z564" s="493" t="n"/>
      <c r="AA564" s="493" t="n"/>
      <c r="AB564" s="493" t="n"/>
      <c r="AC564" s="493" t="n"/>
      <c r="AD564" s="493" t="n"/>
      <c r="AE564" s="493" t="n">
        <v>453</v>
      </c>
      <c r="AF564" s="309">
        <f>NOT(OR(ISBLANK(S564),ISBLANK(T564),ISBLANK(U564),ISBLANK(V564),AND(ISBLANK(W564),ISBLANK(X564))))</f>
        <v/>
      </c>
      <c r="AG564" s="309" t="n">
        <v>25</v>
      </c>
      <c r="AH564" s="309">
        <f>IF(AG702&lt;=30,1,IF(AG702&lt;=60,2,IF(AG702&lt;=100,3,"bd")))</f>
        <v/>
      </c>
      <c r="AI564" s="309">
        <f>AND(A564&gt;=zakresy_produkcyjne!B$2,A564&lt;=zakresy_produkcyjne!B$3)</f>
        <v/>
      </c>
      <c r="AJ564" s="309">
        <f>AND(B564&gt;=zakresy_produkcyjne!C$2,B564&lt;=zakresy_produkcyjne!C$3)</f>
        <v/>
      </c>
      <c r="AK564" s="309">
        <f>AND(C564&gt;=zakresy_produkcyjne!D$2,C564&lt;=zakresy_produkcyjne!D$3)</f>
        <v/>
      </c>
      <c r="AL564" s="309">
        <f>AND(D564&gt;=zakresy_produkcyjne!E$2,D564&lt;=zakresy_produkcyjne!E$3)</f>
        <v/>
      </c>
      <c r="AM564" s="309">
        <f>AND(E564&gt;=zakresy_produkcyjne!F$2,E564&lt;=zakresy_produkcyjne!F$3)</f>
        <v/>
      </c>
      <c r="AN564" s="309">
        <f>AND(F564&gt;=zakresy_produkcyjne!G$2,F564&lt;=zakresy_produkcyjne!G$3)</f>
        <v/>
      </c>
      <c r="AO564" s="309">
        <f>AND(G564&gt;=zakresy_produkcyjne!H$2,G564&lt;=zakresy_produkcyjne!H$3)</f>
        <v/>
      </c>
      <c r="AP564" s="309">
        <f>AND(O564&gt;=zakresy_produkcyjne!I$2,O564&lt;=zakresy_produkcyjne!I$3)</f>
        <v/>
      </c>
      <c r="AQ564" s="309">
        <f>AND(P564&gt;=zakresy_produkcyjne!J$2,P564&lt;=zakresy_produkcyjne!J$3)</f>
        <v/>
      </c>
      <c r="AR564" s="309">
        <f>AND(Q564&gt;=zakresy_produkcyjne!K$2,Q564&lt;=zakresy_produkcyjne!K$3)</f>
        <v/>
      </c>
      <c r="AS564" s="309">
        <f>AND(R564&gt;=zakresy_produkcyjne!L$2,R564&lt;=zakresy_produkcyjne!L$3)</f>
        <v/>
      </c>
      <c r="AT564" s="309">
        <f>AND(AI564:AO564)</f>
        <v/>
      </c>
      <c r="AU564" s="309">
        <f>AND(AP564:AS564)</f>
        <v/>
      </c>
      <c r="AV564" s="309">
        <f>AND(AT564:AU564)</f>
        <v/>
      </c>
      <c r="AW564" s="309">
        <f>AI564*zakresy_produkcyjne!B$4+AJ564*zakresy_produkcyjne!C$4+AK564*zakresy_produkcyjne!D$4+AL564*zakresy_produkcyjne!E$4+AM564*zakresy_produkcyjne!F$4+AN564*zakresy_produkcyjne!G$4+AO564*zakresy_produkcyjne!H$4+AP564*zakresy_produkcyjne!I$4+AQ564*zakresy_produkcyjne!J$4+AR564*zakresy_produkcyjne!K$4+AS564*zakresy_produkcyjne!L$4</f>
        <v/>
      </c>
      <c r="BD564" s="309" t="n">
        <v>185</v>
      </c>
    </row>
    <row customHeight="1" ht="13.8" r="565" s="311">
      <c r="A565" s="493" t="n">
        <v>3.42</v>
      </c>
      <c r="B565" s="493" t="n">
        <v>2.32</v>
      </c>
      <c r="C565" s="493" t="n">
        <v>0.24</v>
      </c>
      <c r="D565" s="493" t="n">
        <v>0.048</v>
      </c>
      <c r="E565" s="493" t="n">
        <v>0.51</v>
      </c>
      <c r="F565" s="493" t="n">
        <v>1</v>
      </c>
      <c r="G565" s="493" t="n">
        <v>0.21</v>
      </c>
      <c r="H565" s="493" t="n">
        <v>0.013</v>
      </c>
      <c r="I565" s="493" t="n">
        <v>0.015</v>
      </c>
      <c r="J565" s="493" t="n">
        <v>0</v>
      </c>
      <c r="K565" s="493" t="n">
        <v>0</v>
      </c>
      <c r="L565" s="493" t="n">
        <v>0</v>
      </c>
      <c r="M565" s="493" t="n">
        <v>0</v>
      </c>
      <c r="N565" s="493" t="n">
        <v>0</v>
      </c>
      <c r="O565" s="493" t="n">
        <v>900</v>
      </c>
      <c r="P565" s="493" t="n">
        <v>90</v>
      </c>
      <c r="Q565" s="493" t="n">
        <v>290</v>
      </c>
      <c r="R565" s="493" t="n">
        <v>90</v>
      </c>
      <c r="S565" s="493" t="n"/>
      <c r="T565" s="493" t="n"/>
      <c r="U565" s="493" t="n"/>
      <c r="V565" s="493">
        <f>KONWERTUJ_TWARDOSC(AE565,tabela_twardosci!$M$8:$M$69,tabela_twardosci!$K$8:$K$69)</f>
        <v/>
      </c>
      <c r="W565" s="493" t="n"/>
      <c r="X565" s="493" t="n"/>
      <c r="Y565" s="494" t="n">
        <v>66</v>
      </c>
      <c r="Z565" s="493" t="n"/>
      <c r="AA565" s="493" t="n"/>
      <c r="AB565" s="493" t="n"/>
      <c r="AC565" s="493" t="n"/>
      <c r="AD565" s="493" t="n"/>
      <c r="AE565" s="493" t="n">
        <v>451</v>
      </c>
      <c r="AF565" s="309">
        <f>NOT(OR(ISBLANK(S565),ISBLANK(T565),ISBLANK(U565),ISBLANK(V565),AND(ISBLANK(W565),ISBLANK(X565))))</f>
        <v/>
      </c>
      <c r="AG565" s="309" t="n">
        <v>25</v>
      </c>
      <c r="AH565" s="309">
        <f>IF(AG703&lt;=30,1,IF(AG703&lt;=60,2,IF(AG703&lt;=100,3,"bd")))</f>
        <v/>
      </c>
      <c r="AI565" s="309">
        <f>AND(A565&gt;=zakresy_produkcyjne!B$2,A565&lt;=zakresy_produkcyjne!B$3)</f>
        <v/>
      </c>
      <c r="AJ565" s="309">
        <f>AND(B565&gt;=zakresy_produkcyjne!C$2,B565&lt;=zakresy_produkcyjne!C$3)</f>
        <v/>
      </c>
      <c r="AK565" s="309">
        <f>AND(C565&gt;=zakresy_produkcyjne!D$2,C565&lt;=zakresy_produkcyjne!D$3)</f>
        <v/>
      </c>
      <c r="AL565" s="309">
        <f>AND(D565&gt;=zakresy_produkcyjne!E$2,D565&lt;=zakresy_produkcyjne!E$3)</f>
        <v/>
      </c>
      <c r="AM565" s="309">
        <f>AND(E565&gt;=zakresy_produkcyjne!F$2,E565&lt;=zakresy_produkcyjne!F$3)</f>
        <v/>
      </c>
      <c r="AN565" s="309">
        <f>AND(F565&gt;=zakresy_produkcyjne!G$2,F565&lt;=zakresy_produkcyjne!G$3)</f>
        <v/>
      </c>
      <c r="AO565" s="309">
        <f>AND(G565&gt;=zakresy_produkcyjne!H$2,G565&lt;=zakresy_produkcyjne!H$3)</f>
        <v/>
      </c>
      <c r="AP565" s="309">
        <f>AND(O565&gt;=zakresy_produkcyjne!I$2,O565&lt;=zakresy_produkcyjne!I$3)</f>
        <v/>
      </c>
      <c r="AQ565" s="309">
        <f>AND(P565&gt;=zakresy_produkcyjne!J$2,P565&lt;=zakresy_produkcyjne!J$3)</f>
        <v/>
      </c>
      <c r="AR565" s="309">
        <f>AND(Q565&gt;=zakresy_produkcyjne!K$2,Q565&lt;=zakresy_produkcyjne!K$3)</f>
        <v/>
      </c>
      <c r="AS565" s="309">
        <f>AND(R565&gt;=zakresy_produkcyjne!L$2,R565&lt;=zakresy_produkcyjne!L$3)</f>
        <v/>
      </c>
      <c r="AT565" s="309">
        <f>AND(AI565:AO565)</f>
        <v/>
      </c>
      <c r="AU565" s="309">
        <f>AND(AP565:AS565)</f>
        <v/>
      </c>
      <c r="AV565" s="309">
        <f>AND(AT565:AU565)</f>
        <v/>
      </c>
      <c r="AW565" s="309">
        <f>AI565*zakresy_produkcyjne!B$4+AJ565*zakresy_produkcyjne!C$4+AK565*zakresy_produkcyjne!D$4+AL565*zakresy_produkcyjne!E$4+AM565*zakresy_produkcyjne!F$4+AN565*zakresy_produkcyjne!G$4+AO565*zakresy_produkcyjne!H$4+AP565*zakresy_produkcyjne!I$4+AQ565*zakresy_produkcyjne!J$4+AR565*zakresy_produkcyjne!K$4+AS565*zakresy_produkcyjne!L$4</f>
        <v/>
      </c>
      <c r="BD565" s="309" t="n">
        <v>185</v>
      </c>
    </row>
    <row customHeight="1" ht="13.8" r="566" s="311">
      <c r="A566" s="493" t="n">
        <v>3.42</v>
      </c>
      <c r="B566" s="493" t="n">
        <v>2.32</v>
      </c>
      <c r="C566" s="493" t="n">
        <v>0.24</v>
      </c>
      <c r="D566" s="493" t="n">
        <v>0.048</v>
      </c>
      <c r="E566" s="493" t="n">
        <v>0.51</v>
      </c>
      <c r="F566" s="493" t="n">
        <v>1</v>
      </c>
      <c r="G566" s="493" t="n">
        <v>0.21</v>
      </c>
      <c r="H566" s="493" t="n">
        <v>0.013</v>
      </c>
      <c r="I566" s="493" t="n">
        <v>0.015</v>
      </c>
      <c r="J566" s="493" t="n">
        <v>0</v>
      </c>
      <c r="K566" s="493" t="n">
        <v>0</v>
      </c>
      <c r="L566" s="493" t="n">
        <v>0</v>
      </c>
      <c r="M566" s="493" t="n">
        <v>0</v>
      </c>
      <c r="N566" s="493" t="n">
        <v>0</v>
      </c>
      <c r="O566" s="493" t="n">
        <v>900</v>
      </c>
      <c r="P566" s="493" t="n">
        <v>90</v>
      </c>
      <c r="Q566" s="493" t="n">
        <v>290</v>
      </c>
      <c r="R566" s="493" t="n">
        <v>120</v>
      </c>
      <c r="S566" s="493" t="n"/>
      <c r="T566" s="493" t="n"/>
      <c r="U566" s="493" t="n"/>
      <c r="V566" s="493">
        <f>KONWERTUJ_TWARDOSC(AE566,tabela_twardosci!$M$8:$M$69,tabela_twardosci!$K$8:$K$69)</f>
        <v/>
      </c>
      <c r="W566" s="493" t="n"/>
      <c r="X566" s="493" t="n"/>
      <c r="Y566" s="494" t="n">
        <v>66</v>
      </c>
      <c r="Z566" s="493" t="n"/>
      <c r="AA566" s="493" t="n"/>
      <c r="AB566" s="493" t="n"/>
      <c r="AC566" s="493" t="n"/>
      <c r="AD566" s="493" t="n"/>
      <c r="AE566" s="493" t="n">
        <v>455</v>
      </c>
      <c r="AF566" s="309">
        <f>NOT(OR(ISBLANK(S566),ISBLANK(T566),ISBLANK(U566),ISBLANK(V566),AND(ISBLANK(W566),ISBLANK(X566))))</f>
        <v/>
      </c>
      <c r="AG566" s="309" t="n">
        <v>25</v>
      </c>
      <c r="AH566" s="309">
        <f>IF(AG704&lt;=30,1,IF(AG704&lt;=60,2,IF(AG704&lt;=100,3,"bd")))</f>
        <v/>
      </c>
      <c r="AI566" s="309">
        <f>AND(A566&gt;=zakresy_produkcyjne!B$2,A566&lt;=zakresy_produkcyjne!B$3)</f>
        <v/>
      </c>
      <c r="AJ566" s="309">
        <f>AND(B566&gt;=zakresy_produkcyjne!C$2,B566&lt;=zakresy_produkcyjne!C$3)</f>
        <v/>
      </c>
      <c r="AK566" s="309">
        <f>AND(C566&gt;=zakresy_produkcyjne!D$2,C566&lt;=zakresy_produkcyjne!D$3)</f>
        <v/>
      </c>
      <c r="AL566" s="309">
        <f>AND(D566&gt;=zakresy_produkcyjne!E$2,D566&lt;=zakresy_produkcyjne!E$3)</f>
        <v/>
      </c>
      <c r="AM566" s="309">
        <f>AND(E566&gt;=zakresy_produkcyjne!F$2,E566&lt;=zakresy_produkcyjne!F$3)</f>
        <v/>
      </c>
      <c r="AN566" s="309">
        <f>AND(F566&gt;=zakresy_produkcyjne!G$2,F566&lt;=zakresy_produkcyjne!G$3)</f>
        <v/>
      </c>
      <c r="AO566" s="309">
        <f>AND(G566&gt;=zakresy_produkcyjne!H$2,G566&lt;=zakresy_produkcyjne!H$3)</f>
        <v/>
      </c>
      <c r="AP566" s="309">
        <f>AND(O566&gt;=zakresy_produkcyjne!I$2,O566&lt;=zakresy_produkcyjne!I$3)</f>
        <v/>
      </c>
      <c r="AQ566" s="309">
        <f>AND(P566&gt;=zakresy_produkcyjne!J$2,P566&lt;=zakresy_produkcyjne!J$3)</f>
        <v/>
      </c>
      <c r="AR566" s="309">
        <f>AND(Q566&gt;=zakresy_produkcyjne!K$2,Q566&lt;=zakresy_produkcyjne!K$3)</f>
        <v/>
      </c>
      <c r="AS566" s="309">
        <f>AND(R566&gt;=zakresy_produkcyjne!L$2,R566&lt;=zakresy_produkcyjne!L$3)</f>
        <v/>
      </c>
      <c r="AT566" s="309">
        <f>AND(AI566:AO566)</f>
        <v/>
      </c>
      <c r="AU566" s="309">
        <f>AND(AP566:AS566)</f>
        <v/>
      </c>
      <c r="AV566" s="309">
        <f>AND(AT566:AU566)</f>
        <v/>
      </c>
      <c r="AW566" s="309">
        <f>AI566*zakresy_produkcyjne!B$4+AJ566*zakresy_produkcyjne!C$4+AK566*zakresy_produkcyjne!D$4+AL566*zakresy_produkcyjne!E$4+AM566*zakresy_produkcyjne!F$4+AN566*zakresy_produkcyjne!G$4+AO566*zakresy_produkcyjne!H$4+AP566*zakresy_produkcyjne!I$4+AQ566*zakresy_produkcyjne!J$4+AR566*zakresy_produkcyjne!K$4+AS566*zakresy_produkcyjne!L$4</f>
        <v/>
      </c>
      <c r="BD566" s="309" t="n">
        <v>185</v>
      </c>
    </row>
    <row customHeight="1" ht="13.8" r="567" s="311">
      <c r="A567" s="493" t="n">
        <v>3.42</v>
      </c>
      <c r="B567" s="493" t="n">
        <v>2.32</v>
      </c>
      <c r="C567" s="493" t="n">
        <v>0.24</v>
      </c>
      <c r="D567" s="493" t="n">
        <v>0.048</v>
      </c>
      <c r="E567" s="493" t="n">
        <v>0.51</v>
      </c>
      <c r="F567" s="493" t="n">
        <v>1</v>
      </c>
      <c r="G567" s="493" t="n">
        <v>0.21</v>
      </c>
      <c r="H567" s="493" t="n">
        <v>0.013</v>
      </c>
      <c r="I567" s="493" t="n">
        <v>0.015</v>
      </c>
      <c r="J567" s="493" t="n">
        <v>0</v>
      </c>
      <c r="K567" s="493" t="n">
        <v>0</v>
      </c>
      <c r="L567" s="493" t="n">
        <v>0</v>
      </c>
      <c r="M567" s="493" t="n">
        <v>0</v>
      </c>
      <c r="N567" s="493" t="n">
        <v>0</v>
      </c>
      <c r="O567" s="493" t="n">
        <v>900</v>
      </c>
      <c r="P567" s="493" t="n">
        <v>90</v>
      </c>
      <c r="Q567" s="493" t="n">
        <v>320</v>
      </c>
      <c r="R567" s="493" t="n">
        <v>30</v>
      </c>
      <c r="S567" s="493" t="n"/>
      <c r="T567" s="493" t="n"/>
      <c r="U567" s="493" t="n"/>
      <c r="V567" s="493">
        <f>KONWERTUJ_TWARDOSC(AE567,tabela_twardosci!$M$8:$M$69,tabela_twardosci!$K$8:$K$69)</f>
        <v/>
      </c>
      <c r="W567" s="493" t="n"/>
      <c r="X567" s="493" t="n"/>
      <c r="Y567" s="494" t="n">
        <v>66</v>
      </c>
      <c r="Z567" s="493" t="n"/>
      <c r="AA567" s="493" t="n"/>
      <c r="AB567" s="493" t="n"/>
      <c r="AC567" s="493" t="n"/>
      <c r="AD567" s="493" t="n"/>
      <c r="AE567" s="493" t="n">
        <v>424</v>
      </c>
      <c r="AF567" s="309">
        <f>NOT(OR(ISBLANK(S567),ISBLANK(T567),ISBLANK(U567),ISBLANK(V567),AND(ISBLANK(W567),ISBLANK(X567))))</f>
        <v/>
      </c>
      <c r="AG567" s="309" t="n">
        <v>25</v>
      </c>
      <c r="AH567" s="309">
        <f>IF(AG705&lt;=30,1,IF(AG705&lt;=60,2,IF(AG705&lt;=100,3,"bd")))</f>
        <v/>
      </c>
      <c r="AI567" s="309">
        <f>AND(A567&gt;=zakresy_produkcyjne!B$2,A567&lt;=zakresy_produkcyjne!B$3)</f>
        <v/>
      </c>
      <c r="AJ567" s="309">
        <f>AND(B567&gt;=zakresy_produkcyjne!C$2,B567&lt;=zakresy_produkcyjne!C$3)</f>
        <v/>
      </c>
      <c r="AK567" s="309">
        <f>AND(C567&gt;=zakresy_produkcyjne!D$2,C567&lt;=zakresy_produkcyjne!D$3)</f>
        <v/>
      </c>
      <c r="AL567" s="309">
        <f>AND(D567&gt;=zakresy_produkcyjne!E$2,D567&lt;=zakresy_produkcyjne!E$3)</f>
        <v/>
      </c>
      <c r="AM567" s="309">
        <f>AND(E567&gt;=zakresy_produkcyjne!F$2,E567&lt;=zakresy_produkcyjne!F$3)</f>
        <v/>
      </c>
      <c r="AN567" s="309">
        <f>AND(F567&gt;=zakresy_produkcyjne!G$2,F567&lt;=zakresy_produkcyjne!G$3)</f>
        <v/>
      </c>
      <c r="AO567" s="309">
        <f>AND(G567&gt;=zakresy_produkcyjne!H$2,G567&lt;=zakresy_produkcyjne!H$3)</f>
        <v/>
      </c>
      <c r="AP567" s="309">
        <f>AND(O567&gt;=zakresy_produkcyjne!I$2,O567&lt;=zakresy_produkcyjne!I$3)</f>
        <v/>
      </c>
      <c r="AQ567" s="309">
        <f>AND(P567&gt;=zakresy_produkcyjne!J$2,P567&lt;=zakresy_produkcyjne!J$3)</f>
        <v/>
      </c>
      <c r="AR567" s="309">
        <f>AND(Q567&gt;=zakresy_produkcyjne!K$2,Q567&lt;=zakresy_produkcyjne!K$3)</f>
        <v/>
      </c>
      <c r="AS567" s="309">
        <f>AND(R567&gt;=zakresy_produkcyjne!L$2,R567&lt;=zakresy_produkcyjne!L$3)</f>
        <v/>
      </c>
      <c r="AT567" s="309">
        <f>AND(AI567:AO567)</f>
        <v/>
      </c>
      <c r="AU567" s="309">
        <f>AND(AP567:AS567)</f>
        <v/>
      </c>
      <c r="AV567" s="309">
        <f>AND(AT567:AU567)</f>
        <v/>
      </c>
      <c r="AW567" s="309">
        <f>AI567*zakresy_produkcyjne!B$4+AJ567*zakresy_produkcyjne!C$4+AK567*zakresy_produkcyjne!D$4+AL567*zakresy_produkcyjne!E$4+AM567*zakresy_produkcyjne!F$4+AN567*zakresy_produkcyjne!G$4+AO567*zakresy_produkcyjne!H$4+AP567*zakresy_produkcyjne!I$4+AQ567*zakresy_produkcyjne!J$4+AR567*zakresy_produkcyjne!K$4+AS567*zakresy_produkcyjne!L$4</f>
        <v/>
      </c>
      <c r="BD567" s="309" t="n">
        <v>185</v>
      </c>
    </row>
    <row customHeight="1" ht="13.8" r="568" s="311">
      <c r="A568" s="493" t="n">
        <v>3.42</v>
      </c>
      <c r="B568" s="493" t="n">
        <v>2.32</v>
      </c>
      <c r="C568" s="493" t="n">
        <v>0.24</v>
      </c>
      <c r="D568" s="493" t="n">
        <v>0.048</v>
      </c>
      <c r="E568" s="493" t="n">
        <v>0.51</v>
      </c>
      <c r="F568" s="493" t="n">
        <v>1</v>
      </c>
      <c r="G568" s="493" t="n">
        <v>0.21</v>
      </c>
      <c r="H568" s="493" t="n">
        <v>0.013</v>
      </c>
      <c r="I568" s="493" t="n">
        <v>0.015</v>
      </c>
      <c r="J568" s="493" t="n">
        <v>0</v>
      </c>
      <c r="K568" s="493" t="n">
        <v>0</v>
      </c>
      <c r="L568" s="493" t="n">
        <v>0</v>
      </c>
      <c r="M568" s="493" t="n">
        <v>0</v>
      </c>
      <c r="N568" s="493" t="n">
        <v>0</v>
      </c>
      <c r="O568" s="493" t="n">
        <v>900</v>
      </c>
      <c r="P568" s="493" t="n">
        <v>90</v>
      </c>
      <c r="Q568" s="493" t="n">
        <v>320</v>
      </c>
      <c r="R568" s="493" t="n">
        <v>60</v>
      </c>
      <c r="S568" s="493" t="n"/>
      <c r="T568" s="493" t="n"/>
      <c r="U568" s="493" t="n"/>
      <c r="V568" s="493">
        <f>KONWERTUJ_TWARDOSC(AE568,tabela_twardosci!$M$8:$M$69,tabela_twardosci!$K$8:$K$69)</f>
        <v/>
      </c>
      <c r="W568" s="493" t="n"/>
      <c r="X568" s="493" t="n"/>
      <c r="Y568" s="494" t="n">
        <v>66</v>
      </c>
      <c r="Z568" s="493" t="n"/>
      <c r="AA568" s="493" t="n"/>
      <c r="AB568" s="493" t="n"/>
      <c r="AC568" s="493" t="n"/>
      <c r="AD568" s="493" t="n"/>
      <c r="AE568" s="493" t="n">
        <v>407</v>
      </c>
      <c r="AF568" s="309">
        <f>NOT(OR(ISBLANK(S568),ISBLANK(T568),ISBLANK(U568),ISBLANK(V568),AND(ISBLANK(W568),ISBLANK(X568))))</f>
        <v/>
      </c>
      <c r="AG568" s="309" t="n">
        <v>25</v>
      </c>
      <c r="AH568" s="309">
        <f>IF(AG706&lt;=30,1,IF(AG706&lt;=60,2,IF(AG706&lt;=100,3,"bd")))</f>
        <v/>
      </c>
      <c r="AI568" s="309">
        <f>AND(A568&gt;=zakresy_produkcyjne!B$2,A568&lt;=zakresy_produkcyjne!B$3)</f>
        <v/>
      </c>
      <c r="AJ568" s="309">
        <f>AND(B568&gt;=zakresy_produkcyjne!C$2,B568&lt;=zakresy_produkcyjne!C$3)</f>
        <v/>
      </c>
      <c r="AK568" s="309">
        <f>AND(C568&gt;=zakresy_produkcyjne!D$2,C568&lt;=zakresy_produkcyjne!D$3)</f>
        <v/>
      </c>
      <c r="AL568" s="309">
        <f>AND(D568&gt;=zakresy_produkcyjne!E$2,D568&lt;=zakresy_produkcyjne!E$3)</f>
        <v/>
      </c>
      <c r="AM568" s="309">
        <f>AND(E568&gt;=zakresy_produkcyjne!F$2,E568&lt;=zakresy_produkcyjne!F$3)</f>
        <v/>
      </c>
      <c r="AN568" s="309">
        <f>AND(F568&gt;=zakresy_produkcyjne!G$2,F568&lt;=zakresy_produkcyjne!G$3)</f>
        <v/>
      </c>
      <c r="AO568" s="309">
        <f>AND(G568&gt;=zakresy_produkcyjne!H$2,G568&lt;=zakresy_produkcyjne!H$3)</f>
        <v/>
      </c>
      <c r="AP568" s="309">
        <f>AND(O568&gt;=zakresy_produkcyjne!I$2,O568&lt;=zakresy_produkcyjne!I$3)</f>
        <v/>
      </c>
      <c r="AQ568" s="309">
        <f>AND(P568&gt;=zakresy_produkcyjne!J$2,P568&lt;=zakresy_produkcyjne!J$3)</f>
        <v/>
      </c>
      <c r="AR568" s="309">
        <f>AND(Q568&gt;=zakresy_produkcyjne!K$2,Q568&lt;=zakresy_produkcyjne!K$3)</f>
        <v/>
      </c>
      <c r="AS568" s="309">
        <f>AND(R568&gt;=zakresy_produkcyjne!L$2,R568&lt;=zakresy_produkcyjne!L$3)</f>
        <v/>
      </c>
      <c r="AT568" s="309">
        <f>AND(AI568:AO568)</f>
        <v/>
      </c>
      <c r="AU568" s="309">
        <f>AND(AP568:AS568)</f>
        <v/>
      </c>
      <c r="AV568" s="309">
        <f>AND(AT568:AU568)</f>
        <v/>
      </c>
      <c r="AW568" s="309">
        <f>AI568*zakresy_produkcyjne!B$4+AJ568*zakresy_produkcyjne!C$4+AK568*zakresy_produkcyjne!D$4+AL568*zakresy_produkcyjne!E$4+AM568*zakresy_produkcyjne!F$4+AN568*zakresy_produkcyjne!G$4+AO568*zakresy_produkcyjne!H$4+AP568*zakresy_produkcyjne!I$4+AQ568*zakresy_produkcyjne!J$4+AR568*zakresy_produkcyjne!K$4+AS568*zakresy_produkcyjne!L$4</f>
        <v/>
      </c>
      <c r="BD568" s="309" t="n">
        <v>185</v>
      </c>
    </row>
    <row customHeight="1" ht="13.8" r="569" s="311">
      <c r="A569" s="493" t="n">
        <v>3.42</v>
      </c>
      <c r="B569" s="493" t="n">
        <v>2.32</v>
      </c>
      <c r="C569" s="493" t="n">
        <v>0.24</v>
      </c>
      <c r="D569" s="493" t="n">
        <v>0.048</v>
      </c>
      <c r="E569" s="493" t="n">
        <v>0.51</v>
      </c>
      <c r="F569" s="493" t="n">
        <v>1</v>
      </c>
      <c r="G569" s="493" t="n">
        <v>0.21</v>
      </c>
      <c r="H569" s="493" t="n">
        <v>0.013</v>
      </c>
      <c r="I569" s="493" t="n">
        <v>0.015</v>
      </c>
      <c r="J569" s="493" t="n">
        <v>0</v>
      </c>
      <c r="K569" s="493" t="n">
        <v>0</v>
      </c>
      <c r="L569" s="493" t="n">
        <v>0</v>
      </c>
      <c r="M569" s="493" t="n">
        <v>0</v>
      </c>
      <c r="N569" s="493" t="n">
        <v>0</v>
      </c>
      <c r="O569" s="493" t="n">
        <v>900</v>
      </c>
      <c r="P569" s="493" t="n">
        <v>90</v>
      </c>
      <c r="Q569" s="493" t="n">
        <v>320</v>
      </c>
      <c r="R569" s="493" t="n">
        <v>90</v>
      </c>
      <c r="S569" s="493" t="n"/>
      <c r="T569" s="493" t="n"/>
      <c r="U569" s="493" t="n"/>
      <c r="V569" s="493">
        <f>KONWERTUJ_TWARDOSC(AE569,tabela_twardosci!$M$8:$M$69,tabela_twardosci!$K$8:$K$69)</f>
        <v/>
      </c>
      <c r="W569" s="493" t="n"/>
      <c r="X569" s="493" t="n"/>
      <c r="Y569" s="494" t="n">
        <v>66</v>
      </c>
      <c r="Z569" s="493" t="n"/>
      <c r="AA569" s="493" t="n"/>
      <c r="AB569" s="493" t="n"/>
      <c r="AC569" s="493" t="n"/>
      <c r="AD569" s="493" t="n"/>
      <c r="AE569" s="493" t="n">
        <v>405.5</v>
      </c>
      <c r="AF569" s="309">
        <f>NOT(OR(ISBLANK(S569),ISBLANK(T569),ISBLANK(U569),ISBLANK(V569),AND(ISBLANK(W569),ISBLANK(X569))))</f>
        <v/>
      </c>
      <c r="AG569" s="309" t="n">
        <v>25</v>
      </c>
      <c r="AH569" s="309">
        <f>IF(AG707&lt;=30,1,IF(AG707&lt;=60,2,IF(AG707&lt;=100,3,"bd")))</f>
        <v/>
      </c>
      <c r="AI569" s="309">
        <f>AND(A569&gt;=zakresy_produkcyjne!B$2,A569&lt;=zakresy_produkcyjne!B$3)</f>
        <v/>
      </c>
      <c r="AJ569" s="309">
        <f>AND(B569&gt;=zakresy_produkcyjne!C$2,B569&lt;=zakresy_produkcyjne!C$3)</f>
        <v/>
      </c>
      <c r="AK569" s="309">
        <f>AND(C569&gt;=zakresy_produkcyjne!D$2,C569&lt;=zakresy_produkcyjne!D$3)</f>
        <v/>
      </c>
      <c r="AL569" s="309">
        <f>AND(D569&gt;=zakresy_produkcyjne!E$2,D569&lt;=zakresy_produkcyjne!E$3)</f>
        <v/>
      </c>
      <c r="AM569" s="309">
        <f>AND(E569&gt;=zakresy_produkcyjne!F$2,E569&lt;=zakresy_produkcyjne!F$3)</f>
        <v/>
      </c>
      <c r="AN569" s="309">
        <f>AND(F569&gt;=zakresy_produkcyjne!G$2,F569&lt;=zakresy_produkcyjne!G$3)</f>
        <v/>
      </c>
      <c r="AO569" s="309">
        <f>AND(G569&gt;=zakresy_produkcyjne!H$2,G569&lt;=zakresy_produkcyjne!H$3)</f>
        <v/>
      </c>
      <c r="AP569" s="309">
        <f>AND(O569&gt;=zakresy_produkcyjne!I$2,O569&lt;=zakresy_produkcyjne!I$3)</f>
        <v/>
      </c>
      <c r="AQ569" s="309">
        <f>AND(P569&gt;=zakresy_produkcyjne!J$2,P569&lt;=zakresy_produkcyjne!J$3)</f>
        <v/>
      </c>
      <c r="AR569" s="309">
        <f>AND(Q569&gt;=zakresy_produkcyjne!K$2,Q569&lt;=zakresy_produkcyjne!K$3)</f>
        <v/>
      </c>
      <c r="AS569" s="309">
        <f>AND(R569&gt;=zakresy_produkcyjne!L$2,R569&lt;=zakresy_produkcyjne!L$3)</f>
        <v/>
      </c>
      <c r="AT569" s="309">
        <f>AND(AI569:AO569)</f>
        <v/>
      </c>
      <c r="AU569" s="309">
        <f>AND(AP569:AS569)</f>
        <v/>
      </c>
      <c r="AV569" s="309">
        <f>AND(AT569:AU569)</f>
        <v/>
      </c>
      <c r="AW569" s="309">
        <f>AI569*zakresy_produkcyjne!B$4+AJ569*zakresy_produkcyjne!C$4+AK569*zakresy_produkcyjne!D$4+AL569*zakresy_produkcyjne!E$4+AM569*zakresy_produkcyjne!F$4+AN569*zakresy_produkcyjne!G$4+AO569*zakresy_produkcyjne!H$4+AP569*zakresy_produkcyjne!I$4+AQ569*zakresy_produkcyjne!J$4+AR569*zakresy_produkcyjne!K$4+AS569*zakresy_produkcyjne!L$4</f>
        <v/>
      </c>
      <c r="BD569" s="309" t="n">
        <v>185</v>
      </c>
    </row>
    <row customHeight="1" ht="13.8" r="570" s="311">
      <c r="A570" s="493" t="n">
        <v>3.42</v>
      </c>
      <c r="B570" s="493" t="n">
        <v>2.32</v>
      </c>
      <c r="C570" s="493" t="n">
        <v>0.24</v>
      </c>
      <c r="D570" s="493" t="n">
        <v>0.048</v>
      </c>
      <c r="E570" s="493" t="n">
        <v>0.51</v>
      </c>
      <c r="F570" s="493" t="n">
        <v>1</v>
      </c>
      <c r="G570" s="493" t="n">
        <v>0.21</v>
      </c>
      <c r="H570" s="493" t="n">
        <v>0.013</v>
      </c>
      <c r="I570" s="493" t="n">
        <v>0.015</v>
      </c>
      <c r="J570" s="493" t="n">
        <v>0</v>
      </c>
      <c r="K570" s="493" t="n">
        <v>0</v>
      </c>
      <c r="L570" s="493" t="n">
        <v>0</v>
      </c>
      <c r="M570" s="493" t="n">
        <v>0</v>
      </c>
      <c r="N570" s="493" t="n">
        <v>0</v>
      </c>
      <c r="O570" s="493" t="n">
        <v>900</v>
      </c>
      <c r="P570" s="493" t="n">
        <v>90</v>
      </c>
      <c r="Q570" s="493" t="n">
        <v>320</v>
      </c>
      <c r="R570" s="493" t="n">
        <v>120</v>
      </c>
      <c r="S570" s="493" t="n"/>
      <c r="T570" s="493" t="n"/>
      <c r="U570" s="493" t="n"/>
      <c r="V570" s="493">
        <f>KONWERTUJ_TWARDOSC(AE570,tabela_twardosci!$M$8:$M$69,tabela_twardosci!$K$8:$K$69)</f>
        <v/>
      </c>
      <c r="W570" s="493" t="n"/>
      <c r="X570" s="493" t="n"/>
      <c r="Y570" s="494" t="n">
        <v>66</v>
      </c>
      <c r="Z570" s="493" t="n"/>
      <c r="AA570" s="493" t="n"/>
      <c r="AB570" s="493" t="n"/>
      <c r="AC570" s="493" t="n"/>
      <c r="AD570" s="493" t="n"/>
      <c r="AE570" s="493" t="n">
        <v>408.5</v>
      </c>
      <c r="AF570" s="309">
        <f>NOT(OR(ISBLANK(S570),ISBLANK(T570),ISBLANK(U570),ISBLANK(V570),AND(ISBLANK(W570),ISBLANK(X570))))</f>
        <v/>
      </c>
      <c r="AG570" s="309" t="n">
        <v>25</v>
      </c>
      <c r="AH570" s="309">
        <f>IF(AG708&lt;=30,1,IF(AG708&lt;=60,2,IF(AG708&lt;=100,3,"bd")))</f>
        <v/>
      </c>
      <c r="AI570" s="309">
        <f>AND(A570&gt;=zakresy_produkcyjne!B$2,A570&lt;=zakresy_produkcyjne!B$3)</f>
        <v/>
      </c>
      <c r="AJ570" s="309">
        <f>AND(B570&gt;=zakresy_produkcyjne!C$2,B570&lt;=zakresy_produkcyjne!C$3)</f>
        <v/>
      </c>
      <c r="AK570" s="309">
        <f>AND(C570&gt;=zakresy_produkcyjne!D$2,C570&lt;=zakresy_produkcyjne!D$3)</f>
        <v/>
      </c>
      <c r="AL570" s="309">
        <f>AND(D570&gt;=zakresy_produkcyjne!E$2,D570&lt;=zakresy_produkcyjne!E$3)</f>
        <v/>
      </c>
      <c r="AM570" s="309">
        <f>AND(E570&gt;=zakresy_produkcyjne!F$2,E570&lt;=zakresy_produkcyjne!F$3)</f>
        <v/>
      </c>
      <c r="AN570" s="309">
        <f>AND(F570&gt;=zakresy_produkcyjne!G$2,F570&lt;=zakresy_produkcyjne!G$3)</f>
        <v/>
      </c>
      <c r="AO570" s="309">
        <f>AND(G570&gt;=zakresy_produkcyjne!H$2,G570&lt;=zakresy_produkcyjne!H$3)</f>
        <v/>
      </c>
      <c r="AP570" s="309">
        <f>AND(O570&gt;=zakresy_produkcyjne!I$2,O570&lt;=zakresy_produkcyjne!I$3)</f>
        <v/>
      </c>
      <c r="AQ570" s="309">
        <f>AND(P570&gt;=zakresy_produkcyjne!J$2,P570&lt;=zakresy_produkcyjne!J$3)</f>
        <v/>
      </c>
      <c r="AR570" s="309">
        <f>AND(Q570&gt;=zakresy_produkcyjne!K$2,Q570&lt;=zakresy_produkcyjne!K$3)</f>
        <v/>
      </c>
      <c r="AS570" s="309">
        <f>AND(R570&gt;=zakresy_produkcyjne!L$2,R570&lt;=zakresy_produkcyjne!L$3)</f>
        <v/>
      </c>
      <c r="AT570" s="309">
        <f>AND(AI570:AO570)</f>
        <v/>
      </c>
      <c r="AU570" s="309">
        <f>AND(AP570:AS570)</f>
        <v/>
      </c>
      <c r="AV570" s="309">
        <f>AND(AT570:AU570)</f>
        <v/>
      </c>
      <c r="AW570" s="309">
        <f>AI570*zakresy_produkcyjne!B$4+AJ570*zakresy_produkcyjne!C$4+AK570*zakresy_produkcyjne!D$4+AL570*zakresy_produkcyjne!E$4+AM570*zakresy_produkcyjne!F$4+AN570*zakresy_produkcyjne!G$4+AO570*zakresy_produkcyjne!H$4+AP570*zakresy_produkcyjne!I$4+AQ570*zakresy_produkcyjne!J$4+AR570*zakresy_produkcyjne!K$4+AS570*zakresy_produkcyjne!L$4</f>
        <v/>
      </c>
      <c r="BD570" s="309" t="n">
        <v>185</v>
      </c>
    </row>
    <row customHeight="1" ht="13.8" r="571" s="311">
      <c r="A571" s="493" t="n">
        <v>3.42</v>
      </c>
      <c r="B571" s="493" t="n">
        <v>2.33</v>
      </c>
      <c r="C571" s="493" t="n">
        <v>0.23</v>
      </c>
      <c r="D571" s="493" t="n">
        <v>0.049</v>
      </c>
      <c r="E571" s="493" t="n">
        <v>0.5</v>
      </c>
      <c r="F571" s="493" t="n">
        <v>1.02</v>
      </c>
      <c r="G571" s="493" t="n">
        <v>0.25</v>
      </c>
      <c r="H571" s="493" t="n">
        <v>0.013</v>
      </c>
      <c r="I571" s="493" t="n">
        <v>0.015</v>
      </c>
      <c r="J571" s="493" t="n">
        <v>0</v>
      </c>
      <c r="K571" s="493" t="n">
        <v>0</v>
      </c>
      <c r="L571" s="493" t="n">
        <v>0</v>
      </c>
      <c r="M571" s="493" t="n">
        <v>0</v>
      </c>
      <c r="N571" s="493" t="n">
        <v>0</v>
      </c>
      <c r="O571" s="493" t="n">
        <v>900</v>
      </c>
      <c r="P571" s="493" t="n">
        <v>90</v>
      </c>
      <c r="Q571" s="493" t="n">
        <v>260</v>
      </c>
      <c r="R571" s="493" t="n">
        <v>30</v>
      </c>
      <c r="S571" s="493" t="n"/>
      <c r="T571" s="493" t="n"/>
      <c r="U571" s="493" t="n"/>
      <c r="V571" s="493">
        <f>KONWERTUJ_TWARDOSC(AE571,tabela_twardosci!$M$8:$M$69,tabela_twardosci!$K$8:$K$69)</f>
        <v/>
      </c>
      <c r="W571" s="493" t="n"/>
      <c r="X571" s="493" t="n"/>
      <c r="Y571" s="494" t="n">
        <v>66</v>
      </c>
      <c r="Z571" s="493" t="n"/>
      <c r="AA571" s="493" t="n"/>
      <c r="AB571" s="493" t="n"/>
      <c r="AC571" s="493" t="n"/>
      <c r="AD571" s="493" t="n"/>
      <c r="AE571" s="493" t="n">
        <v>484</v>
      </c>
      <c r="AF571" s="309">
        <f>NOT(OR(ISBLANK(S571),ISBLANK(T571),ISBLANK(U571),ISBLANK(V571),AND(ISBLANK(W571),ISBLANK(X571))))</f>
        <v/>
      </c>
      <c r="AG571" s="309" t="n">
        <v>25</v>
      </c>
      <c r="AH571" s="309">
        <f>IF(AG709&lt;=30,1,IF(AG709&lt;=60,2,IF(AG709&lt;=100,3,"bd")))</f>
        <v/>
      </c>
      <c r="AI571" s="309">
        <f>AND(A571&gt;=zakresy_produkcyjne!B$2,A571&lt;=zakresy_produkcyjne!B$3)</f>
        <v/>
      </c>
      <c r="AJ571" s="309">
        <f>AND(B571&gt;=zakresy_produkcyjne!C$2,B571&lt;=zakresy_produkcyjne!C$3)</f>
        <v/>
      </c>
      <c r="AK571" s="309">
        <f>AND(C571&gt;=zakresy_produkcyjne!D$2,C571&lt;=zakresy_produkcyjne!D$3)</f>
        <v/>
      </c>
      <c r="AL571" s="309">
        <f>AND(D571&gt;=zakresy_produkcyjne!E$2,D571&lt;=zakresy_produkcyjne!E$3)</f>
        <v/>
      </c>
      <c r="AM571" s="309">
        <f>AND(E571&gt;=zakresy_produkcyjne!F$2,E571&lt;=zakresy_produkcyjne!F$3)</f>
        <v/>
      </c>
      <c r="AN571" s="309">
        <f>AND(F571&gt;=zakresy_produkcyjne!G$2,F571&lt;=zakresy_produkcyjne!G$3)</f>
        <v/>
      </c>
      <c r="AO571" s="309">
        <f>AND(G571&gt;=zakresy_produkcyjne!H$2,G571&lt;=zakresy_produkcyjne!H$3)</f>
        <v/>
      </c>
      <c r="AP571" s="309">
        <f>AND(O571&gt;=zakresy_produkcyjne!I$2,O571&lt;=zakresy_produkcyjne!I$3)</f>
        <v/>
      </c>
      <c r="AQ571" s="309">
        <f>AND(P571&gt;=zakresy_produkcyjne!J$2,P571&lt;=zakresy_produkcyjne!J$3)</f>
        <v/>
      </c>
      <c r="AR571" s="309">
        <f>AND(Q571&gt;=zakresy_produkcyjne!K$2,Q571&lt;=zakresy_produkcyjne!K$3)</f>
        <v/>
      </c>
      <c r="AS571" s="309">
        <f>AND(R571&gt;=zakresy_produkcyjne!L$2,R571&lt;=zakresy_produkcyjne!L$3)</f>
        <v/>
      </c>
      <c r="AT571" s="309">
        <f>AND(AI571:AO571)</f>
        <v/>
      </c>
      <c r="AU571" s="309">
        <f>AND(AP571:AS571)</f>
        <v/>
      </c>
      <c r="AV571" s="309">
        <f>AND(AT571:AU571)</f>
        <v/>
      </c>
      <c r="AW571" s="309">
        <f>AI571*zakresy_produkcyjne!B$4+AJ571*zakresy_produkcyjne!C$4+AK571*zakresy_produkcyjne!D$4+AL571*zakresy_produkcyjne!E$4+AM571*zakresy_produkcyjne!F$4+AN571*zakresy_produkcyjne!G$4+AO571*zakresy_produkcyjne!H$4+AP571*zakresy_produkcyjne!I$4+AQ571*zakresy_produkcyjne!J$4+AR571*zakresy_produkcyjne!K$4+AS571*zakresy_produkcyjne!L$4</f>
        <v/>
      </c>
      <c r="BD571" s="309" t="n">
        <v>185</v>
      </c>
    </row>
    <row customHeight="1" ht="13.8" r="572" s="311">
      <c r="A572" s="493" t="n">
        <v>3.42</v>
      </c>
      <c r="B572" s="493" t="n">
        <v>2.33</v>
      </c>
      <c r="C572" s="493" t="n">
        <v>0.23</v>
      </c>
      <c r="D572" s="493" t="n">
        <v>0.049</v>
      </c>
      <c r="E572" s="493" t="n">
        <v>0.5</v>
      </c>
      <c r="F572" s="493" t="n">
        <v>1.02</v>
      </c>
      <c r="G572" s="493" t="n">
        <v>0.25</v>
      </c>
      <c r="H572" s="493" t="n">
        <v>0.013</v>
      </c>
      <c r="I572" s="493" t="n">
        <v>0.015</v>
      </c>
      <c r="J572" s="493" t="n">
        <v>0</v>
      </c>
      <c r="K572" s="493" t="n">
        <v>0</v>
      </c>
      <c r="L572" s="493" t="n">
        <v>0</v>
      </c>
      <c r="M572" s="493" t="n">
        <v>0</v>
      </c>
      <c r="N572" s="493" t="n">
        <v>0</v>
      </c>
      <c r="O572" s="493" t="n">
        <v>900</v>
      </c>
      <c r="P572" s="493" t="n">
        <v>90</v>
      </c>
      <c r="Q572" s="493" t="n">
        <v>260</v>
      </c>
      <c r="R572" s="493" t="n">
        <v>60</v>
      </c>
      <c r="S572" s="493" t="n"/>
      <c r="T572" s="493" t="n"/>
      <c r="U572" s="493" t="n"/>
      <c r="V572" s="493">
        <f>KONWERTUJ_TWARDOSC(AE572,tabela_twardosci!$M$8:$M$69,tabela_twardosci!$K$8:$K$69)</f>
        <v/>
      </c>
      <c r="W572" s="493" t="n"/>
      <c r="X572" s="493" t="n"/>
      <c r="Y572" s="494" t="n">
        <v>66</v>
      </c>
      <c r="Z572" s="493" t="n"/>
      <c r="AA572" s="493" t="n"/>
      <c r="AB572" s="493" t="n"/>
      <c r="AC572" s="493" t="n"/>
      <c r="AD572" s="493" t="n"/>
      <c r="AE572" s="493" t="n">
        <v>471</v>
      </c>
      <c r="AF572" s="309">
        <f>NOT(OR(ISBLANK(S572),ISBLANK(T572),ISBLANK(U572),ISBLANK(V572),AND(ISBLANK(W572),ISBLANK(X572))))</f>
        <v/>
      </c>
      <c r="AG572" s="309" t="n">
        <v>25</v>
      </c>
      <c r="AH572" s="309">
        <f>IF(AG710&lt;=30,1,IF(AG710&lt;=60,2,IF(AG710&lt;=100,3,"bd")))</f>
        <v/>
      </c>
      <c r="AI572" s="309">
        <f>AND(A572&gt;=zakresy_produkcyjne!B$2,A572&lt;=zakresy_produkcyjne!B$3)</f>
        <v/>
      </c>
      <c r="AJ572" s="309">
        <f>AND(B572&gt;=zakresy_produkcyjne!C$2,B572&lt;=zakresy_produkcyjne!C$3)</f>
        <v/>
      </c>
      <c r="AK572" s="309">
        <f>AND(C572&gt;=zakresy_produkcyjne!D$2,C572&lt;=zakresy_produkcyjne!D$3)</f>
        <v/>
      </c>
      <c r="AL572" s="309">
        <f>AND(D572&gt;=zakresy_produkcyjne!E$2,D572&lt;=zakresy_produkcyjne!E$3)</f>
        <v/>
      </c>
      <c r="AM572" s="309">
        <f>AND(E572&gt;=zakresy_produkcyjne!F$2,E572&lt;=zakresy_produkcyjne!F$3)</f>
        <v/>
      </c>
      <c r="AN572" s="309">
        <f>AND(F572&gt;=zakresy_produkcyjne!G$2,F572&lt;=zakresy_produkcyjne!G$3)</f>
        <v/>
      </c>
      <c r="AO572" s="309">
        <f>AND(G572&gt;=zakresy_produkcyjne!H$2,G572&lt;=zakresy_produkcyjne!H$3)</f>
        <v/>
      </c>
      <c r="AP572" s="309">
        <f>AND(O572&gt;=zakresy_produkcyjne!I$2,O572&lt;=zakresy_produkcyjne!I$3)</f>
        <v/>
      </c>
      <c r="AQ572" s="309">
        <f>AND(P572&gt;=zakresy_produkcyjne!J$2,P572&lt;=zakresy_produkcyjne!J$3)</f>
        <v/>
      </c>
      <c r="AR572" s="309">
        <f>AND(Q572&gt;=zakresy_produkcyjne!K$2,Q572&lt;=zakresy_produkcyjne!K$3)</f>
        <v/>
      </c>
      <c r="AS572" s="309">
        <f>AND(R572&gt;=zakresy_produkcyjne!L$2,R572&lt;=zakresy_produkcyjne!L$3)</f>
        <v/>
      </c>
      <c r="AT572" s="309">
        <f>AND(AI572:AO572)</f>
        <v/>
      </c>
      <c r="AU572" s="309">
        <f>AND(AP572:AS572)</f>
        <v/>
      </c>
      <c r="AV572" s="309">
        <f>AND(AT572:AU572)</f>
        <v/>
      </c>
      <c r="AW572" s="309">
        <f>AI572*zakresy_produkcyjne!B$4+AJ572*zakresy_produkcyjne!C$4+AK572*zakresy_produkcyjne!D$4+AL572*zakresy_produkcyjne!E$4+AM572*zakresy_produkcyjne!F$4+AN572*zakresy_produkcyjne!G$4+AO572*zakresy_produkcyjne!H$4+AP572*zakresy_produkcyjne!I$4+AQ572*zakresy_produkcyjne!J$4+AR572*zakresy_produkcyjne!K$4+AS572*zakresy_produkcyjne!L$4</f>
        <v/>
      </c>
      <c r="BD572" s="309" t="n">
        <v>185</v>
      </c>
    </row>
    <row customHeight="1" ht="13.8" r="573" s="311">
      <c r="A573" s="493" t="n">
        <v>3.42</v>
      </c>
      <c r="B573" s="493" t="n">
        <v>2.33</v>
      </c>
      <c r="C573" s="493" t="n">
        <v>0.23</v>
      </c>
      <c r="D573" s="493" t="n">
        <v>0.049</v>
      </c>
      <c r="E573" s="493" t="n">
        <v>0.5</v>
      </c>
      <c r="F573" s="493" t="n">
        <v>1.02</v>
      </c>
      <c r="G573" s="493" t="n">
        <v>0.25</v>
      </c>
      <c r="H573" s="493" t="n">
        <v>0.013</v>
      </c>
      <c r="I573" s="493" t="n">
        <v>0.015</v>
      </c>
      <c r="J573" s="493" t="n">
        <v>0</v>
      </c>
      <c r="K573" s="493" t="n">
        <v>0</v>
      </c>
      <c r="L573" s="493" t="n">
        <v>0</v>
      </c>
      <c r="M573" s="493" t="n">
        <v>0</v>
      </c>
      <c r="N573" s="493" t="n">
        <v>0</v>
      </c>
      <c r="O573" s="493" t="n">
        <v>900</v>
      </c>
      <c r="P573" s="493" t="n">
        <v>90</v>
      </c>
      <c r="Q573" s="493" t="n">
        <v>260</v>
      </c>
      <c r="R573" s="493" t="n">
        <v>90</v>
      </c>
      <c r="S573" s="493" t="n"/>
      <c r="T573" s="493" t="n"/>
      <c r="U573" s="493" t="n"/>
      <c r="V573" s="493">
        <f>KONWERTUJ_TWARDOSC(AE573,tabela_twardosci!$M$8:$M$69,tabela_twardosci!$K$8:$K$69)</f>
        <v/>
      </c>
      <c r="W573" s="493" t="n"/>
      <c r="X573" s="493" t="n"/>
      <c r="Y573" s="494" t="n">
        <v>66</v>
      </c>
      <c r="Z573" s="493" t="n"/>
      <c r="AA573" s="493" t="n"/>
      <c r="AB573" s="493" t="n"/>
      <c r="AC573" s="493" t="n"/>
      <c r="AD573" s="493" t="n"/>
      <c r="AE573" s="493" t="n">
        <v>469</v>
      </c>
      <c r="AF573" s="309">
        <f>NOT(OR(ISBLANK(S573),ISBLANK(T573),ISBLANK(U573),ISBLANK(V573),AND(ISBLANK(W573),ISBLANK(X573))))</f>
        <v/>
      </c>
      <c r="AG573" s="309" t="n">
        <v>25</v>
      </c>
      <c r="AH573" s="309">
        <f>IF(AG711&lt;=30,1,IF(AG711&lt;=60,2,IF(AG711&lt;=100,3,"bd")))</f>
        <v/>
      </c>
      <c r="AI573" s="309">
        <f>AND(A573&gt;=zakresy_produkcyjne!B$2,A573&lt;=zakresy_produkcyjne!B$3)</f>
        <v/>
      </c>
      <c r="AJ573" s="309">
        <f>AND(B573&gt;=zakresy_produkcyjne!C$2,B573&lt;=zakresy_produkcyjne!C$3)</f>
        <v/>
      </c>
      <c r="AK573" s="309">
        <f>AND(C573&gt;=zakresy_produkcyjne!D$2,C573&lt;=zakresy_produkcyjne!D$3)</f>
        <v/>
      </c>
      <c r="AL573" s="309">
        <f>AND(D573&gt;=zakresy_produkcyjne!E$2,D573&lt;=zakresy_produkcyjne!E$3)</f>
        <v/>
      </c>
      <c r="AM573" s="309">
        <f>AND(E573&gt;=zakresy_produkcyjne!F$2,E573&lt;=zakresy_produkcyjne!F$3)</f>
        <v/>
      </c>
      <c r="AN573" s="309">
        <f>AND(F573&gt;=zakresy_produkcyjne!G$2,F573&lt;=zakresy_produkcyjne!G$3)</f>
        <v/>
      </c>
      <c r="AO573" s="309">
        <f>AND(G573&gt;=zakresy_produkcyjne!H$2,G573&lt;=zakresy_produkcyjne!H$3)</f>
        <v/>
      </c>
      <c r="AP573" s="309">
        <f>AND(O573&gt;=zakresy_produkcyjne!I$2,O573&lt;=zakresy_produkcyjne!I$3)</f>
        <v/>
      </c>
      <c r="AQ573" s="309">
        <f>AND(P573&gt;=zakresy_produkcyjne!J$2,P573&lt;=zakresy_produkcyjne!J$3)</f>
        <v/>
      </c>
      <c r="AR573" s="309">
        <f>AND(Q573&gt;=zakresy_produkcyjne!K$2,Q573&lt;=zakresy_produkcyjne!K$3)</f>
        <v/>
      </c>
      <c r="AS573" s="309">
        <f>AND(R573&gt;=zakresy_produkcyjne!L$2,R573&lt;=zakresy_produkcyjne!L$3)</f>
        <v/>
      </c>
      <c r="AT573" s="309">
        <f>AND(AI573:AO573)</f>
        <v/>
      </c>
      <c r="AU573" s="309">
        <f>AND(AP573:AS573)</f>
        <v/>
      </c>
      <c r="AV573" s="309">
        <f>AND(AT573:AU573)</f>
        <v/>
      </c>
      <c r="AW573" s="309">
        <f>AI573*zakresy_produkcyjne!B$4+AJ573*zakresy_produkcyjne!C$4+AK573*zakresy_produkcyjne!D$4+AL573*zakresy_produkcyjne!E$4+AM573*zakresy_produkcyjne!F$4+AN573*zakresy_produkcyjne!G$4+AO573*zakresy_produkcyjne!H$4+AP573*zakresy_produkcyjne!I$4+AQ573*zakresy_produkcyjne!J$4+AR573*zakresy_produkcyjne!K$4+AS573*zakresy_produkcyjne!L$4</f>
        <v/>
      </c>
      <c r="BD573" s="309" t="n">
        <v>185</v>
      </c>
    </row>
    <row customHeight="1" ht="13.8" r="574" s="311">
      <c r="A574" s="493" t="n">
        <v>3.42</v>
      </c>
      <c r="B574" s="493" t="n">
        <v>2.33</v>
      </c>
      <c r="C574" s="493" t="n">
        <v>0.23</v>
      </c>
      <c r="D574" s="493" t="n">
        <v>0.049</v>
      </c>
      <c r="E574" s="493" t="n">
        <v>0.5</v>
      </c>
      <c r="F574" s="493" t="n">
        <v>1.02</v>
      </c>
      <c r="G574" s="493" t="n">
        <v>0.25</v>
      </c>
      <c r="H574" s="493" t="n">
        <v>0.013</v>
      </c>
      <c r="I574" s="493" t="n">
        <v>0.015</v>
      </c>
      <c r="J574" s="493" t="n">
        <v>0</v>
      </c>
      <c r="K574" s="493" t="n">
        <v>0</v>
      </c>
      <c r="L574" s="493" t="n">
        <v>0</v>
      </c>
      <c r="M574" s="493" t="n">
        <v>0</v>
      </c>
      <c r="N574" s="493" t="n">
        <v>0</v>
      </c>
      <c r="O574" s="493" t="n">
        <v>900</v>
      </c>
      <c r="P574" s="493" t="n">
        <v>90</v>
      </c>
      <c r="Q574" s="493" t="n">
        <v>260</v>
      </c>
      <c r="R574" s="493" t="n">
        <v>120</v>
      </c>
      <c r="S574" s="493" t="n"/>
      <c r="T574" s="493" t="n"/>
      <c r="U574" s="493" t="n"/>
      <c r="V574" s="493">
        <f>KONWERTUJ_TWARDOSC(AE574,tabela_twardosci!$M$8:$M$69,tabela_twardosci!$K$8:$K$69)</f>
        <v/>
      </c>
      <c r="W574" s="493" t="n"/>
      <c r="X574" s="493" t="n"/>
      <c r="Y574" s="494" t="n">
        <v>66</v>
      </c>
      <c r="Z574" s="493" t="n"/>
      <c r="AA574" s="493" t="n"/>
      <c r="AB574" s="493" t="n"/>
      <c r="AC574" s="493" t="n"/>
      <c r="AD574" s="493" t="n"/>
      <c r="AE574" s="493" t="n">
        <v>474.5</v>
      </c>
      <c r="AF574" s="309">
        <f>NOT(OR(ISBLANK(S574),ISBLANK(T574),ISBLANK(U574),ISBLANK(V574),AND(ISBLANK(W574),ISBLANK(X574))))</f>
        <v/>
      </c>
      <c r="AG574" s="309" t="n">
        <v>25</v>
      </c>
      <c r="AH574" s="309">
        <f>IF(AG712&lt;=30,1,IF(AG712&lt;=60,2,IF(AG712&lt;=100,3,"bd")))</f>
        <v/>
      </c>
      <c r="AI574" s="309">
        <f>AND(A574&gt;=zakresy_produkcyjne!B$2,A574&lt;=zakresy_produkcyjne!B$3)</f>
        <v/>
      </c>
      <c r="AJ574" s="309">
        <f>AND(B574&gt;=zakresy_produkcyjne!C$2,B574&lt;=zakresy_produkcyjne!C$3)</f>
        <v/>
      </c>
      <c r="AK574" s="309">
        <f>AND(C574&gt;=zakresy_produkcyjne!D$2,C574&lt;=zakresy_produkcyjne!D$3)</f>
        <v/>
      </c>
      <c r="AL574" s="309">
        <f>AND(D574&gt;=zakresy_produkcyjne!E$2,D574&lt;=zakresy_produkcyjne!E$3)</f>
        <v/>
      </c>
      <c r="AM574" s="309">
        <f>AND(E574&gt;=zakresy_produkcyjne!F$2,E574&lt;=zakresy_produkcyjne!F$3)</f>
        <v/>
      </c>
      <c r="AN574" s="309">
        <f>AND(F574&gt;=zakresy_produkcyjne!G$2,F574&lt;=zakresy_produkcyjne!G$3)</f>
        <v/>
      </c>
      <c r="AO574" s="309">
        <f>AND(G574&gt;=zakresy_produkcyjne!H$2,G574&lt;=zakresy_produkcyjne!H$3)</f>
        <v/>
      </c>
      <c r="AP574" s="309">
        <f>AND(O574&gt;=zakresy_produkcyjne!I$2,O574&lt;=zakresy_produkcyjne!I$3)</f>
        <v/>
      </c>
      <c r="AQ574" s="309">
        <f>AND(P574&gt;=zakresy_produkcyjne!J$2,P574&lt;=zakresy_produkcyjne!J$3)</f>
        <v/>
      </c>
      <c r="AR574" s="309">
        <f>AND(Q574&gt;=zakresy_produkcyjne!K$2,Q574&lt;=zakresy_produkcyjne!K$3)</f>
        <v/>
      </c>
      <c r="AS574" s="309">
        <f>AND(R574&gt;=zakresy_produkcyjne!L$2,R574&lt;=zakresy_produkcyjne!L$3)</f>
        <v/>
      </c>
      <c r="AT574" s="309">
        <f>AND(AI574:AO574)</f>
        <v/>
      </c>
      <c r="AU574" s="309">
        <f>AND(AP574:AS574)</f>
        <v/>
      </c>
      <c r="AV574" s="309">
        <f>AND(AT574:AU574)</f>
        <v/>
      </c>
      <c r="AW574" s="309">
        <f>AI574*zakresy_produkcyjne!B$4+AJ574*zakresy_produkcyjne!C$4+AK574*zakresy_produkcyjne!D$4+AL574*zakresy_produkcyjne!E$4+AM574*zakresy_produkcyjne!F$4+AN574*zakresy_produkcyjne!G$4+AO574*zakresy_produkcyjne!H$4+AP574*zakresy_produkcyjne!I$4+AQ574*zakresy_produkcyjne!J$4+AR574*zakresy_produkcyjne!K$4+AS574*zakresy_produkcyjne!L$4</f>
        <v/>
      </c>
      <c r="BD574" s="309" t="n">
        <v>185</v>
      </c>
    </row>
    <row customHeight="1" ht="13.8" r="575" s="311">
      <c r="A575" s="493" t="n">
        <v>3.42</v>
      </c>
      <c r="B575" s="493" t="n">
        <v>2.33</v>
      </c>
      <c r="C575" s="493" t="n">
        <v>0.23</v>
      </c>
      <c r="D575" s="493" t="n">
        <v>0.049</v>
      </c>
      <c r="E575" s="493" t="n">
        <v>0.5</v>
      </c>
      <c r="F575" s="493" t="n">
        <v>1.02</v>
      </c>
      <c r="G575" s="493" t="n">
        <v>0.25</v>
      </c>
      <c r="H575" s="493" t="n">
        <v>0.013</v>
      </c>
      <c r="I575" s="493" t="n">
        <v>0.015</v>
      </c>
      <c r="J575" s="493" t="n">
        <v>0</v>
      </c>
      <c r="K575" s="493" t="n">
        <v>0</v>
      </c>
      <c r="L575" s="493" t="n">
        <v>0</v>
      </c>
      <c r="M575" s="493" t="n">
        <v>0</v>
      </c>
      <c r="N575" s="493" t="n">
        <v>0</v>
      </c>
      <c r="O575" s="493" t="n">
        <v>900</v>
      </c>
      <c r="P575" s="493" t="n">
        <v>90</v>
      </c>
      <c r="Q575" s="493" t="n">
        <v>290</v>
      </c>
      <c r="R575" s="493" t="n">
        <v>30</v>
      </c>
      <c r="S575" s="493" t="n"/>
      <c r="T575" s="493" t="n"/>
      <c r="U575" s="493" t="n"/>
      <c r="V575" s="493">
        <f>KONWERTUJ_TWARDOSC(AE575,tabela_twardosci!$M$8:$M$69,tabela_twardosci!$K$8:$K$69)</f>
        <v/>
      </c>
      <c r="W575" s="493" t="n"/>
      <c r="X575" s="493" t="n"/>
      <c r="Y575" s="494" t="n">
        <v>66</v>
      </c>
      <c r="Z575" s="493" t="n"/>
      <c r="AA575" s="493" t="n"/>
      <c r="AB575" s="493" t="n"/>
      <c r="AC575" s="493" t="n"/>
      <c r="AD575" s="493" t="n"/>
      <c r="AE575" s="493" t="n">
        <v>450</v>
      </c>
      <c r="AF575" s="309">
        <f>NOT(OR(ISBLANK(S575),ISBLANK(T575),ISBLANK(U575),ISBLANK(V575),AND(ISBLANK(W575),ISBLANK(X575))))</f>
        <v/>
      </c>
      <c r="AG575" s="309" t="n">
        <v>25</v>
      </c>
      <c r="AH575" s="309">
        <f>IF(AG713&lt;=30,1,IF(AG713&lt;=60,2,IF(AG713&lt;=100,3,"bd")))</f>
        <v/>
      </c>
      <c r="AI575" s="309">
        <f>AND(A575&gt;=zakresy_produkcyjne!B$2,A575&lt;=zakresy_produkcyjne!B$3)</f>
        <v/>
      </c>
      <c r="AJ575" s="309">
        <f>AND(B575&gt;=zakresy_produkcyjne!C$2,B575&lt;=zakresy_produkcyjne!C$3)</f>
        <v/>
      </c>
      <c r="AK575" s="309">
        <f>AND(C575&gt;=zakresy_produkcyjne!D$2,C575&lt;=zakresy_produkcyjne!D$3)</f>
        <v/>
      </c>
      <c r="AL575" s="309">
        <f>AND(D575&gt;=zakresy_produkcyjne!E$2,D575&lt;=zakresy_produkcyjne!E$3)</f>
        <v/>
      </c>
      <c r="AM575" s="309">
        <f>AND(E575&gt;=zakresy_produkcyjne!F$2,E575&lt;=zakresy_produkcyjne!F$3)</f>
        <v/>
      </c>
      <c r="AN575" s="309">
        <f>AND(F575&gt;=zakresy_produkcyjne!G$2,F575&lt;=zakresy_produkcyjne!G$3)</f>
        <v/>
      </c>
      <c r="AO575" s="309">
        <f>AND(G575&gt;=zakresy_produkcyjne!H$2,G575&lt;=zakresy_produkcyjne!H$3)</f>
        <v/>
      </c>
      <c r="AP575" s="309">
        <f>AND(O575&gt;=zakresy_produkcyjne!I$2,O575&lt;=zakresy_produkcyjne!I$3)</f>
        <v/>
      </c>
      <c r="AQ575" s="309">
        <f>AND(P575&gt;=zakresy_produkcyjne!J$2,P575&lt;=zakresy_produkcyjne!J$3)</f>
        <v/>
      </c>
      <c r="AR575" s="309">
        <f>AND(Q575&gt;=zakresy_produkcyjne!K$2,Q575&lt;=zakresy_produkcyjne!K$3)</f>
        <v/>
      </c>
      <c r="AS575" s="309">
        <f>AND(R575&gt;=zakresy_produkcyjne!L$2,R575&lt;=zakresy_produkcyjne!L$3)</f>
        <v/>
      </c>
      <c r="AT575" s="309">
        <f>AND(AI575:AO575)</f>
        <v/>
      </c>
      <c r="AU575" s="309">
        <f>AND(AP575:AS575)</f>
        <v/>
      </c>
      <c r="AV575" s="309">
        <f>AND(AT575:AU575)</f>
        <v/>
      </c>
      <c r="AW575" s="309">
        <f>AI575*zakresy_produkcyjne!B$4+AJ575*zakresy_produkcyjne!C$4+AK575*zakresy_produkcyjne!D$4+AL575*zakresy_produkcyjne!E$4+AM575*zakresy_produkcyjne!F$4+AN575*zakresy_produkcyjne!G$4+AO575*zakresy_produkcyjne!H$4+AP575*zakresy_produkcyjne!I$4+AQ575*zakresy_produkcyjne!J$4+AR575*zakresy_produkcyjne!K$4+AS575*zakresy_produkcyjne!L$4</f>
        <v/>
      </c>
      <c r="BD575" s="309" t="n">
        <v>185</v>
      </c>
    </row>
    <row customHeight="1" ht="13.8" r="576" s="311">
      <c r="A576" s="493" t="n">
        <v>3.42</v>
      </c>
      <c r="B576" s="493" t="n">
        <v>2.33</v>
      </c>
      <c r="C576" s="493" t="n">
        <v>0.23</v>
      </c>
      <c r="D576" s="493" t="n">
        <v>0.049</v>
      </c>
      <c r="E576" s="493" t="n">
        <v>0.5</v>
      </c>
      <c r="F576" s="493" t="n">
        <v>1.02</v>
      </c>
      <c r="G576" s="493" t="n">
        <v>0.25</v>
      </c>
      <c r="H576" s="493" t="n">
        <v>0.013</v>
      </c>
      <c r="I576" s="493" t="n">
        <v>0.015</v>
      </c>
      <c r="J576" s="493" t="n">
        <v>0</v>
      </c>
      <c r="K576" s="493" t="n">
        <v>0</v>
      </c>
      <c r="L576" s="493" t="n">
        <v>0</v>
      </c>
      <c r="M576" s="493" t="n">
        <v>0</v>
      </c>
      <c r="N576" s="493" t="n">
        <v>0</v>
      </c>
      <c r="O576" s="493" t="n">
        <v>900</v>
      </c>
      <c r="P576" s="493" t="n">
        <v>90</v>
      </c>
      <c r="Q576" s="493" t="n">
        <v>290</v>
      </c>
      <c r="R576" s="493" t="n">
        <v>60</v>
      </c>
      <c r="S576" s="493" t="n"/>
      <c r="T576" s="493" t="n"/>
      <c r="U576" s="493" t="n"/>
      <c r="V576" s="493">
        <f>KONWERTUJ_TWARDOSC(AE576,tabela_twardosci!$M$8:$M$69,tabela_twardosci!$K$8:$K$69)</f>
        <v/>
      </c>
      <c r="W576" s="493" t="n"/>
      <c r="X576" s="493" t="n"/>
      <c r="Y576" s="494" t="n">
        <v>66</v>
      </c>
      <c r="Z576" s="493" t="n"/>
      <c r="AA576" s="493" t="n"/>
      <c r="AB576" s="493" t="n"/>
      <c r="AC576" s="493" t="n"/>
      <c r="AD576" s="493" t="n"/>
      <c r="AE576" s="493" t="n">
        <v>437</v>
      </c>
      <c r="AF576" s="309">
        <f>NOT(OR(ISBLANK(S576),ISBLANK(T576),ISBLANK(U576),ISBLANK(V576),AND(ISBLANK(W576),ISBLANK(X576))))</f>
        <v/>
      </c>
      <c r="AG576" s="309" t="n">
        <v>25</v>
      </c>
      <c r="AH576" s="309">
        <f>IF(AG714&lt;=30,1,IF(AG714&lt;=60,2,IF(AG714&lt;=100,3,"bd")))</f>
        <v/>
      </c>
      <c r="AI576" s="309">
        <f>AND(A576&gt;=zakresy_produkcyjne!B$2,A576&lt;=zakresy_produkcyjne!B$3)</f>
        <v/>
      </c>
      <c r="AJ576" s="309">
        <f>AND(B576&gt;=zakresy_produkcyjne!C$2,B576&lt;=zakresy_produkcyjne!C$3)</f>
        <v/>
      </c>
      <c r="AK576" s="309">
        <f>AND(C576&gt;=zakresy_produkcyjne!D$2,C576&lt;=zakresy_produkcyjne!D$3)</f>
        <v/>
      </c>
      <c r="AL576" s="309">
        <f>AND(D576&gt;=zakresy_produkcyjne!E$2,D576&lt;=zakresy_produkcyjne!E$3)</f>
        <v/>
      </c>
      <c r="AM576" s="309">
        <f>AND(E576&gt;=zakresy_produkcyjne!F$2,E576&lt;=zakresy_produkcyjne!F$3)</f>
        <v/>
      </c>
      <c r="AN576" s="309">
        <f>AND(F576&gt;=zakresy_produkcyjne!G$2,F576&lt;=zakresy_produkcyjne!G$3)</f>
        <v/>
      </c>
      <c r="AO576" s="309">
        <f>AND(G576&gt;=zakresy_produkcyjne!H$2,G576&lt;=zakresy_produkcyjne!H$3)</f>
        <v/>
      </c>
      <c r="AP576" s="309">
        <f>AND(O576&gt;=zakresy_produkcyjne!I$2,O576&lt;=zakresy_produkcyjne!I$3)</f>
        <v/>
      </c>
      <c r="AQ576" s="309">
        <f>AND(P576&gt;=zakresy_produkcyjne!J$2,P576&lt;=zakresy_produkcyjne!J$3)</f>
        <v/>
      </c>
      <c r="AR576" s="309">
        <f>AND(Q576&gt;=zakresy_produkcyjne!K$2,Q576&lt;=zakresy_produkcyjne!K$3)</f>
        <v/>
      </c>
      <c r="AS576" s="309">
        <f>AND(R576&gt;=zakresy_produkcyjne!L$2,R576&lt;=zakresy_produkcyjne!L$3)</f>
        <v/>
      </c>
      <c r="AT576" s="309">
        <f>AND(AI576:AO576)</f>
        <v/>
      </c>
      <c r="AU576" s="309">
        <f>AND(AP576:AS576)</f>
        <v/>
      </c>
      <c r="AV576" s="309">
        <f>AND(AT576:AU576)</f>
        <v/>
      </c>
      <c r="AW576" s="309">
        <f>AI576*zakresy_produkcyjne!B$4+AJ576*zakresy_produkcyjne!C$4+AK576*zakresy_produkcyjne!D$4+AL576*zakresy_produkcyjne!E$4+AM576*zakresy_produkcyjne!F$4+AN576*zakresy_produkcyjne!G$4+AO576*zakresy_produkcyjne!H$4+AP576*zakresy_produkcyjne!I$4+AQ576*zakresy_produkcyjne!J$4+AR576*zakresy_produkcyjne!K$4+AS576*zakresy_produkcyjne!L$4</f>
        <v/>
      </c>
      <c r="BD576" s="309" t="n">
        <v>185</v>
      </c>
    </row>
    <row customHeight="1" ht="13.8" r="577" s="311">
      <c r="A577" s="493" t="n">
        <v>3.42</v>
      </c>
      <c r="B577" s="493" t="n">
        <v>2.33</v>
      </c>
      <c r="C577" s="493" t="n">
        <v>0.23</v>
      </c>
      <c r="D577" s="493" t="n">
        <v>0.049</v>
      </c>
      <c r="E577" s="493" t="n">
        <v>0.5</v>
      </c>
      <c r="F577" s="493" t="n">
        <v>1.02</v>
      </c>
      <c r="G577" s="493" t="n">
        <v>0.25</v>
      </c>
      <c r="H577" s="493" t="n">
        <v>0.013</v>
      </c>
      <c r="I577" s="493" t="n">
        <v>0.015</v>
      </c>
      <c r="J577" s="493" t="n">
        <v>0</v>
      </c>
      <c r="K577" s="493" t="n">
        <v>0</v>
      </c>
      <c r="L577" s="493" t="n">
        <v>0</v>
      </c>
      <c r="M577" s="493" t="n">
        <v>0</v>
      </c>
      <c r="N577" s="493" t="n">
        <v>0</v>
      </c>
      <c r="O577" s="493" t="n">
        <v>900</v>
      </c>
      <c r="P577" s="493" t="n">
        <v>90</v>
      </c>
      <c r="Q577" s="493" t="n">
        <v>290</v>
      </c>
      <c r="R577" s="493" t="n">
        <v>90</v>
      </c>
      <c r="S577" s="493" t="n"/>
      <c r="T577" s="493" t="n"/>
      <c r="U577" s="493" t="n"/>
      <c r="V577" s="493">
        <f>KONWERTUJ_TWARDOSC(AE577,tabela_twardosci!$M$8:$M$69,tabela_twardosci!$K$8:$K$69)</f>
        <v/>
      </c>
      <c r="W577" s="493" t="n"/>
      <c r="X577" s="493" t="n"/>
      <c r="Y577" s="494" t="n">
        <v>66</v>
      </c>
      <c r="Z577" s="493" t="n"/>
      <c r="AA577" s="493" t="n"/>
      <c r="AB577" s="493" t="n"/>
      <c r="AC577" s="493" t="n"/>
      <c r="AD577" s="493" t="n"/>
      <c r="AE577" s="493" t="n">
        <v>434.5</v>
      </c>
      <c r="AF577" s="309">
        <f>NOT(OR(ISBLANK(S577),ISBLANK(T577),ISBLANK(U577),ISBLANK(V577),AND(ISBLANK(W577),ISBLANK(X577))))</f>
        <v/>
      </c>
      <c r="AG577" s="309" t="n">
        <v>25</v>
      </c>
      <c r="AH577" s="309">
        <f>IF(AG715&lt;=30,1,IF(AG715&lt;=60,2,IF(AG715&lt;=100,3,"bd")))</f>
        <v/>
      </c>
      <c r="AI577" s="309">
        <f>AND(A577&gt;=zakresy_produkcyjne!B$2,A577&lt;=zakresy_produkcyjne!B$3)</f>
        <v/>
      </c>
      <c r="AJ577" s="309">
        <f>AND(B577&gt;=zakresy_produkcyjne!C$2,B577&lt;=zakresy_produkcyjne!C$3)</f>
        <v/>
      </c>
      <c r="AK577" s="309">
        <f>AND(C577&gt;=zakresy_produkcyjne!D$2,C577&lt;=zakresy_produkcyjne!D$3)</f>
        <v/>
      </c>
      <c r="AL577" s="309">
        <f>AND(D577&gt;=zakresy_produkcyjne!E$2,D577&lt;=zakresy_produkcyjne!E$3)</f>
        <v/>
      </c>
      <c r="AM577" s="309">
        <f>AND(E577&gt;=zakresy_produkcyjne!F$2,E577&lt;=zakresy_produkcyjne!F$3)</f>
        <v/>
      </c>
      <c r="AN577" s="309">
        <f>AND(F577&gt;=zakresy_produkcyjne!G$2,F577&lt;=zakresy_produkcyjne!G$3)</f>
        <v/>
      </c>
      <c r="AO577" s="309">
        <f>AND(G577&gt;=zakresy_produkcyjne!H$2,G577&lt;=zakresy_produkcyjne!H$3)</f>
        <v/>
      </c>
      <c r="AP577" s="309">
        <f>AND(O577&gt;=zakresy_produkcyjne!I$2,O577&lt;=zakresy_produkcyjne!I$3)</f>
        <v/>
      </c>
      <c r="AQ577" s="309">
        <f>AND(P577&gt;=zakresy_produkcyjne!J$2,P577&lt;=zakresy_produkcyjne!J$3)</f>
        <v/>
      </c>
      <c r="AR577" s="309">
        <f>AND(Q577&gt;=zakresy_produkcyjne!K$2,Q577&lt;=zakresy_produkcyjne!K$3)</f>
        <v/>
      </c>
      <c r="AS577" s="309">
        <f>AND(R577&gt;=zakresy_produkcyjne!L$2,R577&lt;=zakresy_produkcyjne!L$3)</f>
        <v/>
      </c>
      <c r="AT577" s="309">
        <f>AND(AI577:AO577)</f>
        <v/>
      </c>
      <c r="AU577" s="309">
        <f>AND(AP577:AS577)</f>
        <v/>
      </c>
      <c r="AV577" s="309">
        <f>AND(AT577:AU577)</f>
        <v/>
      </c>
      <c r="AW577" s="309">
        <f>AI577*zakresy_produkcyjne!B$4+AJ577*zakresy_produkcyjne!C$4+AK577*zakresy_produkcyjne!D$4+AL577*zakresy_produkcyjne!E$4+AM577*zakresy_produkcyjne!F$4+AN577*zakresy_produkcyjne!G$4+AO577*zakresy_produkcyjne!H$4+AP577*zakresy_produkcyjne!I$4+AQ577*zakresy_produkcyjne!J$4+AR577*zakresy_produkcyjne!K$4+AS577*zakresy_produkcyjne!L$4</f>
        <v/>
      </c>
      <c r="BD577" s="309" t="n">
        <v>185</v>
      </c>
    </row>
    <row customHeight="1" ht="13.8" r="578" s="311">
      <c r="A578" s="493" t="n">
        <v>3.42</v>
      </c>
      <c r="B578" s="493" t="n">
        <v>2.33</v>
      </c>
      <c r="C578" s="493" t="n">
        <v>0.23</v>
      </c>
      <c r="D578" s="493" t="n">
        <v>0.049</v>
      </c>
      <c r="E578" s="493" t="n">
        <v>0.5</v>
      </c>
      <c r="F578" s="493" t="n">
        <v>1.02</v>
      </c>
      <c r="G578" s="493" t="n">
        <v>0.25</v>
      </c>
      <c r="H578" s="493" t="n">
        <v>0.013</v>
      </c>
      <c r="I578" s="493" t="n">
        <v>0.015</v>
      </c>
      <c r="J578" s="493" t="n">
        <v>0</v>
      </c>
      <c r="K578" s="493" t="n">
        <v>0</v>
      </c>
      <c r="L578" s="493" t="n">
        <v>0</v>
      </c>
      <c r="M578" s="493" t="n">
        <v>0</v>
      </c>
      <c r="N578" s="493" t="n">
        <v>0</v>
      </c>
      <c r="O578" s="493" t="n">
        <v>900</v>
      </c>
      <c r="P578" s="493" t="n">
        <v>90</v>
      </c>
      <c r="Q578" s="493" t="n">
        <v>290</v>
      </c>
      <c r="R578" s="493" t="n">
        <v>120</v>
      </c>
      <c r="S578" s="493" t="n"/>
      <c r="T578" s="493" t="n"/>
      <c r="U578" s="493" t="n"/>
      <c r="V578" s="493">
        <f>KONWERTUJ_TWARDOSC(AE578,tabela_twardosci!$M$8:$M$69,tabela_twardosci!$K$8:$K$69)</f>
        <v/>
      </c>
      <c r="W578" s="493" t="n"/>
      <c r="X578" s="493" t="n"/>
      <c r="Y578" s="494" t="n">
        <v>66</v>
      </c>
      <c r="Z578" s="493" t="n"/>
      <c r="AA578" s="493" t="n"/>
      <c r="AB578" s="493" t="n"/>
      <c r="AC578" s="493" t="n"/>
      <c r="AD578" s="493" t="n"/>
      <c r="AE578" s="493" t="n">
        <v>438.5</v>
      </c>
      <c r="AF578" s="309">
        <f>NOT(OR(ISBLANK(S578),ISBLANK(T578),ISBLANK(U578),ISBLANK(V578),AND(ISBLANK(W578),ISBLANK(X578))))</f>
        <v/>
      </c>
      <c r="AG578" s="309" t="n">
        <v>25</v>
      </c>
      <c r="AH578" s="309">
        <f>IF(AG716&lt;=30,1,IF(AG716&lt;=60,2,IF(AG716&lt;=100,3,"bd")))</f>
        <v/>
      </c>
      <c r="AI578" s="309">
        <f>AND(A578&gt;=zakresy_produkcyjne!B$2,A578&lt;=zakresy_produkcyjne!B$3)</f>
        <v/>
      </c>
      <c r="AJ578" s="309">
        <f>AND(B578&gt;=zakresy_produkcyjne!C$2,B578&lt;=zakresy_produkcyjne!C$3)</f>
        <v/>
      </c>
      <c r="AK578" s="309">
        <f>AND(C578&gt;=zakresy_produkcyjne!D$2,C578&lt;=zakresy_produkcyjne!D$3)</f>
        <v/>
      </c>
      <c r="AL578" s="309">
        <f>AND(D578&gt;=zakresy_produkcyjne!E$2,D578&lt;=zakresy_produkcyjne!E$3)</f>
        <v/>
      </c>
      <c r="AM578" s="309">
        <f>AND(E578&gt;=zakresy_produkcyjne!F$2,E578&lt;=zakresy_produkcyjne!F$3)</f>
        <v/>
      </c>
      <c r="AN578" s="309">
        <f>AND(F578&gt;=zakresy_produkcyjne!G$2,F578&lt;=zakresy_produkcyjne!G$3)</f>
        <v/>
      </c>
      <c r="AO578" s="309">
        <f>AND(G578&gt;=zakresy_produkcyjne!H$2,G578&lt;=zakresy_produkcyjne!H$3)</f>
        <v/>
      </c>
      <c r="AP578" s="309">
        <f>AND(O578&gt;=zakresy_produkcyjne!I$2,O578&lt;=zakresy_produkcyjne!I$3)</f>
        <v/>
      </c>
      <c r="AQ578" s="309">
        <f>AND(P578&gt;=zakresy_produkcyjne!J$2,P578&lt;=zakresy_produkcyjne!J$3)</f>
        <v/>
      </c>
      <c r="AR578" s="309">
        <f>AND(Q578&gt;=zakresy_produkcyjne!K$2,Q578&lt;=zakresy_produkcyjne!K$3)</f>
        <v/>
      </c>
      <c r="AS578" s="309">
        <f>AND(R578&gt;=zakresy_produkcyjne!L$2,R578&lt;=zakresy_produkcyjne!L$3)</f>
        <v/>
      </c>
      <c r="AT578" s="309">
        <f>AND(AI578:AO578)</f>
        <v/>
      </c>
      <c r="AU578" s="309">
        <f>AND(AP578:AS578)</f>
        <v/>
      </c>
      <c r="AV578" s="309">
        <f>AND(AT578:AU578)</f>
        <v/>
      </c>
      <c r="AW578" s="309">
        <f>AI578*zakresy_produkcyjne!B$4+AJ578*zakresy_produkcyjne!C$4+AK578*zakresy_produkcyjne!D$4+AL578*zakresy_produkcyjne!E$4+AM578*zakresy_produkcyjne!F$4+AN578*zakresy_produkcyjne!G$4+AO578*zakresy_produkcyjne!H$4+AP578*zakresy_produkcyjne!I$4+AQ578*zakresy_produkcyjne!J$4+AR578*zakresy_produkcyjne!K$4+AS578*zakresy_produkcyjne!L$4</f>
        <v/>
      </c>
      <c r="BD578" s="309" t="n">
        <v>185</v>
      </c>
    </row>
    <row customHeight="1" ht="13.8" r="579" s="311">
      <c r="A579" s="493" t="n">
        <v>3.42</v>
      </c>
      <c r="B579" s="493" t="n">
        <v>2.33</v>
      </c>
      <c r="C579" s="493" t="n">
        <v>0.23</v>
      </c>
      <c r="D579" s="493" t="n">
        <v>0.049</v>
      </c>
      <c r="E579" s="493" t="n">
        <v>0.5</v>
      </c>
      <c r="F579" s="493" t="n">
        <v>1.02</v>
      </c>
      <c r="G579" s="493" t="n">
        <v>0.25</v>
      </c>
      <c r="H579" s="493" t="n">
        <v>0.013</v>
      </c>
      <c r="I579" s="493" t="n">
        <v>0.015</v>
      </c>
      <c r="J579" s="493" t="n">
        <v>0</v>
      </c>
      <c r="K579" s="493" t="n">
        <v>0</v>
      </c>
      <c r="L579" s="493" t="n">
        <v>0</v>
      </c>
      <c r="M579" s="493" t="n">
        <v>0</v>
      </c>
      <c r="N579" s="493" t="n">
        <v>0</v>
      </c>
      <c r="O579" s="493" t="n">
        <v>900</v>
      </c>
      <c r="P579" s="493" t="n">
        <v>90</v>
      </c>
      <c r="Q579" s="493" t="n">
        <v>320</v>
      </c>
      <c r="R579" s="493" t="n">
        <v>30</v>
      </c>
      <c r="S579" s="493" t="n"/>
      <c r="T579" s="493" t="n"/>
      <c r="U579" s="493" t="n"/>
      <c r="V579" s="493">
        <f>KONWERTUJ_TWARDOSC(AE579,tabela_twardosci!$M$8:$M$69,tabela_twardosci!$K$8:$K$69)</f>
        <v/>
      </c>
      <c r="W579" s="493" t="n"/>
      <c r="X579" s="493" t="n"/>
      <c r="Y579" s="494" t="n">
        <v>66</v>
      </c>
      <c r="Z579" s="493" t="n"/>
      <c r="AA579" s="493" t="n"/>
      <c r="AB579" s="493" t="n"/>
      <c r="AC579" s="493" t="n"/>
      <c r="AD579" s="493" t="n"/>
      <c r="AE579" s="493" t="n">
        <v>405</v>
      </c>
      <c r="AF579" s="309">
        <f>NOT(OR(ISBLANK(S579),ISBLANK(T579),ISBLANK(U579),ISBLANK(V579),AND(ISBLANK(W579),ISBLANK(X579))))</f>
        <v/>
      </c>
      <c r="AG579" s="309" t="n">
        <v>25</v>
      </c>
      <c r="AH579" s="309">
        <f>IF(AG717&lt;=30,1,IF(AG717&lt;=60,2,IF(AG717&lt;=100,3,"bd")))</f>
        <v/>
      </c>
      <c r="AI579" s="309">
        <f>AND(A579&gt;=zakresy_produkcyjne!B$2,A579&lt;=zakresy_produkcyjne!B$3)</f>
        <v/>
      </c>
      <c r="AJ579" s="309">
        <f>AND(B579&gt;=zakresy_produkcyjne!C$2,B579&lt;=zakresy_produkcyjne!C$3)</f>
        <v/>
      </c>
      <c r="AK579" s="309">
        <f>AND(C579&gt;=zakresy_produkcyjne!D$2,C579&lt;=zakresy_produkcyjne!D$3)</f>
        <v/>
      </c>
      <c r="AL579" s="309">
        <f>AND(D579&gt;=zakresy_produkcyjne!E$2,D579&lt;=zakresy_produkcyjne!E$3)</f>
        <v/>
      </c>
      <c r="AM579" s="309">
        <f>AND(E579&gt;=zakresy_produkcyjne!F$2,E579&lt;=zakresy_produkcyjne!F$3)</f>
        <v/>
      </c>
      <c r="AN579" s="309">
        <f>AND(F579&gt;=zakresy_produkcyjne!G$2,F579&lt;=zakresy_produkcyjne!G$3)</f>
        <v/>
      </c>
      <c r="AO579" s="309">
        <f>AND(G579&gt;=zakresy_produkcyjne!H$2,G579&lt;=zakresy_produkcyjne!H$3)</f>
        <v/>
      </c>
      <c r="AP579" s="309">
        <f>AND(O579&gt;=zakresy_produkcyjne!I$2,O579&lt;=zakresy_produkcyjne!I$3)</f>
        <v/>
      </c>
      <c r="AQ579" s="309">
        <f>AND(P579&gt;=zakresy_produkcyjne!J$2,P579&lt;=zakresy_produkcyjne!J$3)</f>
        <v/>
      </c>
      <c r="AR579" s="309">
        <f>AND(Q579&gt;=zakresy_produkcyjne!K$2,Q579&lt;=zakresy_produkcyjne!K$3)</f>
        <v/>
      </c>
      <c r="AS579" s="309">
        <f>AND(R579&gt;=zakresy_produkcyjne!L$2,R579&lt;=zakresy_produkcyjne!L$3)</f>
        <v/>
      </c>
      <c r="AT579" s="309">
        <f>AND(AI579:AO579)</f>
        <v/>
      </c>
      <c r="AU579" s="309">
        <f>AND(AP579:AS579)</f>
        <v/>
      </c>
      <c r="AV579" s="309">
        <f>AND(AT579:AU579)</f>
        <v/>
      </c>
      <c r="AW579" s="309">
        <f>AI579*zakresy_produkcyjne!B$4+AJ579*zakresy_produkcyjne!C$4+AK579*zakresy_produkcyjne!D$4+AL579*zakresy_produkcyjne!E$4+AM579*zakresy_produkcyjne!F$4+AN579*zakresy_produkcyjne!G$4+AO579*zakresy_produkcyjne!H$4+AP579*zakresy_produkcyjne!I$4+AQ579*zakresy_produkcyjne!J$4+AR579*zakresy_produkcyjne!K$4+AS579*zakresy_produkcyjne!L$4</f>
        <v/>
      </c>
      <c r="BD579" s="309" t="n">
        <v>185</v>
      </c>
    </row>
    <row customHeight="1" ht="13.8" r="580" s="311">
      <c r="A580" s="493" t="n">
        <v>3.42</v>
      </c>
      <c r="B580" s="493" t="n">
        <v>2.33</v>
      </c>
      <c r="C580" s="493" t="n">
        <v>0.23</v>
      </c>
      <c r="D580" s="493" t="n">
        <v>0.049</v>
      </c>
      <c r="E580" s="493" t="n">
        <v>0.5</v>
      </c>
      <c r="F580" s="493" t="n">
        <v>1.02</v>
      </c>
      <c r="G580" s="493" t="n">
        <v>0.25</v>
      </c>
      <c r="H580" s="493" t="n">
        <v>0.013</v>
      </c>
      <c r="I580" s="493" t="n">
        <v>0.015</v>
      </c>
      <c r="J580" s="493" t="n">
        <v>0</v>
      </c>
      <c r="K580" s="493" t="n">
        <v>0</v>
      </c>
      <c r="L580" s="493" t="n">
        <v>0</v>
      </c>
      <c r="M580" s="493" t="n">
        <v>0</v>
      </c>
      <c r="N580" s="493" t="n">
        <v>0</v>
      </c>
      <c r="O580" s="493" t="n">
        <v>900</v>
      </c>
      <c r="P580" s="493" t="n">
        <v>90</v>
      </c>
      <c r="Q580" s="493" t="n">
        <v>320</v>
      </c>
      <c r="R580" s="493" t="n">
        <v>60</v>
      </c>
      <c r="S580" s="493" t="n"/>
      <c r="T580" s="493" t="n"/>
      <c r="U580" s="493" t="n"/>
      <c r="V580" s="493">
        <f>KONWERTUJ_TWARDOSC(AE580,tabela_twardosci!$M$8:$M$69,tabela_twardosci!$K$8:$K$69)</f>
        <v/>
      </c>
      <c r="W580" s="493" t="n"/>
      <c r="X580" s="493" t="n"/>
      <c r="Y580" s="494" t="n">
        <v>66</v>
      </c>
      <c r="Z580" s="493" t="n"/>
      <c r="AA580" s="493" t="n"/>
      <c r="AB580" s="493" t="n"/>
      <c r="AC580" s="493" t="n"/>
      <c r="AD580" s="493" t="n"/>
      <c r="AE580" s="493" t="n">
        <v>392.5</v>
      </c>
      <c r="AF580" s="309">
        <f>NOT(OR(ISBLANK(S580),ISBLANK(T580),ISBLANK(U580),ISBLANK(V580),AND(ISBLANK(W580),ISBLANK(X580))))</f>
        <v/>
      </c>
      <c r="AG580" s="309" t="n">
        <v>25</v>
      </c>
      <c r="AH580" s="309">
        <f>IF(AG718&lt;=30,1,IF(AG718&lt;=60,2,IF(AG718&lt;=100,3,"bd")))</f>
        <v/>
      </c>
      <c r="AI580" s="309">
        <f>AND(A580&gt;=zakresy_produkcyjne!B$2,A580&lt;=zakresy_produkcyjne!B$3)</f>
        <v/>
      </c>
      <c r="AJ580" s="309">
        <f>AND(B580&gt;=zakresy_produkcyjne!C$2,B580&lt;=zakresy_produkcyjne!C$3)</f>
        <v/>
      </c>
      <c r="AK580" s="309">
        <f>AND(C580&gt;=zakresy_produkcyjne!D$2,C580&lt;=zakresy_produkcyjne!D$3)</f>
        <v/>
      </c>
      <c r="AL580" s="309">
        <f>AND(D580&gt;=zakresy_produkcyjne!E$2,D580&lt;=zakresy_produkcyjne!E$3)</f>
        <v/>
      </c>
      <c r="AM580" s="309">
        <f>AND(E580&gt;=zakresy_produkcyjne!F$2,E580&lt;=zakresy_produkcyjne!F$3)</f>
        <v/>
      </c>
      <c r="AN580" s="309">
        <f>AND(F580&gt;=zakresy_produkcyjne!G$2,F580&lt;=zakresy_produkcyjne!G$3)</f>
        <v/>
      </c>
      <c r="AO580" s="309">
        <f>AND(G580&gt;=zakresy_produkcyjne!H$2,G580&lt;=zakresy_produkcyjne!H$3)</f>
        <v/>
      </c>
      <c r="AP580" s="309">
        <f>AND(O580&gt;=zakresy_produkcyjne!I$2,O580&lt;=zakresy_produkcyjne!I$3)</f>
        <v/>
      </c>
      <c r="AQ580" s="309">
        <f>AND(P580&gt;=zakresy_produkcyjne!J$2,P580&lt;=zakresy_produkcyjne!J$3)</f>
        <v/>
      </c>
      <c r="AR580" s="309">
        <f>AND(Q580&gt;=zakresy_produkcyjne!K$2,Q580&lt;=zakresy_produkcyjne!K$3)</f>
        <v/>
      </c>
      <c r="AS580" s="309">
        <f>AND(R580&gt;=zakresy_produkcyjne!L$2,R580&lt;=zakresy_produkcyjne!L$3)</f>
        <v/>
      </c>
      <c r="AT580" s="309">
        <f>AND(AI580:AO580)</f>
        <v/>
      </c>
      <c r="AU580" s="309">
        <f>AND(AP580:AS580)</f>
        <v/>
      </c>
      <c r="AV580" s="309">
        <f>AND(AT580:AU580)</f>
        <v/>
      </c>
      <c r="AW580" s="309">
        <f>AI580*zakresy_produkcyjne!B$4+AJ580*zakresy_produkcyjne!C$4+AK580*zakresy_produkcyjne!D$4+AL580*zakresy_produkcyjne!E$4+AM580*zakresy_produkcyjne!F$4+AN580*zakresy_produkcyjne!G$4+AO580*zakresy_produkcyjne!H$4+AP580*zakresy_produkcyjne!I$4+AQ580*zakresy_produkcyjne!J$4+AR580*zakresy_produkcyjne!K$4+AS580*zakresy_produkcyjne!L$4</f>
        <v/>
      </c>
      <c r="BD580" s="309" t="n">
        <v>185</v>
      </c>
    </row>
    <row customHeight="1" ht="13.8" r="581" s="311">
      <c r="A581" s="493" t="n">
        <v>3.42</v>
      </c>
      <c r="B581" s="493" t="n">
        <v>2.33</v>
      </c>
      <c r="C581" s="493" t="n">
        <v>0.23</v>
      </c>
      <c r="D581" s="493" t="n">
        <v>0.049</v>
      </c>
      <c r="E581" s="493" t="n">
        <v>0.5</v>
      </c>
      <c r="F581" s="493" t="n">
        <v>1.02</v>
      </c>
      <c r="G581" s="493" t="n">
        <v>0.25</v>
      </c>
      <c r="H581" s="493" t="n">
        <v>0.013</v>
      </c>
      <c r="I581" s="493" t="n">
        <v>0.015</v>
      </c>
      <c r="J581" s="493" t="n">
        <v>0</v>
      </c>
      <c r="K581" s="493" t="n">
        <v>0</v>
      </c>
      <c r="L581" s="493" t="n">
        <v>0</v>
      </c>
      <c r="M581" s="493" t="n">
        <v>0</v>
      </c>
      <c r="N581" s="493" t="n">
        <v>0</v>
      </c>
      <c r="O581" s="493" t="n">
        <v>900</v>
      </c>
      <c r="P581" s="493" t="n">
        <v>90</v>
      </c>
      <c r="Q581" s="493" t="n">
        <v>320</v>
      </c>
      <c r="R581" s="493" t="n">
        <v>90</v>
      </c>
      <c r="S581" s="493" t="n"/>
      <c r="T581" s="493" t="n"/>
      <c r="U581" s="493" t="n"/>
      <c r="V581" s="493">
        <f>KONWERTUJ_TWARDOSC(AE581,tabela_twardosci!$M$8:$M$69,tabela_twardosci!$K$8:$K$69)</f>
        <v/>
      </c>
      <c r="W581" s="493" t="n"/>
      <c r="X581" s="493" t="n"/>
      <c r="Y581" s="494" t="n">
        <v>66</v>
      </c>
      <c r="Z581" s="493" t="n"/>
      <c r="AA581" s="493" t="n"/>
      <c r="AB581" s="493" t="n"/>
      <c r="AC581" s="493" t="n"/>
      <c r="AD581" s="493" t="n"/>
      <c r="AE581" s="493" t="n">
        <v>389</v>
      </c>
      <c r="AF581" s="309">
        <f>NOT(OR(ISBLANK(S581),ISBLANK(T581),ISBLANK(U581),ISBLANK(V581),AND(ISBLANK(W581),ISBLANK(X581))))</f>
        <v/>
      </c>
      <c r="AG581" s="309" t="n">
        <v>25</v>
      </c>
      <c r="AH581" s="309">
        <f>IF(AG719&lt;=30,1,IF(AG719&lt;=60,2,IF(AG719&lt;=100,3,"bd")))</f>
        <v/>
      </c>
      <c r="AI581" s="309">
        <f>AND(A581&gt;=zakresy_produkcyjne!B$2,A581&lt;=zakresy_produkcyjne!B$3)</f>
        <v/>
      </c>
      <c r="AJ581" s="309">
        <f>AND(B581&gt;=zakresy_produkcyjne!C$2,B581&lt;=zakresy_produkcyjne!C$3)</f>
        <v/>
      </c>
      <c r="AK581" s="309">
        <f>AND(C581&gt;=zakresy_produkcyjne!D$2,C581&lt;=zakresy_produkcyjne!D$3)</f>
        <v/>
      </c>
      <c r="AL581" s="309">
        <f>AND(D581&gt;=zakresy_produkcyjne!E$2,D581&lt;=zakresy_produkcyjne!E$3)</f>
        <v/>
      </c>
      <c r="AM581" s="309">
        <f>AND(E581&gt;=zakresy_produkcyjne!F$2,E581&lt;=zakresy_produkcyjne!F$3)</f>
        <v/>
      </c>
      <c r="AN581" s="309">
        <f>AND(F581&gt;=zakresy_produkcyjne!G$2,F581&lt;=zakresy_produkcyjne!G$3)</f>
        <v/>
      </c>
      <c r="AO581" s="309">
        <f>AND(G581&gt;=zakresy_produkcyjne!H$2,G581&lt;=zakresy_produkcyjne!H$3)</f>
        <v/>
      </c>
      <c r="AP581" s="309">
        <f>AND(O581&gt;=zakresy_produkcyjne!I$2,O581&lt;=zakresy_produkcyjne!I$3)</f>
        <v/>
      </c>
      <c r="AQ581" s="309">
        <f>AND(P581&gt;=zakresy_produkcyjne!J$2,P581&lt;=zakresy_produkcyjne!J$3)</f>
        <v/>
      </c>
      <c r="AR581" s="309">
        <f>AND(Q581&gt;=zakresy_produkcyjne!K$2,Q581&lt;=zakresy_produkcyjne!K$3)</f>
        <v/>
      </c>
      <c r="AS581" s="309">
        <f>AND(R581&gt;=zakresy_produkcyjne!L$2,R581&lt;=zakresy_produkcyjne!L$3)</f>
        <v/>
      </c>
      <c r="AT581" s="309">
        <f>AND(AI581:AO581)</f>
        <v/>
      </c>
      <c r="AU581" s="309">
        <f>AND(AP581:AS581)</f>
        <v/>
      </c>
      <c r="AV581" s="309">
        <f>AND(AT581:AU581)</f>
        <v/>
      </c>
      <c r="AW581" s="309">
        <f>AI581*zakresy_produkcyjne!B$4+AJ581*zakresy_produkcyjne!C$4+AK581*zakresy_produkcyjne!D$4+AL581*zakresy_produkcyjne!E$4+AM581*zakresy_produkcyjne!F$4+AN581*zakresy_produkcyjne!G$4+AO581*zakresy_produkcyjne!H$4+AP581*zakresy_produkcyjne!I$4+AQ581*zakresy_produkcyjne!J$4+AR581*zakresy_produkcyjne!K$4+AS581*zakresy_produkcyjne!L$4</f>
        <v/>
      </c>
      <c r="BD581" s="309" t="n">
        <v>185</v>
      </c>
    </row>
    <row customHeight="1" ht="13.8" r="582" s="311">
      <c r="A582" s="493" t="n">
        <v>3.42</v>
      </c>
      <c r="B582" s="493" t="n">
        <v>2.33</v>
      </c>
      <c r="C582" s="493" t="n">
        <v>0.23</v>
      </c>
      <c r="D582" s="493" t="n">
        <v>0.049</v>
      </c>
      <c r="E582" s="493" t="n">
        <v>0.5</v>
      </c>
      <c r="F582" s="493" t="n">
        <v>1.02</v>
      </c>
      <c r="G582" s="493" t="n">
        <v>0.25</v>
      </c>
      <c r="H582" s="493" t="n">
        <v>0.013</v>
      </c>
      <c r="I582" s="493" t="n">
        <v>0.015</v>
      </c>
      <c r="J582" s="493" t="n">
        <v>0</v>
      </c>
      <c r="K582" s="493" t="n">
        <v>0</v>
      </c>
      <c r="L582" s="493" t="n">
        <v>0</v>
      </c>
      <c r="M582" s="493" t="n">
        <v>0</v>
      </c>
      <c r="N582" s="493" t="n">
        <v>0</v>
      </c>
      <c r="O582" s="493" t="n">
        <v>900</v>
      </c>
      <c r="P582" s="493" t="n">
        <v>90</v>
      </c>
      <c r="Q582" s="493" t="n">
        <v>320</v>
      </c>
      <c r="R582" s="493" t="n">
        <v>120</v>
      </c>
      <c r="S582" s="493" t="n"/>
      <c r="T582" s="493" t="n"/>
      <c r="U582" s="493" t="n"/>
      <c r="V582" s="493">
        <f>KONWERTUJ_TWARDOSC(AE582,tabela_twardosci!$M$8:$M$69,tabela_twardosci!$K$8:$K$69)</f>
        <v/>
      </c>
      <c r="W582" s="493" t="n"/>
      <c r="X582" s="493" t="n"/>
      <c r="Y582" s="494" t="n">
        <v>66</v>
      </c>
      <c r="Z582" s="493" t="n"/>
      <c r="AA582" s="493" t="n"/>
      <c r="AB582" s="493" t="n"/>
      <c r="AC582" s="493" t="n"/>
      <c r="AD582" s="493" t="n"/>
      <c r="AE582" s="493" t="n">
        <v>392.5</v>
      </c>
      <c r="AF582" s="309">
        <f>NOT(OR(ISBLANK(S582),ISBLANK(T582),ISBLANK(U582),ISBLANK(V582),AND(ISBLANK(W582),ISBLANK(X582))))</f>
        <v/>
      </c>
      <c r="AG582" s="309" t="n">
        <v>25</v>
      </c>
      <c r="AH582" s="309">
        <f>IF(AG720&lt;=30,1,IF(AG720&lt;=60,2,IF(AG720&lt;=100,3,"bd")))</f>
        <v/>
      </c>
      <c r="AI582" s="309">
        <f>AND(A582&gt;=zakresy_produkcyjne!B$2,A582&lt;=zakresy_produkcyjne!B$3)</f>
        <v/>
      </c>
      <c r="AJ582" s="309">
        <f>AND(B582&gt;=zakresy_produkcyjne!C$2,B582&lt;=zakresy_produkcyjne!C$3)</f>
        <v/>
      </c>
      <c r="AK582" s="309">
        <f>AND(C582&gt;=zakresy_produkcyjne!D$2,C582&lt;=zakresy_produkcyjne!D$3)</f>
        <v/>
      </c>
      <c r="AL582" s="309">
        <f>AND(D582&gt;=zakresy_produkcyjne!E$2,D582&lt;=zakresy_produkcyjne!E$3)</f>
        <v/>
      </c>
      <c r="AM582" s="309">
        <f>AND(E582&gt;=zakresy_produkcyjne!F$2,E582&lt;=zakresy_produkcyjne!F$3)</f>
        <v/>
      </c>
      <c r="AN582" s="309">
        <f>AND(F582&gt;=zakresy_produkcyjne!G$2,F582&lt;=zakresy_produkcyjne!G$3)</f>
        <v/>
      </c>
      <c r="AO582" s="309">
        <f>AND(G582&gt;=zakresy_produkcyjne!H$2,G582&lt;=zakresy_produkcyjne!H$3)</f>
        <v/>
      </c>
      <c r="AP582" s="309">
        <f>AND(O582&gt;=zakresy_produkcyjne!I$2,O582&lt;=zakresy_produkcyjne!I$3)</f>
        <v/>
      </c>
      <c r="AQ582" s="309">
        <f>AND(P582&gt;=zakresy_produkcyjne!J$2,P582&lt;=zakresy_produkcyjne!J$3)</f>
        <v/>
      </c>
      <c r="AR582" s="309">
        <f>AND(Q582&gt;=zakresy_produkcyjne!K$2,Q582&lt;=zakresy_produkcyjne!K$3)</f>
        <v/>
      </c>
      <c r="AS582" s="309">
        <f>AND(R582&gt;=zakresy_produkcyjne!L$2,R582&lt;=zakresy_produkcyjne!L$3)</f>
        <v/>
      </c>
      <c r="AT582" s="309">
        <f>AND(AI582:AO582)</f>
        <v/>
      </c>
      <c r="AU582" s="309">
        <f>AND(AP582:AS582)</f>
        <v/>
      </c>
      <c r="AV582" s="309">
        <f>AND(AT582:AU582)</f>
        <v/>
      </c>
      <c r="AW582" s="309">
        <f>AI582*zakresy_produkcyjne!B$4+AJ582*zakresy_produkcyjne!C$4+AK582*zakresy_produkcyjne!D$4+AL582*zakresy_produkcyjne!E$4+AM582*zakresy_produkcyjne!F$4+AN582*zakresy_produkcyjne!G$4+AO582*zakresy_produkcyjne!H$4+AP582*zakresy_produkcyjne!I$4+AQ582*zakresy_produkcyjne!J$4+AR582*zakresy_produkcyjne!K$4+AS582*zakresy_produkcyjne!L$4</f>
        <v/>
      </c>
      <c r="BD582" s="309" t="n">
        <v>185</v>
      </c>
    </row>
    <row customHeight="1" ht="13.8" r="583" s="311">
      <c r="A583" s="493" t="n">
        <v>3.46</v>
      </c>
      <c r="B583" s="493" t="n">
        <v>2.41</v>
      </c>
      <c r="C583" s="493" t="n">
        <v>0.25</v>
      </c>
      <c r="D583" s="493" t="n">
        <v>0.053</v>
      </c>
      <c r="E583" s="493" t="n">
        <v>1</v>
      </c>
      <c r="F583" s="493" t="n">
        <v>1</v>
      </c>
      <c r="G583" s="493" t="n">
        <v>0.1</v>
      </c>
      <c r="H583" s="493" t="n">
        <v>0.013</v>
      </c>
      <c r="I583" s="493" t="n">
        <v>0.015</v>
      </c>
      <c r="J583" s="493" t="n">
        <v>0</v>
      </c>
      <c r="K583" s="493" t="n">
        <v>0</v>
      </c>
      <c r="L583" s="493" t="n">
        <v>0</v>
      </c>
      <c r="M583" s="493" t="n">
        <v>0</v>
      </c>
      <c r="N583" s="493" t="n">
        <v>0</v>
      </c>
      <c r="O583" s="493" t="n">
        <v>900</v>
      </c>
      <c r="P583" s="493" t="n">
        <v>90</v>
      </c>
      <c r="Q583" s="493" t="n">
        <v>260</v>
      </c>
      <c r="R583" s="493" t="n">
        <v>30</v>
      </c>
      <c r="S583" s="493" t="n"/>
      <c r="T583" s="493" t="n"/>
      <c r="U583" s="493" t="n"/>
      <c r="V583" s="493">
        <f>KONWERTUJ_TWARDOSC(AE583,tabela_twardosci!$M$8:$M$69,tabela_twardosci!$K$8:$K$69)</f>
        <v/>
      </c>
      <c r="W583" s="493" t="n"/>
      <c r="X583" s="493" t="n"/>
      <c r="Y583" s="494" t="n">
        <v>66</v>
      </c>
      <c r="Z583" s="493" t="n"/>
      <c r="AA583" s="493" t="n"/>
      <c r="AB583" s="493" t="n"/>
      <c r="AC583" s="493" t="n"/>
      <c r="AD583" s="493" t="n"/>
      <c r="AE583" s="493" t="n">
        <v>508</v>
      </c>
      <c r="AF583" s="309">
        <f>NOT(OR(ISBLANK(S583),ISBLANK(T583),ISBLANK(U583),ISBLANK(V583),AND(ISBLANK(W583),ISBLANK(X583))))</f>
        <v/>
      </c>
      <c r="AG583" s="309" t="n">
        <v>25</v>
      </c>
      <c r="AH583" s="309">
        <f>IF(AG721&lt;=30,1,IF(AG721&lt;=60,2,IF(AG721&lt;=100,3,"bd")))</f>
        <v/>
      </c>
      <c r="AI583" s="309">
        <f>AND(A583&gt;=zakresy_produkcyjne!B$2,A583&lt;=zakresy_produkcyjne!B$3)</f>
        <v/>
      </c>
      <c r="AJ583" s="309">
        <f>AND(B583&gt;=zakresy_produkcyjne!C$2,B583&lt;=zakresy_produkcyjne!C$3)</f>
        <v/>
      </c>
      <c r="AK583" s="309">
        <f>AND(C583&gt;=zakresy_produkcyjne!D$2,C583&lt;=zakresy_produkcyjne!D$3)</f>
        <v/>
      </c>
      <c r="AL583" s="309">
        <f>AND(D583&gt;=zakresy_produkcyjne!E$2,D583&lt;=zakresy_produkcyjne!E$3)</f>
        <v/>
      </c>
      <c r="AM583" s="309">
        <f>AND(E583&gt;=zakresy_produkcyjne!F$2,E583&lt;=zakresy_produkcyjne!F$3)</f>
        <v/>
      </c>
      <c r="AN583" s="309">
        <f>AND(F583&gt;=zakresy_produkcyjne!G$2,F583&lt;=zakresy_produkcyjne!G$3)</f>
        <v/>
      </c>
      <c r="AO583" s="309">
        <f>AND(G583&gt;=zakresy_produkcyjne!H$2,G583&lt;=zakresy_produkcyjne!H$3)</f>
        <v/>
      </c>
      <c r="AP583" s="309">
        <f>AND(O583&gt;=zakresy_produkcyjne!I$2,O583&lt;=zakresy_produkcyjne!I$3)</f>
        <v/>
      </c>
      <c r="AQ583" s="309">
        <f>AND(P583&gt;=zakresy_produkcyjne!J$2,P583&lt;=zakresy_produkcyjne!J$3)</f>
        <v/>
      </c>
      <c r="AR583" s="309">
        <f>AND(Q583&gt;=zakresy_produkcyjne!K$2,Q583&lt;=zakresy_produkcyjne!K$3)</f>
        <v/>
      </c>
      <c r="AS583" s="309">
        <f>AND(R583&gt;=zakresy_produkcyjne!L$2,R583&lt;=zakresy_produkcyjne!L$3)</f>
        <v/>
      </c>
      <c r="AT583" s="309">
        <f>AND(AI583:AO583)</f>
        <v/>
      </c>
      <c r="AU583" s="309">
        <f>AND(AP583:AS583)</f>
        <v/>
      </c>
      <c r="AV583" s="309">
        <f>AND(AT583:AU583)</f>
        <v/>
      </c>
      <c r="AW583" s="309">
        <f>AI583*zakresy_produkcyjne!B$4+AJ583*zakresy_produkcyjne!C$4+AK583*zakresy_produkcyjne!D$4+AL583*zakresy_produkcyjne!E$4+AM583*zakresy_produkcyjne!F$4+AN583*zakresy_produkcyjne!G$4+AO583*zakresy_produkcyjne!H$4+AP583*zakresy_produkcyjne!I$4+AQ583*zakresy_produkcyjne!J$4+AR583*zakresy_produkcyjne!K$4+AS583*zakresy_produkcyjne!L$4</f>
        <v/>
      </c>
      <c r="BD583" s="309" t="n">
        <v>185</v>
      </c>
    </row>
    <row customHeight="1" ht="13.8" r="584" s="311">
      <c r="A584" s="493" t="n">
        <v>3.46</v>
      </c>
      <c r="B584" s="493" t="n">
        <v>2.41</v>
      </c>
      <c r="C584" s="493" t="n">
        <v>0.25</v>
      </c>
      <c r="D584" s="493" t="n">
        <v>0.053</v>
      </c>
      <c r="E584" s="493" t="n">
        <v>1</v>
      </c>
      <c r="F584" s="493" t="n">
        <v>1</v>
      </c>
      <c r="G584" s="493" t="n">
        <v>0.1</v>
      </c>
      <c r="H584" s="493" t="n">
        <v>0.013</v>
      </c>
      <c r="I584" s="493" t="n">
        <v>0.015</v>
      </c>
      <c r="J584" s="493" t="n">
        <v>0</v>
      </c>
      <c r="K584" s="493" t="n">
        <v>0</v>
      </c>
      <c r="L584" s="493" t="n">
        <v>0</v>
      </c>
      <c r="M584" s="493" t="n">
        <v>0</v>
      </c>
      <c r="N584" s="493" t="n">
        <v>0</v>
      </c>
      <c r="O584" s="493" t="n">
        <v>900</v>
      </c>
      <c r="P584" s="493" t="n">
        <v>90</v>
      </c>
      <c r="Q584" s="493" t="n">
        <v>260</v>
      </c>
      <c r="R584" s="493" t="n">
        <v>60</v>
      </c>
      <c r="S584" s="493" t="n"/>
      <c r="T584" s="493" t="n"/>
      <c r="U584" s="493" t="n"/>
      <c r="V584" s="493">
        <f>KONWERTUJ_TWARDOSC(AE584,tabela_twardosci!$M$8:$M$69,tabela_twardosci!$K$8:$K$69)</f>
        <v/>
      </c>
      <c r="W584" s="493" t="n"/>
      <c r="X584" s="493" t="n"/>
      <c r="Y584" s="494" t="n">
        <v>66</v>
      </c>
      <c r="Z584" s="493" t="n"/>
      <c r="AA584" s="493" t="n"/>
      <c r="AB584" s="493" t="n"/>
      <c r="AC584" s="493" t="n"/>
      <c r="AD584" s="493" t="n"/>
      <c r="AE584" s="493" t="n">
        <v>489</v>
      </c>
      <c r="AF584" s="309">
        <f>NOT(OR(ISBLANK(S584),ISBLANK(T584),ISBLANK(U584),ISBLANK(V584),AND(ISBLANK(W584),ISBLANK(X584))))</f>
        <v/>
      </c>
      <c r="AG584" s="309" t="n">
        <v>25</v>
      </c>
      <c r="AH584" s="309">
        <f>IF(AG722&lt;=30,1,IF(AG722&lt;=60,2,IF(AG722&lt;=100,3,"bd")))</f>
        <v/>
      </c>
      <c r="AI584" s="309">
        <f>AND(A584&gt;=zakresy_produkcyjne!B$2,A584&lt;=zakresy_produkcyjne!B$3)</f>
        <v/>
      </c>
      <c r="AJ584" s="309">
        <f>AND(B584&gt;=zakresy_produkcyjne!C$2,B584&lt;=zakresy_produkcyjne!C$3)</f>
        <v/>
      </c>
      <c r="AK584" s="309">
        <f>AND(C584&gt;=zakresy_produkcyjne!D$2,C584&lt;=zakresy_produkcyjne!D$3)</f>
        <v/>
      </c>
      <c r="AL584" s="309">
        <f>AND(D584&gt;=zakresy_produkcyjne!E$2,D584&lt;=zakresy_produkcyjne!E$3)</f>
        <v/>
      </c>
      <c r="AM584" s="309">
        <f>AND(E584&gt;=zakresy_produkcyjne!F$2,E584&lt;=zakresy_produkcyjne!F$3)</f>
        <v/>
      </c>
      <c r="AN584" s="309">
        <f>AND(F584&gt;=zakresy_produkcyjne!G$2,F584&lt;=zakresy_produkcyjne!G$3)</f>
        <v/>
      </c>
      <c r="AO584" s="309">
        <f>AND(G584&gt;=zakresy_produkcyjne!H$2,G584&lt;=zakresy_produkcyjne!H$3)</f>
        <v/>
      </c>
      <c r="AP584" s="309">
        <f>AND(O584&gt;=zakresy_produkcyjne!I$2,O584&lt;=zakresy_produkcyjne!I$3)</f>
        <v/>
      </c>
      <c r="AQ584" s="309">
        <f>AND(P584&gt;=zakresy_produkcyjne!J$2,P584&lt;=zakresy_produkcyjne!J$3)</f>
        <v/>
      </c>
      <c r="AR584" s="309">
        <f>AND(Q584&gt;=zakresy_produkcyjne!K$2,Q584&lt;=zakresy_produkcyjne!K$3)</f>
        <v/>
      </c>
      <c r="AS584" s="309">
        <f>AND(R584&gt;=zakresy_produkcyjne!L$2,R584&lt;=zakresy_produkcyjne!L$3)</f>
        <v/>
      </c>
      <c r="AT584" s="309">
        <f>AND(AI584:AO584)</f>
        <v/>
      </c>
      <c r="AU584" s="309">
        <f>AND(AP584:AS584)</f>
        <v/>
      </c>
      <c r="AV584" s="309">
        <f>AND(AT584:AU584)</f>
        <v/>
      </c>
      <c r="AW584" s="309">
        <f>AI584*zakresy_produkcyjne!B$4+AJ584*zakresy_produkcyjne!C$4+AK584*zakresy_produkcyjne!D$4+AL584*zakresy_produkcyjne!E$4+AM584*zakresy_produkcyjne!F$4+AN584*zakresy_produkcyjne!G$4+AO584*zakresy_produkcyjne!H$4+AP584*zakresy_produkcyjne!I$4+AQ584*zakresy_produkcyjne!J$4+AR584*zakresy_produkcyjne!K$4+AS584*zakresy_produkcyjne!L$4</f>
        <v/>
      </c>
      <c r="BD584" s="309" t="n">
        <v>185</v>
      </c>
    </row>
    <row customHeight="1" ht="13.8" r="585" s="311">
      <c r="A585" s="493" t="n">
        <v>3.46</v>
      </c>
      <c r="B585" s="493" t="n">
        <v>2.41</v>
      </c>
      <c r="C585" s="493" t="n">
        <v>0.25</v>
      </c>
      <c r="D585" s="493" t="n">
        <v>0.053</v>
      </c>
      <c r="E585" s="493" t="n">
        <v>1</v>
      </c>
      <c r="F585" s="493" t="n">
        <v>1</v>
      </c>
      <c r="G585" s="493" t="n">
        <v>0.1</v>
      </c>
      <c r="H585" s="493" t="n">
        <v>0.013</v>
      </c>
      <c r="I585" s="493" t="n">
        <v>0.015</v>
      </c>
      <c r="J585" s="493" t="n">
        <v>0</v>
      </c>
      <c r="K585" s="493" t="n">
        <v>0</v>
      </c>
      <c r="L585" s="493" t="n">
        <v>0</v>
      </c>
      <c r="M585" s="493" t="n">
        <v>0</v>
      </c>
      <c r="N585" s="493" t="n">
        <v>0</v>
      </c>
      <c r="O585" s="493" t="n">
        <v>900</v>
      </c>
      <c r="P585" s="493" t="n">
        <v>90</v>
      </c>
      <c r="Q585" s="493" t="n">
        <v>260</v>
      </c>
      <c r="R585" s="493" t="n">
        <v>90</v>
      </c>
      <c r="S585" s="493" t="n"/>
      <c r="T585" s="493" t="n"/>
      <c r="U585" s="493" t="n"/>
      <c r="V585" s="493">
        <f>KONWERTUJ_TWARDOSC(AE585,tabela_twardosci!$M$8:$M$69,tabela_twardosci!$K$8:$K$69)</f>
        <v/>
      </c>
      <c r="W585" s="493" t="n"/>
      <c r="X585" s="493" t="n"/>
      <c r="Y585" s="494" t="n">
        <v>66</v>
      </c>
      <c r="Z585" s="493" t="n"/>
      <c r="AA585" s="493" t="n"/>
      <c r="AB585" s="493" t="n"/>
      <c r="AC585" s="493" t="n"/>
      <c r="AD585" s="493" t="n"/>
      <c r="AE585" s="493" t="n">
        <v>485.5</v>
      </c>
      <c r="AF585" s="309">
        <f>NOT(OR(ISBLANK(S585),ISBLANK(T585),ISBLANK(U585),ISBLANK(V585),AND(ISBLANK(W585),ISBLANK(X585))))</f>
        <v/>
      </c>
      <c r="AG585" s="309" t="n">
        <v>25</v>
      </c>
      <c r="AH585" s="309">
        <f>IF(AG723&lt;=30,1,IF(AG723&lt;=60,2,IF(AG723&lt;=100,3,"bd")))</f>
        <v/>
      </c>
      <c r="AI585" s="309">
        <f>AND(A585&gt;=zakresy_produkcyjne!B$2,A585&lt;=zakresy_produkcyjne!B$3)</f>
        <v/>
      </c>
      <c r="AJ585" s="309">
        <f>AND(B585&gt;=zakresy_produkcyjne!C$2,B585&lt;=zakresy_produkcyjne!C$3)</f>
        <v/>
      </c>
      <c r="AK585" s="309">
        <f>AND(C585&gt;=zakresy_produkcyjne!D$2,C585&lt;=zakresy_produkcyjne!D$3)</f>
        <v/>
      </c>
      <c r="AL585" s="309">
        <f>AND(D585&gt;=zakresy_produkcyjne!E$2,D585&lt;=zakresy_produkcyjne!E$3)</f>
        <v/>
      </c>
      <c r="AM585" s="309">
        <f>AND(E585&gt;=zakresy_produkcyjne!F$2,E585&lt;=zakresy_produkcyjne!F$3)</f>
        <v/>
      </c>
      <c r="AN585" s="309">
        <f>AND(F585&gt;=zakresy_produkcyjne!G$2,F585&lt;=zakresy_produkcyjne!G$3)</f>
        <v/>
      </c>
      <c r="AO585" s="309">
        <f>AND(G585&gt;=zakresy_produkcyjne!H$2,G585&lt;=zakresy_produkcyjne!H$3)</f>
        <v/>
      </c>
      <c r="AP585" s="309">
        <f>AND(O585&gt;=zakresy_produkcyjne!I$2,O585&lt;=zakresy_produkcyjne!I$3)</f>
        <v/>
      </c>
      <c r="AQ585" s="309">
        <f>AND(P585&gt;=zakresy_produkcyjne!J$2,P585&lt;=zakresy_produkcyjne!J$3)</f>
        <v/>
      </c>
      <c r="AR585" s="309">
        <f>AND(Q585&gt;=zakresy_produkcyjne!K$2,Q585&lt;=zakresy_produkcyjne!K$3)</f>
        <v/>
      </c>
      <c r="AS585" s="309">
        <f>AND(R585&gt;=zakresy_produkcyjne!L$2,R585&lt;=zakresy_produkcyjne!L$3)</f>
        <v/>
      </c>
      <c r="AT585" s="309">
        <f>AND(AI585:AO585)</f>
        <v/>
      </c>
      <c r="AU585" s="309">
        <f>AND(AP585:AS585)</f>
        <v/>
      </c>
      <c r="AV585" s="309">
        <f>AND(AT585:AU585)</f>
        <v/>
      </c>
      <c r="AW585" s="309">
        <f>AI585*zakresy_produkcyjne!B$4+AJ585*zakresy_produkcyjne!C$4+AK585*zakresy_produkcyjne!D$4+AL585*zakresy_produkcyjne!E$4+AM585*zakresy_produkcyjne!F$4+AN585*zakresy_produkcyjne!G$4+AO585*zakresy_produkcyjne!H$4+AP585*zakresy_produkcyjne!I$4+AQ585*zakresy_produkcyjne!J$4+AR585*zakresy_produkcyjne!K$4+AS585*zakresy_produkcyjne!L$4</f>
        <v/>
      </c>
      <c r="BD585" s="309" t="n">
        <v>185</v>
      </c>
    </row>
    <row customHeight="1" ht="13.8" r="586" s="311">
      <c r="A586" s="493" t="n">
        <v>3.46</v>
      </c>
      <c r="B586" s="493" t="n">
        <v>2.41</v>
      </c>
      <c r="C586" s="493" t="n">
        <v>0.25</v>
      </c>
      <c r="D586" s="493" t="n">
        <v>0.053</v>
      </c>
      <c r="E586" s="493" t="n">
        <v>1</v>
      </c>
      <c r="F586" s="493" t="n">
        <v>1</v>
      </c>
      <c r="G586" s="493" t="n">
        <v>0.1</v>
      </c>
      <c r="H586" s="493" t="n">
        <v>0.013</v>
      </c>
      <c r="I586" s="493" t="n">
        <v>0.015</v>
      </c>
      <c r="J586" s="493" t="n">
        <v>0</v>
      </c>
      <c r="K586" s="493" t="n">
        <v>0</v>
      </c>
      <c r="L586" s="493" t="n">
        <v>0</v>
      </c>
      <c r="M586" s="493" t="n">
        <v>0</v>
      </c>
      <c r="N586" s="493" t="n">
        <v>0</v>
      </c>
      <c r="O586" s="493" t="n">
        <v>900</v>
      </c>
      <c r="P586" s="493" t="n">
        <v>90</v>
      </c>
      <c r="Q586" s="493" t="n">
        <v>260</v>
      </c>
      <c r="R586" s="493" t="n">
        <v>120</v>
      </c>
      <c r="S586" s="493" t="n"/>
      <c r="T586" s="493" t="n"/>
      <c r="U586" s="493" t="n"/>
      <c r="V586" s="493">
        <f>KONWERTUJ_TWARDOSC(AE586,tabela_twardosci!$M$8:$M$69,tabela_twardosci!$K$8:$K$69)</f>
        <v/>
      </c>
      <c r="W586" s="493" t="n"/>
      <c r="X586" s="493" t="n"/>
      <c r="Y586" s="494" t="n">
        <v>66</v>
      </c>
      <c r="Z586" s="493" t="n"/>
      <c r="AA586" s="493" t="n"/>
      <c r="AB586" s="493" t="n"/>
      <c r="AC586" s="493" t="n"/>
      <c r="AD586" s="493" t="n"/>
      <c r="AE586" s="493" t="n">
        <v>487</v>
      </c>
      <c r="AF586" s="309">
        <f>NOT(OR(ISBLANK(S586),ISBLANK(T586),ISBLANK(U586),ISBLANK(V586),AND(ISBLANK(W586),ISBLANK(X586))))</f>
        <v/>
      </c>
      <c r="AG586" s="309" t="n">
        <v>25</v>
      </c>
      <c r="AH586" s="309">
        <f>IF(AG724&lt;=30,1,IF(AG724&lt;=60,2,IF(AG724&lt;=100,3,"bd")))</f>
        <v/>
      </c>
      <c r="AI586" s="309">
        <f>AND(A586&gt;=zakresy_produkcyjne!B$2,A586&lt;=zakresy_produkcyjne!B$3)</f>
        <v/>
      </c>
      <c r="AJ586" s="309">
        <f>AND(B586&gt;=zakresy_produkcyjne!C$2,B586&lt;=zakresy_produkcyjne!C$3)</f>
        <v/>
      </c>
      <c r="AK586" s="309">
        <f>AND(C586&gt;=zakresy_produkcyjne!D$2,C586&lt;=zakresy_produkcyjne!D$3)</f>
        <v/>
      </c>
      <c r="AL586" s="309">
        <f>AND(D586&gt;=zakresy_produkcyjne!E$2,D586&lt;=zakresy_produkcyjne!E$3)</f>
        <v/>
      </c>
      <c r="AM586" s="309">
        <f>AND(E586&gt;=zakresy_produkcyjne!F$2,E586&lt;=zakresy_produkcyjne!F$3)</f>
        <v/>
      </c>
      <c r="AN586" s="309">
        <f>AND(F586&gt;=zakresy_produkcyjne!G$2,F586&lt;=zakresy_produkcyjne!G$3)</f>
        <v/>
      </c>
      <c r="AO586" s="309">
        <f>AND(G586&gt;=zakresy_produkcyjne!H$2,G586&lt;=zakresy_produkcyjne!H$3)</f>
        <v/>
      </c>
      <c r="AP586" s="309">
        <f>AND(O586&gt;=zakresy_produkcyjne!I$2,O586&lt;=zakresy_produkcyjne!I$3)</f>
        <v/>
      </c>
      <c r="AQ586" s="309">
        <f>AND(P586&gt;=zakresy_produkcyjne!J$2,P586&lt;=zakresy_produkcyjne!J$3)</f>
        <v/>
      </c>
      <c r="AR586" s="309">
        <f>AND(Q586&gt;=zakresy_produkcyjne!K$2,Q586&lt;=zakresy_produkcyjne!K$3)</f>
        <v/>
      </c>
      <c r="AS586" s="309">
        <f>AND(R586&gt;=zakresy_produkcyjne!L$2,R586&lt;=zakresy_produkcyjne!L$3)</f>
        <v/>
      </c>
      <c r="AT586" s="309">
        <f>AND(AI586:AO586)</f>
        <v/>
      </c>
      <c r="AU586" s="309">
        <f>AND(AP586:AS586)</f>
        <v/>
      </c>
      <c r="AV586" s="309">
        <f>AND(AT586:AU586)</f>
        <v/>
      </c>
      <c r="AW586" s="309">
        <f>AI586*zakresy_produkcyjne!B$4+AJ586*zakresy_produkcyjne!C$4+AK586*zakresy_produkcyjne!D$4+AL586*zakresy_produkcyjne!E$4+AM586*zakresy_produkcyjne!F$4+AN586*zakresy_produkcyjne!G$4+AO586*zakresy_produkcyjne!H$4+AP586*zakresy_produkcyjne!I$4+AQ586*zakresy_produkcyjne!J$4+AR586*zakresy_produkcyjne!K$4+AS586*zakresy_produkcyjne!L$4</f>
        <v/>
      </c>
      <c r="BD586" s="309" t="n">
        <v>185</v>
      </c>
    </row>
    <row customHeight="1" ht="13.8" r="587" s="311">
      <c r="A587" s="493" t="n">
        <v>3.46</v>
      </c>
      <c r="B587" s="493" t="n">
        <v>2.41</v>
      </c>
      <c r="C587" s="493" t="n">
        <v>0.25</v>
      </c>
      <c r="D587" s="493" t="n">
        <v>0.053</v>
      </c>
      <c r="E587" s="493" t="n">
        <v>1</v>
      </c>
      <c r="F587" s="493" t="n">
        <v>1</v>
      </c>
      <c r="G587" s="493" t="n">
        <v>0.1</v>
      </c>
      <c r="H587" s="493" t="n">
        <v>0.013</v>
      </c>
      <c r="I587" s="493" t="n">
        <v>0.015</v>
      </c>
      <c r="J587" s="493" t="n">
        <v>0</v>
      </c>
      <c r="K587" s="493" t="n">
        <v>0</v>
      </c>
      <c r="L587" s="493" t="n">
        <v>0</v>
      </c>
      <c r="M587" s="493" t="n">
        <v>0</v>
      </c>
      <c r="N587" s="493" t="n">
        <v>0</v>
      </c>
      <c r="O587" s="493" t="n">
        <v>900</v>
      </c>
      <c r="P587" s="493" t="n">
        <v>90</v>
      </c>
      <c r="Q587" s="493" t="n">
        <v>290</v>
      </c>
      <c r="R587" s="493" t="n">
        <v>30</v>
      </c>
      <c r="S587" s="493" t="n"/>
      <c r="T587" s="493" t="n"/>
      <c r="U587" s="493" t="n"/>
      <c r="V587" s="493">
        <f>KONWERTUJ_TWARDOSC(AE587,tabela_twardosci!$M$8:$M$69,tabela_twardosci!$K$8:$K$69)</f>
        <v/>
      </c>
      <c r="W587" s="493" t="n"/>
      <c r="X587" s="493" t="n"/>
      <c r="Y587" s="494" t="n">
        <v>66</v>
      </c>
      <c r="Z587" s="493" t="n"/>
      <c r="AA587" s="493" t="n"/>
      <c r="AB587" s="493" t="n"/>
      <c r="AC587" s="493" t="n"/>
      <c r="AD587" s="493" t="n"/>
      <c r="AE587" s="493" t="n">
        <v>476</v>
      </c>
      <c r="AF587" s="309">
        <f>NOT(OR(ISBLANK(S587),ISBLANK(T587),ISBLANK(U587),ISBLANK(V587),AND(ISBLANK(W587),ISBLANK(X587))))</f>
        <v/>
      </c>
      <c r="AG587" s="309" t="n">
        <v>25</v>
      </c>
      <c r="AH587" s="309">
        <f>IF(AG725&lt;=30,1,IF(AG725&lt;=60,2,IF(AG725&lt;=100,3,"bd")))</f>
        <v/>
      </c>
      <c r="AI587" s="309">
        <f>AND(A587&gt;=zakresy_produkcyjne!B$2,A587&lt;=zakresy_produkcyjne!B$3)</f>
        <v/>
      </c>
      <c r="AJ587" s="309">
        <f>AND(B587&gt;=zakresy_produkcyjne!C$2,B587&lt;=zakresy_produkcyjne!C$3)</f>
        <v/>
      </c>
      <c r="AK587" s="309">
        <f>AND(C587&gt;=zakresy_produkcyjne!D$2,C587&lt;=zakresy_produkcyjne!D$3)</f>
        <v/>
      </c>
      <c r="AL587" s="309">
        <f>AND(D587&gt;=zakresy_produkcyjne!E$2,D587&lt;=zakresy_produkcyjne!E$3)</f>
        <v/>
      </c>
      <c r="AM587" s="309">
        <f>AND(E587&gt;=zakresy_produkcyjne!F$2,E587&lt;=zakresy_produkcyjne!F$3)</f>
        <v/>
      </c>
      <c r="AN587" s="309">
        <f>AND(F587&gt;=zakresy_produkcyjne!G$2,F587&lt;=zakresy_produkcyjne!G$3)</f>
        <v/>
      </c>
      <c r="AO587" s="309">
        <f>AND(G587&gt;=zakresy_produkcyjne!H$2,G587&lt;=zakresy_produkcyjne!H$3)</f>
        <v/>
      </c>
      <c r="AP587" s="309">
        <f>AND(O587&gt;=zakresy_produkcyjne!I$2,O587&lt;=zakresy_produkcyjne!I$3)</f>
        <v/>
      </c>
      <c r="AQ587" s="309">
        <f>AND(P587&gt;=zakresy_produkcyjne!J$2,P587&lt;=zakresy_produkcyjne!J$3)</f>
        <v/>
      </c>
      <c r="AR587" s="309">
        <f>AND(Q587&gt;=zakresy_produkcyjne!K$2,Q587&lt;=zakresy_produkcyjne!K$3)</f>
        <v/>
      </c>
      <c r="AS587" s="309">
        <f>AND(R587&gt;=zakresy_produkcyjne!L$2,R587&lt;=zakresy_produkcyjne!L$3)</f>
        <v/>
      </c>
      <c r="AT587" s="309">
        <f>AND(AI587:AO587)</f>
        <v/>
      </c>
      <c r="AU587" s="309">
        <f>AND(AP587:AS587)</f>
        <v/>
      </c>
      <c r="AV587" s="309">
        <f>AND(AT587:AU587)</f>
        <v/>
      </c>
      <c r="AW587" s="309">
        <f>AI587*zakresy_produkcyjne!B$4+AJ587*zakresy_produkcyjne!C$4+AK587*zakresy_produkcyjne!D$4+AL587*zakresy_produkcyjne!E$4+AM587*zakresy_produkcyjne!F$4+AN587*zakresy_produkcyjne!G$4+AO587*zakresy_produkcyjne!H$4+AP587*zakresy_produkcyjne!I$4+AQ587*zakresy_produkcyjne!J$4+AR587*zakresy_produkcyjne!K$4+AS587*zakresy_produkcyjne!L$4</f>
        <v/>
      </c>
      <c r="BD587" s="309" t="n">
        <v>185</v>
      </c>
    </row>
    <row customHeight="1" ht="13.8" r="588" s="311">
      <c r="A588" s="493" t="n">
        <v>3.46</v>
      </c>
      <c r="B588" s="493" t="n">
        <v>2.41</v>
      </c>
      <c r="C588" s="493" t="n">
        <v>0.25</v>
      </c>
      <c r="D588" s="493" t="n">
        <v>0.053</v>
      </c>
      <c r="E588" s="493" t="n">
        <v>1</v>
      </c>
      <c r="F588" s="493" t="n">
        <v>1</v>
      </c>
      <c r="G588" s="493" t="n">
        <v>0.1</v>
      </c>
      <c r="H588" s="493" t="n">
        <v>0.013</v>
      </c>
      <c r="I588" s="493" t="n">
        <v>0.015</v>
      </c>
      <c r="J588" s="493" t="n">
        <v>0</v>
      </c>
      <c r="K588" s="493" t="n">
        <v>0</v>
      </c>
      <c r="L588" s="493" t="n">
        <v>0</v>
      </c>
      <c r="M588" s="493" t="n">
        <v>0</v>
      </c>
      <c r="N588" s="493" t="n">
        <v>0</v>
      </c>
      <c r="O588" s="493" t="n">
        <v>900</v>
      </c>
      <c r="P588" s="493" t="n">
        <v>90</v>
      </c>
      <c r="Q588" s="493" t="n">
        <v>290</v>
      </c>
      <c r="R588" s="493" t="n">
        <v>60</v>
      </c>
      <c r="S588" s="493" t="n"/>
      <c r="T588" s="493" t="n"/>
      <c r="U588" s="493" t="n"/>
      <c r="V588" s="493">
        <f>KONWERTUJ_TWARDOSC(AE588,tabela_twardosci!$M$8:$M$69,tabela_twardosci!$K$8:$K$69)</f>
        <v/>
      </c>
      <c r="W588" s="493" t="n"/>
      <c r="X588" s="493" t="n"/>
      <c r="Y588" s="494" t="n">
        <v>66</v>
      </c>
      <c r="Z588" s="493" t="n"/>
      <c r="AA588" s="493" t="n"/>
      <c r="AB588" s="493" t="n"/>
      <c r="AC588" s="493" t="n"/>
      <c r="AD588" s="493" t="n"/>
      <c r="AE588" s="493" t="n">
        <v>451.5</v>
      </c>
      <c r="AF588" s="309">
        <f>NOT(OR(ISBLANK(S588),ISBLANK(T588),ISBLANK(U588),ISBLANK(V588),AND(ISBLANK(W588),ISBLANK(X588))))</f>
        <v/>
      </c>
      <c r="AG588" s="309" t="n">
        <v>25</v>
      </c>
      <c r="AH588" s="309">
        <f>IF(AG726&lt;=30,1,IF(AG726&lt;=60,2,IF(AG726&lt;=100,3,"bd")))</f>
        <v/>
      </c>
      <c r="AI588" s="309">
        <f>AND(A588&gt;=zakresy_produkcyjne!B$2,A588&lt;=zakresy_produkcyjne!B$3)</f>
        <v/>
      </c>
      <c r="AJ588" s="309">
        <f>AND(B588&gt;=zakresy_produkcyjne!C$2,B588&lt;=zakresy_produkcyjne!C$3)</f>
        <v/>
      </c>
      <c r="AK588" s="309">
        <f>AND(C588&gt;=zakresy_produkcyjne!D$2,C588&lt;=zakresy_produkcyjne!D$3)</f>
        <v/>
      </c>
      <c r="AL588" s="309">
        <f>AND(D588&gt;=zakresy_produkcyjne!E$2,D588&lt;=zakresy_produkcyjne!E$3)</f>
        <v/>
      </c>
      <c r="AM588" s="309">
        <f>AND(E588&gt;=zakresy_produkcyjne!F$2,E588&lt;=zakresy_produkcyjne!F$3)</f>
        <v/>
      </c>
      <c r="AN588" s="309">
        <f>AND(F588&gt;=zakresy_produkcyjne!G$2,F588&lt;=zakresy_produkcyjne!G$3)</f>
        <v/>
      </c>
      <c r="AO588" s="309">
        <f>AND(G588&gt;=zakresy_produkcyjne!H$2,G588&lt;=zakresy_produkcyjne!H$3)</f>
        <v/>
      </c>
      <c r="AP588" s="309">
        <f>AND(O588&gt;=zakresy_produkcyjne!I$2,O588&lt;=zakresy_produkcyjne!I$3)</f>
        <v/>
      </c>
      <c r="AQ588" s="309">
        <f>AND(P588&gt;=zakresy_produkcyjne!J$2,P588&lt;=zakresy_produkcyjne!J$3)</f>
        <v/>
      </c>
      <c r="AR588" s="309">
        <f>AND(Q588&gt;=zakresy_produkcyjne!K$2,Q588&lt;=zakresy_produkcyjne!K$3)</f>
        <v/>
      </c>
      <c r="AS588" s="309">
        <f>AND(R588&gt;=zakresy_produkcyjne!L$2,R588&lt;=zakresy_produkcyjne!L$3)</f>
        <v/>
      </c>
      <c r="AT588" s="309">
        <f>AND(AI588:AO588)</f>
        <v/>
      </c>
      <c r="AU588" s="309">
        <f>AND(AP588:AS588)</f>
        <v/>
      </c>
      <c r="AV588" s="309">
        <f>AND(AT588:AU588)</f>
        <v/>
      </c>
      <c r="AW588" s="309">
        <f>AI588*zakresy_produkcyjne!B$4+AJ588*zakresy_produkcyjne!C$4+AK588*zakresy_produkcyjne!D$4+AL588*zakresy_produkcyjne!E$4+AM588*zakresy_produkcyjne!F$4+AN588*zakresy_produkcyjne!G$4+AO588*zakresy_produkcyjne!H$4+AP588*zakresy_produkcyjne!I$4+AQ588*zakresy_produkcyjne!J$4+AR588*zakresy_produkcyjne!K$4+AS588*zakresy_produkcyjne!L$4</f>
        <v/>
      </c>
      <c r="BD588" s="309" t="n">
        <v>185</v>
      </c>
    </row>
    <row customHeight="1" ht="13.8" r="589" s="311">
      <c r="A589" s="493" t="n">
        <v>3.46</v>
      </c>
      <c r="B589" s="493" t="n">
        <v>2.41</v>
      </c>
      <c r="C589" s="493" t="n">
        <v>0.25</v>
      </c>
      <c r="D589" s="493" t="n">
        <v>0.053</v>
      </c>
      <c r="E589" s="493" t="n">
        <v>1</v>
      </c>
      <c r="F589" s="493" t="n">
        <v>1</v>
      </c>
      <c r="G589" s="493" t="n">
        <v>0.1</v>
      </c>
      <c r="H589" s="493" t="n">
        <v>0.013</v>
      </c>
      <c r="I589" s="493" t="n">
        <v>0.015</v>
      </c>
      <c r="J589" s="493" t="n">
        <v>0</v>
      </c>
      <c r="K589" s="493" t="n">
        <v>0</v>
      </c>
      <c r="L589" s="493" t="n">
        <v>0</v>
      </c>
      <c r="M589" s="493" t="n">
        <v>0</v>
      </c>
      <c r="N589" s="493" t="n">
        <v>0</v>
      </c>
      <c r="O589" s="493" t="n">
        <v>900</v>
      </c>
      <c r="P589" s="493" t="n">
        <v>90</v>
      </c>
      <c r="Q589" s="493" t="n">
        <v>290</v>
      </c>
      <c r="R589" s="493" t="n">
        <v>90</v>
      </c>
      <c r="S589" s="493" t="n"/>
      <c r="T589" s="493" t="n"/>
      <c r="U589" s="493" t="n"/>
      <c r="V589" s="493">
        <f>KONWERTUJ_TWARDOSC(AE589,tabela_twardosci!$M$8:$M$69,tabela_twardosci!$K$8:$K$69)</f>
        <v/>
      </c>
      <c r="W589" s="493" t="n"/>
      <c r="X589" s="493" t="n"/>
      <c r="Y589" s="494" t="n">
        <v>66</v>
      </c>
      <c r="Z589" s="493" t="n"/>
      <c r="AA589" s="493" t="n"/>
      <c r="AB589" s="493" t="n"/>
      <c r="AC589" s="493" t="n"/>
      <c r="AD589" s="493" t="n"/>
      <c r="AE589" s="493" t="n">
        <v>448</v>
      </c>
      <c r="AF589" s="309">
        <f>NOT(OR(ISBLANK(S589),ISBLANK(T589),ISBLANK(U589),ISBLANK(V589),AND(ISBLANK(W589),ISBLANK(X589))))</f>
        <v/>
      </c>
      <c r="AG589" s="309" t="n">
        <v>25</v>
      </c>
      <c r="AH589" s="309">
        <f>IF(AG727&lt;=30,1,IF(AG727&lt;=60,2,IF(AG727&lt;=100,3,"bd")))</f>
        <v/>
      </c>
      <c r="AI589" s="309">
        <f>AND(A589&gt;=zakresy_produkcyjne!B$2,A589&lt;=zakresy_produkcyjne!B$3)</f>
        <v/>
      </c>
      <c r="AJ589" s="309">
        <f>AND(B589&gt;=zakresy_produkcyjne!C$2,B589&lt;=zakresy_produkcyjne!C$3)</f>
        <v/>
      </c>
      <c r="AK589" s="309">
        <f>AND(C589&gt;=zakresy_produkcyjne!D$2,C589&lt;=zakresy_produkcyjne!D$3)</f>
        <v/>
      </c>
      <c r="AL589" s="309">
        <f>AND(D589&gt;=zakresy_produkcyjne!E$2,D589&lt;=zakresy_produkcyjne!E$3)</f>
        <v/>
      </c>
      <c r="AM589" s="309">
        <f>AND(E589&gt;=zakresy_produkcyjne!F$2,E589&lt;=zakresy_produkcyjne!F$3)</f>
        <v/>
      </c>
      <c r="AN589" s="309">
        <f>AND(F589&gt;=zakresy_produkcyjne!G$2,F589&lt;=zakresy_produkcyjne!G$3)</f>
        <v/>
      </c>
      <c r="AO589" s="309">
        <f>AND(G589&gt;=zakresy_produkcyjne!H$2,G589&lt;=zakresy_produkcyjne!H$3)</f>
        <v/>
      </c>
      <c r="AP589" s="309">
        <f>AND(O589&gt;=zakresy_produkcyjne!I$2,O589&lt;=zakresy_produkcyjne!I$3)</f>
        <v/>
      </c>
      <c r="AQ589" s="309">
        <f>AND(P589&gt;=zakresy_produkcyjne!J$2,P589&lt;=zakresy_produkcyjne!J$3)</f>
        <v/>
      </c>
      <c r="AR589" s="309">
        <f>AND(Q589&gt;=zakresy_produkcyjne!K$2,Q589&lt;=zakresy_produkcyjne!K$3)</f>
        <v/>
      </c>
      <c r="AS589" s="309">
        <f>AND(R589&gt;=zakresy_produkcyjne!L$2,R589&lt;=zakresy_produkcyjne!L$3)</f>
        <v/>
      </c>
      <c r="AT589" s="309">
        <f>AND(AI589:AO589)</f>
        <v/>
      </c>
      <c r="AU589" s="309">
        <f>AND(AP589:AS589)</f>
        <v/>
      </c>
      <c r="AV589" s="309">
        <f>AND(AT589:AU589)</f>
        <v/>
      </c>
      <c r="AW589" s="309">
        <f>AI589*zakresy_produkcyjne!B$4+AJ589*zakresy_produkcyjne!C$4+AK589*zakresy_produkcyjne!D$4+AL589*zakresy_produkcyjne!E$4+AM589*zakresy_produkcyjne!F$4+AN589*zakresy_produkcyjne!G$4+AO589*zakresy_produkcyjne!H$4+AP589*zakresy_produkcyjne!I$4+AQ589*zakresy_produkcyjne!J$4+AR589*zakresy_produkcyjne!K$4+AS589*zakresy_produkcyjne!L$4</f>
        <v/>
      </c>
      <c r="BD589" s="309" t="n">
        <v>185</v>
      </c>
    </row>
    <row customHeight="1" ht="13.8" r="590" s="311">
      <c r="A590" s="493" t="n">
        <v>3.46</v>
      </c>
      <c r="B590" s="493" t="n">
        <v>2.41</v>
      </c>
      <c r="C590" s="493" t="n">
        <v>0.25</v>
      </c>
      <c r="D590" s="493" t="n">
        <v>0.053</v>
      </c>
      <c r="E590" s="493" t="n">
        <v>1</v>
      </c>
      <c r="F590" s="493" t="n">
        <v>1</v>
      </c>
      <c r="G590" s="493" t="n">
        <v>0.1</v>
      </c>
      <c r="H590" s="493" t="n">
        <v>0.013</v>
      </c>
      <c r="I590" s="493" t="n">
        <v>0.015</v>
      </c>
      <c r="J590" s="493" t="n">
        <v>0</v>
      </c>
      <c r="K590" s="493" t="n">
        <v>0</v>
      </c>
      <c r="L590" s="493" t="n">
        <v>0</v>
      </c>
      <c r="M590" s="493" t="n">
        <v>0</v>
      </c>
      <c r="N590" s="493" t="n">
        <v>0</v>
      </c>
      <c r="O590" s="493" t="n">
        <v>900</v>
      </c>
      <c r="P590" s="493" t="n">
        <v>90</v>
      </c>
      <c r="Q590" s="493" t="n">
        <v>290</v>
      </c>
      <c r="R590" s="493" t="n">
        <v>120</v>
      </c>
      <c r="S590" s="493" t="n"/>
      <c r="T590" s="493" t="n"/>
      <c r="U590" s="493" t="n"/>
      <c r="V590" s="493">
        <f>KONWERTUJ_TWARDOSC(AE590,tabela_twardosci!$M$8:$M$69,tabela_twardosci!$K$8:$K$69)</f>
        <v/>
      </c>
      <c r="W590" s="493" t="n"/>
      <c r="X590" s="493" t="n"/>
      <c r="Y590" s="494" t="n">
        <v>66</v>
      </c>
      <c r="Z590" s="493" t="n"/>
      <c r="AA590" s="493" t="n"/>
      <c r="AB590" s="493" t="n"/>
      <c r="AC590" s="493" t="n"/>
      <c r="AD590" s="493" t="n"/>
      <c r="AE590" s="493" t="n">
        <v>450</v>
      </c>
      <c r="AF590" s="309">
        <f>NOT(OR(ISBLANK(S590),ISBLANK(T590),ISBLANK(U590),ISBLANK(V590),AND(ISBLANK(W590),ISBLANK(X590))))</f>
        <v/>
      </c>
      <c r="AG590" s="309" t="n">
        <v>25</v>
      </c>
      <c r="AH590" s="309">
        <f>IF(AG728&lt;=30,1,IF(AG728&lt;=60,2,IF(AG728&lt;=100,3,"bd")))</f>
        <v/>
      </c>
      <c r="AI590" s="309">
        <f>AND(A590&gt;=zakresy_produkcyjne!B$2,A590&lt;=zakresy_produkcyjne!B$3)</f>
        <v/>
      </c>
      <c r="AJ590" s="309">
        <f>AND(B590&gt;=zakresy_produkcyjne!C$2,B590&lt;=zakresy_produkcyjne!C$3)</f>
        <v/>
      </c>
      <c r="AK590" s="309">
        <f>AND(C590&gt;=zakresy_produkcyjne!D$2,C590&lt;=zakresy_produkcyjne!D$3)</f>
        <v/>
      </c>
      <c r="AL590" s="309">
        <f>AND(D590&gt;=zakresy_produkcyjne!E$2,D590&lt;=zakresy_produkcyjne!E$3)</f>
        <v/>
      </c>
      <c r="AM590" s="309">
        <f>AND(E590&gt;=zakresy_produkcyjne!F$2,E590&lt;=zakresy_produkcyjne!F$3)</f>
        <v/>
      </c>
      <c r="AN590" s="309">
        <f>AND(F590&gt;=zakresy_produkcyjne!G$2,F590&lt;=zakresy_produkcyjne!G$3)</f>
        <v/>
      </c>
      <c r="AO590" s="309">
        <f>AND(G590&gt;=zakresy_produkcyjne!H$2,G590&lt;=zakresy_produkcyjne!H$3)</f>
        <v/>
      </c>
      <c r="AP590" s="309">
        <f>AND(O590&gt;=zakresy_produkcyjne!I$2,O590&lt;=zakresy_produkcyjne!I$3)</f>
        <v/>
      </c>
      <c r="AQ590" s="309">
        <f>AND(P590&gt;=zakresy_produkcyjne!J$2,P590&lt;=zakresy_produkcyjne!J$3)</f>
        <v/>
      </c>
      <c r="AR590" s="309">
        <f>AND(Q590&gt;=zakresy_produkcyjne!K$2,Q590&lt;=zakresy_produkcyjne!K$3)</f>
        <v/>
      </c>
      <c r="AS590" s="309">
        <f>AND(R590&gt;=zakresy_produkcyjne!L$2,R590&lt;=zakresy_produkcyjne!L$3)</f>
        <v/>
      </c>
      <c r="AT590" s="309">
        <f>AND(AI590:AO590)</f>
        <v/>
      </c>
      <c r="AU590" s="309">
        <f>AND(AP590:AS590)</f>
        <v/>
      </c>
      <c r="AV590" s="309">
        <f>AND(AT590:AU590)</f>
        <v/>
      </c>
      <c r="AW590" s="309">
        <f>AI590*zakresy_produkcyjne!B$4+AJ590*zakresy_produkcyjne!C$4+AK590*zakresy_produkcyjne!D$4+AL590*zakresy_produkcyjne!E$4+AM590*zakresy_produkcyjne!F$4+AN590*zakresy_produkcyjne!G$4+AO590*zakresy_produkcyjne!H$4+AP590*zakresy_produkcyjne!I$4+AQ590*zakresy_produkcyjne!J$4+AR590*zakresy_produkcyjne!K$4+AS590*zakresy_produkcyjne!L$4</f>
        <v/>
      </c>
      <c r="BD590" s="309" t="n">
        <v>185</v>
      </c>
    </row>
    <row customHeight="1" ht="13.8" r="591" s="311">
      <c r="A591" s="493" t="n">
        <v>3.46</v>
      </c>
      <c r="B591" s="493" t="n">
        <v>2.41</v>
      </c>
      <c r="C591" s="493" t="n">
        <v>0.25</v>
      </c>
      <c r="D591" s="493" t="n">
        <v>0.053</v>
      </c>
      <c r="E591" s="493" t="n">
        <v>1</v>
      </c>
      <c r="F591" s="493" t="n">
        <v>1</v>
      </c>
      <c r="G591" s="493" t="n">
        <v>0.1</v>
      </c>
      <c r="H591" s="493" t="n">
        <v>0.013</v>
      </c>
      <c r="I591" s="493" t="n">
        <v>0.015</v>
      </c>
      <c r="J591" s="493" t="n">
        <v>0</v>
      </c>
      <c r="K591" s="493" t="n">
        <v>0</v>
      </c>
      <c r="L591" s="493" t="n">
        <v>0</v>
      </c>
      <c r="M591" s="493" t="n">
        <v>0</v>
      </c>
      <c r="N591" s="493" t="n">
        <v>0</v>
      </c>
      <c r="O591" s="493" t="n">
        <v>900</v>
      </c>
      <c r="P591" s="493" t="n">
        <v>90</v>
      </c>
      <c r="Q591" s="493" t="n">
        <v>320</v>
      </c>
      <c r="R591" s="493" t="n">
        <v>30</v>
      </c>
      <c r="S591" s="493" t="n"/>
      <c r="T591" s="493" t="n"/>
      <c r="U591" s="493" t="n"/>
      <c r="V591" s="493">
        <f>KONWERTUJ_TWARDOSC(AE591,tabela_twardosci!$M$8:$M$69,tabela_twardosci!$K$8:$K$69)</f>
        <v/>
      </c>
      <c r="W591" s="493" t="n"/>
      <c r="X591" s="493" t="n"/>
      <c r="Y591" s="494" t="n">
        <v>66</v>
      </c>
      <c r="Z591" s="493" t="n"/>
      <c r="AA591" s="493" t="n"/>
      <c r="AB591" s="493" t="n"/>
      <c r="AC591" s="493" t="n"/>
      <c r="AD591" s="493" t="n"/>
      <c r="AE591" s="493" t="n">
        <v>429.5</v>
      </c>
      <c r="AF591" s="309">
        <f>NOT(OR(ISBLANK(S591),ISBLANK(T591),ISBLANK(U591),ISBLANK(V591),AND(ISBLANK(W591),ISBLANK(X591))))</f>
        <v/>
      </c>
      <c r="AG591" s="309" t="n">
        <v>25</v>
      </c>
      <c r="AH591" s="309">
        <f>IF(AG729&lt;=30,1,IF(AG729&lt;=60,2,IF(AG729&lt;=100,3,"bd")))</f>
        <v/>
      </c>
      <c r="AI591" s="309">
        <f>AND(A591&gt;=zakresy_produkcyjne!B$2,A591&lt;=zakresy_produkcyjne!B$3)</f>
        <v/>
      </c>
      <c r="AJ591" s="309">
        <f>AND(B591&gt;=zakresy_produkcyjne!C$2,B591&lt;=zakresy_produkcyjne!C$3)</f>
        <v/>
      </c>
      <c r="AK591" s="309">
        <f>AND(C591&gt;=zakresy_produkcyjne!D$2,C591&lt;=zakresy_produkcyjne!D$3)</f>
        <v/>
      </c>
      <c r="AL591" s="309">
        <f>AND(D591&gt;=zakresy_produkcyjne!E$2,D591&lt;=zakresy_produkcyjne!E$3)</f>
        <v/>
      </c>
      <c r="AM591" s="309">
        <f>AND(E591&gt;=zakresy_produkcyjne!F$2,E591&lt;=zakresy_produkcyjne!F$3)</f>
        <v/>
      </c>
      <c r="AN591" s="309">
        <f>AND(F591&gt;=zakresy_produkcyjne!G$2,F591&lt;=zakresy_produkcyjne!G$3)</f>
        <v/>
      </c>
      <c r="AO591" s="309">
        <f>AND(G591&gt;=zakresy_produkcyjne!H$2,G591&lt;=zakresy_produkcyjne!H$3)</f>
        <v/>
      </c>
      <c r="AP591" s="309">
        <f>AND(O591&gt;=zakresy_produkcyjne!I$2,O591&lt;=zakresy_produkcyjne!I$3)</f>
        <v/>
      </c>
      <c r="AQ591" s="309">
        <f>AND(P591&gt;=zakresy_produkcyjne!J$2,P591&lt;=zakresy_produkcyjne!J$3)</f>
        <v/>
      </c>
      <c r="AR591" s="309">
        <f>AND(Q591&gt;=zakresy_produkcyjne!K$2,Q591&lt;=zakresy_produkcyjne!K$3)</f>
        <v/>
      </c>
      <c r="AS591" s="309">
        <f>AND(R591&gt;=zakresy_produkcyjne!L$2,R591&lt;=zakresy_produkcyjne!L$3)</f>
        <v/>
      </c>
      <c r="AT591" s="309">
        <f>AND(AI591:AO591)</f>
        <v/>
      </c>
      <c r="AU591" s="309">
        <f>AND(AP591:AS591)</f>
        <v/>
      </c>
      <c r="AV591" s="309">
        <f>AND(AT591:AU591)</f>
        <v/>
      </c>
      <c r="AW591" s="309">
        <f>AI591*zakresy_produkcyjne!B$4+AJ591*zakresy_produkcyjne!C$4+AK591*zakresy_produkcyjne!D$4+AL591*zakresy_produkcyjne!E$4+AM591*zakresy_produkcyjne!F$4+AN591*zakresy_produkcyjne!G$4+AO591*zakresy_produkcyjne!H$4+AP591*zakresy_produkcyjne!I$4+AQ591*zakresy_produkcyjne!J$4+AR591*zakresy_produkcyjne!K$4+AS591*zakresy_produkcyjne!L$4</f>
        <v/>
      </c>
      <c r="BD591" s="309" t="n">
        <v>185</v>
      </c>
    </row>
    <row customHeight="1" ht="13.8" r="592" s="311">
      <c r="A592" s="493" t="n">
        <v>3.46</v>
      </c>
      <c r="B592" s="493" t="n">
        <v>2.41</v>
      </c>
      <c r="C592" s="493" t="n">
        <v>0.25</v>
      </c>
      <c r="D592" s="493" t="n">
        <v>0.053</v>
      </c>
      <c r="E592" s="493" t="n">
        <v>1</v>
      </c>
      <c r="F592" s="493" t="n">
        <v>1</v>
      </c>
      <c r="G592" s="493" t="n">
        <v>0.1</v>
      </c>
      <c r="H592" s="493" t="n">
        <v>0.013</v>
      </c>
      <c r="I592" s="493" t="n">
        <v>0.015</v>
      </c>
      <c r="J592" s="493" t="n">
        <v>0</v>
      </c>
      <c r="K592" s="493" t="n">
        <v>0</v>
      </c>
      <c r="L592" s="493" t="n">
        <v>0</v>
      </c>
      <c r="M592" s="493" t="n">
        <v>0</v>
      </c>
      <c r="N592" s="493" t="n">
        <v>0</v>
      </c>
      <c r="O592" s="493" t="n">
        <v>900</v>
      </c>
      <c r="P592" s="493" t="n">
        <v>90</v>
      </c>
      <c r="Q592" s="493" t="n">
        <v>320</v>
      </c>
      <c r="R592" s="493" t="n">
        <v>60</v>
      </c>
      <c r="S592" s="493" t="n"/>
      <c r="T592" s="493" t="n"/>
      <c r="U592" s="493" t="n"/>
      <c r="V592" s="493">
        <f>KONWERTUJ_TWARDOSC(AE592,tabela_twardosci!$M$8:$M$69,tabela_twardosci!$K$8:$K$69)</f>
        <v/>
      </c>
      <c r="W592" s="493" t="n"/>
      <c r="X592" s="493" t="n"/>
      <c r="Y592" s="494" t="n">
        <v>66</v>
      </c>
      <c r="Z592" s="493" t="n"/>
      <c r="AA592" s="493" t="n"/>
      <c r="AB592" s="493" t="n"/>
      <c r="AC592" s="493" t="n"/>
      <c r="AD592" s="493" t="n"/>
      <c r="AE592" s="493" t="n">
        <v>410</v>
      </c>
      <c r="AF592" s="309">
        <f>NOT(OR(ISBLANK(S592),ISBLANK(T592),ISBLANK(U592),ISBLANK(V592),AND(ISBLANK(W592),ISBLANK(X592))))</f>
        <v/>
      </c>
      <c r="AG592" s="309" t="n">
        <v>25</v>
      </c>
      <c r="AH592" s="309">
        <f>IF(AG730&lt;=30,1,IF(AG730&lt;=60,2,IF(AG730&lt;=100,3,"bd")))</f>
        <v/>
      </c>
      <c r="AI592" s="309">
        <f>AND(A592&gt;=zakresy_produkcyjne!B$2,A592&lt;=zakresy_produkcyjne!B$3)</f>
        <v/>
      </c>
      <c r="AJ592" s="309">
        <f>AND(B592&gt;=zakresy_produkcyjne!C$2,B592&lt;=zakresy_produkcyjne!C$3)</f>
        <v/>
      </c>
      <c r="AK592" s="309">
        <f>AND(C592&gt;=zakresy_produkcyjne!D$2,C592&lt;=zakresy_produkcyjne!D$3)</f>
        <v/>
      </c>
      <c r="AL592" s="309">
        <f>AND(D592&gt;=zakresy_produkcyjne!E$2,D592&lt;=zakresy_produkcyjne!E$3)</f>
        <v/>
      </c>
      <c r="AM592" s="309">
        <f>AND(E592&gt;=zakresy_produkcyjne!F$2,E592&lt;=zakresy_produkcyjne!F$3)</f>
        <v/>
      </c>
      <c r="AN592" s="309">
        <f>AND(F592&gt;=zakresy_produkcyjne!G$2,F592&lt;=zakresy_produkcyjne!G$3)</f>
        <v/>
      </c>
      <c r="AO592" s="309">
        <f>AND(G592&gt;=zakresy_produkcyjne!H$2,G592&lt;=zakresy_produkcyjne!H$3)</f>
        <v/>
      </c>
      <c r="AP592" s="309">
        <f>AND(O592&gt;=zakresy_produkcyjne!I$2,O592&lt;=zakresy_produkcyjne!I$3)</f>
        <v/>
      </c>
      <c r="AQ592" s="309">
        <f>AND(P592&gt;=zakresy_produkcyjne!J$2,P592&lt;=zakresy_produkcyjne!J$3)</f>
        <v/>
      </c>
      <c r="AR592" s="309">
        <f>AND(Q592&gt;=zakresy_produkcyjne!K$2,Q592&lt;=zakresy_produkcyjne!K$3)</f>
        <v/>
      </c>
      <c r="AS592" s="309">
        <f>AND(R592&gt;=zakresy_produkcyjne!L$2,R592&lt;=zakresy_produkcyjne!L$3)</f>
        <v/>
      </c>
      <c r="AT592" s="309">
        <f>AND(AI592:AO592)</f>
        <v/>
      </c>
      <c r="AU592" s="309">
        <f>AND(AP592:AS592)</f>
        <v/>
      </c>
      <c r="AV592" s="309">
        <f>AND(AT592:AU592)</f>
        <v/>
      </c>
      <c r="AW592" s="309">
        <f>AI592*zakresy_produkcyjne!B$4+AJ592*zakresy_produkcyjne!C$4+AK592*zakresy_produkcyjne!D$4+AL592*zakresy_produkcyjne!E$4+AM592*zakresy_produkcyjne!F$4+AN592*zakresy_produkcyjne!G$4+AO592*zakresy_produkcyjne!H$4+AP592*zakresy_produkcyjne!I$4+AQ592*zakresy_produkcyjne!J$4+AR592*zakresy_produkcyjne!K$4+AS592*zakresy_produkcyjne!L$4</f>
        <v/>
      </c>
      <c r="BD592" s="309" t="n">
        <v>185</v>
      </c>
    </row>
    <row customHeight="1" ht="13.8" r="593" s="311">
      <c r="A593" s="493" t="n">
        <v>3.46</v>
      </c>
      <c r="B593" s="493" t="n">
        <v>2.41</v>
      </c>
      <c r="C593" s="493" t="n">
        <v>0.25</v>
      </c>
      <c r="D593" s="493" t="n">
        <v>0.053</v>
      </c>
      <c r="E593" s="493" t="n">
        <v>1</v>
      </c>
      <c r="F593" s="493" t="n">
        <v>1</v>
      </c>
      <c r="G593" s="493" t="n">
        <v>0.1</v>
      </c>
      <c r="H593" s="493" t="n">
        <v>0.013</v>
      </c>
      <c r="I593" s="493" t="n">
        <v>0.015</v>
      </c>
      <c r="J593" s="493" t="n">
        <v>0</v>
      </c>
      <c r="K593" s="493" t="n">
        <v>0</v>
      </c>
      <c r="L593" s="493" t="n">
        <v>0</v>
      </c>
      <c r="M593" s="493" t="n">
        <v>0</v>
      </c>
      <c r="N593" s="493" t="n">
        <v>0</v>
      </c>
      <c r="O593" s="493" t="n">
        <v>900</v>
      </c>
      <c r="P593" s="493" t="n">
        <v>90</v>
      </c>
      <c r="Q593" s="493" t="n">
        <v>320</v>
      </c>
      <c r="R593" s="493" t="n">
        <v>90</v>
      </c>
      <c r="S593" s="493" t="n"/>
      <c r="T593" s="493" t="n"/>
      <c r="U593" s="493" t="n"/>
      <c r="V593" s="493">
        <f>KONWERTUJ_TWARDOSC(AE593,tabela_twardosci!$M$8:$M$69,tabela_twardosci!$K$8:$K$69)</f>
        <v/>
      </c>
      <c r="W593" s="493" t="n"/>
      <c r="X593" s="493" t="n"/>
      <c r="Y593" s="494" t="n">
        <v>66</v>
      </c>
      <c r="Z593" s="493" t="n"/>
      <c r="AA593" s="493" t="n"/>
      <c r="AB593" s="493" t="n"/>
      <c r="AC593" s="493" t="n"/>
      <c r="AD593" s="493" t="n"/>
      <c r="AE593" s="493" t="n">
        <v>406.5</v>
      </c>
      <c r="AF593" s="309">
        <f>NOT(OR(ISBLANK(S593),ISBLANK(T593),ISBLANK(U593),ISBLANK(V593),AND(ISBLANK(W593),ISBLANK(X593))))</f>
        <v/>
      </c>
      <c r="AG593" s="309" t="n">
        <v>25</v>
      </c>
      <c r="AH593" s="309">
        <f>IF(AG731&lt;=30,1,IF(AG731&lt;=60,2,IF(AG731&lt;=100,3,"bd")))</f>
        <v/>
      </c>
      <c r="AI593" s="309">
        <f>AND(A593&gt;=zakresy_produkcyjne!B$2,A593&lt;=zakresy_produkcyjne!B$3)</f>
        <v/>
      </c>
      <c r="AJ593" s="309">
        <f>AND(B593&gt;=zakresy_produkcyjne!C$2,B593&lt;=zakresy_produkcyjne!C$3)</f>
        <v/>
      </c>
      <c r="AK593" s="309">
        <f>AND(C593&gt;=zakresy_produkcyjne!D$2,C593&lt;=zakresy_produkcyjne!D$3)</f>
        <v/>
      </c>
      <c r="AL593" s="309">
        <f>AND(D593&gt;=zakresy_produkcyjne!E$2,D593&lt;=zakresy_produkcyjne!E$3)</f>
        <v/>
      </c>
      <c r="AM593" s="309">
        <f>AND(E593&gt;=zakresy_produkcyjne!F$2,E593&lt;=zakresy_produkcyjne!F$3)</f>
        <v/>
      </c>
      <c r="AN593" s="309">
        <f>AND(F593&gt;=zakresy_produkcyjne!G$2,F593&lt;=zakresy_produkcyjne!G$3)</f>
        <v/>
      </c>
      <c r="AO593" s="309">
        <f>AND(G593&gt;=zakresy_produkcyjne!H$2,G593&lt;=zakresy_produkcyjne!H$3)</f>
        <v/>
      </c>
      <c r="AP593" s="309">
        <f>AND(O593&gt;=zakresy_produkcyjne!I$2,O593&lt;=zakresy_produkcyjne!I$3)</f>
        <v/>
      </c>
      <c r="AQ593" s="309">
        <f>AND(P593&gt;=zakresy_produkcyjne!J$2,P593&lt;=zakresy_produkcyjne!J$3)</f>
        <v/>
      </c>
      <c r="AR593" s="309">
        <f>AND(Q593&gt;=zakresy_produkcyjne!K$2,Q593&lt;=zakresy_produkcyjne!K$3)</f>
        <v/>
      </c>
      <c r="AS593" s="309">
        <f>AND(R593&gt;=zakresy_produkcyjne!L$2,R593&lt;=zakresy_produkcyjne!L$3)</f>
        <v/>
      </c>
      <c r="AT593" s="309">
        <f>AND(AI593:AO593)</f>
        <v/>
      </c>
      <c r="AU593" s="309">
        <f>AND(AP593:AS593)</f>
        <v/>
      </c>
      <c r="AV593" s="309">
        <f>AND(AT593:AU593)</f>
        <v/>
      </c>
      <c r="AW593" s="309">
        <f>AI593*zakresy_produkcyjne!B$4+AJ593*zakresy_produkcyjne!C$4+AK593*zakresy_produkcyjne!D$4+AL593*zakresy_produkcyjne!E$4+AM593*zakresy_produkcyjne!F$4+AN593*zakresy_produkcyjne!G$4+AO593*zakresy_produkcyjne!H$4+AP593*zakresy_produkcyjne!I$4+AQ593*zakresy_produkcyjne!J$4+AR593*zakresy_produkcyjne!K$4+AS593*zakresy_produkcyjne!L$4</f>
        <v/>
      </c>
      <c r="BD593" s="309" t="n">
        <v>185</v>
      </c>
    </row>
    <row customHeight="1" ht="13.8" r="594" s="311">
      <c r="A594" s="493" t="n">
        <v>3.46</v>
      </c>
      <c r="B594" s="493" t="n">
        <v>2.41</v>
      </c>
      <c r="C594" s="493" t="n">
        <v>0.25</v>
      </c>
      <c r="D594" s="493" t="n">
        <v>0.053</v>
      </c>
      <c r="E594" s="493" t="n">
        <v>1</v>
      </c>
      <c r="F594" s="493" t="n">
        <v>1</v>
      </c>
      <c r="G594" s="493" t="n">
        <v>0.1</v>
      </c>
      <c r="H594" s="493" t="n">
        <v>0.013</v>
      </c>
      <c r="I594" s="493" t="n">
        <v>0.015</v>
      </c>
      <c r="J594" s="493" t="n">
        <v>0</v>
      </c>
      <c r="K594" s="493" t="n">
        <v>0</v>
      </c>
      <c r="L594" s="493" t="n">
        <v>0</v>
      </c>
      <c r="M594" s="493" t="n">
        <v>0</v>
      </c>
      <c r="N594" s="493" t="n">
        <v>0</v>
      </c>
      <c r="O594" s="493" t="n">
        <v>900</v>
      </c>
      <c r="P594" s="493" t="n">
        <v>90</v>
      </c>
      <c r="Q594" s="493" t="n">
        <v>320</v>
      </c>
      <c r="R594" s="493" t="n">
        <v>120</v>
      </c>
      <c r="S594" s="493" t="n"/>
      <c r="T594" s="493" t="n"/>
      <c r="U594" s="493" t="n"/>
      <c r="V594" s="493">
        <f>KONWERTUJ_TWARDOSC(AE594,tabela_twardosci!$M$8:$M$69,tabela_twardosci!$K$8:$K$69)</f>
        <v/>
      </c>
      <c r="W594" s="493" t="n"/>
      <c r="X594" s="493" t="n"/>
      <c r="Y594" s="494" t="n">
        <v>66</v>
      </c>
      <c r="Z594" s="493" t="n"/>
      <c r="AA594" s="493" t="n"/>
      <c r="AB594" s="493" t="n"/>
      <c r="AC594" s="493" t="n"/>
      <c r="AD594" s="493" t="n"/>
      <c r="AE594" s="493" t="n">
        <v>409</v>
      </c>
      <c r="AF594" s="309">
        <f>NOT(OR(ISBLANK(S594),ISBLANK(T594),ISBLANK(U594),ISBLANK(V594),AND(ISBLANK(W594),ISBLANK(X594))))</f>
        <v/>
      </c>
      <c r="AG594" s="309" t="n">
        <v>25</v>
      </c>
      <c r="AH594" s="309">
        <f>IF(AG732&lt;=30,1,IF(AG732&lt;=60,2,IF(AG732&lt;=100,3,"bd")))</f>
        <v/>
      </c>
      <c r="AI594" s="309">
        <f>AND(A594&gt;=zakresy_produkcyjne!B$2,A594&lt;=zakresy_produkcyjne!B$3)</f>
        <v/>
      </c>
      <c r="AJ594" s="309">
        <f>AND(B594&gt;=zakresy_produkcyjne!C$2,B594&lt;=zakresy_produkcyjne!C$3)</f>
        <v/>
      </c>
      <c r="AK594" s="309">
        <f>AND(C594&gt;=zakresy_produkcyjne!D$2,C594&lt;=zakresy_produkcyjne!D$3)</f>
        <v/>
      </c>
      <c r="AL594" s="309">
        <f>AND(D594&gt;=zakresy_produkcyjne!E$2,D594&lt;=zakresy_produkcyjne!E$3)</f>
        <v/>
      </c>
      <c r="AM594" s="309">
        <f>AND(E594&gt;=zakresy_produkcyjne!F$2,E594&lt;=zakresy_produkcyjne!F$3)</f>
        <v/>
      </c>
      <c r="AN594" s="309">
        <f>AND(F594&gt;=zakresy_produkcyjne!G$2,F594&lt;=zakresy_produkcyjne!G$3)</f>
        <v/>
      </c>
      <c r="AO594" s="309">
        <f>AND(G594&gt;=zakresy_produkcyjne!H$2,G594&lt;=zakresy_produkcyjne!H$3)</f>
        <v/>
      </c>
      <c r="AP594" s="309">
        <f>AND(O594&gt;=zakresy_produkcyjne!I$2,O594&lt;=zakresy_produkcyjne!I$3)</f>
        <v/>
      </c>
      <c r="AQ594" s="309">
        <f>AND(P594&gt;=zakresy_produkcyjne!J$2,P594&lt;=zakresy_produkcyjne!J$3)</f>
        <v/>
      </c>
      <c r="AR594" s="309">
        <f>AND(Q594&gt;=zakresy_produkcyjne!K$2,Q594&lt;=zakresy_produkcyjne!K$3)</f>
        <v/>
      </c>
      <c r="AS594" s="309">
        <f>AND(R594&gt;=zakresy_produkcyjne!L$2,R594&lt;=zakresy_produkcyjne!L$3)</f>
        <v/>
      </c>
      <c r="AT594" s="309">
        <f>AND(AI594:AO594)</f>
        <v/>
      </c>
      <c r="AU594" s="309">
        <f>AND(AP594:AS594)</f>
        <v/>
      </c>
      <c r="AV594" s="309">
        <f>AND(AT594:AU594)</f>
        <v/>
      </c>
      <c r="AW594" s="309">
        <f>AI594*zakresy_produkcyjne!B$4+AJ594*zakresy_produkcyjne!C$4+AK594*zakresy_produkcyjne!D$4+AL594*zakresy_produkcyjne!E$4+AM594*zakresy_produkcyjne!F$4+AN594*zakresy_produkcyjne!G$4+AO594*zakresy_produkcyjne!H$4+AP594*zakresy_produkcyjne!I$4+AQ594*zakresy_produkcyjne!J$4+AR594*zakresy_produkcyjne!K$4+AS594*zakresy_produkcyjne!L$4</f>
        <v/>
      </c>
      <c r="BD594" s="309" t="n">
        <v>185</v>
      </c>
    </row>
    <row customHeight="1" ht="13.8" r="595" s="311">
      <c r="A595" s="493" t="n">
        <v>3.42</v>
      </c>
      <c r="B595" s="493" t="n">
        <v>2.32</v>
      </c>
      <c r="C595" s="493" t="n">
        <v>0.25</v>
      </c>
      <c r="D595" s="493" t="n">
        <v>0.053</v>
      </c>
      <c r="E595" s="493" t="n">
        <v>1.01</v>
      </c>
      <c r="F595" s="493" t="n">
        <v>1</v>
      </c>
      <c r="G595" s="493" t="n">
        <v>0.15</v>
      </c>
      <c r="H595" s="493" t="n">
        <v>0.013</v>
      </c>
      <c r="I595" s="493" t="n">
        <v>0.015</v>
      </c>
      <c r="J595" s="493" t="n">
        <v>0</v>
      </c>
      <c r="K595" s="493" t="n">
        <v>0</v>
      </c>
      <c r="L595" s="493" t="n">
        <v>0</v>
      </c>
      <c r="M595" s="493" t="n">
        <v>0</v>
      </c>
      <c r="N595" s="493" t="n">
        <v>0</v>
      </c>
      <c r="O595" s="493" t="n">
        <v>900</v>
      </c>
      <c r="P595" s="493" t="n">
        <v>90</v>
      </c>
      <c r="Q595" s="493" t="n">
        <v>260</v>
      </c>
      <c r="R595" s="493" t="n">
        <v>30</v>
      </c>
      <c r="S595" s="493" t="n"/>
      <c r="T595" s="493" t="n"/>
      <c r="U595" s="493" t="n"/>
      <c r="V595" s="493">
        <f>KONWERTUJ_TWARDOSC(AE595,tabela_twardosci!$M$8:$M$69,tabela_twardosci!$K$8:$K$69)</f>
        <v/>
      </c>
      <c r="W595" s="493" t="n"/>
      <c r="X595" s="493" t="n"/>
      <c r="Y595" s="494" t="n">
        <v>66</v>
      </c>
      <c r="Z595" s="493" t="n"/>
      <c r="AA595" s="493" t="n"/>
      <c r="AB595" s="493" t="n"/>
      <c r="AC595" s="493" t="n"/>
      <c r="AD595" s="493" t="n"/>
      <c r="AE595" s="493" t="n">
        <v>492</v>
      </c>
      <c r="AF595" s="309">
        <f>NOT(OR(ISBLANK(S595),ISBLANK(T595),ISBLANK(U595),ISBLANK(V595),AND(ISBLANK(W595),ISBLANK(X595))))</f>
        <v/>
      </c>
      <c r="AG595" s="309" t="n">
        <v>25</v>
      </c>
      <c r="AH595" s="309">
        <f>IF(AG733&lt;=30,1,IF(AG733&lt;=60,2,IF(AG733&lt;=100,3,"bd")))</f>
        <v/>
      </c>
      <c r="AI595" s="309">
        <f>AND(A595&gt;=zakresy_produkcyjne!B$2,A595&lt;=zakresy_produkcyjne!B$3)</f>
        <v/>
      </c>
      <c r="AJ595" s="309">
        <f>AND(B595&gt;=zakresy_produkcyjne!C$2,B595&lt;=zakresy_produkcyjne!C$3)</f>
        <v/>
      </c>
      <c r="AK595" s="309">
        <f>AND(C595&gt;=zakresy_produkcyjne!D$2,C595&lt;=zakresy_produkcyjne!D$3)</f>
        <v/>
      </c>
      <c r="AL595" s="309">
        <f>AND(D595&gt;=zakresy_produkcyjne!E$2,D595&lt;=zakresy_produkcyjne!E$3)</f>
        <v/>
      </c>
      <c r="AM595" s="309">
        <f>AND(E595&gt;=zakresy_produkcyjne!F$2,E595&lt;=zakresy_produkcyjne!F$3)</f>
        <v/>
      </c>
      <c r="AN595" s="309">
        <f>AND(F595&gt;=zakresy_produkcyjne!G$2,F595&lt;=zakresy_produkcyjne!G$3)</f>
        <v/>
      </c>
      <c r="AO595" s="309">
        <f>AND(G595&gt;=zakresy_produkcyjne!H$2,G595&lt;=zakresy_produkcyjne!H$3)</f>
        <v/>
      </c>
      <c r="AP595" s="309">
        <f>AND(O595&gt;=zakresy_produkcyjne!I$2,O595&lt;=zakresy_produkcyjne!I$3)</f>
        <v/>
      </c>
      <c r="AQ595" s="309">
        <f>AND(P595&gt;=zakresy_produkcyjne!J$2,P595&lt;=zakresy_produkcyjne!J$3)</f>
        <v/>
      </c>
      <c r="AR595" s="309">
        <f>AND(Q595&gt;=zakresy_produkcyjne!K$2,Q595&lt;=zakresy_produkcyjne!K$3)</f>
        <v/>
      </c>
      <c r="AS595" s="309">
        <f>AND(R595&gt;=zakresy_produkcyjne!L$2,R595&lt;=zakresy_produkcyjne!L$3)</f>
        <v/>
      </c>
      <c r="AT595" s="309">
        <f>AND(AI595:AO595)</f>
        <v/>
      </c>
      <c r="AU595" s="309">
        <f>AND(AP595:AS595)</f>
        <v/>
      </c>
      <c r="AV595" s="309">
        <f>AND(AT595:AU595)</f>
        <v/>
      </c>
      <c r="AW595" s="309">
        <f>AI595*zakresy_produkcyjne!B$4+AJ595*zakresy_produkcyjne!C$4+AK595*zakresy_produkcyjne!D$4+AL595*zakresy_produkcyjne!E$4+AM595*zakresy_produkcyjne!F$4+AN595*zakresy_produkcyjne!G$4+AO595*zakresy_produkcyjne!H$4+AP595*zakresy_produkcyjne!I$4+AQ595*zakresy_produkcyjne!J$4+AR595*zakresy_produkcyjne!K$4+AS595*zakresy_produkcyjne!L$4</f>
        <v/>
      </c>
      <c r="BD595" s="309" t="n">
        <v>185</v>
      </c>
    </row>
    <row customHeight="1" ht="13.8" r="596" s="311">
      <c r="A596" s="493" t="n">
        <v>3.42</v>
      </c>
      <c r="B596" s="493" t="n">
        <v>2.32</v>
      </c>
      <c r="C596" s="493" t="n">
        <v>0.25</v>
      </c>
      <c r="D596" s="493" t="n">
        <v>0.053</v>
      </c>
      <c r="E596" s="493" t="n">
        <v>1.01</v>
      </c>
      <c r="F596" s="493" t="n">
        <v>1</v>
      </c>
      <c r="G596" s="493" t="n">
        <v>0.15</v>
      </c>
      <c r="H596" s="493" t="n">
        <v>0.013</v>
      </c>
      <c r="I596" s="493" t="n">
        <v>0.015</v>
      </c>
      <c r="J596" s="493" t="n">
        <v>0</v>
      </c>
      <c r="K596" s="493" t="n">
        <v>0</v>
      </c>
      <c r="L596" s="493" t="n">
        <v>0</v>
      </c>
      <c r="M596" s="493" t="n">
        <v>0</v>
      </c>
      <c r="N596" s="493" t="n">
        <v>0</v>
      </c>
      <c r="O596" s="493" t="n">
        <v>900</v>
      </c>
      <c r="P596" s="493" t="n">
        <v>90</v>
      </c>
      <c r="Q596" s="493" t="n">
        <v>260</v>
      </c>
      <c r="R596" s="493" t="n">
        <v>60</v>
      </c>
      <c r="S596" s="493" t="n"/>
      <c r="T596" s="493" t="n"/>
      <c r="U596" s="493" t="n"/>
      <c r="V596" s="493">
        <f>KONWERTUJ_TWARDOSC(AE596,tabela_twardosci!$M$8:$M$69,tabela_twardosci!$K$8:$K$69)</f>
        <v/>
      </c>
      <c r="W596" s="493" t="n"/>
      <c r="X596" s="493" t="n"/>
      <c r="Y596" s="494" t="n">
        <v>66</v>
      </c>
      <c r="Z596" s="493" t="n"/>
      <c r="AA596" s="493" t="n"/>
      <c r="AB596" s="493" t="n"/>
      <c r="AC596" s="493" t="n"/>
      <c r="AD596" s="493" t="n"/>
      <c r="AE596" s="493" t="n">
        <v>470.5</v>
      </c>
      <c r="AF596" s="309">
        <f>NOT(OR(ISBLANK(S596),ISBLANK(T596),ISBLANK(U596),ISBLANK(V596),AND(ISBLANK(W596),ISBLANK(X596))))</f>
        <v/>
      </c>
      <c r="AG596" s="309" t="n">
        <v>25</v>
      </c>
      <c r="AH596" s="309">
        <f>IF(AG734&lt;=30,1,IF(AG734&lt;=60,2,IF(AG734&lt;=100,3,"bd")))</f>
        <v/>
      </c>
      <c r="AI596" s="309">
        <f>AND(A596&gt;=zakresy_produkcyjne!B$2,A596&lt;=zakresy_produkcyjne!B$3)</f>
        <v/>
      </c>
      <c r="AJ596" s="309">
        <f>AND(B596&gt;=zakresy_produkcyjne!C$2,B596&lt;=zakresy_produkcyjne!C$3)</f>
        <v/>
      </c>
      <c r="AK596" s="309">
        <f>AND(C596&gt;=zakresy_produkcyjne!D$2,C596&lt;=zakresy_produkcyjne!D$3)</f>
        <v/>
      </c>
      <c r="AL596" s="309">
        <f>AND(D596&gt;=zakresy_produkcyjne!E$2,D596&lt;=zakresy_produkcyjne!E$3)</f>
        <v/>
      </c>
      <c r="AM596" s="309">
        <f>AND(E596&gt;=zakresy_produkcyjne!F$2,E596&lt;=zakresy_produkcyjne!F$3)</f>
        <v/>
      </c>
      <c r="AN596" s="309">
        <f>AND(F596&gt;=zakresy_produkcyjne!G$2,F596&lt;=zakresy_produkcyjne!G$3)</f>
        <v/>
      </c>
      <c r="AO596" s="309">
        <f>AND(G596&gt;=zakresy_produkcyjne!H$2,G596&lt;=zakresy_produkcyjne!H$3)</f>
        <v/>
      </c>
      <c r="AP596" s="309">
        <f>AND(O596&gt;=zakresy_produkcyjne!I$2,O596&lt;=zakresy_produkcyjne!I$3)</f>
        <v/>
      </c>
      <c r="AQ596" s="309">
        <f>AND(P596&gt;=zakresy_produkcyjne!J$2,P596&lt;=zakresy_produkcyjne!J$3)</f>
        <v/>
      </c>
      <c r="AR596" s="309">
        <f>AND(Q596&gt;=zakresy_produkcyjne!K$2,Q596&lt;=zakresy_produkcyjne!K$3)</f>
        <v/>
      </c>
      <c r="AS596" s="309">
        <f>AND(R596&gt;=zakresy_produkcyjne!L$2,R596&lt;=zakresy_produkcyjne!L$3)</f>
        <v/>
      </c>
      <c r="AT596" s="309">
        <f>AND(AI596:AO596)</f>
        <v/>
      </c>
      <c r="AU596" s="309">
        <f>AND(AP596:AS596)</f>
        <v/>
      </c>
      <c r="AV596" s="309">
        <f>AND(AT596:AU596)</f>
        <v/>
      </c>
      <c r="AW596" s="309">
        <f>AI596*zakresy_produkcyjne!B$4+AJ596*zakresy_produkcyjne!C$4+AK596*zakresy_produkcyjne!D$4+AL596*zakresy_produkcyjne!E$4+AM596*zakresy_produkcyjne!F$4+AN596*zakresy_produkcyjne!G$4+AO596*zakresy_produkcyjne!H$4+AP596*zakresy_produkcyjne!I$4+AQ596*zakresy_produkcyjne!J$4+AR596*zakresy_produkcyjne!K$4+AS596*zakresy_produkcyjne!L$4</f>
        <v/>
      </c>
      <c r="BD596" s="309" t="n">
        <v>185</v>
      </c>
    </row>
    <row customHeight="1" ht="13.8" r="597" s="311">
      <c r="A597" s="493" t="n">
        <v>3.42</v>
      </c>
      <c r="B597" s="493" t="n">
        <v>2.32</v>
      </c>
      <c r="C597" s="493" t="n">
        <v>0.25</v>
      </c>
      <c r="D597" s="493" t="n">
        <v>0.053</v>
      </c>
      <c r="E597" s="493" t="n">
        <v>1.01</v>
      </c>
      <c r="F597" s="493" t="n">
        <v>1</v>
      </c>
      <c r="G597" s="493" t="n">
        <v>0.15</v>
      </c>
      <c r="H597" s="493" t="n">
        <v>0.013</v>
      </c>
      <c r="I597" s="493" t="n">
        <v>0.015</v>
      </c>
      <c r="J597" s="493" t="n">
        <v>0</v>
      </c>
      <c r="K597" s="493" t="n">
        <v>0</v>
      </c>
      <c r="L597" s="493" t="n">
        <v>0</v>
      </c>
      <c r="M597" s="493" t="n">
        <v>0</v>
      </c>
      <c r="N597" s="493" t="n">
        <v>0</v>
      </c>
      <c r="O597" s="493" t="n">
        <v>900</v>
      </c>
      <c r="P597" s="493" t="n">
        <v>90</v>
      </c>
      <c r="Q597" s="493" t="n">
        <v>260</v>
      </c>
      <c r="R597" s="493" t="n">
        <v>90</v>
      </c>
      <c r="S597" s="493" t="n"/>
      <c r="T597" s="493" t="n"/>
      <c r="U597" s="493" t="n"/>
      <c r="V597" s="493">
        <f>KONWERTUJ_TWARDOSC(AE597,tabela_twardosci!$M$8:$M$69,tabela_twardosci!$K$8:$K$69)</f>
        <v/>
      </c>
      <c r="W597" s="493" t="n"/>
      <c r="X597" s="493" t="n"/>
      <c r="Y597" s="494" t="n">
        <v>66</v>
      </c>
      <c r="Z597" s="493" t="n"/>
      <c r="AA597" s="493" t="n"/>
      <c r="AB597" s="493" t="n"/>
      <c r="AC597" s="493" t="n"/>
      <c r="AD597" s="493" t="n"/>
      <c r="AE597" s="493" t="n">
        <v>467</v>
      </c>
      <c r="AF597" s="309">
        <f>NOT(OR(ISBLANK(S597),ISBLANK(T597),ISBLANK(U597),ISBLANK(V597),AND(ISBLANK(W597),ISBLANK(X597))))</f>
        <v/>
      </c>
      <c r="AG597" s="309" t="n">
        <v>25</v>
      </c>
      <c r="AH597" s="309">
        <f>IF(AG735&lt;=30,1,IF(AG735&lt;=60,2,IF(AG735&lt;=100,3,"bd")))</f>
        <v/>
      </c>
      <c r="AI597" s="309">
        <f>AND(A597&gt;=zakresy_produkcyjne!B$2,A597&lt;=zakresy_produkcyjne!B$3)</f>
        <v/>
      </c>
      <c r="AJ597" s="309">
        <f>AND(B597&gt;=zakresy_produkcyjne!C$2,B597&lt;=zakresy_produkcyjne!C$3)</f>
        <v/>
      </c>
      <c r="AK597" s="309">
        <f>AND(C597&gt;=zakresy_produkcyjne!D$2,C597&lt;=zakresy_produkcyjne!D$3)</f>
        <v/>
      </c>
      <c r="AL597" s="309">
        <f>AND(D597&gt;=zakresy_produkcyjne!E$2,D597&lt;=zakresy_produkcyjne!E$3)</f>
        <v/>
      </c>
      <c r="AM597" s="309">
        <f>AND(E597&gt;=zakresy_produkcyjne!F$2,E597&lt;=zakresy_produkcyjne!F$3)</f>
        <v/>
      </c>
      <c r="AN597" s="309">
        <f>AND(F597&gt;=zakresy_produkcyjne!G$2,F597&lt;=zakresy_produkcyjne!G$3)</f>
        <v/>
      </c>
      <c r="AO597" s="309">
        <f>AND(G597&gt;=zakresy_produkcyjne!H$2,G597&lt;=zakresy_produkcyjne!H$3)</f>
        <v/>
      </c>
      <c r="AP597" s="309">
        <f>AND(O597&gt;=zakresy_produkcyjne!I$2,O597&lt;=zakresy_produkcyjne!I$3)</f>
        <v/>
      </c>
      <c r="AQ597" s="309">
        <f>AND(P597&gt;=zakresy_produkcyjne!J$2,P597&lt;=zakresy_produkcyjne!J$3)</f>
        <v/>
      </c>
      <c r="AR597" s="309">
        <f>AND(Q597&gt;=zakresy_produkcyjne!K$2,Q597&lt;=zakresy_produkcyjne!K$3)</f>
        <v/>
      </c>
      <c r="AS597" s="309">
        <f>AND(R597&gt;=zakresy_produkcyjne!L$2,R597&lt;=zakresy_produkcyjne!L$3)</f>
        <v/>
      </c>
      <c r="AT597" s="309">
        <f>AND(AI597:AO597)</f>
        <v/>
      </c>
      <c r="AU597" s="309">
        <f>AND(AP597:AS597)</f>
        <v/>
      </c>
      <c r="AV597" s="309">
        <f>AND(AT597:AU597)</f>
        <v/>
      </c>
      <c r="AW597" s="309">
        <f>AI597*zakresy_produkcyjne!B$4+AJ597*zakresy_produkcyjne!C$4+AK597*zakresy_produkcyjne!D$4+AL597*zakresy_produkcyjne!E$4+AM597*zakresy_produkcyjne!F$4+AN597*zakresy_produkcyjne!G$4+AO597*zakresy_produkcyjne!H$4+AP597*zakresy_produkcyjne!I$4+AQ597*zakresy_produkcyjne!J$4+AR597*zakresy_produkcyjne!K$4+AS597*zakresy_produkcyjne!L$4</f>
        <v/>
      </c>
      <c r="BD597" s="309" t="n">
        <v>185</v>
      </c>
    </row>
    <row customHeight="1" ht="13.8" r="598" s="311">
      <c r="A598" s="493" t="n">
        <v>3.42</v>
      </c>
      <c r="B598" s="493" t="n">
        <v>2.32</v>
      </c>
      <c r="C598" s="493" t="n">
        <v>0.25</v>
      </c>
      <c r="D598" s="493" t="n">
        <v>0.053</v>
      </c>
      <c r="E598" s="493" t="n">
        <v>1.01</v>
      </c>
      <c r="F598" s="493" t="n">
        <v>1</v>
      </c>
      <c r="G598" s="493" t="n">
        <v>0.15</v>
      </c>
      <c r="H598" s="493" t="n">
        <v>0.013</v>
      </c>
      <c r="I598" s="493" t="n">
        <v>0.015</v>
      </c>
      <c r="J598" s="493" t="n">
        <v>0</v>
      </c>
      <c r="K598" s="493" t="n">
        <v>0</v>
      </c>
      <c r="L598" s="493" t="n">
        <v>0</v>
      </c>
      <c r="M598" s="493" t="n">
        <v>0</v>
      </c>
      <c r="N598" s="493" t="n">
        <v>0</v>
      </c>
      <c r="O598" s="493" t="n">
        <v>900</v>
      </c>
      <c r="P598" s="493" t="n">
        <v>90</v>
      </c>
      <c r="Q598" s="493" t="n">
        <v>260</v>
      </c>
      <c r="R598" s="493" t="n">
        <v>120</v>
      </c>
      <c r="S598" s="493" t="n"/>
      <c r="T598" s="493" t="n"/>
      <c r="U598" s="493" t="n"/>
      <c r="V598" s="493">
        <f>KONWERTUJ_TWARDOSC(AE598,tabela_twardosci!$M$8:$M$69,tabela_twardosci!$K$8:$K$69)</f>
        <v/>
      </c>
      <c r="W598" s="493" t="n"/>
      <c r="X598" s="493" t="n"/>
      <c r="Y598" s="494" t="n">
        <v>66</v>
      </c>
      <c r="Z598" s="493" t="n"/>
      <c r="AA598" s="493" t="n"/>
      <c r="AB598" s="493" t="n"/>
      <c r="AC598" s="493" t="n"/>
      <c r="AD598" s="493" t="n"/>
      <c r="AE598" s="493" t="n">
        <v>469</v>
      </c>
      <c r="AF598" s="309">
        <f>NOT(OR(ISBLANK(S598),ISBLANK(T598),ISBLANK(U598),ISBLANK(V598),AND(ISBLANK(W598),ISBLANK(X598))))</f>
        <v/>
      </c>
      <c r="AG598" s="309" t="n">
        <v>25</v>
      </c>
      <c r="AH598" s="309">
        <f>IF(AG736&lt;=30,1,IF(AG736&lt;=60,2,IF(AG736&lt;=100,3,"bd")))</f>
        <v/>
      </c>
      <c r="AI598" s="309">
        <f>AND(A598&gt;=zakresy_produkcyjne!B$2,A598&lt;=zakresy_produkcyjne!B$3)</f>
        <v/>
      </c>
      <c r="AJ598" s="309">
        <f>AND(B598&gt;=zakresy_produkcyjne!C$2,B598&lt;=zakresy_produkcyjne!C$3)</f>
        <v/>
      </c>
      <c r="AK598" s="309">
        <f>AND(C598&gt;=zakresy_produkcyjne!D$2,C598&lt;=zakresy_produkcyjne!D$3)</f>
        <v/>
      </c>
      <c r="AL598" s="309">
        <f>AND(D598&gt;=zakresy_produkcyjne!E$2,D598&lt;=zakresy_produkcyjne!E$3)</f>
        <v/>
      </c>
      <c r="AM598" s="309">
        <f>AND(E598&gt;=zakresy_produkcyjne!F$2,E598&lt;=zakresy_produkcyjne!F$3)</f>
        <v/>
      </c>
      <c r="AN598" s="309">
        <f>AND(F598&gt;=zakresy_produkcyjne!G$2,F598&lt;=zakresy_produkcyjne!G$3)</f>
        <v/>
      </c>
      <c r="AO598" s="309">
        <f>AND(G598&gt;=zakresy_produkcyjne!H$2,G598&lt;=zakresy_produkcyjne!H$3)</f>
        <v/>
      </c>
      <c r="AP598" s="309">
        <f>AND(O598&gt;=zakresy_produkcyjne!I$2,O598&lt;=zakresy_produkcyjne!I$3)</f>
        <v/>
      </c>
      <c r="AQ598" s="309">
        <f>AND(P598&gt;=zakresy_produkcyjne!J$2,P598&lt;=zakresy_produkcyjne!J$3)</f>
        <v/>
      </c>
      <c r="AR598" s="309">
        <f>AND(Q598&gt;=zakresy_produkcyjne!K$2,Q598&lt;=zakresy_produkcyjne!K$3)</f>
        <v/>
      </c>
      <c r="AS598" s="309">
        <f>AND(R598&gt;=zakresy_produkcyjne!L$2,R598&lt;=zakresy_produkcyjne!L$3)</f>
        <v/>
      </c>
      <c r="AT598" s="309">
        <f>AND(AI598:AO598)</f>
        <v/>
      </c>
      <c r="AU598" s="309">
        <f>AND(AP598:AS598)</f>
        <v/>
      </c>
      <c r="AV598" s="309">
        <f>AND(AT598:AU598)</f>
        <v/>
      </c>
      <c r="AW598" s="309">
        <f>AI598*zakresy_produkcyjne!B$4+AJ598*zakresy_produkcyjne!C$4+AK598*zakresy_produkcyjne!D$4+AL598*zakresy_produkcyjne!E$4+AM598*zakresy_produkcyjne!F$4+AN598*zakresy_produkcyjne!G$4+AO598*zakresy_produkcyjne!H$4+AP598*zakresy_produkcyjne!I$4+AQ598*zakresy_produkcyjne!J$4+AR598*zakresy_produkcyjne!K$4+AS598*zakresy_produkcyjne!L$4</f>
        <v/>
      </c>
      <c r="BD598" s="309" t="n">
        <v>185</v>
      </c>
    </row>
    <row customHeight="1" ht="13.8" r="599" s="311">
      <c r="A599" s="493" t="n">
        <v>3.42</v>
      </c>
      <c r="B599" s="493" t="n">
        <v>2.32</v>
      </c>
      <c r="C599" s="493" t="n">
        <v>0.25</v>
      </c>
      <c r="D599" s="493" t="n">
        <v>0.053</v>
      </c>
      <c r="E599" s="493" t="n">
        <v>1.01</v>
      </c>
      <c r="F599" s="493" t="n">
        <v>1</v>
      </c>
      <c r="G599" s="493" t="n">
        <v>0.15</v>
      </c>
      <c r="H599" s="493" t="n">
        <v>0.013</v>
      </c>
      <c r="I599" s="493" t="n">
        <v>0.015</v>
      </c>
      <c r="J599" s="493" t="n">
        <v>0</v>
      </c>
      <c r="K599" s="493" t="n">
        <v>0</v>
      </c>
      <c r="L599" s="493" t="n">
        <v>0</v>
      </c>
      <c r="M599" s="493" t="n">
        <v>0</v>
      </c>
      <c r="N599" s="493" t="n">
        <v>0</v>
      </c>
      <c r="O599" s="493" t="n">
        <v>900</v>
      </c>
      <c r="P599" s="493" t="n">
        <v>90</v>
      </c>
      <c r="Q599" s="493" t="n">
        <v>290</v>
      </c>
      <c r="R599" s="493" t="n">
        <v>30</v>
      </c>
      <c r="S599" s="493" t="n"/>
      <c r="T599" s="493" t="n"/>
      <c r="U599" s="493" t="n"/>
      <c r="V599" s="493">
        <f>KONWERTUJ_TWARDOSC(AE599,tabela_twardosci!$M$8:$M$69,tabela_twardosci!$K$8:$K$69)</f>
        <v/>
      </c>
      <c r="W599" s="493" t="n"/>
      <c r="X599" s="493" t="n"/>
      <c r="Y599" s="494" t="n">
        <v>66</v>
      </c>
      <c r="Z599" s="493" t="n"/>
      <c r="AA599" s="493" t="n"/>
      <c r="AB599" s="493" t="n"/>
      <c r="AC599" s="493" t="n"/>
      <c r="AD599" s="493" t="n"/>
      <c r="AE599" s="493" t="n">
        <v>458</v>
      </c>
      <c r="AF599" s="309">
        <f>NOT(OR(ISBLANK(S599),ISBLANK(T599),ISBLANK(U599),ISBLANK(V599),AND(ISBLANK(W599),ISBLANK(X599))))</f>
        <v/>
      </c>
      <c r="AG599" s="309" t="n">
        <v>25</v>
      </c>
      <c r="AH599" s="309">
        <f>IF(AG737&lt;=30,1,IF(AG737&lt;=60,2,IF(AG737&lt;=100,3,"bd")))</f>
        <v/>
      </c>
      <c r="AI599" s="309">
        <f>AND(A599&gt;=zakresy_produkcyjne!B$2,A599&lt;=zakresy_produkcyjne!B$3)</f>
        <v/>
      </c>
      <c r="AJ599" s="309">
        <f>AND(B599&gt;=zakresy_produkcyjne!C$2,B599&lt;=zakresy_produkcyjne!C$3)</f>
        <v/>
      </c>
      <c r="AK599" s="309">
        <f>AND(C599&gt;=zakresy_produkcyjne!D$2,C599&lt;=zakresy_produkcyjne!D$3)</f>
        <v/>
      </c>
      <c r="AL599" s="309">
        <f>AND(D599&gt;=zakresy_produkcyjne!E$2,D599&lt;=zakresy_produkcyjne!E$3)</f>
        <v/>
      </c>
      <c r="AM599" s="309">
        <f>AND(E599&gt;=zakresy_produkcyjne!F$2,E599&lt;=zakresy_produkcyjne!F$3)</f>
        <v/>
      </c>
      <c r="AN599" s="309">
        <f>AND(F599&gt;=zakresy_produkcyjne!G$2,F599&lt;=zakresy_produkcyjne!G$3)</f>
        <v/>
      </c>
      <c r="AO599" s="309">
        <f>AND(G599&gt;=zakresy_produkcyjne!H$2,G599&lt;=zakresy_produkcyjne!H$3)</f>
        <v/>
      </c>
      <c r="AP599" s="309">
        <f>AND(O599&gt;=zakresy_produkcyjne!I$2,O599&lt;=zakresy_produkcyjne!I$3)</f>
        <v/>
      </c>
      <c r="AQ599" s="309">
        <f>AND(P599&gt;=zakresy_produkcyjne!J$2,P599&lt;=zakresy_produkcyjne!J$3)</f>
        <v/>
      </c>
      <c r="AR599" s="309">
        <f>AND(Q599&gt;=zakresy_produkcyjne!K$2,Q599&lt;=zakresy_produkcyjne!K$3)</f>
        <v/>
      </c>
      <c r="AS599" s="309">
        <f>AND(R599&gt;=zakresy_produkcyjne!L$2,R599&lt;=zakresy_produkcyjne!L$3)</f>
        <v/>
      </c>
      <c r="AT599" s="309">
        <f>AND(AI599:AO599)</f>
        <v/>
      </c>
      <c r="AU599" s="309">
        <f>AND(AP599:AS599)</f>
        <v/>
      </c>
      <c r="AV599" s="309">
        <f>AND(AT599:AU599)</f>
        <v/>
      </c>
      <c r="AW599" s="309">
        <f>AI599*zakresy_produkcyjne!B$4+AJ599*zakresy_produkcyjne!C$4+AK599*zakresy_produkcyjne!D$4+AL599*zakresy_produkcyjne!E$4+AM599*zakresy_produkcyjne!F$4+AN599*zakresy_produkcyjne!G$4+AO599*zakresy_produkcyjne!H$4+AP599*zakresy_produkcyjne!I$4+AQ599*zakresy_produkcyjne!J$4+AR599*zakresy_produkcyjne!K$4+AS599*zakresy_produkcyjne!L$4</f>
        <v/>
      </c>
      <c r="BD599" s="309" t="n">
        <v>185</v>
      </c>
    </row>
    <row customHeight="1" ht="13.8" r="600" s="311">
      <c r="A600" s="493" t="n">
        <v>3.42</v>
      </c>
      <c r="B600" s="493" t="n">
        <v>2.32</v>
      </c>
      <c r="C600" s="493" t="n">
        <v>0.25</v>
      </c>
      <c r="D600" s="493" t="n">
        <v>0.053</v>
      </c>
      <c r="E600" s="493" t="n">
        <v>1.01</v>
      </c>
      <c r="F600" s="493" t="n">
        <v>1</v>
      </c>
      <c r="G600" s="493" t="n">
        <v>0.15</v>
      </c>
      <c r="H600" s="493" t="n">
        <v>0.013</v>
      </c>
      <c r="I600" s="493" t="n">
        <v>0.015</v>
      </c>
      <c r="J600" s="493" t="n">
        <v>0</v>
      </c>
      <c r="K600" s="493" t="n">
        <v>0</v>
      </c>
      <c r="L600" s="493" t="n">
        <v>0</v>
      </c>
      <c r="M600" s="493" t="n">
        <v>0</v>
      </c>
      <c r="N600" s="493" t="n">
        <v>0</v>
      </c>
      <c r="O600" s="493" t="n">
        <v>900</v>
      </c>
      <c r="P600" s="493" t="n">
        <v>90</v>
      </c>
      <c r="Q600" s="493" t="n">
        <v>290</v>
      </c>
      <c r="R600" s="493" t="n">
        <v>60</v>
      </c>
      <c r="S600" s="493" t="n"/>
      <c r="T600" s="493" t="n"/>
      <c r="U600" s="493" t="n"/>
      <c r="V600" s="493">
        <f>KONWERTUJ_TWARDOSC(AE600,tabela_twardosci!$M$8:$M$69,tabela_twardosci!$K$8:$K$69)</f>
        <v/>
      </c>
      <c r="W600" s="493" t="n"/>
      <c r="X600" s="493" t="n"/>
      <c r="Y600" s="494" t="n">
        <v>66</v>
      </c>
      <c r="Z600" s="493" t="n"/>
      <c r="AA600" s="493" t="n"/>
      <c r="AB600" s="493" t="n"/>
      <c r="AC600" s="493" t="n"/>
      <c r="AD600" s="493" t="n"/>
      <c r="AE600" s="493" t="n">
        <v>434.5</v>
      </c>
      <c r="AF600" s="309">
        <f>NOT(OR(ISBLANK(S600),ISBLANK(T600),ISBLANK(U600),ISBLANK(V600),AND(ISBLANK(W600),ISBLANK(X600))))</f>
        <v/>
      </c>
      <c r="AG600" s="309" t="n">
        <v>25</v>
      </c>
      <c r="AH600" s="309">
        <f>IF(AG738&lt;=30,1,IF(AG738&lt;=60,2,IF(AG738&lt;=100,3,"bd")))</f>
        <v/>
      </c>
      <c r="AI600" s="309">
        <f>AND(A600&gt;=zakresy_produkcyjne!B$2,A600&lt;=zakresy_produkcyjne!B$3)</f>
        <v/>
      </c>
      <c r="AJ600" s="309">
        <f>AND(B600&gt;=zakresy_produkcyjne!C$2,B600&lt;=zakresy_produkcyjne!C$3)</f>
        <v/>
      </c>
      <c r="AK600" s="309">
        <f>AND(C600&gt;=zakresy_produkcyjne!D$2,C600&lt;=zakresy_produkcyjne!D$3)</f>
        <v/>
      </c>
      <c r="AL600" s="309">
        <f>AND(D600&gt;=zakresy_produkcyjne!E$2,D600&lt;=zakresy_produkcyjne!E$3)</f>
        <v/>
      </c>
      <c r="AM600" s="309">
        <f>AND(E600&gt;=zakresy_produkcyjne!F$2,E600&lt;=zakresy_produkcyjne!F$3)</f>
        <v/>
      </c>
      <c r="AN600" s="309">
        <f>AND(F600&gt;=zakresy_produkcyjne!G$2,F600&lt;=zakresy_produkcyjne!G$3)</f>
        <v/>
      </c>
      <c r="AO600" s="309">
        <f>AND(G600&gt;=zakresy_produkcyjne!H$2,G600&lt;=zakresy_produkcyjne!H$3)</f>
        <v/>
      </c>
      <c r="AP600" s="309">
        <f>AND(O600&gt;=zakresy_produkcyjne!I$2,O600&lt;=zakresy_produkcyjne!I$3)</f>
        <v/>
      </c>
      <c r="AQ600" s="309">
        <f>AND(P600&gt;=zakresy_produkcyjne!J$2,P600&lt;=zakresy_produkcyjne!J$3)</f>
        <v/>
      </c>
      <c r="AR600" s="309">
        <f>AND(Q600&gt;=zakresy_produkcyjne!K$2,Q600&lt;=zakresy_produkcyjne!K$3)</f>
        <v/>
      </c>
      <c r="AS600" s="309">
        <f>AND(R600&gt;=zakresy_produkcyjne!L$2,R600&lt;=zakresy_produkcyjne!L$3)</f>
        <v/>
      </c>
      <c r="AT600" s="309">
        <f>AND(AI600:AO600)</f>
        <v/>
      </c>
      <c r="AU600" s="309">
        <f>AND(AP600:AS600)</f>
        <v/>
      </c>
      <c r="AV600" s="309">
        <f>AND(AT600:AU600)</f>
        <v/>
      </c>
      <c r="AW600" s="309">
        <f>AI600*zakresy_produkcyjne!B$4+AJ600*zakresy_produkcyjne!C$4+AK600*zakresy_produkcyjne!D$4+AL600*zakresy_produkcyjne!E$4+AM600*zakresy_produkcyjne!F$4+AN600*zakresy_produkcyjne!G$4+AO600*zakresy_produkcyjne!H$4+AP600*zakresy_produkcyjne!I$4+AQ600*zakresy_produkcyjne!J$4+AR600*zakresy_produkcyjne!K$4+AS600*zakresy_produkcyjne!L$4</f>
        <v/>
      </c>
      <c r="BD600" s="309" t="n">
        <v>185</v>
      </c>
    </row>
    <row customHeight="1" ht="13.8" r="601" s="311">
      <c r="A601" s="493" t="n">
        <v>3.42</v>
      </c>
      <c r="B601" s="493" t="n">
        <v>2.32</v>
      </c>
      <c r="C601" s="493" t="n">
        <v>0.25</v>
      </c>
      <c r="D601" s="493" t="n">
        <v>0.053</v>
      </c>
      <c r="E601" s="493" t="n">
        <v>1.01</v>
      </c>
      <c r="F601" s="493" t="n">
        <v>1</v>
      </c>
      <c r="G601" s="493" t="n">
        <v>0.15</v>
      </c>
      <c r="H601" s="493" t="n">
        <v>0.013</v>
      </c>
      <c r="I601" s="493" t="n">
        <v>0.015</v>
      </c>
      <c r="J601" s="493" t="n">
        <v>0</v>
      </c>
      <c r="K601" s="493" t="n">
        <v>0</v>
      </c>
      <c r="L601" s="493" t="n">
        <v>0</v>
      </c>
      <c r="M601" s="493" t="n">
        <v>0</v>
      </c>
      <c r="N601" s="493" t="n">
        <v>0</v>
      </c>
      <c r="O601" s="493" t="n">
        <v>900</v>
      </c>
      <c r="P601" s="493" t="n">
        <v>90</v>
      </c>
      <c r="Q601" s="493" t="n">
        <v>290</v>
      </c>
      <c r="R601" s="493" t="n">
        <v>90</v>
      </c>
      <c r="S601" s="493" t="n"/>
      <c r="T601" s="493" t="n"/>
      <c r="U601" s="493" t="n"/>
      <c r="V601" s="493">
        <f>KONWERTUJ_TWARDOSC(AE601,tabela_twardosci!$M$8:$M$69,tabela_twardosci!$K$8:$K$69)</f>
        <v/>
      </c>
      <c r="W601" s="493" t="n"/>
      <c r="X601" s="493" t="n"/>
      <c r="Y601" s="494" t="n">
        <v>66</v>
      </c>
      <c r="Z601" s="493" t="n"/>
      <c r="AA601" s="493" t="n"/>
      <c r="AB601" s="493" t="n"/>
      <c r="AC601" s="493" t="n"/>
      <c r="AD601" s="493" t="n"/>
      <c r="AE601" s="493" t="n">
        <v>431</v>
      </c>
      <c r="AF601" s="309">
        <f>NOT(OR(ISBLANK(S601),ISBLANK(T601),ISBLANK(U601),ISBLANK(V601),AND(ISBLANK(W601),ISBLANK(X601))))</f>
        <v/>
      </c>
      <c r="AG601" s="309" t="n">
        <v>25</v>
      </c>
      <c r="AH601" s="309">
        <f>IF(AG739&lt;=30,1,IF(AG739&lt;=60,2,IF(AG739&lt;=100,3,"bd")))</f>
        <v/>
      </c>
      <c r="AI601" s="309">
        <f>AND(A601&gt;=zakresy_produkcyjne!B$2,A601&lt;=zakresy_produkcyjne!B$3)</f>
        <v/>
      </c>
      <c r="AJ601" s="309">
        <f>AND(B601&gt;=zakresy_produkcyjne!C$2,B601&lt;=zakresy_produkcyjne!C$3)</f>
        <v/>
      </c>
      <c r="AK601" s="309">
        <f>AND(C601&gt;=zakresy_produkcyjne!D$2,C601&lt;=zakresy_produkcyjne!D$3)</f>
        <v/>
      </c>
      <c r="AL601" s="309">
        <f>AND(D601&gt;=zakresy_produkcyjne!E$2,D601&lt;=zakresy_produkcyjne!E$3)</f>
        <v/>
      </c>
      <c r="AM601" s="309">
        <f>AND(E601&gt;=zakresy_produkcyjne!F$2,E601&lt;=zakresy_produkcyjne!F$3)</f>
        <v/>
      </c>
      <c r="AN601" s="309">
        <f>AND(F601&gt;=zakresy_produkcyjne!G$2,F601&lt;=zakresy_produkcyjne!G$3)</f>
        <v/>
      </c>
      <c r="AO601" s="309">
        <f>AND(G601&gt;=zakresy_produkcyjne!H$2,G601&lt;=zakresy_produkcyjne!H$3)</f>
        <v/>
      </c>
      <c r="AP601" s="309">
        <f>AND(O601&gt;=zakresy_produkcyjne!I$2,O601&lt;=zakresy_produkcyjne!I$3)</f>
        <v/>
      </c>
      <c r="AQ601" s="309">
        <f>AND(P601&gt;=zakresy_produkcyjne!J$2,P601&lt;=zakresy_produkcyjne!J$3)</f>
        <v/>
      </c>
      <c r="AR601" s="309">
        <f>AND(Q601&gt;=zakresy_produkcyjne!K$2,Q601&lt;=zakresy_produkcyjne!K$3)</f>
        <v/>
      </c>
      <c r="AS601" s="309">
        <f>AND(R601&gt;=zakresy_produkcyjne!L$2,R601&lt;=zakresy_produkcyjne!L$3)</f>
        <v/>
      </c>
      <c r="AT601" s="309">
        <f>AND(AI601:AO601)</f>
        <v/>
      </c>
      <c r="AU601" s="309">
        <f>AND(AP601:AS601)</f>
        <v/>
      </c>
      <c r="AV601" s="309">
        <f>AND(AT601:AU601)</f>
        <v/>
      </c>
      <c r="AW601" s="309">
        <f>AI601*zakresy_produkcyjne!B$4+AJ601*zakresy_produkcyjne!C$4+AK601*zakresy_produkcyjne!D$4+AL601*zakresy_produkcyjne!E$4+AM601*zakresy_produkcyjne!F$4+AN601*zakresy_produkcyjne!G$4+AO601*zakresy_produkcyjne!H$4+AP601*zakresy_produkcyjne!I$4+AQ601*zakresy_produkcyjne!J$4+AR601*zakresy_produkcyjne!K$4+AS601*zakresy_produkcyjne!L$4</f>
        <v/>
      </c>
      <c r="BD601" s="309" t="n">
        <v>185</v>
      </c>
    </row>
    <row customHeight="1" ht="13.8" r="602" s="311">
      <c r="A602" s="493" t="n">
        <v>3.42</v>
      </c>
      <c r="B602" s="493" t="n">
        <v>2.32</v>
      </c>
      <c r="C602" s="493" t="n">
        <v>0.25</v>
      </c>
      <c r="D602" s="493" t="n">
        <v>0.053</v>
      </c>
      <c r="E602" s="493" t="n">
        <v>1.01</v>
      </c>
      <c r="F602" s="493" t="n">
        <v>1</v>
      </c>
      <c r="G602" s="493" t="n">
        <v>0.15</v>
      </c>
      <c r="H602" s="493" t="n">
        <v>0.013</v>
      </c>
      <c r="I602" s="493" t="n">
        <v>0.015</v>
      </c>
      <c r="J602" s="493" t="n">
        <v>0</v>
      </c>
      <c r="K602" s="493" t="n">
        <v>0</v>
      </c>
      <c r="L602" s="493" t="n">
        <v>0</v>
      </c>
      <c r="M602" s="493" t="n">
        <v>0</v>
      </c>
      <c r="N602" s="493" t="n">
        <v>0</v>
      </c>
      <c r="O602" s="493" t="n">
        <v>900</v>
      </c>
      <c r="P602" s="493" t="n">
        <v>90</v>
      </c>
      <c r="Q602" s="493" t="n">
        <v>290</v>
      </c>
      <c r="R602" s="493" t="n">
        <v>120</v>
      </c>
      <c r="S602" s="493" t="n"/>
      <c r="T602" s="493" t="n"/>
      <c r="U602" s="493" t="n"/>
      <c r="V602" s="493">
        <f>KONWERTUJ_TWARDOSC(AE602,tabela_twardosci!$M$8:$M$69,tabela_twardosci!$K$8:$K$69)</f>
        <v/>
      </c>
      <c r="W602" s="493" t="n"/>
      <c r="X602" s="493" t="n"/>
      <c r="Y602" s="494" t="n">
        <v>66</v>
      </c>
      <c r="Z602" s="493" t="n"/>
      <c r="AA602" s="493" t="n"/>
      <c r="AB602" s="493" t="n"/>
      <c r="AC602" s="493" t="n"/>
      <c r="AD602" s="493" t="n"/>
      <c r="AE602" s="493" t="n">
        <v>433.5</v>
      </c>
      <c r="AF602" s="309">
        <f>NOT(OR(ISBLANK(S602),ISBLANK(T602),ISBLANK(U602),ISBLANK(V602),AND(ISBLANK(W602),ISBLANK(X602))))</f>
        <v/>
      </c>
      <c r="AG602" s="309" t="n">
        <v>25</v>
      </c>
      <c r="AH602" s="309">
        <f>IF(AG740&lt;=30,1,IF(AG740&lt;=60,2,IF(AG740&lt;=100,3,"bd")))</f>
        <v/>
      </c>
      <c r="AI602" s="309">
        <f>AND(A602&gt;=zakresy_produkcyjne!B$2,A602&lt;=zakresy_produkcyjne!B$3)</f>
        <v/>
      </c>
      <c r="AJ602" s="309">
        <f>AND(B602&gt;=zakresy_produkcyjne!C$2,B602&lt;=zakresy_produkcyjne!C$3)</f>
        <v/>
      </c>
      <c r="AK602" s="309">
        <f>AND(C602&gt;=zakresy_produkcyjne!D$2,C602&lt;=zakresy_produkcyjne!D$3)</f>
        <v/>
      </c>
      <c r="AL602" s="309">
        <f>AND(D602&gt;=zakresy_produkcyjne!E$2,D602&lt;=zakresy_produkcyjne!E$3)</f>
        <v/>
      </c>
      <c r="AM602" s="309">
        <f>AND(E602&gt;=zakresy_produkcyjne!F$2,E602&lt;=zakresy_produkcyjne!F$3)</f>
        <v/>
      </c>
      <c r="AN602" s="309">
        <f>AND(F602&gt;=zakresy_produkcyjne!G$2,F602&lt;=zakresy_produkcyjne!G$3)</f>
        <v/>
      </c>
      <c r="AO602" s="309">
        <f>AND(G602&gt;=zakresy_produkcyjne!H$2,G602&lt;=zakresy_produkcyjne!H$3)</f>
        <v/>
      </c>
      <c r="AP602" s="309">
        <f>AND(O602&gt;=zakresy_produkcyjne!I$2,O602&lt;=zakresy_produkcyjne!I$3)</f>
        <v/>
      </c>
      <c r="AQ602" s="309">
        <f>AND(P602&gt;=zakresy_produkcyjne!J$2,P602&lt;=zakresy_produkcyjne!J$3)</f>
        <v/>
      </c>
      <c r="AR602" s="309">
        <f>AND(Q602&gt;=zakresy_produkcyjne!K$2,Q602&lt;=zakresy_produkcyjne!K$3)</f>
        <v/>
      </c>
      <c r="AS602" s="309">
        <f>AND(R602&gt;=zakresy_produkcyjne!L$2,R602&lt;=zakresy_produkcyjne!L$3)</f>
        <v/>
      </c>
      <c r="AT602" s="309">
        <f>AND(AI602:AO602)</f>
        <v/>
      </c>
      <c r="AU602" s="309">
        <f>AND(AP602:AS602)</f>
        <v/>
      </c>
      <c r="AV602" s="309">
        <f>AND(AT602:AU602)</f>
        <v/>
      </c>
      <c r="AW602" s="309">
        <f>AI602*zakresy_produkcyjne!B$4+AJ602*zakresy_produkcyjne!C$4+AK602*zakresy_produkcyjne!D$4+AL602*zakresy_produkcyjne!E$4+AM602*zakresy_produkcyjne!F$4+AN602*zakresy_produkcyjne!G$4+AO602*zakresy_produkcyjne!H$4+AP602*zakresy_produkcyjne!I$4+AQ602*zakresy_produkcyjne!J$4+AR602*zakresy_produkcyjne!K$4+AS602*zakresy_produkcyjne!L$4</f>
        <v/>
      </c>
      <c r="BD602" s="309" t="n">
        <v>185</v>
      </c>
    </row>
    <row customHeight="1" ht="13.8" r="603" s="311">
      <c r="A603" s="493" t="n">
        <v>3.42</v>
      </c>
      <c r="B603" s="493" t="n">
        <v>2.32</v>
      </c>
      <c r="C603" s="493" t="n">
        <v>0.25</v>
      </c>
      <c r="D603" s="493" t="n">
        <v>0.053</v>
      </c>
      <c r="E603" s="493" t="n">
        <v>1.01</v>
      </c>
      <c r="F603" s="493" t="n">
        <v>1</v>
      </c>
      <c r="G603" s="493" t="n">
        <v>0.15</v>
      </c>
      <c r="H603" s="493" t="n">
        <v>0.013</v>
      </c>
      <c r="I603" s="493" t="n">
        <v>0.015</v>
      </c>
      <c r="J603" s="493" t="n">
        <v>0</v>
      </c>
      <c r="K603" s="493" t="n">
        <v>0</v>
      </c>
      <c r="L603" s="493" t="n">
        <v>0</v>
      </c>
      <c r="M603" s="493" t="n">
        <v>0</v>
      </c>
      <c r="N603" s="493" t="n">
        <v>0</v>
      </c>
      <c r="O603" s="493" t="n">
        <v>900</v>
      </c>
      <c r="P603" s="493" t="n">
        <v>90</v>
      </c>
      <c r="Q603" s="493" t="n">
        <v>320</v>
      </c>
      <c r="R603" s="493" t="n">
        <v>30</v>
      </c>
      <c r="S603" s="493" t="n"/>
      <c r="T603" s="493" t="n"/>
      <c r="U603" s="493" t="n"/>
      <c r="V603" s="493">
        <f>KONWERTUJ_TWARDOSC(AE603,tabela_twardosci!$M$8:$M$69,tabela_twardosci!$K$8:$K$69)</f>
        <v/>
      </c>
      <c r="W603" s="493" t="n"/>
      <c r="X603" s="493" t="n"/>
      <c r="Y603" s="494" t="n">
        <v>66</v>
      </c>
      <c r="Z603" s="493" t="n"/>
      <c r="AA603" s="493" t="n"/>
      <c r="AB603" s="493" t="n"/>
      <c r="AC603" s="493" t="n"/>
      <c r="AD603" s="493" t="n"/>
      <c r="AE603" s="493" t="n">
        <v>415</v>
      </c>
      <c r="AF603" s="309">
        <f>NOT(OR(ISBLANK(S603),ISBLANK(T603),ISBLANK(U603),ISBLANK(V603),AND(ISBLANK(W603),ISBLANK(X603))))</f>
        <v/>
      </c>
      <c r="AG603" s="309" t="n">
        <v>25</v>
      </c>
      <c r="AH603" s="309">
        <f>IF(AG741&lt;=30,1,IF(AG741&lt;=60,2,IF(AG741&lt;=100,3,"bd")))</f>
        <v/>
      </c>
      <c r="AI603" s="309">
        <f>AND(A603&gt;=zakresy_produkcyjne!B$2,A603&lt;=zakresy_produkcyjne!B$3)</f>
        <v/>
      </c>
      <c r="AJ603" s="309">
        <f>AND(B603&gt;=zakresy_produkcyjne!C$2,B603&lt;=zakresy_produkcyjne!C$3)</f>
        <v/>
      </c>
      <c r="AK603" s="309">
        <f>AND(C603&gt;=zakresy_produkcyjne!D$2,C603&lt;=zakresy_produkcyjne!D$3)</f>
        <v/>
      </c>
      <c r="AL603" s="309">
        <f>AND(D603&gt;=zakresy_produkcyjne!E$2,D603&lt;=zakresy_produkcyjne!E$3)</f>
        <v/>
      </c>
      <c r="AM603" s="309">
        <f>AND(E603&gt;=zakresy_produkcyjne!F$2,E603&lt;=zakresy_produkcyjne!F$3)</f>
        <v/>
      </c>
      <c r="AN603" s="309">
        <f>AND(F603&gt;=zakresy_produkcyjne!G$2,F603&lt;=zakresy_produkcyjne!G$3)</f>
        <v/>
      </c>
      <c r="AO603" s="309">
        <f>AND(G603&gt;=zakresy_produkcyjne!H$2,G603&lt;=zakresy_produkcyjne!H$3)</f>
        <v/>
      </c>
      <c r="AP603" s="309">
        <f>AND(O603&gt;=zakresy_produkcyjne!I$2,O603&lt;=zakresy_produkcyjne!I$3)</f>
        <v/>
      </c>
      <c r="AQ603" s="309">
        <f>AND(P603&gt;=zakresy_produkcyjne!J$2,P603&lt;=zakresy_produkcyjne!J$3)</f>
        <v/>
      </c>
      <c r="AR603" s="309">
        <f>AND(Q603&gt;=zakresy_produkcyjne!K$2,Q603&lt;=zakresy_produkcyjne!K$3)</f>
        <v/>
      </c>
      <c r="AS603" s="309">
        <f>AND(R603&gt;=zakresy_produkcyjne!L$2,R603&lt;=zakresy_produkcyjne!L$3)</f>
        <v/>
      </c>
      <c r="AT603" s="309">
        <f>AND(AI603:AO603)</f>
        <v/>
      </c>
      <c r="AU603" s="309">
        <f>AND(AP603:AS603)</f>
        <v/>
      </c>
      <c r="AV603" s="309">
        <f>AND(AT603:AU603)</f>
        <v/>
      </c>
      <c r="AW603" s="309">
        <f>AI603*zakresy_produkcyjne!B$4+AJ603*zakresy_produkcyjne!C$4+AK603*zakresy_produkcyjne!D$4+AL603*zakresy_produkcyjne!E$4+AM603*zakresy_produkcyjne!F$4+AN603*zakresy_produkcyjne!G$4+AO603*zakresy_produkcyjne!H$4+AP603*zakresy_produkcyjne!I$4+AQ603*zakresy_produkcyjne!J$4+AR603*zakresy_produkcyjne!K$4+AS603*zakresy_produkcyjne!L$4</f>
        <v/>
      </c>
      <c r="BD603" s="309" t="n">
        <v>185</v>
      </c>
    </row>
    <row customHeight="1" ht="13.8" r="604" s="311">
      <c r="A604" s="493" t="n">
        <v>3.42</v>
      </c>
      <c r="B604" s="493" t="n">
        <v>2.32</v>
      </c>
      <c r="C604" s="493" t="n">
        <v>0.25</v>
      </c>
      <c r="D604" s="493" t="n">
        <v>0.053</v>
      </c>
      <c r="E604" s="493" t="n">
        <v>1.01</v>
      </c>
      <c r="F604" s="493" t="n">
        <v>1</v>
      </c>
      <c r="G604" s="493" t="n">
        <v>0.15</v>
      </c>
      <c r="H604" s="493" t="n">
        <v>0.013</v>
      </c>
      <c r="I604" s="493" t="n">
        <v>0.015</v>
      </c>
      <c r="J604" s="493" t="n">
        <v>0</v>
      </c>
      <c r="K604" s="493" t="n">
        <v>0</v>
      </c>
      <c r="L604" s="493" t="n">
        <v>0</v>
      </c>
      <c r="M604" s="493" t="n">
        <v>0</v>
      </c>
      <c r="N604" s="493" t="n">
        <v>0</v>
      </c>
      <c r="O604" s="493" t="n">
        <v>900</v>
      </c>
      <c r="P604" s="493" t="n">
        <v>90</v>
      </c>
      <c r="Q604" s="493" t="n">
        <v>320</v>
      </c>
      <c r="R604" s="493" t="n">
        <v>60</v>
      </c>
      <c r="S604" s="493" t="n"/>
      <c r="T604" s="493" t="n"/>
      <c r="U604" s="493" t="n"/>
      <c r="V604" s="493">
        <f>KONWERTUJ_TWARDOSC(AE604,tabela_twardosci!$M$8:$M$69,tabela_twardosci!$K$8:$K$69)</f>
        <v/>
      </c>
      <c r="W604" s="493" t="n"/>
      <c r="X604" s="493" t="n"/>
      <c r="Y604" s="494" t="n">
        <v>66</v>
      </c>
      <c r="Z604" s="493" t="n"/>
      <c r="AA604" s="493" t="n"/>
      <c r="AB604" s="493" t="n"/>
      <c r="AC604" s="493" t="n"/>
      <c r="AD604" s="493" t="n"/>
      <c r="AE604" s="493" t="n">
        <v>396.5</v>
      </c>
      <c r="AF604" s="309">
        <f>NOT(OR(ISBLANK(S604),ISBLANK(T604),ISBLANK(U604),ISBLANK(V604),AND(ISBLANK(W604),ISBLANK(X604))))</f>
        <v/>
      </c>
      <c r="AG604" s="309" t="n">
        <v>25</v>
      </c>
      <c r="AH604" s="309">
        <f>IF(AG742&lt;=30,1,IF(AG742&lt;=60,2,IF(AG742&lt;=100,3,"bd")))</f>
        <v/>
      </c>
      <c r="AI604" s="309">
        <f>AND(A604&gt;=zakresy_produkcyjne!B$2,A604&lt;=zakresy_produkcyjne!B$3)</f>
        <v/>
      </c>
      <c r="AJ604" s="309">
        <f>AND(B604&gt;=zakresy_produkcyjne!C$2,B604&lt;=zakresy_produkcyjne!C$3)</f>
        <v/>
      </c>
      <c r="AK604" s="309">
        <f>AND(C604&gt;=zakresy_produkcyjne!D$2,C604&lt;=zakresy_produkcyjne!D$3)</f>
        <v/>
      </c>
      <c r="AL604" s="309">
        <f>AND(D604&gt;=zakresy_produkcyjne!E$2,D604&lt;=zakresy_produkcyjne!E$3)</f>
        <v/>
      </c>
      <c r="AM604" s="309">
        <f>AND(E604&gt;=zakresy_produkcyjne!F$2,E604&lt;=zakresy_produkcyjne!F$3)</f>
        <v/>
      </c>
      <c r="AN604" s="309">
        <f>AND(F604&gt;=zakresy_produkcyjne!G$2,F604&lt;=zakresy_produkcyjne!G$3)</f>
        <v/>
      </c>
      <c r="AO604" s="309">
        <f>AND(G604&gt;=zakresy_produkcyjne!H$2,G604&lt;=zakresy_produkcyjne!H$3)</f>
        <v/>
      </c>
      <c r="AP604" s="309">
        <f>AND(O604&gt;=zakresy_produkcyjne!I$2,O604&lt;=zakresy_produkcyjne!I$3)</f>
        <v/>
      </c>
      <c r="AQ604" s="309">
        <f>AND(P604&gt;=zakresy_produkcyjne!J$2,P604&lt;=zakresy_produkcyjne!J$3)</f>
        <v/>
      </c>
      <c r="AR604" s="309">
        <f>AND(Q604&gt;=zakresy_produkcyjne!K$2,Q604&lt;=zakresy_produkcyjne!K$3)</f>
        <v/>
      </c>
      <c r="AS604" s="309">
        <f>AND(R604&gt;=zakresy_produkcyjne!L$2,R604&lt;=zakresy_produkcyjne!L$3)</f>
        <v/>
      </c>
      <c r="AT604" s="309">
        <f>AND(AI604:AO604)</f>
        <v/>
      </c>
      <c r="AU604" s="309">
        <f>AND(AP604:AS604)</f>
        <v/>
      </c>
      <c r="AV604" s="309">
        <f>AND(AT604:AU604)</f>
        <v/>
      </c>
      <c r="AW604" s="309">
        <f>AI604*zakresy_produkcyjne!B$4+AJ604*zakresy_produkcyjne!C$4+AK604*zakresy_produkcyjne!D$4+AL604*zakresy_produkcyjne!E$4+AM604*zakresy_produkcyjne!F$4+AN604*zakresy_produkcyjne!G$4+AO604*zakresy_produkcyjne!H$4+AP604*zakresy_produkcyjne!I$4+AQ604*zakresy_produkcyjne!J$4+AR604*zakresy_produkcyjne!K$4+AS604*zakresy_produkcyjne!L$4</f>
        <v/>
      </c>
      <c r="BD604" s="309" t="n">
        <v>185</v>
      </c>
    </row>
    <row customHeight="1" ht="13.8" r="605" s="311">
      <c r="A605" s="493" t="n">
        <v>3.42</v>
      </c>
      <c r="B605" s="493" t="n">
        <v>2.32</v>
      </c>
      <c r="C605" s="493" t="n">
        <v>0.25</v>
      </c>
      <c r="D605" s="493" t="n">
        <v>0.053</v>
      </c>
      <c r="E605" s="493" t="n">
        <v>1.01</v>
      </c>
      <c r="F605" s="493" t="n">
        <v>1</v>
      </c>
      <c r="G605" s="493" t="n">
        <v>0.15</v>
      </c>
      <c r="H605" s="493" t="n">
        <v>0.013</v>
      </c>
      <c r="I605" s="493" t="n">
        <v>0.015</v>
      </c>
      <c r="J605" s="493" t="n">
        <v>0</v>
      </c>
      <c r="K605" s="493" t="n">
        <v>0</v>
      </c>
      <c r="L605" s="493" t="n">
        <v>0</v>
      </c>
      <c r="M605" s="493" t="n">
        <v>0</v>
      </c>
      <c r="N605" s="493" t="n">
        <v>0</v>
      </c>
      <c r="O605" s="493" t="n">
        <v>900</v>
      </c>
      <c r="P605" s="493" t="n">
        <v>90</v>
      </c>
      <c r="Q605" s="493" t="n">
        <v>320</v>
      </c>
      <c r="R605" s="493" t="n">
        <v>90</v>
      </c>
      <c r="S605" s="493" t="n"/>
      <c r="T605" s="493" t="n"/>
      <c r="U605" s="493" t="n"/>
      <c r="V605" s="493">
        <f>KONWERTUJ_TWARDOSC(AE605,tabela_twardosci!$M$8:$M$69,tabela_twardosci!$K$8:$K$69)</f>
        <v/>
      </c>
      <c r="W605" s="493" t="n"/>
      <c r="X605" s="493" t="n"/>
      <c r="Y605" s="494" t="n">
        <v>66</v>
      </c>
      <c r="Z605" s="493" t="n"/>
      <c r="AA605" s="493" t="n"/>
      <c r="AB605" s="493" t="n"/>
      <c r="AC605" s="493" t="n"/>
      <c r="AD605" s="493" t="n"/>
      <c r="AE605" s="493" t="n">
        <v>392.5</v>
      </c>
      <c r="AF605" s="309">
        <f>NOT(OR(ISBLANK(S605),ISBLANK(T605),ISBLANK(U605),ISBLANK(V605),AND(ISBLANK(W605),ISBLANK(X605))))</f>
        <v/>
      </c>
      <c r="AG605" s="309" t="n">
        <v>25</v>
      </c>
      <c r="AH605" s="309">
        <f>IF(AG743&lt;=30,1,IF(AG743&lt;=60,2,IF(AG743&lt;=100,3,"bd")))</f>
        <v/>
      </c>
      <c r="AI605" s="309">
        <f>AND(A605&gt;=zakresy_produkcyjne!B$2,A605&lt;=zakresy_produkcyjne!B$3)</f>
        <v/>
      </c>
      <c r="AJ605" s="309">
        <f>AND(B605&gt;=zakresy_produkcyjne!C$2,B605&lt;=zakresy_produkcyjne!C$3)</f>
        <v/>
      </c>
      <c r="AK605" s="309">
        <f>AND(C605&gt;=zakresy_produkcyjne!D$2,C605&lt;=zakresy_produkcyjne!D$3)</f>
        <v/>
      </c>
      <c r="AL605" s="309">
        <f>AND(D605&gt;=zakresy_produkcyjne!E$2,D605&lt;=zakresy_produkcyjne!E$3)</f>
        <v/>
      </c>
      <c r="AM605" s="309">
        <f>AND(E605&gt;=zakresy_produkcyjne!F$2,E605&lt;=zakresy_produkcyjne!F$3)</f>
        <v/>
      </c>
      <c r="AN605" s="309">
        <f>AND(F605&gt;=zakresy_produkcyjne!G$2,F605&lt;=zakresy_produkcyjne!G$3)</f>
        <v/>
      </c>
      <c r="AO605" s="309">
        <f>AND(G605&gt;=zakresy_produkcyjne!H$2,G605&lt;=zakresy_produkcyjne!H$3)</f>
        <v/>
      </c>
      <c r="AP605" s="309">
        <f>AND(O605&gt;=zakresy_produkcyjne!I$2,O605&lt;=zakresy_produkcyjne!I$3)</f>
        <v/>
      </c>
      <c r="AQ605" s="309">
        <f>AND(P605&gt;=zakresy_produkcyjne!J$2,P605&lt;=zakresy_produkcyjne!J$3)</f>
        <v/>
      </c>
      <c r="AR605" s="309">
        <f>AND(Q605&gt;=zakresy_produkcyjne!K$2,Q605&lt;=zakresy_produkcyjne!K$3)</f>
        <v/>
      </c>
      <c r="AS605" s="309">
        <f>AND(R605&gt;=zakresy_produkcyjne!L$2,R605&lt;=zakresy_produkcyjne!L$3)</f>
        <v/>
      </c>
      <c r="AT605" s="309">
        <f>AND(AI605:AO605)</f>
        <v/>
      </c>
      <c r="AU605" s="309">
        <f>AND(AP605:AS605)</f>
        <v/>
      </c>
      <c r="AV605" s="309">
        <f>AND(AT605:AU605)</f>
        <v/>
      </c>
      <c r="AW605" s="309">
        <f>AI605*zakresy_produkcyjne!B$4+AJ605*zakresy_produkcyjne!C$4+AK605*zakresy_produkcyjne!D$4+AL605*zakresy_produkcyjne!E$4+AM605*zakresy_produkcyjne!F$4+AN605*zakresy_produkcyjne!G$4+AO605*zakresy_produkcyjne!H$4+AP605*zakresy_produkcyjne!I$4+AQ605*zakresy_produkcyjne!J$4+AR605*zakresy_produkcyjne!K$4+AS605*zakresy_produkcyjne!L$4</f>
        <v/>
      </c>
      <c r="BD605" s="309" t="n">
        <v>185</v>
      </c>
    </row>
    <row customHeight="1" ht="13.8" r="606" s="311">
      <c r="A606" s="493" t="n">
        <v>3.42</v>
      </c>
      <c r="B606" s="493" t="n">
        <v>2.32</v>
      </c>
      <c r="C606" s="493" t="n">
        <v>0.25</v>
      </c>
      <c r="D606" s="493" t="n">
        <v>0.053</v>
      </c>
      <c r="E606" s="493" t="n">
        <v>1.01</v>
      </c>
      <c r="F606" s="493" t="n">
        <v>1</v>
      </c>
      <c r="G606" s="493" t="n">
        <v>0.15</v>
      </c>
      <c r="H606" s="493" t="n">
        <v>0.013</v>
      </c>
      <c r="I606" s="493" t="n">
        <v>0.015</v>
      </c>
      <c r="J606" s="493" t="n">
        <v>0</v>
      </c>
      <c r="K606" s="493" t="n">
        <v>0</v>
      </c>
      <c r="L606" s="493" t="n">
        <v>0</v>
      </c>
      <c r="M606" s="493" t="n">
        <v>0</v>
      </c>
      <c r="N606" s="493" t="n">
        <v>0</v>
      </c>
      <c r="O606" s="493" t="n">
        <v>900</v>
      </c>
      <c r="P606" s="493" t="n">
        <v>90</v>
      </c>
      <c r="Q606" s="493" t="n">
        <v>320</v>
      </c>
      <c r="R606" s="493" t="n">
        <v>120</v>
      </c>
      <c r="S606" s="493" t="n"/>
      <c r="T606" s="493" t="n"/>
      <c r="U606" s="493" t="n"/>
      <c r="V606" s="493">
        <f>KONWERTUJ_TWARDOSC(AE606,tabela_twardosci!$M$8:$M$69,tabela_twardosci!$K$8:$K$69)</f>
        <v/>
      </c>
      <c r="W606" s="493" t="n"/>
      <c r="X606" s="493" t="n"/>
      <c r="Y606" s="494" t="n">
        <v>66</v>
      </c>
      <c r="Z606" s="493" t="n"/>
      <c r="AA606" s="493" t="n"/>
      <c r="AB606" s="493" t="n"/>
      <c r="AC606" s="493" t="n"/>
      <c r="AD606" s="493" t="n"/>
      <c r="AE606" s="493" t="n">
        <v>396.5</v>
      </c>
      <c r="AF606" s="309">
        <f>NOT(OR(ISBLANK(S606),ISBLANK(T606),ISBLANK(U606),ISBLANK(V606),AND(ISBLANK(W606),ISBLANK(X606))))</f>
        <v/>
      </c>
      <c r="AG606" s="309" t="n">
        <v>25</v>
      </c>
      <c r="AH606" s="309">
        <f>IF(AG744&lt;=30,1,IF(AG744&lt;=60,2,IF(AG744&lt;=100,3,"bd")))</f>
        <v/>
      </c>
      <c r="AI606" s="309">
        <f>AND(A606&gt;=zakresy_produkcyjne!B$2,A606&lt;=zakresy_produkcyjne!B$3)</f>
        <v/>
      </c>
      <c r="AJ606" s="309">
        <f>AND(B606&gt;=zakresy_produkcyjne!C$2,B606&lt;=zakresy_produkcyjne!C$3)</f>
        <v/>
      </c>
      <c r="AK606" s="309">
        <f>AND(C606&gt;=zakresy_produkcyjne!D$2,C606&lt;=zakresy_produkcyjne!D$3)</f>
        <v/>
      </c>
      <c r="AL606" s="309">
        <f>AND(D606&gt;=zakresy_produkcyjne!E$2,D606&lt;=zakresy_produkcyjne!E$3)</f>
        <v/>
      </c>
      <c r="AM606" s="309">
        <f>AND(E606&gt;=zakresy_produkcyjne!F$2,E606&lt;=zakresy_produkcyjne!F$3)</f>
        <v/>
      </c>
      <c r="AN606" s="309">
        <f>AND(F606&gt;=zakresy_produkcyjne!G$2,F606&lt;=zakresy_produkcyjne!G$3)</f>
        <v/>
      </c>
      <c r="AO606" s="309">
        <f>AND(G606&gt;=zakresy_produkcyjne!H$2,G606&lt;=zakresy_produkcyjne!H$3)</f>
        <v/>
      </c>
      <c r="AP606" s="309">
        <f>AND(O606&gt;=zakresy_produkcyjne!I$2,O606&lt;=zakresy_produkcyjne!I$3)</f>
        <v/>
      </c>
      <c r="AQ606" s="309">
        <f>AND(P606&gt;=zakresy_produkcyjne!J$2,P606&lt;=zakresy_produkcyjne!J$3)</f>
        <v/>
      </c>
      <c r="AR606" s="309">
        <f>AND(Q606&gt;=zakresy_produkcyjne!K$2,Q606&lt;=zakresy_produkcyjne!K$3)</f>
        <v/>
      </c>
      <c r="AS606" s="309">
        <f>AND(R606&gt;=zakresy_produkcyjne!L$2,R606&lt;=zakresy_produkcyjne!L$3)</f>
        <v/>
      </c>
      <c r="AT606" s="309">
        <f>AND(AI606:AO606)</f>
        <v/>
      </c>
      <c r="AU606" s="309">
        <f>AND(AP606:AS606)</f>
        <v/>
      </c>
      <c r="AV606" s="309">
        <f>AND(AT606:AU606)</f>
        <v/>
      </c>
      <c r="AW606" s="309">
        <f>AI606*zakresy_produkcyjne!B$4+AJ606*zakresy_produkcyjne!C$4+AK606*zakresy_produkcyjne!D$4+AL606*zakresy_produkcyjne!E$4+AM606*zakresy_produkcyjne!F$4+AN606*zakresy_produkcyjne!G$4+AO606*zakresy_produkcyjne!H$4+AP606*zakresy_produkcyjne!I$4+AQ606*zakresy_produkcyjne!J$4+AR606*zakresy_produkcyjne!K$4+AS606*zakresy_produkcyjne!L$4</f>
        <v/>
      </c>
      <c r="BD606" s="309" t="n">
        <v>185</v>
      </c>
    </row>
    <row customHeight="1" ht="13.8" r="607" s="311">
      <c r="A607" s="493" t="n">
        <v>3.45</v>
      </c>
      <c r="B607" s="493" t="n">
        <v>2.41</v>
      </c>
      <c r="C607" s="493" t="n">
        <v>0.26</v>
      </c>
      <c r="D607" s="493" t="n">
        <v>0.049</v>
      </c>
      <c r="E607" s="493" t="n">
        <v>1.01</v>
      </c>
      <c r="F607" s="493" t="n">
        <v>1.02</v>
      </c>
      <c r="G607" s="493" t="n">
        <v>0.2</v>
      </c>
      <c r="H607" s="493" t="n">
        <v>0.013</v>
      </c>
      <c r="I607" s="493" t="n">
        <v>0.015</v>
      </c>
      <c r="J607" s="493" t="n">
        <v>0</v>
      </c>
      <c r="K607" s="493" t="n">
        <v>0</v>
      </c>
      <c r="L607" s="493" t="n">
        <v>0</v>
      </c>
      <c r="M607" s="493" t="n">
        <v>0</v>
      </c>
      <c r="N607" s="493" t="n">
        <v>0</v>
      </c>
      <c r="O607" s="493" t="n">
        <v>900</v>
      </c>
      <c r="P607" s="493" t="n">
        <v>90</v>
      </c>
      <c r="Q607" s="493" t="n">
        <v>260</v>
      </c>
      <c r="R607" s="493" t="n">
        <v>30</v>
      </c>
      <c r="S607" s="493" t="n"/>
      <c r="T607" s="493" t="n"/>
      <c r="U607" s="493" t="n"/>
      <c r="V607" s="493">
        <f>KONWERTUJ_TWARDOSC(AE607,tabela_twardosci!$M$8:$M$69,tabela_twardosci!$K$8:$K$69)</f>
        <v/>
      </c>
      <c r="W607" s="493" t="n"/>
      <c r="X607" s="493" t="n"/>
      <c r="Y607" s="494" t="n">
        <v>66</v>
      </c>
      <c r="Z607" s="493" t="n"/>
      <c r="AA607" s="493" t="n"/>
      <c r="AB607" s="493" t="n"/>
      <c r="AC607" s="493" t="n"/>
      <c r="AD607" s="493" t="n"/>
      <c r="AE607" s="493" t="n">
        <v>470.5</v>
      </c>
      <c r="AF607" s="309">
        <f>NOT(OR(ISBLANK(S607),ISBLANK(T607),ISBLANK(U607),ISBLANK(V607),AND(ISBLANK(W607),ISBLANK(X607))))</f>
        <v/>
      </c>
      <c r="AG607" s="309" t="n">
        <v>25</v>
      </c>
      <c r="AH607" s="309">
        <f>IF(AG745&lt;=30,1,IF(AG745&lt;=60,2,IF(AG745&lt;=100,3,"bd")))</f>
        <v/>
      </c>
      <c r="AI607" s="309">
        <f>AND(A607&gt;=zakresy_produkcyjne!B$2,A607&lt;=zakresy_produkcyjne!B$3)</f>
        <v/>
      </c>
      <c r="AJ607" s="309">
        <f>AND(B607&gt;=zakresy_produkcyjne!C$2,B607&lt;=zakresy_produkcyjne!C$3)</f>
        <v/>
      </c>
      <c r="AK607" s="309">
        <f>AND(C607&gt;=zakresy_produkcyjne!D$2,C607&lt;=zakresy_produkcyjne!D$3)</f>
        <v/>
      </c>
      <c r="AL607" s="309">
        <f>AND(D607&gt;=zakresy_produkcyjne!E$2,D607&lt;=zakresy_produkcyjne!E$3)</f>
        <v/>
      </c>
      <c r="AM607" s="309">
        <f>AND(E607&gt;=zakresy_produkcyjne!F$2,E607&lt;=zakresy_produkcyjne!F$3)</f>
        <v/>
      </c>
      <c r="AN607" s="309">
        <f>AND(F607&gt;=zakresy_produkcyjne!G$2,F607&lt;=zakresy_produkcyjne!G$3)</f>
        <v/>
      </c>
      <c r="AO607" s="309">
        <f>AND(G607&gt;=zakresy_produkcyjne!H$2,G607&lt;=zakresy_produkcyjne!H$3)</f>
        <v/>
      </c>
      <c r="AP607" s="309">
        <f>AND(O607&gt;=zakresy_produkcyjne!I$2,O607&lt;=zakresy_produkcyjne!I$3)</f>
        <v/>
      </c>
      <c r="AQ607" s="309">
        <f>AND(P607&gt;=zakresy_produkcyjne!J$2,P607&lt;=zakresy_produkcyjne!J$3)</f>
        <v/>
      </c>
      <c r="AR607" s="309">
        <f>AND(Q607&gt;=zakresy_produkcyjne!K$2,Q607&lt;=zakresy_produkcyjne!K$3)</f>
        <v/>
      </c>
      <c r="AS607" s="309">
        <f>AND(R607&gt;=zakresy_produkcyjne!L$2,R607&lt;=zakresy_produkcyjne!L$3)</f>
        <v/>
      </c>
      <c r="AT607" s="309">
        <f>AND(AI607:AO607)</f>
        <v/>
      </c>
      <c r="AU607" s="309">
        <f>AND(AP607:AS607)</f>
        <v/>
      </c>
      <c r="AV607" s="309">
        <f>AND(AT607:AU607)</f>
        <v/>
      </c>
      <c r="AW607" s="309">
        <f>AI607*zakresy_produkcyjne!B$4+AJ607*zakresy_produkcyjne!C$4+AK607*zakresy_produkcyjne!D$4+AL607*zakresy_produkcyjne!E$4+AM607*zakresy_produkcyjne!F$4+AN607*zakresy_produkcyjne!G$4+AO607*zakresy_produkcyjne!H$4+AP607*zakresy_produkcyjne!I$4+AQ607*zakresy_produkcyjne!J$4+AR607*zakresy_produkcyjne!K$4+AS607*zakresy_produkcyjne!L$4</f>
        <v/>
      </c>
      <c r="BD607" s="309" t="n">
        <v>185</v>
      </c>
    </row>
    <row customHeight="1" ht="13.8" r="608" s="311">
      <c r="A608" s="493" t="n">
        <v>3.45</v>
      </c>
      <c r="B608" s="493" t="n">
        <v>2.41</v>
      </c>
      <c r="C608" s="493" t="n">
        <v>0.26</v>
      </c>
      <c r="D608" s="493" t="n">
        <v>0.049</v>
      </c>
      <c r="E608" s="493" t="n">
        <v>1.01</v>
      </c>
      <c r="F608" s="493" t="n">
        <v>1.02</v>
      </c>
      <c r="G608" s="493" t="n">
        <v>0.2</v>
      </c>
      <c r="H608" s="493" t="n">
        <v>0.013</v>
      </c>
      <c r="I608" s="493" t="n">
        <v>0.015</v>
      </c>
      <c r="J608" s="493" t="n">
        <v>0</v>
      </c>
      <c r="K608" s="493" t="n">
        <v>0</v>
      </c>
      <c r="L608" s="493" t="n">
        <v>0</v>
      </c>
      <c r="M608" s="493" t="n">
        <v>0</v>
      </c>
      <c r="N608" s="493" t="n">
        <v>0</v>
      </c>
      <c r="O608" s="493" t="n">
        <v>900</v>
      </c>
      <c r="P608" s="493" t="n">
        <v>90</v>
      </c>
      <c r="Q608" s="493" t="n">
        <v>260</v>
      </c>
      <c r="R608" s="493" t="n">
        <v>60</v>
      </c>
      <c r="S608" s="493" t="n"/>
      <c r="T608" s="493" t="n"/>
      <c r="U608" s="493" t="n"/>
      <c r="V608" s="493">
        <f>KONWERTUJ_TWARDOSC(AE608,tabela_twardosci!$M$8:$M$69,tabela_twardosci!$K$8:$K$69)</f>
        <v/>
      </c>
      <c r="W608" s="493" t="n"/>
      <c r="X608" s="493" t="n"/>
      <c r="Y608" s="494" t="n">
        <v>66</v>
      </c>
      <c r="Z608" s="493" t="n"/>
      <c r="AA608" s="493" t="n"/>
      <c r="AB608" s="493" t="n"/>
      <c r="AC608" s="493" t="n"/>
      <c r="AD608" s="493" t="n"/>
      <c r="AE608" s="493" t="n">
        <v>453</v>
      </c>
      <c r="AF608" s="309">
        <f>NOT(OR(ISBLANK(S608),ISBLANK(T608),ISBLANK(U608),ISBLANK(V608),AND(ISBLANK(W608),ISBLANK(X608))))</f>
        <v/>
      </c>
      <c r="AG608" s="309" t="n">
        <v>25</v>
      </c>
      <c r="AH608" s="309">
        <f>IF(AG746&lt;=30,1,IF(AG746&lt;=60,2,IF(AG746&lt;=100,3,"bd")))</f>
        <v/>
      </c>
      <c r="AI608" s="309">
        <f>AND(A608&gt;=zakresy_produkcyjne!B$2,A608&lt;=zakresy_produkcyjne!B$3)</f>
        <v/>
      </c>
      <c r="AJ608" s="309">
        <f>AND(B608&gt;=zakresy_produkcyjne!C$2,B608&lt;=zakresy_produkcyjne!C$3)</f>
        <v/>
      </c>
      <c r="AK608" s="309">
        <f>AND(C608&gt;=zakresy_produkcyjne!D$2,C608&lt;=zakresy_produkcyjne!D$3)</f>
        <v/>
      </c>
      <c r="AL608" s="309">
        <f>AND(D608&gt;=zakresy_produkcyjne!E$2,D608&lt;=zakresy_produkcyjne!E$3)</f>
        <v/>
      </c>
      <c r="AM608" s="309">
        <f>AND(E608&gt;=zakresy_produkcyjne!F$2,E608&lt;=zakresy_produkcyjne!F$3)</f>
        <v/>
      </c>
      <c r="AN608" s="309">
        <f>AND(F608&gt;=zakresy_produkcyjne!G$2,F608&lt;=zakresy_produkcyjne!G$3)</f>
        <v/>
      </c>
      <c r="AO608" s="309">
        <f>AND(G608&gt;=zakresy_produkcyjne!H$2,G608&lt;=zakresy_produkcyjne!H$3)</f>
        <v/>
      </c>
      <c r="AP608" s="309">
        <f>AND(O608&gt;=zakresy_produkcyjne!I$2,O608&lt;=zakresy_produkcyjne!I$3)</f>
        <v/>
      </c>
      <c r="AQ608" s="309">
        <f>AND(P608&gt;=zakresy_produkcyjne!J$2,P608&lt;=zakresy_produkcyjne!J$3)</f>
        <v/>
      </c>
      <c r="AR608" s="309">
        <f>AND(Q608&gt;=zakresy_produkcyjne!K$2,Q608&lt;=zakresy_produkcyjne!K$3)</f>
        <v/>
      </c>
      <c r="AS608" s="309">
        <f>AND(R608&gt;=zakresy_produkcyjne!L$2,R608&lt;=zakresy_produkcyjne!L$3)</f>
        <v/>
      </c>
      <c r="AT608" s="309">
        <f>AND(AI608:AO608)</f>
        <v/>
      </c>
      <c r="AU608" s="309">
        <f>AND(AP608:AS608)</f>
        <v/>
      </c>
      <c r="AV608" s="309">
        <f>AND(AT608:AU608)</f>
        <v/>
      </c>
      <c r="AW608" s="309">
        <f>AI608*zakresy_produkcyjne!B$4+AJ608*zakresy_produkcyjne!C$4+AK608*zakresy_produkcyjne!D$4+AL608*zakresy_produkcyjne!E$4+AM608*zakresy_produkcyjne!F$4+AN608*zakresy_produkcyjne!G$4+AO608*zakresy_produkcyjne!H$4+AP608*zakresy_produkcyjne!I$4+AQ608*zakresy_produkcyjne!J$4+AR608*zakresy_produkcyjne!K$4+AS608*zakresy_produkcyjne!L$4</f>
        <v/>
      </c>
      <c r="BD608" s="309" t="n">
        <v>185</v>
      </c>
    </row>
    <row customHeight="1" ht="13.8" r="609" s="311">
      <c r="A609" s="493" t="n">
        <v>3.45</v>
      </c>
      <c r="B609" s="493" t="n">
        <v>2.41</v>
      </c>
      <c r="C609" s="493" t="n">
        <v>0.26</v>
      </c>
      <c r="D609" s="493" t="n">
        <v>0.049</v>
      </c>
      <c r="E609" s="493" t="n">
        <v>1.01</v>
      </c>
      <c r="F609" s="493" t="n">
        <v>1.02</v>
      </c>
      <c r="G609" s="493" t="n">
        <v>0.2</v>
      </c>
      <c r="H609" s="493" t="n">
        <v>0.013</v>
      </c>
      <c r="I609" s="493" t="n">
        <v>0.015</v>
      </c>
      <c r="J609" s="493" t="n">
        <v>0</v>
      </c>
      <c r="K609" s="493" t="n">
        <v>0</v>
      </c>
      <c r="L609" s="493" t="n">
        <v>0</v>
      </c>
      <c r="M609" s="493" t="n">
        <v>0</v>
      </c>
      <c r="N609" s="493" t="n">
        <v>0</v>
      </c>
      <c r="O609" s="493" t="n">
        <v>900</v>
      </c>
      <c r="P609" s="493" t="n">
        <v>90</v>
      </c>
      <c r="Q609" s="493" t="n">
        <v>260</v>
      </c>
      <c r="R609" s="493" t="n">
        <v>90</v>
      </c>
      <c r="S609" s="493" t="n"/>
      <c r="T609" s="493" t="n"/>
      <c r="U609" s="493" t="n"/>
      <c r="V609" s="493">
        <f>KONWERTUJ_TWARDOSC(AE609,tabela_twardosci!$M$8:$M$69,tabela_twardosci!$K$8:$K$69)</f>
        <v/>
      </c>
      <c r="W609" s="493" t="n"/>
      <c r="X609" s="493" t="n"/>
      <c r="Y609" s="494" t="n">
        <v>66</v>
      </c>
      <c r="Z609" s="493" t="n"/>
      <c r="AA609" s="493" t="n"/>
      <c r="AB609" s="493" t="n"/>
      <c r="AC609" s="493" t="n"/>
      <c r="AD609" s="493" t="n"/>
      <c r="AE609" s="493" t="n">
        <v>450</v>
      </c>
      <c r="AF609" s="309">
        <f>NOT(OR(ISBLANK(S609),ISBLANK(T609),ISBLANK(U609),ISBLANK(V609),AND(ISBLANK(W609),ISBLANK(X609))))</f>
        <v/>
      </c>
      <c r="AG609" s="309" t="n">
        <v>25</v>
      </c>
      <c r="AH609" s="309">
        <f>IF(AG747&lt;=30,1,IF(AG747&lt;=60,2,IF(AG747&lt;=100,3,"bd")))</f>
        <v/>
      </c>
      <c r="AI609" s="309">
        <f>AND(A609&gt;=zakresy_produkcyjne!B$2,A609&lt;=zakresy_produkcyjne!B$3)</f>
        <v/>
      </c>
      <c r="AJ609" s="309">
        <f>AND(B609&gt;=zakresy_produkcyjne!C$2,B609&lt;=zakresy_produkcyjne!C$3)</f>
        <v/>
      </c>
      <c r="AK609" s="309">
        <f>AND(C609&gt;=zakresy_produkcyjne!D$2,C609&lt;=zakresy_produkcyjne!D$3)</f>
        <v/>
      </c>
      <c r="AL609" s="309">
        <f>AND(D609&gt;=zakresy_produkcyjne!E$2,D609&lt;=zakresy_produkcyjne!E$3)</f>
        <v/>
      </c>
      <c r="AM609" s="309">
        <f>AND(E609&gt;=zakresy_produkcyjne!F$2,E609&lt;=zakresy_produkcyjne!F$3)</f>
        <v/>
      </c>
      <c r="AN609" s="309">
        <f>AND(F609&gt;=zakresy_produkcyjne!G$2,F609&lt;=zakresy_produkcyjne!G$3)</f>
        <v/>
      </c>
      <c r="AO609" s="309">
        <f>AND(G609&gt;=zakresy_produkcyjne!H$2,G609&lt;=zakresy_produkcyjne!H$3)</f>
        <v/>
      </c>
      <c r="AP609" s="309">
        <f>AND(O609&gt;=zakresy_produkcyjne!I$2,O609&lt;=zakresy_produkcyjne!I$3)</f>
        <v/>
      </c>
      <c r="AQ609" s="309">
        <f>AND(P609&gt;=zakresy_produkcyjne!J$2,P609&lt;=zakresy_produkcyjne!J$3)</f>
        <v/>
      </c>
      <c r="AR609" s="309">
        <f>AND(Q609&gt;=zakresy_produkcyjne!K$2,Q609&lt;=zakresy_produkcyjne!K$3)</f>
        <v/>
      </c>
      <c r="AS609" s="309">
        <f>AND(R609&gt;=zakresy_produkcyjne!L$2,R609&lt;=zakresy_produkcyjne!L$3)</f>
        <v/>
      </c>
      <c r="AT609" s="309">
        <f>AND(AI609:AO609)</f>
        <v/>
      </c>
      <c r="AU609" s="309">
        <f>AND(AP609:AS609)</f>
        <v/>
      </c>
      <c r="AV609" s="309">
        <f>AND(AT609:AU609)</f>
        <v/>
      </c>
      <c r="AW609" s="309">
        <f>AI609*zakresy_produkcyjne!B$4+AJ609*zakresy_produkcyjne!C$4+AK609*zakresy_produkcyjne!D$4+AL609*zakresy_produkcyjne!E$4+AM609*zakresy_produkcyjne!F$4+AN609*zakresy_produkcyjne!G$4+AO609*zakresy_produkcyjne!H$4+AP609*zakresy_produkcyjne!I$4+AQ609*zakresy_produkcyjne!J$4+AR609*zakresy_produkcyjne!K$4+AS609*zakresy_produkcyjne!L$4</f>
        <v/>
      </c>
      <c r="BD609" s="309" t="n">
        <v>185</v>
      </c>
    </row>
    <row customHeight="1" ht="13.8" r="610" s="311">
      <c r="A610" s="493" t="n">
        <v>3.45</v>
      </c>
      <c r="B610" s="493" t="n">
        <v>2.41</v>
      </c>
      <c r="C610" s="493" t="n">
        <v>0.26</v>
      </c>
      <c r="D610" s="493" t="n">
        <v>0.049</v>
      </c>
      <c r="E610" s="493" t="n">
        <v>1.01</v>
      </c>
      <c r="F610" s="493" t="n">
        <v>1.02</v>
      </c>
      <c r="G610" s="493" t="n">
        <v>0.2</v>
      </c>
      <c r="H610" s="493" t="n">
        <v>0.013</v>
      </c>
      <c r="I610" s="493" t="n">
        <v>0.015</v>
      </c>
      <c r="J610" s="493" t="n">
        <v>0</v>
      </c>
      <c r="K610" s="493" t="n">
        <v>0</v>
      </c>
      <c r="L610" s="493" t="n">
        <v>0</v>
      </c>
      <c r="M610" s="493" t="n">
        <v>0</v>
      </c>
      <c r="N610" s="493" t="n">
        <v>0</v>
      </c>
      <c r="O610" s="493" t="n">
        <v>900</v>
      </c>
      <c r="P610" s="493" t="n">
        <v>90</v>
      </c>
      <c r="Q610" s="493" t="n">
        <v>260</v>
      </c>
      <c r="R610" s="493" t="n">
        <v>120</v>
      </c>
      <c r="S610" s="493" t="n"/>
      <c r="T610" s="493" t="n"/>
      <c r="U610" s="493" t="n"/>
      <c r="V610" s="493">
        <f>KONWERTUJ_TWARDOSC(AE610,tabela_twardosci!$M$8:$M$69,tabela_twardosci!$K$8:$K$69)</f>
        <v/>
      </c>
      <c r="W610" s="493" t="n"/>
      <c r="X610" s="493" t="n"/>
      <c r="Y610" s="494" t="n">
        <v>66</v>
      </c>
      <c r="Z610" s="493" t="n"/>
      <c r="AA610" s="493" t="n"/>
      <c r="AB610" s="493" t="n"/>
      <c r="AC610" s="493" t="n"/>
      <c r="AD610" s="493" t="n"/>
      <c r="AE610" s="493" t="n">
        <v>452.5</v>
      </c>
      <c r="AF610" s="309">
        <f>NOT(OR(ISBLANK(S610),ISBLANK(T610),ISBLANK(U610),ISBLANK(V610),AND(ISBLANK(W610),ISBLANK(X610))))</f>
        <v/>
      </c>
      <c r="AG610" s="309" t="n">
        <v>25</v>
      </c>
      <c r="AH610" s="309">
        <f>IF(AG748&lt;=30,1,IF(AG748&lt;=60,2,IF(AG748&lt;=100,3,"bd")))</f>
        <v/>
      </c>
      <c r="AI610" s="309">
        <f>AND(A610&gt;=zakresy_produkcyjne!B$2,A610&lt;=zakresy_produkcyjne!B$3)</f>
        <v/>
      </c>
      <c r="AJ610" s="309">
        <f>AND(B610&gt;=zakresy_produkcyjne!C$2,B610&lt;=zakresy_produkcyjne!C$3)</f>
        <v/>
      </c>
      <c r="AK610" s="309">
        <f>AND(C610&gt;=zakresy_produkcyjne!D$2,C610&lt;=zakresy_produkcyjne!D$3)</f>
        <v/>
      </c>
      <c r="AL610" s="309">
        <f>AND(D610&gt;=zakresy_produkcyjne!E$2,D610&lt;=zakresy_produkcyjne!E$3)</f>
        <v/>
      </c>
      <c r="AM610" s="309">
        <f>AND(E610&gt;=zakresy_produkcyjne!F$2,E610&lt;=zakresy_produkcyjne!F$3)</f>
        <v/>
      </c>
      <c r="AN610" s="309">
        <f>AND(F610&gt;=zakresy_produkcyjne!G$2,F610&lt;=zakresy_produkcyjne!G$3)</f>
        <v/>
      </c>
      <c r="AO610" s="309">
        <f>AND(G610&gt;=zakresy_produkcyjne!H$2,G610&lt;=zakresy_produkcyjne!H$3)</f>
        <v/>
      </c>
      <c r="AP610" s="309">
        <f>AND(O610&gt;=zakresy_produkcyjne!I$2,O610&lt;=zakresy_produkcyjne!I$3)</f>
        <v/>
      </c>
      <c r="AQ610" s="309">
        <f>AND(P610&gt;=zakresy_produkcyjne!J$2,P610&lt;=zakresy_produkcyjne!J$3)</f>
        <v/>
      </c>
      <c r="AR610" s="309">
        <f>AND(Q610&gt;=zakresy_produkcyjne!K$2,Q610&lt;=zakresy_produkcyjne!K$3)</f>
        <v/>
      </c>
      <c r="AS610" s="309">
        <f>AND(R610&gt;=zakresy_produkcyjne!L$2,R610&lt;=zakresy_produkcyjne!L$3)</f>
        <v/>
      </c>
      <c r="AT610" s="309">
        <f>AND(AI610:AO610)</f>
        <v/>
      </c>
      <c r="AU610" s="309">
        <f>AND(AP610:AS610)</f>
        <v/>
      </c>
      <c r="AV610" s="309">
        <f>AND(AT610:AU610)</f>
        <v/>
      </c>
      <c r="AW610" s="309">
        <f>AI610*zakresy_produkcyjne!B$4+AJ610*zakresy_produkcyjne!C$4+AK610*zakresy_produkcyjne!D$4+AL610*zakresy_produkcyjne!E$4+AM610*zakresy_produkcyjne!F$4+AN610*zakresy_produkcyjne!G$4+AO610*zakresy_produkcyjne!H$4+AP610*zakresy_produkcyjne!I$4+AQ610*zakresy_produkcyjne!J$4+AR610*zakresy_produkcyjne!K$4+AS610*zakresy_produkcyjne!L$4</f>
        <v/>
      </c>
      <c r="BD610" s="309" t="n">
        <v>185</v>
      </c>
    </row>
    <row customHeight="1" ht="13.8" r="611" s="311">
      <c r="A611" s="493" t="n">
        <v>3.45</v>
      </c>
      <c r="B611" s="493" t="n">
        <v>2.41</v>
      </c>
      <c r="C611" s="493" t="n">
        <v>0.26</v>
      </c>
      <c r="D611" s="493" t="n">
        <v>0.049</v>
      </c>
      <c r="E611" s="493" t="n">
        <v>1.01</v>
      </c>
      <c r="F611" s="493" t="n">
        <v>1.02</v>
      </c>
      <c r="G611" s="493" t="n">
        <v>0.2</v>
      </c>
      <c r="H611" s="493" t="n">
        <v>0.013</v>
      </c>
      <c r="I611" s="493" t="n">
        <v>0.015</v>
      </c>
      <c r="J611" s="493" t="n">
        <v>0</v>
      </c>
      <c r="K611" s="493" t="n">
        <v>0</v>
      </c>
      <c r="L611" s="493" t="n">
        <v>0</v>
      </c>
      <c r="M611" s="493" t="n">
        <v>0</v>
      </c>
      <c r="N611" s="493" t="n">
        <v>0</v>
      </c>
      <c r="O611" s="493" t="n">
        <v>900</v>
      </c>
      <c r="P611" s="493" t="n">
        <v>90</v>
      </c>
      <c r="Q611" s="493" t="n">
        <v>290</v>
      </c>
      <c r="R611" s="493" t="n">
        <v>30</v>
      </c>
      <c r="S611" s="493" t="n"/>
      <c r="T611" s="493" t="n"/>
      <c r="U611" s="493" t="n"/>
      <c r="V611" s="493">
        <f>KONWERTUJ_TWARDOSC(AE611,tabela_twardosci!$M$8:$M$69,tabela_twardosci!$K$8:$K$69)</f>
        <v/>
      </c>
      <c r="W611" s="493" t="n"/>
      <c r="X611" s="493" t="n"/>
      <c r="Y611" s="494" t="n">
        <v>66</v>
      </c>
      <c r="Z611" s="493" t="n"/>
      <c r="AA611" s="493" t="n"/>
      <c r="AB611" s="493" t="n"/>
      <c r="AC611" s="493" t="n"/>
      <c r="AD611" s="493" t="n"/>
      <c r="AE611" s="493" t="n">
        <v>437</v>
      </c>
      <c r="AF611" s="309">
        <f>NOT(OR(ISBLANK(S611),ISBLANK(T611),ISBLANK(U611),ISBLANK(V611),AND(ISBLANK(W611),ISBLANK(X611))))</f>
        <v/>
      </c>
      <c r="AG611" s="309" t="n">
        <v>25</v>
      </c>
      <c r="AH611" s="309">
        <f>IF(AG749&lt;=30,1,IF(AG749&lt;=60,2,IF(AG749&lt;=100,3,"bd")))</f>
        <v/>
      </c>
      <c r="AI611" s="309">
        <f>AND(A611&gt;=zakresy_produkcyjne!B$2,A611&lt;=zakresy_produkcyjne!B$3)</f>
        <v/>
      </c>
      <c r="AJ611" s="309">
        <f>AND(B611&gt;=zakresy_produkcyjne!C$2,B611&lt;=zakresy_produkcyjne!C$3)</f>
        <v/>
      </c>
      <c r="AK611" s="309">
        <f>AND(C611&gt;=zakresy_produkcyjne!D$2,C611&lt;=zakresy_produkcyjne!D$3)</f>
        <v/>
      </c>
      <c r="AL611" s="309">
        <f>AND(D611&gt;=zakresy_produkcyjne!E$2,D611&lt;=zakresy_produkcyjne!E$3)</f>
        <v/>
      </c>
      <c r="AM611" s="309">
        <f>AND(E611&gt;=zakresy_produkcyjne!F$2,E611&lt;=zakresy_produkcyjne!F$3)</f>
        <v/>
      </c>
      <c r="AN611" s="309">
        <f>AND(F611&gt;=zakresy_produkcyjne!G$2,F611&lt;=zakresy_produkcyjne!G$3)</f>
        <v/>
      </c>
      <c r="AO611" s="309">
        <f>AND(G611&gt;=zakresy_produkcyjne!H$2,G611&lt;=zakresy_produkcyjne!H$3)</f>
        <v/>
      </c>
      <c r="AP611" s="309">
        <f>AND(O611&gt;=zakresy_produkcyjne!I$2,O611&lt;=zakresy_produkcyjne!I$3)</f>
        <v/>
      </c>
      <c r="AQ611" s="309">
        <f>AND(P611&gt;=zakresy_produkcyjne!J$2,P611&lt;=zakresy_produkcyjne!J$3)</f>
        <v/>
      </c>
      <c r="AR611" s="309">
        <f>AND(Q611&gt;=zakresy_produkcyjne!K$2,Q611&lt;=zakresy_produkcyjne!K$3)</f>
        <v/>
      </c>
      <c r="AS611" s="309">
        <f>AND(R611&gt;=zakresy_produkcyjne!L$2,R611&lt;=zakresy_produkcyjne!L$3)</f>
        <v/>
      </c>
      <c r="AT611" s="309">
        <f>AND(AI611:AO611)</f>
        <v/>
      </c>
      <c r="AU611" s="309">
        <f>AND(AP611:AS611)</f>
        <v/>
      </c>
      <c r="AV611" s="309">
        <f>AND(AT611:AU611)</f>
        <v/>
      </c>
      <c r="AW611" s="309">
        <f>AI611*zakresy_produkcyjne!B$4+AJ611*zakresy_produkcyjne!C$4+AK611*zakresy_produkcyjne!D$4+AL611*zakresy_produkcyjne!E$4+AM611*zakresy_produkcyjne!F$4+AN611*zakresy_produkcyjne!G$4+AO611*zakresy_produkcyjne!H$4+AP611*zakresy_produkcyjne!I$4+AQ611*zakresy_produkcyjne!J$4+AR611*zakresy_produkcyjne!K$4+AS611*zakresy_produkcyjne!L$4</f>
        <v/>
      </c>
      <c r="BD611" s="309" t="n">
        <v>185</v>
      </c>
    </row>
    <row customHeight="1" ht="13.8" r="612" s="311">
      <c r="A612" s="493" t="n">
        <v>3.45</v>
      </c>
      <c r="B612" s="493" t="n">
        <v>2.41</v>
      </c>
      <c r="C612" s="493" t="n">
        <v>0.26</v>
      </c>
      <c r="D612" s="493" t="n">
        <v>0.049</v>
      </c>
      <c r="E612" s="493" t="n">
        <v>1.01</v>
      </c>
      <c r="F612" s="493" t="n">
        <v>1.02</v>
      </c>
      <c r="G612" s="493" t="n">
        <v>0.2</v>
      </c>
      <c r="H612" s="493" t="n">
        <v>0.013</v>
      </c>
      <c r="I612" s="493" t="n">
        <v>0.015</v>
      </c>
      <c r="J612" s="493" t="n">
        <v>0</v>
      </c>
      <c r="K612" s="493" t="n">
        <v>0</v>
      </c>
      <c r="L612" s="493" t="n">
        <v>0</v>
      </c>
      <c r="M612" s="493" t="n">
        <v>0</v>
      </c>
      <c r="N612" s="493" t="n">
        <v>0</v>
      </c>
      <c r="O612" s="493" t="n">
        <v>900</v>
      </c>
      <c r="P612" s="493" t="n">
        <v>90</v>
      </c>
      <c r="Q612" s="493" t="n">
        <v>290</v>
      </c>
      <c r="R612" s="493" t="n">
        <v>60</v>
      </c>
      <c r="S612" s="493" t="n"/>
      <c r="T612" s="493" t="n"/>
      <c r="U612" s="493" t="n"/>
      <c r="V612" s="493">
        <f>KONWERTUJ_TWARDOSC(AE612,tabela_twardosci!$M$8:$M$69,tabela_twardosci!$K$8:$K$69)</f>
        <v/>
      </c>
      <c r="W612" s="493" t="n"/>
      <c r="X612" s="493" t="n"/>
      <c r="Y612" s="494" t="n">
        <v>66</v>
      </c>
      <c r="Z612" s="493" t="n"/>
      <c r="AA612" s="493" t="n"/>
      <c r="AB612" s="493" t="n"/>
      <c r="AC612" s="493" t="n"/>
      <c r="AD612" s="493" t="n"/>
      <c r="AE612" s="493" t="n">
        <v>418</v>
      </c>
      <c r="AF612" s="309">
        <f>NOT(OR(ISBLANK(S612),ISBLANK(T612),ISBLANK(U612),ISBLANK(V612),AND(ISBLANK(W612),ISBLANK(X612))))</f>
        <v/>
      </c>
      <c r="AG612" s="309" t="n">
        <v>25</v>
      </c>
      <c r="AH612" s="309">
        <f>IF(AG750&lt;=30,1,IF(AG750&lt;=60,2,IF(AG750&lt;=100,3,"bd")))</f>
        <v/>
      </c>
      <c r="AI612" s="309">
        <f>AND(A612&gt;=zakresy_produkcyjne!B$2,A612&lt;=zakresy_produkcyjne!B$3)</f>
        <v/>
      </c>
      <c r="AJ612" s="309">
        <f>AND(B612&gt;=zakresy_produkcyjne!C$2,B612&lt;=zakresy_produkcyjne!C$3)</f>
        <v/>
      </c>
      <c r="AK612" s="309">
        <f>AND(C612&gt;=zakresy_produkcyjne!D$2,C612&lt;=zakresy_produkcyjne!D$3)</f>
        <v/>
      </c>
      <c r="AL612" s="309">
        <f>AND(D612&gt;=zakresy_produkcyjne!E$2,D612&lt;=zakresy_produkcyjne!E$3)</f>
        <v/>
      </c>
      <c r="AM612" s="309">
        <f>AND(E612&gt;=zakresy_produkcyjne!F$2,E612&lt;=zakresy_produkcyjne!F$3)</f>
        <v/>
      </c>
      <c r="AN612" s="309">
        <f>AND(F612&gt;=zakresy_produkcyjne!G$2,F612&lt;=zakresy_produkcyjne!G$3)</f>
        <v/>
      </c>
      <c r="AO612" s="309">
        <f>AND(G612&gt;=zakresy_produkcyjne!H$2,G612&lt;=zakresy_produkcyjne!H$3)</f>
        <v/>
      </c>
      <c r="AP612" s="309">
        <f>AND(O612&gt;=zakresy_produkcyjne!I$2,O612&lt;=zakresy_produkcyjne!I$3)</f>
        <v/>
      </c>
      <c r="AQ612" s="309">
        <f>AND(P612&gt;=zakresy_produkcyjne!J$2,P612&lt;=zakresy_produkcyjne!J$3)</f>
        <v/>
      </c>
      <c r="AR612" s="309">
        <f>AND(Q612&gt;=zakresy_produkcyjne!K$2,Q612&lt;=zakresy_produkcyjne!K$3)</f>
        <v/>
      </c>
      <c r="AS612" s="309">
        <f>AND(R612&gt;=zakresy_produkcyjne!L$2,R612&lt;=zakresy_produkcyjne!L$3)</f>
        <v/>
      </c>
      <c r="AT612" s="309">
        <f>AND(AI612:AO612)</f>
        <v/>
      </c>
      <c r="AU612" s="309">
        <f>AND(AP612:AS612)</f>
        <v/>
      </c>
      <c r="AV612" s="309">
        <f>AND(AT612:AU612)</f>
        <v/>
      </c>
      <c r="AW612" s="309">
        <f>AI612*zakresy_produkcyjne!B$4+AJ612*zakresy_produkcyjne!C$4+AK612*zakresy_produkcyjne!D$4+AL612*zakresy_produkcyjne!E$4+AM612*zakresy_produkcyjne!F$4+AN612*zakresy_produkcyjne!G$4+AO612*zakresy_produkcyjne!H$4+AP612*zakresy_produkcyjne!I$4+AQ612*zakresy_produkcyjne!J$4+AR612*zakresy_produkcyjne!K$4+AS612*zakresy_produkcyjne!L$4</f>
        <v/>
      </c>
      <c r="BD612" s="309" t="n">
        <v>185</v>
      </c>
    </row>
    <row customHeight="1" ht="13.8" r="613" s="311">
      <c r="A613" s="493" t="n">
        <v>3.45</v>
      </c>
      <c r="B613" s="493" t="n">
        <v>2.41</v>
      </c>
      <c r="C613" s="493" t="n">
        <v>0.26</v>
      </c>
      <c r="D613" s="493" t="n">
        <v>0.049</v>
      </c>
      <c r="E613" s="493" t="n">
        <v>1.01</v>
      </c>
      <c r="F613" s="493" t="n">
        <v>1.02</v>
      </c>
      <c r="G613" s="493" t="n">
        <v>0.2</v>
      </c>
      <c r="H613" s="493" t="n">
        <v>0.013</v>
      </c>
      <c r="I613" s="493" t="n">
        <v>0.015</v>
      </c>
      <c r="J613" s="493" t="n">
        <v>0</v>
      </c>
      <c r="K613" s="493" t="n">
        <v>0</v>
      </c>
      <c r="L613" s="493" t="n">
        <v>0</v>
      </c>
      <c r="M613" s="493" t="n">
        <v>0</v>
      </c>
      <c r="N613" s="493" t="n">
        <v>0</v>
      </c>
      <c r="O613" s="493" t="n">
        <v>900</v>
      </c>
      <c r="P613" s="493" t="n">
        <v>90</v>
      </c>
      <c r="Q613" s="493" t="n">
        <v>290</v>
      </c>
      <c r="R613" s="493" t="n">
        <v>90</v>
      </c>
      <c r="S613" s="493" t="n"/>
      <c r="T613" s="493" t="n"/>
      <c r="U613" s="493" t="n"/>
      <c r="V613" s="493">
        <f>KONWERTUJ_TWARDOSC(AE613,tabela_twardosci!$M$8:$M$69,tabela_twardosci!$K$8:$K$69)</f>
        <v/>
      </c>
      <c r="W613" s="493" t="n"/>
      <c r="X613" s="493" t="n"/>
      <c r="Y613" s="494" t="n">
        <v>66</v>
      </c>
      <c r="Z613" s="493" t="n"/>
      <c r="AA613" s="493" t="n"/>
      <c r="AB613" s="493" t="n"/>
      <c r="AC613" s="493" t="n"/>
      <c r="AD613" s="493" t="n"/>
      <c r="AE613" s="493" t="n">
        <v>414</v>
      </c>
      <c r="AF613" s="309">
        <f>NOT(OR(ISBLANK(S613),ISBLANK(T613),ISBLANK(U613),ISBLANK(V613),AND(ISBLANK(W613),ISBLANK(X613))))</f>
        <v/>
      </c>
      <c r="AG613" s="309" t="n">
        <v>25</v>
      </c>
      <c r="AH613" s="309">
        <f>IF(AG751&lt;=30,1,IF(AG751&lt;=60,2,IF(AG751&lt;=100,3,"bd")))</f>
        <v/>
      </c>
      <c r="AI613" s="309">
        <f>AND(A613&gt;=zakresy_produkcyjne!B$2,A613&lt;=zakresy_produkcyjne!B$3)</f>
        <v/>
      </c>
      <c r="AJ613" s="309">
        <f>AND(B613&gt;=zakresy_produkcyjne!C$2,B613&lt;=zakresy_produkcyjne!C$3)</f>
        <v/>
      </c>
      <c r="AK613" s="309">
        <f>AND(C613&gt;=zakresy_produkcyjne!D$2,C613&lt;=zakresy_produkcyjne!D$3)</f>
        <v/>
      </c>
      <c r="AL613" s="309">
        <f>AND(D613&gt;=zakresy_produkcyjne!E$2,D613&lt;=zakresy_produkcyjne!E$3)</f>
        <v/>
      </c>
      <c r="AM613" s="309">
        <f>AND(E613&gt;=zakresy_produkcyjne!F$2,E613&lt;=zakresy_produkcyjne!F$3)</f>
        <v/>
      </c>
      <c r="AN613" s="309">
        <f>AND(F613&gt;=zakresy_produkcyjne!G$2,F613&lt;=zakresy_produkcyjne!G$3)</f>
        <v/>
      </c>
      <c r="AO613" s="309">
        <f>AND(G613&gt;=zakresy_produkcyjne!H$2,G613&lt;=zakresy_produkcyjne!H$3)</f>
        <v/>
      </c>
      <c r="AP613" s="309">
        <f>AND(O613&gt;=zakresy_produkcyjne!I$2,O613&lt;=zakresy_produkcyjne!I$3)</f>
        <v/>
      </c>
      <c r="AQ613" s="309">
        <f>AND(P613&gt;=zakresy_produkcyjne!J$2,P613&lt;=zakresy_produkcyjne!J$3)</f>
        <v/>
      </c>
      <c r="AR613" s="309">
        <f>AND(Q613&gt;=zakresy_produkcyjne!K$2,Q613&lt;=zakresy_produkcyjne!K$3)</f>
        <v/>
      </c>
      <c r="AS613" s="309">
        <f>AND(R613&gt;=zakresy_produkcyjne!L$2,R613&lt;=zakresy_produkcyjne!L$3)</f>
        <v/>
      </c>
      <c r="AT613" s="309">
        <f>AND(AI613:AO613)</f>
        <v/>
      </c>
      <c r="AU613" s="309">
        <f>AND(AP613:AS613)</f>
        <v/>
      </c>
      <c r="AV613" s="309">
        <f>AND(AT613:AU613)</f>
        <v/>
      </c>
      <c r="AW613" s="309">
        <f>AI613*zakresy_produkcyjne!B$4+AJ613*zakresy_produkcyjne!C$4+AK613*zakresy_produkcyjne!D$4+AL613*zakresy_produkcyjne!E$4+AM613*zakresy_produkcyjne!F$4+AN613*zakresy_produkcyjne!G$4+AO613*zakresy_produkcyjne!H$4+AP613*zakresy_produkcyjne!I$4+AQ613*zakresy_produkcyjne!J$4+AR613*zakresy_produkcyjne!K$4+AS613*zakresy_produkcyjne!L$4</f>
        <v/>
      </c>
      <c r="BD613" s="309" t="n">
        <v>185</v>
      </c>
    </row>
    <row customHeight="1" ht="13.8" r="614" s="311">
      <c r="A614" s="493" t="n">
        <v>3.45</v>
      </c>
      <c r="B614" s="493" t="n">
        <v>2.41</v>
      </c>
      <c r="C614" s="493" t="n">
        <v>0.26</v>
      </c>
      <c r="D614" s="493" t="n">
        <v>0.049</v>
      </c>
      <c r="E614" s="493" t="n">
        <v>1.01</v>
      </c>
      <c r="F614" s="493" t="n">
        <v>1.02</v>
      </c>
      <c r="G614" s="493" t="n">
        <v>0.2</v>
      </c>
      <c r="H614" s="493" t="n">
        <v>0.013</v>
      </c>
      <c r="I614" s="493" t="n">
        <v>0.015</v>
      </c>
      <c r="J614" s="493" t="n">
        <v>0</v>
      </c>
      <c r="K614" s="493" t="n">
        <v>0</v>
      </c>
      <c r="L614" s="493" t="n">
        <v>0</v>
      </c>
      <c r="M614" s="493" t="n">
        <v>0</v>
      </c>
      <c r="N614" s="493" t="n">
        <v>0</v>
      </c>
      <c r="O614" s="493" t="n">
        <v>900</v>
      </c>
      <c r="P614" s="493" t="n">
        <v>90</v>
      </c>
      <c r="Q614" s="493" t="n">
        <v>290</v>
      </c>
      <c r="R614" s="493" t="n">
        <v>120</v>
      </c>
      <c r="S614" s="493" t="n"/>
      <c r="T614" s="493" t="n"/>
      <c r="U614" s="493" t="n"/>
      <c r="V614" s="493">
        <f>KONWERTUJ_TWARDOSC(AE614,tabela_twardosci!$M$8:$M$69,tabela_twardosci!$K$8:$K$69)</f>
        <v/>
      </c>
      <c r="W614" s="493" t="n"/>
      <c r="X614" s="493" t="n"/>
      <c r="Y614" s="494" t="n">
        <v>66</v>
      </c>
      <c r="Z614" s="493" t="n"/>
      <c r="AA614" s="493" t="n"/>
      <c r="AB614" s="493" t="n"/>
      <c r="AC614" s="493" t="n"/>
      <c r="AD614" s="493" t="n"/>
      <c r="AE614" s="493" t="n">
        <v>416.5</v>
      </c>
      <c r="AF614" s="309">
        <f>NOT(OR(ISBLANK(S614),ISBLANK(T614),ISBLANK(U614),ISBLANK(V614),AND(ISBLANK(W614),ISBLANK(X614))))</f>
        <v/>
      </c>
      <c r="AG614" s="309" t="n">
        <v>25</v>
      </c>
      <c r="AH614" s="309">
        <f>IF(AG752&lt;=30,1,IF(AG752&lt;=60,2,IF(AG752&lt;=100,3,"bd")))</f>
        <v/>
      </c>
      <c r="AI614" s="309">
        <f>AND(A614&gt;=zakresy_produkcyjne!B$2,A614&lt;=zakresy_produkcyjne!B$3)</f>
        <v/>
      </c>
      <c r="AJ614" s="309">
        <f>AND(B614&gt;=zakresy_produkcyjne!C$2,B614&lt;=zakresy_produkcyjne!C$3)</f>
        <v/>
      </c>
      <c r="AK614" s="309">
        <f>AND(C614&gt;=zakresy_produkcyjne!D$2,C614&lt;=zakresy_produkcyjne!D$3)</f>
        <v/>
      </c>
      <c r="AL614" s="309">
        <f>AND(D614&gt;=zakresy_produkcyjne!E$2,D614&lt;=zakresy_produkcyjne!E$3)</f>
        <v/>
      </c>
      <c r="AM614" s="309">
        <f>AND(E614&gt;=zakresy_produkcyjne!F$2,E614&lt;=zakresy_produkcyjne!F$3)</f>
        <v/>
      </c>
      <c r="AN614" s="309">
        <f>AND(F614&gt;=zakresy_produkcyjne!G$2,F614&lt;=zakresy_produkcyjne!G$3)</f>
        <v/>
      </c>
      <c r="AO614" s="309">
        <f>AND(G614&gt;=zakresy_produkcyjne!H$2,G614&lt;=zakresy_produkcyjne!H$3)</f>
        <v/>
      </c>
      <c r="AP614" s="309">
        <f>AND(O614&gt;=zakresy_produkcyjne!I$2,O614&lt;=zakresy_produkcyjne!I$3)</f>
        <v/>
      </c>
      <c r="AQ614" s="309">
        <f>AND(P614&gt;=zakresy_produkcyjne!J$2,P614&lt;=zakresy_produkcyjne!J$3)</f>
        <v/>
      </c>
      <c r="AR614" s="309">
        <f>AND(Q614&gt;=zakresy_produkcyjne!K$2,Q614&lt;=zakresy_produkcyjne!K$3)</f>
        <v/>
      </c>
      <c r="AS614" s="309">
        <f>AND(R614&gt;=zakresy_produkcyjne!L$2,R614&lt;=zakresy_produkcyjne!L$3)</f>
        <v/>
      </c>
      <c r="AT614" s="309">
        <f>AND(AI614:AO614)</f>
        <v/>
      </c>
      <c r="AU614" s="309">
        <f>AND(AP614:AS614)</f>
        <v/>
      </c>
      <c r="AV614" s="309">
        <f>AND(AT614:AU614)</f>
        <v/>
      </c>
      <c r="AW614" s="309">
        <f>AI614*zakresy_produkcyjne!B$4+AJ614*zakresy_produkcyjne!C$4+AK614*zakresy_produkcyjne!D$4+AL614*zakresy_produkcyjne!E$4+AM614*zakresy_produkcyjne!F$4+AN614*zakresy_produkcyjne!G$4+AO614*zakresy_produkcyjne!H$4+AP614*zakresy_produkcyjne!I$4+AQ614*zakresy_produkcyjne!J$4+AR614*zakresy_produkcyjne!K$4+AS614*zakresy_produkcyjne!L$4</f>
        <v/>
      </c>
      <c r="BD614" s="309" t="n">
        <v>185</v>
      </c>
    </row>
    <row customHeight="1" ht="13.8" r="615" s="311">
      <c r="A615" s="493" t="n">
        <v>3.45</v>
      </c>
      <c r="B615" s="493" t="n">
        <v>2.41</v>
      </c>
      <c r="C615" s="493" t="n">
        <v>0.26</v>
      </c>
      <c r="D615" s="493" t="n">
        <v>0.049</v>
      </c>
      <c r="E615" s="493" t="n">
        <v>1.01</v>
      </c>
      <c r="F615" s="493" t="n">
        <v>1.02</v>
      </c>
      <c r="G615" s="493" t="n">
        <v>0.2</v>
      </c>
      <c r="H615" s="493" t="n">
        <v>0.013</v>
      </c>
      <c r="I615" s="493" t="n">
        <v>0.015</v>
      </c>
      <c r="J615" s="493" t="n">
        <v>0</v>
      </c>
      <c r="K615" s="493" t="n">
        <v>0</v>
      </c>
      <c r="L615" s="493" t="n">
        <v>0</v>
      </c>
      <c r="M615" s="493" t="n">
        <v>0</v>
      </c>
      <c r="N615" s="493" t="n">
        <v>0</v>
      </c>
      <c r="O615" s="493" t="n">
        <v>900</v>
      </c>
      <c r="P615" s="493" t="n">
        <v>90</v>
      </c>
      <c r="Q615" s="493" t="n">
        <v>320</v>
      </c>
      <c r="R615" s="493" t="n">
        <v>30</v>
      </c>
      <c r="S615" s="493" t="n"/>
      <c r="T615" s="493" t="n"/>
      <c r="U615" s="493" t="n"/>
      <c r="V615" s="493">
        <f>KONWERTUJ_TWARDOSC(AE615,tabela_twardosci!$M$8:$M$69,tabela_twardosci!$K$8:$K$69)</f>
        <v/>
      </c>
      <c r="W615" s="493" t="n"/>
      <c r="X615" s="493" t="n"/>
      <c r="Y615" s="494" t="n">
        <v>66</v>
      </c>
      <c r="Z615" s="493" t="n"/>
      <c r="AA615" s="493" t="n"/>
      <c r="AB615" s="493" t="n"/>
      <c r="AC615" s="493" t="n"/>
      <c r="AD615" s="493" t="n"/>
      <c r="AE615" s="493" t="n">
        <v>393.5</v>
      </c>
      <c r="AF615" s="309">
        <f>NOT(OR(ISBLANK(S615),ISBLANK(T615),ISBLANK(U615),ISBLANK(V615),AND(ISBLANK(W615),ISBLANK(X615))))</f>
        <v/>
      </c>
      <c r="AG615" s="309" t="n">
        <v>25</v>
      </c>
      <c r="AH615" s="309">
        <f>IF(AG753&lt;=30,1,IF(AG753&lt;=60,2,IF(AG753&lt;=100,3,"bd")))</f>
        <v/>
      </c>
      <c r="AI615" s="309">
        <f>AND(A615&gt;=zakresy_produkcyjne!B$2,A615&lt;=zakresy_produkcyjne!B$3)</f>
        <v/>
      </c>
      <c r="AJ615" s="309">
        <f>AND(B615&gt;=zakresy_produkcyjne!C$2,B615&lt;=zakresy_produkcyjne!C$3)</f>
        <v/>
      </c>
      <c r="AK615" s="309">
        <f>AND(C615&gt;=zakresy_produkcyjne!D$2,C615&lt;=zakresy_produkcyjne!D$3)</f>
        <v/>
      </c>
      <c r="AL615" s="309">
        <f>AND(D615&gt;=zakresy_produkcyjne!E$2,D615&lt;=zakresy_produkcyjne!E$3)</f>
        <v/>
      </c>
      <c r="AM615" s="309">
        <f>AND(E615&gt;=zakresy_produkcyjne!F$2,E615&lt;=zakresy_produkcyjne!F$3)</f>
        <v/>
      </c>
      <c r="AN615" s="309">
        <f>AND(F615&gt;=zakresy_produkcyjne!G$2,F615&lt;=zakresy_produkcyjne!G$3)</f>
        <v/>
      </c>
      <c r="AO615" s="309">
        <f>AND(G615&gt;=zakresy_produkcyjne!H$2,G615&lt;=zakresy_produkcyjne!H$3)</f>
        <v/>
      </c>
      <c r="AP615" s="309">
        <f>AND(O615&gt;=zakresy_produkcyjne!I$2,O615&lt;=zakresy_produkcyjne!I$3)</f>
        <v/>
      </c>
      <c r="AQ615" s="309">
        <f>AND(P615&gt;=zakresy_produkcyjne!J$2,P615&lt;=zakresy_produkcyjne!J$3)</f>
        <v/>
      </c>
      <c r="AR615" s="309">
        <f>AND(Q615&gt;=zakresy_produkcyjne!K$2,Q615&lt;=zakresy_produkcyjne!K$3)</f>
        <v/>
      </c>
      <c r="AS615" s="309">
        <f>AND(R615&gt;=zakresy_produkcyjne!L$2,R615&lt;=zakresy_produkcyjne!L$3)</f>
        <v/>
      </c>
      <c r="AT615" s="309">
        <f>AND(AI615:AO615)</f>
        <v/>
      </c>
      <c r="AU615" s="309">
        <f>AND(AP615:AS615)</f>
        <v/>
      </c>
      <c r="AV615" s="309">
        <f>AND(AT615:AU615)</f>
        <v/>
      </c>
      <c r="AW615" s="309">
        <f>AI615*zakresy_produkcyjne!B$4+AJ615*zakresy_produkcyjne!C$4+AK615*zakresy_produkcyjne!D$4+AL615*zakresy_produkcyjne!E$4+AM615*zakresy_produkcyjne!F$4+AN615*zakresy_produkcyjne!G$4+AO615*zakresy_produkcyjne!H$4+AP615*zakresy_produkcyjne!I$4+AQ615*zakresy_produkcyjne!J$4+AR615*zakresy_produkcyjne!K$4+AS615*zakresy_produkcyjne!L$4</f>
        <v/>
      </c>
      <c r="BD615" s="309" t="n">
        <v>185</v>
      </c>
    </row>
    <row customHeight="1" ht="13.8" r="616" s="311">
      <c r="A616" s="493" t="n">
        <v>3.45</v>
      </c>
      <c r="B616" s="493" t="n">
        <v>2.41</v>
      </c>
      <c r="C616" s="493" t="n">
        <v>0.26</v>
      </c>
      <c r="D616" s="493" t="n">
        <v>0.049</v>
      </c>
      <c r="E616" s="493" t="n">
        <v>1.01</v>
      </c>
      <c r="F616" s="493" t="n">
        <v>1.02</v>
      </c>
      <c r="G616" s="493" t="n">
        <v>0.2</v>
      </c>
      <c r="H616" s="493" t="n">
        <v>0.013</v>
      </c>
      <c r="I616" s="493" t="n">
        <v>0.015</v>
      </c>
      <c r="J616" s="493" t="n">
        <v>0</v>
      </c>
      <c r="K616" s="493" t="n">
        <v>0</v>
      </c>
      <c r="L616" s="493" t="n">
        <v>0</v>
      </c>
      <c r="M616" s="493" t="n">
        <v>0</v>
      </c>
      <c r="N616" s="493" t="n">
        <v>0</v>
      </c>
      <c r="O616" s="493" t="n">
        <v>900</v>
      </c>
      <c r="P616" s="493" t="n">
        <v>90</v>
      </c>
      <c r="Q616" s="493" t="n">
        <v>320</v>
      </c>
      <c r="R616" s="493" t="n">
        <v>60</v>
      </c>
      <c r="S616" s="493" t="n"/>
      <c r="T616" s="493" t="n"/>
      <c r="U616" s="493" t="n"/>
      <c r="V616" s="493">
        <f>KONWERTUJ_TWARDOSC(AE616,tabela_twardosci!$M$8:$M$69,tabela_twardosci!$K$8:$K$69)</f>
        <v/>
      </c>
      <c r="W616" s="493" t="n"/>
      <c r="X616" s="493" t="n"/>
      <c r="Y616" s="494" t="n">
        <v>66</v>
      </c>
      <c r="Z616" s="493" t="n"/>
      <c r="AA616" s="493" t="n"/>
      <c r="AB616" s="493" t="n"/>
      <c r="AC616" s="493" t="n"/>
      <c r="AD616" s="493" t="n"/>
      <c r="AE616" s="493" t="n">
        <v>376.5</v>
      </c>
      <c r="AF616" s="309">
        <f>NOT(OR(ISBLANK(S616),ISBLANK(T616),ISBLANK(U616),ISBLANK(V616),AND(ISBLANK(W616),ISBLANK(X616))))</f>
        <v/>
      </c>
      <c r="AG616" s="309" t="n">
        <v>25</v>
      </c>
      <c r="AH616" s="309">
        <f>IF(AG754&lt;=30,1,IF(AG754&lt;=60,2,IF(AG754&lt;=100,3,"bd")))</f>
        <v/>
      </c>
      <c r="AI616" s="309">
        <f>AND(A616&gt;=zakresy_produkcyjne!B$2,A616&lt;=zakresy_produkcyjne!B$3)</f>
        <v/>
      </c>
      <c r="AJ616" s="309">
        <f>AND(B616&gt;=zakresy_produkcyjne!C$2,B616&lt;=zakresy_produkcyjne!C$3)</f>
        <v/>
      </c>
      <c r="AK616" s="309">
        <f>AND(C616&gt;=zakresy_produkcyjne!D$2,C616&lt;=zakresy_produkcyjne!D$3)</f>
        <v/>
      </c>
      <c r="AL616" s="309">
        <f>AND(D616&gt;=zakresy_produkcyjne!E$2,D616&lt;=zakresy_produkcyjne!E$3)</f>
        <v/>
      </c>
      <c r="AM616" s="309">
        <f>AND(E616&gt;=zakresy_produkcyjne!F$2,E616&lt;=zakresy_produkcyjne!F$3)</f>
        <v/>
      </c>
      <c r="AN616" s="309">
        <f>AND(F616&gt;=zakresy_produkcyjne!G$2,F616&lt;=zakresy_produkcyjne!G$3)</f>
        <v/>
      </c>
      <c r="AO616" s="309">
        <f>AND(G616&gt;=zakresy_produkcyjne!H$2,G616&lt;=zakresy_produkcyjne!H$3)</f>
        <v/>
      </c>
      <c r="AP616" s="309">
        <f>AND(O616&gt;=zakresy_produkcyjne!I$2,O616&lt;=zakresy_produkcyjne!I$3)</f>
        <v/>
      </c>
      <c r="AQ616" s="309">
        <f>AND(P616&gt;=zakresy_produkcyjne!J$2,P616&lt;=zakresy_produkcyjne!J$3)</f>
        <v/>
      </c>
      <c r="AR616" s="309">
        <f>AND(Q616&gt;=zakresy_produkcyjne!K$2,Q616&lt;=zakresy_produkcyjne!K$3)</f>
        <v/>
      </c>
      <c r="AS616" s="309">
        <f>AND(R616&gt;=zakresy_produkcyjne!L$2,R616&lt;=zakresy_produkcyjne!L$3)</f>
        <v/>
      </c>
      <c r="AT616" s="309">
        <f>AND(AI616:AO616)</f>
        <v/>
      </c>
      <c r="AU616" s="309">
        <f>AND(AP616:AS616)</f>
        <v/>
      </c>
      <c r="AV616" s="309">
        <f>AND(AT616:AU616)</f>
        <v/>
      </c>
      <c r="AW616" s="309">
        <f>AI616*zakresy_produkcyjne!B$4+AJ616*zakresy_produkcyjne!C$4+AK616*zakresy_produkcyjne!D$4+AL616*zakresy_produkcyjne!E$4+AM616*zakresy_produkcyjne!F$4+AN616*zakresy_produkcyjne!G$4+AO616*zakresy_produkcyjne!H$4+AP616*zakresy_produkcyjne!I$4+AQ616*zakresy_produkcyjne!J$4+AR616*zakresy_produkcyjne!K$4+AS616*zakresy_produkcyjne!L$4</f>
        <v/>
      </c>
      <c r="BD616" s="309" t="n">
        <v>185</v>
      </c>
    </row>
    <row customHeight="1" ht="13.8" r="617" s="311">
      <c r="A617" s="493" t="n">
        <v>3.45</v>
      </c>
      <c r="B617" s="493" t="n">
        <v>2.41</v>
      </c>
      <c r="C617" s="493" t="n">
        <v>0.26</v>
      </c>
      <c r="D617" s="493" t="n">
        <v>0.049</v>
      </c>
      <c r="E617" s="493" t="n">
        <v>1.01</v>
      </c>
      <c r="F617" s="493" t="n">
        <v>1.02</v>
      </c>
      <c r="G617" s="493" t="n">
        <v>0.2</v>
      </c>
      <c r="H617" s="493" t="n">
        <v>0.013</v>
      </c>
      <c r="I617" s="493" t="n">
        <v>0.015</v>
      </c>
      <c r="J617" s="493" t="n">
        <v>0</v>
      </c>
      <c r="K617" s="493" t="n">
        <v>0</v>
      </c>
      <c r="L617" s="493" t="n">
        <v>0</v>
      </c>
      <c r="M617" s="493" t="n">
        <v>0</v>
      </c>
      <c r="N617" s="493" t="n">
        <v>0</v>
      </c>
      <c r="O617" s="493" t="n">
        <v>900</v>
      </c>
      <c r="P617" s="493" t="n">
        <v>90</v>
      </c>
      <c r="Q617" s="493" t="n">
        <v>320</v>
      </c>
      <c r="R617" s="493" t="n">
        <v>90</v>
      </c>
      <c r="S617" s="493" t="n"/>
      <c r="T617" s="493" t="n"/>
      <c r="U617" s="493" t="n"/>
      <c r="V617" s="493">
        <f>KONWERTUJ_TWARDOSC(AE617,tabela_twardosci!$M$8:$M$69,tabela_twardosci!$K$8:$K$69)</f>
        <v/>
      </c>
      <c r="W617" s="493" t="n"/>
      <c r="X617" s="493" t="n"/>
      <c r="Y617" s="494" t="n">
        <v>66</v>
      </c>
      <c r="Z617" s="493" t="n"/>
      <c r="AA617" s="493" t="n"/>
      <c r="AB617" s="493" t="n"/>
      <c r="AC617" s="493" t="n"/>
      <c r="AD617" s="493" t="n"/>
      <c r="AE617" s="493" t="n">
        <v>372.5</v>
      </c>
      <c r="AF617" s="309">
        <f>NOT(OR(ISBLANK(S617),ISBLANK(T617),ISBLANK(U617),ISBLANK(V617),AND(ISBLANK(W617),ISBLANK(X617))))</f>
        <v/>
      </c>
      <c r="AG617" s="309" t="n">
        <v>25</v>
      </c>
      <c r="AH617" s="309">
        <f>IF(AG755&lt;=30,1,IF(AG755&lt;=60,2,IF(AG755&lt;=100,3,"bd")))</f>
        <v/>
      </c>
      <c r="AI617" s="309">
        <f>AND(A617&gt;=zakresy_produkcyjne!B$2,A617&lt;=zakresy_produkcyjne!B$3)</f>
        <v/>
      </c>
      <c r="AJ617" s="309">
        <f>AND(B617&gt;=zakresy_produkcyjne!C$2,B617&lt;=zakresy_produkcyjne!C$3)</f>
        <v/>
      </c>
      <c r="AK617" s="309">
        <f>AND(C617&gt;=zakresy_produkcyjne!D$2,C617&lt;=zakresy_produkcyjne!D$3)</f>
        <v/>
      </c>
      <c r="AL617" s="309">
        <f>AND(D617&gt;=zakresy_produkcyjne!E$2,D617&lt;=zakresy_produkcyjne!E$3)</f>
        <v/>
      </c>
      <c r="AM617" s="309">
        <f>AND(E617&gt;=zakresy_produkcyjne!F$2,E617&lt;=zakresy_produkcyjne!F$3)</f>
        <v/>
      </c>
      <c r="AN617" s="309">
        <f>AND(F617&gt;=zakresy_produkcyjne!G$2,F617&lt;=zakresy_produkcyjne!G$3)</f>
        <v/>
      </c>
      <c r="AO617" s="309">
        <f>AND(G617&gt;=zakresy_produkcyjne!H$2,G617&lt;=zakresy_produkcyjne!H$3)</f>
        <v/>
      </c>
      <c r="AP617" s="309">
        <f>AND(O617&gt;=zakresy_produkcyjne!I$2,O617&lt;=zakresy_produkcyjne!I$3)</f>
        <v/>
      </c>
      <c r="AQ617" s="309">
        <f>AND(P617&gt;=zakresy_produkcyjne!J$2,P617&lt;=zakresy_produkcyjne!J$3)</f>
        <v/>
      </c>
      <c r="AR617" s="309">
        <f>AND(Q617&gt;=zakresy_produkcyjne!K$2,Q617&lt;=zakresy_produkcyjne!K$3)</f>
        <v/>
      </c>
      <c r="AS617" s="309">
        <f>AND(R617&gt;=zakresy_produkcyjne!L$2,R617&lt;=zakresy_produkcyjne!L$3)</f>
        <v/>
      </c>
      <c r="AT617" s="309">
        <f>AND(AI617:AO617)</f>
        <v/>
      </c>
      <c r="AU617" s="309">
        <f>AND(AP617:AS617)</f>
        <v/>
      </c>
      <c r="AV617" s="309">
        <f>AND(AT617:AU617)</f>
        <v/>
      </c>
      <c r="AW617" s="309">
        <f>AI617*zakresy_produkcyjne!B$4+AJ617*zakresy_produkcyjne!C$4+AK617*zakresy_produkcyjne!D$4+AL617*zakresy_produkcyjne!E$4+AM617*zakresy_produkcyjne!F$4+AN617*zakresy_produkcyjne!G$4+AO617*zakresy_produkcyjne!H$4+AP617*zakresy_produkcyjne!I$4+AQ617*zakresy_produkcyjne!J$4+AR617*zakresy_produkcyjne!K$4+AS617*zakresy_produkcyjne!L$4</f>
        <v/>
      </c>
      <c r="BD617" s="309" t="n">
        <v>185</v>
      </c>
    </row>
    <row customHeight="1" ht="13.8" r="618" s="311">
      <c r="A618" s="493" t="n">
        <v>3.45</v>
      </c>
      <c r="B618" s="493" t="n">
        <v>2.41</v>
      </c>
      <c r="C618" s="493" t="n">
        <v>0.26</v>
      </c>
      <c r="D618" s="493" t="n">
        <v>0.049</v>
      </c>
      <c r="E618" s="493" t="n">
        <v>1.01</v>
      </c>
      <c r="F618" s="493" t="n">
        <v>1.02</v>
      </c>
      <c r="G618" s="493" t="n">
        <v>0.2</v>
      </c>
      <c r="H618" s="493" t="n">
        <v>0.013</v>
      </c>
      <c r="I618" s="493" t="n">
        <v>0.015</v>
      </c>
      <c r="J618" s="493" t="n">
        <v>0</v>
      </c>
      <c r="K618" s="493" t="n">
        <v>0</v>
      </c>
      <c r="L618" s="493" t="n">
        <v>0</v>
      </c>
      <c r="M618" s="493" t="n">
        <v>0</v>
      </c>
      <c r="N618" s="493" t="n">
        <v>0</v>
      </c>
      <c r="O618" s="493" t="n">
        <v>900</v>
      </c>
      <c r="P618" s="493" t="n">
        <v>90</v>
      </c>
      <c r="Q618" s="493" t="n">
        <v>320</v>
      </c>
      <c r="R618" s="493" t="n">
        <v>120</v>
      </c>
      <c r="S618" s="493" t="n"/>
      <c r="T618" s="493" t="n"/>
      <c r="U618" s="493" t="n"/>
      <c r="V618" s="493">
        <f>KONWERTUJ_TWARDOSC(AE618,tabela_twardosci!$M$8:$M$69,tabela_twardosci!$K$8:$K$69)</f>
        <v/>
      </c>
      <c r="W618" s="493" t="n"/>
      <c r="X618" s="493" t="n"/>
      <c r="Y618" s="494" t="n">
        <v>66</v>
      </c>
      <c r="Z618" s="493" t="n"/>
      <c r="AA618" s="493" t="n"/>
      <c r="AB618" s="493" t="n"/>
      <c r="AC618" s="493" t="n"/>
      <c r="AD618" s="493" t="n"/>
      <c r="AE618" s="493" t="n">
        <v>376</v>
      </c>
      <c r="AF618" s="309">
        <f>NOT(OR(ISBLANK(S618),ISBLANK(T618),ISBLANK(U618),ISBLANK(V618),AND(ISBLANK(W618),ISBLANK(X618))))</f>
        <v/>
      </c>
      <c r="AG618" s="309" t="n">
        <v>25</v>
      </c>
      <c r="AH618" s="309">
        <f>IF(AG756&lt;=30,1,IF(AG756&lt;=60,2,IF(AG756&lt;=100,3,"bd")))</f>
        <v/>
      </c>
      <c r="AI618" s="309">
        <f>AND(A618&gt;=zakresy_produkcyjne!B$2,A618&lt;=zakresy_produkcyjne!B$3)</f>
        <v/>
      </c>
      <c r="AJ618" s="309">
        <f>AND(B618&gt;=zakresy_produkcyjne!C$2,B618&lt;=zakresy_produkcyjne!C$3)</f>
        <v/>
      </c>
      <c r="AK618" s="309">
        <f>AND(C618&gt;=zakresy_produkcyjne!D$2,C618&lt;=zakresy_produkcyjne!D$3)</f>
        <v/>
      </c>
      <c r="AL618" s="309">
        <f>AND(D618&gt;=zakresy_produkcyjne!E$2,D618&lt;=zakresy_produkcyjne!E$3)</f>
        <v/>
      </c>
      <c r="AM618" s="309">
        <f>AND(E618&gt;=zakresy_produkcyjne!F$2,E618&lt;=zakresy_produkcyjne!F$3)</f>
        <v/>
      </c>
      <c r="AN618" s="309">
        <f>AND(F618&gt;=zakresy_produkcyjne!G$2,F618&lt;=zakresy_produkcyjne!G$3)</f>
        <v/>
      </c>
      <c r="AO618" s="309">
        <f>AND(G618&gt;=zakresy_produkcyjne!H$2,G618&lt;=zakresy_produkcyjne!H$3)</f>
        <v/>
      </c>
      <c r="AP618" s="309">
        <f>AND(O618&gt;=zakresy_produkcyjne!I$2,O618&lt;=zakresy_produkcyjne!I$3)</f>
        <v/>
      </c>
      <c r="AQ618" s="309">
        <f>AND(P618&gt;=zakresy_produkcyjne!J$2,P618&lt;=zakresy_produkcyjne!J$3)</f>
        <v/>
      </c>
      <c r="AR618" s="309">
        <f>AND(Q618&gt;=zakresy_produkcyjne!K$2,Q618&lt;=zakresy_produkcyjne!K$3)</f>
        <v/>
      </c>
      <c r="AS618" s="309">
        <f>AND(R618&gt;=zakresy_produkcyjne!L$2,R618&lt;=zakresy_produkcyjne!L$3)</f>
        <v/>
      </c>
      <c r="AT618" s="309">
        <f>AND(AI618:AO618)</f>
        <v/>
      </c>
      <c r="AU618" s="309">
        <f>AND(AP618:AS618)</f>
        <v/>
      </c>
      <c r="AV618" s="309">
        <f>AND(AT618:AU618)</f>
        <v/>
      </c>
      <c r="AW618" s="309">
        <f>AI618*zakresy_produkcyjne!B$4+AJ618*zakresy_produkcyjne!C$4+AK618*zakresy_produkcyjne!D$4+AL618*zakresy_produkcyjne!E$4+AM618*zakresy_produkcyjne!F$4+AN618*zakresy_produkcyjne!G$4+AO618*zakresy_produkcyjne!H$4+AP618*zakresy_produkcyjne!I$4+AQ618*zakresy_produkcyjne!J$4+AR618*zakresy_produkcyjne!K$4+AS618*zakresy_produkcyjne!L$4</f>
        <v/>
      </c>
      <c r="BD618" s="309" t="n">
        <v>185</v>
      </c>
    </row>
    <row customHeight="1" ht="13.8" r="619" s="311">
      <c r="A619" s="493" t="n">
        <v>3.46</v>
      </c>
      <c r="B619" s="493" t="n">
        <v>2.42</v>
      </c>
      <c r="C619" s="493" t="n">
        <v>0.26</v>
      </c>
      <c r="D619" s="493" t="n">
        <v>0.054</v>
      </c>
      <c r="E619" s="493" t="n">
        <v>1</v>
      </c>
      <c r="F619" s="493" t="n">
        <v>1.02</v>
      </c>
      <c r="G619" s="493" t="n">
        <v>0.25</v>
      </c>
      <c r="H619" s="493" t="n">
        <v>0.013</v>
      </c>
      <c r="I619" s="493" t="n">
        <v>0.015</v>
      </c>
      <c r="J619" s="493" t="n">
        <v>0</v>
      </c>
      <c r="K619" s="493" t="n">
        <v>0</v>
      </c>
      <c r="L619" s="493" t="n">
        <v>0</v>
      </c>
      <c r="M619" s="493" t="n">
        <v>0</v>
      </c>
      <c r="N619" s="493" t="n">
        <v>0</v>
      </c>
      <c r="O619" s="493" t="n">
        <v>900</v>
      </c>
      <c r="P619" s="493" t="n">
        <v>90</v>
      </c>
      <c r="Q619" s="493" t="n">
        <v>260</v>
      </c>
      <c r="R619" s="493" t="n">
        <v>30</v>
      </c>
      <c r="S619" s="493" t="n"/>
      <c r="T619" s="493" t="n"/>
      <c r="U619" s="493" t="n"/>
      <c r="V619" s="493">
        <f>KONWERTUJ_TWARDOSC(AE619,tabela_twardosci!$M$8:$M$69,tabela_twardosci!$K$8:$K$69)</f>
        <v/>
      </c>
      <c r="W619" s="493" t="n"/>
      <c r="X619" s="493" t="n"/>
      <c r="Y619" s="494" t="n">
        <v>66</v>
      </c>
      <c r="Z619" s="493" t="n"/>
      <c r="AA619" s="493" t="n"/>
      <c r="AB619" s="493" t="n"/>
      <c r="AC619" s="493" t="n"/>
      <c r="AD619" s="493" t="n"/>
      <c r="AE619" s="493" t="n">
        <v>443</v>
      </c>
      <c r="AF619" s="309">
        <f>NOT(OR(ISBLANK(S619),ISBLANK(T619),ISBLANK(U619),ISBLANK(V619),AND(ISBLANK(W619),ISBLANK(X619))))</f>
        <v/>
      </c>
      <c r="AG619" s="309" t="n">
        <v>25</v>
      </c>
      <c r="AH619" s="309">
        <f>IF(AG757&lt;=30,1,IF(AG757&lt;=60,2,IF(AG757&lt;=100,3,"bd")))</f>
        <v/>
      </c>
      <c r="AI619" s="309">
        <f>AND(A619&gt;=zakresy_produkcyjne!B$2,A619&lt;=zakresy_produkcyjne!B$3)</f>
        <v/>
      </c>
      <c r="AJ619" s="309">
        <f>AND(B619&gt;=zakresy_produkcyjne!C$2,B619&lt;=zakresy_produkcyjne!C$3)</f>
        <v/>
      </c>
      <c r="AK619" s="309">
        <f>AND(C619&gt;=zakresy_produkcyjne!D$2,C619&lt;=zakresy_produkcyjne!D$3)</f>
        <v/>
      </c>
      <c r="AL619" s="309">
        <f>AND(D619&gt;=zakresy_produkcyjne!E$2,D619&lt;=zakresy_produkcyjne!E$3)</f>
        <v/>
      </c>
      <c r="AM619" s="309">
        <f>AND(E619&gt;=zakresy_produkcyjne!F$2,E619&lt;=zakresy_produkcyjne!F$3)</f>
        <v/>
      </c>
      <c r="AN619" s="309">
        <f>AND(F619&gt;=zakresy_produkcyjne!G$2,F619&lt;=zakresy_produkcyjne!G$3)</f>
        <v/>
      </c>
      <c r="AO619" s="309">
        <f>AND(G619&gt;=zakresy_produkcyjne!H$2,G619&lt;=zakresy_produkcyjne!H$3)</f>
        <v/>
      </c>
      <c r="AP619" s="309">
        <f>AND(O619&gt;=zakresy_produkcyjne!I$2,O619&lt;=zakresy_produkcyjne!I$3)</f>
        <v/>
      </c>
      <c r="AQ619" s="309">
        <f>AND(P619&gt;=zakresy_produkcyjne!J$2,P619&lt;=zakresy_produkcyjne!J$3)</f>
        <v/>
      </c>
      <c r="AR619" s="309">
        <f>AND(Q619&gt;=zakresy_produkcyjne!K$2,Q619&lt;=zakresy_produkcyjne!K$3)</f>
        <v/>
      </c>
      <c r="AS619" s="309">
        <f>AND(R619&gt;=zakresy_produkcyjne!L$2,R619&lt;=zakresy_produkcyjne!L$3)</f>
        <v/>
      </c>
      <c r="AT619" s="309">
        <f>AND(AI619:AO619)</f>
        <v/>
      </c>
      <c r="AU619" s="309">
        <f>AND(AP619:AS619)</f>
        <v/>
      </c>
      <c r="AV619" s="309">
        <f>AND(AT619:AU619)</f>
        <v/>
      </c>
      <c r="AW619" s="309">
        <f>AI619*zakresy_produkcyjne!B$4+AJ619*zakresy_produkcyjne!C$4+AK619*zakresy_produkcyjne!D$4+AL619*zakresy_produkcyjne!E$4+AM619*zakresy_produkcyjne!F$4+AN619*zakresy_produkcyjne!G$4+AO619*zakresy_produkcyjne!H$4+AP619*zakresy_produkcyjne!I$4+AQ619*zakresy_produkcyjne!J$4+AR619*zakresy_produkcyjne!K$4+AS619*zakresy_produkcyjne!L$4</f>
        <v/>
      </c>
      <c r="BD619" s="309" t="n">
        <v>185</v>
      </c>
    </row>
    <row customHeight="1" ht="13.8" r="620" s="311">
      <c r="A620" s="493" t="n">
        <v>3.46</v>
      </c>
      <c r="B620" s="493" t="n">
        <v>2.42</v>
      </c>
      <c r="C620" s="493" t="n">
        <v>0.26</v>
      </c>
      <c r="D620" s="493" t="n">
        <v>0.054</v>
      </c>
      <c r="E620" s="493" t="n">
        <v>1</v>
      </c>
      <c r="F620" s="493" t="n">
        <v>1.02</v>
      </c>
      <c r="G620" s="493" t="n">
        <v>0.25</v>
      </c>
      <c r="H620" s="493" t="n">
        <v>0.013</v>
      </c>
      <c r="I620" s="493" t="n">
        <v>0.015</v>
      </c>
      <c r="J620" s="493" t="n">
        <v>0</v>
      </c>
      <c r="K620" s="493" t="n">
        <v>0</v>
      </c>
      <c r="L620" s="493" t="n">
        <v>0</v>
      </c>
      <c r="M620" s="493" t="n">
        <v>0</v>
      </c>
      <c r="N620" s="493" t="n">
        <v>0</v>
      </c>
      <c r="O620" s="493" t="n">
        <v>900</v>
      </c>
      <c r="P620" s="493" t="n">
        <v>90</v>
      </c>
      <c r="Q620" s="493" t="n">
        <v>260</v>
      </c>
      <c r="R620" s="493" t="n">
        <v>60</v>
      </c>
      <c r="S620" s="493" t="n"/>
      <c r="T620" s="493" t="n"/>
      <c r="U620" s="493" t="n"/>
      <c r="V620" s="493">
        <f>KONWERTUJ_TWARDOSC(AE620,tabela_twardosci!$M$8:$M$69,tabela_twardosci!$K$8:$K$69)</f>
        <v/>
      </c>
      <c r="W620" s="493" t="n"/>
      <c r="X620" s="493" t="n"/>
      <c r="Y620" s="494" t="n">
        <v>66</v>
      </c>
      <c r="Z620" s="493" t="n"/>
      <c r="AA620" s="493" t="n"/>
      <c r="AB620" s="493" t="n"/>
      <c r="AC620" s="493" t="n"/>
      <c r="AD620" s="493" t="n"/>
      <c r="AE620" s="493" t="n">
        <v>427.5</v>
      </c>
      <c r="AF620" s="309">
        <f>NOT(OR(ISBLANK(S620),ISBLANK(T620),ISBLANK(U620),ISBLANK(V620),AND(ISBLANK(W620),ISBLANK(X620))))</f>
        <v/>
      </c>
      <c r="AG620" s="309" t="n">
        <v>25</v>
      </c>
      <c r="AH620" s="309">
        <f>IF(AG758&lt;=30,1,IF(AG758&lt;=60,2,IF(AG758&lt;=100,3,"bd")))</f>
        <v/>
      </c>
      <c r="AI620" s="309">
        <f>AND(A620&gt;=zakresy_produkcyjne!B$2,A620&lt;=zakresy_produkcyjne!B$3)</f>
        <v/>
      </c>
      <c r="AJ620" s="309">
        <f>AND(B620&gt;=zakresy_produkcyjne!C$2,B620&lt;=zakresy_produkcyjne!C$3)</f>
        <v/>
      </c>
      <c r="AK620" s="309">
        <f>AND(C620&gt;=zakresy_produkcyjne!D$2,C620&lt;=zakresy_produkcyjne!D$3)</f>
        <v/>
      </c>
      <c r="AL620" s="309">
        <f>AND(D620&gt;=zakresy_produkcyjne!E$2,D620&lt;=zakresy_produkcyjne!E$3)</f>
        <v/>
      </c>
      <c r="AM620" s="309">
        <f>AND(E620&gt;=zakresy_produkcyjne!F$2,E620&lt;=zakresy_produkcyjne!F$3)</f>
        <v/>
      </c>
      <c r="AN620" s="309">
        <f>AND(F620&gt;=zakresy_produkcyjne!G$2,F620&lt;=zakresy_produkcyjne!G$3)</f>
        <v/>
      </c>
      <c r="AO620" s="309">
        <f>AND(G620&gt;=zakresy_produkcyjne!H$2,G620&lt;=zakresy_produkcyjne!H$3)</f>
        <v/>
      </c>
      <c r="AP620" s="309">
        <f>AND(O620&gt;=zakresy_produkcyjne!I$2,O620&lt;=zakresy_produkcyjne!I$3)</f>
        <v/>
      </c>
      <c r="AQ620" s="309">
        <f>AND(P620&gt;=zakresy_produkcyjne!J$2,P620&lt;=zakresy_produkcyjne!J$3)</f>
        <v/>
      </c>
      <c r="AR620" s="309">
        <f>AND(Q620&gt;=zakresy_produkcyjne!K$2,Q620&lt;=zakresy_produkcyjne!K$3)</f>
        <v/>
      </c>
      <c r="AS620" s="309">
        <f>AND(R620&gt;=zakresy_produkcyjne!L$2,R620&lt;=zakresy_produkcyjne!L$3)</f>
        <v/>
      </c>
      <c r="AT620" s="309">
        <f>AND(AI620:AO620)</f>
        <v/>
      </c>
      <c r="AU620" s="309">
        <f>AND(AP620:AS620)</f>
        <v/>
      </c>
      <c r="AV620" s="309">
        <f>AND(AT620:AU620)</f>
        <v/>
      </c>
      <c r="AW620" s="309">
        <f>AI620*zakresy_produkcyjne!B$4+AJ620*zakresy_produkcyjne!C$4+AK620*zakresy_produkcyjne!D$4+AL620*zakresy_produkcyjne!E$4+AM620*zakresy_produkcyjne!F$4+AN620*zakresy_produkcyjne!G$4+AO620*zakresy_produkcyjne!H$4+AP620*zakresy_produkcyjne!I$4+AQ620*zakresy_produkcyjne!J$4+AR620*zakresy_produkcyjne!K$4+AS620*zakresy_produkcyjne!L$4</f>
        <v/>
      </c>
      <c r="BD620" s="309" t="n">
        <v>185</v>
      </c>
    </row>
    <row customHeight="1" ht="13.8" r="621" s="311">
      <c r="A621" s="493" t="n">
        <v>3.46</v>
      </c>
      <c r="B621" s="493" t="n">
        <v>2.42</v>
      </c>
      <c r="C621" s="493" t="n">
        <v>0.26</v>
      </c>
      <c r="D621" s="493" t="n">
        <v>0.054</v>
      </c>
      <c r="E621" s="493" t="n">
        <v>1</v>
      </c>
      <c r="F621" s="493" t="n">
        <v>1.02</v>
      </c>
      <c r="G621" s="493" t="n">
        <v>0.25</v>
      </c>
      <c r="H621" s="493" t="n">
        <v>0.013</v>
      </c>
      <c r="I621" s="493" t="n">
        <v>0.015</v>
      </c>
      <c r="J621" s="493" t="n">
        <v>0</v>
      </c>
      <c r="K621" s="493" t="n">
        <v>0</v>
      </c>
      <c r="L621" s="493" t="n">
        <v>0</v>
      </c>
      <c r="M621" s="493" t="n">
        <v>0</v>
      </c>
      <c r="N621" s="493" t="n">
        <v>0</v>
      </c>
      <c r="O621" s="493" t="n">
        <v>900</v>
      </c>
      <c r="P621" s="493" t="n">
        <v>90</v>
      </c>
      <c r="Q621" s="493" t="n">
        <v>260</v>
      </c>
      <c r="R621" s="493" t="n">
        <v>90</v>
      </c>
      <c r="S621" s="493" t="n"/>
      <c r="T621" s="493" t="n"/>
      <c r="U621" s="493" t="n"/>
      <c r="V621" s="493">
        <f>KONWERTUJ_TWARDOSC(AE621,tabela_twardosci!$M$8:$M$69,tabela_twardosci!$K$8:$K$69)</f>
        <v/>
      </c>
      <c r="W621" s="493" t="n"/>
      <c r="X621" s="493" t="n"/>
      <c r="Y621" s="494" t="n">
        <v>66</v>
      </c>
      <c r="Z621" s="493" t="n"/>
      <c r="AA621" s="493" t="n"/>
      <c r="AB621" s="493" t="n"/>
      <c r="AC621" s="493" t="n"/>
      <c r="AD621" s="493" t="n"/>
      <c r="AE621" s="493" t="n">
        <v>422.5</v>
      </c>
      <c r="AF621" s="309">
        <f>NOT(OR(ISBLANK(S621),ISBLANK(T621),ISBLANK(U621),ISBLANK(V621),AND(ISBLANK(W621),ISBLANK(X621))))</f>
        <v/>
      </c>
      <c r="AG621" s="309" t="n">
        <v>25</v>
      </c>
      <c r="AH621" s="309">
        <f>IF(AG759&lt;=30,1,IF(AG759&lt;=60,2,IF(AG759&lt;=100,3,"bd")))</f>
        <v/>
      </c>
      <c r="AI621" s="309">
        <f>AND(A621&gt;=zakresy_produkcyjne!B$2,A621&lt;=zakresy_produkcyjne!B$3)</f>
        <v/>
      </c>
      <c r="AJ621" s="309">
        <f>AND(B621&gt;=zakresy_produkcyjne!C$2,B621&lt;=zakresy_produkcyjne!C$3)</f>
        <v/>
      </c>
      <c r="AK621" s="309">
        <f>AND(C621&gt;=zakresy_produkcyjne!D$2,C621&lt;=zakresy_produkcyjne!D$3)</f>
        <v/>
      </c>
      <c r="AL621" s="309">
        <f>AND(D621&gt;=zakresy_produkcyjne!E$2,D621&lt;=zakresy_produkcyjne!E$3)</f>
        <v/>
      </c>
      <c r="AM621" s="309">
        <f>AND(E621&gt;=zakresy_produkcyjne!F$2,E621&lt;=zakresy_produkcyjne!F$3)</f>
        <v/>
      </c>
      <c r="AN621" s="309">
        <f>AND(F621&gt;=zakresy_produkcyjne!G$2,F621&lt;=zakresy_produkcyjne!G$3)</f>
        <v/>
      </c>
      <c r="AO621" s="309">
        <f>AND(G621&gt;=zakresy_produkcyjne!H$2,G621&lt;=zakresy_produkcyjne!H$3)</f>
        <v/>
      </c>
      <c r="AP621" s="309">
        <f>AND(O621&gt;=zakresy_produkcyjne!I$2,O621&lt;=zakresy_produkcyjne!I$3)</f>
        <v/>
      </c>
      <c r="AQ621" s="309">
        <f>AND(P621&gt;=zakresy_produkcyjne!J$2,P621&lt;=zakresy_produkcyjne!J$3)</f>
        <v/>
      </c>
      <c r="AR621" s="309">
        <f>AND(Q621&gt;=zakresy_produkcyjne!K$2,Q621&lt;=zakresy_produkcyjne!K$3)</f>
        <v/>
      </c>
      <c r="AS621" s="309">
        <f>AND(R621&gt;=zakresy_produkcyjne!L$2,R621&lt;=zakresy_produkcyjne!L$3)</f>
        <v/>
      </c>
      <c r="AT621" s="309">
        <f>AND(AI621:AO621)</f>
        <v/>
      </c>
      <c r="AU621" s="309">
        <f>AND(AP621:AS621)</f>
        <v/>
      </c>
      <c r="AV621" s="309">
        <f>AND(AT621:AU621)</f>
        <v/>
      </c>
      <c r="AW621" s="309">
        <f>AI621*zakresy_produkcyjne!B$4+AJ621*zakresy_produkcyjne!C$4+AK621*zakresy_produkcyjne!D$4+AL621*zakresy_produkcyjne!E$4+AM621*zakresy_produkcyjne!F$4+AN621*zakresy_produkcyjne!G$4+AO621*zakresy_produkcyjne!H$4+AP621*zakresy_produkcyjne!I$4+AQ621*zakresy_produkcyjne!J$4+AR621*zakresy_produkcyjne!K$4+AS621*zakresy_produkcyjne!L$4</f>
        <v/>
      </c>
      <c r="BD621" s="309" t="n">
        <v>185</v>
      </c>
    </row>
    <row customHeight="1" ht="13.8" r="622" s="311">
      <c r="A622" s="493" t="n">
        <v>3.46</v>
      </c>
      <c r="B622" s="493" t="n">
        <v>2.42</v>
      </c>
      <c r="C622" s="493" t="n">
        <v>0.26</v>
      </c>
      <c r="D622" s="493" t="n">
        <v>0.054</v>
      </c>
      <c r="E622" s="493" t="n">
        <v>1</v>
      </c>
      <c r="F622" s="493" t="n">
        <v>1.02</v>
      </c>
      <c r="G622" s="493" t="n">
        <v>0.25</v>
      </c>
      <c r="H622" s="493" t="n">
        <v>0.013</v>
      </c>
      <c r="I622" s="493" t="n">
        <v>0.015</v>
      </c>
      <c r="J622" s="493" t="n">
        <v>0</v>
      </c>
      <c r="K622" s="493" t="n">
        <v>0</v>
      </c>
      <c r="L622" s="493" t="n">
        <v>0</v>
      </c>
      <c r="M622" s="493" t="n">
        <v>0</v>
      </c>
      <c r="N622" s="493" t="n">
        <v>0</v>
      </c>
      <c r="O622" s="493" t="n">
        <v>900</v>
      </c>
      <c r="P622" s="493" t="n">
        <v>90</v>
      </c>
      <c r="Q622" s="493" t="n">
        <v>260</v>
      </c>
      <c r="R622" s="493" t="n">
        <v>120</v>
      </c>
      <c r="S622" s="493" t="n"/>
      <c r="T622" s="493" t="n"/>
      <c r="U622" s="493" t="n"/>
      <c r="V622" s="493">
        <f>KONWERTUJ_TWARDOSC(AE622,tabela_twardosci!$M$8:$M$69,tabela_twardosci!$K$8:$K$69)</f>
        <v/>
      </c>
      <c r="W622" s="493" t="n"/>
      <c r="X622" s="493" t="n"/>
      <c r="Y622" s="494" t="n">
        <v>66</v>
      </c>
      <c r="Z622" s="493" t="n"/>
      <c r="AA622" s="493" t="n"/>
      <c r="AB622" s="493" t="n"/>
      <c r="AC622" s="493" t="n"/>
      <c r="AD622" s="493" t="n"/>
      <c r="AE622" s="493" t="n">
        <v>427</v>
      </c>
      <c r="AF622" s="309">
        <f>NOT(OR(ISBLANK(S622),ISBLANK(T622),ISBLANK(U622),ISBLANK(V622),AND(ISBLANK(W622),ISBLANK(X622))))</f>
        <v/>
      </c>
      <c r="AG622" s="309" t="n">
        <v>25</v>
      </c>
      <c r="AH622" s="309">
        <f>IF(AG760&lt;=30,1,IF(AG760&lt;=60,2,IF(AG760&lt;=100,3,"bd")))</f>
        <v/>
      </c>
      <c r="AI622" s="309">
        <f>AND(A622&gt;=zakresy_produkcyjne!B$2,A622&lt;=zakresy_produkcyjne!B$3)</f>
        <v/>
      </c>
      <c r="AJ622" s="309">
        <f>AND(B622&gt;=zakresy_produkcyjne!C$2,B622&lt;=zakresy_produkcyjne!C$3)</f>
        <v/>
      </c>
      <c r="AK622" s="309">
        <f>AND(C622&gt;=zakresy_produkcyjne!D$2,C622&lt;=zakresy_produkcyjne!D$3)</f>
        <v/>
      </c>
      <c r="AL622" s="309">
        <f>AND(D622&gt;=zakresy_produkcyjne!E$2,D622&lt;=zakresy_produkcyjne!E$3)</f>
        <v/>
      </c>
      <c r="AM622" s="309">
        <f>AND(E622&gt;=zakresy_produkcyjne!F$2,E622&lt;=zakresy_produkcyjne!F$3)</f>
        <v/>
      </c>
      <c r="AN622" s="309">
        <f>AND(F622&gt;=zakresy_produkcyjne!G$2,F622&lt;=zakresy_produkcyjne!G$3)</f>
        <v/>
      </c>
      <c r="AO622" s="309">
        <f>AND(G622&gt;=zakresy_produkcyjne!H$2,G622&lt;=zakresy_produkcyjne!H$3)</f>
        <v/>
      </c>
      <c r="AP622" s="309">
        <f>AND(O622&gt;=zakresy_produkcyjne!I$2,O622&lt;=zakresy_produkcyjne!I$3)</f>
        <v/>
      </c>
      <c r="AQ622" s="309">
        <f>AND(P622&gt;=zakresy_produkcyjne!J$2,P622&lt;=zakresy_produkcyjne!J$3)</f>
        <v/>
      </c>
      <c r="AR622" s="309">
        <f>AND(Q622&gt;=zakresy_produkcyjne!K$2,Q622&lt;=zakresy_produkcyjne!K$3)</f>
        <v/>
      </c>
      <c r="AS622" s="309">
        <f>AND(R622&gt;=zakresy_produkcyjne!L$2,R622&lt;=zakresy_produkcyjne!L$3)</f>
        <v/>
      </c>
      <c r="AT622" s="309">
        <f>AND(AI622:AO622)</f>
        <v/>
      </c>
      <c r="AU622" s="309">
        <f>AND(AP622:AS622)</f>
        <v/>
      </c>
      <c r="AV622" s="309">
        <f>AND(AT622:AU622)</f>
        <v/>
      </c>
      <c r="AW622" s="309">
        <f>AI622*zakresy_produkcyjne!B$4+AJ622*zakresy_produkcyjne!C$4+AK622*zakresy_produkcyjne!D$4+AL622*zakresy_produkcyjne!E$4+AM622*zakresy_produkcyjne!F$4+AN622*zakresy_produkcyjne!G$4+AO622*zakresy_produkcyjne!H$4+AP622*zakresy_produkcyjne!I$4+AQ622*zakresy_produkcyjne!J$4+AR622*zakresy_produkcyjne!K$4+AS622*zakresy_produkcyjne!L$4</f>
        <v/>
      </c>
      <c r="BD622" s="309" t="n">
        <v>185</v>
      </c>
    </row>
    <row customHeight="1" ht="13.8" r="623" s="311">
      <c r="A623" s="493" t="n">
        <v>3.46</v>
      </c>
      <c r="B623" s="493" t="n">
        <v>2.42</v>
      </c>
      <c r="C623" s="493" t="n">
        <v>0.26</v>
      </c>
      <c r="D623" s="493" t="n">
        <v>0.054</v>
      </c>
      <c r="E623" s="493" t="n">
        <v>1</v>
      </c>
      <c r="F623" s="493" t="n">
        <v>1.02</v>
      </c>
      <c r="G623" s="493" t="n">
        <v>0.25</v>
      </c>
      <c r="H623" s="493" t="n">
        <v>0.013</v>
      </c>
      <c r="I623" s="493" t="n">
        <v>0.015</v>
      </c>
      <c r="J623" s="493" t="n">
        <v>0</v>
      </c>
      <c r="K623" s="493" t="n">
        <v>0</v>
      </c>
      <c r="L623" s="493" t="n">
        <v>0</v>
      </c>
      <c r="M623" s="493" t="n">
        <v>0</v>
      </c>
      <c r="N623" s="493" t="n">
        <v>0</v>
      </c>
      <c r="O623" s="493" t="n">
        <v>900</v>
      </c>
      <c r="P623" s="493" t="n">
        <v>90</v>
      </c>
      <c r="Q623" s="493" t="n">
        <v>290</v>
      </c>
      <c r="R623" s="493" t="n">
        <v>30</v>
      </c>
      <c r="S623" s="493" t="n"/>
      <c r="T623" s="493" t="n"/>
      <c r="U623" s="493" t="n"/>
      <c r="V623" s="493">
        <f>KONWERTUJ_TWARDOSC(AE623,tabela_twardosci!$M$8:$M$69,tabela_twardosci!$K$8:$K$69)</f>
        <v/>
      </c>
      <c r="W623" s="493" t="n"/>
      <c r="X623" s="493" t="n"/>
      <c r="Y623" s="494" t="n">
        <v>66</v>
      </c>
      <c r="Z623" s="493" t="n"/>
      <c r="AA623" s="493" t="n"/>
      <c r="AB623" s="493" t="n"/>
      <c r="AC623" s="493" t="n"/>
      <c r="AD623" s="493" t="n"/>
      <c r="AE623" s="493" t="n">
        <v>407.5</v>
      </c>
      <c r="AF623" s="309">
        <f>NOT(OR(ISBLANK(S623),ISBLANK(T623),ISBLANK(U623),ISBLANK(V623),AND(ISBLANK(W623),ISBLANK(X623))))</f>
        <v/>
      </c>
      <c r="AG623" s="309" t="n">
        <v>25</v>
      </c>
      <c r="AH623" s="309">
        <f>IF(AG761&lt;=30,1,IF(AG761&lt;=60,2,IF(AG761&lt;=100,3,"bd")))</f>
        <v/>
      </c>
      <c r="AI623" s="309">
        <f>AND(A623&gt;=zakresy_produkcyjne!B$2,A623&lt;=zakresy_produkcyjne!B$3)</f>
        <v/>
      </c>
      <c r="AJ623" s="309">
        <f>AND(B623&gt;=zakresy_produkcyjne!C$2,B623&lt;=zakresy_produkcyjne!C$3)</f>
        <v/>
      </c>
      <c r="AK623" s="309">
        <f>AND(C623&gt;=zakresy_produkcyjne!D$2,C623&lt;=zakresy_produkcyjne!D$3)</f>
        <v/>
      </c>
      <c r="AL623" s="309">
        <f>AND(D623&gt;=zakresy_produkcyjne!E$2,D623&lt;=zakresy_produkcyjne!E$3)</f>
        <v/>
      </c>
      <c r="AM623" s="309">
        <f>AND(E623&gt;=zakresy_produkcyjne!F$2,E623&lt;=zakresy_produkcyjne!F$3)</f>
        <v/>
      </c>
      <c r="AN623" s="309">
        <f>AND(F623&gt;=zakresy_produkcyjne!G$2,F623&lt;=zakresy_produkcyjne!G$3)</f>
        <v/>
      </c>
      <c r="AO623" s="309">
        <f>AND(G623&gt;=zakresy_produkcyjne!H$2,G623&lt;=zakresy_produkcyjne!H$3)</f>
        <v/>
      </c>
      <c r="AP623" s="309">
        <f>AND(O623&gt;=zakresy_produkcyjne!I$2,O623&lt;=zakresy_produkcyjne!I$3)</f>
        <v/>
      </c>
      <c r="AQ623" s="309">
        <f>AND(P623&gt;=zakresy_produkcyjne!J$2,P623&lt;=zakresy_produkcyjne!J$3)</f>
        <v/>
      </c>
      <c r="AR623" s="309">
        <f>AND(Q623&gt;=zakresy_produkcyjne!K$2,Q623&lt;=zakresy_produkcyjne!K$3)</f>
        <v/>
      </c>
      <c r="AS623" s="309">
        <f>AND(R623&gt;=zakresy_produkcyjne!L$2,R623&lt;=zakresy_produkcyjne!L$3)</f>
        <v/>
      </c>
      <c r="AT623" s="309">
        <f>AND(AI623:AO623)</f>
        <v/>
      </c>
      <c r="AU623" s="309">
        <f>AND(AP623:AS623)</f>
        <v/>
      </c>
      <c r="AV623" s="309">
        <f>AND(AT623:AU623)</f>
        <v/>
      </c>
      <c r="AW623" s="309">
        <f>AI623*zakresy_produkcyjne!B$4+AJ623*zakresy_produkcyjne!C$4+AK623*zakresy_produkcyjne!D$4+AL623*zakresy_produkcyjne!E$4+AM623*zakresy_produkcyjne!F$4+AN623*zakresy_produkcyjne!G$4+AO623*zakresy_produkcyjne!H$4+AP623*zakresy_produkcyjne!I$4+AQ623*zakresy_produkcyjne!J$4+AR623*zakresy_produkcyjne!K$4+AS623*zakresy_produkcyjne!L$4</f>
        <v/>
      </c>
      <c r="BD623" s="309" t="n">
        <v>185</v>
      </c>
    </row>
    <row customHeight="1" ht="13.8" r="624" s="311">
      <c r="A624" s="493" t="n">
        <v>3.46</v>
      </c>
      <c r="B624" s="493" t="n">
        <v>2.42</v>
      </c>
      <c r="C624" s="493" t="n">
        <v>0.26</v>
      </c>
      <c r="D624" s="493" t="n">
        <v>0.054</v>
      </c>
      <c r="E624" s="493" t="n">
        <v>1</v>
      </c>
      <c r="F624" s="493" t="n">
        <v>1.02</v>
      </c>
      <c r="G624" s="493" t="n">
        <v>0.25</v>
      </c>
      <c r="H624" s="493" t="n">
        <v>0.013</v>
      </c>
      <c r="I624" s="493" t="n">
        <v>0.015</v>
      </c>
      <c r="J624" s="493" t="n">
        <v>0</v>
      </c>
      <c r="K624" s="493" t="n">
        <v>0</v>
      </c>
      <c r="L624" s="493" t="n">
        <v>0</v>
      </c>
      <c r="M624" s="493" t="n">
        <v>0</v>
      </c>
      <c r="N624" s="493" t="n">
        <v>0</v>
      </c>
      <c r="O624" s="493" t="n">
        <v>900</v>
      </c>
      <c r="P624" s="493" t="n">
        <v>90</v>
      </c>
      <c r="Q624" s="493" t="n">
        <v>290</v>
      </c>
      <c r="R624" s="493" t="n">
        <v>60</v>
      </c>
      <c r="S624" s="493" t="n"/>
      <c r="T624" s="493" t="n"/>
      <c r="U624" s="493" t="n"/>
      <c r="V624" s="493">
        <f>KONWERTUJ_TWARDOSC(AE624,tabela_twardosci!$M$8:$M$69,tabela_twardosci!$K$8:$K$69)</f>
        <v/>
      </c>
      <c r="W624" s="493" t="n"/>
      <c r="X624" s="493" t="n"/>
      <c r="Y624" s="494" t="n">
        <v>66</v>
      </c>
      <c r="Z624" s="493" t="n"/>
      <c r="AA624" s="493" t="n"/>
      <c r="AB624" s="493" t="n"/>
      <c r="AC624" s="493" t="n"/>
      <c r="AD624" s="493" t="n"/>
      <c r="AE624" s="493" t="n">
        <v>495.5</v>
      </c>
      <c r="AF624" s="309">
        <f>NOT(OR(ISBLANK(S624),ISBLANK(T624),ISBLANK(U624),ISBLANK(V624),AND(ISBLANK(W624),ISBLANK(X624))))</f>
        <v/>
      </c>
      <c r="AG624" s="309" t="n">
        <v>25</v>
      </c>
      <c r="AH624" s="309">
        <f>IF(AG762&lt;=30,1,IF(AG762&lt;=60,2,IF(AG762&lt;=100,3,"bd")))</f>
        <v/>
      </c>
      <c r="AI624" s="309">
        <f>AND(A624&gt;=zakresy_produkcyjne!B$2,A624&lt;=zakresy_produkcyjne!B$3)</f>
        <v/>
      </c>
      <c r="AJ624" s="309">
        <f>AND(B624&gt;=zakresy_produkcyjne!C$2,B624&lt;=zakresy_produkcyjne!C$3)</f>
        <v/>
      </c>
      <c r="AK624" s="309">
        <f>AND(C624&gt;=zakresy_produkcyjne!D$2,C624&lt;=zakresy_produkcyjne!D$3)</f>
        <v/>
      </c>
      <c r="AL624" s="309">
        <f>AND(D624&gt;=zakresy_produkcyjne!E$2,D624&lt;=zakresy_produkcyjne!E$3)</f>
        <v/>
      </c>
      <c r="AM624" s="309">
        <f>AND(E624&gt;=zakresy_produkcyjne!F$2,E624&lt;=zakresy_produkcyjne!F$3)</f>
        <v/>
      </c>
      <c r="AN624" s="309">
        <f>AND(F624&gt;=zakresy_produkcyjne!G$2,F624&lt;=zakresy_produkcyjne!G$3)</f>
        <v/>
      </c>
      <c r="AO624" s="309">
        <f>AND(G624&gt;=zakresy_produkcyjne!H$2,G624&lt;=zakresy_produkcyjne!H$3)</f>
        <v/>
      </c>
      <c r="AP624" s="309">
        <f>AND(O624&gt;=zakresy_produkcyjne!I$2,O624&lt;=zakresy_produkcyjne!I$3)</f>
        <v/>
      </c>
      <c r="AQ624" s="309">
        <f>AND(P624&gt;=zakresy_produkcyjne!J$2,P624&lt;=zakresy_produkcyjne!J$3)</f>
        <v/>
      </c>
      <c r="AR624" s="309">
        <f>AND(Q624&gt;=zakresy_produkcyjne!K$2,Q624&lt;=zakresy_produkcyjne!K$3)</f>
        <v/>
      </c>
      <c r="AS624" s="309">
        <f>AND(R624&gt;=zakresy_produkcyjne!L$2,R624&lt;=zakresy_produkcyjne!L$3)</f>
        <v/>
      </c>
      <c r="AT624" s="309">
        <f>AND(AI624:AO624)</f>
        <v/>
      </c>
      <c r="AU624" s="309">
        <f>AND(AP624:AS624)</f>
        <v/>
      </c>
      <c r="AV624" s="309">
        <f>AND(AT624:AU624)</f>
        <v/>
      </c>
      <c r="AW624" s="309">
        <f>AI624*zakresy_produkcyjne!B$4+AJ624*zakresy_produkcyjne!C$4+AK624*zakresy_produkcyjne!D$4+AL624*zakresy_produkcyjne!E$4+AM624*zakresy_produkcyjne!F$4+AN624*zakresy_produkcyjne!G$4+AO624*zakresy_produkcyjne!H$4+AP624*zakresy_produkcyjne!I$4+AQ624*zakresy_produkcyjne!J$4+AR624*zakresy_produkcyjne!K$4+AS624*zakresy_produkcyjne!L$4</f>
        <v/>
      </c>
      <c r="BD624" s="309" t="n">
        <v>185</v>
      </c>
    </row>
    <row customHeight="1" ht="13.8" r="625" s="311">
      <c r="A625" s="493" t="n">
        <v>3.46</v>
      </c>
      <c r="B625" s="493" t="n">
        <v>2.42</v>
      </c>
      <c r="C625" s="493" t="n">
        <v>0.26</v>
      </c>
      <c r="D625" s="493" t="n">
        <v>0.054</v>
      </c>
      <c r="E625" s="493" t="n">
        <v>1</v>
      </c>
      <c r="F625" s="493" t="n">
        <v>1.02</v>
      </c>
      <c r="G625" s="493" t="n">
        <v>0.25</v>
      </c>
      <c r="H625" s="493" t="n">
        <v>0.013</v>
      </c>
      <c r="I625" s="493" t="n">
        <v>0.015</v>
      </c>
      <c r="J625" s="493" t="n">
        <v>0</v>
      </c>
      <c r="K625" s="493" t="n">
        <v>0</v>
      </c>
      <c r="L625" s="493" t="n">
        <v>0</v>
      </c>
      <c r="M625" s="493" t="n">
        <v>0</v>
      </c>
      <c r="N625" s="493" t="n">
        <v>0</v>
      </c>
      <c r="O625" s="493" t="n">
        <v>900</v>
      </c>
      <c r="P625" s="493" t="n">
        <v>90</v>
      </c>
      <c r="Q625" s="493" t="n">
        <v>290</v>
      </c>
      <c r="R625" s="493" t="n">
        <v>90</v>
      </c>
      <c r="S625" s="493" t="n"/>
      <c r="T625" s="493" t="n"/>
      <c r="U625" s="493" t="n"/>
      <c r="V625" s="493">
        <f>KONWERTUJ_TWARDOSC(AE625,tabela_twardosci!$M$8:$M$69,tabela_twardosci!$K$8:$K$69)</f>
        <v/>
      </c>
      <c r="W625" s="493" t="n"/>
      <c r="X625" s="493" t="n"/>
      <c r="Y625" s="494" t="n">
        <v>66</v>
      </c>
      <c r="Z625" s="493" t="n"/>
      <c r="AA625" s="493" t="n"/>
      <c r="AB625" s="493" t="n"/>
      <c r="AC625" s="493" t="n"/>
      <c r="AD625" s="493" t="n"/>
      <c r="AE625" s="493" t="n">
        <v>492.5</v>
      </c>
      <c r="AF625" s="309">
        <f>NOT(OR(ISBLANK(S625),ISBLANK(T625),ISBLANK(U625),ISBLANK(V625),AND(ISBLANK(W625),ISBLANK(X625))))</f>
        <v/>
      </c>
      <c r="AG625" s="309" t="n">
        <v>25</v>
      </c>
      <c r="AH625" s="309">
        <f>IF(AG763&lt;=30,1,IF(AG763&lt;=60,2,IF(AG763&lt;=100,3,"bd")))</f>
        <v/>
      </c>
      <c r="AI625" s="309">
        <f>AND(A625&gt;=zakresy_produkcyjne!B$2,A625&lt;=zakresy_produkcyjne!B$3)</f>
        <v/>
      </c>
      <c r="AJ625" s="309">
        <f>AND(B625&gt;=zakresy_produkcyjne!C$2,B625&lt;=zakresy_produkcyjne!C$3)</f>
        <v/>
      </c>
      <c r="AK625" s="309">
        <f>AND(C625&gt;=zakresy_produkcyjne!D$2,C625&lt;=zakresy_produkcyjne!D$3)</f>
        <v/>
      </c>
      <c r="AL625" s="309">
        <f>AND(D625&gt;=zakresy_produkcyjne!E$2,D625&lt;=zakresy_produkcyjne!E$3)</f>
        <v/>
      </c>
      <c r="AM625" s="309">
        <f>AND(E625&gt;=zakresy_produkcyjne!F$2,E625&lt;=zakresy_produkcyjne!F$3)</f>
        <v/>
      </c>
      <c r="AN625" s="309">
        <f>AND(F625&gt;=zakresy_produkcyjne!G$2,F625&lt;=zakresy_produkcyjne!G$3)</f>
        <v/>
      </c>
      <c r="AO625" s="309">
        <f>AND(G625&gt;=zakresy_produkcyjne!H$2,G625&lt;=zakresy_produkcyjne!H$3)</f>
        <v/>
      </c>
      <c r="AP625" s="309">
        <f>AND(O625&gt;=zakresy_produkcyjne!I$2,O625&lt;=zakresy_produkcyjne!I$3)</f>
        <v/>
      </c>
      <c r="AQ625" s="309">
        <f>AND(P625&gt;=zakresy_produkcyjne!J$2,P625&lt;=zakresy_produkcyjne!J$3)</f>
        <v/>
      </c>
      <c r="AR625" s="309">
        <f>AND(Q625&gt;=zakresy_produkcyjne!K$2,Q625&lt;=zakresy_produkcyjne!K$3)</f>
        <v/>
      </c>
      <c r="AS625" s="309">
        <f>AND(R625&gt;=zakresy_produkcyjne!L$2,R625&lt;=zakresy_produkcyjne!L$3)</f>
        <v/>
      </c>
      <c r="AT625" s="309">
        <f>AND(AI625:AO625)</f>
        <v/>
      </c>
      <c r="AU625" s="309">
        <f>AND(AP625:AS625)</f>
        <v/>
      </c>
      <c r="AV625" s="309">
        <f>AND(AT625:AU625)</f>
        <v/>
      </c>
      <c r="AW625" s="309">
        <f>AI625*zakresy_produkcyjne!B$4+AJ625*zakresy_produkcyjne!C$4+AK625*zakresy_produkcyjne!D$4+AL625*zakresy_produkcyjne!E$4+AM625*zakresy_produkcyjne!F$4+AN625*zakresy_produkcyjne!G$4+AO625*zakresy_produkcyjne!H$4+AP625*zakresy_produkcyjne!I$4+AQ625*zakresy_produkcyjne!J$4+AR625*zakresy_produkcyjne!K$4+AS625*zakresy_produkcyjne!L$4</f>
        <v/>
      </c>
      <c r="BD625" s="309" t="n">
        <v>185</v>
      </c>
    </row>
    <row customHeight="1" ht="13.8" r="626" s="311">
      <c r="A626" s="493" t="n">
        <v>3.46</v>
      </c>
      <c r="B626" s="493" t="n">
        <v>2.42</v>
      </c>
      <c r="C626" s="493" t="n">
        <v>0.26</v>
      </c>
      <c r="D626" s="493" t="n">
        <v>0.054</v>
      </c>
      <c r="E626" s="493" t="n">
        <v>1</v>
      </c>
      <c r="F626" s="493" t="n">
        <v>1.02</v>
      </c>
      <c r="G626" s="493" t="n">
        <v>0.25</v>
      </c>
      <c r="H626" s="493" t="n">
        <v>0.013</v>
      </c>
      <c r="I626" s="493" t="n">
        <v>0.015</v>
      </c>
      <c r="J626" s="493" t="n">
        <v>0</v>
      </c>
      <c r="K626" s="493" t="n">
        <v>0</v>
      </c>
      <c r="L626" s="493" t="n">
        <v>0</v>
      </c>
      <c r="M626" s="493" t="n">
        <v>0</v>
      </c>
      <c r="N626" s="493" t="n">
        <v>0</v>
      </c>
      <c r="O626" s="493" t="n">
        <v>900</v>
      </c>
      <c r="P626" s="493" t="n">
        <v>90</v>
      </c>
      <c r="Q626" s="493" t="n">
        <v>290</v>
      </c>
      <c r="R626" s="493" t="n">
        <v>120</v>
      </c>
      <c r="S626" s="493" t="n"/>
      <c r="T626" s="493" t="n"/>
      <c r="U626" s="493" t="n"/>
      <c r="V626" s="493">
        <f>KONWERTUJ_TWARDOSC(AE626,tabela_twardosci!$M$8:$M$69,tabela_twardosci!$K$8:$K$69)</f>
        <v/>
      </c>
      <c r="W626" s="493" t="n"/>
      <c r="X626" s="493" t="n"/>
      <c r="Y626" s="494" t="n">
        <v>66</v>
      </c>
      <c r="Z626" s="493" t="n"/>
      <c r="AA626" s="493" t="n"/>
      <c r="AB626" s="493" t="n"/>
      <c r="AC626" s="493" t="n"/>
      <c r="AD626" s="493" t="n"/>
      <c r="AE626" s="493" t="n">
        <v>394.5</v>
      </c>
      <c r="AF626" s="309">
        <f>NOT(OR(ISBLANK(S626),ISBLANK(T626),ISBLANK(U626),ISBLANK(V626),AND(ISBLANK(W626),ISBLANK(X626))))</f>
        <v/>
      </c>
      <c r="AG626" s="309" t="n">
        <v>25</v>
      </c>
      <c r="AH626" s="309">
        <f>IF(AG764&lt;=30,1,IF(AG764&lt;=60,2,IF(AG764&lt;=100,3,"bd")))</f>
        <v/>
      </c>
      <c r="AI626" s="309">
        <f>AND(A626&gt;=zakresy_produkcyjne!B$2,A626&lt;=zakresy_produkcyjne!B$3)</f>
        <v/>
      </c>
      <c r="AJ626" s="309">
        <f>AND(B626&gt;=zakresy_produkcyjne!C$2,B626&lt;=zakresy_produkcyjne!C$3)</f>
        <v/>
      </c>
      <c r="AK626" s="309">
        <f>AND(C626&gt;=zakresy_produkcyjne!D$2,C626&lt;=zakresy_produkcyjne!D$3)</f>
        <v/>
      </c>
      <c r="AL626" s="309">
        <f>AND(D626&gt;=zakresy_produkcyjne!E$2,D626&lt;=zakresy_produkcyjne!E$3)</f>
        <v/>
      </c>
      <c r="AM626" s="309">
        <f>AND(E626&gt;=zakresy_produkcyjne!F$2,E626&lt;=zakresy_produkcyjne!F$3)</f>
        <v/>
      </c>
      <c r="AN626" s="309">
        <f>AND(F626&gt;=zakresy_produkcyjne!G$2,F626&lt;=zakresy_produkcyjne!G$3)</f>
        <v/>
      </c>
      <c r="AO626" s="309">
        <f>AND(G626&gt;=zakresy_produkcyjne!H$2,G626&lt;=zakresy_produkcyjne!H$3)</f>
        <v/>
      </c>
      <c r="AP626" s="309">
        <f>AND(O626&gt;=zakresy_produkcyjne!I$2,O626&lt;=zakresy_produkcyjne!I$3)</f>
        <v/>
      </c>
      <c r="AQ626" s="309">
        <f>AND(P626&gt;=zakresy_produkcyjne!J$2,P626&lt;=zakresy_produkcyjne!J$3)</f>
        <v/>
      </c>
      <c r="AR626" s="309">
        <f>AND(Q626&gt;=zakresy_produkcyjne!K$2,Q626&lt;=zakresy_produkcyjne!K$3)</f>
        <v/>
      </c>
      <c r="AS626" s="309">
        <f>AND(R626&gt;=zakresy_produkcyjne!L$2,R626&lt;=zakresy_produkcyjne!L$3)</f>
        <v/>
      </c>
      <c r="AT626" s="309">
        <f>AND(AI626:AO626)</f>
        <v/>
      </c>
      <c r="AU626" s="309">
        <f>AND(AP626:AS626)</f>
        <v/>
      </c>
      <c r="AV626" s="309">
        <f>AND(AT626:AU626)</f>
        <v/>
      </c>
      <c r="AW626" s="309">
        <f>AI626*zakresy_produkcyjne!B$4+AJ626*zakresy_produkcyjne!C$4+AK626*zakresy_produkcyjne!D$4+AL626*zakresy_produkcyjne!E$4+AM626*zakresy_produkcyjne!F$4+AN626*zakresy_produkcyjne!G$4+AO626*zakresy_produkcyjne!H$4+AP626*zakresy_produkcyjne!I$4+AQ626*zakresy_produkcyjne!J$4+AR626*zakresy_produkcyjne!K$4+AS626*zakresy_produkcyjne!L$4</f>
        <v/>
      </c>
      <c r="BD626" s="309" t="n">
        <v>185</v>
      </c>
    </row>
    <row customHeight="1" ht="13.8" r="627" s="311">
      <c r="A627" s="493" t="n">
        <v>3.46</v>
      </c>
      <c r="B627" s="493" t="n">
        <v>2.42</v>
      </c>
      <c r="C627" s="493" t="n">
        <v>0.26</v>
      </c>
      <c r="D627" s="493" t="n">
        <v>0.054</v>
      </c>
      <c r="E627" s="493" t="n">
        <v>1</v>
      </c>
      <c r="F627" s="493" t="n">
        <v>1.02</v>
      </c>
      <c r="G627" s="493" t="n">
        <v>0.25</v>
      </c>
      <c r="H627" s="493" t="n">
        <v>0.013</v>
      </c>
      <c r="I627" s="493" t="n">
        <v>0.015</v>
      </c>
      <c r="J627" s="493" t="n">
        <v>0</v>
      </c>
      <c r="K627" s="493" t="n">
        <v>0</v>
      </c>
      <c r="L627" s="493" t="n">
        <v>0</v>
      </c>
      <c r="M627" s="493" t="n">
        <v>0</v>
      </c>
      <c r="N627" s="493" t="n">
        <v>0</v>
      </c>
      <c r="O627" s="493" t="n">
        <v>900</v>
      </c>
      <c r="P627" s="493" t="n">
        <v>90</v>
      </c>
      <c r="Q627" s="493" t="n">
        <v>320</v>
      </c>
      <c r="R627" s="493" t="n">
        <v>30</v>
      </c>
      <c r="S627" s="493" t="n"/>
      <c r="T627" s="493" t="n"/>
      <c r="U627" s="493" t="n"/>
      <c r="V627" s="493">
        <f>KONWERTUJ_TWARDOSC(AE627,tabela_twardosci!$M$8:$M$69,tabela_twardosci!$K$8:$K$69)</f>
        <v/>
      </c>
      <c r="W627" s="493" t="n"/>
      <c r="X627" s="493" t="n"/>
      <c r="Y627" s="494" t="n">
        <v>66</v>
      </c>
      <c r="Z627" s="493" t="n"/>
      <c r="AA627" s="493" t="n"/>
      <c r="AB627" s="493" t="n"/>
      <c r="AC627" s="493" t="n"/>
      <c r="AD627" s="493" t="n"/>
      <c r="AE627" s="493" t="n">
        <v>364</v>
      </c>
      <c r="AF627" s="309">
        <f>NOT(OR(ISBLANK(S627),ISBLANK(T627),ISBLANK(U627),ISBLANK(V627),AND(ISBLANK(W627),ISBLANK(X627))))</f>
        <v/>
      </c>
      <c r="AG627" s="309" t="n">
        <v>25</v>
      </c>
      <c r="AH627" s="309">
        <f>IF(AG765&lt;=30,1,IF(AG765&lt;=60,2,IF(AG765&lt;=100,3,"bd")))</f>
        <v/>
      </c>
      <c r="AI627" s="309">
        <f>AND(A627&gt;=zakresy_produkcyjne!B$2,A627&lt;=zakresy_produkcyjne!B$3)</f>
        <v/>
      </c>
      <c r="AJ627" s="309">
        <f>AND(B627&gt;=zakresy_produkcyjne!C$2,B627&lt;=zakresy_produkcyjne!C$3)</f>
        <v/>
      </c>
      <c r="AK627" s="309">
        <f>AND(C627&gt;=zakresy_produkcyjne!D$2,C627&lt;=zakresy_produkcyjne!D$3)</f>
        <v/>
      </c>
      <c r="AL627" s="309">
        <f>AND(D627&gt;=zakresy_produkcyjne!E$2,D627&lt;=zakresy_produkcyjne!E$3)</f>
        <v/>
      </c>
      <c r="AM627" s="309">
        <f>AND(E627&gt;=zakresy_produkcyjne!F$2,E627&lt;=zakresy_produkcyjne!F$3)</f>
        <v/>
      </c>
      <c r="AN627" s="309">
        <f>AND(F627&gt;=zakresy_produkcyjne!G$2,F627&lt;=zakresy_produkcyjne!G$3)</f>
        <v/>
      </c>
      <c r="AO627" s="309">
        <f>AND(G627&gt;=zakresy_produkcyjne!H$2,G627&lt;=zakresy_produkcyjne!H$3)</f>
        <v/>
      </c>
      <c r="AP627" s="309">
        <f>AND(O627&gt;=zakresy_produkcyjne!I$2,O627&lt;=zakresy_produkcyjne!I$3)</f>
        <v/>
      </c>
      <c r="AQ627" s="309">
        <f>AND(P627&gt;=zakresy_produkcyjne!J$2,P627&lt;=zakresy_produkcyjne!J$3)</f>
        <v/>
      </c>
      <c r="AR627" s="309">
        <f>AND(Q627&gt;=zakresy_produkcyjne!K$2,Q627&lt;=zakresy_produkcyjne!K$3)</f>
        <v/>
      </c>
      <c r="AS627" s="309">
        <f>AND(R627&gt;=zakresy_produkcyjne!L$2,R627&lt;=zakresy_produkcyjne!L$3)</f>
        <v/>
      </c>
      <c r="AT627" s="309">
        <f>AND(AI627:AO627)</f>
        <v/>
      </c>
      <c r="AU627" s="309">
        <f>AND(AP627:AS627)</f>
        <v/>
      </c>
      <c r="AV627" s="309">
        <f>AND(AT627:AU627)</f>
        <v/>
      </c>
      <c r="AW627" s="309">
        <f>AI627*zakresy_produkcyjne!B$4+AJ627*zakresy_produkcyjne!C$4+AK627*zakresy_produkcyjne!D$4+AL627*zakresy_produkcyjne!E$4+AM627*zakresy_produkcyjne!F$4+AN627*zakresy_produkcyjne!G$4+AO627*zakresy_produkcyjne!H$4+AP627*zakresy_produkcyjne!I$4+AQ627*zakresy_produkcyjne!J$4+AR627*zakresy_produkcyjne!K$4+AS627*zakresy_produkcyjne!L$4</f>
        <v/>
      </c>
      <c r="BD627" s="309" t="n">
        <v>185</v>
      </c>
    </row>
    <row customHeight="1" ht="13.8" r="628" s="311">
      <c r="A628" s="493" t="n">
        <v>3.46</v>
      </c>
      <c r="B628" s="493" t="n">
        <v>2.42</v>
      </c>
      <c r="C628" s="493" t="n">
        <v>0.26</v>
      </c>
      <c r="D628" s="493" t="n">
        <v>0.054</v>
      </c>
      <c r="E628" s="493" t="n">
        <v>1</v>
      </c>
      <c r="F628" s="493" t="n">
        <v>1.02</v>
      </c>
      <c r="G628" s="493" t="n">
        <v>0.25</v>
      </c>
      <c r="H628" s="493" t="n">
        <v>0.013</v>
      </c>
      <c r="I628" s="493" t="n">
        <v>0.015</v>
      </c>
      <c r="J628" s="493" t="n">
        <v>0</v>
      </c>
      <c r="K628" s="493" t="n">
        <v>0</v>
      </c>
      <c r="L628" s="493" t="n">
        <v>0</v>
      </c>
      <c r="M628" s="493" t="n">
        <v>0</v>
      </c>
      <c r="N628" s="493" t="n">
        <v>0</v>
      </c>
      <c r="O628" s="493" t="n">
        <v>900</v>
      </c>
      <c r="P628" s="493" t="n">
        <v>90</v>
      </c>
      <c r="Q628" s="493" t="n">
        <v>320</v>
      </c>
      <c r="R628" s="493" t="n">
        <v>60</v>
      </c>
      <c r="S628" s="493" t="n"/>
      <c r="T628" s="493" t="n"/>
      <c r="U628" s="493" t="n"/>
      <c r="V628" s="493">
        <f>KONWERTUJ_TWARDOSC(AE628,tabela_twardosci!$M$8:$M$69,tabela_twardosci!$K$8:$K$69)</f>
        <v/>
      </c>
      <c r="W628" s="493" t="n"/>
      <c r="X628" s="493" t="n"/>
      <c r="Y628" s="494" t="n">
        <v>66</v>
      </c>
      <c r="Z628" s="493" t="n"/>
      <c r="AA628" s="493" t="n"/>
      <c r="AB628" s="493" t="n"/>
      <c r="AC628" s="493" t="n"/>
      <c r="AD628" s="493" t="n"/>
      <c r="AE628" s="493" t="n">
        <v>350.5</v>
      </c>
      <c r="AF628" s="309">
        <f>NOT(OR(ISBLANK(S628),ISBLANK(T628),ISBLANK(U628),ISBLANK(V628),AND(ISBLANK(W628),ISBLANK(X628))))</f>
        <v/>
      </c>
      <c r="AG628" s="309" t="n">
        <v>25</v>
      </c>
      <c r="AH628" s="309">
        <f>IF(AG766&lt;=30,1,IF(AG766&lt;=60,2,IF(AG766&lt;=100,3,"bd")))</f>
        <v/>
      </c>
      <c r="AI628" s="309">
        <f>AND(A628&gt;=zakresy_produkcyjne!B$2,A628&lt;=zakresy_produkcyjne!B$3)</f>
        <v/>
      </c>
      <c r="AJ628" s="309">
        <f>AND(B628&gt;=zakresy_produkcyjne!C$2,B628&lt;=zakresy_produkcyjne!C$3)</f>
        <v/>
      </c>
      <c r="AK628" s="309">
        <f>AND(C628&gt;=zakresy_produkcyjne!D$2,C628&lt;=zakresy_produkcyjne!D$3)</f>
        <v/>
      </c>
      <c r="AL628" s="309">
        <f>AND(D628&gt;=zakresy_produkcyjne!E$2,D628&lt;=zakresy_produkcyjne!E$3)</f>
        <v/>
      </c>
      <c r="AM628" s="309">
        <f>AND(E628&gt;=zakresy_produkcyjne!F$2,E628&lt;=zakresy_produkcyjne!F$3)</f>
        <v/>
      </c>
      <c r="AN628" s="309">
        <f>AND(F628&gt;=zakresy_produkcyjne!G$2,F628&lt;=zakresy_produkcyjne!G$3)</f>
        <v/>
      </c>
      <c r="AO628" s="309">
        <f>AND(G628&gt;=zakresy_produkcyjne!H$2,G628&lt;=zakresy_produkcyjne!H$3)</f>
        <v/>
      </c>
      <c r="AP628" s="309">
        <f>AND(O628&gt;=zakresy_produkcyjne!I$2,O628&lt;=zakresy_produkcyjne!I$3)</f>
        <v/>
      </c>
      <c r="AQ628" s="309">
        <f>AND(P628&gt;=zakresy_produkcyjne!J$2,P628&lt;=zakresy_produkcyjne!J$3)</f>
        <v/>
      </c>
      <c r="AR628" s="309">
        <f>AND(Q628&gt;=zakresy_produkcyjne!K$2,Q628&lt;=zakresy_produkcyjne!K$3)</f>
        <v/>
      </c>
      <c r="AS628" s="309">
        <f>AND(R628&gt;=zakresy_produkcyjne!L$2,R628&lt;=zakresy_produkcyjne!L$3)</f>
        <v/>
      </c>
      <c r="AT628" s="309">
        <f>AND(AI628:AO628)</f>
        <v/>
      </c>
      <c r="AU628" s="309">
        <f>AND(AP628:AS628)</f>
        <v/>
      </c>
      <c r="AV628" s="309">
        <f>AND(AT628:AU628)</f>
        <v/>
      </c>
      <c r="AW628" s="309">
        <f>AI628*zakresy_produkcyjne!B$4+AJ628*zakresy_produkcyjne!C$4+AK628*zakresy_produkcyjne!D$4+AL628*zakresy_produkcyjne!E$4+AM628*zakresy_produkcyjne!F$4+AN628*zakresy_produkcyjne!G$4+AO628*zakresy_produkcyjne!H$4+AP628*zakresy_produkcyjne!I$4+AQ628*zakresy_produkcyjne!J$4+AR628*zakresy_produkcyjne!K$4+AS628*zakresy_produkcyjne!L$4</f>
        <v/>
      </c>
      <c r="BD628" s="309" t="n">
        <v>185</v>
      </c>
    </row>
    <row customHeight="1" ht="13.8" r="629" s="311">
      <c r="A629" s="493" t="n">
        <v>3.46</v>
      </c>
      <c r="B629" s="493" t="n">
        <v>2.42</v>
      </c>
      <c r="C629" s="493" t="n">
        <v>0.26</v>
      </c>
      <c r="D629" s="493" t="n">
        <v>0.054</v>
      </c>
      <c r="E629" s="493" t="n">
        <v>1</v>
      </c>
      <c r="F629" s="493" t="n">
        <v>1.02</v>
      </c>
      <c r="G629" s="493" t="n">
        <v>0.25</v>
      </c>
      <c r="H629" s="493" t="n">
        <v>0.013</v>
      </c>
      <c r="I629" s="493" t="n">
        <v>0.015</v>
      </c>
      <c r="J629" s="493" t="n">
        <v>0</v>
      </c>
      <c r="K629" s="493" t="n">
        <v>0</v>
      </c>
      <c r="L629" s="493" t="n">
        <v>0</v>
      </c>
      <c r="M629" s="493" t="n">
        <v>0</v>
      </c>
      <c r="N629" s="493" t="n">
        <v>0</v>
      </c>
      <c r="O629" s="493" t="n">
        <v>900</v>
      </c>
      <c r="P629" s="493" t="n">
        <v>90</v>
      </c>
      <c r="Q629" s="493" t="n">
        <v>320</v>
      </c>
      <c r="R629" s="493" t="n">
        <v>90</v>
      </c>
      <c r="S629" s="493" t="n"/>
      <c r="T629" s="493" t="n"/>
      <c r="U629" s="493" t="n"/>
      <c r="V629" s="493">
        <f>KONWERTUJ_TWARDOSC(AE629,tabela_twardosci!$M$8:$M$69,tabela_twardosci!$K$8:$K$69)</f>
        <v/>
      </c>
      <c r="W629" s="493" t="n"/>
      <c r="X629" s="493" t="n"/>
      <c r="Y629" s="494" t="n">
        <v>66</v>
      </c>
      <c r="Z629" s="493" t="n"/>
      <c r="AA629" s="493" t="n"/>
      <c r="AB629" s="493" t="n"/>
      <c r="AC629" s="493" t="n"/>
      <c r="AD629" s="493" t="n"/>
      <c r="AE629" s="493" t="n">
        <v>348</v>
      </c>
      <c r="AF629" s="309">
        <f>NOT(OR(ISBLANK(S629),ISBLANK(T629),ISBLANK(U629),ISBLANK(V629),AND(ISBLANK(W629),ISBLANK(X629))))</f>
        <v/>
      </c>
      <c r="AG629" s="309" t="n">
        <v>25</v>
      </c>
      <c r="AH629" s="309">
        <f>IF(AG767&lt;=30,1,IF(AG767&lt;=60,2,IF(AG767&lt;=100,3,"bd")))</f>
        <v/>
      </c>
      <c r="AI629" s="309">
        <f>AND(A629&gt;=zakresy_produkcyjne!B$2,A629&lt;=zakresy_produkcyjne!B$3)</f>
        <v/>
      </c>
      <c r="AJ629" s="309">
        <f>AND(B629&gt;=zakresy_produkcyjne!C$2,B629&lt;=zakresy_produkcyjne!C$3)</f>
        <v/>
      </c>
      <c r="AK629" s="309">
        <f>AND(C629&gt;=zakresy_produkcyjne!D$2,C629&lt;=zakresy_produkcyjne!D$3)</f>
        <v/>
      </c>
      <c r="AL629" s="309">
        <f>AND(D629&gt;=zakresy_produkcyjne!E$2,D629&lt;=zakresy_produkcyjne!E$3)</f>
        <v/>
      </c>
      <c r="AM629" s="309">
        <f>AND(E629&gt;=zakresy_produkcyjne!F$2,E629&lt;=zakresy_produkcyjne!F$3)</f>
        <v/>
      </c>
      <c r="AN629" s="309">
        <f>AND(F629&gt;=zakresy_produkcyjne!G$2,F629&lt;=zakresy_produkcyjne!G$3)</f>
        <v/>
      </c>
      <c r="AO629" s="309">
        <f>AND(G629&gt;=zakresy_produkcyjne!H$2,G629&lt;=zakresy_produkcyjne!H$3)</f>
        <v/>
      </c>
      <c r="AP629" s="309">
        <f>AND(O629&gt;=zakresy_produkcyjne!I$2,O629&lt;=zakresy_produkcyjne!I$3)</f>
        <v/>
      </c>
      <c r="AQ629" s="309">
        <f>AND(P629&gt;=zakresy_produkcyjne!J$2,P629&lt;=zakresy_produkcyjne!J$3)</f>
        <v/>
      </c>
      <c r="AR629" s="309">
        <f>AND(Q629&gt;=zakresy_produkcyjne!K$2,Q629&lt;=zakresy_produkcyjne!K$3)</f>
        <v/>
      </c>
      <c r="AS629" s="309">
        <f>AND(R629&gt;=zakresy_produkcyjne!L$2,R629&lt;=zakresy_produkcyjne!L$3)</f>
        <v/>
      </c>
      <c r="AT629" s="309">
        <f>AND(AI629:AO629)</f>
        <v/>
      </c>
      <c r="AU629" s="309">
        <f>AND(AP629:AS629)</f>
        <v/>
      </c>
      <c r="AV629" s="309">
        <f>AND(AT629:AU629)</f>
        <v/>
      </c>
      <c r="AW629" s="309">
        <f>AI629*zakresy_produkcyjne!B$4+AJ629*zakresy_produkcyjne!C$4+AK629*zakresy_produkcyjne!D$4+AL629*zakresy_produkcyjne!E$4+AM629*zakresy_produkcyjne!F$4+AN629*zakresy_produkcyjne!G$4+AO629*zakresy_produkcyjne!H$4+AP629*zakresy_produkcyjne!I$4+AQ629*zakresy_produkcyjne!J$4+AR629*zakresy_produkcyjne!K$4+AS629*zakresy_produkcyjne!L$4</f>
        <v/>
      </c>
      <c r="BD629" s="309" t="n">
        <v>185</v>
      </c>
    </row>
    <row customHeight="1" ht="13.8" r="630" s="311">
      <c r="A630" s="493" t="n">
        <v>3.46</v>
      </c>
      <c r="B630" s="493" t="n">
        <v>2.42</v>
      </c>
      <c r="C630" s="493" t="n">
        <v>0.26</v>
      </c>
      <c r="D630" s="493" t="n">
        <v>0.054</v>
      </c>
      <c r="E630" s="493" t="n">
        <v>1</v>
      </c>
      <c r="F630" s="493" t="n">
        <v>1.02</v>
      </c>
      <c r="G630" s="493" t="n">
        <v>0.25</v>
      </c>
      <c r="H630" s="493" t="n">
        <v>0.013</v>
      </c>
      <c r="I630" s="493" t="n">
        <v>0.015</v>
      </c>
      <c r="J630" s="493" t="n">
        <v>0</v>
      </c>
      <c r="K630" s="493" t="n">
        <v>0</v>
      </c>
      <c r="L630" s="493" t="n">
        <v>0</v>
      </c>
      <c r="M630" s="493" t="n">
        <v>0</v>
      </c>
      <c r="N630" s="493" t="n">
        <v>0</v>
      </c>
      <c r="O630" s="493" t="n">
        <v>900</v>
      </c>
      <c r="P630" s="493" t="n">
        <v>90</v>
      </c>
      <c r="Q630" s="493" t="n">
        <v>320</v>
      </c>
      <c r="R630" s="493" t="n">
        <v>120</v>
      </c>
      <c r="S630" s="493" t="n"/>
      <c r="T630" s="493" t="n"/>
      <c r="U630" s="493" t="n"/>
      <c r="V630" s="493">
        <f>KONWERTUJ_TWARDOSC(AE630,tabela_twardosci!$M$8:$M$69,tabela_twardosci!$K$8:$K$69)</f>
        <v/>
      </c>
      <c r="W630" s="493" t="n"/>
      <c r="X630" s="493" t="n"/>
      <c r="Y630" s="494" t="n">
        <v>66</v>
      </c>
      <c r="Z630" s="493" t="n"/>
      <c r="AA630" s="493" t="n"/>
      <c r="AB630" s="493" t="n"/>
      <c r="AC630" s="493" t="n"/>
      <c r="AD630" s="493" t="n"/>
      <c r="AE630" s="493" t="n">
        <v>349.5</v>
      </c>
      <c r="AF630" s="309">
        <f>NOT(OR(ISBLANK(S630),ISBLANK(T630),ISBLANK(U630),ISBLANK(V630),AND(ISBLANK(W630),ISBLANK(X630))))</f>
        <v/>
      </c>
      <c r="AG630" s="309" t="n">
        <v>25</v>
      </c>
      <c r="AH630" s="309">
        <f>IF(AG768&lt;=30,1,IF(AG768&lt;=60,2,IF(AG768&lt;=100,3,"bd")))</f>
        <v/>
      </c>
      <c r="AI630" s="309">
        <f>AND(A630&gt;=zakresy_produkcyjne!B$2,A630&lt;=zakresy_produkcyjne!B$3)</f>
        <v/>
      </c>
      <c r="AJ630" s="309">
        <f>AND(B630&gt;=zakresy_produkcyjne!C$2,B630&lt;=zakresy_produkcyjne!C$3)</f>
        <v/>
      </c>
      <c r="AK630" s="309">
        <f>AND(C630&gt;=zakresy_produkcyjne!D$2,C630&lt;=zakresy_produkcyjne!D$3)</f>
        <v/>
      </c>
      <c r="AL630" s="309">
        <f>AND(D630&gt;=zakresy_produkcyjne!E$2,D630&lt;=zakresy_produkcyjne!E$3)</f>
        <v/>
      </c>
      <c r="AM630" s="309">
        <f>AND(E630&gt;=zakresy_produkcyjne!F$2,E630&lt;=zakresy_produkcyjne!F$3)</f>
        <v/>
      </c>
      <c r="AN630" s="309">
        <f>AND(F630&gt;=zakresy_produkcyjne!G$2,F630&lt;=zakresy_produkcyjne!G$3)</f>
        <v/>
      </c>
      <c r="AO630" s="309">
        <f>AND(G630&gt;=zakresy_produkcyjne!H$2,G630&lt;=zakresy_produkcyjne!H$3)</f>
        <v/>
      </c>
      <c r="AP630" s="309">
        <f>AND(O630&gt;=zakresy_produkcyjne!I$2,O630&lt;=zakresy_produkcyjne!I$3)</f>
        <v/>
      </c>
      <c r="AQ630" s="309">
        <f>AND(P630&gt;=zakresy_produkcyjne!J$2,P630&lt;=zakresy_produkcyjne!J$3)</f>
        <v/>
      </c>
      <c r="AR630" s="309">
        <f>AND(Q630&gt;=zakresy_produkcyjne!K$2,Q630&lt;=zakresy_produkcyjne!K$3)</f>
        <v/>
      </c>
      <c r="AS630" s="309">
        <f>AND(R630&gt;=zakresy_produkcyjne!L$2,R630&lt;=zakresy_produkcyjne!L$3)</f>
        <v/>
      </c>
      <c r="AT630" s="309">
        <f>AND(AI630:AO630)</f>
        <v/>
      </c>
      <c r="AU630" s="309">
        <f>AND(AP630:AS630)</f>
        <v/>
      </c>
      <c r="AV630" s="309">
        <f>AND(AT630:AU630)</f>
        <v/>
      </c>
      <c r="AW630" s="309">
        <f>AI630*zakresy_produkcyjne!B$4+AJ630*zakresy_produkcyjne!C$4+AK630*zakresy_produkcyjne!D$4+AL630*zakresy_produkcyjne!E$4+AM630*zakresy_produkcyjne!F$4+AN630*zakresy_produkcyjne!G$4+AO630*zakresy_produkcyjne!H$4+AP630*zakresy_produkcyjne!I$4+AQ630*zakresy_produkcyjne!J$4+AR630*zakresy_produkcyjne!K$4+AS630*zakresy_produkcyjne!L$4</f>
        <v/>
      </c>
      <c r="BD630" s="309" t="n">
        <v>185</v>
      </c>
    </row>
    <row customHeight="1" ht="13.8" r="631" s="311">
      <c r="A631" s="501" t="n">
        <v>3.16</v>
      </c>
      <c r="B631" s="501" t="n">
        <v>3.09</v>
      </c>
      <c r="C631" s="501" t="n">
        <v>0.172</v>
      </c>
      <c r="D631" s="501" t="n">
        <v>0.041</v>
      </c>
      <c r="E631" s="501" t="n">
        <v>0.03</v>
      </c>
      <c r="F631" s="501" t="n">
        <v>0.078</v>
      </c>
      <c r="G631" s="501" t="n">
        <v>0</v>
      </c>
      <c r="H631" s="501" t="n">
        <v>0.015</v>
      </c>
      <c r="I631" s="501" t="n">
        <v>0.026</v>
      </c>
      <c r="J631" s="501" t="n">
        <v>0</v>
      </c>
      <c r="K631" s="501" t="n">
        <v>0.03</v>
      </c>
      <c r="L631" s="501" t="n">
        <v>0</v>
      </c>
      <c r="M631" s="501" t="n">
        <v>0</v>
      </c>
      <c r="N631" s="501" t="n">
        <v>0</v>
      </c>
      <c r="O631" s="501" t="n">
        <v>982</v>
      </c>
      <c r="P631" s="501" t="n">
        <v>60</v>
      </c>
      <c r="Q631" s="501" t="n">
        <v>400</v>
      </c>
      <c r="R631" s="501" t="n">
        <v>10</v>
      </c>
      <c r="S631" s="501" t="n"/>
      <c r="T631" s="501" t="n"/>
      <c r="U631" s="501" t="n"/>
      <c r="V631" s="501">
        <f>KONWERTUJ_TWARDOSC(AE631,tabela_twardosci!$M$8:$M$69,tabela_twardosci!$K$8:$K$69)</f>
        <v/>
      </c>
      <c r="W631" s="501" t="n"/>
      <c r="X631" s="501" t="n"/>
      <c r="Y631" s="501" t="n">
        <v>67</v>
      </c>
      <c r="Z631" s="501" t="n"/>
      <c r="AA631" s="501" t="n"/>
      <c r="AB631" s="501" t="n"/>
      <c r="AC631" s="501" t="n"/>
      <c r="AD631" s="501" t="n"/>
      <c r="AE631" s="501" t="n">
        <v>381</v>
      </c>
      <c r="AF631" s="309">
        <f>NOT(OR(ISBLANK(S631),ISBLANK(T631),ISBLANK(U631),ISBLANK(V631),AND(ISBLANK(W631),ISBLANK(X631))))</f>
        <v/>
      </c>
      <c r="AG631" s="309" t="n">
        <v>25</v>
      </c>
      <c r="AH631" s="309">
        <f>IF(AG769&lt;=30,1,IF(AG769&lt;=60,2,IF(AG769&lt;=100,3,"bd")))</f>
        <v/>
      </c>
      <c r="AI631" s="309">
        <f>AND(A631&gt;=zakresy_produkcyjne!B$2,A631&lt;=zakresy_produkcyjne!B$3)</f>
        <v/>
      </c>
      <c r="AJ631" s="309">
        <f>AND(B631&gt;=zakresy_produkcyjne!C$2,B631&lt;=zakresy_produkcyjne!C$3)</f>
        <v/>
      </c>
      <c r="AK631" s="309">
        <f>AND(C631&gt;=zakresy_produkcyjne!D$2,C631&lt;=zakresy_produkcyjne!D$3)</f>
        <v/>
      </c>
      <c r="AL631" s="309">
        <f>AND(D631&gt;=zakresy_produkcyjne!E$2,D631&lt;=zakresy_produkcyjne!E$3)</f>
        <v/>
      </c>
      <c r="AM631" s="309">
        <f>AND(E631&gt;=zakresy_produkcyjne!F$2,E631&lt;=zakresy_produkcyjne!F$3)</f>
        <v/>
      </c>
      <c r="AN631" s="309">
        <f>AND(F631&gt;=zakresy_produkcyjne!G$2,F631&lt;=zakresy_produkcyjne!G$3)</f>
        <v/>
      </c>
      <c r="AO631" s="309">
        <f>AND(G631&gt;=zakresy_produkcyjne!H$2,G631&lt;=zakresy_produkcyjne!H$3)</f>
        <v/>
      </c>
      <c r="AP631" s="309">
        <f>AND(O631&gt;=zakresy_produkcyjne!I$2,O631&lt;=zakresy_produkcyjne!I$3)</f>
        <v/>
      </c>
      <c r="AQ631" s="309">
        <f>AND(P631&gt;=zakresy_produkcyjne!J$2,P631&lt;=zakresy_produkcyjne!J$3)</f>
        <v/>
      </c>
      <c r="AR631" s="309">
        <f>AND(Q631&gt;=zakresy_produkcyjne!K$2,Q631&lt;=zakresy_produkcyjne!K$3)</f>
        <v/>
      </c>
      <c r="AS631" s="309">
        <f>AND(R631&gt;=zakresy_produkcyjne!L$2,R631&lt;=zakresy_produkcyjne!L$3)</f>
        <v/>
      </c>
      <c r="AT631" s="309">
        <f>AND(AI631:AO631)</f>
        <v/>
      </c>
      <c r="AU631" s="309">
        <f>AND(AP631:AS631)</f>
        <v/>
      </c>
      <c r="AV631" s="309">
        <f>AND(AT631:AU631)</f>
        <v/>
      </c>
      <c r="AW631" s="309">
        <f>AI631*zakresy_produkcyjne!B$4+AJ631*zakresy_produkcyjne!C$4+AK631*zakresy_produkcyjne!D$4+AL631*zakresy_produkcyjne!E$4+AM631*zakresy_produkcyjne!F$4+AN631*zakresy_produkcyjne!G$4+AO631*zakresy_produkcyjne!H$4+AP631*zakresy_produkcyjne!I$4+AQ631*zakresy_produkcyjne!J$4+AR631*zakresy_produkcyjne!K$4+AS631*zakresy_produkcyjne!L$4</f>
        <v/>
      </c>
    </row>
    <row customHeight="1" ht="13.8" r="632" s="311">
      <c r="A632" s="501" t="n">
        <v>3.16</v>
      </c>
      <c r="B632" s="501" t="n">
        <v>3.09</v>
      </c>
      <c r="C632" s="501" t="n">
        <v>0.172</v>
      </c>
      <c r="D632" s="501" t="n">
        <v>0.041</v>
      </c>
      <c r="E632" s="501" t="n">
        <v>0.03</v>
      </c>
      <c r="F632" s="501" t="n">
        <v>0.078</v>
      </c>
      <c r="G632" s="501" t="n">
        <v>0</v>
      </c>
      <c r="H632" s="501" t="n">
        <v>0.015</v>
      </c>
      <c r="I632" s="501" t="n">
        <v>0.026</v>
      </c>
      <c r="J632" s="501" t="n">
        <v>0</v>
      </c>
      <c r="K632" s="501" t="n">
        <v>0.03</v>
      </c>
      <c r="L632" s="501" t="n">
        <v>0</v>
      </c>
      <c r="M632" s="501" t="n">
        <v>0</v>
      </c>
      <c r="N632" s="501" t="n">
        <v>0</v>
      </c>
      <c r="O632" s="501" t="n">
        <v>982</v>
      </c>
      <c r="P632" s="501" t="n">
        <v>60</v>
      </c>
      <c r="Q632" s="501" t="n">
        <v>400</v>
      </c>
      <c r="R632" s="501" t="n">
        <v>100</v>
      </c>
      <c r="S632" s="501" t="n"/>
      <c r="T632" s="501" t="n"/>
      <c r="U632" s="501" t="n"/>
      <c r="V632" s="501">
        <f>KONWERTUJ_TWARDOSC(AE632,tabela_twardosci!$M$8:$M$69,tabela_twardosci!$K$8:$K$69)</f>
        <v/>
      </c>
      <c r="W632" s="501" t="n"/>
      <c r="X632" s="501" t="n"/>
      <c r="Y632" s="502" t="n">
        <v>67</v>
      </c>
      <c r="Z632" s="501" t="n"/>
      <c r="AA632" s="501" t="n"/>
      <c r="AB632" s="501" t="n"/>
      <c r="AC632" s="501" t="n"/>
      <c r="AD632" s="501" t="n"/>
      <c r="AE632" s="501" t="n">
        <v>320</v>
      </c>
      <c r="AF632" s="309">
        <f>NOT(OR(ISBLANK(S632),ISBLANK(T632),ISBLANK(U632),ISBLANK(V632),AND(ISBLANK(W632),ISBLANK(X632))))</f>
        <v/>
      </c>
      <c r="AG632" s="309" t="n">
        <v>25</v>
      </c>
      <c r="AH632" s="309">
        <f>IF(AG770&lt;=30,1,IF(AG770&lt;=60,2,IF(AG770&lt;=100,3,"bd")))</f>
        <v/>
      </c>
      <c r="AI632" s="309">
        <f>AND(A632&gt;=zakresy_produkcyjne!B$2,A632&lt;=zakresy_produkcyjne!B$3)</f>
        <v/>
      </c>
      <c r="AJ632" s="309">
        <f>AND(B632&gt;=zakresy_produkcyjne!C$2,B632&lt;=zakresy_produkcyjne!C$3)</f>
        <v/>
      </c>
      <c r="AK632" s="309">
        <f>AND(C632&gt;=zakresy_produkcyjne!D$2,C632&lt;=zakresy_produkcyjne!D$3)</f>
        <v/>
      </c>
      <c r="AL632" s="309">
        <f>AND(D632&gt;=zakresy_produkcyjne!E$2,D632&lt;=zakresy_produkcyjne!E$3)</f>
        <v/>
      </c>
      <c r="AM632" s="309">
        <f>AND(E632&gt;=zakresy_produkcyjne!F$2,E632&lt;=zakresy_produkcyjne!F$3)</f>
        <v/>
      </c>
      <c r="AN632" s="309">
        <f>AND(F632&gt;=zakresy_produkcyjne!G$2,F632&lt;=zakresy_produkcyjne!G$3)</f>
        <v/>
      </c>
      <c r="AO632" s="309">
        <f>AND(G632&gt;=zakresy_produkcyjne!H$2,G632&lt;=zakresy_produkcyjne!H$3)</f>
        <v/>
      </c>
      <c r="AP632" s="309">
        <f>AND(O632&gt;=zakresy_produkcyjne!I$2,O632&lt;=zakresy_produkcyjne!I$3)</f>
        <v/>
      </c>
      <c r="AQ632" s="309">
        <f>AND(P632&gt;=zakresy_produkcyjne!J$2,P632&lt;=zakresy_produkcyjne!J$3)</f>
        <v/>
      </c>
      <c r="AR632" s="309">
        <f>AND(Q632&gt;=zakresy_produkcyjne!K$2,Q632&lt;=zakresy_produkcyjne!K$3)</f>
        <v/>
      </c>
      <c r="AS632" s="309">
        <f>AND(R632&gt;=zakresy_produkcyjne!L$2,R632&lt;=zakresy_produkcyjne!L$3)</f>
        <v/>
      </c>
      <c r="AT632" s="309">
        <f>AND(AI632:AO632)</f>
        <v/>
      </c>
      <c r="AU632" s="309">
        <f>AND(AP632:AS632)</f>
        <v/>
      </c>
      <c r="AV632" s="309">
        <f>AND(AT632:AU632)</f>
        <v/>
      </c>
      <c r="AW632" s="309">
        <f>AI632*zakresy_produkcyjne!B$4+AJ632*zakresy_produkcyjne!C$4+AK632*zakresy_produkcyjne!D$4+AL632*zakresy_produkcyjne!E$4+AM632*zakresy_produkcyjne!F$4+AN632*zakresy_produkcyjne!G$4+AO632*zakresy_produkcyjne!H$4+AP632*zakresy_produkcyjne!I$4+AQ632*zakresy_produkcyjne!J$4+AR632*zakresy_produkcyjne!K$4+AS632*zakresy_produkcyjne!L$4</f>
        <v/>
      </c>
    </row>
    <row customHeight="1" ht="13.8" r="633" s="311">
      <c r="A633" s="501" t="n">
        <v>3.16</v>
      </c>
      <c r="B633" s="501" t="n">
        <v>3.09</v>
      </c>
      <c r="C633" s="501" t="n">
        <v>0.172</v>
      </c>
      <c r="D633" s="501" t="n">
        <v>0.041</v>
      </c>
      <c r="E633" s="501" t="n">
        <v>0.03</v>
      </c>
      <c r="F633" s="501" t="n">
        <v>0.078</v>
      </c>
      <c r="G633" s="501" t="n">
        <v>0</v>
      </c>
      <c r="H633" s="501" t="n">
        <v>0.015</v>
      </c>
      <c r="I633" s="501" t="n">
        <v>0.026</v>
      </c>
      <c r="J633" s="501" t="n">
        <v>0</v>
      </c>
      <c r="K633" s="501" t="n">
        <v>0.03</v>
      </c>
      <c r="L633" s="501" t="n">
        <v>0</v>
      </c>
      <c r="M633" s="501" t="n">
        <v>0</v>
      </c>
      <c r="N633" s="501" t="n">
        <v>0</v>
      </c>
      <c r="O633" s="501" t="n">
        <v>982</v>
      </c>
      <c r="P633" s="501" t="n">
        <v>60</v>
      </c>
      <c r="Q633" s="501" t="n">
        <v>400</v>
      </c>
      <c r="R633" s="501" t="n">
        <v>300</v>
      </c>
      <c r="S633" s="501" t="n"/>
      <c r="T633" s="501" t="n"/>
      <c r="U633" s="501" t="n"/>
      <c r="V633" s="501">
        <f>KONWERTUJ_TWARDOSC(AE633,tabela_twardosci!$M$8:$M$69,tabela_twardosci!$K$8:$K$69)</f>
        <v/>
      </c>
      <c r="W633" s="501" t="n"/>
      <c r="X633" s="501" t="n"/>
      <c r="Y633" s="501" t="n">
        <v>67</v>
      </c>
      <c r="Z633" s="501" t="n"/>
      <c r="AA633" s="501" t="n"/>
      <c r="AB633" s="501" t="n"/>
      <c r="AC633" s="501" t="n"/>
      <c r="AD633" s="501" t="n"/>
      <c r="AE633" s="501" t="n">
        <v>347</v>
      </c>
      <c r="AF633" s="309">
        <f>NOT(OR(ISBLANK(S633),ISBLANK(T633),ISBLANK(U633),ISBLANK(V633),AND(ISBLANK(W633),ISBLANK(X633))))</f>
        <v/>
      </c>
      <c r="AG633" s="309" t="n">
        <v>25</v>
      </c>
      <c r="AH633" s="309">
        <f>IF(AG771&lt;=30,1,IF(AG771&lt;=60,2,IF(AG771&lt;=100,3,"bd")))</f>
        <v/>
      </c>
      <c r="AI633" s="309">
        <f>AND(A633&gt;=zakresy_produkcyjne!B$2,A633&lt;=zakresy_produkcyjne!B$3)</f>
        <v/>
      </c>
      <c r="AJ633" s="309">
        <f>AND(B633&gt;=zakresy_produkcyjne!C$2,B633&lt;=zakresy_produkcyjne!C$3)</f>
        <v/>
      </c>
      <c r="AK633" s="309">
        <f>AND(C633&gt;=zakresy_produkcyjne!D$2,C633&lt;=zakresy_produkcyjne!D$3)</f>
        <v/>
      </c>
      <c r="AL633" s="309">
        <f>AND(D633&gt;=zakresy_produkcyjne!E$2,D633&lt;=zakresy_produkcyjne!E$3)</f>
        <v/>
      </c>
      <c r="AM633" s="309">
        <f>AND(E633&gt;=zakresy_produkcyjne!F$2,E633&lt;=zakresy_produkcyjne!F$3)</f>
        <v/>
      </c>
      <c r="AN633" s="309">
        <f>AND(F633&gt;=zakresy_produkcyjne!G$2,F633&lt;=zakresy_produkcyjne!G$3)</f>
        <v/>
      </c>
      <c r="AO633" s="309">
        <f>AND(G633&gt;=zakresy_produkcyjne!H$2,G633&lt;=zakresy_produkcyjne!H$3)</f>
        <v/>
      </c>
      <c r="AP633" s="309">
        <f>AND(O633&gt;=zakresy_produkcyjne!I$2,O633&lt;=zakresy_produkcyjne!I$3)</f>
        <v/>
      </c>
      <c r="AQ633" s="309">
        <f>AND(P633&gt;=zakresy_produkcyjne!J$2,P633&lt;=zakresy_produkcyjne!J$3)</f>
        <v/>
      </c>
      <c r="AR633" s="309">
        <f>AND(Q633&gt;=zakresy_produkcyjne!K$2,Q633&lt;=zakresy_produkcyjne!K$3)</f>
        <v/>
      </c>
      <c r="AS633" s="309">
        <f>AND(R633&gt;=zakresy_produkcyjne!L$2,R633&lt;=zakresy_produkcyjne!L$3)</f>
        <v/>
      </c>
      <c r="AT633" s="309">
        <f>AND(AI633:AO633)</f>
        <v/>
      </c>
      <c r="AU633" s="309">
        <f>AND(AP633:AS633)</f>
        <v/>
      </c>
      <c r="AV633" s="309">
        <f>AND(AT633:AU633)</f>
        <v/>
      </c>
      <c r="AW633" s="309">
        <f>AI633*zakresy_produkcyjne!B$4+AJ633*zakresy_produkcyjne!C$4+AK633*zakresy_produkcyjne!D$4+AL633*zakresy_produkcyjne!E$4+AM633*zakresy_produkcyjne!F$4+AN633*zakresy_produkcyjne!G$4+AO633*zakresy_produkcyjne!H$4+AP633*zakresy_produkcyjne!I$4+AQ633*zakresy_produkcyjne!J$4+AR633*zakresy_produkcyjne!K$4+AS633*zakresy_produkcyjne!L$4</f>
        <v/>
      </c>
    </row>
    <row customHeight="1" ht="13.8" r="634" s="311">
      <c r="A634" s="501" t="n">
        <v>3.16</v>
      </c>
      <c r="B634" s="501" t="n">
        <v>3.09</v>
      </c>
      <c r="C634" s="501" t="n">
        <v>0.172</v>
      </c>
      <c r="D634" s="501" t="n">
        <v>0.041</v>
      </c>
      <c r="E634" s="501" t="n">
        <v>0.03</v>
      </c>
      <c r="F634" s="501" t="n">
        <v>0.078</v>
      </c>
      <c r="G634" s="501" t="n">
        <v>0</v>
      </c>
      <c r="H634" s="501" t="n">
        <v>0.015</v>
      </c>
      <c r="I634" s="501" t="n">
        <v>0.026</v>
      </c>
      <c r="J634" s="501" t="n">
        <v>0</v>
      </c>
      <c r="K634" s="501" t="n">
        <v>0.03</v>
      </c>
      <c r="L634" s="501" t="n">
        <v>0</v>
      </c>
      <c r="M634" s="501" t="n">
        <v>0</v>
      </c>
      <c r="N634" s="501" t="n">
        <v>0</v>
      </c>
      <c r="O634" s="501" t="n">
        <v>982</v>
      </c>
      <c r="P634" s="501" t="n">
        <v>60</v>
      </c>
      <c r="Q634" s="501" t="n">
        <v>400</v>
      </c>
      <c r="R634" s="501" t="n">
        <v>540</v>
      </c>
      <c r="S634" s="501" t="n"/>
      <c r="T634" s="501" t="n"/>
      <c r="U634" s="501" t="n"/>
      <c r="V634" s="501">
        <f>KONWERTUJ_TWARDOSC(AE634,tabela_twardosci!$M$8:$M$69,tabela_twardosci!$K$8:$K$69)</f>
        <v/>
      </c>
      <c r="W634" s="501" t="n"/>
      <c r="X634" s="501" t="n"/>
      <c r="Y634" s="502" t="n">
        <v>67</v>
      </c>
      <c r="Z634" s="501" t="n"/>
      <c r="AA634" s="501" t="n"/>
      <c r="AB634" s="501" t="n"/>
      <c r="AC634" s="501" t="n"/>
      <c r="AD634" s="501" t="n"/>
      <c r="AE634" s="501" t="n">
        <v>377</v>
      </c>
      <c r="AF634" s="309">
        <f>NOT(OR(ISBLANK(S634),ISBLANK(T634),ISBLANK(U634),ISBLANK(V634),AND(ISBLANK(W634),ISBLANK(X634))))</f>
        <v/>
      </c>
      <c r="AG634" s="309" t="n">
        <v>25</v>
      </c>
      <c r="AH634" s="309">
        <f>IF(AG772&lt;=30,1,IF(AG772&lt;=60,2,IF(AG772&lt;=100,3,"bd")))</f>
        <v/>
      </c>
      <c r="AI634" s="309">
        <f>AND(A634&gt;=zakresy_produkcyjne!B$2,A634&lt;=zakresy_produkcyjne!B$3)</f>
        <v/>
      </c>
      <c r="AJ634" s="309">
        <f>AND(B634&gt;=zakresy_produkcyjne!C$2,B634&lt;=zakresy_produkcyjne!C$3)</f>
        <v/>
      </c>
      <c r="AK634" s="309">
        <f>AND(C634&gt;=zakresy_produkcyjne!D$2,C634&lt;=zakresy_produkcyjne!D$3)</f>
        <v/>
      </c>
      <c r="AL634" s="309">
        <f>AND(D634&gt;=zakresy_produkcyjne!E$2,D634&lt;=zakresy_produkcyjne!E$3)</f>
        <v/>
      </c>
      <c r="AM634" s="309">
        <f>AND(E634&gt;=zakresy_produkcyjne!F$2,E634&lt;=zakresy_produkcyjne!F$3)</f>
        <v/>
      </c>
      <c r="AN634" s="309">
        <f>AND(F634&gt;=zakresy_produkcyjne!G$2,F634&lt;=zakresy_produkcyjne!G$3)</f>
        <v/>
      </c>
      <c r="AO634" s="309">
        <f>AND(G634&gt;=zakresy_produkcyjne!H$2,G634&lt;=zakresy_produkcyjne!H$3)</f>
        <v/>
      </c>
      <c r="AP634" s="309">
        <f>AND(O634&gt;=zakresy_produkcyjne!I$2,O634&lt;=zakresy_produkcyjne!I$3)</f>
        <v/>
      </c>
      <c r="AQ634" s="309">
        <f>AND(P634&gt;=zakresy_produkcyjne!J$2,P634&lt;=zakresy_produkcyjne!J$3)</f>
        <v/>
      </c>
      <c r="AR634" s="309">
        <f>AND(Q634&gt;=zakresy_produkcyjne!K$2,Q634&lt;=zakresy_produkcyjne!K$3)</f>
        <v/>
      </c>
      <c r="AS634" s="309">
        <f>AND(R634&gt;=zakresy_produkcyjne!L$2,R634&lt;=zakresy_produkcyjne!L$3)</f>
        <v/>
      </c>
      <c r="AT634" s="309">
        <f>AND(AI634:AO634)</f>
        <v/>
      </c>
      <c r="AU634" s="309">
        <f>AND(AP634:AS634)</f>
        <v/>
      </c>
      <c r="AV634" s="309">
        <f>AND(AT634:AU634)</f>
        <v/>
      </c>
      <c r="AW634" s="309">
        <f>AI634*zakresy_produkcyjne!B$4+AJ634*zakresy_produkcyjne!C$4+AK634*zakresy_produkcyjne!D$4+AL634*zakresy_produkcyjne!E$4+AM634*zakresy_produkcyjne!F$4+AN634*zakresy_produkcyjne!G$4+AO634*zakresy_produkcyjne!H$4+AP634*zakresy_produkcyjne!I$4+AQ634*zakresy_produkcyjne!J$4+AR634*zakresy_produkcyjne!K$4+AS634*zakresy_produkcyjne!L$4</f>
        <v/>
      </c>
    </row>
    <row customHeight="1" ht="13.8" r="635" s="311">
      <c r="A635" s="501" t="n">
        <v>3.16</v>
      </c>
      <c r="B635" s="501" t="n">
        <v>3.09</v>
      </c>
      <c r="C635" s="501" t="n">
        <v>0.172</v>
      </c>
      <c r="D635" s="501" t="n">
        <v>0.041</v>
      </c>
      <c r="E635" s="501" t="n">
        <v>0.03</v>
      </c>
      <c r="F635" s="501" t="n">
        <v>0.078</v>
      </c>
      <c r="G635" s="501" t="n">
        <v>0</v>
      </c>
      <c r="H635" s="501" t="n">
        <v>0.015</v>
      </c>
      <c r="I635" s="501" t="n">
        <v>0.026</v>
      </c>
      <c r="J635" s="501" t="n">
        <v>0</v>
      </c>
      <c r="K635" s="501" t="n">
        <v>0.03</v>
      </c>
      <c r="L635" s="501" t="n">
        <v>0</v>
      </c>
      <c r="M635" s="501" t="n">
        <v>0</v>
      </c>
      <c r="N635" s="501" t="n">
        <v>0</v>
      </c>
      <c r="O635" s="501" t="n">
        <v>982</v>
      </c>
      <c r="P635" s="501" t="n">
        <v>60</v>
      </c>
      <c r="Q635" s="501" t="n">
        <v>400</v>
      </c>
      <c r="R635" s="501" t="n">
        <v>800</v>
      </c>
      <c r="S635" s="501" t="n"/>
      <c r="T635" s="501" t="n"/>
      <c r="U635" s="501" t="n"/>
      <c r="V635" s="501">
        <f>KONWERTUJ_TWARDOSC(AE635,tabela_twardosci!$M$8:$M$69,tabela_twardosci!$K$8:$K$69)</f>
        <v/>
      </c>
      <c r="W635" s="501" t="n"/>
      <c r="X635" s="501" t="n"/>
      <c r="Y635" s="501" t="n">
        <v>67</v>
      </c>
      <c r="Z635" s="501" t="n"/>
      <c r="AA635" s="501" t="n"/>
      <c r="AB635" s="501" t="n"/>
      <c r="AC635" s="501" t="n"/>
      <c r="AD635" s="501" t="n"/>
      <c r="AE635" s="501" t="n">
        <v>418</v>
      </c>
      <c r="AF635" s="309">
        <f>NOT(OR(ISBLANK(S635),ISBLANK(T635),ISBLANK(U635),ISBLANK(V635),AND(ISBLANK(W635),ISBLANK(X635))))</f>
        <v/>
      </c>
      <c r="AG635" s="309" t="n">
        <v>25</v>
      </c>
      <c r="AH635" s="309">
        <f>IF(AG773&lt;=30,1,IF(AG773&lt;=60,2,IF(AG773&lt;=100,3,"bd")))</f>
        <v/>
      </c>
      <c r="AI635" s="309">
        <f>AND(A635&gt;=zakresy_produkcyjne!B$2,A635&lt;=zakresy_produkcyjne!B$3)</f>
        <v/>
      </c>
      <c r="AJ635" s="309">
        <f>AND(B635&gt;=zakresy_produkcyjne!C$2,B635&lt;=zakresy_produkcyjne!C$3)</f>
        <v/>
      </c>
      <c r="AK635" s="309">
        <f>AND(C635&gt;=zakresy_produkcyjne!D$2,C635&lt;=zakresy_produkcyjne!D$3)</f>
        <v/>
      </c>
      <c r="AL635" s="309">
        <f>AND(D635&gt;=zakresy_produkcyjne!E$2,D635&lt;=zakresy_produkcyjne!E$3)</f>
        <v/>
      </c>
      <c r="AM635" s="309">
        <f>AND(E635&gt;=zakresy_produkcyjne!F$2,E635&lt;=zakresy_produkcyjne!F$3)</f>
        <v/>
      </c>
      <c r="AN635" s="309">
        <f>AND(F635&gt;=zakresy_produkcyjne!G$2,F635&lt;=zakresy_produkcyjne!G$3)</f>
        <v/>
      </c>
      <c r="AO635" s="309">
        <f>AND(G635&gt;=zakresy_produkcyjne!H$2,G635&lt;=zakresy_produkcyjne!H$3)</f>
        <v/>
      </c>
      <c r="AP635" s="309">
        <f>AND(O635&gt;=zakresy_produkcyjne!I$2,O635&lt;=zakresy_produkcyjne!I$3)</f>
        <v/>
      </c>
      <c r="AQ635" s="309">
        <f>AND(P635&gt;=zakresy_produkcyjne!J$2,P635&lt;=zakresy_produkcyjne!J$3)</f>
        <v/>
      </c>
      <c r="AR635" s="309">
        <f>AND(Q635&gt;=zakresy_produkcyjne!K$2,Q635&lt;=zakresy_produkcyjne!K$3)</f>
        <v/>
      </c>
      <c r="AS635" s="309">
        <f>AND(R635&gt;=zakresy_produkcyjne!L$2,R635&lt;=zakresy_produkcyjne!L$3)</f>
        <v/>
      </c>
      <c r="AT635" s="309">
        <f>AND(AI635:AO635)</f>
        <v/>
      </c>
      <c r="AU635" s="309">
        <f>AND(AP635:AS635)</f>
        <v/>
      </c>
      <c r="AV635" s="309">
        <f>AND(AT635:AU635)</f>
        <v/>
      </c>
      <c r="AW635" s="309">
        <f>AI635*zakresy_produkcyjne!B$4+AJ635*zakresy_produkcyjne!C$4+AK635*zakresy_produkcyjne!D$4+AL635*zakresy_produkcyjne!E$4+AM635*zakresy_produkcyjne!F$4+AN635*zakresy_produkcyjne!G$4+AO635*zakresy_produkcyjne!H$4+AP635*zakresy_produkcyjne!I$4+AQ635*zakresy_produkcyjne!J$4+AR635*zakresy_produkcyjne!K$4+AS635*zakresy_produkcyjne!L$4</f>
        <v/>
      </c>
    </row>
    <row customHeight="1" ht="13.8" r="636" s="311">
      <c r="A636" s="503" t="n">
        <v>3.72</v>
      </c>
      <c r="B636" s="503" t="n">
        <v>2.51</v>
      </c>
      <c r="C636" s="503" t="n">
        <v>0.35</v>
      </c>
      <c r="D636" s="503" t="n">
        <v>0.043</v>
      </c>
      <c r="E636" s="503" t="n">
        <v>0.05</v>
      </c>
      <c r="F636" s="503" t="n">
        <v>0.09</v>
      </c>
      <c r="G636" s="503" t="n">
        <v>0.06</v>
      </c>
      <c r="H636" s="503" t="n">
        <v>0.017</v>
      </c>
      <c r="I636" s="503" t="n">
        <v>0.023</v>
      </c>
      <c r="J636" s="503" t="n">
        <v>0</v>
      </c>
      <c r="K636" s="503" t="n">
        <v>0</v>
      </c>
      <c r="L636" s="503" t="n">
        <v>0.021</v>
      </c>
      <c r="M636" s="503" t="n">
        <v>0</v>
      </c>
      <c r="N636" s="503" t="n">
        <v>0</v>
      </c>
      <c r="O636" s="503" t="n">
        <v>871</v>
      </c>
      <c r="P636" s="503" t="n">
        <v>60</v>
      </c>
      <c r="Q636" s="503" t="n">
        <v>316</v>
      </c>
      <c r="R636" s="503" t="n">
        <v>30</v>
      </c>
      <c r="S636" s="503" t="n"/>
      <c r="T636" s="503" t="n"/>
      <c r="U636" s="503" t="n"/>
      <c r="V636" s="503">
        <f>KONWERTUJ_TWARDOSC(AE636,tabela_twardosci!$M$8:$M$69,tabela_twardosci!$K$8:$K$69)</f>
        <v/>
      </c>
      <c r="W636" s="503" t="n"/>
      <c r="X636" s="503" t="n"/>
      <c r="Y636" s="504" t="n">
        <v>68</v>
      </c>
      <c r="Z636" s="503" t="n"/>
      <c r="AA636" s="503" t="n"/>
      <c r="AB636" s="503" t="n"/>
      <c r="AC636" s="503" t="n"/>
      <c r="AD636" s="503" t="n"/>
      <c r="AE636" s="503" t="n">
        <v>434</v>
      </c>
      <c r="AF636" s="309">
        <f>NOT(OR(ISBLANK(S636),ISBLANK(T636),ISBLANK(U636),ISBLANK(V636),AND(ISBLANK(W636),ISBLANK(X636))))</f>
        <v/>
      </c>
      <c r="AG636" s="309" t="n">
        <v>25</v>
      </c>
      <c r="AH636" s="309">
        <f>IF(AG776&lt;=30,1,IF(AG776&lt;=60,2,IF(AG776&lt;=100,3,"bd")))</f>
        <v/>
      </c>
      <c r="AI636" s="309">
        <f>AND(A636&gt;=zakresy_produkcyjne!B$2,A636&lt;=zakresy_produkcyjne!B$3)</f>
        <v/>
      </c>
      <c r="AJ636" s="309">
        <f>AND(B636&gt;=zakresy_produkcyjne!C$2,B636&lt;=zakresy_produkcyjne!C$3)</f>
        <v/>
      </c>
      <c r="AK636" s="309">
        <f>AND(C636&gt;=zakresy_produkcyjne!D$2,C636&lt;=zakresy_produkcyjne!D$3)</f>
        <v/>
      </c>
      <c r="AL636" s="309">
        <f>AND(D636&gt;=zakresy_produkcyjne!E$2,D636&lt;=zakresy_produkcyjne!E$3)</f>
        <v/>
      </c>
      <c r="AM636" s="309">
        <f>AND(E636&gt;=zakresy_produkcyjne!F$2,E636&lt;=zakresy_produkcyjne!F$3)</f>
        <v/>
      </c>
      <c r="AN636" s="309">
        <f>AND(F636&gt;=zakresy_produkcyjne!G$2,F636&lt;=zakresy_produkcyjne!G$3)</f>
        <v/>
      </c>
      <c r="AO636" s="309">
        <f>AND(G636&gt;=zakresy_produkcyjne!H$2,G636&lt;=zakresy_produkcyjne!H$3)</f>
        <v/>
      </c>
      <c r="AP636" s="309">
        <f>AND(O636&gt;=zakresy_produkcyjne!I$2,O636&lt;=zakresy_produkcyjne!I$3)</f>
        <v/>
      </c>
      <c r="AQ636" s="309">
        <f>AND(P636&gt;=zakresy_produkcyjne!J$2,P636&lt;=zakresy_produkcyjne!J$3)</f>
        <v/>
      </c>
      <c r="AR636" s="309">
        <f>AND(Q636&gt;=zakresy_produkcyjne!K$2,Q636&lt;=zakresy_produkcyjne!K$3)</f>
        <v/>
      </c>
      <c r="AS636" s="309">
        <f>AND(R636&gt;=zakresy_produkcyjne!L$2,R636&lt;=zakresy_produkcyjne!L$3)</f>
        <v/>
      </c>
      <c r="AT636" s="309">
        <f>AND(AI636:AO636)</f>
        <v/>
      </c>
      <c r="AU636" s="309">
        <f>AND(AP636:AS636)</f>
        <v/>
      </c>
      <c r="AV636" s="309">
        <f>AND(AT636:AU636)</f>
        <v/>
      </c>
      <c r="AW636" s="309">
        <f>AI636*zakresy_produkcyjne!B$4+AJ636*zakresy_produkcyjne!C$4+AK636*zakresy_produkcyjne!D$4+AL636*zakresy_produkcyjne!E$4+AM636*zakresy_produkcyjne!F$4+AN636*zakresy_produkcyjne!G$4+AO636*zakresy_produkcyjne!H$4+AP636*zakresy_produkcyjne!I$4+AQ636*zakresy_produkcyjne!J$4+AR636*zakresy_produkcyjne!K$4+AS636*zakresy_produkcyjne!L$4</f>
        <v/>
      </c>
    </row>
    <row customHeight="1" ht="13.8" r="637" s="311">
      <c r="A637" s="503" t="n">
        <v>3.72</v>
      </c>
      <c r="B637" s="503" t="n">
        <v>2.51</v>
      </c>
      <c r="C637" s="503" t="n">
        <v>0.35</v>
      </c>
      <c r="D637" s="503" t="n">
        <v>0.043</v>
      </c>
      <c r="E637" s="503" t="n">
        <v>0.05</v>
      </c>
      <c r="F637" s="503" t="n">
        <v>0.09</v>
      </c>
      <c r="G637" s="503" t="n">
        <v>0.06</v>
      </c>
      <c r="H637" s="503" t="n">
        <v>0.017</v>
      </c>
      <c r="I637" s="503" t="n">
        <v>0.023</v>
      </c>
      <c r="J637" s="503" t="n">
        <v>0</v>
      </c>
      <c r="K637" s="503" t="n">
        <v>0</v>
      </c>
      <c r="L637" s="503" t="n">
        <v>0.021</v>
      </c>
      <c r="M637" s="503" t="n">
        <v>0</v>
      </c>
      <c r="N637" s="503" t="n">
        <v>0</v>
      </c>
      <c r="O637" s="503" t="n">
        <v>871</v>
      </c>
      <c r="P637" s="503" t="n">
        <v>60</v>
      </c>
      <c r="Q637" s="503" t="n">
        <v>316</v>
      </c>
      <c r="R637" s="503" t="n">
        <v>60</v>
      </c>
      <c r="S637" s="503" t="n"/>
      <c r="T637" s="503" t="n"/>
      <c r="U637" s="503" t="n"/>
      <c r="V637" s="503">
        <f>KONWERTUJ_TWARDOSC(AE637,tabela_twardosci!$M$8:$M$69,tabela_twardosci!$K$8:$K$69)</f>
        <v/>
      </c>
      <c r="W637" s="503" t="n"/>
      <c r="X637" s="503" t="n"/>
      <c r="Y637" s="504" t="n">
        <v>68</v>
      </c>
      <c r="Z637" s="503" t="n"/>
      <c r="AA637" s="503" t="n"/>
      <c r="AB637" s="503" t="n"/>
      <c r="AC637" s="503" t="n"/>
      <c r="AD637" s="503" t="n"/>
      <c r="AE637" s="503" t="n">
        <v>426</v>
      </c>
      <c r="AF637" s="309">
        <f>NOT(OR(ISBLANK(S637),ISBLANK(T637),ISBLANK(U637),ISBLANK(V637),AND(ISBLANK(W637),ISBLANK(X637))))</f>
        <v/>
      </c>
      <c r="AG637" s="309" t="n">
        <v>25</v>
      </c>
      <c r="AH637" s="309">
        <f>IF(AG777&lt;=30,1,IF(AG777&lt;=60,2,IF(AG777&lt;=100,3,"bd")))</f>
        <v/>
      </c>
      <c r="AI637" s="309">
        <f>AND(A637&gt;=zakresy_produkcyjne!B$2,A637&lt;=zakresy_produkcyjne!B$3)</f>
        <v/>
      </c>
      <c r="AJ637" s="309">
        <f>AND(B637&gt;=zakresy_produkcyjne!C$2,B637&lt;=zakresy_produkcyjne!C$3)</f>
        <v/>
      </c>
      <c r="AK637" s="309">
        <f>AND(C637&gt;=zakresy_produkcyjne!D$2,C637&lt;=zakresy_produkcyjne!D$3)</f>
        <v/>
      </c>
      <c r="AL637" s="309">
        <f>AND(D637&gt;=zakresy_produkcyjne!E$2,D637&lt;=zakresy_produkcyjne!E$3)</f>
        <v/>
      </c>
      <c r="AM637" s="309">
        <f>AND(E637&gt;=zakresy_produkcyjne!F$2,E637&lt;=zakresy_produkcyjne!F$3)</f>
        <v/>
      </c>
      <c r="AN637" s="309">
        <f>AND(F637&gt;=zakresy_produkcyjne!G$2,F637&lt;=zakresy_produkcyjne!G$3)</f>
        <v/>
      </c>
      <c r="AO637" s="309">
        <f>AND(G637&gt;=zakresy_produkcyjne!H$2,G637&lt;=zakresy_produkcyjne!H$3)</f>
        <v/>
      </c>
      <c r="AP637" s="309">
        <f>AND(O637&gt;=zakresy_produkcyjne!I$2,O637&lt;=zakresy_produkcyjne!I$3)</f>
        <v/>
      </c>
      <c r="AQ637" s="309">
        <f>AND(P637&gt;=zakresy_produkcyjne!J$2,P637&lt;=zakresy_produkcyjne!J$3)</f>
        <v/>
      </c>
      <c r="AR637" s="309">
        <f>AND(Q637&gt;=zakresy_produkcyjne!K$2,Q637&lt;=zakresy_produkcyjne!K$3)</f>
        <v/>
      </c>
      <c r="AS637" s="309">
        <f>AND(R637&gt;=zakresy_produkcyjne!L$2,R637&lt;=zakresy_produkcyjne!L$3)</f>
        <v/>
      </c>
      <c r="AT637" s="309">
        <f>AND(AI637:AO637)</f>
        <v/>
      </c>
      <c r="AU637" s="309">
        <f>AND(AP637:AS637)</f>
        <v/>
      </c>
      <c r="AV637" s="309">
        <f>AND(AT637:AU637)</f>
        <v/>
      </c>
      <c r="AW637" s="309">
        <f>AI637*zakresy_produkcyjne!B$4+AJ637*zakresy_produkcyjne!C$4+AK637*zakresy_produkcyjne!D$4+AL637*zakresy_produkcyjne!E$4+AM637*zakresy_produkcyjne!F$4+AN637*zakresy_produkcyjne!G$4+AO637*zakresy_produkcyjne!H$4+AP637*zakresy_produkcyjne!I$4+AQ637*zakresy_produkcyjne!J$4+AR637*zakresy_produkcyjne!K$4+AS637*zakresy_produkcyjne!L$4</f>
        <v/>
      </c>
    </row>
    <row customHeight="1" ht="13.8" r="638" s="311">
      <c r="A638" s="503" t="n">
        <v>3.72</v>
      </c>
      <c r="B638" s="503" t="n">
        <v>2.51</v>
      </c>
      <c r="C638" s="503" t="n">
        <v>0.35</v>
      </c>
      <c r="D638" s="503" t="n">
        <v>0.043</v>
      </c>
      <c r="E638" s="503" t="n">
        <v>0.05</v>
      </c>
      <c r="F638" s="503" t="n">
        <v>0.09</v>
      </c>
      <c r="G638" s="503" t="n">
        <v>0.06</v>
      </c>
      <c r="H638" s="503" t="n">
        <v>0.017</v>
      </c>
      <c r="I638" s="503" t="n">
        <v>0.023</v>
      </c>
      <c r="J638" s="503" t="n">
        <v>0</v>
      </c>
      <c r="K638" s="503" t="n">
        <v>0</v>
      </c>
      <c r="L638" s="503" t="n">
        <v>0.021</v>
      </c>
      <c r="M638" s="503" t="n">
        <v>0</v>
      </c>
      <c r="N638" s="503" t="n">
        <v>0</v>
      </c>
      <c r="O638" s="503" t="n">
        <v>871</v>
      </c>
      <c r="P638" s="503" t="n">
        <v>60</v>
      </c>
      <c r="Q638" s="503" t="n">
        <v>316</v>
      </c>
      <c r="R638" s="503" t="n">
        <v>90</v>
      </c>
      <c r="S638" s="503" t="n"/>
      <c r="T638" s="503" t="n"/>
      <c r="U638" s="503" t="n"/>
      <c r="V638" s="503">
        <f>KONWERTUJ_TWARDOSC(AE638,tabela_twardosci!$M$8:$M$69,tabela_twardosci!$K$8:$K$69)</f>
        <v/>
      </c>
      <c r="W638" s="503" t="n"/>
      <c r="X638" s="503" t="n"/>
      <c r="Y638" s="504" t="n">
        <v>68</v>
      </c>
      <c r="Z638" s="503" t="n"/>
      <c r="AA638" s="503" t="n"/>
      <c r="AB638" s="503" t="n"/>
      <c r="AC638" s="503" t="n"/>
      <c r="AD638" s="503" t="n"/>
      <c r="AE638" s="503" t="n">
        <v>427</v>
      </c>
      <c r="AF638" s="309">
        <f>NOT(OR(ISBLANK(S638),ISBLANK(T638),ISBLANK(U638),ISBLANK(V638),AND(ISBLANK(W638),ISBLANK(X638))))</f>
        <v/>
      </c>
      <c r="AG638" s="309" t="n">
        <v>25</v>
      </c>
      <c r="AH638" s="309">
        <f>IF(AG778&lt;=30,1,IF(AG778&lt;=60,2,IF(AG778&lt;=100,3,"bd")))</f>
        <v/>
      </c>
      <c r="AI638" s="309">
        <f>AND(A638&gt;=zakresy_produkcyjne!B$2,A638&lt;=zakresy_produkcyjne!B$3)</f>
        <v/>
      </c>
      <c r="AJ638" s="309">
        <f>AND(B638&gt;=zakresy_produkcyjne!C$2,B638&lt;=zakresy_produkcyjne!C$3)</f>
        <v/>
      </c>
      <c r="AK638" s="309">
        <f>AND(C638&gt;=zakresy_produkcyjne!D$2,C638&lt;=zakresy_produkcyjne!D$3)</f>
        <v/>
      </c>
      <c r="AL638" s="309">
        <f>AND(D638&gt;=zakresy_produkcyjne!E$2,D638&lt;=zakresy_produkcyjne!E$3)</f>
        <v/>
      </c>
      <c r="AM638" s="309">
        <f>AND(E638&gt;=zakresy_produkcyjne!F$2,E638&lt;=zakresy_produkcyjne!F$3)</f>
        <v/>
      </c>
      <c r="AN638" s="309">
        <f>AND(F638&gt;=zakresy_produkcyjne!G$2,F638&lt;=zakresy_produkcyjne!G$3)</f>
        <v/>
      </c>
      <c r="AO638" s="309">
        <f>AND(G638&gt;=zakresy_produkcyjne!H$2,G638&lt;=zakresy_produkcyjne!H$3)</f>
        <v/>
      </c>
      <c r="AP638" s="309">
        <f>AND(O638&gt;=zakresy_produkcyjne!I$2,O638&lt;=zakresy_produkcyjne!I$3)</f>
        <v/>
      </c>
      <c r="AQ638" s="309">
        <f>AND(P638&gt;=zakresy_produkcyjne!J$2,P638&lt;=zakresy_produkcyjne!J$3)</f>
        <v/>
      </c>
      <c r="AR638" s="309">
        <f>AND(Q638&gt;=zakresy_produkcyjne!K$2,Q638&lt;=zakresy_produkcyjne!K$3)</f>
        <v/>
      </c>
      <c r="AS638" s="309">
        <f>AND(R638&gt;=zakresy_produkcyjne!L$2,R638&lt;=zakresy_produkcyjne!L$3)</f>
        <v/>
      </c>
      <c r="AT638" s="309">
        <f>AND(AI638:AO638)</f>
        <v/>
      </c>
      <c r="AU638" s="309">
        <f>AND(AP638:AS638)</f>
        <v/>
      </c>
      <c r="AV638" s="309">
        <f>AND(AT638:AU638)</f>
        <v/>
      </c>
      <c r="AW638" s="309">
        <f>AI638*zakresy_produkcyjne!B$4+AJ638*zakresy_produkcyjne!C$4+AK638*zakresy_produkcyjne!D$4+AL638*zakresy_produkcyjne!E$4+AM638*zakresy_produkcyjne!F$4+AN638*zakresy_produkcyjne!G$4+AO638*zakresy_produkcyjne!H$4+AP638*zakresy_produkcyjne!I$4+AQ638*zakresy_produkcyjne!J$4+AR638*zakresy_produkcyjne!K$4+AS638*zakresy_produkcyjne!L$4</f>
        <v/>
      </c>
    </row>
    <row customHeight="1" ht="13.8" r="639" s="311">
      <c r="A639" s="503" t="n">
        <v>3.72</v>
      </c>
      <c r="B639" s="503" t="n">
        <v>2.51</v>
      </c>
      <c r="C639" s="503" t="n">
        <v>0.35</v>
      </c>
      <c r="D639" s="503" t="n">
        <v>0.043</v>
      </c>
      <c r="E639" s="503" t="n">
        <v>0.05</v>
      </c>
      <c r="F639" s="503" t="n">
        <v>0.09</v>
      </c>
      <c r="G639" s="503" t="n">
        <v>0.06</v>
      </c>
      <c r="H639" s="503" t="n">
        <v>0.017</v>
      </c>
      <c r="I639" s="503" t="n">
        <v>0.023</v>
      </c>
      <c r="J639" s="503" t="n">
        <v>0</v>
      </c>
      <c r="K639" s="503" t="n">
        <v>0</v>
      </c>
      <c r="L639" s="503" t="n">
        <v>0.021</v>
      </c>
      <c r="M639" s="503" t="n">
        <v>0</v>
      </c>
      <c r="N639" s="503" t="n">
        <v>0</v>
      </c>
      <c r="O639" s="503" t="n">
        <v>871</v>
      </c>
      <c r="P639" s="503" t="n">
        <v>60</v>
      </c>
      <c r="Q639" s="503" t="n">
        <v>316</v>
      </c>
      <c r="R639" s="503" t="n">
        <v>120</v>
      </c>
      <c r="S639" s="503" t="n"/>
      <c r="T639" s="503" t="n"/>
      <c r="U639" s="503" t="n"/>
      <c r="V639" s="503">
        <f>KONWERTUJ_TWARDOSC(AE639,tabela_twardosci!$M$8:$M$69,tabela_twardosci!$K$8:$K$69)</f>
        <v/>
      </c>
      <c r="W639" s="503" t="n"/>
      <c r="X639" s="503" t="n"/>
      <c r="Y639" s="504" t="n">
        <v>68</v>
      </c>
      <c r="Z639" s="503" t="n"/>
      <c r="AA639" s="503" t="n"/>
      <c r="AB639" s="503" t="n"/>
      <c r="AC639" s="503" t="n"/>
      <c r="AD639" s="503" t="n"/>
      <c r="AE639" s="503" t="n">
        <v>424</v>
      </c>
      <c r="AF639" s="309">
        <f>NOT(OR(ISBLANK(S639),ISBLANK(T639),ISBLANK(U639),ISBLANK(V639),AND(ISBLANK(W639),ISBLANK(X639))))</f>
        <v/>
      </c>
      <c r="AG639" s="309" t="n">
        <v>25</v>
      </c>
      <c r="AH639" s="309">
        <f>IF(AG779&lt;=30,1,IF(AG779&lt;=60,2,IF(AG779&lt;=100,3,"bd")))</f>
        <v/>
      </c>
      <c r="AI639" s="309">
        <f>AND(A639&gt;=zakresy_produkcyjne!B$2,A639&lt;=zakresy_produkcyjne!B$3)</f>
        <v/>
      </c>
      <c r="AJ639" s="309">
        <f>AND(B639&gt;=zakresy_produkcyjne!C$2,B639&lt;=zakresy_produkcyjne!C$3)</f>
        <v/>
      </c>
      <c r="AK639" s="309">
        <f>AND(C639&gt;=zakresy_produkcyjne!D$2,C639&lt;=zakresy_produkcyjne!D$3)</f>
        <v/>
      </c>
      <c r="AL639" s="309">
        <f>AND(D639&gt;=zakresy_produkcyjne!E$2,D639&lt;=zakresy_produkcyjne!E$3)</f>
        <v/>
      </c>
      <c r="AM639" s="309">
        <f>AND(E639&gt;=zakresy_produkcyjne!F$2,E639&lt;=zakresy_produkcyjne!F$3)</f>
        <v/>
      </c>
      <c r="AN639" s="309">
        <f>AND(F639&gt;=zakresy_produkcyjne!G$2,F639&lt;=zakresy_produkcyjne!G$3)</f>
        <v/>
      </c>
      <c r="AO639" s="309">
        <f>AND(G639&gt;=zakresy_produkcyjne!H$2,G639&lt;=zakresy_produkcyjne!H$3)</f>
        <v/>
      </c>
      <c r="AP639" s="309">
        <f>AND(O639&gt;=zakresy_produkcyjne!I$2,O639&lt;=zakresy_produkcyjne!I$3)</f>
        <v/>
      </c>
      <c r="AQ639" s="309">
        <f>AND(P639&gt;=zakresy_produkcyjne!J$2,P639&lt;=zakresy_produkcyjne!J$3)</f>
        <v/>
      </c>
      <c r="AR639" s="309">
        <f>AND(Q639&gt;=zakresy_produkcyjne!K$2,Q639&lt;=zakresy_produkcyjne!K$3)</f>
        <v/>
      </c>
      <c r="AS639" s="309">
        <f>AND(R639&gt;=zakresy_produkcyjne!L$2,R639&lt;=zakresy_produkcyjne!L$3)</f>
        <v/>
      </c>
      <c r="AT639" s="309">
        <f>AND(AI639:AO639)</f>
        <v/>
      </c>
      <c r="AU639" s="309">
        <f>AND(AP639:AS639)</f>
        <v/>
      </c>
      <c r="AV639" s="309">
        <f>AND(AT639:AU639)</f>
        <v/>
      </c>
      <c r="AW639" s="309">
        <f>AI639*zakresy_produkcyjne!B$4+AJ639*zakresy_produkcyjne!C$4+AK639*zakresy_produkcyjne!D$4+AL639*zakresy_produkcyjne!E$4+AM639*zakresy_produkcyjne!F$4+AN639*zakresy_produkcyjne!G$4+AO639*zakresy_produkcyjne!H$4+AP639*zakresy_produkcyjne!I$4+AQ639*zakresy_produkcyjne!J$4+AR639*zakresy_produkcyjne!K$4+AS639*zakresy_produkcyjne!L$4</f>
        <v/>
      </c>
    </row>
    <row customHeight="1" ht="13.8" r="640" s="311">
      <c r="A640" s="503" t="n">
        <v>3.72</v>
      </c>
      <c r="B640" s="503" t="n">
        <v>2.51</v>
      </c>
      <c r="C640" s="503" t="n">
        <v>0.35</v>
      </c>
      <c r="D640" s="503" t="n">
        <v>0.043</v>
      </c>
      <c r="E640" s="503" t="n">
        <v>0.05</v>
      </c>
      <c r="F640" s="503" t="n">
        <v>0.09</v>
      </c>
      <c r="G640" s="503" t="n">
        <v>0.06</v>
      </c>
      <c r="H640" s="503" t="n">
        <v>0.017</v>
      </c>
      <c r="I640" s="503" t="n">
        <v>0.023</v>
      </c>
      <c r="J640" s="503" t="n">
        <v>0</v>
      </c>
      <c r="K640" s="503" t="n">
        <v>0</v>
      </c>
      <c r="L640" s="503" t="n">
        <v>0.021</v>
      </c>
      <c r="M640" s="503" t="n">
        <v>0</v>
      </c>
      <c r="N640" s="503" t="n">
        <v>0</v>
      </c>
      <c r="O640" s="503" t="n">
        <v>871</v>
      </c>
      <c r="P640" s="503" t="n">
        <v>60</v>
      </c>
      <c r="Q640" s="503" t="n">
        <v>316</v>
      </c>
      <c r="R640" s="503" t="n">
        <v>180</v>
      </c>
      <c r="S640" s="503" t="n"/>
      <c r="T640" s="503" t="n"/>
      <c r="U640" s="503" t="n"/>
      <c r="V640" s="503">
        <f>KONWERTUJ_TWARDOSC(AE640,tabela_twardosci!$M$8:$M$69,tabela_twardosci!$K$8:$K$69)</f>
        <v/>
      </c>
      <c r="W640" s="503" t="n"/>
      <c r="X640" s="503" t="n"/>
      <c r="Y640" s="504" t="n">
        <v>68</v>
      </c>
      <c r="Z640" s="503" t="n"/>
      <c r="AA640" s="503" t="n"/>
      <c r="AB640" s="503" t="n"/>
      <c r="AC640" s="503" t="n"/>
      <c r="AD640" s="503" t="n"/>
      <c r="AE640" s="503" t="n">
        <v>408</v>
      </c>
      <c r="AF640" s="309">
        <f>NOT(OR(ISBLANK(S640),ISBLANK(T640),ISBLANK(U640),ISBLANK(V640),AND(ISBLANK(W640),ISBLANK(X640))))</f>
        <v/>
      </c>
      <c r="AG640" s="309" t="n">
        <v>25</v>
      </c>
      <c r="AH640" s="309">
        <f>IF(AG780&lt;=30,1,IF(AG780&lt;=60,2,IF(AG780&lt;=100,3,"bd")))</f>
        <v/>
      </c>
      <c r="AI640" s="309">
        <f>AND(A640&gt;=zakresy_produkcyjne!B$2,A640&lt;=zakresy_produkcyjne!B$3)</f>
        <v/>
      </c>
      <c r="AJ640" s="309">
        <f>AND(B640&gt;=zakresy_produkcyjne!C$2,B640&lt;=zakresy_produkcyjne!C$3)</f>
        <v/>
      </c>
      <c r="AK640" s="309">
        <f>AND(C640&gt;=zakresy_produkcyjne!D$2,C640&lt;=zakresy_produkcyjne!D$3)</f>
        <v/>
      </c>
      <c r="AL640" s="309">
        <f>AND(D640&gt;=zakresy_produkcyjne!E$2,D640&lt;=zakresy_produkcyjne!E$3)</f>
        <v/>
      </c>
      <c r="AM640" s="309">
        <f>AND(E640&gt;=zakresy_produkcyjne!F$2,E640&lt;=zakresy_produkcyjne!F$3)</f>
        <v/>
      </c>
      <c r="AN640" s="309">
        <f>AND(F640&gt;=zakresy_produkcyjne!G$2,F640&lt;=zakresy_produkcyjne!G$3)</f>
        <v/>
      </c>
      <c r="AO640" s="309">
        <f>AND(G640&gt;=zakresy_produkcyjne!H$2,G640&lt;=zakresy_produkcyjne!H$3)</f>
        <v/>
      </c>
      <c r="AP640" s="309">
        <f>AND(O640&gt;=zakresy_produkcyjne!I$2,O640&lt;=zakresy_produkcyjne!I$3)</f>
        <v/>
      </c>
      <c r="AQ640" s="309">
        <f>AND(P640&gt;=zakresy_produkcyjne!J$2,P640&lt;=zakresy_produkcyjne!J$3)</f>
        <v/>
      </c>
      <c r="AR640" s="309">
        <f>AND(Q640&gt;=zakresy_produkcyjne!K$2,Q640&lt;=zakresy_produkcyjne!K$3)</f>
        <v/>
      </c>
      <c r="AS640" s="309">
        <f>AND(R640&gt;=zakresy_produkcyjne!L$2,R640&lt;=zakresy_produkcyjne!L$3)</f>
        <v/>
      </c>
      <c r="AT640" s="309">
        <f>AND(AI640:AO640)</f>
        <v/>
      </c>
      <c r="AU640" s="309">
        <f>AND(AP640:AS640)</f>
        <v/>
      </c>
      <c r="AV640" s="309">
        <f>AND(AT640:AU640)</f>
        <v/>
      </c>
      <c r="AW640" s="309">
        <f>AI640*zakresy_produkcyjne!B$4+AJ640*zakresy_produkcyjne!C$4+AK640*zakresy_produkcyjne!D$4+AL640*zakresy_produkcyjne!E$4+AM640*zakresy_produkcyjne!F$4+AN640*zakresy_produkcyjne!G$4+AO640*zakresy_produkcyjne!H$4+AP640*zakresy_produkcyjne!I$4+AQ640*zakresy_produkcyjne!J$4+AR640*zakresy_produkcyjne!K$4+AS640*zakresy_produkcyjne!L$4</f>
        <v/>
      </c>
    </row>
    <row customHeight="1" ht="13.8" r="641" s="311">
      <c r="A641" s="503" t="n">
        <v>3.72</v>
      </c>
      <c r="B641" s="503" t="n">
        <v>2.51</v>
      </c>
      <c r="C641" s="503" t="n">
        <v>0.35</v>
      </c>
      <c r="D641" s="503" t="n">
        <v>0.043</v>
      </c>
      <c r="E641" s="503" t="n">
        <v>0.05</v>
      </c>
      <c r="F641" s="503" t="n">
        <v>0.09</v>
      </c>
      <c r="G641" s="503" t="n">
        <v>0.06</v>
      </c>
      <c r="H641" s="503" t="n">
        <v>0.017</v>
      </c>
      <c r="I641" s="503" t="n">
        <v>0.023</v>
      </c>
      <c r="J641" s="503" t="n">
        <v>0</v>
      </c>
      <c r="K641" s="503" t="n">
        <v>0</v>
      </c>
      <c r="L641" s="503" t="n">
        <v>0.021</v>
      </c>
      <c r="M641" s="503" t="n">
        <v>0</v>
      </c>
      <c r="N641" s="503" t="n">
        <v>0</v>
      </c>
      <c r="O641" s="503" t="n">
        <v>871</v>
      </c>
      <c r="P641" s="503" t="n">
        <v>60</v>
      </c>
      <c r="Q641" s="503" t="n">
        <v>316</v>
      </c>
      <c r="R641" s="503" t="n">
        <v>240</v>
      </c>
      <c r="S641" s="503" t="n"/>
      <c r="T641" s="503" t="n"/>
      <c r="U641" s="503" t="n"/>
      <c r="V641" s="503">
        <f>KONWERTUJ_TWARDOSC(AE641,tabela_twardosci!$M$8:$M$69,tabela_twardosci!$K$8:$K$69)</f>
        <v/>
      </c>
      <c r="W641" s="503" t="n"/>
      <c r="X641" s="503" t="n"/>
      <c r="Y641" s="504" t="n">
        <v>68</v>
      </c>
      <c r="Z641" s="503" t="n"/>
      <c r="AA641" s="503" t="n"/>
      <c r="AB641" s="503" t="n"/>
      <c r="AC641" s="503" t="n"/>
      <c r="AD641" s="503" t="n"/>
      <c r="AE641" s="503" t="n">
        <v>433</v>
      </c>
      <c r="AF641" s="309">
        <f>NOT(OR(ISBLANK(S641),ISBLANK(T641),ISBLANK(U641),ISBLANK(V641),AND(ISBLANK(W641),ISBLANK(X641))))</f>
        <v/>
      </c>
      <c r="AG641" s="309" t="n">
        <v>25</v>
      </c>
      <c r="AH641" s="309">
        <f>IF(AG781&lt;=30,1,IF(AG781&lt;=60,2,IF(AG781&lt;=100,3,"bd")))</f>
        <v/>
      </c>
      <c r="AI641" s="309">
        <f>AND(A641&gt;=zakresy_produkcyjne!B$2,A641&lt;=zakresy_produkcyjne!B$3)</f>
        <v/>
      </c>
      <c r="AJ641" s="309">
        <f>AND(B641&gt;=zakresy_produkcyjne!C$2,B641&lt;=zakresy_produkcyjne!C$3)</f>
        <v/>
      </c>
      <c r="AK641" s="309">
        <f>AND(C641&gt;=zakresy_produkcyjne!D$2,C641&lt;=zakresy_produkcyjne!D$3)</f>
        <v/>
      </c>
      <c r="AL641" s="309">
        <f>AND(D641&gt;=zakresy_produkcyjne!E$2,D641&lt;=zakresy_produkcyjne!E$3)</f>
        <v/>
      </c>
      <c r="AM641" s="309">
        <f>AND(E641&gt;=zakresy_produkcyjne!F$2,E641&lt;=zakresy_produkcyjne!F$3)</f>
        <v/>
      </c>
      <c r="AN641" s="309">
        <f>AND(F641&gt;=zakresy_produkcyjne!G$2,F641&lt;=zakresy_produkcyjne!G$3)</f>
        <v/>
      </c>
      <c r="AO641" s="309">
        <f>AND(G641&gt;=zakresy_produkcyjne!H$2,G641&lt;=zakresy_produkcyjne!H$3)</f>
        <v/>
      </c>
      <c r="AP641" s="309">
        <f>AND(O641&gt;=zakresy_produkcyjne!I$2,O641&lt;=zakresy_produkcyjne!I$3)</f>
        <v/>
      </c>
      <c r="AQ641" s="309">
        <f>AND(P641&gt;=zakresy_produkcyjne!J$2,P641&lt;=zakresy_produkcyjne!J$3)</f>
        <v/>
      </c>
      <c r="AR641" s="309">
        <f>AND(Q641&gt;=zakresy_produkcyjne!K$2,Q641&lt;=zakresy_produkcyjne!K$3)</f>
        <v/>
      </c>
      <c r="AS641" s="309">
        <f>AND(R641&gt;=zakresy_produkcyjne!L$2,R641&lt;=zakresy_produkcyjne!L$3)</f>
        <v/>
      </c>
      <c r="AT641" s="309">
        <f>AND(AI641:AO641)</f>
        <v/>
      </c>
      <c r="AU641" s="309">
        <f>AND(AP641:AS641)</f>
        <v/>
      </c>
      <c r="AV641" s="309">
        <f>AND(AT641:AU641)</f>
        <v/>
      </c>
      <c r="AW641" s="309">
        <f>AI641*zakresy_produkcyjne!B$4+AJ641*zakresy_produkcyjne!C$4+AK641*zakresy_produkcyjne!D$4+AL641*zakresy_produkcyjne!E$4+AM641*zakresy_produkcyjne!F$4+AN641*zakresy_produkcyjne!G$4+AO641*zakresy_produkcyjne!H$4+AP641*zakresy_produkcyjne!I$4+AQ641*zakresy_produkcyjne!J$4+AR641*zakresy_produkcyjne!K$4+AS641*zakresy_produkcyjne!L$4</f>
        <v/>
      </c>
    </row>
    <row customHeight="1" ht="13.8" r="642" s="311">
      <c r="A642" s="503" t="n">
        <v>3.72</v>
      </c>
      <c r="B642" s="503" t="n">
        <v>2.51</v>
      </c>
      <c r="C642" s="503" t="n">
        <v>0.35</v>
      </c>
      <c r="D642" s="503" t="n">
        <v>0.043</v>
      </c>
      <c r="E642" s="503" t="n">
        <v>0.05</v>
      </c>
      <c r="F642" s="503" t="n">
        <v>0.09</v>
      </c>
      <c r="G642" s="503" t="n">
        <v>0.06</v>
      </c>
      <c r="H642" s="503" t="n">
        <v>0.017</v>
      </c>
      <c r="I642" s="503" t="n">
        <v>0.023</v>
      </c>
      <c r="J642" s="503" t="n">
        <v>0</v>
      </c>
      <c r="K642" s="503" t="n">
        <v>0</v>
      </c>
      <c r="L642" s="503" t="n">
        <v>0.021</v>
      </c>
      <c r="M642" s="503" t="n">
        <v>0</v>
      </c>
      <c r="N642" s="503" t="n">
        <v>0</v>
      </c>
      <c r="O642" s="503" t="n">
        <v>871</v>
      </c>
      <c r="P642" s="503" t="n">
        <v>60</v>
      </c>
      <c r="Q642" s="503" t="n">
        <v>316</v>
      </c>
      <c r="R642" s="503" t="n">
        <v>360</v>
      </c>
      <c r="S642" s="503" t="n"/>
      <c r="T642" s="503" t="n"/>
      <c r="U642" s="503" t="n"/>
      <c r="V642" s="503">
        <f>KONWERTUJ_TWARDOSC(AE642,tabela_twardosci!$M$8:$M$69,tabela_twardosci!$K$8:$K$69)</f>
        <v/>
      </c>
      <c r="W642" s="503" t="n"/>
      <c r="X642" s="503" t="n"/>
      <c r="Y642" s="504" t="n">
        <v>68</v>
      </c>
      <c r="Z642" s="503" t="n"/>
      <c r="AA642" s="503" t="n"/>
      <c r="AB642" s="503" t="n"/>
      <c r="AC642" s="503" t="n"/>
      <c r="AD642" s="503" t="n"/>
      <c r="AE642" s="503" t="n">
        <v>435</v>
      </c>
      <c r="AF642" s="309">
        <f>NOT(OR(ISBLANK(S642),ISBLANK(T642),ISBLANK(U642),ISBLANK(V642),AND(ISBLANK(W642),ISBLANK(X642))))</f>
        <v/>
      </c>
      <c r="AG642" s="309" t="n">
        <v>25</v>
      </c>
      <c r="AH642" s="309">
        <f>IF(AG782&lt;=30,1,IF(AG782&lt;=60,2,IF(AG782&lt;=100,3,"bd")))</f>
        <v/>
      </c>
      <c r="AI642" s="309">
        <f>AND(A642&gt;=zakresy_produkcyjne!B$2,A642&lt;=zakresy_produkcyjne!B$3)</f>
        <v/>
      </c>
      <c r="AJ642" s="309">
        <f>AND(B642&gt;=zakresy_produkcyjne!C$2,B642&lt;=zakresy_produkcyjne!C$3)</f>
        <v/>
      </c>
      <c r="AK642" s="309">
        <f>AND(C642&gt;=zakresy_produkcyjne!D$2,C642&lt;=zakresy_produkcyjne!D$3)</f>
        <v/>
      </c>
      <c r="AL642" s="309">
        <f>AND(D642&gt;=zakresy_produkcyjne!E$2,D642&lt;=zakresy_produkcyjne!E$3)</f>
        <v/>
      </c>
      <c r="AM642" s="309">
        <f>AND(E642&gt;=zakresy_produkcyjne!F$2,E642&lt;=zakresy_produkcyjne!F$3)</f>
        <v/>
      </c>
      <c r="AN642" s="309">
        <f>AND(F642&gt;=zakresy_produkcyjne!G$2,F642&lt;=zakresy_produkcyjne!G$3)</f>
        <v/>
      </c>
      <c r="AO642" s="309">
        <f>AND(G642&gt;=zakresy_produkcyjne!H$2,G642&lt;=zakresy_produkcyjne!H$3)</f>
        <v/>
      </c>
      <c r="AP642" s="309">
        <f>AND(O642&gt;=zakresy_produkcyjne!I$2,O642&lt;=zakresy_produkcyjne!I$3)</f>
        <v/>
      </c>
      <c r="AQ642" s="309">
        <f>AND(P642&gt;=zakresy_produkcyjne!J$2,P642&lt;=zakresy_produkcyjne!J$3)</f>
        <v/>
      </c>
      <c r="AR642" s="309">
        <f>AND(Q642&gt;=zakresy_produkcyjne!K$2,Q642&lt;=zakresy_produkcyjne!K$3)</f>
        <v/>
      </c>
      <c r="AS642" s="309">
        <f>AND(R642&gt;=zakresy_produkcyjne!L$2,R642&lt;=zakresy_produkcyjne!L$3)</f>
        <v/>
      </c>
      <c r="AT642" s="309">
        <f>AND(AI642:AO642)</f>
        <v/>
      </c>
      <c r="AU642" s="309">
        <f>AND(AP642:AS642)</f>
        <v/>
      </c>
      <c r="AV642" s="309">
        <f>AND(AT642:AU642)</f>
        <v/>
      </c>
      <c r="AW642" s="309">
        <f>AI642*zakresy_produkcyjne!B$4+AJ642*zakresy_produkcyjne!C$4+AK642*zakresy_produkcyjne!D$4+AL642*zakresy_produkcyjne!E$4+AM642*zakresy_produkcyjne!F$4+AN642*zakresy_produkcyjne!G$4+AO642*zakresy_produkcyjne!H$4+AP642*zakresy_produkcyjne!I$4+AQ642*zakresy_produkcyjne!J$4+AR642*zakresy_produkcyjne!K$4+AS642*zakresy_produkcyjne!L$4</f>
        <v/>
      </c>
    </row>
    <row customHeight="1" ht="13.8" r="643" s="311">
      <c r="A643" s="503" t="n">
        <v>3.72</v>
      </c>
      <c r="B643" s="503" t="n">
        <v>2.51</v>
      </c>
      <c r="C643" s="503" t="n">
        <v>0.35</v>
      </c>
      <c r="D643" s="503" t="n">
        <v>0.043</v>
      </c>
      <c r="E643" s="503" t="n">
        <v>0.05</v>
      </c>
      <c r="F643" s="503" t="n">
        <v>0.09</v>
      </c>
      <c r="G643" s="503" t="n">
        <v>0.06</v>
      </c>
      <c r="H643" s="503" t="n">
        <v>0.017</v>
      </c>
      <c r="I643" s="503" t="n">
        <v>0.023</v>
      </c>
      <c r="J643" s="503" t="n">
        <v>0</v>
      </c>
      <c r="K643" s="503" t="n">
        <v>0</v>
      </c>
      <c r="L643" s="503" t="n">
        <v>0.021</v>
      </c>
      <c r="M643" s="503" t="n">
        <v>0</v>
      </c>
      <c r="N643" s="503" t="n">
        <v>0</v>
      </c>
      <c r="O643" s="503" t="n">
        <v>871</v>
      </c>
      <c r="P643" s="503" t="n">
        <v>60</v>
      </c>
      <c r="Q643" s="503" t="n">
        <v>316</v>
      </c>
      <c r="R643" s="503" t="n">
        <v>480</v>
      </c>
      <c r="S643" s="503" t="n"/>
      <c r="T643" s="503" t="n"/>
      <c r="U643" s="503" t="n"/>
      <c r="V643" s="503">
        <f>KONWERTUJ_TWARDOSC(AE643,tabela_twardosci!$M$8:$M$69,tabela_twardosci!$K$8:$K$69)</f>
        <v/>
      </c>
      <c r="W643" s="503" t="n"/>
      <c r="X643" s="503" t="n"/>
      <c r="Y643" s="504" t="n">
        <v>68</v>
      </c>
      <c r="Z643" s="503" t="n"/>
      <c r="AA643" s="503" t="n"/>
      <c r="AB643" s="503" t="n"/>
      <c r="AC643" s="503" t="n"/>
      <c r="AD643" s="503" t="n"/>
      <c r="AE643" s="503" t="n">
        <v>438</v>
      </c>
      <c r="AF643" s="309">
        <f>NOT(OR(ISBLANK(S643),ISBLANK(T643),ISBLANK(U643),ISBLANK(V643),AND(ISBLANK(W643),ISBLANK(X643))))</f>
        <v/>
      </c>
      <c r="AG643" s="309" t="n">
        <v>25</v>
      </c>
      <c r="AH643" s="309">
        <f>IF(AG783&lt;=30,1,IF(AG783&lt;=60,2,IF(AG783&lt;=100,3,"bd")))</f>
        <v/>
      </c>
      <c r="AI643" s="309">
        <f>AND(A643&gt;=zakresy_produkcyjne!B$2,A643&lt;=zakresy_produkcyjne!B$3)</f>
        <v/>
      </c>
      <c r="AJ643" s="309">
        <f>AND(B643&gt;=zakresy_produkcyjne!C$2,B643&lt;=zakresy_produkcyjne!C$3)</f>
        <v/>
      </c>
      <c r="AK643" s="309">
        <f>AND(C643&gt;=zakresy_produkcyjne!D$2,C643&lt;=zakresy_produkcyjne!D$3)</f>
        <v/>
      </c>
      <c r="AL643" s="309">
        <f>AND(D643&gt;=zakresy_produkcyjne!E$2,D643&lt;=zakresy_produkcyjne!E$3)</f>
        <v/>
      </c>
      <c r="AM643" s="309">
        <f>AND(E643&gt;=zakresy_produkcyjne!F$2,E643&lt;=zakresy_produkcyjne!F$3)</f>
        <v/>
      </c>
      <c r="AN643" s="309">
        <f>AND(F643&gt;=zakresy_produkcyjne!G$2,F643&lt;=zakresy_produkcyjne!G$3)</f>
        <v/>
      </c>
      <c r="AO643" s="309">
        <f>AND(G643&gt;=zakresy_produkcyjne!H$2,G643&lt;=zakresy_produkcyjne!H$3)</f>
        <v/>
      </c>
      <c r="AP643" s="309">
        <f>AND(O643&gt;=zakresy_produkcyjne!I$2,O643&lt;=zakresy_produkcyjne!I$3)</f>
        <v/>
      </c>
      <c r="AQ643" s="309">
        <f>AND(P643&gt;=zakresy_produkcyjne!J$2,P643&lt;=zakresy_produkcyjne!J$3)</f>
        <v/>
      </c>
      <c r="AR643" s="309">
        <f>AND(Q643&gt;=zakresy_produkcyjne!K$2,Q643&lt;=zakresy_produkcyjne!K$3)</f>
        <v/>
      </c>
      <c r="AS643" s="309">
        <f>AND(R643&gt;=zakresy_produkcyjne!L$2,R643&lt;=zakresy_produkcyjne!L$3)</f>
        <v/>
      </c>
      <c r="AT643" s="309">
        <f>AND(AI643:AO643)</f>
        <v/>
      </c>
      <c r="AU643" s="309">
        <f>AND(AP643:AS643)</f>
        <v/>
      </c>
      <c r="AV643" s="309">
        <f>AND(AT643:AU643)</f>
        <v/>
      </c>
      <c r="AW643" s="309">
        <f>AI643*zakresy_produkcyjne!B$4+AJ643*zakresy_produkcyjne!C$4+AK643*zakresy_produkcyjne!D$4+AL643*zakresy_produkcyjne!E$4+AM643*zakresy_produkcyjne!F$4+AN643*zakresy_produkcyjne!G$4+AO643*zakresy_produkcyjne!H$4+AP643*zakresy_produkcyjne!I$4+AQ643*zakresy_produkcyjne!J$4+AR643*zakresy_produkcyjne!K$4+AS643*zakresy_produkcyjne!L$4</f>
        <v/>
      </c>
    </row>
    <row customHeight="1" ht="13.8" r="644" s="311">
      <c r="A644" s="503" t="n">
        <v>3.72</v>
      </c>
      <c r="B644" s="503" t="n">
        <v>2.51</v>
      </c>
      <c r="C644" s="503" t="n">
        <v>0.35</v>
      </c>
      <c r="D644" s="503" t="n">
        <v>0.043</v>
      </c>
      <c r="E644" s="503" t="n">
        <v>0.05</v>
      </c>
      <c r="F644" s="503" t="n">
        <v>0.09</v>
      </c>
      <c r="G644" s="503" t="n">
        <v>0.06</v>
      </c>
      <c r="H644" s="503" t="n">
        <v>0.017</v>
      </c>
      <c r="I644" s="503" t="n">
        <v>0.023</v>
      </c>
      <c r="J644" s="503" t="n">
        <v>0</v>
      </c>
      <c r="K644" s="503" t="n">
        <v>0</v>
      </c>
      <c r="L644" s="503" t="n">
        <v>0.021</v>
      </c>
      <c r="M644" s="503" t="n">
        <v>0</v>
      </c>
      <c r="N644" s="503" t="n">
        <v>0</v>
      </c>
      <c r="O644" s="503" t="n">
        <v>871</v>
      </c>
      <c r="P644" s="503" t="n">
        <v>60</v>
      </c>
      <c r="Q644" s="503" t="n">
        <v>371</v>
      </c>
      <c r="R644" s="503" t="n">
        <v>30</v>
      </c>
      <c r="S644" s="503" t="n"/>
      <c r="T644" s="503" t="n"/>
      <c r="U644" s="503" t="n">
        <v>6.7</v>
      </c>
      <c r="V644" s="503">
        <f>KONWERTUJ_TWARDOSC(AE644,tabela_twardosci!$M$8:$M$69,tabela_twardosci!$K$8:$K$69)</f>
        <v/>
      </c>
      <c r="W644" s="503" t="n"/>
      <c r="X644" s="503" t="n"/>
      <c r="Y644" s="504" t="n">
        <v>68</v>
      </c>
      <c r="Z644" s="503" t="n"/>
      <c r="AA644" s="503" t="n"/>
      <c r="AB644" s="503" t="n"/>
      <c r="AC644" s="503" t="n"/>
      <c r="AD644" s="503" t="n"/>
      <c r="AE644" s="503" t="n">
        <v>350</v>
      </c>
      <c r="AF644" s="309">
        <f>NOT(OR(ISBLANK(S644),ISBLANK(T644),ISBLANK(U644),ISBLANK(V644),AND(ISBLANK(W644),ISBLANK(X644))))</f>
        <v/>
      </c>
      <c r="AG644" s="309" t="n">
        <v>25</v>
      </c>
      <c r="AH644" s="309">
        <f>IF(AG789&lt;=30,1,IF(AG789&lt;=60,2,IF(AG789&lt;=100,3,"bd")))</f>
        <v/>
      </c>
      <c r="AI644" s="309">
        <f>AND(A644&gt;=zakresy_produkcyjne!B$2,A644&lt;=zakresy_produkcyjne!B$3)</f>
        <v/>
      </c>
      <c r="AJ644" s="309">
        <f>AND(B644&gt;=zakresy_produkcyjne!C$2,B644&lt;=zakresy_produkcyjne!C$3)</f>
        <v/>
      </c>
      <c r="AK644" s="309">
        <f>AND(C644&gt;=zakresy_produkcyjne!D$2,C644&lt;=zakresy_produkcyjne!D$3)</f>
        <v/>
      </c>
      <c r="AL644" s="309">
        <f>AND(D644&gt;=zakresy_produkcyjne!E$2,D644&lt;=zakresy_produkcyjne!E$3)</f>
        <v/>
      </c>
      <c r="AM644" s="309">
        <f>AND(E644&gt;=zakresy_produkcyjne!F$2,E644&lt;=zakresy_produkcyjne!F$3)</f>
        <v/>
      </c>
      <c r="AN644" s="309">
        <f>AND(F644&gt;=zakresy_produkcyjne!G$2,F644&lt;=zakresy_produkcyjne!G$3)</f>
        <v/>
      </c>
      <c r="AO644" s="309">
        <f>AND(G644&gt;=zakresy_produkcyjne!H$2,G644&lt;=zakresy_produkcyjne!H$3)</f>
        <v/>
      </c>
      <c r="AP644" s="309">
        <f>AND(O644&gt;=zakresy_produkcyjne!I$2,O644&lt;=zakresy_produkcyjne!I$3)</f>
        <v/>
      </c>
      <c r="AQ644" s="309">
        <f>AND(P644&gt;=zakresy_produkcyjne!J$2,P644&lt;=zakresy_produkcyjne!J$3)</f>
        <v/>
      </c>
      <c r="AR644" s="309">
        <f>AND(Q644&gt;=zakresy_produkcyjne!K$2,Q644&lt;=zakresy_produkcyjne!K$3)</f>
        <v/>
      </c>
      <c r="AS644" s="309">
        <f>AND(R644&gt;=zakresy_produkcyjne!L$2,R644&lt;=zakresy_produkcyjne!L$3)</f>
        <v/>
      </c>
      <c r="AT644" s="309">
        <f>AND(AI644:AO644)</f>
        <v/>
      </c>
      <c r="AU644" s="309">
        <f>AND(AP644:AS644)</f>
        <v/>
      </c>
      <c r="AV644" s="309">
        <f>AND(AT644:AU644)</f>
        <v/>
      </c>
      <c r="AW644" s="309">
        <f>AI644*zakresy_produkcyjne!B$4+AJ644*zakresy_produkcyjne!C$4+AK644*zakresy_produkcyjne!D$4+AL644*zakresy_produkcyjne!E$4+AM644*zakresy_produkcyjne!F$4+AN644*zakresy_produkcyjne!G$4+AO644*zakresy_produkcyjne!H$4+AP644*zakresy_produkcyjne!I$4+AQ644*zakresy_produkcyjne!J$4+AR644*zakresy_produkcyjne!K$4+AS644*zakresy_produkcyjne!L$4</f>
        <v/>
      </c>
    </row>
    <row customHeight="1" ht="13.8" r="645" s="311">
      <c r="A645" s="503" t="n">
        <v>3.72</v>
      </c>
      <c r="B645" s="503" t="n">
        <v>2.51</v>
      </c>
      <c r="C645" s="503" t="n">
        <v>0.35</v>
      </c>
      <c r="D645" s="503" t="n">
        <v>0.043</v>
      </c>
      <c r="E645" s="503" t="n">
        <v>0.05</v>
      </c>
      <c r="F645" s="503" t="n">
        <v>0.09</v>
      </c>
      <c r="G645" s="503" t="n">
        <v>0.06</v>
      </c>
      <c r="H645" s="503" t="n">
        <v>0.017</v>
      </c>
      <c r="I645" s="503" t="n">
        <v>0.023</v>
      </c>
      <c r="J645" s="503" t="n">
        <v>0</v>
      </c>
      <c r="K645" s="503" t="n">
        <v>0</v>
      </c>
      <c r="L645" s="503" t="n">
        <v>0.021</v>
      </c>
      <c r="M645" s="503" t="n">
        <v>0</v>
      </c>
      <c r="N645" s="503" t="n">
        <v>0</v>
      </c>
      <c r="O645" s="503" t="n">
        <v>871</v>
      </c>
      <c r="P645" s="503" t="n">
        <v>60</v>
      </c>
      <c r="Q645" s="503" t="n">
        <v>371</v>
      </c>
      <c r="R645" s="503" t="n">
        <v>40</v>
      </c>
      <c r="S645" s="503" t="n"/>
      <c r="T645" s="503" t="n"/>
      <c r="U645" s="503" t="n">
        <v>8.4</v>
      </c>
      <c r="V645" s="503" t="n"/>
      <c r="W645" s="503" t="n"/>
      <c r="X645" s="503" t="n"/>
      <c r="Y645" s="504" t="n">
        <v>68</v>
      </c>
      <c r="Z645" s="503" t="n"/>
      <c r="AA645" s="503" t="n"/>
      <c r="AB645" s="503" t="n"/>
      <c r="AC645" s="503" t="n"/>
      <c r="AD645" s="503" t="n"/>
      <c r="AE645" s="503" t="n"/>
      <c r="AF645" s="309">
        <f>NOT(OR(ISBLANK(S645),ISBLANK(T645),ISBLANK(U645),ISBLANK(V645),AND(ISBLANK(W645),ISBLANK(X645))))</f>
        <v/>
      </c>
      <c r="AG645" s="309" t="n">
        <v>26</v>
      </c>
      <c r="AH645" s="309">
        <f>IF(AG790&lt;=30,1,IF(AG790&lt;=60,2,IF(AG790&lt;=100,3,"bd")))</f>
        <v/>
      </c>
      <c r="AI645" s="309">
        <f>AND(A645&gt;=zakresy_produkcyjne!B$2,A645&lt;=zakresy_produkcyjne!B$3)</f>
        <v/>
      </c>
      <c r="AJ645" s="309">
        <f>AND(B645&gt;=zakresy_produkcyjne!C$2,B645&lt;=zakresy_produkcyjne!C$3)</f>
        <v/>
      </c>
      <c r="AK645" s="309">
        <f>AND(C645&gt;=zakresy_produkcyjne!D$2,C645&lt;=zakresy_produkcyjne!D$3)</f>
        <v/>
      </c>
      <c r="AL645" s="309">
        <f>AND(D645&gt;=zakresy_produkcyjne!E$2,D645&lt;=zakresy_produkcyjne!E$3)</f>
        <v/>
      </c>
      <c r="AM645" s="309">
        <f>AND(E645&gt;=zakresy_produkcyjne!F$2,E645&lt;=zakresy_produkcyjne!F$3)</f>
        <v/>
      </c>
      <c r="AN645" s="309">
        <f>AND(F645&gt;=zakresy_produkcyjne!G$2,F645&lt;=zakresy_produkcyjne!G$3)</f>
        <v/>
      </c>
      <c r="AO645" s="309">
        <f>AND(G645&gt;=zakresy_produkcyjne!H$2,G645&lt;=zakresy_produkcyjne!H$3)</f>
        <v/>
      </c>
      <c r="AP645" s="309">
        <f>AND(O645&gt;=zakresy_produkcyjne!I$2,O645&lt;=zakresy_produkcyjne!I$3)</f>
        <v/>
      </c>
      <c r="AQ645" s="309">
        <f>AND(P645&gt;=zakresy_produkcyjne!J$2,P645&lt;=zakresy_produkcyjne!J$3)</f>
        <v/>
      </c>
      <c r="AR645" s="309">
        <f>AND(Q645&gt;=zakresy_produkcyjne!K$2,Q645&lt;=zakresy_produkcyjne!K$3)</f>
        <v/>
      </c>
      <c r="AS645" s="309">
        <f>AND(R645&gt;=zakresy_produkcyjne!L$2,R645&lt;=zakresy_produkcyjne!L$3)</f>
        <v/>
      </c>
      <c r="AT645" s="309">
        <f>AND(AI645:AO645)</f>
        <v/>
      </c>
      <c r="AU645" s="309">
        <f>AND(AP645:AS645)</f>
        <v/>
      </c>
      <c r="AV645" s="309">
        <f>AND(AT645:AU645)</f>
        <v/>
      </c>
      <c r="AW645" s="309">
        <f>AI645*zakresy_produkcyjne!B$4+AJ645*zakresy_produkcyjne!C$4+AK645*zakresy_produkcyjne!D$4+AL645*zakresy_produkcyjne!E$4+AM645*zakresy_produkcyjne!F$4+AN645*zakresy_produkcyjne!G$4+AO645*zakresy_produkcyjne!H$4+AP645*zakresy_produkcyjne!I$4+AQ645*zakresy_produkcyjne!J$4+AR645*zakresy_produkcyjne!K$4+AS645*zakresy_produkcyjne!L$4</f>
        <v/>
      </c>
    </row>
    <row customHeight="1" ht="13.8" r="646" s="311">
      <c r="A646" s="503" t="n">
        <v>3.72</v>
      </c>
      <c r="B646" s="503" t="n">
        <v>2.51</v>
      </c>
      <c r="C646" s="503" t="n">
        <v>0.35</v>
      </c>
      <c r="D646" s="503" t="n">
        <v>0.043</v>
      </c>
      <c r="E646" s="503" t="n">
        <v>0.05</v>
      </c>
      <c r="F646" s="503" t="n">
        <v>0.09</v>
      </c>
      <c r="G646" s="503" t="n">
        <v>0.06</v>
      </c>
      <c r="H646" s="503" t="n">
        <v>0.017</v>
      </c>
      <c r="I646" s="503" t="n">
        <v>0.023</v>
      </c>
      <c r="J646" s="503" t="n">
        <v>0</v>
      </c>
      <c r="K646" s="503" t="n">
        <v>0</v>
      </c>
      <c r="L646" s="503" t="n">
        <v>0.021</v>
      </c>
      <c r="M646" s="503" t="n">
        <v>0</v>
      </c>
      <c r="N646" s="503" t="n">
        <v>0</v>
      </c>
      <c r="O646" s="503" t="n">
        <v>871</v>
      </c>
      <c r="P646" s="503" t="n">
        <v>60</v>
      </c>
      <c r="Q646" s="503" t="n">
        <v>371</v>
      </c>
      <c r="R646" s="503" t="n">
        <v>60</v>
      </c>
      <c r="S646" s="503" t="n"/>
      <c r="T646" s="503" t="n"/>
      <c r="U646" s="503" t="n"/>
      <c r="V646" s="503">
        <f>KONWERTUJ_TWARDOSC(AE646,tabela_twardosci!$M$8:$M$69,tabela_twardosci!$K$8:$K$69)</f>
        <v/>
      </c>
      <c r="W646" s="503" t="n"/>
      <c r="X646" s="503" t="n"/>
      <c r="Y646" s="504" t="n">
        <v>68</v>
      </c>
      <c r="Z646" s="503" t="n"/>
      <c r="AA646" s="503" t="n"/>
      <c r="AB646" s="503" t="n"/>
      <c r="AC646" s="503" t="n"/>
      <c r="AD646" s="503" t="n"/>
      <c r="AE646" s="503" t="n">
        <v>344</v>
      </c>
      <c r="AF646" s="309">
        <f>NOT(OR(ISBLANK(S646),ISBLANK(T646),ISBLANK(U646),ISBLANK(V646),AND(ISBLANK(W646),ISBLANK(X646))))</f>
        <v/>
      </c>
      <c r="AG646" s="309" t="n">
        <v>25</v>
      </c>
      <c r="AH646" s="309">
        <f>IF(AG790&lt;=30,1,IF(AG790&lt;=60,2,IF(AG790&lt;=100,3,"bd")))</f>
        <v/>
      </c>
      <c r="AI646" s="309">
        <f>AND(A646&gt;=zakresy_produkcyjne!B$2,A646&lt;=zakresy_produkcyjne!B$3)</f>
        <v/>
      </c>
      <c r="AJ646" s="309">
        <f>AND(B646&gt;=zakresy_produkcyjne!C$2,B646&lt;=zakresy_produkcyjne!C$3)</f>
        <v/>
      </c>
      <c r="AK646" s="309">
        <f>AND(C646&gt;=zakresy_produkcyjne!D$2,C646&lt;=zakresy_produkcyjne!D$3)</f>
        <v/>
      </c>
      <c r="AL646" s="309">
        <f>AND(D646&gt;=zakresy_produkcyjne!E$2,D646&lt;=zakresy_produkcyjne!E$3)</f>
        <v/>
      </c>
      <c r="AM646" s="309">
        <f>AND(E646&gt;=zakresy_produkcyjne!F$2,E646&lt;=zakresy_produkcyjne!F$3)</f>
        <v/>
      </c>
      <c r="AN646" s="309">
        <f>AND(F646&gt;=zakresy_produkcyjne!G$2,F646&lt;=zakresy_produkcyjne!G$3)</f>
        <v/>
      </c>
      <c r="AO646" s="309">
        <f>AND(G646&gt;=zakresy_produkcyjne!H$2,G646&lt;=zakresy_produkcyjne!H$3)</f>
        <v/>
      </c>
      <c r="AP646" s="309">
        <f>AND(O646&gt;=zakresy_produkcyjne!I$2,O646&lt;=zakresy_produkcyjne!I$3)</f>
        <v/>
      </c>
      <c r="AQ646" s="309">
        <f>AND(P646&gt;=zakresy_produkcyjne!J$2,P646&lt;=zakresy_produkcyjne!J$3)</f>
        <v/>
      </c>
      <c r="AR646" s="309">
        <f>AND(Q646&gt;=zakresy_produkcyjne!K$2,Q646&lt;=zakresy_produkcyjne!K$3)</f>
        <v/>
      </c>
      <c r="AS646" s="309">
        <f>AND(R646&gt;=zakresy_produkcyjne!L$2,R646&lt;=zakresy_produkcyjne!L$3)</f>
        <v/>
      </c>
      <c r="AT646" s="309">
        <f>AND(AI646:AO646)</f>
        <v/>
      </c>
      <c r="AU646" s="309">
        <f>AND(AP646:AS646)</f>
        <v/>
      </c>
      <c r="AV646" s="309">
        <f>AND(AT646:AU646)</f>
        <v/>
      </c>
      <c r="AW646" s="309">
        <f>AI646*zakresy_produkcyjne!B$4+AJ646*zakresy_produkcyjne!C$4+AK646*zakresy_produkcyjne!D$4+AL646*zakresy_produkcyjne!E$4+AM646*zakresy_produkcyjne!F$4+AN646*zakresy_produkcyjne!G$4+AO646*zakresy_produkcyjne!H$4+AP646*zakresy_produkcyjne!I$4+AQ646*zakresy_produkcyjne!J$4+AR646*zakresy_produkcyjne!K$4+AS646*zakresy_produkcyjne!L$4</f>
        <v/>
      </c>
    </row>
    <row customHeight="1" ht="13.8" r="647" s="311">
      <c r="A647" s="503" t="n">
        <v>3.72</v>
      </c>
      <c r="B647" s="503" t="n">
        <v>2.51</v>
      </c>
      <c r="C647" s="503" t="n">
        <v>0.35</v>
      </c>
      <c r="D647" s="503" t="n">
        <v>0.043</v>
      </c>
      <c r="E647" s="503" t="n">
        <v>0.05</v>
      </c>
      <c r="F647" s="503" t="n">
        <v>0.09</v>
      </c>
      <c r="G647" s="503" t="n">
        <v>0.06</v>
      </c>
      <c r="H647" s="503" t="n">
        <v>0.017</v>
      </c>
      <c r="I647" s="503" t="n">
        <v>0.023</v>
      </c>
      <c r="J647" s="503" t="n">
        <v>0</v>
      </c>
      <c r="K647" s="503" t="n">
        <v>0</v>
      </c>
      <c r="L647" s="503" t="n">
        <v>0.021</v>
      </c>
      <c r="M647" s="503" t="n">
        <v>0</v>
      </c>
      <c r="N647" s="503" t="n">
        <v>0</v>
      </c>
      <c r="O647" s="503" t="n">
        <v>871</v>
      </c>
      <c r="P647" s="503" t="n">
        <v>60</v>
      </c>
      <c r="Q647" s="503" t="n">
        <v>371</v>
      </c>
      <c r="R647" s="503" t="n">
        <v>90</v>
      </c>
      <c r="S647" s="503" t="n"/>
      <c r="T647" s="503" t="n"/>
      <c r="U647" s="503" t="n"/>
      <c r="V647" s="503">
        <f>KONWERTUJ_TWARDOSC(AE647,tabela_twardosci!$M$8:$M$69,tabela_twardosci!$K$8:$K$69)</f>
        <v/>
      </c>
      <c r="W647" s="503" t="n"/>
      <c r="X647" s="503" t="n"/>
      <c r="Y647" s="504" t="n">
        <v>68</v>
      </c>
      <c r="Z647" s="503" t="n"/>
      <c r="AA647" s="503" t="n"/>
      <c r="AB647" s="503" t="n"/>
      <c r="AC647" s="503" t="n"/>
      <c r="AD647" s="503" t="n"/>
      <c r="AE647" s="503" t="n">
        <v>351</v>
      </c>
      <c r="AF647" s="309">
        <f>NOT(OR(ISBLANK(S647),ISBLANK(T647),ISBLANK(U647),ISBLANK(V647),AND(ISBLANK(W647),ISBLANK(X647))))</f>
        <v/>
      </c>
      <c r="AG647" s="309" t="n">
        <v>25</v>
      </c>
      <c r="AH647" s="309">
        <f>IF(AG791&lt;=30,1,IF(AG791&lt;=60,2,IF(AG791&lt;=100,3,"bd")))</f>
        <v/>
      </c>
      <c r="AI647" s="309">
        <f>AND(A647&gt;=zakresy_produkcyjne!B$2,A647&lt;=zakresy_produkcyjne!B$3)</f>
        <v/>
      </c>
      <c r="AJ647" s="309">
        <f>AND(B647&gt;=zakresy_produkcyjne!C$2,B647&lt;=zakresy_produkcyjne!C$3)</f>
        <v/>
      </c>
      <c r="AK647" s="309">
        <f>AND(C647&gt;=zakresy_produkcyjne!D$2,C647&lt;=zakresy_produkcyjne!D$3)</f>
        <v/>
      </c>
      <c r="AL647" s="309">
        <f>AND(D647&gt;=zakresy_produkcyjne!E$2,D647&lt;=zakresy_produkcyjne!E$3)</f>
        <v/>
      </c>
      <c r="AM647" s="309">
        <f>AND(E647&gt;=zakresy_produkcyjne!F$2,E647&lt;=zakresy_produkcyjne!F$3)</f>
        <v/>
      </c>
      <c r="AN647" s="309">
        <f>AND(F647&gt;=zakresy_produkcyjne!G$2,F647&lt;=zakresy_produkcyjne!G$3)</f>
        <v/>
      </c>
      <c r="AO647" s="309">
        <f>AND(G647&gt;=zakresy_produkcyjne!H$2,G647&lt;=zakresy_produkcyjne!H$3)</f>
        <v/>
      </c>
      <c r="AP647" s="309">
        <f>AND(O647&gt;=zakresy_produkcyjne!I$2,O647&lt;=zakresy_produkcyjne!I$3)</f>
        <v/>
      </c>
      <c r="AQ647" s="309">
        <f>AND(P647&gt;=zakresy_produkcyjne!J$2,P647&lt;=zakresy_produkcyjne!J$3)</f>
        <v/>
      </c>
      <c r="AR647" s="309">
        <f>AND(Q647&gt;=zakresy_produkcyjne!K$2,Q647&lt;=zakresy_produkcyjne!K$3)</f>
        <v/>
      </c>
      <c r="AS647" s="309">
        <f>AND(R647&gt;=zakresy_produkcyjne!L$2,R647&lt;=zakresy_produkcyjne!L$3)</f>
        <v/>
      </c>
      <c r="AT647" s="309">
        <f>AND(AI647:AO647)</f>
        <v/>
      </c>
      <c r="AU647" s="309">
        <f>AND(AP647:AS647)</f>
        <v/>
      </c>
      <c r="AV647" s="309">
        <f>AND(AT647:AU647)</f>
        <v/>
      </c>
      <c r="AW647" s="309">
        <f>AI647*zakresy_produkcyjne!B$4+AJ647*zakresy_produkcyjne!C$4+AK647*zakresy_produkcyjne!D$4+AL647*zakresy_produkcyjne!E$4+AM647*zakresy_produkcyjne!F$4+AN647*zakresy_produkcyjne!G$4+AO647*zakresy_produkcyjne!H$4+AP647*zakresy_produkcyjne!I$4+AQ647*zakresy_produkcyjne!J$4+AR647*zakresy_produkcyjne!K$4+AS647*zakresy_produkcyjne!L$4</f>
        <v/>
      </c>
    </row>
    <row customHeight="1" ht="13.8" r="648" s="311">
      <c r="A648" s="503" t="n">
        <v>3.72</v>
      </c>
      <c r="B648" s="503" t="n">
        <v>2.51</v>
      </c>
      <c r="C648" s="503" t="n">
        <v>0.35</v>
      </c>
      <c r="D648" s="503" t="n">
        <v>0.043</v>
      </c>
      <c r="E648" s="503" t="n">
        <v>0.05</v>
      </c>
      <c r="F648" s="503" t="n">
        <v>0.09</v>
      </c>
      <c r="G648" s="503" t="n">
        <v>0.06</v>
      </c>
      <c r="H648" s="503" t="n">
        <v>0.017</v>
      </c>
      <c r="I648" s="503" t="n">
        <v>0.023</v>
      </c>
      <c r="J648" s="503" t="n">
        <v>0</v>
      </c>
      <c r="K648" s="503" t="n">
        <v>0</v>
      </c>
      <c r="L648" s="503" t="n">
        <v>0.021</v>
      </c>
      <c r="M648" s="503" t="n">
        <v>0</v>
      </c>
      <c r="N648" s="503" t="n">
        <v>0</v>
      </c>
      <c r="O648" s="503" t="n">
        <v>871</v>
      </c>
      <c r="P648" s="503" t="n">
        <v>60</v>
      </c>
      <c r="Q648" s="503" t="n">
        <v>371</v>
      </c>
      <c r="R648" s="503" t="n">
        <v>120</v>
      </c>
      <c r="S648" s="503" t="n"/>
      <c r="T648" s="503" t="n"/>
      <c r="U648" s="503" t="n">
        <v>6.4</v>
      </c>
      <c r="V648" s="503">
        <f>KONWERTUJ_TWARDOSC(AE648,tabela_twardosci!$M$8:$M$69,tabela_twardosci!$K$8:$K$69)</f>
        <v/>
      </c>
      <c r="W648" s="503" t="n"/>
      <c r="X648" s="503" t="n"/>
      <c r="Y648" s="504" t="n">
        <v>68</v>
      </c>
      <c r="Z648" s="503" t="n"/>
      <c r="AA648" s="503" t="n"/>
      <c r="AB648" s="503" t="n"/>
      <c r="AC648" s="503" t="n"/>
      <c r="AD648" s="503" t="n"/>
      <c r="AE648" s="503" t="n">
        <v>350</v>
      </c>
      <c r="AF648" s="309">
        <f>NOT(OR(ISBLANK(S648),ISBLANK(T648),ISBLANK(U648),ISBLANK(V648),AND(ISBLANK(W648),ISBLANK(X648))))</f>
        <v/>
      </c>
      <c r="AG648" s="309" t="n">
        <v>25</v>
      </c>
      <c r="AH648" s="309">
        <f>IF(AG792&lt;=30,1,IF(AG792&lt;=60,2,IF(AG792&lt;=100,3,"bd")))</f>
        <v/>
      </c>
      <c r="AI648" s="309">
        <f>AND(A648&gt;=zakresy_produkcyjne!B$2,A648&lt;=zakresy_produkcyjne!B$3)</f>
        <v/>
      </c>
      <c r="AJ648" s="309">
        <f>AND(B648&gt;=zakresy_produkcyjne!C$2,B648&lt;=zakresy_produkcyjne!C$3)</f>
        <v/>
      </c>
      <c r="AK648" s="309">
        <f>AND(C648&gt;=zakresy_produkcyjne!D$2,C648&lt;=zakresy_produkcyjne!D$3)</f>
        <v/>
      </c>
      <c r="AL648" s="309">
        <f>AND(D648&gt;=zakresy_produkcyjne!E$2,D648&lt;=zakresy_produkcyjne!E$3)</f>
        <v/>
      </c>
      <c r="AM648" s="309">
        <f>AND(E648&gt;=zakresy_produkcyjne!F$2,E648&lt;=zakresy_produkcyjne!F$3)</f>
        <v/>
      </c>
      <c r="AN648" s="309">
        <f>AND(F648&gt;=zakresy_produkcyjne!G$2,F648&lt;=zakresy_produkcyjne!G$3)</f>
        <v/>
      </c>
      <c r="AO648" s="309">
        <f>AND(G648&gt;=zakresy_produkcyjne!H$2,G648&lt;=zakresy_produkcyjne!H$3)</f>
        <v/>
      </c>
      <c r="AP648" s="309">
        <f>AND(O648&gt;=zakresy_produkcyjne!I$2,O648&lt;=zakresy_produkcyjne!I$3)</f>
        <v/>
      </c>
      <c r="AQ648" s="309">
        <f>AND(P648&gt;=zakresy_produkcyjne!J$2,P648&lt;=zakresy_produkcyjne!J$3)</f>
        <v/>
      </c>
      <c r="AR648" s="309">
        <f>AND(Q648&gt;=zakresy_produkcyjne!K$2,Q648&lt;=zakresy_produkcyjne!K$3)</f>
        <v/>
      </c>
      <c r="AS648" s="309">
        <f>AND(R648&gt;=zakresy_produkcyjne!L$2,R648&lt;=zakresy_produkcyjne!L$3)</f>
        <v/>
      </c>
      <c r="AT648" s="309">
        <f>AND(AI648:AO648)</f>
        <v/>
      </c>
      <c r="AU648" s="309">
        <f>AND(AP648:AS648)</f>
        <v/>
      </c>
      <c r="AV648" s="309">
        <f>AND(AT648:AU648)</f>
        <v/>
      </c>
      <c r="AW648" s="309">
        <f>AI648*zakresy_produkcyjne!B$4+AJ648*zakresy_produkcyjne!C$4+AK648*zakresy_produkcyjne!D$4+AL648*zakresy_produkcyjne!E$4+AM648*zakresy_produkcyjne!F$4+AN648*zakresy_produkcyjne!G$4+AO648*zakresy_produkcyjne!H$4+AP648*zakresy_produkcyjne!I$4+AQ648*zakresy_produkcyjne!J$4+AR648*zakresy_produkcyjne!K$4+AS648*zakresy_produkcyjne!L$4</f>
        <v/>
      </c>
    </row>
    <row customHeight="1" ht="13.8" r="649" s="311">
      <c r="A649" s="503" t="n">
        <v>3.72</v>
      </c>
      <c r="B649" s="503" t="n">
        <v>2.51</v>
      </c>
      <c r="C649" s="503" t="n">
        <v>0.35</v>
      </c>
      <c r="D649" s="503" t="n">
        <v>0.043</v>
      </c>
      <c r="E649" s="503" t="n">
        <v>0.05</v>
      </c>
      <c r="F649" s="503" t="n">
        <v>0.09</v>
      </c>
      <c r="G649" s="503" t="n">
        <v>0.06</v>
      </c>
      <c r="H649" s="503" t="n">
        <v>0.017</v>
      </c>
      <c r="I649" s="503" t="n">
        <v>0.023</v>
      </c>
      <c r="J649" s="503" t="n">
        <v>0</v>
      </c>
      <c r="K649" s="503" t="n">
        <v>0</v>
      </c>
      <c r="L649" s="503" t="n">
        <v>0.021</v>
      </c>
      <c r="M649" s="503" t="n">
        <v>0</v>
      </c>
      <c r="N649" s="503" t="n">
        <v>0</v>
      </c>
      <c r="O649" s="503" t="n">
        <v>871</v>
      </c>
      <c r="P649" s="503" t="n">
        <v>60</v>
      </c>
      <c r="Q649" s="503" t="n">
        <v>371</v>
      </c>
      <c r="R649" s="503" t="n">
        <v>180</v>
      </c>
      <c r="S649" s="503" t="n"/>
      <c r="T649" s="503" t="n"/>
      <c r="U649" s="503" t="n"/>
      <c r="V649" s="503">
        <f>KONWERTUJ_TWARDOSC(AE649,tabela_twardosci!$M$8:$M$69,tabela_twardosci!$K$8:$K$69)</f>
        <v/>
      </c>
      <c r="W649" s="503" t="n"/>
      <c r="X649" s="503" t="n"/>
      <c r="Y649" s="504" t="n">
        <v>68</v>
      </c>
      <c r="Z649" s="503" t="n"/>
      <c r="AA649" s="503" t="n"/>
      <c r="AB649" s="503" t="n"/>
      <c r="AC649" s="503" t="n"/>
      <c r="AD649" s="503" t="n"/>
      <c r="AE649" s="503" t="n">
        <v>355</v>
      </c>
      <c r="AF649" s="309">
        <f>NOT(OR(ISBLANK(S649),ISBLANK(T649),ISBLANK(U649),ISBLANK(V649),AND(ISBLANK(W649),ISBLANK(X649))))</f>
        <v/>
      </c>
      <c r="AG649" s="309" t="n">
        <v>25</v>
      </c>
      <c r="AH649" s="309">
        <f>IF(AG793&lt;=30,1,IF(AG793&lt;=60,2,IF(AG793&lt;=100,3,"bd")))</f>
        <v/>
      </c>
      <c r="AI649" s="309">
        <f>AND(A649&gt;=zakresy_produkcyjne!B$2,A649&lt;=zakresy_produkcyjne!B$3)</f>
        <v/>
      </c>
      <c r="AJ649" s="309">
        <f>AND(B649&gt;=zakresy_produkcyjne!C$2,B649&lt;=zakresy_produkcyjne!C$3)</f>
        <v/>
      </c>
      <c r="AK649" s="309">
        <f>AND(C649&gt;=zakresy_produkcyjne!D$2,C649&lt;=zakresy_produkcyjne!D$3)</f>
        <v/>
      </c>
      <c r="AL649" s="309">
        <f>AND(D649&gt;=zakresy_produkcyjne!E$2,D649&lt;=zakresy_produkcyjne!E$3)</f>
        <v/>
      </c>
      <c r="AM649" s="309">
        <f>AND(E649&gt;=zakresy_produkcyjne!F$2,E649&lt;=zakresy_produkcyjne!F$3)</f>
        <v/>
      </c>
      <c r="AN649" s="309">
        <f>AND(F649&gt;=zakresy_produkcyjne!G$2,F649&lt;=zakresy_produkcyjne!G$3)</f>
        <v/>
      </c>
      <c r="AO649" s="309">
        <f>AND(G649&gt;=zakresy_produkcyjne!H$2,G649&lt;=zakresy_produkcyjne!H$3)</f>
        <v/>
      </c>
      <c r="AP649" s="309">
        <f>AND(O649&gt;=zakresy_produkcyjne!I$2,O649&lt;=zakresy_produkcyjne!I$3)</f>
        <v/>
      </c>
      <c r="AQ649" s="309">
        <f>AND(P649&gt;=zakresy_produkcyjne!J$2,P649&lt;=zakresy_produkcyjne!J$3)</f>
        <v/>
      </c>
      <c r="AR649" s="309">
        <f>AND(Q649&gt;=zakresy_produkcyjne!K$2,Q649&lt;=zakresy_produkcyjne!K$3)</f>
        <v/>
      </c>
      <c r="AS649" s="309">
        <f>AND(R649&gt;=zakresy_produkcyjne!L$2,R649&lt;=zakresy_produkcyjne!L$3)</f>
        <v/>
      </c>
      <c r="AT649" s="309">
        <f>AND(AI649:AO649)</f>
        <v/>
      </c>
      <c r="AU649" s="309">
        <f>AND(AP649:AS649)</f>
        <v/>
      </c>
      <c r="AV649" s="309">
        <f>AND(AT649:AU649)</f>
        <v/>
      </c>
      <c r="AW649" s="309">
        <f>AI649*zakresy_produkcyjne!B$4+AJ649*zakresy_produkcyjne!C$4+AK649*zakresy_produkcyjne!D$4+AL649*zakresy_produkcyjne!E$4+AM649*zakresy_produkcyjne!F$4+AN649*zakresy_produkcyjne!G$4+AO649*zakresy_produkcyjne!H$4+AP649*zakresy_produkcyjne!I$4+AQ649*zakresy_produkcyjne!J$4+AR649*zakresy_produkcyjne!K$4+AS649*zakresy_produkcyjne!L$4</f>
        <v/>
      </c>
    </row>
    <row customHeight="1" ht="13.8" r="650" s="311">
      <c r="A650" s="503" t="n">
        <v>3.72</v>
      </c>
      <c r="B650" s="503" t="n">
        <v>2.51</v>
      </c>
      <c r="C650" s="503" t="n">
        <v>0.35</v>
      </c>
      <c r="D650" s="503" t="n">
        <v>0.043</v>
      </c>
      <c r="E650" s="503" t="n">
        <v>0.05</v>
      </c>
      <c r="F650" s="503" t="n">
        <v>0.09</v>
      </c>
      <c r="G650" s="503" t="n">
        <v>0.06</v>
      </c>
      <c r="H650" s="503" t="n">
        <v>0.017</v>
      </c>
      <c r="I650" s="503" t="n">
        <v>0.023</v>
      </c>
      <c r="J650" s="503" t="n">
        <v>0</v>
      </c>
      <c r="K650" s="503" t="n">
        <v>0</v>
      </c>
      <c r="L650" s="503" t="n">
        <v>0.021</v>
      </c>
      <c r="M650" s="503" t="n">
        <v>0</v>
      </c>
      <c r="N650" s="503" t="n">
        <v>0</v>
      </c>
      <c r="O650" s="503" t="n">
        <v>871</v>
      </c>
      <c r="P650" s="503" t="n">
        <v>60</v>
      </c>
      <c r="Q650" s="503" t="n">
        <v>371</v>
      </c>
      <c r="R650" s="503" t="n">
        <v>240</v>
      </c>
      <c r="S650" s="503" t="n"/>
      <c r="T650" s="503" t="n"/>
      <c r="U650" s="503" t="n"/>
      <c r="V650" s="503">
        <f>KONWERTUJ_TWARDOSC(AE650,tabela_twardosci!$M$8:$M$69,tabela_twardosci!$K$8:$K$69)</f>
        <v/>
      </c>
      <c r="W650" s="503" t="n"/>
      <c r="X650" s="503" t="n"/>
      <c r="Y650" s="504" t="n">
        <v>68</v>
      </c>
      <c r="Z650" s="503" t="n"/>
      <c r="AA650" s="503" t="n"/>
      <c r="AB650" s="503" t="n"/>
      <c r="AC650" s="503" t="n"/>
      <c r="AD650" s="503" t="n"/>
      <c r="AE650" s="503" t="n">
        <v>352</v>
      </c>
      <c r="AF650" s="309">
        <f>NOT(OR(ISBLANK(S650),ISBLANK(T650),ISBLANK(U650),ISBLANK(V650),AND(ISBLANK(W650),ISBLANK(X650))))</f>
        <v/>
      </c>
      <c r="AG650" s="309" t="n">
        <v>25</v>
      </c>
      <c r="AH650" s="309">
        <f>IF(AG794&lt;=30,1,IF(AG794&lt;=60,2,IF(AG794&lt;=100,3,"bd")))</f>
        <v/>
      </c>
      <c r="AI650" s="309">
        <f>AND(A650&gt;=zakresy_produkcyjne!B$2,A650&lt;=zakresy_produkcyjne!B$3)</f>
        <v/>
      </c>
      <c r="AJ650" s="309">
        <f>AND(B650&gt;=zakresy_produkcyjne!C$2,B650&lt;=zakresy_produkcyjne!C$3)</f>
        <v/>
      </c>
      <c r="AK650" s="309">
        <f>AND(C650&gt;=zakresy_produkcyjne!D$2,C650&lt;=zakresy_produkcyjne!D$3)</f>
        <v/>
      </c>
      <c r="AL650" s="309">
        <f>AND(D650&gt;=zakresy_produkcyjne!E$2,D650&lt;=zakresy_produkcyjne!E$3)</f>
        <v/>
      </c>
      <c r="AM650" s="309">
        <f>AND(E650&gt;=zakresy_produkcyjne!F$2,E650&lt;=zakresy_produkcyjne!F$3)</f>
        <v/>
      </c>
      <c r="AN650" s="309">
        <f>AND(F650&gt;=zakresy_produkcyjne!G$2,F650&lt;=zakresy_produkcyjne!G$3)</f>
        <v/>
      </c>
      <c r="AO650" s="309">
        <f>AND(G650&gt;=zakresy_produkcyjne!H$2,G650&lt;=zakresy_produkcyjne!H$3)</f>
        <v/>
      </c>
      <c r="AP650" s="309">
        <f>AND(O650&gt;=zakresy_produkcyjne!I$2,O650&lt;=zakresy_produkcyjne!I$3)</f>
        <v/>
      </c>
      <c r="AQ650" s="309">
        <f>AND(P650&gt;=zakresy_produkcyjne!J$2,P650&lt;=zakresy_produkcyjne!J$3)</f>
        <v/>
      </c>
      <c r="AR650" s="309">
        <f>AND(Q650&gt;=zakresy_produkcyjne!K$2,Q650&lt;=zakresy_produkcyjne!K$3)</f>
        <v/>
      </c>
      <c r="AS650" s="309">
        <f>AND(R650&gt;=zakresy_produkcyjne!L$2,R650&lt;=zakresy_produkcyjne!L$3)</f>
        <v/>
      </c>
      <c r="AT650" s="309">
        <f>AND(AI650:AO650)</f>
        <v/>
      </c>
      <c r="AU650" s="309">
        <f>AND(AP650:AS650)</f>
        <v/>
      </c>
      <c r="AV650" s="309">
        <f>AND(AT650:AU650)</f>
        <v/>
      </c>
      <c r="AW650" s="309">
        <f>AI650*zakresy_produkcyjne!B$4+AJ650*zakresy_produkcyjne!C$4+AK650*zakresy_produkcyjne!D$4+AL650*zakresy_produkcyjne!E$4+AM650*zakresy_produkcyjne!F$4+AN650*zakresy_produkcyjne!G$4+AO650*zakresy_produkcyjne!H$4+AP650*zakresy_produkcyjne!I$4+AQ650*zakresy_produkcyjne!J$4+AR650*zakresy_produkcyjne!K$4+AS650*zakresy_produkcyjne!L$4</f>
        <v/>
      </c>
    </row>
    <row customHeight="1" ht="13.8" r="651" s="311">
      <c r="A651" s="503" t="n">
        <v>3.72</v>
      </c>
      <c r="B651" s="503" t="n">
        <v>2.51</v>
      </c>
      <c r="C651" s="503" t="n">
        <v>0.35</v>
      </c>
      <c r="D651" s="503" t="n">
        <v>0.043</v>
      </c>
      <c r="E651" s="503" t="n">
        <v>0.05</v>
      </c>
      <c r="F651" s="503" t="n">
        <v>0.09</v>
      </c>
      <c r="G651" s="503" t="n">
        <v>0.06</v>
      </c>
      <c r="H651" s="503" t="n">
        <v>0.017</v>
      </c>
      <c r="I651" s="503" t="n">
        <v>0.023</v>
      </c>
      <c r="J651" s="503" t="n">
        <v>0</v>
      </c>
      <c r="K651" s="503" t="n">
        <v>0</v>
      </c>
      <c r="L651" s="503" t="n">
        <v>0.021</v>
      </c>
      <c r="M651" s="503" t="n">
        <v>0</v>
      </c>
      <c r="N651" s="503" t="n">
        <v>0</v>
      </c>
      <c r="O651" s="503" t="n">
        <v>871</v>
      </c>
      <c r="P651" s="503" t="n">
        <v>60</v>
      </c>
      <c r="Q651" s="503" t="n">
        <v>371</v>
      </c>
      <c r="R651" s="503" t="n">
        <v>360</v>
      </c>
      <c r="S651" s="503" t="n"/>
      <c r="T651" s="503" t="n"/>
      <c r="U651" s="503" t="n"/>
      <c r="V651" s="503">
        <f>KONWERTUJ_TWARDOSC(AE651,tabela_twardosci!$M$8:$M$69,tabela_twardosci!$K$8:$K$69)</f>
        <v/>
      </c>
      <c r="W651" s="503" t="n"/>
      <c r="X651" s="503" t="n"/>
      <c r="Y651" s="504" t="n">
        <v>68</v>
      </c>
      <c r="Z651" s="503" t="n"/>
      <c r="AA651" s="503" t="n"/>
      <c r="AB651" s="503" t="n"/>
      <c r="AC651" s="503" t="n"/>
      <c r="AD651" s="503" t="n"/>
      <c r="AE651" s="503" t="n">
        <v>363</v>
      </c>
      <c r="AF651" s="309">
        <f>NOT(OR(ISBLANK(S651),ISBLANK(T651),ISBLANK(U651),ISBLANK(V651),AND(ISBLANK(W651),ISBLANK(X651))))</f>
        <v/>
      </c>
      <c r="AG651" s="309" t="n">
        <v>25</v>
      </c>
      <c r="AH651" s="309">
        <f>IF(AG795&lt;=30,1,IF(AG795&lt;=60,2,IF(AG795&lt;=100,3,"bd")))</f>
        <v/>
      </c>
      <c r="AI651" s="309">
        <f>AND(A651&gt;=zakresy_produkcyjne!B$2,A651&lt;=zakresy_produkcyjne!B$3)</f>
        <v/>
      </c>
      <c r="AJ651" s="309">
        <f>AND(B651&gt;=zakresy_produkcyjne!C$2,B651&lt;=zakresy_produkcyjne!C$3)</f>
        <v/>
      </c>
      <c r="AK651" s="309">
        <f>AND(C651&gt;=zakresy_produkcyjne!D$2,C651&lt;=zakresy_produkcyjne!D$3)</f>
        <v/>
      </c>
      <c r="AL651" s="309">
        <f>AND(D651&gt;=zakresy_produkcyjne!E$2,D651&lt;=zakresy_produkcyjne!E$3)</f>
        <v/>
      </c>
      <c r="AM651" s="309">
        <f>AND(E651&gt;=zakresy_produkcyjne!F$2,E651&lt;=zakresy_produkcyjne!F$3)</f>
        <v/>
      </c>
      <c r="AN651" s="309">
        <f>AND(F651&gt;=zakresy_produkcyjne!G$2,F651&lt;=zakresy_produkcyjne!G$3)</f>
        <v/>
      </c>
      <c r="AO651" s="309">
        <f>AND(G651&gt;=zakresy_produkcyjne!H$2,G651&lt;=zakresy_produkcyjne!H$3)</f>
        <v/>
      </c>
      <c r="AP651" s="309">
        <f>AND(O651&gt;=zakresy_produkcyjne!I$2,O651&lt;=zakresy_produkcyjne!I$3)</f>
        <v/>
      </c>
      <c r="AQ651" s="309">
        <f>AND(P651&gt;=zakresy_produkcyjne!J$2,P651&lt;=zakresy_produkcyjne!J$3)</f>
        <v/>
      </c>
      <c r="AR651" s="309">
        <f>AND(Q651&gt;=zakresy_produkcyjne!K$2,Q651&lt;=zakresy_produkcyjne!K$3)</f>
        <v/>
      </c>
      <c r="AS651" s="309">
        <f>AND(R651&gt;=zakresy_produkcyjne!L$2,R651&lt;=zakresy_produkcyjne!L$3)</f>
        <v/>
      </c>
      <c r="AT651" s="309">
        <f>AND(AI651:AO651)</f>
        <v/>
      </c>
      <c r="AU651" s="309">
        <f>AND(AP651:AS651)</f>
        <v/>
      </c>
      <c r="AV651" s="309">
        <f>AND(AT651:AU651)</f>
        <v/>
      </c>
      <c r="AW651" s="309">
        <f>AI651*zakresy_produkcyjne!B$4+AJ651*zakresy_produkcyjne!C$4+AK651*zakresy_produkcyjne!D$4+AL651*zakresy_produkcyjne!E$4+AM651*zakresy_produkcyjne!F$4+AN651*zakresy_produkcyjne!G$4+AO651*zakresy_produkcyjne!H$4+AP651*zakresy_produkcyjne!I$4+AQ651*zakresy_produkcyjne!J$4+AR651*zakresy_produkcyjne!K$4+AS651*zakresy_produkcyjne!L$4</f>
        <v/>
      </c>
    </row>
    <row customHeight="1" ht="13.8" r="652" s="311">
      <c r="A652" s="503" t="n">
        <v>3.72</v>
      </c>
      <c r="B652" s="503" t="n">
        <v>2.51</v>
      </c>
      <c r="C652" s="503" t="n">
        <v>0.35</v>
      </c>
      <c r="D652" s="503" t="n">
        <v>0.043</v>
      </c>
      <c r="E652" s="503" t="n">
        <v>0.05</v>
      </c>
      <c r="F652" s="503" t="n">
        <v>0.09</v>
      </c>
      <c r="G652" s="503" t="n">
        <v>0.06</v>
      </c>
      <c r="H652" s="503" t="n">
        <v>0.017</v>
      </c>
      <c r="I652" s="503" t="n">
        <v>0.023</v>
      </c>
      <c r="J652" s="503" t="n">
        <v>0</v>
      </c>
      <c r="K652" s="503" t="n">
        <v>0</v>
      </c>
      <c r="L652" s="503" t="n">
        <v>0.021</v>
      </c>
      <c r="M652" s="503" t="n">
        <v>0</v>
      </c>
      <c r="N652" s="503" t="n">
        <v>0</v>
      </c>
      <c r="O652" s="503" t="n">
        <v>871</v>
      </c>
      <c r="P652" s="503" t="n">
        <v>60</v>
      </c>
      <c r="Q652" s="503" t="n">
        <v>371</v>
      </c>
      <c r="R652" s="503" t="n">
        <v>480</v>
      </c>
      <c r="S652" s="503" t="n"/>
      <c r="T652" s="503" t="n"/>
      <c r="U652" s="503" t="n">
        <v>3.7</v>
      </c>
      <c r="V652" s="503">
        <f>KONWERTUJ_TWARDOSC(AE652,tabela_twardosci!$M$8:$M$69,tabela_twardosci!$K$8:$K$69)</f>
        <v/>
      </c>
      <c r="W652" s="503" t="n"/>
      <c r="X652" s="503" t="n"/>
      <c r="Y652" s="504" t="n">
        <v>68</v>
      </c>
      <c r="Z652" s="503" t="n"/>
      <c r="AA652" s="503" t="n"/>
      <c r="AB652" s="503" t="n"/>
      <c r="AC652" s="503" t="n"/>
      <c r="AD652" s="503" t="n"/>
      <c r="AE652" s="503" t="n">
        <v>355</v>
      </c>
      <c r="AF652" s="309">
        <f>NOT(OR(ISBLANK(S652),ISBLANK(T652),ISBLANK(U652),ISBLANK(V652),AND(ISBLANK(W652),ISBLANK(X652))))</f>
        <v/>
      </c>
      <c r="AG652" s="309" t="n">
        <v>25</v>
      </c>
      <c r="AH652" s="309">
        <f>IF(AG796&lt;=30,1,IF(AG796&lt;=60,2,IF(AG796&lt;=100,3,"bd")))</f>
        <v/>
      </c>
      <c r="AI652" s="309">
        <f>AND(A652&gt;=zakresy_produkcyjne!B$2,A652&lt;=zakresy_produkcyjne!B$3)</f>
        <v/>
      </c>
      <c r="AJ652" s="309">
        <f>AND(B652&gt;=zakresy_produkcyjne!C$2,B652&lt;=zakresy_produkcyjne!C$3)</f>
        <v/>
      </c>
      <c r="AK652" s="309">
        <f>AND(C652&gt;=zakresy_produkcyjne!D$2,C652&lt;=zakresy_produkcyjne!D$3)</f>
        <v/>
      </c>
      <c r="AL652" s="309">
        <f>AND(D652&gt;=zakresy_produkcyjne!E$2,D652&lt;=zakresy_produkcyjne!E$3)</f>
        <v/>
      </c>
      <c r="AM652" s="309">
        <f>AND(E652&gt;=zakresy_produkcyjne!F$2,E652&lt;=zakresy_produkcyjne!F$3)</f>
        <v/>
      </c>
      <c r="AN652" s="309">
        <f>AND(F652&gt;=zakresy_produkcyjne!G$2,F652&lt;=zakresy_produkcyjne!G$3)</f>
        <v/>
      </c>
      <c r="AO652" s="309">
        <f>AND(G652&gt;=zakresy_produkcyjne!H$2,G652&lt;=zakresy_produkcyjne!H$3)</f>
        <v/>
      </c>
      <c r="AP652" s="309">
        <f>AND(O652&gt;=zakresy_produkcyjne!I$2,O652&lt;=zakresy_produkcyjne!I$3)</f>
        <v/>
      </c>
      <c r="AQ652" s="309">
        <f>AND(P652&gt;=zakresy_produkcyjne!J$2,P652&lt;=zakresy_produkcyjne!J$3)</f>
        <v/>
      </c>
      <c r="AR652" s="309">
        <f>AND(Q652&gt;=zakresy_produkcyjne!K$2,Q652&lt;=zakresy_produkcyjne!K$3)</f>
        <v/>
      </c>
      <c r="AS652" s="309">
        <f>AND(R652&gt;=zakresy_produkcyjne!L$2,R652&lt;=zakresy_produkcyjne!L$3)</f>
        <v/>
      </c>
      <c r="AT652" s="309">
        <f>AND(AI652:AO652)</f>
        <v/>
      </c>
      <c r="AU652" s="309">
        <f>AND(AP652:AS652)</f>
        <v/>
      </c>
      <c r="AV652" s="309">
        <f>AND(AT652:AU652)</f>
        <v/>
      </c>
      <c r="AW652" s="309">
        <f>AI652*zakresy_produkcyjne!B$4+AJ652*zakresy_produkcyjne!C$4+AK652*zakresy_produkcyjne!D$4+AL652*zakresy_produkcyjne!E$4+AM652*zakresy_produkcyjne!F$4+AN652*zakresy_produkcyjne!G$4+AO652*zakresy_produkcyjne!H$4+AP652*zakresy_produkcyjne!I$4+AQ652*zakresy_produkcyjne!J$4+AR652*zakresy_produkcyjne!K$4+AS652*zakresy_produkcyjne!L$4</f>
        <v/>
      </c>
    </row>
    <row customHeight="1" ht="13.8" r="653" s="311">
      <c r="A653" s="503" t="n">
        <v>3.72</v>
      </c>
      <c r="B653" s="503" t="n">
        <v>2.51</v>
      </c>
      <c r="C653" s="503" t="n">
        <v>0.35</v>
      </c>
      <c r="D653" s="503" t="n">
        <v>0.043</v>
      </c>
      <c r="E653" s="503" t="n">
        <v>0.05</v>
      </c>
      <c r="F653" s="503" t="n">
        <v>0.09</v>
      </c>
      <c r="G653" s="503" t="n">
        <v>0.06</v>
      </c>
      <c r="H653" s="503" t="n">
        <v>0.017</v>
      </c>
      <c r="I653" s="503" t="n">
        <v>0.023</v>
      </c>
      <c r="J653" s="503" t="n">
        <v>0</v>
      </c>
      <c r="K653" s="503" t="n">
        <v>0</v>
      </c>
      <c r="L653" s="503" t="n">
        <v>0.021</v>
      </c>
      <c r="M653" s="503" t="n">
        <v>0</v>
      </c>
      <c r="N653" s="503" t="n">
        <v>0</v>
      </c>
      <c r="O653" s="503" t="n">
        <v>927</v>
      </c>
      <c r="P653" s="503" t="n">
        <v>60</v>
      </c>
      <c r="Q653" s="503" t="n">
        <v>316</v>
      </c>
      <c r="R653" s="503" t="n">
        <v>30</v>
      </c>
      <c r="S653" s="503" t="n"/>
      <c r="T653" s="503" t="n"/>
      <c r="U653" s="503" t="n"/>
      <c r="V653" s="503">
        <f>KONWERTUJ_TWARDOSC(AE653,tabela_twardosci!$M$8:$M$69,tabela_twardosci!$K$8:$K$69)</f>
        <v/>
      </c>
      <c r="W653" s="503" t="n"/>
      <c r="X653" s="503" t="n"/>
      <c r="Y653" s="504" t="n">
        <v>68</v>
      </c>
      <c r="Z653" s="503" t="n"/>
      <c r="AA653" s="503" t="n"/>
      <c r="AB653" s="503" t="n"/>
      <c r="AC653" s="503" t="n"/>
      <c r="AD653" s="503" t="n"/>
      <c r="AE653" s="503" t="n">
        <v>407</v>
      </c>
      <c r="AF653" s="309">
        <f>NOT(OR(ISBLANK(S653),ISBLANK(T653),ISBLANK(U653),ISBLANK(V653),AND(ISBLANK(W653),ISBLANK(X653))))</f>
        <v/>
      </c>
      <c r="AG653" s="309" t="n">
        <v>25</v>
      </c>
      <c r="AH653" s="309">
        <f>IF(AG802&lt;=30,1,IF(AG802&lt;=60,2,IF(AG802&lt;=100,3,"bd")))</f>
        <v/>
      </c>
      <c r="AI653" s="309">
        <f>AND(A653&gt;=zakresy_produkcyjne!B$2,A653&lt;=zakresy_produkcyjne!B$3)</f>
        <v/>
      </c>
      <c r="AJ653" s="309">
        <f>AND(B653&gt;=zakresy_produkcyjne!C$2,B653&lt;=zakresy_produkcyjne!C$3)</f>
        <v/>
      </c>
      <c r="AK653" s="309">
        <f>AND(C653&gt;=zakresy_produkcyjne!D$2,C653&lt;=zakresy_produkcyjne!D$3)</f>
        <v/>
      </c>
      <c r="AL653" s="309">
        <f>AND(D653&gt;=zakresy_produkcyjne!E$2,D653&lt;=zakresy_produkcyjne!E$3)</f>
        <v/>
      </c>
      <c r="AM653" s="309">
        <f>AND(E653&gt;=zakresy_produkcyjne!F$2,E653&lt;=zakresy_produkcyjne!F$3)</f>
        <v/>
      </c>
      <c r="AN653" s="309">
        <f>AND(F653&gt;=zakresy_produkcyjne!G$2,F653&lt;=zakresy_produkcyjne!G$3)</f>
        <v/>
      </c>
      <c r="AO653" s="309">
        <f>AND(G653&gt;=zakresy_produkcyjne!H$2,G653&lt;=zakresy_produkcyjne!H$3)</f>
        <v/>
      </c>
      <c r="AP653" s="309">
        <f>AND(O653&gt;=zakresy_produkcyjne!I$2,O653&lt;=zakresy_produkcyjne!I$3)</f>
        <v/>
      </c>
      <c r="AQ653" s="309">
        <f>AND(P653&gt;=zakresy_produkcyjne!J$2,P653&lt;=zakresy_produkcyjne!J$3)</f>
        <v/>
      </c>
      <c r="AR653" s="309">
        <f>AND(Q653&gt;=zakresy_produkcyjne!K$2,Q653&lt;=zakresy_produkcyjne!K$3)</f>
        <v/>
      </c>
      <c r="AS653" s="309">
        <f>AND(R653&gt;=zakresy_produkcyjne!L$2,R653&lt;=zakresy_produkcyjne!L$3)</f>
        <v/>
      </c>
      <c r="AT653" s="309">
        <f>AND(AI653:AO653)</f>
        <v/>
      </c>
      <c r="AU653" s="309">
        <f>AND(AP653:AS653)</f>
        <v/>
      </c>
      <c r="AV653" s="309">
        <f>AND(AT653:AU653)</f>
        <v/>
      </c>
      <c r="AW653" s="309">
        <f>AI653*zakresy_produkcyjne!B$4+AJ653*zakresy_produkcyjne!C$4+AK653*zakresy_produkcyjne!D$4+AL653*zakresy_produkcyjne!E$4+AM653*zakresy_produkcyjne!F$4+AN653*zakresy_produkcyjne!G$4+AO653*zakresy_produkcyjne!H$4+AP653*zakresy_produkcyjne!I$4+AQ653*zakresy_produkcyjne!J$4+AR653*zakresy_produkcyjne!K$4+AS653*zakresy_produkcyjne!L$4</f>
        <v/>
      </c>
    </row>
    <row customHeight="1" ht="13.8" r="654" s="311">
      <c r="A654" s="503" t="n">
        <v>3.72</v>
      </c>
      <c r="B654" s="503" t="n">
        <v>2.51</v>
      </c>
      <c r="C654" s="503" t="n">
        <v>0.35</v>
      </c>
      <c r="D654" s="503" t="n">
        <v>0.043</v>
      </c>
      <c r="E654" s="503" t="n">
        <v>0.05</v>
      </c>
      <c r="F654" s="503" t="n">
        <v>0.09</v>
      </c>
      <c r="G654" s="503" t="n">
        <v>0.06</v>
      </c>
      <c r="H654" s="503" t="n">
        <v>0.017</v>
      </c>
      <c r="I654" s="503" t="n">
        <v>0.023</v>
      </c>
      <c r="J654" s="503" t="n">
        <v>0</v>
      </c>
      <c r="K654" s="503" t="n">
        <v>0</v>
      </c>
      <c r="L654" s="503" t="n">
        <v>0.021</v>
      </c>
      <c r="M654" s="503" t="n">
        <v>0</v>
      </c>
      <c r="N654" s="503" t="n">
        <v>0</v>
      </c>
      <c r="O654" s="503" t="n">
        <v>927</v>
      </c>
      <c r="P654" s="503" t="n">
        <v>60</v>
      </c>
      <c r="Q654" s="503" t="n">
        <v>316</v>
      </c>
      <c r="R654" s="503" t="n">
        <v>60</v>
      </c>
      <c r="S654" s="503" t="n"/>
      <c r="T654" s="503" t="n"/>
      <c r="U654" s="503" t="n"/>
      <c r="V654" s="503">
        <f>KONWERTUJ_TWARDOSC(AE654,tabela_twardosci!$M$8:$M$69,tabela_twardosci!$K$8:$K$69)</f>
        <v/>
      </c>
      <c r="W654" s="503" t="n"/>
      <c r="X654" s="503" t="n"/>
      <c r="Y654" s="504" t="n">
        <v>68</v>
      </c>
      <c r="Z654" s="503" t="n"/>
      <c r="AA654" s="503" t="n"/>
      <c r="AB654" s="503" t="n"/>
      <c r="AC654" s="503" t="n"/>
      <c r="AD654" s="503" t="n"/>
      <c r="AE654" s="503" t="n">
        <v>404</v>
      </c>
      <c r="AF654" s="309">
        <f>NOT(OR(ISBLANK(S654),ISBLANK(T654),ISBLANK(U654),ISBLANK(V654),AND(ISBLANK(W654),ISBLANK(X654))))</f>
        <v/>
      </c>
      <c r="AG654" s="309" t="n">
        <v>25</v>
      </c>
      <c r="AH654" s="309">
        <f>IF(AG803&lt;=30,1,IF(AG803&lt;=60,2,IF(AG803&lt;=100,3,"bd")))</f>
        <v/>
      </c>
      <c r="AI654" s="309">
        <f>AND(A654&gt;=zakresy_produkcyjne!B$2,A654&lt;=zakresy_produkcyjne!B$3)</f>
        <v/>
      </c>
      <c r="AJ654" s="309">
        <f>AND(B654&gt;=zakresy_produkcyjne!C$2,B654&lt;=zakresy_produkcyjne!C$3)</f>
        <v/>
      </c>
      <c r="AK654" s="309">
        <f>AND(C654&gt;=zakresy_produkcyjne!D$2,C654&lt;=zakresy_produkcyjne!D$3)</f>
        <v/>
      </c>
      <c r="AL654" s="309">
        <f>AND(D654&gt;=zakresy_produkcyjne!E$2,D654&lt;=zakresy_produkcyjne!E$3)</f>
        <v/>
      </c>
      <c r="AM654" s="309">
        <f>AND(E654&gt;=zakresy_produkcyjne!F$2,E654&lt;=zakresy_produkcyjne!F$3)</f>
        <v/>
      </c>
      <c r="AN654" s="309">
        <f>AND(F654&gt;=zakresy_produkcyjne!G$2,F654&lt;=zakresy_produkcyjne!G$3)</f>
        <v/>
      </c>
      <c r="AO654" s="309">
        <f>AND(G654&gt;=zakresy_produkcyjne!H$2,G654&lt;=zakresy_produkcyjne!H$3)</f>
        <v/>
      </c>
      <c r="AP654" s="309">
        <f>AND(O654&gt;=zakresy_produkcyjne!I$2,O654&lt;=zakresy_produkcyjne!I$3)</f>
        <v/>
      </c>
      <c r="AQ654" s="309">
        <f>AND(P654&gt;=zakresy_produkcyjne!J$2,P654&lt;=zakresy_produkcyjne!J$3)</f>
        <v/>
      </c>
      <c r="AR654" s="309">
        <f>AND(Q654&gt;=zakresy_produkcyjne!K$2,Q654&lt;=zakresy_produkcyjne!K$3)</f>
        <v/>
      </c>
      <c r="AS654" s="309">
        <f>AND(R654&gt;=zakresy_produkcyjne!L$2,R654&lt;=zakresy_produkcyjne!L$3)</f>
        <v/>
      </c>
      <c r="AT654" s="309">
        <f>AND(AI654:AO654)</f>
        <v/>
      </c>
      <c r="AU654" s="309">
        <f>AND(AP654:AS654)</f>
        <v/>
      </c>
      <c r="AV654" s="309">
        <f>AND(AT654:AU654)</f>
        <v/>
      </c>
      <c r="AW654" s="309">
        <f>AI654*zakresy_produkcyjne!B$4+AJ654*zakresy_produkcyjne!C$4+AK654*zakresy_produkcyjne!D$4+AL654*zakresy_produkcyjne!E$4+AM654*zakresy_produkcyjne!F$4+AN654*zakresy_produkcyjne!G$4+AO654*zakresy_produkcyjne!H$4+AP654*zakresy_produkcyjne!I$4+AQ654*zakresy_produkcyjne!J$4+AR654*zakresy_produkcyjne!K$4+AS654*zakresy_produkcyjne!L$4</f>
        <v/>
      </c>
    </row>
    <row customHeight="1" ht="13.8" r="655" s="311">
      <c r="A655" s="503" t="n">
        <v>3.72</v>
      </c>
      <c r="B655" s="503" t="n">
        <v>2.51</v>
      </c>
      <c r="C655" s="503" t="n">
        <v>0.35</v>
      </c>
      <c r="D655" s="503" t="n">
        <v>0.043</v>
      </c>
      <c r="E655" s="503" t="n">
        <v>0.05</v>
      </c>
      <c r="F655" s="503" t="n">
        <v>0.09</v>
      </c>
      <c r="G655" s="503" t="n">
        <v>0.06</v>
      </c>
      <c r="H655" s="503" t="n">
        <v>0.017</v>
      </c>
      <c r="I655" s="503" t="n">
        <v>0.023</v>
      </c>
      <c r="J655" s="503" t="n">
        <v>0</v>
      </c>
      <c r="K655" s="503" t="n">
        <v>0</v>
      </c>
      <c r="L655" s="503" t="n">
        <v>0.021</v>
      </c>
      <c r="M655" s="503" t="n">
        <v>0</v>
      </c>
      <c r="N655" s="503" t="n">
        <v>0</v>
      </c>
      <c r="O655" s="503" t="n">
        <v>927</v>
      </c>
      <c r="P655" s="503" t="n">
        <v>60</v>
      </c>
      <c r="Q655" s="503" t="n">
        <v>316</v>
      </c>
      <c r="R655" s="503" t="n">
        <v>90</v>
      </c>
      <c r="S655" s="503" t="n"/>
      <c r="T655" s="503" t="n"/>
      <c r="U655" s="503" t="n"/>
      <c r="V655" s="503">
        <f>KONWERTUJ_TWARDOSC(AE655,tabela_twardosci!$M$8:$M$69,tabela_twardosci!$K$8:$K$69)</f>
        <v/>
      </c>
      <c r="W655" s="503" t="n"/>
      <c r="X655" s="503" t="n"/>
      <c r="Y655" s="504" t="n">
        <v>68</v>
      </c>
      <c r="Z655" s="503" t="n"/>
      <c r="AA655" s="503" t="n"/>
      <c r="AB655" s="503" t="n"/>
      <c r="AC655" s="503" t="n"/>
      <c r="AD655" s="503" t="n"/>
      <c r="AE655" s="503" t="n">
        <v>406</v>
      </c>
      <c r="AF655" s="309">
        <f>NOT(OR(ISBLANK(S655),ISBLANK(T655),ISBLANK(U655),ISBLANK(V655),AND(ISBLANK(W655),ISBLANK(X655))))</f>
        <v/>
      </c>
      <c r="AG655" s="309" t="n">
        <v>25</v>
      </c>
      <c r="AH655" s="309">
        <f>IF(AG804&lt;=30,1,IF(AG804&lt;=60,2,IF(AG804&lt;=100,3,"bd")))</f>
        <v/>
      </c>
      <c r="AI655" s="309">
        <f>AND(A655&gt;=zakresy_produkcyjne!B$2,A655&lt;=zakresy_produkcyjne!B$3)</f>
        <v/>
      </c>
      <c r="AJ655" s="309">
        <f>AND(B655&gt;=zakresy_produkcyjne!C$2,B655&lt;=zakresy_produkcyjne!C$3)</f>
        <v/>
      </c>
      <c r="AK655" s="309">
        <f>AND(C655&gt;=zakresy_produkcyjne!D$2,C655&lt;=zakresy_produkcyjne!D$3)</f>
        <v/>
      </c>
      <c r="AL655" s="309">
        <f>AND(D655&gt;=zakresy_produkcyjne!E$2,D655&lt;=zakresy_produkcyjne!E$3)</f>
        <v/>
      </c>
      <c r="AM655" s="309">
        <f>AND(E655&gt;=zakresy_produkcyjne!F$2,E655&lt;=zakresy_produkcyjne!F$3)</f>
        <v/>
      </c>
      <c r="AN655" s="309">
        <f>AND(F655&gt;=zakresy_produkcyjne!G$2,F655&lt;=zakresy_produkcyjne!G$3)</f>
        <v/>
      </c>
      <c r="AO655" s="309">
        <f>AND(G655&gt;=zakresy_produkcyjne!H$2,G655&lt;=zakresy_produkcyjne!H$3)</f>
        <v/>
      </c>
      <c r="AP655" s="309">
        <f>AND(O655&gt;=zakresy_produkcyjne!I$2,O655&lt;=zakresy_produkcyjne!I$3)</f>
        <v/>
      </c>
      <c r="AQ655" s="309">
        <f>AND(P655&gt;=zakresy_produkcyjne!J$2,P655&lt;=zakresy_produkcyjne!J$3)</f>
        <v/>
      </c>
      <c r="AR655" s="309">
        <f>AND(Q655&gt;=zakresy_produkcyjne!K$2,Q655&lt;=zakresy_produkcyjne!K$3)</f>
        <v/>
      </c>
      <c r="AS655" s="309">
        <f>AND(R655&gt;=zakresy_produkcyjne!L$2,R655&lt;=zakresy_produkcyjne!L$3)</f>
        <v/>
      </c>
      <c r="AT655" s="309">
        <f>AND(AI655:AO655)</f>
        <v/>
      </c>
      <c r="AU655" s="309">
        <f>AND(AP655:AS655)</f>
        <v/>
      </c>
      <c r="AV655" s="309">
        <f>AND(AT655:AU655)</f>
        <v/>
      </c>
      <c r="AW655" s="309">
        <f>AI655*zakresy_produkcyjne!B$4+AJ655*zakresy_produkcyjne!C$4+AK655*zakresy_produkcyjne!D$4+AL655*zakresy_produkcyjne!E$4+AM655*zakresy_produkcyjne!F$4+AN655*zakresy_produkcyjne!G$4+AO655*zakresy_produkcyjne!H$4+AP655*zakresy_produkcyjne!I$4+AQ655*zakresy_produkcyjne!J$4+AR655*zakresy_produkcyjne!K$4+AS655*zakresy_produkcyjne!L$4</f>
        <v/>
      </c>
    </row>
    <row customHeight="1" ht="13.8" r="656" s="311">
      <c r="A656" s="503" t="n">
        <v>3.72</v>
      </c>
      <c r="B656" s="503" t="n">
        <v>2.51</v>
      </c>
      <c r="C656" s="503" t="n">
        <v>0.35</v>
      </c>
      <c r="D656" s="503" t="n">
        <v>0.043</v>
      </c>
      <c r="E656" s="503" t="n">
        <v>0.05</v>
      </c>
      <c r="F656" s="503" t="n">
        <v>0.09</v>
      </c>
      <c r="G656" s="503" t="n">
        <v>0.06</v>
      </c>
      <c r="H656" s="503" t="n">
        <v>0.017</v>
      </c>
      <c r="I656" s="503" t="n">
        <v>0.023</v>
      </c>
      <c r="J656" s="503" t="n">
        <v>0</v>
      </c>
      <c r="K656" s="503" t="n">
        <v>0</v>
      </c>
      <c r="L656" s="503" t="n">
        <v>0.021</v>
      </c>
      <c r="M656" s="503" t="n">
        <v>0</v>
      </c>
      <c r="N656" s="503" t="n">
        <v>0</v>
      </c>
      <c r="O656" s="503" t="n">
        <v>927</v>
      </c>
      <c r="P656" s="503" t="n">
        <v>60</v>
      </c>
      <c r="Q656" s="503" t="n">
        <v>316</v>
      </c>
      <c r="R656" s="503" t="n">
        <v>120</v>
      </c>
      <c r="S656" s="503" t="n"/>
      <c r="T656" s="503" t="n"/>
      <c r="U656" s="503" t="n"/>
      <c r="V656" s="503">
        <f>KONWERTUJ_TWARDOSC(AE656,tabela_twardosci!$M$8:$M$69,tabela_twardosci!$K$8:$K$69)</f>
        <v/>
      </c>
      <c r="W656" s="503" t="n"/>
      <c r="X656" s="503" t="n"/>
      <c r="Y656" s="504" t="n">
        <v>68</v>
      </c>
      <c r="Z656" s="503" t="n"/>
      <c r="AA656" s="503" t="n"/>
      <c r="AB656" s="503" t="n"/>
      <c r="AC656" s="503" t="n"/>
      <c r="AD656" s="503" t="n"/>
      <c r="AE656" s="503" t="n">
        <v>408</v>
      </c>
      <c r="AF656" s="309">
        <f>NOT(OR(ISBLANK(S656),ISBLANK(T656),ISBLANK(U656),ISBLANK(V656),AND(ISBLANK(W656),ISBLANK(X656))))</f>
        <v/>
      </c>
      <c r="AG656" s="309" t="n">
        <v>25</v>
      </c>
      <c r="AH656" s="309">
        <f>IF(AG805&lt;=30,1,IF(AG805&lt;=60,2,IF(AG805&lt;=100,3,"bd")))</f>
        <v/>
      </c>
      <c r="AI656" s="309">
        <f>AND(A656&gt;=zakresy_produkcyjne!B$2,A656&lt;=zakresy_produkcyjne!B$3)</f>
        <v/>
      </c>
      <c r="AJ656" s="309">
        <f>AND(B656&gt;=zakresy_produkcyjne!C$2,B656&lt;=zakresy_produkcyjne!C$3)</f>
        <v/>
      </c>
      <c r="AK656" s="309">
        <f>AND(C656&gt;=zakresy_produkcyjne!D$2,C656&lt;=zakresy_produkcyjne!D$3)</f>
        <v/>
      </c>
      <c r="AL656" s="309">
        <f>AND(D656&gt;=zakresy_produkcyjne!E$2,D656&lt;=zakresy_produkcyjne!E$3)</f>
        <v/>
      </c>
      <c r="AM656" s="309">
        <f>AND(E656&gt;=zakresy_produkcyjne!F$2,E656&lt;=zakresy_produkcyjne!F$3)</f>
        <v/>
      </c>
      <c r="AN656" s="309">
        <f>AND(F656&gt;=zakresy_produkcyjne!G$2,F656&lt;=zakresy_produkcyjne!G$3)</f>
        <v/>
      </c>
      <c r="AO656" s="309">
        <f>AND(G656&gt;=zakresy_produkcyjne!H$2,G656&lt;=zakresy_produkcyjne!H$3)</f>
        <v/>
      </c>
      <c r="AP656" s="309">
        <f>AND(O656&gt;=zakresy_produkcyjne!I$2,O656&lt;=zakresy_produkcyjne!I$3)</f>
        <v/>
      </c>
      <c r="AQ656" s="309">
        <f>AND(P656&gt;=zakresy_produkcyjne!J$2,P656&lt;=zakresy_produkcyjne!J$3)</f>
        <v/>
      </c>
      <c r="AR656" s="309">
        <f>AND(Q656&gt;=zakresy_produkcyjne!K$2,Q656&lt;=zakresy_produkcyjne!K$3)</f>
        <v/>
      </c>
      <c r="AS656" s="309">
        <f>AND(R656&gt;=zakresy_produkcyjne!L$2,R656&lt;=zakresy_produkcyjne!L$3)</f>
        <v/>
      </c>
      <c r="AT656" s="309">
        <f>AND(AI656:AO656)</f>
        <v/>
      </c>
      <c r="AU656" s="309">
        <f>AND(AP656:AS656)</f>
        <v/>
      </c>
      <c r="AV656" s="309">
        <f>AND(AT656:AU656)</f>
        <v/>
      </c>
      <c r="AW656" s="309">
        <f>AI656*zakresy_produkcyjne!B$4+AJ656*zakresy_produkcyjne!C$4+AK656*zakresy_produkcyjne!D$4+AL656*zakresy_produkcyjne!E$4+AM656*zakresy_produkcyjne!F$4+AN656*zakresy_produkcyjne!G$4+AO656*zakresy_produkcyjne!H$4+AP656*zakresy_produkcyjne!I$4+AQ656*zakresy_produkcyjne!J$4+AR656*zakresy_produkcyjne!K$4+AS656*zakresy_produkcyjne!L$4</f>
        <v/>
      </c>
    </row>
    <row customHeight="1" ht="13.8" r="657" s="311">
      <c r="A657" s="503" t="n">
        <v>3.72</v>
      </c>
      <c r="B657" s="503" t="n">
        <v>2.51</v>
      </c>
      <c r="C657" s="503" t="n">
        <v>0.35</v>
      </c>
      <c r="D657" s="503" t="n">
        <v>0.043</v>
      </c>
      <c r="E657" s="503" t="n">
        <v>0.05</v>
      </c>
      <c r="F657" s="503" t="n">
        <v>0.09</v>
      </c>
      <c r="G657" s="503" t="n">
        <v>0.06</v>
      </c>
      <c r="H657" s="503" t="n">
        <v>0.017</v>
      </c>
      <c r="I657" s="503" t="n">
        <v>0.023</v>
      </c>
      <c r="J657" s="503" t="n">
        <v>0</v>
      </c>
      <c r="K657" s="503" t="n">
        <v>0</v>
      </c>
      <c r="L657" s="503" t="n">
        <v>0.021</v>
      </c>
      <c r="M657" s="503" t="n">
        <v>0</v>
      </c>
      <c r="N657" s="503" t="n">
        <v>0</v>
      </c>
      <c r="O657" s="503" t="n">
        <v>927</v>
      </c>
      <c r="P657" s="503" t="n">
        <v>60</v>
      </c>
      <c r="Q657" s="503" t="n">
        <v>316</v>
      </c>
      <c r="R657" s="503" t="n">
        <v>180</v>
      </c>
      <c r="S657" s="503" t="n"/>
      <c r="T657" s="503" t="n"/>
      <c r="U657" s="503" t="n"/>
      <c r="V657" s="503">
        <f>KONWERTUJ_TWARDOSC(AE657,tabela_twardosci!$M$8:$M$69,tabela_twardosci!$K$8:$K$69)</f>
        <v/>
      </c>
      <c r="W657" s="503" t="n"/>
      <c r="X657" s="503" t="n"/>
      <c r="Y657" s="504" t="n">
        <v>68</v>
      </c>
      <c r="Z657" s="503" t="n"/>
      <c r="AA657" s="503" t="n"/>
      <c r="AB657" s="503" t="n"/>
      <c r="AC657" s="503" t="n"/>
      <c r="AD657" s="503" t="n"/>
      <c r="AE657" s="503" t="n">
        <v>406</v>
      </c>
      <c r="AF657" s="309">
        <f>NOT(OR(ISBLANK(S657),ISBLANK(T657),ISBLANK(U657),ISBLANK(V657),AND(ISBLANK(W657),ISBLANK(X657))))</f>
        <v/>
      </c>
      <c r="AG657" s="309" t="n">
        <v>25</v>
      </c>
      <c r="AH657" s="309">
        <f>IF(AG806&lt;=30,1,IF(AG806&lt;=60,2,IF(AG806&lt;=100,3,"bd")))</f>
        <v/>
      </c>
      <c r="AI657" s="309">
        <f>AND(A657&gt;=zakresy_produkcyjne!B$2,A657&lt;=zakresy_produkcyjne!B$3)</f>
        <v/>
      </c>
      <c r="AJ657" s="309">
        <f>AND(B657&gt;=zakresy_produkcyjne!C$2,B657&lt;=zakresy_produkcyjne!C$3)</f>
        <v/>
      </c>
      <c r="AK657" s="309">
        <f>AND(C657&gt;=zakresy_produkcyjne!D$2,C657&lt;=zakresy_produkcyjne!D$3)</f>
        <v/>
      </c>
      <c r="AL657" s="309">
        <f>AND(D657&gt;=zakresy_produkcyjne!E$2,D657&lt;=zakresy_produkcyjne!E$3)</f>
        <v/>
      </c>
      <c r="AM657" s="309">
        <f>AND(E657&gt;=zakresy_produkcyjne!F$2,E657&lt;=zakresy_produkcyjne!F$3)</f>
        <v/>
      </c>
      <c r="AN657" s="309">
        <f>AND(F657&gt;=zakresy_produkcyjne!G$2,F657&lt;=zakresy_produkcyjne!G$3)</f>
        <v/>
      </c>
      <c r="AO657" s="309">
        <f>AND(G657&gt;=zakresy_produkcyjne!H$2,G657&lt;=zakresy_produkcyjne!H$3)</f>
        <v/>
      </c>
      <c r="AP657" s="309">
        <f>AND(O657&gt;=zakresy_produkcyjne!I$2,O657&lt;=zakresy_produkcyjne!I$3)</f>
        <v/>
      </c>
      <c r="AQ657" s="309">
        <f>AND(P657&gt;=zakresy_produkcyjne!J$2,P657&lt;=zakresy_produkcyjne!J$3)</f>
        <v/>
      </c>
      <c r="AR657" s="309">
        <f>AND(Q657&gt;=zakresy_produkcyjne!K$2,Q657&lt;=zakresy_produkcyjne!K$3)</f>
        <v/>
      </c>
      <c r="AS657" s="309">
        <f>AND(R657&gt;=zakresy_produkcyjne!L$2,R657&lt;=zakresy_produkcyjne!L$3)</f>
        <v/>
      </c>
      <c r="AT657" s="309">
        <f>AND(AI657:AO657)</f>
        <v/>
      </c>
      <c r="AU657" s="309">
        <f>AND(AP657:AS657)</f>
        <v/>
      </c>
      <c r="AV657" s="309">
        <f>AND(AT657:AU657)</f>
        <v/>
      </c>
      <c r="AW657" s="309">
        <f>AI657*zakresy_produkcyjne!B$4+AJ657*zakresy_produkcyjne!C$4+AK657*zakresy_produkcyjne!D$4+AL657*zakresy_produkcyjne!E$4+AM657*zakresy_produkcyjne!F$4+AN657*zakresy_produkcyjne!G$4+AO657*zakresy_produkcyjne!H$4+AP657*zakresy_produkcyjne!I$4+AQ657*zakresy_produkcyjne!J$4+AR657*zakresy_produkcyjne!K$4+AS657*zakresy_produkcyjne!L$4</f>
        <v/>
      </c>
    </row>
    <row customHeight="1" ht="13.8" r="658" s="311">
      <c r="A658" s="503" t="n">
        <v>3.72</v>
      </c>
      <c r="B658" s="503" t="n">
        <v>2.51</v>
      </c>
      <c r="C658" s="503" t="n">
        <v>0.35</v>
      </c>
      <c r="D658" s="503" t="n">
        <v>0.043</v>
      </c>
      <c r="E658" s="503" t="n">
        <v>0.05</v>
      </c>
      <c r="F658" s="503" t="n">
        <v>0.09</v>
      </c>
      <c r="G658" s="503" t="n">
        <v>0.06</v>
      </c>
      <c r="H658" s="503" t="n">
        <v>0.017</v>
      </c>
      <c r="I658" s="503" t="n">
        <v>0.023</v>
      </c>
      <c r="J658" s="503" t="n">
        <v>0</v>
      </c>
      <c r="K658" s="503" t="n">
        <v>0</v>
      </c>
      <c r="L658" s="503" t="n">
        <v>0.021</v>
      </c>
      <c r="M658" s="503" t="n">
        <v>0</v>
      </c>
      <c r="N658" s="503" t="n">
        <v>0</v>
      </c>
      <c r="O658" s="503" t="n">
        <v>927</v>
      </c>
      <c r="P658" s="503" t="n">
        <v>60</v>
      </c>
      <c r="Q658" s="503" t="n">
        <v>316</v>
      </c>
      <c r="R658" s="503" t="n">
        <v>240</v>
      </c>
      <c r="S658" s="503" t="n"/>
      <c r="T658" s="503" t="n"/>
      <c r="U658" s="503" t="n"/>
      <c r="V658" s="503">
        <f>KONWERTUJ_TWARDOSC(AE658,tabela_twardosci!$M$8:$M$69,tabela_twardosci!$K$8:$K$69)</f>
        <v/>
      </c>
      <c r="W658" s="503" t="n"/>
      <c r="X658" s="503" t="n"/>
      <c r="Y658" s="504" t="n">
        <v>68</v>
      </c>
      <c r="Z658" s="503" t="n"/>
      <c r="AA658" s="503" t="n"/>
      <c r="AB658" s="503" t="n"/>
      <c r="AC658" s="503" t="n"/>
      <c r="AD658" s="503" t="n"/>
      <c r="AE658" s="503" t="n">
        <v>411</v>
      </c>
      <c r="AF658" s="309">
        <f>NOT(OR(ISBLANK(S658),ISBLANK(T658),ISBLANK(U658),ISBLANK(V658),AND(ISBLANK(W658),ISBLANK(X658))))</f>
        <v/>
      </c>
      <c r="AG658" s="309" t="n">
        <v>25</v>
      </c>
      <c r="AH658" s="309">
        <f>IF(AG807&lt;=30,1,IF(AG807&lt;=60,2,IF(AG807&lt;=100,3,"bd")))</f>
        <v/>
      </c>
      <c r="AI658" s="309">
        <f>AND(A658&gt;=zakresy_produkcyjne!B$2,A658&lt;=zakresy_produkcyjne!B$3)</f>
        <v/>
      </c>
      <c r="AJ658" s="309">
        <f>AND(B658&gt;=zakresy_produkcyjne!C$2,B658&lt;=zakresy_produkcyjne!C$3)</f>
        <v/>
      </c>
      <c r="AK658" s="309">
        <f>AND(C658&gt;=zakresy_produkcyjne!D$2,C658&lt;=zakresy_produkcyjne!D$3)</f>
        <v/>
      </c>
      <c r="AL658" s="309">
        <f>AND(D658&gt;=zakresy_produkcyjne!E$2,D658&lt;=zakresy_produkcyjne!E$3)</f>
        <v/>
      </c>
      <c r="AM658" s="309">
        <f>AND(E658&gt;=zakresy_produkcyjne!F$2,E658&lt;=zakresy_produkcyjne!F$3)</f>
        <v/>
      </c>
      <c r="AN658" s="309">
        <f>AND(F658&gt;=zakresy_produkcyjne!G$2,F658&lt;=zakresy_produkcyjne!G$3)</f>
        <v/>
      </c>
      <c r="AO658" s="309">
        <f>AND(G658&gt;=zakresy_produkcyjne!H$2,G658&lt;=zakresy_produkcyjne!H$3)</f>
        <v/>
      </c>
      <c r="AP658" s="309">
        <f>AND(O658&gt;=zakresy_produkcyjne!I$2,O658&lt;=zakresy_produkcyjne!I$3)</f>
        <v/>
      </c>
      <c r="AQ658" s="309">
        <f>AND(P658&gt;=zakresy_produkcyjne!J$2,P658&lt;=zakresy_produkcyjne!J$3)</f>
        <v/>
      </c>
      <c r="AR658" s="309">
        <f>AND(Q658&gt;=zakresy_produkcyjne!K$2,Q658&lt;=zakresy_produkcyjne!K$3)</f>
        <v/>
      </c>
      <c r="AS658" s="309">
        <f>AND(R658&gt;=zakresy_produkcyjne!L$2,R658&lt;=zakresy_produkcyjne!L$3)</f>
        <v/>
      </c>
      <c r="AT658" s="309">
        <f>AND(AI658:AO658)</f>
        <v/>
      </c>
      <c r="AU658" s="309">
        <f>AND(AP658:AS658)</f>
        <v/>
      </c>
      <c r="AV658" s="309">
        <f>AND(AT658:AU658)</f>
        <v/>
      </c>
      <c r="AW658" s="309">
        <f>AI658*zakresy_produkcyjne!B$4+AJ658*zakresy_produkcyjne!C$4+AK658*zakresy_produkcyjne!D$4+AL658*zakresy_produkcyjne!E$4+AM658*zakresy_produkcyjne!F$4+AN658*zakresy_produkcyjne!G$4+AO658*zakresy_produkcyjne!H$4+AP658*zakresy_produkcyjne!I$4+AQ658*zakresy_produkcyjne!J$4+AR658*zakresy_produkcyjne!K$4+AS658*zakresy_produkcyjne!L$4</f>
        <v/>
      </c>
    </row>
    <row customHeight="1" ht="13.8" r="659" s="311">
      <c r="A659" s="503" t="n">
        <v>3.72</v>
      </c>
      <c r="B659" s="503" t="n">
        <v>2.51</v>
      </c>
      <c r="C659" s="503" t="n">
        <v>0.35</v>
      </c>
      <c r="D659" s="503" t="n">
        <v>0.043</v>
      </c>
      <c r="E659" s="503" t="n">
        <v>0.05</v>
      </c>
      <c r="F659" s="503" t="n">
        <v>0.09</v>
      </c>
      <c r="G659" s="503" t="n">
        <v>0.06</v>
      </c>
      <c r="H659" s="503" t="n">
        <v>0.017</v>
      </c>
      <c r="I659" s="503" t="n">
        <v>0.023</v>
      </c>
      <c r="J659" s="503" t="n">
        <v>0</v>
      </c>
      <c r="K659" s="503" t="n">
        <v>0</v>
      </c>
      <c r="L659" s="503" t="n">
        <v>0.021</v>
      </c>
      <c r="M659" s="503" t="n">
        <v>0</v>
      </c>
      <c r="N659" s="503" t="n">
        <v>0</v>
      </c>
      <c r="O659" s="503" t="n">
        <v>927</v>
      </c>
      <c r="P659" s="503" t="n">
        <v>60</v>
      </c>
      <c r="Q659" s="503" t="n">
        <v>316</v>
      </c>
      <c r="R659" s="503" t="n">
        <v>360</v>
      </c>
      <c r="S659" s="503" t="n"/>
      <c r="T659" s="503" t="n"/>
      <c r="U659" s="503" t="n"/>
      <c r="V659" s="503">
        <f>KONWERTUJ_TWARDOSC(AE659,tabela_twardosci!$M$8:$M$69,tabela_twardosci!$K$8:$K$69)</f>
        <v/>
      </c>
      <c r="W659" s="503" t="n"/>
      <c r="X659" s="503" t="n"/>
      <c r="Y659" s="504" t="n">
        <v>68</v>
      </c>
      <c r="Z659" s="503" t="n"/>
      <c r="AA659" s="503" t="n"/>
      <c r="AB659" s="503" t="n"/>
      <c r="AC659" s="503" t="n"/>
      <c r="AD659" s="503" t="n"/>
      <c r="AE659" s="503" t="n">
        <v>418</v>
      </c>
      <c r="AF659" s="309">
        <f>NOT(OR(ISBLANK(S659),ISBLANK(T659),ISBLANK(U659),ISBLANK(V659),AND(ISBLANK(W659),ISBLANK(X659))))</f>
        <v/>
      </c>
      <c r="AG659" s="309" t="n">
        <v>25</v>
      </c>
      <c r="AH659" s="309">
        <f>IF(AG808&lt;=30,1,IF(AG808&lt;=60,2,IF(AG808&lt;=100,3,"bd")))</f>
        <v/>
      </c>
      <c r="AI659" s="309">
        <f>AND(A659&gt;=zakresy_produkcyjne!B$2,A659&lt;=zakresy_produkcyjne!B$3)</f>
        <v/>
      </c>
      <c r="AJ659" s="309">
        <f>AND(B659&gt;=zakresy_produkcyjne!C$2,B659&lt;=zakresy_produkcyjne!C$3)</f>
        <v/>
      </c>
      <c r="AK659" s="309">
        <f>AND(C659&gt;=zakresy_produkcyjne!D$2,C659&lt;=zakresy_produkcyjne!D$3)</f>
        <v/>
      </c>
      <c r="AL659" s="309">
        <f>AND(D659&gt;=zakresy_produkcyjne!E$2,D659&lt;=zakresy_produkcyjne!E$3)</f>
        <v/>
      </c>
      <c r="AM659" s="309">
        <f>AND(E659&gt;=zakresy_produkcyjne!F$2,E659&lt;=zakresy_produkcyjne!F$3)</f>
        <v/>
      </c>
      <c r="AN659" s="309">
        <f>AND(F659&gt;=zakresy_produkcyjne!G$2,F659&lt;=zakresy_produkcyjne!G$3)</f>
        <v/>
      </c>
      <c r="AO659" s="309">
        <f>AND(G659&gt;=zakresy_produkcyjne!H$2,G659&lt;=zakresy_produkcyjne!H$3)</f>
        <v/>
      </c>
      <c r="AP659" s="309">
        <f>AND(O659&gt;=zakresy_produkcyjne!I$2,O659&lt;=zakresy_produkcyjne!I$3)</f>
        <v/>
      </c>
      <c r="AQ659" s="309">
        <f>AND(P659&gt;=zakresy_produkcyjne!J$2,P659&lt;=zakresy_produkcyjne!J$3)</f>
        <v/>
      </c>
      <c r="AR659" s="309">
        <f>AND(Q659&gt;=zakresy_produkcyjne!K$2,Q659&lt;=zakresy_produkcyjne!K$3)</f>
        <v/>
      </c>
      <c r="AS659" s="309">
        <f>AND(R659&gt;=zakresy_produkcyjne!L$2,R659&lt;=zakresy_produkcyjne!L$3)</f>
        <v/>
      </c>
      <c r="AT659" s="309">
        <f>AND(AI659:AO659)</f>
        <v/>
      </c>
      <c r="AU659" s="309">
        <f>AND(AP659:AS659)</f>
        <v/>
      </c>
      <c r="AV659" s="309">
        <f>AND(AT659:AU659)</f>
        <v/>
      </c>
      <c r="AW659" s="309">
        <f>AI659*zakresy_produkcyjne!B$4+AJ659*zakresy_produkcyjne!C$4+AK659*zakresy_produkcyjne!D$4+AL659*zakresy_produkcyjne!E$4+AM659*zakresy_produkcyjne!F$4+AN659*zakresy_produkcyjne!G$4+AO659*zakresy_produkcyjne!H$4+AP659*zakresy_produkcyjne!I$4+AQ659*zakresy_produkcyjne!J$4+AR659*zakresy_produkcyjne!K$4+AS659*zakresy_produkcyjne!L$4</f>
        <v/>
      </c>
    </row>
    <row customHeight="1" ht="13.8" r="660" s="311">
      <c r="A660" s="503" t="n">
        <v>3.72</v>
      </c>
      <c r="B660" s="503" t="n">
        <v>2.51</v>
      </c>
      <c r="C660" s="503" t="n">
        <v>0.35</v>
      </c>
      <c r="D660" s="503" t="n">
        <v>0.043</v>
      </c>
      <c r="E660" s="503" t="n">
        <v>0.05</v>
      </c>
      <c r="F660" s="503" t="n">
        <v>0.09</v>
      </c>
      <c r="G660" s="503" t="n">
        <v>0.06</v>
      </c>
      <c r="H660" s="503" t="n">
        <v>0.017</v>
      </c>
      <c r="I660" s="503" t="n">
        <v>0.023</v>
      </c>
      <c r="J660" s="503" t="n">
        <v>0</v>
      </c>
      <c r="K660" s="503" t="n">
        <v>0</v>
      </c>
      <c r="L660" s="503" t="n">
        <v>0.021</v>
      </c>
      <c r="M660" s="503" t="n">
        <v>0</v>
      </c>
      <c r="N660" s="503" t="n">
        <v>0</v>
      </c>
      <c r="O660" s="503" t="n">
        <v>927</v>
      </c>
      <c r="P660" s="503" t="n">
        <v>60</v>
      </c>
      <c r="Q660" s="503" t="n">
        <v>316</v>
      </c>
      <c r="R660" s="503" t="n">
        <v>480</v>
      </c>
      <c r="S660" s="503" t="n"/>
      <c r="T660" s="503" t="n"/>
      <c r="U660" s="503" t="n"/>
      <c r="V660" s="503">
        <f>KONWERTUJ_TWARDOSC(AE660,tabela_twardosci!$M$8:$M$69,tabela_twardosci!$K$8:$K$69)</f>
        <v/>
      </c>
      <c r="W660" s="503" t="n"/>
      <c r="X660" s="503" t="n"/>
      <c r="Y660" s="504" t="n">
        <v>68</v>
      </c>
      <c r="Z660" s="503" t="n"/>
      <c r="AA660" s="503" t="n"/>
      <c r="AB660" s="503" t="n"/>
      <c r="AC660" s="503" t="n"/>
      <c r="AD660" s="503" t="n"/>
      <c r="AE660" s="503" t="n">
        <v>406</v>
      </c>
      <c r="AF660" s="309">
        <f>NOT(OR(ISBLANK(S660),ISBLANK(T660),ISBLANK(U660),ISBLANK(V660),AND(ISBLANK(W660),ISBLANK(X660))))</f>
        <v/>
      </c>
      <c r="AG660" s="309" t="n">
        <v>25</v>
      </c>
      <c r="AH660" s="309">
        <f>IF(AG809&lt;=30,1,IF(AG809&lt;=60,2,IF(AG809&lt;=100,3,"bd")))</f>
        <v/>
      </c>
      <c r="AI660" s="309">
        <f>AND(A660&gt;=zakresy_produkcyjne!B$2,A660&lt;=zakresy_produkcyjne!B$3)</f>
        <v/>
      </c>
      <c r="AJ660" s="309">
        <f>AND(B660&gt;=zakresy_produkcyjne!C$2,B660&lt;=zakresy_produkcyjne!C$3)</f>
        <v/>
      </c>
      <c r="AK660" s="309">
        <f>AND(C660&gt;=zakresy_produkcyjne!D$2,C660&lt;=zakresy_produkcyjne!D$3)</f>
        <v/>
      </c>
      <c r="AL660" s="309">
        <f>AND(D660&gt;=zakresy_produkcyjne!E$2,D660&lt;=zakresy_produkcyjne!E$3)</f>
        <v/>
      </c>
      <c r="AM660" s="309">
        <f>AND(E660&gt;=zakresy_produkcyjne!F$2,E660&lt;=zakresy_produkcyjne!F$3)</f>
        <v/>
      </c>
      <c r="AN660" s="309">
        <f>AND(F660&gt;=zakresy_produkcyjne!G$2,F660&lt;=zakresy_produkcyjne!G$3)</f>
        <v/>
      </c>
      <c r="AO660" s="309">
        <f>AND(G660&gt;=zakresy_produkcyjne!H$2,G660&lt;=zakresy_produkcyjne!H$3)</f>
        <v/>
      </c>
      <c r="AP660" s="309">
        <f>AND(O660&gt;=zakresy_produkcyjne!I$2,O660&lt;=zakresy_produkcyjne!I$3)</f>
        <v/>
      </c>
      <c r="AQ660" s="309">
        <f>AND(P660&gt;=zakresy_produkcyjne!J$2,P660&lt;=zakresy_produkcyjne!J$3)</f>
        <v/>
      </c>
      <c r="AR660" s="309">
        <f>AND(Q660&gt;=zakresy_produkcyjne!K$2,Q660&lt;=zakresy_produkcyjne!K$3)</f>
        <v/>
      </c>
      <c r="AS660" s="309">
        <f>AND(R660&gt;=zakresy_produkcyjne!L$2,R660&lt;=zakresy_produkcyjne!L$3)</f>
        <v/>
      </c>
      <c r="AT660" s="309">
        <f>AND(AI660:AO660)</f>
        <v/>
      </c>
      <c r="AU660" s="309">
        <f>AND(AP660:AS660)</f>
        <v/>
      </c>
      <c r="AV660" s="309">
        <f>AND(AT660:AU660)</f>
        <v/>
      </c>
      <c r="AW660" s="309">
        <f>AI660*zakresy_produkcyjne!B$4+AJ660*zakresy_produkcyjne!C$4+AK660*zakresy_produkcyjne!D$4+AL660*zakresy_produkcyjne!E$4+AM660*zakresy_produkcyjne!F$4+AN660*zakresy_produkcyjne!G$4+AO660*zakresy_produkcyjne!H$4+AP660*zakresy_produkcyjne!I$4+AQ660*zakresy_produkcyjne!J$4+AR660*zakresy_produkcyjne!K$4+AS660*zakresy_produkcyjne!L$4</f>
        <v/>
      </c>
    </row>
    <row customHeight="1" ht="13.8" r="661" s="311">
      <c r="A661" s="503" t="n">
        <v>3.72</v>
      </c>
      <c r="B661" s="503" t="n">
        <v>2.51</v>
      </c>
      <c r="C661" s="503" t="n">
        <v>0.35</v>
      </c>
      <c r="D661" s="503" t="n">
        <v>0.043</v>
      </c>
      <c r="E661" s="503" t="n">
        <v>0.05</v>
      </c>
      <c r="F661" s="503" t="n">
        <v>0.09</v>
      </c>
      <c r="G661" s="503" t="n">
        <v>0.06</v>
      </c>
      <c r="H661" s="503" t="n">
        <v>0.017</v>
      </c>
      <c r="I661" s="503" t="n">
        <v>0.023</v>
      </c>
      <c r="J661" s="503" t="n">
        <v>0</v>
      </c>
      <c r="K661" s="503" t="n">
        <v>0</v>
      </c>
      <c r="L661" s="503" t="n">
        <v>0.021</v>
      </c>
      <c r="M661" s="503" t="n">
        <v>0</v>
      </c>
      <c r="N661" s="503" t="n">
        <v>0</v>
      </c>
      <c r="O661" s="503" t="n">
        <v>927</v>
      </c>
      <c r="P661" s="503" t="n">
        <v>60</v>
      </c>
      <c r="Q661" s="503" t="n">
        <v>371</v>
      </c>
      <c r="R661" s="503" t="n">
        <v>30</v>
      </c>
      <c r="S661" s="503" t="n">
        <v>1136</v>
      </c>
      <c r="T661" s="503" t="n">
        <v>885</v>
      </c>
      <c r="U661" s="503" t="n">
        <v>10.8</v>
      </c>
      <c r="V661" s="503">
        <f>KONWERTUJ_TWARDOSC(AE661,tabela_twardosci!$M$8:$M$69,tabela_twardosci!$K$8:$K$69)</f>
        <v/>
      </c>
      <c r="W661" s="503" t="n"/>
      <c r="X661" s="503" t="n"/>
      <c r="Y661" s="504" t="n">
        <v>68</v>
      </c>
      <c r="Z661" s="503" t="n"/>
      <c r="AA661" s="503" t="n"/>
      <c r="AB661" s="503" t="n"/>
      <c r="AC661" s="503" t="n"/>
      <c r="AD661" s="503" t="n"/>
      <c r="AE661" s="503" t="n">
        <v>330</v>
      </c>
      <c r="AF661" s="309">
        <f>NOT(OR(ISBLANK(S661),ISBLANK(T661),ISBLANK(U661),ISBLANK(V661),AND(ISBLANK(W661),ISBLANK(X661))))</f>
        <v/>
      </c>
      <c r="AG661" s="309" t="n">
        <v>25</v>
      </c>
      <c r="AH661" s="309">
        <f>IF(AG815&lt;=30,1,IF(AG815&lt;=60,2,IF(AG815&lt;=100,3,"bd")))</f>
        <v/>
      </c>
      <c r="AI661" s="309">
        <f>AND(A661&gt;=zakresy_produkcyjne!B$2,A661&lt;=zakresy_produkcyjne!B$3)</f>
        <v/>
      </c>
      <c r="AJ661" s="309">
        <f>AND(B661&gt;=zakresy_produkcyjne!C$2,B661&lt;=zakresy_produkcyjne!C$3)</f>
        <v/>
      </c>
      <c r="AK661" s="309">
        <f>AND(C661&gt;=zakresy_produkcyjne!D$2,C661&lt;=zakresy_produkcyjne!D$3)</f>
        <v/>
      </c>
      <c r="AL661" s="309">
        <f>AND(D661&gt;=zakresy_produkcyjne!E$2,D661&lt;=zakresy_produkcyjne!E$3)</f>
        <v/>
      </c>
      <c r="AM661" s="309">
        <f>AND(E661&gt;=zakresy_produkcyjne!F$2,E661&lt;=zakresy_produkcyjne!F$3)</f>
        <v/>
      </c>
      <c r="AN661" s="309">
        <f>AND(F661&gt;=zakresy_produkcyjne!G$2,F661&lt;=zakresy_produkcyjne!G$3)</f>
        <v/>
      </c>
      <c r="AO661" s="309">
        <f>AND(G661&gt;=zakresy_produkcyjne!H$2,G661&lt;=zakresy_produkcyjne!H$3)</f>
        <v/>
      </c>
      <c r="AP661" s="309">
        <f>AND(O661&gt;=zakresy_produkcyjne!I$2,O661&lt;=zakresy_produkcyjne!I$3)</f>
        <v/>
      </c>
      <c r="AQ661" s="309">
        <f>AND(P661&gt;=zakresy_produkcyjne!J$2,P661&lt;=zakresy_produkcyjne!J$3)</f>
        <v/>
      </c>
      <c r="AR661" s="309">
        <f>AND(Q661&gt;=zakresy_produkcyjne!K$2,Q661&lt;=zakresy_produkcyjne!K$3)</f>
        <v/>
      </c>
      <c r="AS661" s="309">
        <f>AND(R661&gt;=zakresy_produkcyjne!L$2,R661&lt;=zakresy_produkcyjne!L$3)</f>
        <v/>
      </c>
      <c r="AT661" s="309">
        <f>AND(AI661:AO661)</f>
        <v/>
      </c>
      <c r="AU661" s="309">
        <f>AND(AP661:AS661)</f>
        <v/>
      </c>
      <c r="AV661" s="309">
        <f>AND(AT661:AU661)</f>
        <v/>
      </c>
      <c r="AW661" s="309">
        <f>AI661*zakresy_produkcyjne!B$4+AJ661*zakresy_produkcyjne!C$4+AK661*zakresy_produkcyjne!D$4+AL661*zakresy_produkcyjne!E$4+AM661*zakresy_produkcyjne!F$4+AN661*zakresy_produkcyjne!G$4+AO661*zakresy_produkcyjne!H$4+AP661*zakresy_produkcyjne!I$4+AQ661*zakresy_produkcyjne!J$4+AR661*zakresy_produkcyjne!K$4+AS661*zakresy_produkcyjne!L$4</f>
        <v/>
      </c>
    </row>
    <row customHeight="1" ht="13.8" r="662" s="311">
      <c r="A662" s="503" t="n">
        <v>3.72</v>
      </c>
      <c r="B662" s="503" t="n">
        <v>2.51</v>
      </c>
      <c r="C662" s="503" t="n">
        <v>0.35</v>
      </c>
      <c r="D662" s="503" t="n">
        <v>0.043</v>
      </c>
      <c r="E662" s="503" t="n">
        <v>0.05</v>
      </c>
      <c r="F662" s="503" t="n">
        <v>0.09</v>
      </c>
      <c r="G662" s="503" t="n">
        <v>0.06</v>
      </c>
      <c r="H662" s="503" t="n">
        <v>0.017</v>
      </c>
      <c r="I662" s="503" t="n">
        <v>0.023</v>
      </c>
      <c r="J662" s="503" t="n">
        <v>0</v>
      </c>
      <c r="K662" s="503" t="n">
        <v>0</v>
      </c>
      <c r="L662" s="503" t="n">
        <v>0.021</v>
      </c>
      <c r="M662" s="503" t="n">
        <v>0</v>
      </c>
      <c r="N662" s="503" t="n">
        <v>0</v>
      </c>
      <c r="O662" s="503" t="n">
        <v>927</v>
      </c>
      <c r="P662" s="503" t="n">
        <v>60</v>
      </c>
      <c r="Q662" s="503" t="n">
        <v>371</v>
      </c>
      <c r="R662" s="503" t="n">
        <v>60</v>
      </c>
      <c r="S662" s="503" t="n">
        <v>1136</v>
      </c>
      <c r="T662" s="503" t="n">
        <v>892</v>
      </c>
      <c r="U662" s="503" t="n">
        <v>8</v>
      </c>
      <c r="V662" s="503">
        <f>KONWERTUJ_TWARDOSC(AE662,tabela_twardosci!$M$8:$M$69,tabela_twardosci!$K$8:$K$69)</f>
        <v/>
      </c>
      <c r="W662" s="503" t="n"/>
      <c r="X662" s="503" t="n"/>
      <c r="Y662" s="504" t="n">
        <v>68</v>
      </c>
      <c r="Z662" s="503" t="n"/>
      <c r="AA662" s="503" t="n"/>
      <c r="AB662" s="503" t="n"/>
      <c r="AC662" s="503" t="n"/>
      <c r="AD662" s="503" t="n"/>
      <c r="AE662" s="503" t="n">
        <v>323</v>
      </c>
      <c r="AF662" s="309">
        <f>NOT(OR(ISBLANK(S662),ISBLANK(T662),ISBLANK(U662),ISBLANK(V662),AND(ISBLANK(W662),ISBLANK(X662))))</f>
        <v/>
      </c>
      <c r="AG662" s="309" t="n">
        <v>25</v>
      </c>
      <c r="AH662" s="309">
        <f>IF(AG816&lt;=30,1,IF(AG816&lt;=60,2,IF(AG816&lt;=100,3,"bd")))</f>
        <v/>
      </c>
      <c r="AI662" s="309">
        <f>AND(A662&gt;=zakresy_produkcyjne!B$2,A662&lt;=zakresy_produkcyjne!B$3)</f>
        <v/>
      </c>
      <c r="AJ662" s="309">
        <f>AND(B662&gt;=zakresy_produkcyjne!C$2,B662&lt;=zakresy_produkcyjne!C$3)</f>
        <v/>
      </c>
      <c r="AK662" s="309">
        <f>AND(C662&gt;=zakresy_produkcyjne!D$2,C662&lt;=zakresy_produkcyjne!D$3)</f>
        <v/>
      </c>
      <c r="AL662" s="309">
        <f>AND(D662&gt;=zakresy_produkcyjne!E$2,D662&lt;=zakresy_produkcyjne!E$3)</f>
        <v/>
      </c>
      <c r="AM662" s="309">
        <f>AND(E662&gt;=zakresy_produkcyjne!F$2,E662&lt;=zakresy_produkcyjne!F$3)</f>
        <v/>
      </c>
      <c r="AN662" s="309">
        <f>AND(F662&gt;=zakresy_produkcyjne!G$2,F662&lt;=zakresy_produkcyjne!G$3)</f>
        <v/>
      </c>
      <c r="AO662" s="309">
        <f>AND(G662&gt;=zakresy_produkcyjne!H$2,G662&lt;=zakresy_produkcyjne!H$3)</f>
        <v/>
      </c>
      <c r="AP662" s="309">
        <f>AND(O662&gt;=zakresy_produkcyjne!I$2,O662&lt;=zakresy_produkcyjne!I$3)</f>
        <v/>
      </c>
      <c r="AQ662" s="309">
        <f>AND(P662&gt;=zakresy_produkcyjne!J$2,P662&lt;=zakresy_produkcyjne!J$3)</f>
        <v/>
      </c>
      <c r="AR662" s="309">
        <f>AND(Q662&gt;=zakresy_produkcyjne!K$2,Q662&lt;=zakresy_produkcyjne!K$3)</f>
        <v/>
      </c>
      <c r="AS662" s="309">
        <f>AND(R662&gt;=zakresy_produkcyjne!L$2,R662&lt;=zakresy_produkcyjne!L$3)</f>
        <v/>
      </c>
      <c r="AT662" s="309">
        <f>AND(AI662:AO662)</f>
        <v/>
      </c>
      <c r="AU662" s="309">
        <f>AND(AP662:AS662)</f>
        <v/>
      </c>
      <c r="AV662" s="309">
        <f>AND(AT662:AU662)</f>
        <v/>
      </c>
      <c r="AW662" s="309">
        <f>AI662*zakresy_produkcyjne!B$4+AJ662*zakresy_produkcyjne!C$4+AK662*zakresy_produkcyjne!D$4+AL662*zakresy_produkcyjne!E$4+AM662*zakresy_produkcyjne!F$4+AN662*zakresy_produkcyjne!G$4+AO662*zakresy_produkcyjne!H$4+AP662*zakresy_produkcyjne!I$4+AQ662*zakresy_produkcyjne!J$4+AR662*zakresy_produkcyjne!K$4+AS662*zakresy_produkcyjne!L$4</f>
        <v/>
      </c>
    </row>
    <row customHeight="1" ht="13.8" r="663" s="311">
      <c r="A663" s="503" t="n">
        <v>3.72</v>
      </c>
      <c r="B663" s="503" t="n">
        <v>2.51</v>
      </c>
      <c r="C663" s="503" t="n">
        <v>0.35</v>
      </c>
      <c r="D663" s="503" t="n">
        <v>0.043</v>
      </c>
      <c r="E663" s="503" t="n">
        <v>0.05</v>
      </c>
      <c r="F663" s="503" t="n">
        <v>0.09</v>
      </c>
      <c r="G663" s="503" t="n">
        <v>0.06</v>
      </c>
      <c r="H663" s="503" t="n">
        <v>0.017</v>
      </c>
      <c r="I663" s="503" t="n">
        <v>0.023</v>
      </c>
      <c r="J663" s="503" t="n">
        <v>0</v>
      </c>
      <c r="K663" s="503" t="n">
        <v>0</v>
      </c>
      <c r="L663" s="503" t="n">
        <v>0.021</v>
      </c>
      <c r="M663" s="503" t="n">
        <v>0</v>
      </c>
      <c r="N663" s="503" t="n">
        <v>0</v>
      </c>
      <c r="O663" s="503" t="n">
        <v>927</v>
      </c>
      <c r="P663" s="503" t="n">
        <v>60</v>
      </c>
      <c r="Q663" s="503" t="n">
        <v>371</v>
      </c>
      <c r="R663" s="503" t="n">
        <v>90</v>
      </c>
      <c r="S663" s="503" t="n"/>
      <c r="T663" s="503" t="n"/>
      <c r="U663" s="503" t="n"/>
      <c r="V663" s="503">
        <f>KONWERTUJ_TWARDOSC(AE663,tabela_twardosci!$M$8:$M$69,tabela_twardosci!$K$8:$K$69)</f>
        <v/>
      </c>
      <c r="W663" s="503" t="n"/>
      <c r="X663" s="503" t="n"/>
      <c r="Y663" s="504" t="n">
        <v>68</v>
      </c>
      <c r="Z663" s="503" t="n"/>
      <c r="AA663" s="503" t="n"/>
      <c r="AB663" s="503" t="n"/>
      <c r="AC663" s="503" t="n"/>
      <c r="AD663" s="503" t="n"/>
      <c r="AE663" s="503" t="n">
        <v>318</v>
      </c>
      <c r="AF663" s="309">
        <f>NOT(OR(ISBLANK(S663),ISBLANK(T663),ISBLANK(U663),ISBLANK(V663),AND(ISBLANK(W663),ISBLANK(X663))))</f>
        <v/>
      </c>
      <c r="AG663" s="309" t="n">
        <v>25</v>
      </c>
      <c r="AH663" s="309">
        <f>IF(AG817&lt;=30,1,IF(AG817&lt;=60,2,IF(AG817&lt;=100,3,"bd")))</f>
        <v/>
      </c>
      <c r="AI663" s="309">
        <f>AND(A663&gt;=zakresy_produkcyjne!B$2,A663&lt;=zakresy_produkcyjne!B$3)</f>
        <v/>
      </c>
      <c r="AJ663" s="309">
        <f>AND(B663&gt;=zakresy_produkcyjne!C$2,B663&lt;=zakresy_produkcyjne!C$3)</f>
        <v/>
      </c>
      <c r="AK663" s="309">
        <f>AND(C663&gt;=zakresy_produkcyjne!D$2,C663&lt;=zakresy_produkcyjne!D$3)</f>
        <v/>
      </c>
      <c r="AL663" s="309">
        <f>AND(D663&gt;=zakresy_produkcyjne!E$2,D663&lt;=zakresy_produkcyjne!E$3)</f>
        <v/>
      </c>
      <c r="AM663" s="309">
        <f>AND(E663&gt;=zakresy_produkcyjne!F$2,E663&lt;=zakresy_produkcyjne!F$3)</f>
        <v/>
      </c>
      <c r="AN663" s="309">
        <f>AND(F663&gt;=zakresy_produkcyjne!G$2,F663&lt;=zakresy_produkcyjne!G$3)</f>
        <v/>
      </c>
      <c r="AO663" s="309">
        <f>AND(G663&gt;=zakresy_produkcyjne!H$2,G663&lt;=zakresy_produkcyjne!H$3)</f>
        <v/>
      </c>
      <c r="AP663" s="309">
        <f>AND(O663&gt;=zakresy_produkcyjne!I$2,O663&lt;=zakresy_produkcyjne!I$3)</f>
        <v/>
      </c>
      <c r="AQ663" s="309">
        <f>AND(P663&gt;=zakresy_produkcyjne!J$2,P663&lt;=zakresy_produkcyjne!J$3)</f>
        <v/>
      </c>
      <c r="AR663" s="309">
        <f>AND(Q663&gt;=zakresy_produkcyjne!K$2,Q663&lt;=zakresy_produkcyjne!K$3)</f>
        <v/>
      </c>
      <c r="AS663" s="309">
        <f>AND(R663&gt;=zakresy_produkcyjne!L$2,R663&lt;=zakresy_produkcyjne!L$3)</f>
        <v/>
      </c>
      <c r="AT663" s="309">
        <f>AND(AI663:AO663)</f>
        <v/>
      </c>
      <c r="AU663" s="309">
        <f>AND(AP663:AS663)</f>
        <v/>
      </c>
      <c r="AV663" s="309">
        <f>AND(AT663:AU663)</f>
        <v/>
      </c>
      <c r="AW663" s="309">
        <f>AI663*zakresy_produkcyjne!B$4+AJ663*zakresy_produkcyjne!C$4+AK663*zakresy_produkcyjne!D$4+AL663*zakresy_produkcyjne!E$4+AM663*zakresy_produkcyjne!F$4+AN663*zakresy_produkcyjne!G$4+AO663*zakresy_produkcyjne!H$4+AP663*zakresy_produkcyjne!I$4+AQ663*zakresy_produkcyjne!J$4+AR663*zakresy_produkcyjne!K$4+AS663*zakresy_produkcyjne!L$4</f>
        <v/>
      </c>
    </row>
    <row customHeight="1" ht="13.8" r="664" s="311">
      <c r="A664" s="503" t="n">
        <v>3.72</v>
      </c>
      <c r="B664" s="503" t="n">
        <v>2.51</v>
      </c>
      <c r="C664" s="503" t="n">
        <v>0.35</v>
      </c>
      <c r="D664" s="503" t="n">
        <v>0.043</v>
      </c>
      <c r="E664" s="503" t="n">
        <v>0.05</v>
      </c>
      <c r="F664" s="503" t="n">
        <v>0.09</v>
      </c>
      <c r="G664" s="503" t="n">
        <v>0.06</v>
      </c>
      <c r="H664" s="503" t="n">
        <v>0.017</v>
      </c>
      <c r="I664" s="503" t="n">
        <v>0.023</v>
      </c>
      <c r="J664" s="503" t="n">
        <v>0</v>
      </c>
      <c r="K664" s="503" t="n">
        <v>0</v>
      </c>
      <c r="L664" s="503" t="n">
        <v>0.021</v>
      </c>
      <c r="M664" s="503" t="n">
        <v>0</v>
      </c>
      <c r="N664" s="503" t="n">
        <v>0</v>
      </c>
      <c r="O664" s="503" t="n">
        <v>927</v>
      </c>
      <c r="P664" s="503" t="n">
        <v>60</v>
      </c>
      <c r="Q664" s="503" t="n">
        <v>371</v>
      </c>
      <c r="R664" s="503" t="n">
        <v>120</v>
      </c>
      <c r="S664" s="503" t="n">
        <v>1122</v>
      </c>
      <c r="T664" s="503" t="n">
        <v>892</v>
      </c>
      <c r="U664" s="503" t="n">
        <v>6.9</v>
      </c>
      <c r="V664" s="503">
        <f>KONWERTUJ_TWARDOSC(AE664,tabela_twardosci!$M$8:$M$69,tabela_twardosci!$K$8:$K$69)</f>
        <v/>
      </c>
      <c r="W664" s="503" t="n"/>
      <c r="X664" s="503" t="n"/>
      <c r="Y664" s="504" t="n">
        <v>68</v>
      </c>
      <c r="Z664" s="503" t="n"/>
      <c r="AA664" s="503" t="n"/>
      <c r="AB664" s="503" t="n"/>
      <c r="AC664" s="503" t="n"/>
      <c r="AD664" s="503" t="n"/>
      <c r="AE664" s="503" t="n">
        <v>328</v>
      </c>
      <c r="AF664" s="309">
        <f>NOT(OR(ISBLANK(S664),ISBLANK(T664),ISBLANK(U664),ISBLANK(V664),AND(ISBLANK(W664),ISBLANK(X664))))</f>
        <v/>
      </c>
      <c r="AG664" s="309" t="n">
        <v>25</v>
      </c>
      <c r="AH664" s="309">
        <f>IF(AG818&lt;=30,1,IF(AG818&lt;=60,2,IF(AG818&lt;=100,3,"bd")))</f>
        <v/>
      </c>
      <c r="AI664" s="309">
        <f>AND(A664&gt;=zakresy_produkcyjne!B$2,A664&lt;=zakresy_produkcyjne!B$3)</f>
        <v/>
      </c>
      <c r="AJ664" s="309">
        <f>AND(B664&gt;=zakresy_produkcyjne!C$2,B664&lt;=zakresy_produkcyjne!C$3)</f>
        <v/>
      </c>
      <c r="AK664" s="309">
        <f>AND(C664&gt;=zakresy_produkcyjne!D$2,C664&lt;=zakresy_produkcyjne!D$3)</f>
        <v/>
      </c>
      <c r="AL664" s="309">
        <f>AND(D664&gt;=zakresy_produkcyjne!E$2,D664&lt;=zakresy_produkcyjne!E$3)</f>
        <v/>
      </c>
      <c r="AM664" s="309">
        <f>AND(E664&gt;=zakresy_produkcyjne!F$2,E664&lt;=zakresy_produkcyjne!F$3)</f>
        <v/>
      </c>
      <c r="AN664" s="309">
        <f>AND(F664&gt;=zakresy_produkcyjne!G$2,F664&lt;=zakresy_produkcyjne!G$3)</f>
        <v/>
      </c>
      <c r="AO664" s="309">
        <f>AND(G664&gt;=zakresy_produkcyjne!H$2,G664&lt;=zakresy_produkcyjne!H$3)</f>
        <v/>
      </c>
      <c r="AP664" s="309">
        <f>AND(O664&gt;=zakresy_produkcyjne!I$2,O664&lt;=zakresy_produkcyjne!I$3)</f>
        <v/>
      </c>
      <c r="AQ664" s="309">
        <f>AND(P664&gt;=zakresy_produkcyjne!J$2,P664&lt;=zakresy_produkcyjne!J$3)</f>
        <v/>
      </c>
      <c r="AR664" s="309">
        <f>AND(Q664&gt;=zakresy_produkcyjne!K$2,Q664&lt;=zakresy_produkcyjne!K$3)</f>
        <v/>
      </c>
      <c r="AS664" s="309">
        <f>AND(R664&gt;=zakresy_produkcyjne!L$2,R664&lt;=zakresy_produkcyjne!L$3)</f>
        <v/>
      </c>
      <c r="AT664" s="309">
        <f>AND(AI664:AO664)</f>
        <v/>
      </c>
      <c r="AU664" s="309">
        <f>AND(AP664:AS664)</f>
        <v/>
      </c>
      <c r="AV664" s="309">
        <f>AND(AT664:AU664)</f>
        <v/>
      </c>
      <c r="AW664" s="309">
        <f>AI664*zakresy_produkcyjne!B$4+AJ664*zakresy_produkcyjne!C$4+AK664*zakresy_produkcyjne!D$4+AL664*zakresy_produkcyjne!E$4+AM664*zakresy_produkcyjne!F$4+AN664*zakresy_produkcyjne!G$4+AO664*zakresy_produkcyjne!H$4+AP664*zakresy_produkcyjne!I$4+AQ664*zakresy_produkcyjne!J$4+AR664*zakresy_produkcyjne!K$4+AS664*zakresy_produkcyjne!L$4</f>
        <v/>
      </c>
    </row>
    <row customHeight="1" ht="13.8" r="665" s="311">
      <c r="A665" s="503" t="n">
        <v>3.72</v>
      </c>
      <c r="B665" s="503" t="n">
        <v>2.51</v>
      </c>
      <c r="C665" s="503" t="n">
        <v>0.35</v>
      </c>
      <c r="D665" s="503" t="n">
        <v>0.043</v>
      </c>
      <c r="E665" s="503" t="n">
        <v>0.05</v>
      </c>
      <c r="F665" s="503" t="n">
        <v>0.09</v>
      </c>
      <c r="G665" s="503" t="n">
        <v>0.06</v>
      </c>
      <c r="H665" s="503" t="n">
        <v>0.017</v>
      </c>
      <c r="I665" s="503" t="n">
        <v>0.023</v>
      </c>
      <c r="J665" s="503" t="n">
        <v>0</v>
      </c>
      <c r="K665" s="503" t="n">
        <v>0</v>
      </c>
      <c r="L665" s="503" t="n">
        <v>0.021</v>
      </c>
      <c r="M665" s="503" t="n">
        <v>0</v>
      </c>
      <c r="N665" s="503" t="n">
        <v>0</v>
      </c>
      <c r="O665" s="503" t="n">
        <v>927</v>
      </c>
      <c r="P665" s="503" t="n">
        <v>60</v>
      </c>
      <c r="Q665" s="503" t="n">
        <v>371</v>
      </c>
      <c r="R665" s="503" t="n">
        <v>180</v>
      </c>
      <c r="S665" s="503" t="n"/>
      <c r="T665" s="503" t="n"/>
      <c r="U665" s="503" t="n"/>
      <c r="V665" s="503">
        <f>KONWERTUJ_TWARDOSC(AE665,tabela_twardosci!$M$8:$M$69,tabela_twardosci!$K$8:$K$69)</f>
        <v/>
      </c>
      <c r="W665" s="503" t="n"/>
      <c r="X665" s="503" t="n"/>
      <c r="Y665" s="504" t="n">
        <v>68</v>
      </c>
      <c r="Z665" s="503" t="n"/>
      <c r="AA665" s="503" t="n"/>
      <c r="AB665" s="503" t="n"/>
      <c r="AC665" s="503" t="n"/>
      <c r="AD665" s="503" t="n"/>
      <c r="AE665" s="503" t="n">
        <v>325</v>
      </c>
      <c r="AF665" s="309">
        <f>NOT(OR(ISBLANK(S665),ISBLANK(T665),ISBLANK(U665),ISBLANK(V665),AND(ISBLANK(W665),ISBLANK(X665))))</f>
        <v/>
      </c>
      <c r="AG665" s="309" t="n">
        <v>25</v>
      </c>
      <c r="AH665" s="309">
        <f>IF(AG819&lt;=30,1,IF(AG819&lt;=60,2,IF(AG819&lt;=100,3,"bd")))</f>
        <v/>
      </c>
      <c r="AI665" s="309">
        <f>AND(A665&gt;=zakresy_produkcyjne!B$2,A665&lt;=zakresy_produkcyjne!B$3)</f>
        <v/>
      </c>
      <c r="AJ665" s="309">
        <f>AND(B665&gt;=zakresy_produkcyjne!C$2,B665&lt;=zakresy_produkcyjne!C$3)</f>
        <v/>
      </c>
      <c r="AK665" s="309">
        <f>AND(C665&gt;=zakresy_produkcyjne!D$2,C665&lt;=zakresy_produkcyjne!D$3)</f>
        <v/>
      </c>
      <c r="AL665" s="309">
        <f>AND(D665&gt;=zakresy_produkcyjne!E$2,D665&lt;=zakresy_produkcyjne!E$3)</f>
        <v/>
      </c>
      <c r="AM665" s="309">
        <f>AND(E665&gt;=zakresy_produkcyjne!F$2,E665&lt;=zakresy_produkcyjne!F$3)</f>
        <v/>
      </c>
      <c r="AN665" s="309">
        <f>AND(F665&gt;=zakresy_produkcyjne!G$2,F665&lt;=zakresy_produkcyjne!G$3)</f>
        <v/>
      </c>
      <c r="AO665" s="309">
        <f>AND(G665&gt;=zakresy_produkcyjne!H$2,G665&lt;=zakresy_produkcyjne!H$3)</f>
        <v/>
      </c>
      <c r="AP665" s="309">
        <f>AND(O665&gt;=zakresy_produkcyjne!I$2,O665&lt;=zakresy_produkcyjne!I$3)</f>
        <v/>
      </c>
      <c r="AQ665" s="309">
        <f>AND(P665&gt;=zakresy_produkcyjne!J$2,P665&lt;=zakresy_produkcyjne!J$3)</f>
        <v/>
      </c>
      <c r="AR665" s="309">
        <f>AND(Q665&gt;=zakresy_produkcyjne!K$2,Q665&lt;=zakresy_produkcyjne!K$3)</f>
        <v/>
      </c>
      <c r="AS665" s="309">
        <f>AND(R665&gt;=zakresy_produkcyjne!L$2,R665&lt;=zakresy_produkcyjne!L$3)</f>
        <v/>
      </c>
      <c r="AT665" s="309">
        <f>AND(AI665:AO665)</f>
        <v/>
      </c>
      <c r="AU665" s="309">
        <f>AND(AP665:AS665)</f>
        <v/>
      </c>
      <c r="AV665" s="309">
        <f>AND(AT665:AU665)</f>
        <v/>
      </c>
      <c r="AW665" s="309">
        <f>AI665*zakresy_produkcyjne!B$4+AJ665*zakresy_produkcyjne!C$4+AK665*zakresy_produkcyjne!D$4+AL665*zakresy_produkcyjne!E$4+AM665*zakresy_produkcyjne!F$4+AN665*zakresy_produkcyjne!G$4+AO665*zakresy_produkcyjne!H$4+AP665*zakresy_produkcyjne!I$4+AQ665*zakresy_produkcyjne!J$4+AR665*zakresy_produkcyjne!K$4+AS665*zakresy_produkcyjne!L$4</f>
        <v/>
      </c>
    </row>
    <row customHeight="1" ht="13.8" r="666" s="311">
      <c r="A666" s="503" t="n">
        <v>3.72</v>
      </c>
      <c r="B666" s="503" t="n">
        <v>2.51</v>
      </c>
      <c r="C666" s="503" t="n">
        <v>0.35</v>
      </c>
      <c r="D666" s="503" t="n">
        <v>0.043</v>
      </c>
      <c r="E666" s="503" t="n">
        <v>0.05</v>
      </c>
      <c r="F666" s="503" t="n">
        <v>0.09</v>
      </c>
      <c r="G666" s="503" t="n">
        <v>0.06</v>
      </c>
      <c r="H666" s="503" t="n">
        <v>0.017</v>
      </c>
      <c r="I666" s="503" t="n">
        <v>0.023</v>
      </c>
      <c r="J666" s="503" t="n">
        <v>0</v>
      </c>
      <c r="K666" s="503" t="n">
        <v>0</v>
      </c>
      <c r="L666" s="503" t="n">
        <v>0.021</v>
      </c>
      <c r="M666" s="503" t="n">
        <v>0</v>
      </c>
      <c r="N666" s="503" t="n">
        <v>0</v>
      </c>
      <c r="O666" s="503" t="n">
        <v>927</v>
      </c>
      <c r="P666" s="503" t="n">
        <v>60</v>
      </c>
      <c r="Q666" s="503" t="n">
        <v>371</v>
      </c>
      <c r="R666" s="503" t="n">
        <v>240</v>
      </c>
      <c r="S666" s="503" t="n">
        <v>1108</v>
      </c>
      <c r="T666" s="503" t="n">
        <v>885</v>
      </c>
      <c r="U666" s="503" t="n">
        <v>5.6</v>
      </c>
      <c r="V666" s="503">
        <f>KONWERTUJ_TWARDOSC(AE666,tabela_twardosci!$M$8:$M$69,tabela_twardosci!$K$8:$K$69)</f>
        <v/>
      </c>
      <c r="W666" s="503" t="n"/>
      <c r="X666" s="503" t="n"/>
      <c r="Y666" s="504" t="n">
        <v>68</v>
      </c>
      <c r="Z666" s="503" t="n"/>
      <c r="AA666" s="503" t="n"/>
      <c r="AB666" s="503" t="n"/>
      <c r="AC666" s="503" t="n"/>
      <c r="AD666" s="503" t="n"/>
      <c r="AE666" s="503" t="n">
        <v>329</v>
      </c>
      <c r="AF666" s="309">
        <f>NOT(OR(ISBLANK(S666),ISBLANK(T666),ISBLANK(U666),ISBLANK(V666),AND(ISBLANK(W666),ISBLANK(X666))))</f>
        <v/>
      </c>
      <c r="AG666" s="309" t="n">
        <v>25</v>
      </c>
      <c r="AH666" s="309">
        <f>IF(AG820&lt;=30,1,IF(AG820&lt;=60,2,IF(AG820&lt;=100,3,"bd")))</f>
        <v/>
      </c>
      <c r="AI666" s="309">
        <f>AND(A666&gt;=zakresy_produkcyjne!B$2,A666&lt;=zakresy_produkcyjne!B$3)</f>
        <v/>
      </c>
      <c r="AJ666" s="309">
        <f>AND(B666&gt;=zakresy_produkcyjne!C$2,B666&lt;=zakresy_produkcyjne!C$3)</f>
        <v/>
      </c>
      <c r="AK666" s="309">
        <f>AND(C666&gt;=zakresy_produkcyjne!D$2,C666&lt;=zakresy_produkcyjne!D$3)</f>
        <v/>
      </c>
      <c r="AL666" s="309">
        <f>AND(D666&gt;=zakresy_produkcyjne!E$2,D666&lt;=zakresy_produkcyjne!E$3)</f>
        <v/>
      </c>
      <c r="AM666" s="309">
        <f>AND(E666&gt;=zakresy_produkcyjne!F$2,E666&lt;=zakresy_produkcyjne!F$3)</f>
        <v/>
      </c>
      <c r="AN666" s="309">
        <f>AND(F666&gt;=zakresy_produkcyjne!G$2,F666&lt;=zakresy_produkcyjne!G$3)</f>
        <v/>
      </c>
      <c r="AO666" s="309">
        <f>AND(G666&gt;=zakresy_produkcyjne!H$2,G666&lt;=zakresy_produkcyjne!H$3)</f>
        <v/>
      </c>
      <c r="AP666" s="309">
        <f>AND(O666&gt;=zakresy_produkcyjne!I$2,O666&lt;=zakresy_produkcyjne!I$3)</f>
        <v/>
      </c>
      <c r="AQ666" s="309">
        <f>AND(P666&gt;=zakresy_produkcyjne!J$2,P666&lt;=zakresy_produkcyjne!J$3)</f>
        <v/>
      </c>
      <c r="AR666" s="309">
        <f>AND(Q666&gt;=zakresy_produkcyjne!K$2,Q666&lt;=zakresy_produkcyjne!K$3)</f>
        <v/>
      </c>
      <c r="AS666" s="309">
        <f>AND(R666&gt;=zakresy_produkcyjne!L$2,R666&lt;=zakresy_produkcyjne!L$3)</f>
        <v/>
      </c>
      <c r="AT666" s="309">
        <f>AND(AI666:AO666)</f>
        <v/>
      </c>
      <c r="AU666" s="309">
        <f>AND(AP666:AS666)</f>
        <v/>
      </c>
      <c r="AV666" s="309">
        <f>AND(AT666:AU666)</f>
        <v/>
      </c>
      <c r="AW666" s="309">
        <f>AI666*zakresy_produkcyjne!B$4+AJ666*zakresy_produkcyjne!C$4+AK666*zakresy_produkcyjne!D$4+AL666*zakresy_produkcyjne!E$4+AM666*zakresy_produkcyjne!F$4+AN666*zakresy_produkcyjne!G$4+AO666*zakresy_produkcyjne!H$4+AP666*zakresy_produkcyjne!I$4+AQ666*zakresy_produkcyjne!J$4+AR666*zakresy_produkcyjne!K$4+AS666*zakresy_produkcyjne!L$4</f>
        <v/>
      </c>
    </row>
    <row customHeight="1" ht="13.8" r="667" s="311">
      <c r="A667" s="503" t="n">
        <v>3.72</v>
      </c>
      <c r="B667" s="503" t="n">
        <v>2.51</v>
      </c>
      <c r="C667" s="503" t="n">
        <v>0.35</v>
      </c>
      <c r="D667" s="503" t="n">
        <v>0.043</v>
      </c>
      <c r="E667" s="503" t="n">
        <v>0.05</v>
      </c>
      <c r="F667" s="503" t="n">
        <v>0.09</v>
      </c>
      <c r="G667" s="503" t="n">
        <v>0.06</v>
      </c>
      <c r="H667" s="503" t="n">
        <v>0.017</v>
      </c>
      <c r="I667" s="503" t="n">
        <v>0.023</v>
      </c>
      <c r="J667" s="503" t="n">
        <v>0</v>
      </c>
      <c r="K667" s="503" t="n">
        <v>0</v>
      </c>
      <c r="L667" s="503" t="n">
        <v>0.021</v>
      </c>
      <c r="M667" s="503" t="n">
        <v>0</v>
      </c>
      <c r="N667" s="503" t="n">
        <v>0</v>
      </c>
      <c r="O667" s="503" t="n">
        <v>927</v>
      </c>
      <c r="P667" s="503" t="n">
        <v>60</v>
      </c>
      <c r="Q667" s="503" t="n">
        <v>371</v>
      </c>
      <c r="R667" s="503" t="n">
        <v>360</v>
      </c>
      <c r="S667" s="503" t="n"/>
      <c r="T667" s="503" t="n"/>
      <c r="U667" s="503" t="n"/>
      <c r="V667" s="503">
        <f>KONWERTUJ_TWARDOSC(AE667,tabela_twardosci!$M$8:$M$69,tabela_twardosci!$K$8:$K$69)</f>
        <v/>
      </c>
      <c r="W667" s="503" t="n"/>
      <c r="X667" s="503" t="n"/>
      <c r="Y667" s="504" t="n">
        <v>68</v>
      </c>
      <c r="Z667" s="503" t="n"/>
      <c r="AA667" s="503" t="n"/>
      <c r="AB667" s="503" t="n"/>
      <c r="AC667" s="503" t="n"/>
      <c r="AD667" s="503" t="n"/>
      <c r="AE667" s="503" t="n">
        <v>334</v>
      </c>
      <c r="AF667" s="309">
        <f>NOT(OR(ISBLANK(S667),ISBLANK(T667),ISBLANK(U667),ISBLANK(V667),AND(ISBLANK(W667),ISBLANK(X667))))</f>
        <v/>
      </c>
      <c r="AG667" s="309" t="n">
        <v>25</v>
      </c>
      <c r="AH667" s="309">
        <f>IF(AG821&lt;=30,1,IF(AG821&lt;=60,2,IF(AG821&lt;=100,3,"bd")))</f>
        <v/>
      </c>
      <c r="AI667" s="309">
        <f>AND(A667&gt;=zakresy_produkcyjne!B$2,A667&lt;=zakresy_produkcyjne!B$3)</f>
        <v/>
      </c>
      <c r="AJ667" s="309">
        <f>AND(B667&gt;=zakresy_produkcyjne!C$2,B667&lt;=zakresy_produkcyjne!C$3)</f>
        <v/>
      </c>
      <c r="AK667" s="309">
        <f>AND(C667&gt;=zakresy_produkcyjne!D$2,C667&lt;=zakresy_produkcyjne!D$3)</f>
        <v/>
      </c>
      <c r="AL667" s="309">
        <f>AND(D667&gt;=zakresy_produkcyjne!E$2,D667&lt;=zakresy_produkcyjne!E$3)</f>
        <v/>
      </c>
      <c r="AM667" s="309">
        <f>AND(E667&gt;=zakresy_produkcyjne!F$2,E667&lt;=zakresy_produkcyjne!F$3)</f>
        <v/>
      </c>
      <c r="AN667" s="309">
        <f>AND(F667&gt;=zakresy_produkcyjne!G$2,F667&lt;=zakresy_produkcyjne!G$3)</f>
        <v/>
      </c>
      <c r="AO667" s="309">
        <f>AND(G667&gt;=zakresy_produkcyjne!H$2,G667&lt;=zakresy_produkcyjne!H$3)</f>
        <v/>
      </c>
      <c r="AP667" s="309">
        <f>AND(O667&gt;=zakresy_produkcyjne!I$2,O667&lt;=zakresy_produkcyjne!I$3)</f>
        <v/>
      </c>
      <c r="AQ667" s="309">
        <f>AND(P667&gt;=zakresy_produkcyjne!J$2,P667&lt;=zakresy_produkcyjne!J$3)</f>
        <v/>
      </c>
      <c r="AR667" s="309">
        <f>AND(Q667&gt;=zakresy_produkcyjne!K$2,Q667&lt;=zakresy_produkcyjne!K$3)</f>
        <v/>
      </c>
      <c r="AS667" s="309">
        <f>AND(R667&gt;=zakresy_produkcyjne!L$2,R667&lt;=zakresy_produkcyjne!L$3)</f>
        <v/>
      </c>
      <c r="AT667" s="309">
        <f>AND(AI667:AO667)</f>
        <v/>
      </c>
      <c r="AU667" s="309">
        <f>AND(AP667:AS667)</f>
        <v/>
      </c>
      <c r="AV667" s="309">
        <f>AND(AT667:AU667)</f>
        <v/>
      </c>
      <c r="AW667" s="309">
        <f>AI667*zakresy_produkcyjne!B$4+AJ667*zakresy_produkcyjne!C$4+AK667*zakresy_produkcyjne!D$4+AL667*zakresy_produkcyjne!E$4+AM667*zakresy_produkcyjne!F$4+AN667*zakresy_produkcyjne!G$4+AO667*zakresy_produkcyjne!H$4+AP667*zakresy_produkcyjne!I$4+AQ667*zakresy_produkcyjne!J$4+AR667*zakresy_produkcyjne!K$4+AS667*zakresy_produkcyjne!L$4</f>
        <v/>
      </c>
    </row>
    <row customHeight="1" ht="13.8" r="668" s="311">
      <c r="A668" s="503" t="n">
        <v>3.72</v>
      </c>
      <c r="B668" s="503" t="n">
        <v>2.51</v>
      </c>
      <c r="C668" s="503" t="n">
        <v>0.35</v>
      </c>
      <c r="D668" s="503" t="n">
        <v>0.043</v>
      </c>
      <c r="E668" s="503" t="n">
        <v>0.05</v>
      </c>
      <c r="F668" s="503" t="n">
        <v>0.09</v>
      </c>
      <c r="G668" s="503" t="n">
        <v>0.06</v>
      </c>
      <c r="H668" s="503" t="n">
        <v>0.017</v>
      </c>
      <c r="I668" s="503" t="n">
        <v>0.023</v>
      </c>
      <c r="J668" s="503" t="n">
        <v>0</v>
      </c>
      <c r="K668" s="503" t="n">
        <v>0</v>
      </c>
      <c r="L668" s="503" t="n">
        <v>0.021</v>
      </c>
      <c r="M668" s="503" t="n">
        <v>0</v>
      </c>
      <c r="N668" s="503" t="n">
        <v>0</v>
      </c>
      <c r="O668" s="503" t="n">
        <v>927</v>
      </c>
      <c r="P668" s="503" t="n">
        <v>60</v>
      </c>
      <c r="Q668" s="503" t="n">
        <v>371</v>
      </c>
      <c r="R668" s="503" t="n">
        <v>480</v>
      </c>
      <c r="S668" s="503" t="n">
        <v>1108</v>
      </c>
      <c r="T668" s="503" t="n">
        <v>906</v>
      </c>
      <c r="U668" s="503" t="n">
        <v>4.8</v>
      </c>
      <c r="V668" s="503">
        <f>KONWERTUJ_TWARDOSC(AE668,tabela_twardosci!$M$8:$M$69,tabela_twardosci!$K$8:$K$69)</f>
        <v/>
      </c>
      <c r="W668" s="503" t="n"/>
      <c r="X668" s="503" t="n"/>
      <c r="Y668" s="504" t="n">
        <v>68</v>
      </c>
      <c r="Z668" s="503" t="n"/>
      <c r="AA668" s="503" t="n"/>
      <c r="AB668" s="503" t="n"/>
      <c r="AC668" s="503" t="n"/>
      <c r="AD668" s="503" t="n"/>
      <c r="AE668" s="503" t="n">
        <v>328</v>
      </c>
      <c r="AF668" s="309">
        <f>NOT(OR(ISBLANK(S668),ISBLANK(T668),ISBLANK(U668),ISBLANK(V668),AND(ISBLANK(W668),ISBLANK(X668))))</f>
        <v/>
      </c>
      <c r="AG668" s="309" t="n">
        <v>25</v>
      </c>
      <c r="AH668" s="309">
        <f>IF(AG822&lt;=30,1,IF(AG822&lt;=60,2,IF(AG822&lt;=100,3,"bd")))</f>
        <v/>
      </c>
      <c r="AI668" s="309">
        <f>AND(A668&gt;=zakresy_produkcyjne!B$2,A668&lt;=zakresy_produkcyjne!B$3)</f>
        <v/>
      </c>
      <c r="AJ668" s="309">
        <f>AND(B668&gt;=zakresy_produkcyjne!C$2,B668&lt;=zakresy_produkcyjne!C$3)</f>
        <v/>
      </c>
      <c r="AK668" s="309">
        <f>AND(C668&gt;=zakresy_produkcyjne!D$2,C668&lt;=zakresy_produkcyjne!D$3)</f>
        <v/>
      </c>
      <c r="AL668" s="309">
        <f>AND(D668&gt;=zakresy_produkcyjne!E$2,D668&lt;=zakresy_produkcyjne!E$3)</f>
        <v/>
      </c>
      <c r="AM668" s="309">
        <f>AND(E668&gt;=zakresy_produkcyjne!F$2,E668&lt;=zakresy_produkcyjne!F$3)</f>
        <v/>
      </c>
      <c r="AN668" s="309">
        <f>AND(F668&gt;=zakresy_produkcyjne!G$2,F668&lt;=zakresy_produkcyjne!G$3)</f>
        <v/>
      </c>
      <c r="AO668" s="309">
        <f>AND(G668&gt;=zakresy_produkcyjne!H$2,G668&lt;=zakresy_produkcyjne!H$3)</f>
        <v/>
      </c>
      <c r="AP668" s="309">
        <f>AND(O668&gt;=zakresy_produkcyjne!I$2,O668&lt;=zakresy_produkcyjne!I$3)</f>
        <v/>
      </c>
      <c r="AQ668" s="309">
        <f>AND(P668&gt;=zakresy_produkcyjne!J$2,P668&lt;=zakresy_produkcyjne!J$3)</f>
        <v/>
      </c>
      <c r="AR668" s="309">
        <f>AND(Q668&gt;=zakresy_produkcyjne!K$2,Q668&lt;=zakresy_produkcyjne!K$3)</f>
        <v/>
      </c>
      <c r="AS668" s="309">
        <f>AND(R668&gt;=zakresy_produkcyjne!L$2,R668&lt;=zakresy_produkcyjne!L$3)</f>
        <v/>
      </c>
      <c r="AT668" s="309">
        <f>AND(AI668:AO668)</f>
        <v/>
      </c>
      <c r="AU668" s="309">
        <f>AND(AP668:AS668)</f>
        <v/>
      </c>
      <c r="AV668" s="309">
        <f>AND(AT668:AU668)</f>
        <v/>
      </c>
      <c r="AW668" s="309">
        <f>AI668*zakresy_produkcyjne!B$4+AJ668*zakresy_produkcyjne!C$4+AK668*zakresy_produkcyjne!D$4+AL668*zakresy_produkcyjne!E$4+AM668*zakresy_produkcyjne!F$4+AN668*zakresy_produkcyjne!G$4+AO668*zakresy_produkcyjne!H$4+AP668*zakresy_produkcyjne!I$4+AQ668*zakresy_produkcyjne!J$4+AR668*zakresy_produkcyjne!K$4+AS668*zakresy_produkcyjne!L$4</f>
        <v/>
      </c>
    </row>
    <row customHeight="1" ht="13.8" r="669" s="311">
      <c r="A669" s="503" t="n">
        <v>3.6</v>
      </c>
      <c r="B669" s="503" t="n">
        <v>2.5</v>
      </c>
      <c r="C669" s="503" t="n">
        <v>0.45</v>
      </c>
      <c r="D669" s="503" t="n">
        <v>0.04</v>
      </c>
      <c r="E669" s="503" t="n">
        <v>0</v>
      </c>
      <c r="F669" s="503" t="n">
        <v>0.07000000000000001</v>
      </c>
      <c r="G669" s="503" t="n">
        <v>0.06</v>
      </c>
      <c r="H669" s="503" t="n">
        <v>0.01</v>
      </c>
      <c r="I669" s="503" t="n">
        <v>0.023</v>
      </c>
      <c r="J669" s="503" t="n">
        <v>0</v>
      </c>
      <c r="K669" s="503" t="n">
        <v>0</v>
      </c>
      <c r="L669" s="503" t="n">
        <v>0.02</v>
      </c>
      <c r="M669" s="503" t="n">
        <v>0</v>
      </c>
      <c r="N669" s="503" t="n">
        <v>0</v>
      </c>
      <c r="O669" s="503" t="n">
        <v>927</v>
      </c>
      <c r="P669" s="503" t="n">
        <v>60</v>
      </c>
      <c r="Q669" s="503" t="n">
        <v>371</v>
      </c>
      <c r="R669" s="503" t="n">
        <v>30</v>
      </c>
      <c r="S669" s="503" t="n"/>
      <c r="T669" s="503" t="n"/>
      <c r="U669" s="503" t="n">
        <v>3.6</v>
      </c>
      <c r="V669" s="503" t="n"/>
      <c r="W669" s="503" t="n"/>
      <c r="X669" s="503" t="n"/>
      <c r="Y669" s="504" t="n">
        <v>68</v>
      </c>
      <c r="Z669" s="503" t="n"/>
      <c r="AA669" s="503" t="n"/>
      <c r="AB669" s="503" t="n"/>
      <c r="AC669" s="503" t="n"/>
      <c r="AD669" s="503" t="n"/>
      <c r="AE669" s="503" t="n"/>
      <c r="AF669" s="309">
        <f>NOT(OR(ISBLANK(S669),ISBLANK(T669),ISBLANK(U669),ISBLANK(V669),AND(ISBLANK(W669),ISBLANK(X669))))</f>
        <v/>
      </c>
      <c r="AG669" s="309" t="n">
        <v>25</v>
      </c>
      <c r="AH669" s="309">
        <f>IF(AG828&lt;=30,1,IF(AG828&lt;=60,2,IF(AG828&lt;=100,3,"bd")))</f>
        <v/>
      </c>
      <c r="AI669" s="309">
        <f>AND(A669&gt;=zakresy_produkcyjne!B$2,A669&lt;=zakresy_produkcyjne!B$3)</f>
        <v/>
      </c>
      <c r="AJ669" s="309">
        <f>AND(B669&gt;=zakresy_produkcyjne!C$2,B669&lt;=zakresy_produkcyjne!C$3)</f>
        <v/>
      </c>
      <c r="AK669" s="309">
        <f>AND(C669&gt;=zakresy_produkcyjne!D$2,C669&lt;=zakresy_produkcyjne!D$3)</f>
        <v/>
      </c>
      <c r="AL669" s="309">
        <f>AND(D669&gt;=zakresy_produkcyjne!E$2,D669&lt;=zakresy_produkcyjne!E$3)</f>
        <v/>
      </c>
      <c r="AM669" s="309">
        <f>AND(E669&gt;=zakresy_produkcyjne!F$2,E669&lt;=zakresy_produkcyjne!F$3)</f>
        <v/>
      </c>
      <c r="AN669" s="309">
        <f>AND(F669&gt;=zakresy_produkcyjne!G$2,F669&lt;=zakresy_produkcyjne!G$3)</f>
        <v/>
      </c>
      <c r="AO669" s="309">
        <f>AND(G669&gt;=zakresy_produkcyjne!H$2,G669&lt;=zakresy_produkcyjne!H$3)</f>
        <v/>
      </c>
      <c r="AP669" s="309">
        <f>AND(O669&gt;=zakresy_produkcyjne!I$2,O669&lt;=zakresy_produkcyjne!I$3)</f>
        <v/>
      </c>
      <c r="AQ669" s="309">
        <f>AND(P669&gt;=zakresy_produkcyjne!J$2,P669&lt;=zakresy_produkcyjne!J$3)</f>
        <v/>
      </c>
      <c r="AR669" s="309">
        <f>AND(Q669&gt;=zakresy_produkcyjne!K$2,Q669&lt;=zakresy_produkcyjne!K$3)</f>
        <v/>
      </c>
      <c r="AS669" s="309">
        <f>AND(R669&gt;=zakresy_produkcyjne!L$2,R669&lt;=zakresy_produkcyjne!L$3)</f>
        <v/>
      </c>
      <c r="AT669" s="309">
        <f>AND(AI669:AO669)</f>
        <v/>
      </c>
      <c r="AU669" s="309">
        <f>AND(AP669:AS669)</f>
        <v/>
      </c>
      <c r="AV669" s="309">
        <f>AND(AT669:AU669)</f>
        <v/>
      </c>
      <c r="AW669" s="309">
        <f>AI669*zakresy_produkcyjne!B$4+AJ669*zakresy_produkcyjne!C$4+AK669*zakresy_produkcyjne!D$4+AL669*zakresy_produkcyjne!E$4+AM669*zakresy_produkcyjne!F$4+AN669*zakresy_produkcyjne!G$4+AO669*zakresy_produkcyjne!H$4+AP669*zakresy_produkcyjne!I$4+AQ669*zakresy_produkcyjne!J$4+AR669*zakresy_produkcyjne!K$4+AS669*zakresy_produkcyjne!L$4</f>
        <v/>
      </c>
    </row>
    <row customHeight="1" ht="13.8" r="670" s="311">
      <c r="A670" s="503" t="n">
        <v>3.6</v>
      </c>
      <c r="B670" s="503" t="n">
        <v>2.5</v>
      </c>
      <c r="C670" s="503" t="n">
        <v>0.45</v>
      </c>
      <c r="D670" s="503" t="n">
        <v>0.04</v>
      </c>
      <c r="E670" s="503" t="n">
        <v>0</v>
      </c>
      <c r="F670" s="503" t="n">
        <v>0.07000000000000001</v>
      </c>
      <c r="G670" s="503" t="n">
        <v>0.06</v>
      </c>
      <c r="H670" s="503" t="n">
        <v>0.01</v>
      </c>
      <c r="I670" s="503" t="n">
        <v>0.023</v>
      </c>
      <c r="J670" s="503" t="n">
        <v>0</v>
      </c>
      <c r="K670" s="503" t="n">
        <v>0</v>
      </c>
      <c r="L670" s="503" t="n">
        <v>0.02</v>
      </c>
      <c r="M670" s="503" t="n">
        <v>0</v>
      </c>
      <c r="N670" s="503" t="n">
        <v>0</v>
      </c>
      <c r="O670" s="503" t="n">
        <v>927</v>
      </c>
      <c r="P670" s="503" t="n">
        <v>60</v>
      </c>
      <c r="Q670" s="503" t="n">
        <v>371</v>
      </c>
      <c r="R670" s="503" t="n">
        <v>60</v>
      </c>
      <c r="S670" s="503" t="n"/>
      <c r="T670" s="503" t="n"/>
      <c r="U670" s="503" t="n">
        <v>4.8</v>
      </c>
      <c r="V670" s="503" t="n"/>
      <c r="W670" s="503" t="n"/>
      <c r="X670" s="503" t="n"/>
      <c r="Y670" s="504" t="n">
        <v>68</v>
      </c>
      <c r="Z670" s="503" t="n"/>
      <c r="AA670" s="503" t="n"/>
      <c r="AB670" s="503" t="n"/>
      <c r="AC670" s="503" t="n"/>
      <c r="AD670" s="503" t="n"/>
      <c r="AE670" s="503" t="n"/>
      <c r="AF670" s="309">
        <f>NOT(OR(ISBLANK(S670),ISBLANK(T670),ISBLANK(U670),ISBLANK(V670),AND(ISBLANK(W670),ISBLANK(X670))))</f>
        <v/>
      </c>
      <c r="AG670" s="309" t="n">
        <v>25</v>
      </c>
      <c r="AH670" s="309">
        <f>IF(AG829&lt;=30,1,IF(AG829&lt;=60,2,IF(AG829&lt;=100,3,"bd")))</f>
        <v/>
      </c>
      <c r="AI670" s="309">
        <f>AND(A670&gt;=zakresy_produkcyjne!B$2,A670&lt;=zakresy_produkcyjne!B$3)</f>
        <v/>
      </c>
      <c r="AJ670" s="309">
        <f>AND(B670&gt;=zakresy_produkcyjne!C$2,B670&lt;=zakresy_produkcyjne!C$3)</f>
        <v/>
      </c>
      <c r="AK670" s="309">
        <f>AND(C670&gt;=zakresy_produkcyjne!D$2,C670&lt;=zakresy_produkcyjne!D$3)</f>
        <v/>
      </c>
      <c r="AL670" s="309">
        <f>AND(D670&gt;=zakresy_produkcyjne!E$2,D670&lt;=zakresy_produkcyjne!E$3)</f>
        <v/>
      </c>
      <c r="AM670" s="309">
        <f>AND(E670&gt;=zakresy_produkcyjne!F$2,E670&lt;=zakresy_produkcyjne!F$3)</f>
        <v/>
      </c>
      <c r="AN670" s="309">
        <f>AND(F670&gt;=zakresy_produkcyjne!G$2,F670&lt;=zakresy_produkcyjne!G$3)</f>
        <v/>
      </c>
      <c r="AO670" s="309">
        <f>AND(G670&gt;=zakresy_produkcyjne!H$2,G670&lt;=zakresy_produkcyjne!H$3)</f>
        <v/>
      </c>
      <c r="AP670" s="309">
        <f>AND(O670&gt;=zakresy_produkcyjne!I$2,O670&lt;=zakresy_produkcyjne!I$3)</f>
        <v/>
      </c>
      <c r="AQ670" s="309">
        <f>AND(P670&gt;=zakresy_produkcyjne!J$2,P670&lt;=zakresy_produkcyjne!J$3)</f>
        <v/>
      </c>
      <c r="AR670" s="309">
        <f>AND(Q670&gt;=zakresy_produkcyjne!K$2,Q670&lt;=zakresy_produkcyjne!K$3)</f>
        <v/>
      </c>
      <c r="AS670" s="309">
        <f>AND(R670&gt;=zakresy_produkcyjne!L$2,R670&lt;=zakresy_produkcyjne!L$3)</f>
        <v/>
      </c>
      <c r="AT670" s="309">
        <f>AND(AI670:AO670)</f>
        <v/>
      </c>
      <c r="AU670" s="309">
        <f>AND(AP670:AS670)</f>
        <v/>
      </c>
      <c r="AV670" s="309">
        <f>AND(AT670:AU670)</f>
        <v/>
      </c>
      <c r="AW670" s="309">
        <f>AI670*zakresy_produkcyjne!B$4+AJ670*zakresy_produkcyjne!C$4+AK670*zakresy_produkcyjne!D$4+AL670*zakresy_produkcyjne!E$4+AM670*zakresy_produkcyjne!F$4+AN670*zakresy_produkcyjne!G$4+AO670*zakresy_produkcyjne!H$4+AP670*zakresy_produkcyjne!I$4+AQ670*zakresy_produkcyjne!J$4+AR670*zakresy_produkcyjne!K$4+AS670*zakresy_produkcyjne!L$4</f>
        <v/>
      </c>
    </row>
    <row customHeight="1" ht="13.8" r="671" s="311">
      <c r="A671" s="503" t="n">
        <v>3.6</v>
      </c>
      <c r="B671" s="503" t="n">
        <v>2.5</v>
      </c>
      <c r="C671" s="503" t="n">
        <v>0.45</v>
      </c>
      <c r="D671" s="503" t="n">
        <v>0.04</v>
      </c>
      <c r="E671" s="503" t="n">
        <v>0</v>
      </c>
      <c r="F671" s="503" t="n">
        <v>0.07000000000000001</v>
      </c>
      <c r="G671" s="503" t="n">
        <v>0.06</v>
      </c>
      <c r="H671" s="503" t="n">
        <v>0.01</v>
      </c>
      <c r="I671" s="503" t="n">
        <v>0.023</v>
      </c>
      <c r="J671" s="503" t="n">
        <v>0</v>
      </c>
      <c r="K671" s="503" t="n">
        <v>0</v>
      </c>
      <c r="L671" s="503" t="n">
        <v>0.02</v>
      </c>
      <c r="M671" s="503" t="n">
        <v>0</v>
      </c>
      <c r="N671" s="503" t="n">
        <v>0</v>
      </c>
      <c r="O671" s="503" t="n">
        <v>927</v>
      </c>
      <c r="P671" s="503" t="n">
        <v>60</v>
      </c>
      <c r="Q671" s="503" t="n">
        <v>371</v>
      </c>
      <c r="R671" s="503" t="n">
        <v>120</v>
      </c>
      <c r="S671" s="503" t="n"/>
      <c r="T671" s="503" t="n"/>
      <c r="U671" s="503" t="n">
        <v>7.4</v>
      </c>
      <c r="V671" s="503" t="n"/>
      <c r="W671" s="503" t="n"/>
      <c r="X671" s="503" t="n"/>
      <c r="Y671" s="504" t="n">
        <v>68</v>
      </c>
      <c r="Z671" s="503" t="n"/>
      <c r="AA671" s="503" t="n"/>
      <c r="AB671" s="503" t="n"/>
      <c r="AC671" s="503" t="n"/>
      <c r="AD671" s="503" t="n"/>
      <c r="AE671" s="503" t="n"/>
      <c r="AF671" s="309">
        <f>NOT(OR(ISBLANK(S671),ISBLANK(T671),ISBLANK(U671),ISBLANK(V671),AND(ISBLANK(W671),ISBLANK(X671))))</f>
        <v/>
      </c>
      <c r="AG671" s="309" t="n">
        <v>25</v>
      </c>
      <c r="AH671" s="309">
        <f>IF(AG830&lt;=30,1,IF(AG830&lt;=60,2,IF(AG830&lt;=100,3,"bd")))</f>
        <v/>
      </c>
      <c r="AI671" s="309">
        <f>AND(A671&gt;=zakresy_produkcyjne!B$2,A671&lt;=zakresy_produkcyjne!B$3)</f>
        <v/>
      </c>
      <c r="AJ671" s="309">
        <f>AND(B671&gt;=zakresy_produkcyjne!C$2,B671&lt;=zakresy_produkcyjne!C$3)</f>
        <v/>
      </c>
      <c r="AK671" s="309">
        <f>AND(C671&gt;=zakresy_produkcyjne!D$2,C671&lt;=zakresy_produkcyjne!D$3)</f>
        <v/>
      </c>
      <c r="AL671" s="309">
        <f>AND(D671&gt;=zakresy_produkcyjne!E$2,D671&lt;=zakresy_produkcyjne!E$3)</f>
        <v/>
      </c>
      <c r="AM671" s="309">
        <f>AND(E671&gt;=zakresy_produkcyjne!F$2,E671&lt;=zakresy_produkcyjne!F$3)</f>
        <v/>
      </c>
      <c r="AN671" s="309">
        <f>AND(F671&gt;=zakresy_produkcyjne!G$2,F671&lt;=zakresy_produkcyjne!G$3)</f>
        <v/>
      </c>
      <c r="AO671" s="309">
        <f>AND(G671&gt;=zakresy_produkcyjne!H$2,G671&lt;=zakresy_produkcyjne!H$3)</f>
        <v/>
      </c>
      <c r="AP671" s="309">
        <f>AND(O671&gt;=zakresy_produkcyjne!I$2,O671&lt;=zakresy_produkcyjne!I$3)</f>
        <v/>
      </c>
      <c r="AQ671" s="309">
        <f>AND(P671&gt;=zakresy_produkcyjne!J$2,P671&lt;=zakresy_produkcyjne!J$3)</f>
        <v/>
      </c>
      <c r="AR671" s="309">
        <f>AND(Q671&gt;=zakresy_produkcyjne!K$2,Q671&lt;=zakresy_produkcyjne!K$3)</f>
        <v/>
      </c>
      <c r="AS671" s="309">
        <f>AND(R671&gt;=zakresy_produkcyjne!L$2,R671&lt;=zakresy_produkcyjne!L$3)</f>
        <v/>
      </c>
      <c r="AT671" s="309">
        <f>AND(AI671:AO671)</f>
        <v/>
      </c>
      <c r="AU671" s="309">
        <f>AND(AP671:AS671)</f>
        <v/>
      </c>
      <c r="AV671" s="309">
        <f>AND(AT671:AU671)</f>
        <v/>
      </c>
      <c r="AW671" s="309">
        <f>AI671*zakresy_produkcyjne!B$4+AJ671*zakresy_produkcyjne!C$4+AK671*zakresy_produkcyjne!D$4+AL671*zakresy_produkcyjne!E$4+AM671*zakresy_produkcyjne!F$4+AN671*zakresy_produkcyjne!G$4+AO671*zakresy_produkcyjne!H$4+AP671*zakresy_produkcyjne!I$4+AQ671*zakresy_produkcyjne!J$4+AR671*zakresy_produkcyjne!K$4+AS671*zakresy_produkcyjne!L$4</f>
        <v/>
      </c>
    </row>
    <row customHeight="1" ht="13.8" r="672" s="311">
      <c r="A672" s="505" t="n">
        <v>3.51</v>
      </c>
      <c r="B672" s="505" t="n">
        <v>2.88</v>
      </c>
      <c r="C672" s="505" t="n">
        <v>0.54</v>
      </c>
      <c r="D672" s="505" t="n">
        <v>0.053</v>
      </c>
      <c r="E672" s="505" t="n">
        <v>0</v>
      </c>
      <c r="F672" s="505" t="n">
        <v>0</v>
      </c>
      <c r="G672" s="505" t="n">
        <v>0</v>
      </c>
      <c r="H672" s="505" t="n">
        <v>0.012</v>
      </c>
      <c r="I672" s="505" t="n">
        <v>0</v>
      </c>
      <c r="J672" s="505" t="n">
        <v>0</v>
      </c>
      <c r="K672" s="505" t="n">
        <v>0</v>
      </c>
      <c r="L672" s="505" t="n">
        <v>0</v>
      </c>
      <c r="M672" s="505" t="n">
        <v>0</v>
      </c>
      <c r="N672" s="505" t="n">
        <v>0</v>
      </c>
      <c r="O672" s="505" t="n">
        <v>950</v>
      </c>
      <c r="P672" s="505" t="n">
        <v>15</v>
      </c>
      <c r="Q672" s="505" t="n">
        <v>315</v>
      </c>
      <c r="R672" s="505" t="n">
        <v>60</v>
      </c>
      <c r="S672" s="505" t="n"/>
      <c r="T672" s="505" t="n"/>
      <c r="U672" s="505" t="n"/>
      <c r="V672" s="505" t="n"/>
      <c r="W672" s="505" t="n"/>
      <c r="X672" s="505" t="n">
        <v>100.5</v>
      </c>
      <c r="Y672" s="506" t="n">
        <v>69</v>
      </c>
      <c r="Z672" s="505" t="n"/>
      <c r="AA672" s="505" t="n"/>
      <c r="AB672" s="505" t="n"/>
      <c r="AC672" s="505" t="n"/>
      <c r="AD672" s="505" t="n"/>
      <c r="AE672" s="505" t="n"/>
      <c r="AF672" s="309">
        <f>NOT(OR(ISBLANK(S672),ISBLANK(T672),ISBLANK(U672),ISBLANK(V672),AND(ISBLANK(W672),ISBLANK(X672))))</f>
        <v/>
      </c>
      <c r="AG672" s="309" t="n">
        <v>25</v>
      </c>
      <c r="AH672" s="309">
        <f>IF(AG831&lt;=30,1,IF(AG831&lt;=60,2,IF(AG831&lt;=100,3,"bd")))</f>
        <v/>
      </c>
      <c r="AI672" s="309">
        <f>AND(A672&gt;=zakresy_produkcyjne!B$2,A672&lt;=zakresy_produkcyjne!B$3)</f>
        <v/>
      </c>
      <c r="AJ672" s="309">
        <f>AND(B672&gt;=zakresy_produkcyjne!C$2,B672&lt;=zakresy_produkcyjne!C$3)</f>
        <v/>
      </c>
      <c r="AK672" s="309">
        <f>AND(C672&gt;=zakresy_produkcyjne!D$2,C672&lt;=zakresy_produkcyjne!D$3)</f>
        <v/>
      </c>
      <c r="AL672" s="309">
        <f>AND(D672&gt;=zakresy_produkcyjne!E$2,D672&lt;=zakresy_produkcyjne!E$3)</f>
        <v/>
      </c>
      <c r="AM672" s="309">
        <f>AND(E672&gt;=zakresy_produkcyjne!F$2,E672&lt;=zakresy_produkcyjne!F$3)</f>
        <v/>
      </c>
      <c r="AN672" s="309">
        <f>AND(F672&gt;=zakresy_produkcyjne!G$2,F672&lt;=zakresy_produkcyjne!G$3)</f>
        <v/>
      </c>
      <c r="AO672" s="309">
        <f>AND(G672&gt;=zakresy_produkcyjne!H$2,G672&lt;=zakresy_produkcyjne!H$3)</f>
        <v/>
      </c>
      <c r="AP672" s="309">
        <f>AND(O672&gt;=zakresy_produkcyjne!I$2,O672&lt;=zakresy_produkcyjne!I$3)</f>
        <v/>
      </c>
      <c r="AQ672" s="309">
        <f>AND(P672&gt;=zakresy_produkcyjne!J$2,P672&lt;=zakresy_produkcyjne!J$3)</f>
        <v/>
      </c>
      <c r="AR672" s="309">
        <f>AND(Q672&gt;=zakresy_produkcyjne!K$2,Q672&lt;=zakresy_produkcyjne!K$3)</f>
        <v/>
      </c>
      <c r="AS672" s="309">
        <f>AND(R672&gt;=zakresy_produkcyjne!L$2,R672&lt;=zakresy_produkcyjne!L$3)</f>
        <v/>
      </c>
      <c r="AT672" s="309">
        <f>AND(AI672:AO672)</f>
        <v/>
      </c>
      <c r="AU672" s="309">
        <f>AND(AP672:AS672)</f>
        <v/>
      </c>
      <c r="AV672" s="309">
        <f>AND(AT672:AU672)</f>
        <v/>
      </c>
      <c r="AW672" s="309">
        <f>AI672*zakresy_produkcyjne!B$4+AJ672*zakresy_produkcyjne!C$4+AK672*zakresy_produkcyjne!D$4+AL672*zakresy_produkcyjne!E$4+AM672*zakresy_produkcyjne!F$4+AN672*zakresy_produkcyjne!G$4+AO672*zakresy_produkcyjne!H$4+AP672*zakresy_produkcyjne!I$4+AQ672*zakresy_produkcyjne!J$4+AR672*zakresy_produkcyjne!K$4+AS672*zakresy_produkcyjne!L$4</f>
        <v/>
      </c>
    </row>
    <row customHeight="1" ht="13.8" r="673" s="311">
      <c r="A673" s="505" t="n">
        <v>3.51</v>
      </c>
      <c r="B673" s="505" t="n">
        <v>2.88</v>
      </c>
      <c r="C673" s="505" t="n">
        <v>0.54</v>
      </c>
      <c r="D673" s="505" t="n">
        <v>0.053</v>
      </c>
      <c r="E673" s="505" t="n">
        <v>0</v>
      </c>
      <c r="F673" s="505" t="n">
        <v>0</v>
      </c>
      <c r="G673" s="505" t="n">
        <v>0</v>
      </c>
      <c r="H673" s="505" t="n">
        <v>0.012</v>
      </c>
      <c r="I673" s="505" t="n">
        <v>0</v>
      </c>
      <c r="J673" s="505" t="n">
        <v>0</v>
      </c>
      <c r="K673" s="505" t="n">
        <v>0</v>
      </c>
      <c r="L673" s="505" t="n">
        <v>0</v>
      </c>
      <c r="M673" s="505" t="n">
        <v>0</v>
      </c>
      <c r="N673" s="505" t="n">
        <v>0</v>
      </c>
      <c r="O673" s="505" t="n">
        <v>950</v>
      </c>
      <c r="P673" s="505" t="n">
        <v>15</v>
      </c>
      <c r="Q673" s="505" t="n">
        <v>340</v>
      </c>
      <c r="R673" s="505" t="n">
        <v>60</v>
      </c>
      <c r="S673" s="505" t="n"/>
      <c r="T673" s="505" t="n"/>
      <c r="U673" s="505" t="n"/>
      <c r="V673" s="505" t="n">
        <v>340</v>
      </c>
      <c r="W673" s="505" t="n"/>
      <c r="X673" s="505" t="n">
        <v>163.5</v>
      </c>
      <c r="Y673" s="506" t="n">
        <v>69</v>
      </c>
      <c r="Z673" s="505" t="n"/>
      <c r="AA673" s="505" t="n"/>
      <c r="AB673" s="505" t="n"/>
      <c r="AC673" s="505" t="n"/>
      <c r="AD673" s="505" t="n"/>
      <c r="AE673" s="505" t="n"/>
      <c r="AF673" s="309">
        <f>NOT(OR(ISBLANK(S673),ISBLANK(T673),ISBLANK(U673),ISBLANK(V673),AND(ISBLANK(W673),ISBLANK(X673))))</f>
        <v/>
      </c>
      <c r="AG673" s="309" t="n">
        <v>25</v>
      </c>
      <c r="AH673" s="309">
        <f>IF(AG832&lt;=30,1,IF(AG832&lt;=60,2,IF(AG832&lt;=100,3,"bd")))</f>
        <v/>
      </c>
      <c r="AI673" s="309">
        <f>AND(A673&gt;=zakresy_produkcyjne!B$2,A673&lt;=zakresy_produkcyjne!B$3)</f>
        <v/>
      </c>
      <c r="AJ673" s="309">
        <f>AND(B673&gt;=zakresy_produkcyjne!C$2,B673&lt;=zakresy_produkcyjne!C$3)</f>
        <v/>
      </c>
      <c r="AK673" s="309">
        <f>AND(C673&gt;=zakresy_produkcyjne!D$2,C673&lt;=zakresy_produkcyjne!D$3)</f>
        <v/>
      </c>
      <c r="AL673" s="309">
        <f>AND(D673&gt;=zakresy_produkcyjne!E$2,D673&lt;=zakresy_produkcyjne!E$3)</f>
        <v/>
      </c>
      <c r="AM673" s="309">
        <f>AND(E673&gt;=zakresy_produkcyjne!F$2,E673&lt;=zakresy_produkcyjne!F$3)</f>
        <v/>
      </c>
      <c r="AN673" s="309">
        <f>AND(F673&gt;=zakresy_produkcyjne!G$2,F673&lt;=zakresy_produkcyjne!G$3)</f>
        <v/>
      </c>
      <c r="AO673" s="309">
        <f>AND(G673&gt;=zakresy_produkcyjne!H$2,G673&lt;=zakresy_produkcyjne!H$3)</f>
        <v/>
      </c>
      <c r="AP673" s="309">
        <f>AND(O673&gt;=zakresy_produkcyjne!I$2,O673&lt;=zakresy_produkcyjne!I$3)</f>
        <v/>
      </c>
      <c r="AQ673" s="309">
        <f>AND(P673&gt;=zakresy_produkcyjne!J$2,P673&lt;=zakresy_produkcyjne!J$3)</f>
        <v/>
      </c>
      <c r="AR673" s="309">
        <f>AND(Q673&gt;=zakresy_produkcyjne!K$2,Q673&lt;=zakresy_produkcyjne!K$3)</f>
        <v/>
      </c>
      <c r="AS673" s="309">
        <f>AND(R673&gt;=zakresy_produkcyjne!L$2,R673&lt;=zakresy_produkcyjne!L$3)</f>
        <v/>
      </c>
      <c r="AT673" s="309">
        <f>AND(AI673:AO673)</f>
        <v/>
      </c>
      <c r="AU673" s="309">
        <f>AND(AP673:AS673)</f>
        <v/>
      </c>
      <c r="AV673" s="309">
        <f>AND(AT673:AU673)</f>
        <v/>
      </c>
      <c r="AW673" s="309">
        <f>AI673*zakresy_produkcyjne!B$4+AJ673*zakresy_produkcyjne!C$4+AK673*zakresy_produkcyjne!D$4+AL673*zakresy_produkcyjne!E$4+AM673*zakresy_produkcyjne!F$4+AN673*zakresy_produkcyjne!G$4+AO673*zakresy_produkcyjne!H$4+AP673*zakresy_produkcyjne!I$4+AQ673*zakresy_produkcyjne!J$4+AR673*zakresy_produkcyjne!K$4+AS673*zakresy_produkcyjne!L$4</f>
        <v/>
      </c>
    </row>
    <row customHeight="1" ht="13.8" r="674" s="311">
      <c r="A674" s="505" t="n">
        <v>3.51</v>
      </c>
      <c r="B674" s="505" t="n">
        <v>2.88</v>
      </c>
      <c r="C674" s="505" t="n">
        <v>0.54</v>
      </c>
      <c r="D674" s="505" t="n">
        <v>0.053</v>
      </c>
      <c r="E674" s="505" t="n">
        <v>0</v>
      </c>
      <c r="F674" s="505" t="n">
        <v>0</v>
      </c>
      <c r="G674" s="505" t="n">
        <v>0</v>
      </c>
      <c r="H674" s="505" t="n">
        <v>0.012</v>
      </c>
      <c r="I674" s="505" t="n">
        <v>0</v>
      </c>
      <c r="J674" s="505" t="n">
        <v>0</v>
      </c>
      <c r="K674" s="505" t="n">
        <v>0</v>
      </c>
      <c r="L674" s="505" t="n">
        <v>0</v>
      </c>
      <c r="M674" s="505" t="n">
        <v>0</v>
      </c>
      <c r="N674" s="505" t="n">
        <v>0</v>
      </c>
      <c r="O674" s="505" t="n">
        <v>950</v>
      </c>
      <c r="P674" s="505" t="n">
        <v>15</v>
      </c>
      <c r="Q674" s="505" t="n">
        <v>370</v>
      </c>
      <c r="R674" s="505" t="n">
        <v>60</v>
      </c>
      <c r="S674" s="505" t="n"/>
      <c r="T674" s="505" t="n"/>
      <c r="U674" s="505" t="n"/>
      <c r="V674" s="505" t="n">
        <v>310</v>
      </c>
      <c r="W674" s="505" t="n"/>
      <c r="X674" s="505" t="n">
        <v>170.5</v>
      </c>
      <c r="Y674" s="506" t="n">
        <v>69</v>
      </c>
      <c r="Z674" s="505" t="n"/>
      <c r="AA674" s="505" t="n"/>
      <c r="AB674" s="505" t="n"/>
      <c r="AC674" s="505" t="n"/>
      <c r="AD674" s="505" t="n"/>
      <c r="AE674" s="505" t="n"/>
      <c r="AF674" s="309">
        <f>NOT(OR(ISBLANK(S674),ISBLANK(T674),ISBLANK(U674),ISBLANK(V674),AND(ISBLANK(W674),ISBLANK(X674))))</f>
        <v/>
      </c>
      <c r="AG674" s="309" t="n">
        <v>25</v>
      </c>
      <c r="AH674" s="309">
        <f>IF(AG833&lt;=30,1,IF(AG833&lt;=60,2,IF(AG833&lt;=100,3,"bd")))</f>
        <v/>
      </c>
      <c r="AI674" s="309">
        <f>AND(A674&gt;=zakresy_produkcyjne!B$2,A674&lt;=zakresy_produkcyjne!B$3)</f>
        <v/>
      </c>
      <c r="AJ674" s="309">
        <f>AND(B674&gt;=zakresy_produkcyjne!C$2,B674&lt;=zakresy_produkcyjne!C$3)</f>
        <v/>
      </c>
      <c r="AK674" s="309">
        <f>AND(C674&gt;=zakresy_produkcyjne!D$2,C674&lt;=zakresy_produkcyjne!D$3)</f>
        <v/>
      </c>
      <c r="AL674" s="309">
        <f>AND(D674&gt;=zakresy_produkcyjne!E$2,D674&lt;=zakresy_produkcyjne!E$3)</f>
        <v/>
      </c>
      <c r="AM674" s="309">
        <f>AND(E674&gt;=zakresy_produkcyjne!F$2,E674&lt;=zakresy_produkcyjne!F$3)</f>
        <v/>
      </c>
      <c r="AN674" s="309">
        <f>AND(F674&gt;=zakresy_produkcyjne!G$2,F674&lt;=zakresy_produkcyjne!G$3)</f>
        <v/>
      </c>
      <c r="AO674" s="309">
        <f>AND(G674&gt;=zakresy_produkcyjne!H$2,G674&lt;=zakresy_produkcyjne!H$3)</f>
        <v/>
      </c>
      <c r="AP674" s="309">
        <f>AND(O674&gt;=zakresy_produkcyjne!I$2,O674&lt;=zakresy_produkcyjne!I$3)</f>
        <v/>
      </c>
      <c r="AQ674" s="309">
        <f>AND(P674&gt;=zakresy_produkcyjne!J$2,P674&lt;=zakresy_produkcyjne!J$3)</f>
        <v/>
      </c>
      <c r="AR674" s="309">
        <f>AND(Q674&gt;=zakresy_produkcyjne!K$2,Q674&lt;=zakresy_produkcyjne!K$3)</f>
        <v/>
      </c>
      <c r="AS674" s="309">
        <f>AND(R674&gt;=zakresy_produkcyjne!L$2,R674&lt;=zakresy_produkcyjne!L$3)</f>
        <v/>
      </c>
      <c r="AT674" s="309">
        <f>AND(AI674:AO674)</f>
        <v/>
      </c>
      <c r="AU674" s="309">
        <f>AND(AP674:AS674)</f>
        <v/>
      </c>
      <c r="AV674" s="309">
        <f>AND(AT674:AU674)</f>
        <v/>
      </c>
      <c r="AW674" s="309">
        <f>AI674*zakresy_produkcyjne!B$4+AJ674*zakresy_produkcyjne!C$4+AK674*zakresy_produkcyjne!D$4+AL674*zakresy_produkcyjne!E$4+AM674*zakresy_produkcyjne!F$4+AN674*zakresy_produkcyjne!G$4+AO674*zakresy_produkcyjne!H$4+AP674*zakresy_produkcyjne!I$4+AQ674*zakresy_produkcyjne!J$4+AR674*zakresy_produkcyjne!K$4+AS674*zakresy_produkcyjne!L$4</f>
        <v/>
      </c>
    </row>
    <row customHeight="1" ht="13.8" r="675" s="311">
      <c r="A675" s="505" t="n">
        <v>3.51</v>
      </c>
      <c r="B675" s="505" t="n">
        <v>2.88</v>
      </c>
      <c r="C675" s="505" t="n">
        <v>0.54</v>
      </c>
      <c r="D675" s="505" t="n">
        <v>0.053</v>
      </c>
      <c r="E675" s="505" t="n">
        <v>0</v>
      </c>
      <c r="F675" s="505" t="n">
        <v>0</v>
      </c>
      <c r="G675" s="505" t="n">
        <v>0</v>
      </c>
      <c r="H675" s="505" t="n">
        <v>0.012</v>
      </c>
      <c r="I675" s="505" t="n">
        <v>0</v>
      </c>
      <c r="J675" s="505" t="n">
        <v>0</v>
      </c>
      <c r="K675" s="505" t="n">
        <v>0</v>
      </c>
      <c r="L675" s="505" t="n">
        <v>0</v>
      </c>
      <c r="M675" s="505" t="n">
        <v>0</v>
      </c>
      <c r="N675" s="505" t="n">
        <v>0</v>
      </c>
      <c r="O675" s="505" t="n">
        <v>950</v>
      </c>
      <c r="P675" s="505" t="n">
        <v>15</v>
      </c>
      <c r="Q675" s="505" t="n">
        <v>400</v>
      </c>
      <c r="R675" s="505" t="n">
        <v>60</v>
      </c>
      <c r="S675" s="505" t="n"/>
      <c r="T675" s="505" t="n"/>
      <c r="U675" s="505" t="n"/>
      <c r="V675" s="505" t="n">
        <v>272</v>
      </c>
      <c r="W675" s="505" t="n"/>
      <c r="X675" s="505" t="n">
        <v>126</v>
      </c>
      <c r="Y675" s="506" t="n">
        <v>69</v>
      </c>
      <c r="Z675" s="505" t="n"/>
      <c r="AA675" s="505" t="n"/>
      <c r="AB675" s="505" t="n"/>
      <c r="AC675" s="505" t="n"/>
      <c r="AD675" s="505" t="n"/>
      <c r="AE675" s="505" t="n"/>
      <c r="AF675" s="309">
        <f>NOT(OR(ISBLANK(S675),ISBLANK(T675),ISBLANK(U675),ISBLANK(V675),AND(ISBLANK(W675),ISBLANK(X675))))</f>
        <v/>
      </c>
      <c r="AG675" s="309" t="n">
        <v>25</v>
      </c>
      <c r="AH675" s="309">
        <f>IF(AG834&lt;=30,1,IF(AG834&lt;=60,2,IF(AG834&lt;=100,3,"bd")))</f>
        <v/>
      </c>
      <c r="AI675" s="309">
        <f>AND(A675&gt;=zakresy_produkcyjne!B$2,A675&lt;=zakresy_produkcyjne!B$3)</f>
        <v/>
      </c>
      <c r="AJ675" s="309">
        <f>AND(B675&gt;=zakresy_produkcyjne!C$2,B675&lt;=zakresy_produkcyjne!C$3)</f>
        <v/>
      </c>
      <c r="AK675" s="309">
        <f>AND(C675&gt;=zakresy_produkcyjne!D$2,C675&lt;=zakresy_produkcyjne!D$3)</f>
        <v/>
      </c>
      <c r="AL675" s="309">
        <f>AND(D675&gt;=zakresy_produkcyjne!E$2,D675&lt;=zakresy_produkcyjne!E$3)</f>
        <v/>
      </c>
      <c r="AM675" s="309">
        <f>AND(E675&gt;=zakresy_produkcyjne!F$2,E675&lt;=zakresy_produkcyjne!F$3)</f>
        <v/>
      </c>
      <c r="AN675" s="309">
        <f>AND(F675&gt;=zakresy_produkcyjne!G$2,F675&lt;=zakresy_produkcyjne!G$3)</f>
        <v/>
      </c>
      <c r="AO675" s="309">
        <f>AND(G675&gt;=zakresy_produkcyjne!H$2,G675&lt;=zakresy_produkcyjne!H$3)</f>
        <v/>
      </c>
      <c r="AP675" s="309">
        <f>AND(O675&gt;=zakresy_produkcyjne!I$2,O675&lt;=zakresy_produkcyjne!I$3)</f>
        <v/>
      </c>
      <c r="AQ675" s="309">
        <f>AND(P675&gt;=zakresy_produkcyjne!J$2,P675&lt;=zakresy_produkcyjne!J$3)</f>
        <v/>
      </c>
      <c r="AR675" s="309">
        <f>AND(Q675&gt;=zakresy_produkcyjne!K$2,Q675&lt;=zakresy_produkcyjne!K$3)</f>
        <v/>
      </c>
      <c r="AS675" s="309">
        <f>AND(R675&gt;=zakresy_produkcyjne!L$2,R675&lt;=zakresy_produkcyjne!L$3)</f>
        <v/>
      </c>
      <c r="AT675" s="309">
        <f>AND(AI675:AO675)</f>
        <v/>
      </c>
      <c r="AU675" s="309">
        <f>AND(AP675:AS675)</f>
        <v/>
      </c>
      <c r="AV675" s="309">
        <f>AND(AT675:AU675)</f>
        <v/>
      </c>
      <c r="AW675" s="309">
        <f>AI675*zakresy_produkcyjne!B$4+AJ675*zakresy_produkcyjne!C$4+AK675*zakresy_produkcyjne!D$4+AL675*zakresy_produkcyjne!E$4+AM675*zakresy_produkcyjne!F$4+AN675*zakresy_produkcyjne!G$4+AO675*zakresy_produkcyjne!H$4+AP675*zakresy_produkcyjne!I$4+AQ675*zakresy_produkcyjne!J$4+AR675*zakresy_produkcyjne!K$4+AS675*zakresy_produkcyjne!L$4</f>
        <v/>
      </c>
    </row>
    <row customHeight="1" ht="13.8" r="676" s="311">
      <c r="A676" s="505" t="n">
        <v>3.51</v>
      </c>
      <c r="B676" s="505" t="n">
        <v>2.88</v>
      </c>
      <c r="C676" s="505" t="n">
        <v>0.54</v>
      </c>
      <c r="D676" s="505" t="n">
        <v>0.053</v>
      </c>
      <c r="E676" s="505" t="n">
        <v>0</v>
      </c>
      <c r="F676" s="505" t="n">
        <v>0</v>
      </c>
      <c r="G676" s="505" t="n">
        <v>0</v>
      </c>
      <c r="H676" s="505" t="n">
        <v>0.012</v>
      </c>
      <c r="I676" s="505" t="n">
        <v>0</v>
      </c>
      <c r="J676" s="505" t="n">
        <v>0</v>
      </c>
      <c r="K676" s="505" t="n">
        <v>0</v>
      </c>
      <c r="L676" s="505" t="n">
        <v>0</v>
      </c>
      <c r="M676" s="505" t="n">
        <v>0</v>
      </c>
      <c r="N676" s="505" t="n">
        <v>0</v>
      </c>
      <c r="O676" s="505" t="n">
        <v>850</v>
      </c>
      <c r="P676" s="505" t="n">
        <v>30</v>
      </c>
      <c r="Q676" s="505" t="n">
        <v>340</v>
      </c>
      <c r="R676" s="505" t="n">
        <v>60</v>
      </c>
      <c r="S676" s="505" t="n"/>
      <c r="T676" s="505" t="n"/>
      <c r="U676" s="505" t="n"/>
      <c r="V676" s="505" t="n">
        <v>294.5</v>
      </c>
      <c r="W676" s="505" t="n"/>
      <c r="X676" s="505" t="n">
        <v>94.5</v>
      </c>
      <c r="Y676" s="506" t="n">
        <v>69</v>
      </c>
      <c r="Z676" s="505" t="n"/>
      <c r="AA676" s="505" t="n"/>
      <c r="AB676" s="505" t="n"/>
      <c r="AC676" s="505" t="n"/>
      <c r="AD676" s="505" t="n"/>
      <c r="AE676" s="505" t="n"/>
      <c r="AF676" s="309">
        <f>NOT(OR(ISBLANK(S676),ISBLANK(T676),ISBLANK(U676),ISBLANK(V676),AND(ISBLANK(W676),ISBLANK(X676))))</f>
        <v/>
      </c>
      <c r="AG676" s="309" t="n">
        <v>25</v>
      </c>
      <c r="AH676" s="309">
        <f>IF(AG835&lt;=30,1,IF(AG835&lt;=60,2,IF(AG835&lt;=100,3,"bd")))</f>
        <v/>
      </c>
      <c r="AI676" s="309">
        <f>AND(A676&gt;=zakresy_produkcyjne!B$2,A676&lt;=zakresy_produkcyjne!B$3)</f>
        <v/>
      </c>
      <c r="AJ676" s="309">
        <f>AND(B676&gt;=zakresy_produkcyjne!C$2,B676&lt;=zakresy_produkcyjne!C$3)</f>
        <v/>
      </c>
      <c r="AK676" s="309">
        <f>AND(C676&gt;=zakresy_produkcyjne!D$2,C676&lt;=zakresy_produkcyjne!D$3)</f>
        <v/>
      </c>
      <c r="AL676" s="309">
        <f>AND(D676&gt;=zakresy_produkcyjne!E$2,D676&lt;=zakresy_produkcyjne!E$3)</f>
        <v/>
      </c>
      <c r="AM676" s="309">
        <f>AND(E676&gt;=zakresy_produkcyjne!F$2,E676&lt;=zakresy_produkcyjne!F$3)</f>
        <v/>
      </c>
      <c r="AN676" s="309">
        <f>AND(F676&gt;=zakresy_produkcyjne!G$2,F676&lt;=zakresy_produkcyjne!G$3)</f>
        <v/>
      </c>
      <c r="AO676" s="309">
        <f>AND(G676&gt;=zakresy_produkcyjne!H$2,G676&lt;=zakresy_produkcyjne!H$3)</f>
        <v/>
      </c>
      <c r="AP676" s="309">
        <f>AND(O676&gt;=zakresy_produkcyjne!I$2,O676&lt;=zakresy_produkcyjne!I$3)</f>
        <v/>
      </c>
      <c r="AQ676" s="309">
        <f>AND(P676&gt;=zakresy_produkcyjne!J$2,P676&lt;=zakresy_produkcyjne!J$3)</f>
        <v/>
      </c>
      <c r="AR676" s="309">
        <f>AND(Q676&gt;=zakresy_produkcyjne!K$2,Q676&lt;=zakresy_produkcyjne!K$3)</f>
        <v/>
      </c>
      <c r="AS676" s="309">
        <f>AND(R676&gt;=zakresy_produkcyjne!L$2,R676&lt;=zakresy_produkcyjne!L$3)</f>
        <v/>
      </c>
      <c r="AT676" s="309">
        <f>AND(AI676:AO676)</f>
        <v/>
      </c>
      <c r="AU676" s="309">
        <f>AND(AP676:AS676)</f>
        <v/>
      </c>
      <c r="AV676" s="309">
        <f>AND(AT676:AU676)</f>
        <v/>
      </c>
      <c r="AW676" s="309">
        <f>AI676*zakresy_produkcyjne!B$4+AJ676*zakresy_produkcyjne!C$4+AK676*zakresy_produkcyjne!D$4+AL676*zakresy_produkcyjne!E$4+AM676*zakresy_produkcyjne!F$4+AN676*zakresy_produkcyjne!G$4+AO676*zakresy_produkcyjne!H$4+AP676*zakresy_produkcyjne!I$4+AQ676*zakresy_produkcyjne!J$4+AR676*zakresy_produkcyjne!K$4+AS676*zakresy_produkcyjne!L$4</f>
        <v/>
      </c>
    </row>
    <row customHeight="1" ht="13.8" r="677" s="311">
      <c r="A677" s="505" t="n">
        <v>3.51</v>
      </c>
      <c r="B677" s="505" t="n">
        <v>2.88</v>
      </c>
      <c r="C677" s="505" t="n">
        <v>0.54</v>
      </c>
      <c r="D677" s="505" t="n">
        <v>0.053</v>
      </c>
      <c r="E677" s="505" t="n">
        <v>0</v>
      </c>
      <c r="F677" s="505" t="n">
        <v>0</v>
      </c>
      <c r="G677" s="505" t="n">
        <v>0</v>
      </c>
      <c r="H677" s="505" t="n">
        <v>0.012</v>
      </c>
      <c r="I677" s="505" t="n">
        <v>0</v>
      </c>
      <c r="J677" s="505" t="n">
        <v>0</v>
      </c>
      <c r="K677" s="505" t="n">
        <v>0</v>
      </c>
      <c r="L677" s="505" t="n">
        <v>0</v>
      </c>
      <c r="M677" s="505" t="n">
        <v>0</v>
      </c>
      <c r="N677" s="505" t="n">
        <v>0</v>
      </c>
      <c r="O677" s="505" t="n">
        <v>850</v>
      </c>
      <c r="P677" s="505" t="n">
        <v>30</v>
      </c>
      <c r="Q677" s="505" t="n">
        <v>370</v>
      </c>
      <c r="R677" s="505" t="n">
        <v>60</v>
      </c>
      <c r="S677" s="505" t="n"/>
      <c r="T677" s="505" t="n"/>
      <c r="U677" s="505" t="n"/>
      <c r="V677" s="505" t="n">
        <v>274.5</v>
      </c>
      <c r="W677" s="505" t="n"/>
      <c r="X677" s="505" t="n">
        <v>126</v>
      </c>
      <c r="Y677" s="506" t="n">
        <v>69</v>
      </c>
      <c r="Z677" s="505" t="n"/>
      <c r="AA677" s="505" t="n"/>
      <c r="AB677" s="505" t="n"/>
      <c r="AC677" s="505" t="n"/>
      <c r="AD677" s="505" t="n"/>
      <c r="AE677" s="505" t="n"/>
      <c r="AF677" s="309">
        <f>NOT(OR(ISBLANK(S677),ISBLANK(T677),ISBLANK(U677),ISBLANK(V677),AND(ISBLANK(W677),ISBLANK(X677))))</f>
        <v/>
      </c>
      <c r="AG677" s="309" t="n">
        <v>25</v>
      </c>
      <c r="AH677" s="309">
        <f>IF(AG836&lt;=30,1,IF(AG836&lt;=60,2,IF(AG836&lt;=100,3,"bd")))</f>
        <v/>
      </c>
      <c r="AI677" s="309">
        <f>AND(A677&gt;=zakresy_produkcyjne!B$2,A677&lt;=zakresy_produkcyjne!B$3)</f>
        <v/>
      </c>
      <c r="AJ677" s="309">
        <f>AND(B677&gt;=zakresy_produkcyjne!C$2,B677&lt;=zakresy_produkcyjne!C$3)</f>
        <v/>
      </c>
      <c r="AK677" s="309">
        <f>AND(C677&gt;=zakresy_produkcyjne!D$2,C677&lt;=zakresy_produkcyjne!D$3)</f>
        <v/>
      </c>
      <c r="AL677" s="309">
        <f>AND(D677&gt;=zakresy_produkcyjne!E$2,D677&lt;=zakresy_produkcyjne!E$3)</f>
        <v/>
      </c>
      <c r="AM677" s="309">
        <f>AND(E677&gt;=zakresy_produkcyjne!F$2,E677&lt;=zakresy_produkcyjne!F$3)</f>
        <v/>
      </c>
      <c r="AN677" s="309">
        <f>AND(F677&gt;=zakresy_produkcyjne!G$2,F677&lt;=zakresy_produkcyjne!G$3)</f>
        <v/>
      </c>
      <c r="AO677" s="309">
        <f>AND(G677&gt;=zakresy_produkcyjne!H$2,G677&lt;=zakresy_produkcyjne!H$3)</f>
        <v/>
      </c>
      <c r="AP677" s="309">
        <f>AND(O677&gt;=zakresy_produkcyjne!I$2,O677&lt;=zakresy_produkcyjne!I$3)</f>
        <v/>
      </c>
      <c r="AQ677" s="309">
        <f>AND(P677&gt;=zakresy_produkcyjne!J$2,P677&lt;=zakresy_produkcyjne!J$3)</f>
        <v/>
      </c>
      <c r="AR677" s="309">
        <f>AND(Q677&gt;=zakresy_produkcyjne!K$2,Q677&lt;=zakresy_produkcyjne!K$3)</f>
        <v/>
      </c>
      <c r="AS677" s="309">
        <f>AND(R677&gt;=zakresy_produkcyjne!L$2,R677&lt;=zakresy_produkcyjne!L$3)</f>
        <v/>
      </c>
      <c r="AT677" s="309">
        <f>AND(AI677:AO677)</f>
        <v/>
      </c>
      <c r="AU677" s="309">
        <f>AND(AP677:AS677)</f>
        <v/>
      </c>
      <c r="AV677" s="309">
        <f>AND(AT677:AU677)</f>
        <v/>
      </c>
      <c r="AW677" s="309">
        <f>AI677*zakresy_produkcyjne!B$4+AJ677*zakresy_produkcyjne!C$4+AK677*zakresy_produkcyjne!D$4+AL677*zakresy_produkcyjne!E$4+AM677*zakresy_produkcyjne!F$4+AN677*zakresy_produkcyjne!G$4+AO677*zakresy_produkcyjne!H$4+AP677*zakresy_produkcyjne!I$4+AQ677*zakresy_produkcyjne!J$4+AR677*zakresy_produkcyjne!K$4+AS677*zakresy_produkcyjne!L$4</f>
        <v/>
      </c>
    </row>
    <row customHeight="1" ht="13.8" r="678" s="311">
      <c r="A678" s="505" t="n">
        <v>3.51</v>
      </c>
      <c r="B678" s="505" t="n">
        <v>2.88</v>
      </c>
      <c r="C678" s="505" t="n">
        <v>0.54</v>
      </c>
      <c r="D678" s="505" t="n">
        <v>0.053</v>
      </c>
      <c r="E678" s="505" t="n">
        <v>0</v>
      </c>
      <c r="F678" s="505" t="n">
        <v>0</v>
      </c>
      <c r="G678" s="505" t="n">
        <v>0</v>
      </c>
      <c r="H678" s="505" t="n">
        <v>0.012</v>
      </c>
      <c r="I678" s="505" t="n">
        <v>0</v>
      </c>
      <c r="J678" s="505" t="n">
        <v>0</v>
      </c>
      <c r="K678" s="505" t="n">
        <v>0</v>
      </c>
      <c r="L678" s="505" t="n">
        <v>0</v>
      </c>
      <c r="M678" s="505" t="n">
        <v>0</v>
      </c>
      <c r="N678" s="505" t="n">
        <v>0</v>
      </c>
      <c r="O678" s="505" t="n">
        <v>850</v>
      </c>
      <c r="P678" s="505" t="n">
        <v>30</v>
      </c>
      <c r="Q678" s="505" t="n">
        <v>400</v>
      </c>
      <c r="R678" s="505" t="n">
        <v>60</v>
      </c>
      <c r="S678" s="505" t="n"/>
      <c r="T678" s="505" t="n"/>
      <c r="U678" s="505" t="n"/>
      <c r="V678" s="505" t="n">
        <v>257</v>
      </c>
      <c r="W678" s="505" t="n"/>
      <c r="X678" s="505" t="n">
        <v>109.5</v>
      </c>
      <c r="Y678" s="506" t="n">
        <v>69</v>
      </c>
      <c r="Z678" s="505" t="n"/>
      <c r="AA678" s="505" t="n"/>
      <c r="AB678" s="505" t="n"/>
      <c r="AC678" s="505" t="n"/>
      <c r="AD678" s="505" t="n"/>
      <c r="AE678" s="505" t="n"/>
      <c r="AF678" s="309">
        <f>NOT(OR(ISBLANK(S678),ISBLANK(T678),ISBLANK(U678),ISBLANK(V678),AND(ISBLANK(W678),ISBLANK(X678))))</f>
        <v/>
      </c>
      <c r="AG678" s="309" t="n">
        <v>25</v>
      </c>
      <c r="AH678" s="309">
        <f>IF(AG837&lt;=30,1,IF(AG837&lt;=60,2,IF(AG837&lt;=100,3,"bd")))</f>
        <v/>
      </c>
      <c r="AI678" s="309">
        <f>AND(A678&gt;=zakresy_produkcyjne!B$2,A678&lt;=zakresy_produkcyjne!B$3)</f>
        <v/>
      </c>
      <c r="AJ678" s="309">
        <f>AND(B678&gt;=zakresy_produkcyjne!C$2,B678&lt;=zakresy_produkcyjne!C$3)</f>
        <v/>
      </c>
      <c r="AK678" s="309">
        <f>AND(C678&gt;=zakresy_produkcyjne!D$2,C678&lt;=zakresy_produkcyjne!D$3)</f>
        <v/>
      </c>
      <c r="AL678" s="309">
        <f>AND(D678&gt;=zakresy_produkcyjne!E$2,D678&lt;=zakresy_produkcyjne!E$3)</f>
        <v/>
      </c>
      <c r="AM678" s="309">
        <f>AND(E678&gt;=zakresy_produkcyjne!F$2,E678&lt;=zakresy_produkcyjne!F$3)</f>
        <v/>
      </c>
      <c r="AN678" s="309">
        <f>AND(F678&gt;=zakresy_produkcyjne!G$2,F678&lt;=zakresy_produkcyjne!G$3)</f>
        <v/>
      </c>
      <c r="AO678" s="309">
        <f>AND(G678&gt;=zakresy_produkcyjne!H$2,G678&lt;=zakresy_produkcyjne!H$3)</f>
        <v/>
      </c>
      <c r="AP678" s="309">
        <f>AND(O678&gt;=zakresy_produkcyjne!I$2,O678&lt;=zakresy_produkcyjne!I$3)</f>
        <v/>
      </c>
      <c r="AQ678" s="309">
        <f>AND(P678&gt;=zakresy_produkcyjne!J$2,P678&lt;=zakresy_produkcyjne!J$3)</f>
        <v/>
      </c>
      <c r="AR678" s="309">
        <f>AND(Q678&gt;=zakresy_produkcyjne!K$2,Q678&lt;=zakresy_produkcyjne!K$3)</f>
        <v/>
      </c>
      <c r="AS678" s="309">
        <f>AND(R678&gt;=zakresy_produkcyjne!L$2,R678&lt;=zakresy_produkcyjne!L$3)</f>
        <v/>
      </c>
      <c r="AT678" s="309">
        <f>AND(AI678:AO678)</f>
        <v/>
      </c>
      <c r="AU678" s="309">
        <f>AND(AP678:AS678)</f>
        <v/>
      </c>
      <c r="AV678" s="309">
        <f>AND(AT678:AU678)</f>
        <v/>
      </c>
      <c r="AW678" s="309">
        <f>AI678*zakresy_produkcyjne!B$4+AJ678*zakresy_produkcyjne!C$4+AK678*zakresy_produkcyjne!D$4+AL678*zakresy_produkcyjne!E$4+AM678*zakresy_produkcyjne!F$4+AN678*zakresy_produkcyjne!G$4+AO678*zakresy_produkcyjne!H$4+AP678*zakresy_produkcyjne!I$4+AQ678*zakresy_produkcyjne!J$4+AR678*zakresy_produkcyjne!K$4+AS678*zakresy_produkcyjne!L$4</f>
        <v/>
      </c>
    </row>
    <row customHeight="1" ht="13.8" r="679" s="311">
      <c r="A679" s="505" t="n">
        <v>3.51</v>
      </c>
      <c r="B679" s="505" t="n">
        <v>2.88</v>
      </c>
      <c r="C679" s="505" t="n">
        <v>0.54</v>
      </c>
      <c r="D679" s="505" t="n">
        <v>0.053</v>
      </c>
      <c r="E679" s="505" t="n">
        <v>0</v>
      </c>
      <c r="F679" s="505" t="n">
        <v>0</v>
      </c>
      <c r="G679" s="505" t="n">
        <v>0</v>
      </c>
      <c r="H679" s="505" t="n">
        <v>0.012</v>
      </c>
      <c r="I679" s="505" t="n">
        <v>0</v>
      </c>
      <c r="J679" s="505" t="n">
        <v>0</v>
      </c>
      <c r="K679" s="505" t="n">
        <v>0</v>
      </c>
      <c r="L679" s="505" t="n">
        <v>0</v>
      </c>
      <c r="M679" s="505" t="n">
        <v>0</v>
      </c>
      <c r="N679" s="505" t="n">
        <v>0</v>
      </c>
      <c r="O679" s="505" t="n">
        <v>950</v>
      </c>
      <c r="P679" s="505" t="n">
        <v>75</v>
      </c>
      <c r="Q679" s="505" t="n">
        <v>340</v>
      </c>
      <c r="R679" s="505" t="n">
        <v>60</v>
      </c>
      <c r="S679" s="505" t="n"/>
      <c r="T679" s="505" t="n"/>
      <c r="U679" s="505" t="n"/>
      <c r="V679" s="505" t="n">
        <v>334.5</v>
      </c>
      <c r="W679" s="505" t="n"/>
      <c r="X679" s="505" t="n">
        <v>60</v>
      </c>
      <c r="Y679" s="506" t="n">
        <v>69</v>
      </c>
      <c r="Z679" s="505" t="n"/>
      <c r="AA679" s="505" t="n"/>
      <c r="AB679" s="505" t="n"/>
      <c r="AC679" s="505" t="n"/>
      <c r="AD679" s="505" t="n"/>
      <c r="AE679" s="505" t="n"/>
      <c r="AF679" s="309">
        <f>NOT(OR(ISBLANK(S679),ISBLANK(T679),ISBLANK(U679),ISBLANK(V679),AND(ISBLANK(W679),ISBLANK(X679))))</f>
        <v/>
      </c>
      <c r="AG679" s="309" t="n">
        <v>25</v>
      </c>
      <c r="AH679" s="309">
        <f>IF(AG838&lt;=30,1,IF(AG838&lt;=60,2,IF(AG838&lt;=100,3,"bd")))</f>
        <v/>
      </c>
      <c r="AI679" s="309">
        <f>AND(A679&gt;=zakresy_produkcyjne!B$2,A679&lt;=zakresy_produkcyjne!B$3)</f>
        <v/>
      </c>
      <c r="AJ679" s="309">
        <f>AND(B679&gt;=zakresy_produkcyjne!C$2,B679&lt;=zakresy_produkcyjne!C$3)</f>
        <v/>
      </c>
      <c r="AK679" s="309">
        <f>AND(C679&gt;=zakresy_produkcyjne!D$2,C679&lt;=zakresy_produkcyjne!D$3)</f>
        <v/>
      </c>
      <c r="AL679" s="309">
        <f>AND(D679&gt;=zakresy_produkcyjne!E$2,D679&lt;=zakresy_produkcyjne!E$3)</f>
        <v/>
      </c>
      <c r="AM679" s="309">
        <f>AND(E679&gt;=zakresy_produkcyjne!F$2,E679&lt;=zakresy_produkcyjne!F$3)</f>
        <v/>
      </c>
      <c r="AN679" s="309">
        <f>AND(F679&gt;=zakresy_produkcyjne!G$2,F679&lt;=zakresy_produkcyjne!G$3)</f>
        <v/>
      </c>
      <c r="AO679" s="309">
        <f>AND(G679&gt;=zakresy_produkcyjne!H$2,G679&lt;=zakresy_produkcyjne!H$3)</f>
        <v/>
      </c>
      <c r="AP679" s="309">
        <f>AND(O679&gt;=zakresy_produkcyjne!I$2,O679&lt;=zakresy_produkcyjne!I$3)</f>
        <v/>
      </c>
      <c r="AQ679" s="309">
        <f>AND(P679&gt;=zakresy_produkcyjne!J$2,P679&lt;=zakresy_produkcyjne!J$3)</f>
        <v/>
      </c>
      <c r="AR679" s="309">
        <f>AND(Q679&gt;=zakresy_produkcyjne!K$2,Q679&lt;=zakresy_produkcyjne!K$3)</f>
        <v/>
      </c>
      <c r="AS679" s="309">
        <f>AND(R679&gt;=zakresy_produkcyjne!L$2,R679&lt;=zakresy_produkcyjne!L$3)</f>
        <v/>
      </c>
      <c r="AT679" s="309">
        <f>AND(AI679:AO679)</f>
        <v/>
      </c>
      <c r="AU679" s="309">
        <f>AND(AP679:AS679)</f>
        <v/>
      </c>
      <c r="AV679" s="309">
        <f>AND(AT679:AU679)</f>
        <v/>
      </c>
      <c r="AW679" s="309">
        <f>AI679*zakresy_produkcyjne!B$4+AJ679*zakresy_produkcyjne!C$4+AK679*zakresy_produkcyjne!D$4+AL679*zakresy_produkcyjne!E$4+AM679*zakresy_produkcyjne!F$4+AN679*zakresy_produkcyjne!G$4+AO679*zakresy_produkcyjne!H$4+AP679*zakresy_produkcyjne!I$4+AQ679*zakresy_produkcyjne!J$4+AR679*zakresy_produkcyjne!K$4+AS679*zakresy_produkcyjne!L$4</f>
        <v/>
      </c>
    </row>
    <row customHeight="1" ht="13.8" r="680" s="311">
      <c r="A680" s="505" t="n">
        <v>3.51</v>
      </c>
      <c r="B680" s="505" t="n">
        <v>2.88</v>
      </c>
      <c r="C680" s="505" t="n">
        <v>0.54</v>
      </c>
      <c r="D680" s="505" t="n">
        <v>0.053</v>
      </c>
      <c r="E680" s="505" t="n">
        <v>0</v>
      </c>
      <c r="F680" s="505" t="n">
        <v>0</v>
      </c>
      <c r="G680" s="505" t="n">
        <v>0</v>
      </c>
      <c r="H680" s="505" t="n">
        <v>0.012</v>
      </c>
      <c r="I680" s="505" t="n">
        <v>0</v>
      </c>
      <c r="J680" s="505" t="n">
        <v>0</v>
      </c>
      <c r="K680" s="505" t="n">
        <v>0</v>
      </c>
      <c r="L680" s="505" t="n">
        <v>0</v>
      </c>
      <c r="M680" s="505" t="n">
        <v>0</v>
      </c>
      <c r="N680" s="505" t="n">
        <v>0</v>
      </c>
      <c r="O680" s="505" t="n">
        <v>950</v>
      </c>
      <c r="P680" s="505" t="n">
        <v>75</v>
      </c>
      <c r="Q680" s="505" t="n">
        <v>370</v>
      </c>
      <c r="R680" s="505" t="n">
        <v>60</v>
      </c>
      <c r="S680" s="505" t="n"/>
      <c r="T680" s="505" t="n"/>
      <c r="U680" s="505" t="n"/>
      <c r="V680" s="505" t="n">
        <v>302.5</v>
      </c>
      <c r="W680" s="505" t="n"/>
      <c r="X680" s="505" t="n">
        <v>103</v>
      </c>
      <c r="Y680" s="506" t="n">
        <v>69</v>
      </c>
      <c r="Z680" s="505" t="n"/>
      <c r="AA680" s="505" t="n"/>
      <c r="AB680" s="505" t="n"/>
      <c r="AC680" s="505" t="n"/>
      <c r="AD680" s="505" t="n"/>
      <c r="AE680" s="505" t="n"/>
      <c r="AF680" s="309">
        <f>NOT(OR(ISBLANK(S680),ISBLANK(T680),ISBLANK(U680),ISBLANK(V680),AND(ISBLANK(W680),ISBLANK(X680))))</f>
        <v/>
      </c>
      <c r="AG680" s="309" t="n">
        <v>25</v>
      </c>
      <c r="AH680" s="309">
        <f>IF(AG839&lt;=30,1,IF(AG839&lt;=60,2,IF(AG839&lt;=100,3,"bd")))</f>
        <v/>
      </c>
      <c r="AI680" s="309">
        <f>AND(A680&gt;=zakresy_produkcyjne!B$2,A680&lt;=zakresy_produkcyjne!B$3)</f>
        <v/>
      </c>
      <c r="AJ680" s="309">
        <f>AND(B680&gt;=zakresy_produkcyjne!C$2,B680&lt;=zakresy_produkcyjne!C$3)</f>
        <v/>
      </c>
      <c r="AK680" s="309">
        <f>AND(C680&gt;=zakresy_produkcyjne!D$2,C680&lt;=zakresy_produkcyjne!D$3)</f>
        <v/>
      </c>
      <c r="AL680" s="309">
        <f>AND(D680&gt;=zakresy_produkcyjne!E$2,D680&lt;=zakresy_produkcyjne!E$3)</f>
        <v/>
      </c>
      <c r="AM680" s="309">
        <f>AND(E680&gt;=zakresy_produkcyjne!F$2,E680&lt;=zakresy_produkcyjne!F$3)</f>
        <v/>
      </c>
      <c r="AN680" s="309">
        <f>AND(F680&gt;=zakresy_produkcyjne!G$2,F680&lt;=zakresy_produkcyjne!G$3)</f>
        <v/>
      </c>
      <c r="AO680" s="309">
        <f>AND(G680&gt;=zakresy_produkcyjne!H$2,G680&lt;=zakresy_produkcyjne!H$3)</f>
        <v/>
      </c>
      <c r="AP680" s="309">
        <f>AND(O680&gt;=zakresy_produkcyjne!I$2,O680&lt;=zakresy_produkcyjne!I$3)</f>
        <v/>
      </c>
      <c r="AQ680" s="309">
        <f>AND(P680&gt;=zakresy_produkcyjne!J$2,P680&lt;=zakresy_produkcyjne!J$3)</f>
        <v/>
      </c>
      <c r="AR680" s="309">
        <f>AND(Q680&gt;=zakresy_produkcyjne!K$2,Q680&lt;=zakresy_produkcyjne!K$3)</f>
        <v/>
      </c>
      <c r="AS680" s="309">
        <f>AND(R680&gt;=zakresy_produkcyjne!L$2,R680&lt;=zakresy_produkcyjne!L$3)</f>
        <v/>
      </c>
      <c r="AT680" s="309">
        <f>AND(AI680:AO680)</f>
        <v/>
      </c>
      <c r="AU680" s="309">
        <f>AND(AP680:AS680)</f>
        <v/>
      </c>
      <c r="AV680" s="309">
        <f>AND(AT680:AU680)</f>
        <v/>
      </c>
      <c r="AW680" s="309">
        <f>AI680*zakresy_produkcyjne!B$4+AJ680*zakresy_produkcyjne!C$4+AK680*zakresy_produkcyjne!D$4+AL680*zakresy_produkcyjne!E$4+AM680*zakresy_produkcyjne!F$4+AN680*zakresy_produkcyjne!G$4+AO680*zakresy_produkcyjne!H$4+AP680*zakresy_produkcyjne!I$4+AQ680*zakresy_produkcyjne!J$4+AR680*zakresy_produkcyjne!K$4+AS680*zakresy_produkcyjne!L$4</f>
        <v/>
      </c>
    </row>
    <row customHeight="1" ht="13.8" r="681" s="311">
      <c r="A681" s="505" t="n">
        <v>3.51</v>
      </c>
      <c r="B681" s="505" t="n">
        <v>2.88</v>
      </c>
      <c r="C681" s="505" t="n">
        <v>0.54</v>
      </c>
      <c r="D681" s="505" t="n">
        <v>0.053</v>
      </c>
      <c r="E681" s="505" t="n">
        <v>0</v>
      </c>
      <c r="F681" s="505" t="n">
        <v>0</v>
      </c>
      <c r="G681" s="505" t="n">
        <v>0</v>
      </c>
      <c r="H681" s="505" t="n">
        <v>0.012</v>
      </c>
      <c r="I681" s="505" t="n">
        <v>0</v>
      </c>
      <c r="J681" s="505" t="n">
        <v>0</v>
      </c>
      <c r="K681" s="505" t="n">
        <v>0</v>
      </c>
      <c r="L681" s="505" t="n">
        <v>0</v>
      </c>
      <c r="M681" s="505" t="n">
        <v>0</v>
      </c>
      <c r="N681" s="505" t="n">
        <v>0</v>
      </c>
      <c r="O681" s="505" t="n">
        <v>950</v>
      </c>
      <c r="P681" s="505" t="n">
        <v>75</v>
      </c>
      <c r="Q681" s="505" t="n">
        <v>400</v>
      </c>
      <c r="R681" s="505" t="n">
        <v>60</v>
      </c>
      <c r="S681" s="505" t="n"/>
      <c r="T681" s="505" t="n"/>
      <c r="U681" s="505" t="n"/>
      <c r="V681" s="505" t="n">
        <v>267.5</v>
      </c>
      <c r="W681" s="505" t="n"/>
      <c r="X681" s="505" t="n">
        <v>77.5</v>
      </c>
      <c r="Y681" s="506" t="n">
        <v>69</v>
      </c>
      <c r="Z681" s="505" t="n"/>
      <c r="AA681" s="505" t="n"/>
      <c r="AB681" s="505" t="n"/>
      <c r="AC681" s="505" t="n"/>
      <c r="AD681" s="505" t="n"/>
      <c r="AE681" s="505" t="n"/>
      <c r="AF681" s="309">
        <f>NOT(OR(ISBLANK(S681),ISBLANK(T681),ISBLANK(U681),ISBLANK(V681),AND(ISBLANK(W681),ISBLANK(X681))))</f>
        <v/>
      </c>
      <c r="AG681" s="309" t="n">
        <v>25</v>
      </c>
      <c r="AH681" s="309">
        <f>IF(AG840&lt;=30,1,IF(AG840&lt;=60,2,IF(AG840&lt;=100,3,"bd")))</f>
        <v/>
      </c>
      <c r="AI681" s="309">
        <f>AND(A681&gt;=zakresy_produkcyjne!B$2,A681&lt;=zakresy_produkcyjne!B$3)</f>
        <v/>
      </c>
      <c r="AJ681" s="309">
        <f>AND(B681&gt;=zakresy_produkcyjne!C$2,B681&lt;=zakresy_produkcyjne!C$3)</f>
        <v/>
      </c>
      <c r="AK681" s="309">
        <f>AND(C681&gt;=zakresy_produkcyjne!D$2,C681&lt;=zakresy_produkcyjne!D$3)</f>
        <v/>
      </c>
      <c r="AL681" s="309">
        <f>AND(D681&gt;=zakresy_produkcyjne!E$2,D681&lt;=zakresy_produkcyjne!E$3)</f>
        <v/>
      </c>
      <c r="AM681" s="309">
        <f>AND(E681&gt;=zakresy_produkcyjne!F$2,E681&lt;=zakresy_produkcyjne!F$3)</f>
        <v/>
      </c>
      <c r="AN681" s="309">
        <f>AND(F681&gt;=zakresy_produkcyjne!G$2,F681&lt;=zakresy_produkcyjne!G$3)</f>
        <v/>
      </c>
      <c r="AO681" s="309">
        <f>AND(G681&gt;=zakresy_produkcyjne!H$2,G681&lt;=zakresy_produkcyjne!H$3)</f>
        <v/>
      </c>
      <c r="AP681" s="309">
        <f>AND(O681&gt;=zakresy_produkcyjne!I$2,O681&lt;=zakresy_produkcyjne!I$3)</f>
        <v/>
      </c>
      <c r="AQ681" s="309">
        <f>AND(P681&gt;=zakresy_produkcyjne!J$2,P681&lt;=zakresy_produkcyjne!J$3)</f>
        <v/>
      </c>
      <c r="AR681" s="309">
        <f>AND(Q681&gt;=zakresy_produkcyjne!K$2,Q681&lt;=zakresy_produkcyjne!K$3)</f>
        <v/>
      </c>
      <c r="AS681" s="309">
        <f>AND(R681&gt;=zakresy_produkcyjne!L$2,R681&lt;=zakresy_produkcyjne!L$3)</f>
        <v/>
      </c>
      <c r="AT681" s="309">
        <f>AND(AI681:AO681)</f>
        <v/>
      </c>
      <c r="AU681" s="309">
        <f>AND(AP681:AS681)</f>
        <v/>
      </c>
      <c r="AV681" s="309">
        <f>AND(AT681:AU681)</f>
        <v/>
      </c>
      <c r="AW681" s="309">
        <f>AI681*zakresy_produkcyjne!B$4+AJ681*zakresy_produkcyjne!C$4+AK681*zakresy_produkcyjne!D$4+AL681*zakresy_produkcyjne!E$4+AM681*zakresy_produkcyjne!F$4+AN681*zakresy_produkcyjne!G$4+AO681*zakresy_produkcyjne!H$4+AP681*zakresy_produkcyjne!I$4+AQ681*zakresy_produkcyjne!J$4+AR681*zakresy_produkcyjne!K$4+AS681*zakresy_produkcyjne!L$4</f>
        <v/>
      </c>
    </row>
    <row customHeight="1" ht="13.8" r="682" s="311">
      <c r="A682" s="505" t="n">
        <v>3.51</v>
      </c>
      <c r="B682" s="505" t="n">
        <v>2.88</v>
      </c>
      <c r="C682" s="505" t="n">
        <v>0.54</v>
      </c>
      <c r="D682" s="505" t="n">
        <v>0.053</v>
      </c>
      <c r="E682" s="505" t="n">
        <v>0</v>
      </c>
      <c r="F682" s="505" t="n">
        <v>0</v>
      </c>
      <c r="G682" s="505" t="n">
        <v>0</v>
      </c>
      <c r="H682" s="505" t="n">
        <v>0.012</v>
      </c>
      <c r="I682" s="505" t="n">
        <v>0</v>
      </c>
      <c r="J682" s="505" t="n">
        <v>0</v>
      </c>
      <c r="K682" s="505" t="n">
        <v>0</v>
      </c>
      <c r="L682" s="505" t="n">
        <v>0</v>
      </c>
      <c r="M682" s="505" t="n">
        <v>0</v>
      </c>
      <c r="N682" s="505" t="n">
        <v>0</v>
      </c>
      <c r="O682" s="505" t="n">
        <v>850</v>
      </c>
      <c r="P682" s="505" t="n">
        <v>75</v>
      </c>
      <c r="Q682" s="505" t="n">
        <v>340</v>
      </c>
      <c r="R682" s="505" t="n">
        <v>60</v>
      </c>
      <c r="S682" s="505" t="n"/>
      <c r="T682" s="505" t="n"/>
      <c r="U682" s="505" t="n"/>
      <c r="V682" s="505" t="n">
        <v>330</v>
      </c>
      <c r="W682" s="505" t="n"/>
      <c r="X682" s="505" t="n">
        <v>77.5</v>
      </c>
      <c r="Y682" s="506" t="n">
        <v>69</v>
      </c>
      <c r="Z682" s="505" t="n"/>
      <c r="AA682" s="505" t="n"/>
      <c r="AB682" s="505" t="n"/>
      <c r="AC682" s="505" t="n"/>
      <c r="AD682" s="505" t="n"/>
      <c r="AE682" s="505" t="n"/>
      <c r="AF682" s="309">
        <f>NOT(OR(ISBLANK(S682),ISBLANK(T682),ISBLANK(U682),ISBLANK(V682),AND(ISBLANK(W682),ISBLANK(X682))))</f>
        <v/>
      </c>
      <c r="AG682" s="309" t="n">
        <v>25</v>
      </c>
      <c r="AH682" s="309">
        <f>IF(AG841&lt;=30,1,IF(AG841&lt;=60,2,IF(AG841&lt;=100,3,"bd")))</f>
        <v/>
      </c>
      <c r="AI682" s="309">
        <f>AND(A682&gt;=zakresy_produkcyjne!B$2,A682&lt;=zakresy_produkcyjne!B$3)</f>
        <v/>
      </c>
      <c r="AJ682" s="309">
        <f>AND(B682&gt;=zakresy_produkcyjne!C$2,B682&lt;=zakresy_produkcyjne!C$3)</f>
        <v/>
      </c>
      <c r="AK682" s="309">
        <f>AND(C682&gt;=zakresy_produkcyjne!D$2,C682&lt;=zakresy_produkcyjne!D$3)</f>
        <v/>
      </c>
      <c r="AL682" s="309">
        <f>AND(D682&gt;=zakresy_produkcyjne!E$2,D682&lt;=zakresy_produkcyjne!E$3)</f>
        <v/>
      </c>
      <c r="AM682" s="309">
        <f>AND(E682&gt;=zakresy_produkcyjne!F$2,E682&lt;=zakresy_produkcyjne!F$3)</f>
        <v/>
      </c>
      <c r="AN682" s="309">
        <f>AND(F682&gt;=zakresy_produkcyjne!G$2,F682&lt;=zakresy_produkcyjne!G$3)</f>
        <v/>
      </c>
      <c r="AO682" s="309">
        <f>AND(G682&gt;=zakresy_produkcyjne!H$2,G682&lt;=zakresy_produkcyjne!H$3)</f>
        <v/>
      </c>
      <c r="AP682" s="309">
        <f>AND(O682&gt;=zakresy_produkcyjne!I$2,O682&lt;=zakresy_produkcyjne!I$3)</f>
        <v/>
      </c>
      <c r="AQ682" s="309">
        <f>AND(P682&gt;=zakresy_produkcyjne!J$2,P682&lt;=zakresy_produkcyjne!J$3)</f>
        <v/>
      </c>
      <c r="AR682" s="309">
        <f>AND(Q682&gt;=zakresy_produkcyjne!K$2,Q682&lt;=zakresy_produkcyjne!K$3)</f>
        <v/>
      </c>
      <c r="AS682" s="309">
        <f>AND(R682&gt;=zakresy_produkcyjne!L$2,R682&lt;=zakresy_produkcyjne!L$3)</f>
        <v/>
      </c>
      <c r="AT682" s="309">
        <f>AND(AI682:AO682)</f>
        <v/>
      </c>
      <c r="AU682" s="309">
        <f>AND(AP682:AS682)</f>
        <v/>
      </c>
      <c r="AV682" s="309">
        <f>AND(AT682:AU682)</f>
        <v/>
      </c>
      <c r="AW682" s="309">
        <f>AI682*zakresy_produkcyjne!B$4+AJ682*zakresy_produkcyjne!C$4+AK682*zakresy_produkcyjne!D$4+AL682*zakresy_produkcyjne!E$4+AM682*zakresy_produkcyjne!F$4+AN682*zakresy_produkcyjne!G$4+AO682*zakresy_produkcyjne!H$4+AP682*zakresy_produkcyjne!I$4+AQ682*zakresy_produkcyjne!J$4+AR682*zakresy_produkcyjne!K$4+AS682*zakresy_produkcyjne!L$4</f>
        <v/>
      </c>
    </row>
    <row customHeight="1" ht="13.8" r="683" s="311">
      <c r="A683" s="505" t="n">
        <v>3.51</v>
      </c>
      <c r="B683" s="505" t="n">
        <v>2.88</v>
      </c>
      <c r="C683" s="505" t="n">
        <v>0.54</v>
      </c>
      <c r="D683" s="505" t="n">
        <v>0.053</v>
      </c>
      <c r="E683" s="505" t="n">
        <v>0</v>
      </c>
      <c r="F683" s="505" t="n">
        <v>0</v>
      </c>
      <c r="G683" s="505" t="n">
        <v>0</v>
      </c>
      <c r="H683" s="505" t="n">
        <v>0.012</v>
      </c>
      <c r="I683" s="505" t="n">
        <v>0</v>
      </c>
      <c r="J683" s="505" t="n">
        <v>0</v>
      </c>
      <c r="K683" s="505" t="n">
        <v>0</v>
      </c>
      <c r="L683" s="505" t="n">
        <v>0</v>
      </c>
      <c r="M683" s="505" t="n">
        <v>0</v>
      </c>
      <c r="N683" s="505" t="n">
        <v>0</v>
      </c>
      <c r="O683" s="505" t="n">
        <v>850</v>
      </c>
      <c r="P683" s="505" t="n">
        <v>75</v>
      </c>
      <c r="Q683" s="505" t="n">
        <v>370</v>
      </c>
      <c r="R683" s="505" t="n">
        <v>60</v>
      </c>
      <c r="S683" s="505" t="n"/>
      <c r="T683" s="505" t="n"/>
      <c r="U683" s="505" t="n"/>
      <c r="V683" s="505" t="n">
        <v>292.5</v>
      </c>
      <c r="W683" s="505" t="n"/>
      <c r="X683" s="505" t="n">
        <v>85</v>
      </c>
      <c r="Y683" s="506" t="n">
        <v>69</v>
      </c>
      <c r="Z683" s="505" t="n"/>
      <c r="AA683" s="505" t="n"/>
      <c r="AB683" s="505" t="n"/>
      <c r="AC683" s="505" t="n"/>
      <c r="AD683" s="505" t="n"/>
      <c r="AE683" s="505" t="n"/>
      <c r="AF683" s="309">
        <f>NOT(OR(ISBLANK(S683),ISBLANK(T683),ISBLANK(U683),ISBLANK(V683),AND(ISBLANK(W683),ISBLANK(X683))))</f>
        <v/>
      </c>
      <c r="AG683" s="309" t="n">
        <v>25</v>
      </c>
      <c r="AH683" s="309">
        <f>IF(AG842&lt;=30,1,IF(AG842&lt;=60,2,IF(AG842&lt;=100,3,"bd")))</f>
        <v/>
      </c>
      <c r="AI683" s="309">
        <f>AND(A683&gt;=zakresy_produkcyjne!B$2,A683&lt;=zakresy_produkcyjne!B$3)</f>
        <v/>
      </c>
      <c r="AJ683" s="309">
        <f>AND(B683&gt;=zakresy_produkcyjne!C$2,B683&lt;=zakresy_produkcyjne!C$3)</f>
        <v/>
      </c>
      <c r="AK683" s="309">
        <f>AND(C683&gt;=zakresy_produkcyjne!D$2,C683&lt;=zakresy_produkcyjne!D$3)</f>
        <v/>
      </c>
      <c r="AL683" s="309">
        <f>AND(D683&gt;=zakresy_produkcyjne!E$2,D683&lt;=zakresy_produkcyjne!E$3)</f>
        <v/>
      </c>
      <c r="AM683" s="309">
        <f>AND(E683&gt;=zakresy_produkcyjne!F$2,E683&lt;=zakresy_produkcyjne!F$3)</f>
        <v/>
      </c>
      <c r="AN683" s="309">
        <f>AND(F683&gt;=zakresy_produkcyjne!G$2,F683&lt;=zakresy_produkcyjne!G$3)</f>
        <v/>
      </c>
      <c r="AO683" s="309">
        <f>AND(G683&gt;=zakresy_produkcyjne!H$2,G683&lt;=zakresy_produkcyjne!H$3)</f>
        <v/>
      </c>
      <c r="AP683" s="309">
        <f>AND(O683&gt;=zakresy_produkcyjne!I$2,O683&lt;=zakresy_produkcyjne!I$3)</f>
        <v/>
      </c>
      <c r="AQ683" s="309">
        <f>AND(P683&gt;=zakresy_produkcyjne!J$2,P683&lt;=zakresy_produkcyjne!J$3)</f>
        <v/>
      </c>
      <c r="AR683" s="309">
        <f>AND(Q683&gt;=zakresy_produkcyjne!K$2,Q683&lt;=zakresy_produkcyjne!K$3)</f>
        <v/>
      </c>
      <c r="AS683" s="309">
        <f>AND(R683&gt;=zakresy_produkcyjne!L$2,R683&lt;=zakresy_produkcyjne!L$3)</f>
        <v/>
      </c>
      <c r="AT683" s="309">
        <f>AND(AI683:AO683)</f>
        <v/>
      </c>
      <c r="AU683" s="309">
        <f>AND(AP683:AS683)</f>
        <v/>
      </c>
      <c r="AV683" s="309">
        <f>AND(AT683:AU683)</f>
        <v/>
      </c>
      <c r="AW683" s="309">
        <f>AI683*zakresy_produkcyjne!B$4+AJ683*zakresy_produkcyjne!C$4+AK683*zakresy_produkcyjne!D$4+AL683*zakresy_produkcyjne!E$4+AM683*zakresy_produkcyjne!F$4+AN683*zakresy_produkcyjne!G$4+AO683*zakresy_produkcyjne!H$4+AP683*zakresy_produkcyjne!I$4+AQ683*zakresy_produkcyjne!J$4+AR683*zakresy_produkcyjne!K$4+AS683*zakresy_produkcyjne!L$4</f>
        <v/>
      </c>
    </row>
    <row customHeight="1" ht="13.8" r="684" s="311">
      <c r="A684" s="505" t="n">
        <v>3.51</v>
      </c>
      <c r="B684" s="505" t="n">
        <v>2.88</v>
      </c>
      <c r="C684" s="505" t="n">
        <v>0.54</v>
      </c>
      <c r="D684" s="505" t="n">
        <v>0.053</v>
      </c>
      <c r="E684" s="505" t="n">
        <v>0</v>
      </c>
      <c r="F684" s="505" t="n">
        <v>0</v>
      </c>
      <c r="G684" s="505" t="n">
        <v>0</v>
      </c>
      <c r="H684" s="505" t="n">
        <v>0.012</v>
      </c>
      <c r="I684" s="505" t="n">
        <v>0</v>
      </c>
      <c r="J684" s="505" t="n">
        <v>0</v>
      </c>
      <c r="K684" s="505" t="n">
        <v>0</v>
      </c>
      <c r="L684" s="505" t="n">
        <v>0</v>
      </c>
      <c r="M684" s="505" t="n">
        <v>0</v>
      </c>
      <c r="N684" s="505" t="n">
        <v>0</v>
      </c>
      <c r="O684" s="505" t="n">
        <v>850</v>
      </c>
      <c r="P684" s="505" t="n">
        <v>75</v>
      </c>
      <c r="Q684" s="505" t="n">
        <v>400</v>
      </c>
      <c r="R684" s="505" t="n">
        <v>60</v>
      </c>
      <c r="S684" s="505" t="n"/>
      <c r="T684" s="505" t="n"/>
      <c r="U684" s="505" t="n"/>
      <c r="V684" s="505" t="n">
        <v>262.5</v>
      </c>
      <c r="W684" s="505" t="n"/>
      <c r="X684" s="505" t="n">
        <v>82.5</v>
      </c>
      <c r="Y684" s="506" t="n">
        <v>69</v>
      </c>
      <c r="Z684" s="505" t="n"/>
      <c r="AA684" s="505" t="n"/>
      <c r="AB684" s="505" t="n"/>
      <c r="AC684" s="505" t="n"/>
      <c r="AD684" s="505" t="n"/>
      <c r="AE684" s="505" t="n"/>
      <c r="AF684" s="309">
        <f>NOT(OR(ISBLANK(S684),ISBLANK(T684),ISBLANK(U684),ISBLANK(V684),AND(ISBLANK(W684),ISBLANK(X684))))</f>
        <v/>
      </c>
      <c r="AG684" s="309" t="n">
        <v>25</v>
      </c>
      <c r="AH684" s="309">
        <f>IF(AG843&lt;=30,1,IF(AG843&lt;=60,2,IF(AG843&lt;=100,3,"bd")))</f>
        <v/>
      </c>
      <c r="AI684" s="309">
        <f>AND(A684&gt;=zakresy_produkcyjne!B$2,A684&lt;=zakresy_produkcyjne!B$3)</f>
        <v/>
      </c>
      <c r="AJ684" s="309">
        <f>AND(B684&gt;=zakresy_produkcyjne!C$2,B684&lt;=zakresy_produkcyjne!C$3)</f>
        <v/>
      </c>
      <c r="AK684" s="309">
        <f>AND(C684&gt;=zakresy_produkcyjne!D$2,C684&lt;=zakresy_produkcyjne!D$3)</f>
        <v/>
      </c>
      <c r="AL684" s="309">
        <f>AND(D684&gt;=zakresy_produkcyjne!E$2,D684&lt;=zakresy_produkcyjne!E$3)</f>
        <v/>
      </c>
      <c r="AM684" s="309">
        <f>AND(E684&gt;=zakresy_produkcyjne!F$2,E684&lt;=zakresy_produkcyjne!F$3)</f>
        <v/>
      </c>
      <c r="AN684" s="309">
        <f>AND(F684&gt;=zakresy_produkcyjne!G$2,F684&lt;=zakresy_produkcyjne!G$3)</f>
        <v/>
      </c>
      <c r="AO684" s="309">
        <f>AND(G684&gt;=zakresy_produkcyjne!H$2,G684&lt;=zakresy_produkcyjne!H$3)</f>
        <v/>
      </c>
      <c r="AP684" s="309">
        <f>AND(O684&gt;=zakresy_produkcyjne!I$2,O684&lt;=zakresy_produkcyjne!I$3)</f>
        <v/>
      </c>
      <c r="AQ684" s="309">
        <f>AND(P684&gt;=zakresy_produkcyjne!J$2,P684&lt;=zakresy_produkcyjne!J$3)</f>
        <v/>
      </c>
      <c r="AR684" s="309">
        <f>AND(Q684&gt;=zakresy_produkcyjne!K$2,Q684&lt;=zakresy_produkcyjne!K$3)</f>
        <v/>
      </c>
      <c r="AS684" s="309">
        <f>AND(R684&gt;=zakresy_produkcyjne!L$2,R684&lt;=zakresy_produkcyjne!L$3)</f>
        <v/>
      </c>
      <c r="AT684" s="309">
        <f>AND(AI684:AO684)</f>
        <v/>
      </c>
      <c r="AU684" s="309">
        <f>AND(AP684:AS684)</f>
        <v/>
      </c>
      <c r="AV684" s="309">
        <f>AND(AT684:AU684)</f>
        <v/>
      </c>
      <c r="AW684" s="309">
        <f>AI684*zakresy_produkcyjne!B$4+AJ684*zakresy_produkcyjne!C$4+AK684*zakresy_produkcyjne!D$4+AL684*zakresy_produkcyjne!E$4+AM684*zakresy_produkcyjne!F$4+AN684*zakresy_produkcyjne!G$4+AO684*zakresy_produkcyjne!H$4+AP684*zakresy_produkcyjne!I$4+AQ684*zakresy_produkcyjne!J$4+AR684*zakresy_produkcyjne!K$4+AS684*zakresy_produkcyjne!L$4</f>
        <v/>
      </c>
    </row>
    <row customHeight="1" ht="13.8" r="685" s="311">
      <c r="A685" s="505" t="n">
        <v>3.97</v>
      </c>
      <c r="B685" s="505" t="n">
        <v>1.57</v>
      </c>
      <c r="C685" s="505" t="n">
        <v>0.49</v>
      </c>
      <c r="D685" s="505" t="n">
        <v>0.059</v>
      </c>
      <c r="E685" s="505" t="n">
        <v>0</v>
      </c>
      <c r="F685" s="505" t="n">
        <v>0</v>
      </c>
      <c r="G685" s="505" t="n">
        <v>0</v>
      </c>
      <c r="H685" s="505" t="n">
        <v>0.01</v>
      </c>
      <c r="I685" s="505" t="n">
        <v>0.003</v>
      </c>
      <c r="J685" s="505" t="n">
        <v>0</v>
      </c>
      <c r="K685" s="505" t="n">
        <v>0</v>
      </c>
      <c r="L685" s="505" t="n">
        <v>0</v>
      </c>
      <c r="M685" s="505" t="n">
        <v>0</v>
      </c>
      <c r="N685" s="505" t="n">
        <v>0</v>
      </c>
      <c r="O685" s="505" t="n">
        <v>850</v>
      </c>
      <c r="P685" s="505" t="n">
        <v>30</v>
      </c>
      <c r="Q685" s="505" t="n">
        <v>315</v>
      </c>
      <c r="R685" s="505" t="n">
        <v>60</v>
      </c>
      <c r="S685" s="505" t="n"/>
      <c r="T685" s="505" t="n"/>
      <c r="U685" s="505" t="n"/>
      <c r="V685" s="505" t="n"/>
      <c r="W685" s="505" t="n"/>
      <c r="X685" s="505" t="n">
        <v>41</v>
      </c>
      <c r="Y685" s="506" t="n">
        <v>69</v>
      </c>
      <c r="Z685" s="505" t="n"/>
      <c r="AA685" s="505" t="n"/>
      <c r="AB685" s="505" t="n"/>
      <c r="AC685" s="505" t="n"/>
      <c r="AD685" s="505" t="n"/>
      <c r="AE685" s="505" t="n"/>
      <c r="AF685" s="309">
        <f>NOT(OR(ISBLANK(S685),ISBLANK(T685),ISBLANK(U685),ISBLANK(V685),AND(ISBLANK(W685),ISBLANK(X685))))</f>
        <v/>
      </c>
      <c r="AG685" s="309" t="n">
        <v>25</v>
      </c>
      <c r="AH685" s="309">
        <f>IF(AG844&lt;=30,1,IF(AG844&lt;=60,2,IF(AG844&lt;=100,3,"bd")))</f>
        <v/>
      </c>
      <c r="AI685" s="309">
        <f>AND(A685&gt;=zakresy_produkcyjne!B$2,A685&lt;=zakresy_produkcyjne!B$3)</f>
        <v/>
      </c>
      <c r="AJ685" s="309">
        <f>AND(B685&gt;=zakresy_produkcyjne!C$2,B685&lt;=zakresy_produkcyjne!C$3)</f>
        <v/>
      </c>
      <c r="AK685" s="309">
        <f>AND(C685&gt;=zakresy_produkcyjne!D$2,C685&lt;=zakresy_produkcyjne!D$3)</f>
        <v/>
      </c>
      <c r="AL685" s="309">
        <f>AND(D685&gt;=zakresy_produkcyjne!E$2,D685&lt;=zakresy_produkcyjne!E$3)</f>
        <v/>
      </c>
      <c r="AM685" s="309">
        <f>AND(E685&gt;=zakresy_produkcyjne!F$2,E685&lt;=zakresy_produkcyjne!F$3)</f>
        <v/>
      </c>
      <c r="AN685" s="309">
        <f>AND(F685&gt;=zakresy_produkcyjne!G$2,F685&lt;=zakresy_produkcyjne!G$3)</f>
        <v/>
      </c>
      <c r="AO685" s="309">
        <f>AND(G685&gt;=zakresy_produkcyjne!H$2,G685&lt;=zakresy_produkcyjne!H$3)</f>
        <v/>
      </c>
      <c r="AP685" s="309">
        <f>AND(O685&gt;=zakresy_produkcyjne!I$2,O685&lt;=zakresy_produkcyjne!I$3)</f>
        <v/>
      </c>
      <c r="AQ685" s="309">
        <f>AND(P685&gt;=zakresy_produkcyjne!J$2,P685&lt;=zakresy_produkcyjne!J$3)</f>
        <v/>
      </c>
      <c r="AR685" s="309">
        <f>AND(Q685&gt;=zakresy_produkcyjne!K$2,Q685&lt;=zakresy_produkcyjne!K$3)</f>
        <v/>
      </c>
      <c r="AS685" s="309">
        <f>AND(R685&gt;=zakresy_produkcyjne!L$2,R685&lt;=zakresy_produkcyjne!L$3)</f>
        <v/>
      </c>
      <c r="AT685" s="309">
        <f>AND(AI685:AO685)</f>
        <v/>
      </c>
      <c r="AU685" s="309">
        <f>AND(AP685:AS685)</f>
        <v/>
      </c>
      <c r="AV685" s="309">
        <f>AND(AT685:AU685)</f>
        <v/>
      </c>
      <c r="AW685" s="309">
        <f>AI685*zakresy_produkcyjne!B$4+AJ685*zakresy_produkcyjne!C$4+AK685*zakresy_produkcyjne!D$4+AL685*zakresy_produkcyjne!E$4+AM685*zakresy_produkcyjne!F$4+AN685*zakresy_produkcyjne!G$4+AO685*zakresy_produkcyjne!H$4+AP685*zakresy_produkcyjne!I$4+AQ685*zakresy_produkcyjne!J$4+AR685*zakresy_produkcyjne!K$4+AS685*zakresy_produkcyjne!L$4</f>
        <v/>
      </c>
    </row>
    <row customHeight="1" ht="13.8" r="686" s="311">
      <c r="A686" s="505" t="n">
        <v>3.97</v>
      </c>
      <c r="B686" s="505" t="n">
        <v>1.57</v>
      </c>
      <c r="C686" s="505" t="n">
        <v>0.49</v>
      </c>
      <c r="D686" s="505" t="n">
        <v>0.059</v>
      </c>
      <c r="E686" s="505" t="n">
        <v>0</v>
      </c>
      <c r="F686" s="505" t="n">
        <v>0</v>
      </c>
      <c r="G686" s="505" t="n">
        <v>0</v>
      </c>
      <c r="H686" s="505" t="n">
        <v>0.01</v>
      </c>
      <c r="I686" s="505" t="n">
        <v>0.003</v>
      </c>
      <c r="J686" s="505" t="n">
        <v>0</v>
      </c>
      <c r="K686" s="505" t="n">
        <v>0</v>
      </c>
      <c r="L686" s="505" t="n">
        <v>0</v>
      </c>
      <c r="M686" s="505" t="n">
        <v>0</v>
      </c>
      <c r="N686" s="505" t="n">
        <v>0</v>
      </c>
      <c r="O686" s="505" t="n">
        <v>850</v>
      </c>
      <c r="P686" s="505" t="n">
        <v>30</v>
      </c>
      <c r="Q686" s="505" t="n">
        <v>340</v>
      </c>
      <c r="R686" s="505" t="n">
        <v>60</v>
      </c>
      <c r="S686" s="505" t="n"/>
      <c r="T686" s="505" t="n"/>
      <c r="U686" s="505" t="n"/>
      <c r="V686" s="505" t="n"/>
      <c r="W686" s="505" t="n"/>
      <c r="X686" s="505" t="n">
        <v>40</v>
      </c>
      <c r="Y686" s="506" t="n">
        <v>69</v>
      </c>
      <c r="Z686" s="505" t="n"/>
      <c r="AA686" s="505" t="n"/>
      <c r="AB686" s="505" t="n"/>
      <c r="AC686" s="505" t="n"/>
      <c r="AD686" s="505" t="n"/>
      <c r="AE686" s="505" t="n"/>
      <c r="AF686" s="309">
        <f>NOT(OR(ISBLANK(S686),ISBLANK(T686),ISBLANK(U686),ISBLANK(V686),AND(ISBLANK(W686),ISBLANK(X686))))</f>
        <v/>
      </c>
      <c r="AG686" s="309" t="n">
        <v>25</v>
      </c>
      <c r="AH686" s="309">
        <f>IF(AG845&lt;=30,1,IF(AG845&lt;=60,2,IF(AG845&lt;=100,3,"bd")))</f>
        <v/>
      </c>
      <c r="AI686" s="309">
        <f>AND(A686&gt;=zakresy_produkcyjne!B$2,A686&lt;=zakresy_produkcyjne!B$3)</f>
        <v/>
      </c>
      <c r="AJ686" s="309">
        <f>AND(B686&gt;=zakresy_produkcyjne!C$2,B686&lt;=zakresy_produkcyjne!C$3)</f>
        <v/>
      </c>
      <c r="AK686" s="309">
        <f>AND(C686&gt;=zakresy_produkcyjne!D$2,C686&lt;=zakresy_produkcyjne!D$3)</f>
        <v/>
      </c>
      <c r="AL686" s="309">
        <f>AND(D686&gt;=zakresy_produkcyjne!E$2,D686&lt;=zakresy_produkcyjne!E$3)</f>
        <v/>
      </c>
      <c r="AM686" s="309">
        <f>AND(E686&gt;=zakresy_produkcyjne!F$2,E686&lt;=zakresy_produkcyjne!F$3)</f>
        <v/>
      </c>
      <c r="AN686" s="309">
        <f>AND(F686&gt;=zakresy_produkcyjne!G$2,F686&lt;=zakresy_produkcyjne!G$3)</f>
        <v/>
      </c>
      <c r="AO686" s="309">
        <f>AND(G686&gt;=zakresy_produkcyjne!H$2,G686&lt;=zakresy_produkcyjne!H$3)</f>
        <v/>
      </c>
      <c r="AP686" s="309">
        <f>AND(O686&gt;=zakresy_produkcyjne!I$2,O686&lt;=zakresy_produkcyjne!I$3)</f>
        <v/>
      </c>
      <c r="AQ686" s="309">
        <f>AND(P686&gt;=zakresy_produkcyjne!J$2,P686&lt;=zakresy_produkcyjne!J$3)</f>
        <v/>
      </c>
      <c r="AR686" s="309">
        <f>AND(Q686&gt;=zakresy_produkcyjne!K$2,Q686&lt;=zakresy_produkcyjne!K$3)</f>
        <v/>
      </c>
      <c r="AS686" s="309">
        <f>AND(R686&gt;=zakresy_produkcyjne!L$2,R686&lt;=zakresy_produkcyjne!L$3)</f>
        <v/>
      </c>
      <c r="AT686" s="309">
        <f>AND(AI686:AO686)</f>
        <v/>
      </c>
      <c r="AU686" s="309">
        <f>AND(AP686:AS686)</f>
        <v/>
      </c>
      <c r="AV686" s="309">
        <f>AND(AT686:AU686)</f>
        <v/>
      </c>
      <c r="AW686" s="309">
        <f>AI686*zakresy_produkcyjne!B$4+AJ686*zakresy_produkcyjne!C$4+AK686*zakresy_produkcyjne!D$4+AL686*zakresy_produkcyjne!E$4+AM686*zakresy_produkcyjne!F$4+AN686*zakresy_produkcyjne!G$4+AO686*zakresy_produkcyjne!H$4+AP686*zakresy_produkcyjne!I$4+AQ686*zakresy_produkcyjne!J$4+AR686*zakresy_produkcyjne!K$4+AS686*zakresy_produkcyjne!L$4</f>
        <v/>
      </c>
    </row>
    <row customHeight="1" ht="13.8" r="687" s="311">
      <c r="A687" s="505" t="n">
        <v>3.97</v>
      </c>
      <c r="B687" s="505" t="n">
        <v>1.57</v>
      </c>
      <c r="C687" s="505" t="n">
        <v>0.49</v>
      </c>
      <c r="D687" s="505" t="n">
        <v>0.059</v>
      </c>
      <c r="E687" s="505" t="n">
        <v>0</v>
      </c>
      <c r="F687" s="505" t="n">
        <v>0</v>
      </c>
      <c r="G687" s="505" t="n">
        <v>0</v>
      </c>
      <c r="H687" s="505" t="n">
        <v>0.01</v>
      </c>
      <c r="I687" s="505" t="n">
        <v>0.003</v>
      </c>
      <c r="J687" s="505" t="n">
        <v>0</v>
      </c>
      <c r="K687" s="505" t="n">
        <v>0</v>
      </c>
      <c r="L687" s="505" t="n">
        <v>0</v>
      </c>
      <c r="M687" s="505" t="n">
        <v>0</v>
      </c>
      <c r="N687" s="505" t="n">
        <v>0</v>
      </c>
      <c r="O687" s="505" t="n">
        <v>850</v>
      </c>
      <c r="P687" s="505" t="n">
        <v>30</v>
      </c>
      <c r="Q687" s="505" t="n">
        <v>370</v>
      </c>
      <c r="R687" s="505" t="n">
        <v>60</v>
      </c>
      <c r="S687" s="505" t="n"/>
      <c r="T687" s="505" t="n"/>
      <c r="U687" s="505" t="n"/>
      <c r="V687" s="505" t="n"/>
      <c r="W687" s="505" t="n"/>
      <c r="X687" s="505" t="n">
        <v>51</v>
      </c>
      <c r="Y687" s="506" t="n">
        <v>69</v>
      </c>
      <c r="Z687" s="505" t="n"/>
      <c r="AA687" s="505" t="n"/>
      <c r="AB687" s="505" t="n"/>
      <c r="AC687" s="505" t="n"/>
      <c r="AD687" s="505" t="n"/>
      <c r="AE687" s="505" t="n"/>
      <c r="AF687" s="309">
        <f>NOT(OR(ISBLANK(S687),ISBLANK(T687),ISBLANK(U687),ISBLANK(V687),AND(ISBLANK(W687),ISBLANK(X687))))</f>
        <v/>
      </c>
      <c r="AG687" s="309" t="n">
        <v>25</v>
      </c>
      <c r="AH687" s="309">
        <f>IF(AG846&lt;=30,1,IF(AG846&lt;=60,2,IF(AG846&lt;=100,3,"bd")))</f>
        <v/>
      </c>
      <c r="AI687" s="309">
        <f>AND(A687&gt;=zakresy_produkcyjne!B$2,A687&lt;=zakresy_produkcyjne!B$3)</f>
        <v/>
      </c>
      <c r="AJ687" s="309">
        <f>AND(B687&gt;=zakresy_produkcyjne!C$2,B687&lt;=zakresy_produkcyjne!C$3)</f>
        <v/>
      </c>
      <c r="AK687" s="309">
        <f>AND(C687&gt;=zakresy_produkcyjne!D$2,C687&lt;=zakresy_produkcyjne!D$3)</f>
        <v/>
      </c>
      <c r="AL687" s="309">
        <f>AND(D687&gt;=zakresy_produkcyjne!E$2,D687&lt;=zakresy_produkcyjne!E$3)</f>
        <v/>
      </c>
      <c r="AM687" s="309">
        <f>AND(E687&gt;=zakresy_produkcyjne!F$2,E687&lt;=zakresy_produkcyjne!F$3)</f>
        <v/>
      </c>
      <c r="AN687" s="309">
        <f>AND(F687&gt;=zakresy_produkcyjne!G$2,F687&lt;=zakresy_produkcyjne!G$3)</f>
        <v/>
      </c>
      <c r="AO687" s="309">
        <f>AND(G687&gt;=zakresy_produkcyjne!H$2,G687&lt;=zakresy_produkcyjne!H$3)</f>
        <v/>
      </c>
      <c r="AP687" s="309">
        <f>AND(O687&gt;=zakresy_produkcyjne!I$2,O687&lt;=zakresy_produkcyjne!I$3)</f>
        <v/>
      </c>
      <c r="AQ687" s="309">
        <f>AND(P687&gt;=zakresy_produkcyjne!J$2,P687&lt;=zakresy_produkcyjne!J$3)</f>
        <v/>
      </c>
      <c r="AR687" s="309">
        <f>AND(Q687&gt;=zakresy_produkcyjne!K$2,Q687&lt;=zakresy_produkcyjne!K$3)</f>
        <v/>
      </c>
      <c r="AS687" s="309">
        <f>AND(R687&gt;=zakresy_produkcyjne!L$2,R687&lt;=zakresy_produkcyjne!L$3)</f>
        <v/>
      </c>
      <c r="AT687" s="309">
        <f>AND(AI687:AO687)</f>
        <v/>
      </c>
      <c r="AU687" s="309">
        <f>AND(AP687:AS687)</f>
        <v/>
      </c>
      <c r="AV687" s="309">
        <f>AND(AT687:AU687)</f>
        <v/>
      </c>
      <c r="AW687" s="309">
        <f>AI687*zakresy_produkcyjne!B$4+AJ687*zakresy_produkcyjne!C$4+AK687*zakresy_produkcyjne!D$4+AL687*zakresy_produkcyjne!E$4+AM687*zakresy_produkcyjne!F$4+AN687*zakresy_produkcyjne!G$4+AO687*zakresy_produkcyjne!H$4+AP687*zakresy_produkcyjne!I$4+AQ687*zakresy_produkcyjne!J$4+AR687*zakresy_produkcyjne!K$4+AS687*zakresy_produkcyjne!L$4</f>
        <v/>
      </c>
    </row>
    <row customHeight="1" ht="13.8" r="688" s="311">
      <c r="A688" s="505" t="n">
        <v>3.97</v>
      </c>
      <c r="B688" s="505" t="n">
        <v>1.57</v>
      </c>
      <c r="C688" s="505" t="n">
        <v>0.49</v>
      </c>
      <c r="D688" s="505" t="n">
        <v>0.059</v>
      </c>
      <c r="E688" s="505" t="n">
        <v>0</v>
      </c>
      <c r="F688" s="505" t="n">
        <v>0</v>
      </c>
      <c r="G688" s="505" t="n">
        <v>0</v>
      </c>
      <c r="H688" s="505" t="n">
        <v>0.01</v>
      </c>
      <c r="I688" s="505" t="n">
        <v>0.003</v>
      </c>
      <c r="J688" s="505" t="n">
        <v>0</v>
      </c>
      <c r="K688" s="505" t="n">
        <v>0</v>
      </c>
      <c r="L688" s="505" t="n">
        <v>0</v>
      </c>
      <c r="M688" s="505" t="n">
        <v>0</v>
      </c>
      <c r="N688" s="505" t="n">
        <v>0</v>
      </c>
      <c r="O688" s="505" t="n">
        <v>850</v>
      </c>
      <c r="P688" s="505" t="n">
        <v>30</v>
      </c>
      <c r="Q688" s="505" t="n">
        <v>400</v>
      </c>
      <c r="R688" s="505" t="n">
        <v>60</v>
      </c>
      <c r="S688" s="505" t="n"/>
      <c r="T688" s="505" t="n"/>
      <c r="U688" s="505" t="n"/>
      <c r="V688" s="505" t="n"/>
      <c r="W688" s="505" t="n"/>
      <c r="X688" s="505" t="n">
        <v>30</v>
      </c>
      <c r="Y688" s="506" t="n">
        <v>69</v>
      </c>
      <c r="Z688" s="505" t="n"/>
      <c r="AA688" s="505" t="n"/>
      <c r="AB688" s="505" t="n"/>
      <c r="AC688" s="505" t="n"/>
      <c r="AD688" s="505" t="n"/>
      <c r="AE688" s="505" t="n"/>
      <c r="AF688" s="309">
        <f>NOT(OR(ISBLANK(S688),ISBLANK(T688),ISBLANK(U688),ISBLANK(V688),AND(ISBLANK(W688),ISBLANK(X688))))</f>
        <v/>
      </c>
      <c r="AG688" s="309" t="n">
        <v>25</v>
      </c>
      <c r="AH688" s="309">
        <f>IF(AG847&lt;=30,1,IF(AG847&lt;=60,2,IF(AG847&lt;=100,3,"bd")))</f>
        <v/>
      </c>
      <c r="AI688" s="309">
        <f>AND(A688&gt;=zakresy_produkcyjne!B$2,A688&lt;=zakresy_produkcyjne!B$3)</f>
        <v/>
      </c>
      <c r="AJ688" s="309">
        <f>AND(B688&gt;=zakresy_produkcyjne!C$2,B688&lt;=zakresy_produkcyjne!C$3)</f>
        <v/>
      </c>
      <c r="AK688" s="309">
        <f>AND(C688&gt;=zakresy_produkcyjne!D$2,C688&lt;=zakresy_produkcyjne!D$3)</f>
        <v/>
      </c>
      <c r="AL688" s="309">
        <f>AND(D688&gt;=zakresy_produkcyjne!E$2,D688&lt;=zakresy_produkcyjne!E$3)</f>
        <v/>
      </c>
      <c r="AM688" s="309">
        <f>AND(E688&gt;=zakresy_produkcyjne!F$2,E688&lt;=zakresy_produkcyjne!F$3)</f>
        <v/>
      </c>
      <c r="AN688" s="309">
        <f>AND(F688&gt;=zakresy_produkcyjne!G$2,F688&lt;=zakresy_produkcyjne!G$3)</f>
        <v/>
      </c>
      <c r="AO688" s="309">
        <f>AND(G688&gt;=zakresy_produkcyjne!H$2,G688&lt;=zakresy_produkcyjne!H$3)</f>
        <v/>
      </c>
      <c r="AP688" s="309">
        <f>AND(O688&gt;=zakresy_produkcyjne!I$2,O688&lt;=zakresy_produkcyjne!I$3)</f>
        <v/>
      </c>
      <c r="AQ688" s="309">
        <f>AND(P688&gt;=zakresy_produkcyjne!J$2,P688&lt;=zakresy_produkcyjne!J$3)</f>
        <v/>
      </c>
      <c r="AR688" s="309">
        <f>AND(Q688&gt;=zakresy_produkcyjne!K$2,Q688&lt;=zakresy_produkcyjne!K$3)</f>
        <v/>
      </c>
      <c r="AS688" s="309">
        <f>AND(R688&gt;=zakresy_produkcyjne!L$2,R688&lt;=zakresy_produkcyjne!L$3)</f>
        <v/>
      </c>
      <c r="AT688" s="309">
        <f>AND(AI688:AO688)</f>
        <v/>
      </c>
      <c r="AU688" s="309">
        <f>AND(AP688:AS688)</f>
        <v/>
      </c>
      <c r="AV688" s="309">
        <f>AND(AT688:AU688)</f>
        <v/>
      </c>
      <c r="AW688" s="309">
        <f>AI688*zakresy_produkcyjne!B$4+AJ688*zakresy_produkcyjne!C$4+AK688*zakresy_produkcyjne!D$4+AL688*zakresy_produkcyjne!E$4+AM688*zakresy_produkcyjne!F$4+AN688*zakresy_produkcyjne!G$4+AO688*zakresy_produkcyjne!H$4+AP688*zakresy_produkcyjne!I$4+AQ688*zakresy_produkcyjne!J$4+AR688*zakresy_produkcyjne!K$4+AS688*zakresy_produkcyjne!L$4</f>
        <v/>
      </c>
    </row>
    <row customHeight="1" ht="13.8" r="689" s="311">
      <c r="A689" s="505" t="n">
        <v>3.97</v>
      </c>
      <c r="B689" s="505" t="n">
        <v>1.57</v>
      </c>
      <c r="C689" s="505" t="n">
        <v>0.49</v>
      </c>
      <c r="D689" s="505" t="n">
        <v>0.059</v>
      </c>
      <c r="E689" s="505" t="n">
        <v>0</v>
      </c>
      <c r="F689" s="505" t="n">
        <v>0</v>
      </c>
      <c r="G689" s="505" t="n">
        <v>0</v>
      </c>
      <c r="H689" s="505" t="n">
        <v>0.01</v>
      </c>
      <c r="I689" s="505" t="n">
        <v>0.003</v>
      </c>
      <c r="J689" s="505" t="n">
        <v>0</v>
      </c>
      <c r="K689" s="505" t="n">
        <v>0</v>
      </c>
      <c r="L689" s="505" t="n">
        <v>0</v>
      </c>
      <c r="M689" s="505" t="n">
        <v>0</v>
      </c>
      <c r="N689" s="505" t="n">
        <v>0</v>
      </c>
      <c r="O689" s="505" t="n">
        <v>950</v>
      </c>
      <c r="P689" s="505" t="n">
        <v>15</v>
      </c>
      <c r="Q689" s="505" t="n">
        <v>340</v>
      </c>
      <c r="R689" s="505" t="n">
        <v>60</v>
      </c>
      <c r="S689" s="505" t="n"/>
      <c r="T689" s="505" t="n"/>
      <c r="U689" s="505" t="n"/>
      <c r="V689" s="505" t="n"/>
      <c r="W689" s="505" t="n"/>
      <c r="X689" s="505" t="n">
        <v>28</v>
      </c>
      <c r="Y689" s="506" t="n">
        <v>69</v>
      </c>
      <c r="Z689" s="505" t="n"/>
      <c r="AA689" s="505" t="n"/>
      <c r="AB689" s="505" t="n"/>
      <c r="AC689" s="505" t="n"/>
      <c r="AD689" s="505" t="n"/>
      <c r="AE689" s="505" t="n"/>
      <c r="AF689" s="309">
        <f>NOT(OR(ISBLANK(S689),ISBLANK(T689),ISBLANK(U689),ISBLANK(V689),AND(ISBLANK(W689),ISBLANK(X689))))</f>
        <v/>
      </c>
      <c r="AG689" s="309" t="n">
        <v>25</v>
      </c>
      <c r="AH689" s="309">
        <f>IF(AG848&lt;=30,1,IF(AG848&lt;=60,2,IF(AG848&lt;=100,3,"bd")))</f>
        <v/>
      </c>
      <c r="AI689" s="309">
        <f>AND(A689&gt;=zakresy_produkcyjne!B$2,A689&lt;=zakresy_produkcyjne!B$3)</f>
        <v/>
      </c>
      <c r="AJ689" s="309">
        <f>AND(B689&gt;=zakresy_produkcyjne!C$2,B689&lt;=zakresy_produkcyjne!C$3)</f>
        <v/>
      </c>
      <c r="AK689" s="309">
        <f>AND(C689&gt;=zakresy_produkcyjne!D$2,C689&lt;=zakresy_produkcyjne!D$3)</f>
        <v/>
      </c>
      <c r="AL689" s="309">
        <f>AND(D689&gt;=zakresy_produkcyjne!E$2,D689&lt;=zakresy_produkcyjne!E$3)</f>
        <v/>
      </c>
      <c r="AM689" s="309">
        <f>AND(E689&gt;=zakresy_produkcyjne!F$2,E689&lt;=zakresy_produkcyjne!F$3)</f>
        <v/>
      </c>
      <c r="AN689" s="309">
        <f>AND(F689&gt;=zakresy_produkcyjne!G$2,F689&lt;=zakresy_produkcyjne!G$3)</f>
        <v/>
      </c>
      <c r="AO689" s="309">
        <f>AND(G689&gt;=zakresy_produkcyjne!H$2,G689&lt;=zakresy_produkcyjne!H$3)</f>
        <v/>
      </c>
      <c r="AP689" s="309">
        <f>AND(O689&gt;=zakresy_produkcyjne!I$2,O689&lt;=zakresy_produkcyjne!I$3)</f>
        <v/>
      </c>
      <c r="AQ689" s="309">
        <f>AND(P689&gt;=zakresy_produkcyjne!J$2,P689&lt;=zakresy_produkcyjne!J$3)</f>
        <v/>
      </c>
      <c r="AR689" s="309">
        <f>AND(Q689&gt;=zakresy_produkcyjne!K$2,Q689&lt;=zakresy_produkcyjne!K$3)</f>
        <v/>
      </c>
      <c r="AS689" s="309">
        <f>AND(R689&gt;=zakresy_produkcyjne!L$2,R689&lt;=zakresy_produkcyjne!L$3)</f>
        <v/>
      </c>
      <c r="AT689" s="309">
        <f>AND(AI689:AO689)</f>
        <v/>
      </c>
      <c r="AU689" s="309">
        <f>AND(AP689:AS689)</f>
        <v/>
      </c>
      <c r="AV689" s="309">
        <f>AND(AT689:AU689)</f>
        <v/>
      </c>
      <c r="AW689" s="309">
        <f>AI689*zakresy_produkcyjne!B$4+AJ689*zakresy_produkcyjne!C$4+AK689*zakresy_produkcyjne!D$4+AL689*zakresy_produkcyjne!E$4+AM689*zakresy_produkcyjne!F$4+AN689*zakresy_produkcyjne!G$4+AO689*zakresy_produkcyjne!H$4+AP689*zakresy_produkcyjne!I$4+AQ689*zakresy_produkcyjne!J$4+AR689*zakresy_produkcyjne!K$4+AS689*zakresy_produkcyjne!L$4</f>
        <v/>
      </c>
    </row>
    <row customHeight="1" ht="13.8" r="690" s="311">
      <c r="A690" s="505" t="n">
        <v>3.97</v>
      </c>
      <c r="B690" s="505" t="n">
        <v>1.57</v>
      </c>
      <c r="C690" s="505" t="n">
        <v>0.49</v>
      </c>
      <c r="D690" s="505" t="n">
        <v>0.059</v>
      </c>
      <c r="E690" s="505" t="n">
        <v>0</v>
      </c>
      <c r="F690" s="505" t="n">
        <v>0</v>
      </c>
      <c r="G690" s="505" t="n">
        <v>0</v>
      </c>
      <c r="H690" s="505" t="n">
        <v>0.01</v>
      </c>
      <c r="I690" s="505" t="n">
        <v>0.003</v>
      </c>
      <c r="J690" s="505" t="n">
        <v>0</v>
      </c>
      <c r="K690" s="505" t="n">
        <v>0</v>
      </c>
      <c r="L690" s="505" t="n">
        <v>0</v>
      </c>
      <c r="M690" s="505" t="n">
        <v>0</v>
      </c>
      <c r="N690" s="505" t="n">
        <v>0</v>
      </c>
      <c r="O690" s="505" t="n">
        <v>950</v>
      </c>
      <c r="P690" s="505" t="n">
        <v>15</v>
      </c>
      <c r="Q690" s="505" t="n">
        <v>370</v>
      </c>
      <c r="R690" s="505" t="n">
        <v>60</v>
      </c>
      <c r="S690" s="505" t="n"/>
      <c r="T690" s="505" t="n"/>
      <c r="U690" s="505" t="n"/>
      <c r="V690" s="505" t="n"/>
      <c r="W690" s="505" t="n"/>
      <c r="X690" s="505" t="n">
        <v>48.5</v>
      </c>
      <c r="Y690" s="506" t="n">
        <v>69</v>
      </c>
      <c r="Z690" s="505" t="n"/>
      <c r="AA690" s="505" t="n"/>
      <c r="AB690" s="505" t="n"/>
      <c r="AC690" s="505" t="n"/>
      <c r="AD690" s="505" t="n"/>
      <c r="AE690" s="505" t="n"/>
      <c r="AF690" s="309">
        <f>NOT(OR(ISBLANK(S690),ISBLANK(T690),ISBLANK(U690),ISBLANK(V690),AND(ISBLANK(W690),ISBLANK(X690))))</f>
        <v/>
      </c>
      <c r="AG690" s="309" t="n">
        <v>25</v>
      </c>
      <c r="AH690" s="309">
        <f>IF(AG849&lt;=30,1,IF(AG849&lt;=60,2,IF(AG849&lt;=100,3,"bd")))</f>
        <v/>
      </c>
      <c r="AI690" s="309">
        <f>AND(A690&gt;=zakresy_produkcyjne!B$2,A690&lt;=zakresy_produkcyjne!B$3)</f>
        <v/>
      </c>
      <c r="AJ690" s="309">
        <f>AND(B690&gt;=zakresy_produkcyjne!C$2,B690&lt;=zakresy_produkcyjne!C$3)</f>
        <v/>
      </c>
      <c r="AK690" s="309">
        <f>AND(C690&gt;=zakresy_produkcyjne!D$2,C690&lt;=zakresy_produkcyjne!D$3)</f>
        <v/>
      </c>
      <c r="AL690" s="309">
        <f>AND(D690&gt;=zakresy_produkcyjne!E$2,D690&lt;=zakresy_produkcyjne!E$3)</f>
        <v/>
      </c>
      <c r="AM690" s="309">
        <f>AND(E690&gt;=zakresy_produkcyjne!F$2,E690&lt;=zakresy_produkcyjne!F$3)</f>
        <v/>
      </c>
      <c r="AN690" s="309">
        <f>AND(F690&gt;=zakresy_produkcyjne!G$2,F690&lt;=zakresy_produkcyjne!G$3)</f>
        <v/>
      </c>
      <c r="AO690" s="309">
        <f>AND(G690&gt;=zakresy_produkcyjne!H$2,G690&lt;=zakresy_produkcyjne!H$3)</f>
        <v/>
      </c>
      <c r="AP690" s="309">
        <f>AND(O690&gt;=zakresy_produkcyjne!I$2,O690&lt;=zakresy_produkcyjne!I$3)</f>
        <v/>
      </c>
      <c r="AQ690" s="309">
        <f>AND(P690&gt;=zakresy_produkcyjne!J$2,P690&lt;=zakresy_produkcyjne!J$3)</f>
        <v/>
      </c>
      <c r="AR690" s="309">
        <f>AND(Q690&gt;=zakresy_produkcyjne!K$2,Q690&lt;=zakresy_produkcyjne!K$3)</f>
        <v/>
      </c>
      <c r="AS690" s="309">
        <f>AND(R690&gt;=zakresy_produkcyjne!L$2,R690&lt;=zakresy_produkcyjne!L$3)</f>
        <v/>
      </c>
      <c r="AT690" s="309">
        <f>AND(AI690:AO690)</f>
        <v/>
      </c>
      <c r="AU690" s="309">
        <f>AND(AP690:AS690)</f>
        <v/>
      </c>
      <c r="AV690" s="309">
        <f>AND(AT690:AU690)</f>
        <v/>
      </c>
      <c r="AW690" s="309">
        <f>AI690*zakresy_produkcyjne!B$4+AJ690*zakresy_produkcyjne!C$4+AK690*zakresy_produkcyjne!D$4+AL690*zakresy_produkcyjne!E$4+AM690*zakresy_produkcyjne!F$4+AN690*zakresy_produkcyjne!G$4+AO690*zakresy_produkcyjne!H$4+AP690*zakresy_produkcyjne!I$4+AQ690*zakresy_produkcyjne!J$4+AR690*zakresy_produkcyjne!K$4+AS690*zakresy_produkcyjne!L$4</f>
        <v/>
      </c>
    </row>
    <row customHeight="1" ht="13.8" r="691" s="311">
      <c r="A691" s="505" t="n">
        <v>3.97</v>
      </c>
      <c r="B691" s="505" t="n">
        <v>1.57</v>
      </c>
      <c r="C691" s="505" t="n">
        <v>0.49</v>
      </c>
      <c r="D691" s="505" t="n">
        <v>0.059</v>
      </c>
      <c r="E691" s="505" t="n">
        <v>0</v>
      </c>
      <c r="F691" s="505" t="n">
        <v>0</v>
      </c>
      <c r="G691" s="505" t="n">
        <v>0</v>
      </c>
      <c r="H691" s="505" t="n">
        <v>0.01</v>
      </c>
      <c r="I691" s="505" t="n">
        <v>0.003</v>
      </c>
      <c r="J691" s="505" t="n">
        <v>0</v>
      </c>
      <c r="K691" s="505" t="n">
        <v>0</v>
      </c>
      <c r="L691" s="505" t="n">
        <v>0</v>
      </c>
      <c r="M691" s="505" t="n">
        <v>0</v>
      </c>
      <c r="N691" s="505" t="n">
        <v>0</v>
      </c>
      <c r="O691" s="505" t="n">
        <v>950</v>
      </c>
      <c r="P691" s="505" t="n">
        <v>15</v>
      </c>
      <c r="Q691" s="505" t="n">
        <v>400</v>
      </c>
      <c r="R691" s="505" t="n">
        <v>60</v>
      </c>
      <c r="S691" s="505" t="n"/>
      <c r="T691" s="505" t="n"/>
      <c r="U691" s="505" t="n"/>
      <c r="V691" s="505" t="n"/>
      <c r="W691" s="505" t="n"/>
      <c r="X691" s="505" t="n">
        <v>25.5</v>
      </c>
      <c r="Y691" s="506" t="n">
        <v>69</v>
      </c>
      <c r="Z691" s="505" t="n"/>
      <c r="AA691" s="505" t="n"/>
      <c r="AB691" s="505" t="n"/>
      <c r="AC691" s="505" t="n"/>
      <c r="AD691" s="505" t="n"/>
      <c r="AE691" s="505" t="n"/>
      <c r="AF691" s="309">
        <f>NOT(OR(ISBLANK(S691),ISBLANK(T691),ISBLANK(U691),ISBLANK(V691),AND(ISBLANK(W691),ISBLANK(X691))))</f>
        <v/>
      </c>
      <c r="AG691" s="309" t="n">
        <v>25</v>
      </c>
      <c r="AH691" s="309">
        <f>IF(AG850&lt;=30,1,IF(AG850&lt;=60,2,IF(AG850&lt;=100,3,"bd")))</f>
        <v/>
      </c>
      <c r="AI691" s="309">
        <f>AND(A691&gt;=zakresy_produkcyjne!B$2,A691&lt;=zakresy_produkcyjne!B$3)</f>
        <v/>
      </c>
      <c r="AJ691" s="309">
        <f>AND(B691&gt;=zakresy_produkcyjne!C$2,B691&lt;=zakresy_produkcyjne!C$3)</f>
        <v/>
      </c>
      <c r="AK691" s="309">
        <f>AND(C691&gt;=zakresy_produkcyjne!D$2,C691&lt;=zakresy_produkcyjne!D$3)</f>
        <v/>
      </c>
      <c r="AL691" s="309">
        <f>AND(D691&gt;=zakresy_produkcyjne!E$2,D691&lt;=zakresy_produkcyjne!E$3)</f>
        <v/>
      </c>
      <c r="AM691" s="309">
        <f>AND(E691&gt;=zakresy_produkcyjne!F$2,E691&lt;=zakresy_produkcyjne!F$3)</f>
        <v/>
      </c>
      <c r="AN691" s="309">
        <f>AND(F691&gt;=zakresy_produkcyjne!G$2,F691&lt;=zakresy_produkcyjne!G$3)</f>
        <v/>
      </c>
      <c r="AO691" s="309">
        <f>AND(G691&gt;=zakresy_produkcyjne!H$2,G691&lt;=zakresy_produkcyjne!H$3)</f>
        <v/>
      </c>
      <c r="AP691" s="309">
        <f>AND(O691&gt;=zakresy_produkcyjne!I$2,O691&lt;=zakresy_produkcyjne!I$3)</f>
        <v/>
      </c>
      <c r="AQ691" s="309">
        <f>AND(P691&gt;=zakresy_produkcyjne!J$2,P691&lt;=zakresy_produkcyjne!J$3)</f>
        <v/>
      </c>
      <c r="AR691" s="309">
        <f>AND(Q691&gt;=zakresy_produkcyjne!K$2,Q691&lt;=zakresy_produkcyjne!K$3)</f>
        <v/>
      </c>
      <c r="AS691" s="309">
        <f>AND(R691&gt;=zakresy_produkcyjne!L$2,R691&lt;=zakresy_produkcyjne!L$3)</f>
        <v/>
      </c>
      <c r="AT691" s="309">
        <f>AND(AI691:AO691)</f>
        <v/>
      </c>
      <c r="AU691" s="309">
        <f>AND(AP691:AS691)</f>
        <v/>
      </c>
      <c r="AV691" s="309">
        <f>AND(AT691:AU691)</f>
        <v/>
      </c>
      <c r="AW691" s="309">
        <f>AI691*zakresy_produkcyjne!B$4+AJ691*zakresy_produkcyjne!C$4+AK691*zakresy_produkcyjne!D$4+AL691*zakresy_produkcyjne!E$4+AM691*zakresy_produkcyjne!F$4+AN691*zakresy_produkcyjne!G$4+AO691*zakresy_produkcyjne!H$4+AP691*zakresy_produkcyjne!I$4+AQ691*zakresy_produkcyjne!J$4+AR691*zakresy_produkcyjne!K$4+AS691*zakresy_produkcyjne!L$4</f>
        <v/>
      </c>
    </row>
    <row customHeight="1" ht="14.1" r="692" s="311"/>
    <row customHeight="1" ht="14.1" r="693" s="311"/>
    <row customHeight="1" ht="14.1" r="694" s="311"/>
    <row customHeight="1" ht="14.1" r="695" s="311"/>
    <row customHeight="1" ht="14.1" r="696" s="311"/>
    <row customHeight="1" ht="14.1" r="697" s="311"/>
    <row customHeight="1" ht="14.1" r="698" s="311"/>
    <row customHeight="1" ht="14.1" r="699" s="311"/>
    <row customHeight="1" ht="14.1" r="700" s="311"/>
    <row customHeight="1" ht="14.1" r="701" s="311"/>
    <row customHeight="1" ht="14.1" r="702" s="311"/>
    <row customHeight="1" ht="14.1" r="703" s="311"/>
    <row customHeight="1" ht="14.1" r="704" s="311"/>
    <row customHeight="1" ht="14.1" r="705" s="311"/>
    <row customHeight="1" ht="14.1" r="706" s="311"/>
    <row customHeight="1" ht="14.1" r="707" s="311"/>
    <row customHeight="1" ht="14.1" r="708" s="311"/>
    <row customHeight="1" ht="14.1" r="709" s="311"/>
    <row customHeight="1" ht="12.8" r="1048483" s="311"/>
    <row customHeight="1" ht="12.8" r="1048484" s="311"/>
    <row customHeight="1" ht="12.8" r="1048485" s="311"/>
    <row customHeight="1" ht="12.8" r="1048486" s="311"/>
    <row customHeight="1" ht="12.8" r="1048487" s="311"/>
    <row customHeight="1" ht="12.8" r="1048488" s="311"/>
    <row customHeight="1" ht="12.8" r="1048489" s="311"/>
    <row customHeight="1" ht="12.8" r="1048490" s="311"/>
    <row customHeight="1" ht="12.8" r="1048491" s="311"/>
    <row customHeight="1" ht="12.8" r="1048492" s="311"/>
    <row customHeight="1" ht="12.8" r="1048493" s="311"/>
    <row customHeight="1" ht="12.8" r="1048494" s="311"/>
    <row customHeight="1" ht="12.8" r="1048495" s="311"/>
    <row customHeight="1" ht="12.8" r="1048496" s="311"/>
    <row customHeight="1" ht="12.8" r="1048497" s="311"/>
    <row customHeight="1" ht="12.8" r="1048498" s="311"/>
    <row customHeight="1" ht="12.8" r="1048499" s="311"/>
    <row customHeight="1" ht="12.8" r="1048500" s="311"/>
    <row customHeight="1" ht="12.8" r="1048501" s="311"/>
    <row customHeight="1" ht="12.8" r="1048502" s="311"/>
    <row customHeight="1" ht="12.8" r="1048503" s="311"/>
    <row customHeight="1" ht="12.8" r="1048504" s="311"/>
    <row customHeight="1" ht="12.8" r="1048505" s="311"/>
    <row customHeight="1" ht="12.8" r="1048506" s="311"/>
    <row customHeight="1" ht="12.8" r="1048507" s="311"/>
    <row customHeight="1" ht="12.8" r="1048508" s="311"/>
    <row customHeight="1" ht="12.8" r="1048509" s="311"/>
    <row customHeight="1" ht="12.8" r="1048510" s="311"/>
    <row customHeight="1" ht="12.8" r="1048511" s="311"/>
    <row customHeight="1" ht="12.8" r="1048512" s="311"/>
    <row customHeight="1" ht="12.8" r="1048513" s="311"/>
    <row customHeight="1" ht="12.8" r="1048514" s="311"/>
    <row customHeight="1" ht="12.8" r="1048515" s="311"/>
    <row customHeight="1" ht="12.8" r="1048516" s="311"/>
    <row customHeight="1" ht="12.8" r="1048517" s="311"/>
    <row customHeight="1" ht="12.8" r="1048518" s="311"/>
    <row customHeight="1" ht="12.8" r="1048519" s="311"/>
    <row customHeight="1" ht="12.8" r="1048520" s="311"/>
    <row customHeight="1" ht="12.8" r="1048521" s="311"/>
    <row customHeight="1" ht="12.8" r="1048522" s="311"/>
    <row customHeight="1" ht="12.8" r="1048523" s="311"/>
    <row customHeight="1" ht="12.8" r="1048524" s="311"/>
    <row customHeight="1" ht="12.8" r="1048525" s="311"/>
    <row customHeight="1" ht="12.8" r="1048526" s="311"/>
    <row customHeight="1" ht="12.8" r="1048527" s="311"/>
    <row customHeight="1" ht="12.8" r="1048528" s="311"/>
    <row customHeight="1" ht="12.8" r="1048529" s="311"/>
    <row customHeight="1" ht="12.8" r="1048530" s="311"/>
    <row customHeight="1" ht="12.8" r="1048531" s="311"/>
    <row customHeight="1" ht="12.8" r="1048532" s="311"/>
    <row customHeight="1" ht="12.8" r="1048533" s="311"/>
    <row customHeight="1" ht="12.8" r="1048534" s="311"/>
    <row customHeight="1" ht="12.8" r="1048535" s="311"/>
    <row customHeight="1" ht="12.8" r="1048536" s="311"/>
    <row customHeight="1" ht="12.8" r="1048537" s="311"/>
    <row customHeight="1" ht="12.8" r="1048538" s="311"/>
    <row customHeight="1" ht="12.8" r="1048539" s="311"/>
    <row customHeight="1" ht="12.8" r="1048540" s="311"/>
    <row customHeight="1" ht="12.8" r="1048541" s="311"/>
    <row customHeight="1" ht="12.8" r="1048542" s="311"/>
    <row customHeight="1" ht="12.8" r="1048543" s="311"/>
    <row customHeight="1" ht="12.8" r="1048544" s="311"/>
    <row customHeight="1" ht="12.8" r="1048545" s="311"/>
    <row customHeight="1" ht="12.8" r="1048546" s="311"/>
    <row customHeight="1" ht="12.8" r="1048547" s="311"/>
    <row customHeight="1" ht="12.8" r="1048548" s="311"/>
    <row customHeight="1" ht="12.8" r="1048549" s="311"/>
    <row customHeight="1" ht="12.8" r="1048550" s="311"/>
    <row customHeight="1" ht="12.8" r="1048551" s="311"/>
    <row customHeight="1" ht="12.8" r="1048552" s="311"/>
    <row customHeight="1" ht="12.8" r="1048553" s="311"/>
    <row customHeight="1" ht="12.8" r="1048554" s="311"/>
    <row customHeight="1" ht="12.8" r="1048555" s="311"/>
    <row customHeight="1" ht="12.8" r="1048556" s="311"/>
    <row customHeight="1" ht="12.8" r="1048557" s="311"/>
    <row customHeight="1" ht="12.8" r="1048558" s="311"/>
    <row customHeight="1" ht="12.8" r="1048559" s="311"/>
    <row customHeight="1" ht="12.8" r="1048560" s="311"/>
    <row customHeight="1" ht="12.8" r="1048561" s="311"/>
    <row customHeight="1" ht="12.8" r="1048562" s="311"/>
    <row customHeight="1" ht="12.8" r="1048563" s="311"/>
    <row customHeight="1" ht="12.8" r="1048564" s="311"/>
    <row customHeight="1" ht="12.8" r="1048565" s="311"/>
    <row customHeight="1" ht="12.8" r="1048566" s="311"/>
    <row customHeight="1" ht="12.8" r="1048567" s="311"/>
    <row customHeight="1" ht="12.8" r="1048568" s="311"/>
    <row customHeight="1" ht="12.8" r="1048569" s="311"/>
    <row customHeight="1" ht="12.8" r="1048570" s="311"/>
    <row customHeight="1" ht="12.8" r="1048571" s="311"/>
    <row customHeight="1" ht="12.8" r="1048572" s="311"/>
    <row customHeight="1" ht="12.8" r="1048573" s="311"/>
    <row customHeight="1" ht="12.8" r="1048574" s="311"/>
    <row customHeight="1" ht="12.8" r="1048575" s="311"/>
    <row customHeight="1" ht="12.8" r="1048576" s="311"/>
  </sheetData>
  <mergeCells count="5">
    <mergeCell ref="A1:N1"/>
    <mergeCell ref="O1:P1"/>
    <mergeCell ref="Q1:R1"/>
    <mergeCell ref="S1:X1"/>
    <mergeCell ref="Z1:AE1"/>
  </mergeCells>
  <conditionalFormatting sqref="AI3:AV14">
    <cfRule aboveAverage="0" bottom="0" dxfId="0" equalAverage="0" operator="equal" percent="0" priority="2" rank="0" text="" type="cellIs">
      <formula>1</formula>
    </cfRule>
    <cfRule aboveAverage="0" bottom="0" dxfId="0" equalAverage="0" operator="equal" percent="0" priority="3" rank="0" text="" type="cellIs">
      <formula>0</formula>
    </cfRule>
  </conditionalFormatting>
  <conditionalFormatting sqref="AI15:AV113">
    <cfRule aboveAverage="0" bottom="0" dxfId="0" equalAverage="0" operator="equal" percent="0" priority="4" rank="0" text="" type="cellIs">
      <formula>1</formula>
    </cfRule>
    <cfRule aboveAverage="0" bottom="0" dxfId="0" equalAverage="0" operator="equal" percent="0" priority="5" rank="0" text="" type="cellIs">
      <formula>0</formula>
    </cfRule>
  </conditionalFormatting>
  <conditionalFormatting sqref="AI114:AV190">
    <cfRule aboveAverage="0" bottom="0" dxfId="0" equalAverage="0" operator="equal" percent="0" priority="6" rank="0" text="" type="cellIs">
      <formula>1</formula>
    </cfRule>
    <cfRule aboveAverage="0" bottom="0" dxfId="0" equalAverage="0" operator="equal" percent="0" priority="7" rank="0" text="" type="cellIs">
      <formula>0</formula>
    </cfRule>
  </conditionalFormatting>
  <conditionalFormatting sqref="AI187:AV435">
    <cfRule aboveAverage="0" bottom="0" dxfId="0" equalAverage="0" operator="equal" percent="0" priority="8" rank="0" text="" type="cellIs">
      <formula>1</formula>
    </cfRule>
    <cfRule aboveAverage="0" bottom="0" dxfId="0" equalAverage="0" operator="equal" percent="0" priority="9" rank="0" text="" type="cellIs">
      <formula>0</formula>
    </cfRule>
  </conditionalFormatting>
  <printOptions gridLines="0" gridLinesSet="1" headings="0" horizontalCentered="0" verticalCentered="0"/>
  <pageMargins bottom="0.39375" footer="0" header="0" left="0" right="0" top="0.39375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&amp;C&amp;A</oddHeader>
    <oddFooter>&amp;CStrona &amp;P</oddFooter>
    <evenHeader/>
    <evenFooter/>
    <firstHeader/>
    <firstFooter/>
  </headerFooter>
  <legacyDrawing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4"/>
  <sheetViews>
    <sheetView colorId="64" defaultGridColor="1" rightToLeft="0" showFormulas="0" showGridLines="1" showOutlineSymbols="1" showRowColHeaders="1" showZeros="1" tabSelected="0" topLeftCell="A1" view="normal" workbookViewId="0" zoomScale="85" zoomScaleNormal="85" zoomScalePageLayoutView="100">
      <selection activeCell="R20" activeCellId="0" pane="topLeft" sqref="R20"/>
    </sheetView>
  </sheetViews>
  <sheetFormatPr baseColWidth="8" defaultRowHeight="12.8" outlineLevelRow="0" zeroHeight="0"/>
  <cols>
    <col customWidth="1" max="1025" min="1" style="309" width="10.5"/>
  </cols>
  <sheetData>
    <row customHeight="1" ht="13.8" r="1" s="311">
      <c r="B1" s="309" t="inlineStr">
        <is>
          <t>C</t>
        </is>
      </c>
      <c r="C1" s="309" t="inlineStr">
        <is>
          <t>Si</t>
        </is>
      </c>
      <c r="D1" s="309" t="inlineStr">
        <is>
          <t>Mn</t>
        </is>
      </c>
      <c r="E1" s="309" t="inlineStr">
        <is>
          <t>Mg</t>
        </is>
      </c>
      <c r="F1" s="309" t="inlineStr">
        <is>
          <t>Cu</t>
        </is>
      </c>
      <c r="G1" s="309" t="inlineStr">
        <is>
          <t>Ni</t>
        </is>
      </c>
      <c r="H1" s="309" t="inlineStr">
        <is>
          <t>Mo</t>
        </is>
      </c>
      <c r="I1" s="309" t="inlineStr">
        <is>
          <t>aust_temp</t>
        </is>
      </c>
      <c r="J1" s="309" t="inlineStr">
        <is>
          <t>aust_czas</t>
        </is>
      </c>
      <c r="K1" s="309" t="inlineStr">
        <is>
          <t>ausf_temp</t>
        </is>
      </c>
      <c r="L1" s="309" t="inlineStr">
        <is>
          <t>ausf_czas</t>
        </is>
      </c>
    </row>
    <row customHeight="1" ht="13.8" r="2" s="311">
      <c r="A2" s="309" t="inlineStr">
        <is>
          <t>min</t>
        </is>
      </c>
      <c r="B2" s="309" t="n">
        <v>3.2</v>
      </c>
      <c r="C2" s="309" t="n">
        <v>2.3</v>
      </c>
      <c r="D2" s="309" t="n">
        <v>0</v>
      </c>
      <c r="E2" s="309" t="n">
        <v>0.035</v>
      </c>
      <c r="F2" s="309" t="n">
        <v>0</v>
      </c>
      <c r="G2" s="309" t="n">
        <v>0</v>
      </c>
      <c r="H2" s="309" t="n">
        <v>0</v>
      </c>
      <c r="I2" s="309" t="n">
        <v>860</v>
      </c>
      <c r="J2" s="309" t="n">
        <v>60</v>
      </c>
      <c r="K2" s="309" t="n">
        <v>260</v>
      </c>
      <c r="L2" s="309" t="n">
        <v>30</v>
      </c>
    </row>
    <row customHeight="1" ht="13.8" r="3" s="311">
      <c r="A3" s="309" t="inlineStr">
        <is>
          <t>max</t>
        </is>
      </c>
      <c r="B3" s="309" t="n">
        <v>3.6</v>
      </c>
      <c r="C3" s="309" t="n">
        <v>2.7</v>
      </c>
      <c r="D3" s="309" t="n">
        <v>0.4</v>
      </c>
      <c r="E3" s="309" t="n">
        <v>0.08</v>
      </c>
      <c r="F3" s="309" t="n">
        <v>0.8</v>
      </c>
      <c r="G3" s="309" t="n">
        <v>2</v>
      </c>
      <c r="H3" s="309" t="n">
        <v>0.3</v>
      </c>
      <c r="I3" s="309" t="n">
        <v>950</v>
      </c>
      <c r="J3" s="309" t="n">
        <v>240</v>
      </c>
      <c r="K3" s="309" t="n">
        <v>400</v>
      </c>
      <c r="L3" s="309" t="n">
        <v>180</v>
      </c>
    </row>
    <row customHeight="1" ht="13.8" r="4" s="311">
      <c r="A4" s="309" t="inlineStr">
        <is>
          <t>ważność</t>
        </is>
      </c>
      <c r="B4" s="309" t="n">
        <v>1</v>
      </c>
      <c r="C4" s="309" t="n">
        <v>3</v>
      </c>
      <c r="D4" s="309" t="n">
        <v>5</v>
      </c>
      <c r="E4" s="309" t="n">
        <v>2</v>
      </c>
      <c r="F4" s="309" t="n">
        <v>7</v>
      </c>
      <c r="G4" s="309" t="n">
        <v>6</v>
      </c>
      <c r="H4" s="309" t="n">
        <v>4</v>
      </c>
      <c r="I4" s="309" t="n">
        <v>9</v>
      </c>
      <c r="J4" s="309" t="n">
        <v>8</v>
      </c>
      <c r="K4" s="309" t="n">
        <v>11</v>
      </c>
      <c r="L4" s="309" t="n">
        <v>10</v>
      </c>
    </row>
    <row customHeight="1" ht="13.8" r="5" s="311"/>
    <row customHeight="1" ht="13.8" r="6" s="311"/>
    <row customHeight="1" ht="13.8" r="7" s="311"/>
    <row customHeight="1" ht="13.8" r="8" s="311"/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&amp;C&amp;10 &amp;A</oddHeader>
    <oddFooter>&amp;C&amp;10 Strona &amp;P</oddFooter>
    <evenHeader/>
    <evenFooter/>
    <firstHeader/>
    <firstFooter/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E69"/>
  <sheetViews>
    <sheetView colorId="64" defaultGridColor="1" rightToLeft="0" showFormulas="0" showGridLines="1" showOutlineSymbols="1" showRowColHeaders="1" showZeros="1" tabSelected="0" topLeftCell="A25" view="normal" workbookViewId="0" zoomScale="85" zoomScaleNormal="85" zoomScalePageLayoutView="100">
      <selection activeCell="B69" activeCellId="0" pane="topLeft" sqref="B69"/>
    </sheetView>
  </sheetViews>
  <sheetFormatPr baseColWidth="8" defaultRowHeight="13.8" outlineLevelRow="0" zeroHeight="0"/>
  <cols>
    <col customWidth="1" max="1" min="1" style="309" width="9.449999999999999"/>
    <col customWidth="1" max="2" min="2" style="309" width="155.29"/>
    <col customWidth="1" max="3" min="3" style="309" width="42.43"/>
    <col customWidth="1" max="4" min="4" style="309" width="12.24"/>
    <col customWidth="1" max="5" min="5" style="309" width="103.27"/>
    <col customWidth="1" max="1025" min="6" style="309" width="8.6"/>
  </cols>
  <sheetData>
    <row customHeight="1" ht="14.25" r="1" s="311">
      <c r="A1" s="507" t="inlineStr">
        <is>
          <t>index</t>
        </is>
      </c>
      <c r="B1" s="507" t="inlineStr">
        <is>
          <t>tytuł</t>
        </is>
      </c>
      <c r="C1" s="507" t="inlineStr">
        <is>
          <t>link</t>
        </is>
      </c>
      <c r="D1" s="507" t="inlineStr">
        <is>
          <t>zbiór spójny?</t>
        </is>
      </c>
      <c r="E1" s="507" t="inlineStr">
        <is>
          <t>uwagi</t>
        </is>
      </c>
    </row>
    <row customHeight="1" ht="14.25" r="2" s="311">
      <c r="A2" s="508" t="n">
        <v>1</v>
      </c>
      <c r="B2" s="509" t="inlineStr">
        <is>
          <t>Żeliwo ADI przeznaczone do pracy w warunkach obciążenia dynamicznego</t>
        </is>
      </c>
      <c r="C2" s="510" t="inlineStr">
        <is>
          <t>http://www.afe.polsl.pl/index.php/pl/4050/zeliwo-adi-przeznaczone-do-pracy-w-warunkach-obciazenia-dynamicznego.pdf</t>
        </is>
      </c>
      <c r="D2" s="508">
        <f>TRUE()</f>
        <v/>
      </c>
      <c r="E2" s="508" t="n"/>
    </row>
    <row customHeight="1" ht="14.25" r="3" s="311">
      <c r="A3" s="511" t="n">
        <v>2</v>
      </c>
      <c r="B3" s="511" t="n"/>
      <c r="C3" s="512" t="inlineStr">
        <is>
          <t>dane z pliku o nazwie załączniku nr 1_51.2015_06.07.2015.xlsx</t>
        </is>
      </c>
      <c r="D3" s="513">
        <f>FALSE()</f>
        <v/>
      </c>
      <c r="E3" s="513" t="n"/>
    </row>
    <row customHeight="1" ht="14.25" r="4" s="311">
      <c r="A4" s="514" t="n">
        <v>3</v>
      </c>
      <c r="B4" s="515" t="inlineStr">
        <is>
          <t>Microstructure and Mechanical Properties of ADI Depending on Austenitization Methods and Parameters</t>
        </is>
      </c>
      <c r="C4" s="516" t="inlineStr">
        <is>
          <t>https://www.researchgate.net/publication/267785015_A_R_C_H_I_V_E_S_of_42_Microstructure_and_Mechanical_Properties_of_ADI_Depending_on_Austenitization_Methods_and_Parameters</t>
        </is>
      </c>
      <c r="D4" s="517" t="n">
        <v>1</v>
      </c>
      <c r="E4" s="517" t="n"/>
    </row>
    <row customHeight="1" ht="14.25" r="5" s="311">
      <c r="A5" s="518" t="n">
        <v>4</v>
      </c>
      <c r="B5" s="518" t="n"/>
      <c r="C5" s="519" t="inlineStr">
        <is>
          <t>udarność z danych do https://www.researchgate.net/publication/328549579_The_Selection_of_Heat_Treatment_Parameters_to_Obtain_Austempered_Ductile_Iron_with_the_Required_Impact_Strength</t>
        </is>
      </c>
      <c r="D5" s="518">
        <f>TRUE()</f>
        <v/>
      </c>
      <c r="E5" s="518" t="n"/>
    </row>
    <row customHeight="1" ht="14.25" r="6" s="311">
      <c r="A6" s="520" t="n">
        <v>5</v>
      </c>
      <c r="B6" s="520" t="inlineStr">
        <is>
          <t>Odporność na zmęczenie cieplne żeliwa ADI</t>
        </is>
      </c>
      <c r="C6" s="521" t="inlineStr">
        <is>
          <t>Wróbel, Janusz. Odporność na zmęczenie cieplne żeliwa ADI. Diss. 2013. [75][91][93] http://docplayer.pl/19832255-Odpornosc-na-zmeczenie-cieplne-zeliwa-adi.html</t>
        </is>
      </c>
      <c r="D6" s="522">
        <f>TRUE()</f>
        <v/>
      </c>
      <c r="E6" s="522" t="n"/>
    </row>
    <row customHeight="1" ht="27" r="7" s="311">
      <c r="A7" s="523" t="n">
        <v>6</v>
      </c>
      <c r="B7" s="509" t="inlineStr">
        <is>
          <t xml:space="preserve">BADANIA WPŁYWU OBRÓBKI CIEPLNEJ NA WŁAŚCIWOŚCI MECHANICZNE ŻELIW ADI ZAWIERAJĄCYCH Ni, Mn, Mo, Cu W ASPEKCIE ICH ZASTOSOWANIA NA KOŁA ŁAŃCUCHOWE PRZENOŚNIKÓW ZGRZEBŁOWYCH </t>
        </is>
      </c>
      <c r="C7" s="524" t="inlineStr">
        <is>
          <t>http://yadda.icm.edu.pl/yadda/element/bwmeta1.element.baztech-ec399449-dc19-4e78-b4bc-55435dae27c9/c/101_EiT_WIECZOREK_5.pdf</t>
        </is>
      </c>
      <c r="D7" s="525">
        <f>TRUE()</f>
        <v/>
      </c>
      <c r="E7" s="525" t="inlineStr">
        <is>
          <t>podany tylko klin Y bez grubości, założony 25mm</t>
        </is>
      </c>
    </row>
    <row customHeight="1" ht="14.25" r="8" s="311">
      <c r="A8" s="526" t="n">
        <v>7</v>
      </c>
      <c r="B8" s="515" t="inlineStr">
        <is>
          <t>Characteristics of ADI Ductile Cast Iron with Single Addition of 1.56% Ni</t>
        </is>
      </c>
      <c r="C8" s="527" t="inlineStr">
        <is>
          <t>https://www.researchgate.net/publication/322148775_Characteristics_of_ADI_Ductile_Cast_Iron_with_Single_Addition_of_156_Ni</t>
        </is>
      </c>
      <c r="D8" s="528">
        <f>TRUE()</f>
        <v/>
      </c>
      <c r="E8" s="528" t="n"/>
    </row>
    <row customHeight="1" ht="14.25" r="9" s="311">
      <c r="A9" s="529" t="n">
        <v>8</v>
      </c>
      <c r="B9" s="515" t="inlineStr">
        <is>
          <t>Effect of Alloying Elements and Processing Parameters on Mechanical Properties of Austempered Ductile Iron</t>
        </is>
      </c>
      <c r="C9" s="530" t="inlineStr">
        <is>
          <t>https://www.researchgate.net/publication/236149709_Effect_of_Alloying_Elements_and_Processing_Parameters_on_Mechanical_Properties_of_Austempered_Ductile_Iron</t>
        </is>
      </c>
      <c r="D9" s="531">
        <f>TRUE()</f>
        <v/>
      </c>
      <c r="E9" s="531" t="inlineStr">
        <is>
          <t>brak danych o grubości, założone 75mm</t>
        </is>
      </c>
    </row>
    <row customHeight="1" ht="14.25" r="10" s="311">
      <c r="A10" s="532" t="n">
        <v>9</v>
      </c>
      <c r="B10" s="515" t="inlineStr">
        <is>
          <t>The effect of copper additions to the mechanical properties of austempered ductile iron (ADI)</t>
        </is>
      </c>
      <c r="C10" s="533" t="inlineStr">
        <is>
          <t>https://www.sciencedirect.com/science/article/pii/S0924013605009593</t>
        </is>
      </c>
      <c r="D10" s="534">
        <f>TRUE()</f>
        <v/>
      </c>
      <c r="E10" s="534" t="n"/>
    </row>
    <row customHeight="1" ht="14.25" r="11" s="311">
      <c r="A11" s="535" t="n">
        <v>10</v>
      </c>
      <c r="B11" s="515" t="inlineStr">
        <is>
          <t>Microstructure and toughness of CuNiMo austempered ductile iron</t>
        </is>
      </c>
      <c r="C11" s="536" t="inlineStr">
        <is>
          <t>https://www.sciencedirect.com/science/article/abs/pii/S0167577X0400134X?via%3Dihub</t>
        </is>
      </c>
      <c r="D11" s="537">
        <f>TRUE()</f>
        <v/>
      </c>
      <c r="E11" s="537" t="n"/>
    </row>
    <row customHeight="1" ht="14.25" r="12" s="311">
      <c r="A12" s="538" t="n">
        <v>11</v>
      </c>
      <c r="B12" s="515" t="inlineStr">
        <is>
          <t>The studies of nodular graphite cast iron early stages austempering</t>
        </is>
      </c>
      <c r="C12" s="539" t="inlineStr">
        <is>
          <t>https://www.semanticscholar.org/paper/The-studies-of-nodular-graphite-cast-iron-early-Krzy%C5%84ska-Kaczorowski/9f35ee92f37cefc98b26798bb38de9c43d10c982#citing-papers</t>
        </is>
      </c>
      <c r="D12" s="538">
        <f>TRUE()</f>
        <v/>
      </c>
      <c r="E12" s="538" t="n"/>
    </row>
    <row customHeight="1" ht="27" r="13" s="311">
      <c r="A13" s="540" t="n">
        <v>12</v>
      </c>
      <c r="B13" s="509" t="inlineStr">
        <is>
          <t xml:space="preserve">CORRELATION OF NODULAR AUSTEMPERED DUCTILE IRON (ADI) MICROSTRUCTURAL PARAMETERS AND FATIGUE PROPERTIES USING AN APPROACH BASED ON FRACTURE MECHANICS </t>
        </is>
      </c>
      <c r="C13" s="541" t="inlineStr">
        <is>
          <t>https://inis.iaea.org/collection/NCLCollectionStore/_Public/48/018/48018576.pdf?r=1&amp;r=1</t>
        </is>
      </c>
      <c r="D13" s="540">
        <f>TRUE()</f>
        <v/>
      </c>
      <c r="E13" s="540" t="n"/>
    </row>
    <row customHeight="1" ht="14.25" r="14" s="311">
      <c r="A14" s="542" t="n">
        <v>13</v>
      </c>
      <c r="B14" s="515" t="inlineStr">
        <is>
          <t>Evaluation of machinability of austempered ductile irons in terms of cutting forces and surface quality</t>
        </is>
      </c>
      <c r="C14" s="543" t="inlineStr">
        <is>
          <t>https://www.sciencedirect.com/science/article/abs/pii/S0924013605009581</t>
        </is>
      </c>
      <c r="D14" s="542">
        <f>TRUE()</f>
        <v/>
      </c>
      <c r="E14" s="542" t="n"/>
    </row>
    <row customHeight="1" ht="14.25" r="15" s="311">
      <c r="A15" s="514" t="n">
        <v>14</v>
      </c>
      <c r="B15" s="515" t="inlineStr">
        <is>
          <t>Microstructure and mechanical properties of austempered ductile iron with different strength grades</t>
        </is>
      </c>
      <c r="C15" s="544" t="inlineStr">
        <is>
          <t>https://www.sciencedirect.com/science/article/abs/pii/S0167577X13017540?via%3Dihub</t>
        </is>
      </c>
      <c r="D15" s="514">
        <f>TRUE()</f>
        <v/>
      </c>
      <c r="E15" s="514" t="n"/>
    </row>
    <row customHeight="1" ht="14.25" r="16" s="311">
      <c r="A16" s="545" t="n">
        <v>15</v>
      </c>
      <c r="B16" s="515" t="inlineStr">
        <is>
          <t>Influence of intercritical austempering on the microstructure and mechanical properties of austempered ductile cast iron (ADI)</t>
        </is>
      </c>
      <c r="C16" s="546" t="inlineStr">
        <is>
          <t>https://www.sciencedirect.com/science/article/abs/pii/S0921509317304112?via%3Dihub</t>
        </is>
      </c>
      <c r="D16" s="545">
        <f>TRUE()</f>
        <v/>
      </c>
      <c r="E16" s="545" t="n"/>
    </row>
    <row customHeight="1" ht="14.25" r="17" s="311">
      <c r="A17" s="547" t="n">
        <v>16</v>
      </c>
      <c r="B17" s="515" t="inlineStr">
        <is>
          <t>Investigation into mechanical properties of austempered ductile cast iron (ADI) in accordance with austempering temperature</t>
        </is>
      </c>
      <c r="C17" s="548" t="inlineStr">
        <is>
          <t>https://www.sciencedirect.com/science/article/abs/pii/S0167577X07005381</t>
        </is>
      </c>
      <c r="D17" s="547">
        <f>TRUE()</f>
        <v/>
      </c>
      <c r="E17" s="547" t="n"/>
    </row>
    <row customHeight="1" ht="14.25" r="18" s="311">
      <c r="A18" s="529" t="n">
        <v>17</v>
      </c>
      <c r="B18" s="509" t="inlineStr">
        <is>
          <t>Influence of Austempering Heat Treatment on Ductile Iron</t>
        </is>
      </c>
      <c r="C18" s="549" t="inlineStr">
        <is>
          <t>https://sites2.uol.edu.pk/journals/index.php/pakjet/article/view/87/35</t>
        </is>
      </c>
      <c r="D18" s="529">
        <f>TRUE()</f>
        <v/>
      </c>
      <c r="E18" s="529" t="inlineStr">
        <is>
          <t>brak danych o grubości, założone 25mm</t>
        </is>
      </c>
    </row>
    <row customHeight="1" ht="14.25" r="19" s="311">
      <c r="A19" s="550" t="n">
        <v>18</v>
      </c>
      <c r="B19" s="515" t="inlineStr">
        <is>
          <t>Austempered Ductile Iron (ADI): Influence of Austempering Temperature on Microstructure, Mechanical and Wear Properties and Energy Consumption</t>
        </is>
      </c>
      <c r="C19" s="551" t="inlineStr">
        <is>
          <t>https://www.mdpi.com/2075-4701/8/1/53</t>
        </is>
      </c>
      <c r="D19" s="550">
        <f>TRUE()</f>
        <v/>
      </c>
      <c r="E19" s="550" t="n"/>
    </row>
    <row customHeight="1" ht="14.25" r="20" s="311">
      <c r="A20" s="552" t="n">
        <v>19</v>
      </c>
      <c r="B20" s="515" t="inlineStr">
        <is>
          <t>Austempering Kinetics of Cu-Ni Alloyed Austempered Ductile Iron</t>
        </is>
      </c>
      <c r="C20" s="553" t="inlineStr">
        <is>
          <t>https://www.researchgate.net/publication/278322706_Austempering_Kinetics_of_Cu-Ni_Alloyed_Austempered_Ductile_Iron</t>
        </is>
      </c>
      <c r="D20" s="552">
        <f>TRUE()</f>
        <v/>
      </c>
      <c r="E20" s="552" t="n"/>
    </row>
    <row customHeight="1" ht="14.25" r="21" s="311">
      <c r="A21" s="554" t="n">
        <v>20</v>
      </c>
      <c r="B21" s="515" t="inlineStr">
        <is>
          <t>Austempered Ductile Iron with Dual Microstructures: Effect of Initial Microstructure on the Austenitizing Process</t>
        </is>
      </c>
      <c r="C21" s="555" t="inlineStr">
        <is>
          <t>https://link.springer.com/article/10.1007%2Fs40962-019-00397-y</t>
        </is>
      </c>
      <c r="D21" s="554">
        <f>TRUE()</f>
        <v/>
      </c>
      <c r="E21" s="554" t="n"/>
    </row>
    <row customHeight="1" ht="14.25" r="22" s="311">
      <c r="A22" s="518" t="n"/>
      <c r="B22" s="518" t="n"/>
      <c r="C22" s="519" t="n"/>
      <c r="D22" s="518" t="n"/>
      <c r="E22" s="518" t="n"/>
    </row>
    <row customHeight="1" ht="14.15" r="23" s="311">
      <c r="A23" s="556" t="n">
        <v>22</v>
      </c>
      <c r="B23" s="556" t="n"/>
      <c r="C23" s="557" t="inlineStr">
        <is>
          <t>https://www.sciencedirect.com/science/article/abs/pii/0142112396828957</t>
        </is>
      </c>
      <c r="D23" s="556" t="n">
        <v>1</v>
      </c>
      <c r="E23" s="556" t="n"/>
    </row>
    <row customHeight="1" ht="13.8" r="24" s="311">
      <c r="A24" s="558" t="n">
        <v>23</v>
      </c>
      <c r="B24" s="558" t="n"/>
      <c r="C24" s="559" t="inlineStr">
        <is>
          <t>https://link.springer.com/article/10.1007/s11003-005-0071-4</t>
        </is>
      </c>
      <c r="D24" s="558" t="n">
        <v>1</v>
      </c>
      <c r="E24" s="558" t="n"/>
    </row>
    <row customHeight="1" ht="13.8" r="25" s="311">
      <c r="A25" s="560" t="n">
        <v>24</v>
      </c>
      <c r="B25" s="560" t="n"/>
      <c r="C25" s="560" t="inlineStr">
        <is>
          <t>http://yadda.icm.edu.pl/baztech/element/bwmeta1.element.baztech-87deabb6-cbcb-46d8-9619-bb8bab870559</t>
        </is>
      </c>
      <c r="D25" s="560" t="n">
        <v>1</v>
      </c>
      <c r="E25" s="560" t="n"/>
    </row>
    <row customHeight="1" ht="13.8" r="26" s="311">
      <c r="A26" s="561" t="n">
        <v>25</v>
      </c>
      <c r="B26" s="561" t="n"/>
      <c r="C26" s="561" t="inlineStr">
        <is>
          <t>https://www.sciencedirect.com/science/article/pii/S1044580313001241</t>
        </is>
      </c>
      <c r="D26" s="561" t="n">
        <v>1</v>
      </c>
      <c r="E26" s="561" t="n"/>
    </row>
    <row customHeight="1" ht="13.8" r="27" s="311">
      <c r="A27" s="562" t="n">
        <v>26</v>
      </c>
      <c r="B27" s="562" t="n"/>
      <c r="C27" s="562" t="inlineStr">
        <is>
          <t>https://link.springer.com/article/10.1007/s12666-015-0608-7</t>
        </is>
      </c>
      <c r="D27" s="562" t="n">
        <v>1</v>
      </c>
      <c r="E27" s="562" t="n"/>
    </row>
    <row customHeight="1" ht="13.8" r="28" s="311">
      <c r="A28" s="563" t="n">
        <v>27</v>
      </c>
      <c r="B28" s="563" t="n"/>
      <c r="C28" s="563" t="inlineStr">
        <is>
          <t>https://link.springer.com/article/10.1361/105994900770346150</t>
        </is>
      </c>
      <c r="D28" s="563" t="n">
        <v>1</v>
      </c>
      <c r="E28" s="563" t="n"/>
    </row>
    <row customHeight="1" ht="13.8" r="29" s="311">
      <c r="A29" s="564" t="n">
        <v>28</v>
      </c>
      <c r="B29" s="564" t="n"/>
      <c r="C29" s="564" t="inlineStr">
        <is>
          <t>https://www.sciencedirect.com/science/article/abs/pii/S092150931401538X</t>
        </is>
      </c>
      <c r="D29" s="564" t="n">
        <v>1</v>
      </c>
      <c r="E29" s="564" t="n"/>
    </row>
    <row customHeight="1" ht="13.8" r="30" s="311">
      <c r="A30" s="565" t="n">
        <v>29</v>
      </c>
      <c r="B30" s="565" t="n"/>
      <c r="C30" s="565" t="inlineStr">
        <is>
          <t>https://link.springer.com/article/10.1007%2Fs11665-012-0380-3</t>
        </is>
      </c>
      <c r="D30" s="565" t="n">
        <v>1</v>
      </c>
      <c r="E30" s="565" t="n"/>
    </row>
    <row customHeight="1" ht="13.8" r="31" s="311">
      <c r="A31" s="511" t="n">
        <v>30</v>
      </c>
      <c r="B31" s="511" t="n"/>
      <c r="C31" s="511" t="inlineStr">
        <is>
          <t>https://link.springer.com/article/10.1007/BF02682710</t>
        </is>
      </c>
      <c r="D31" s="511" t="n">
        <v>1</v>
      </c>
      <c r="E31" s="511" t="n"/>
    </row>
    <row customHeight="1" ht="13.8" r="32" s="311">
      <c r="A32" s="566" t="n">
        <v>31</v>
      </c>
      <c r="B32" s="566" t="n"/>
      <c r="C32" s="566" t="inlineStr">
        <is>
          <t>https://link.springer.com/article/10.1007/s11665-007-9143-y</t>
        </is>
      </c>
      <c r="D32" s="566" t="n">
        <v>1</v>
      </c>
      <c r="E32" s="566" t="n"/>
    </row>
    <row customHeight="1" ht="13.8" r="33" s="311">
      <c r="A33" s="567" t="n">
        <v>32</v>
      </c>
      <c r="B33" s="567" t="n"/>
      <c r="C33" s="567" t="inlineStr">
        <is>
          <t>https://link.springer.com/article/10.1007%2Fs11661-012-1271-9</t>
        </is>
      </c>
      <c r="D33" s="567" t="n">
        <v>1</v>
      </c>
      <c r="E33" s="567" t="n"/>
    </row>
    <row customHeight="1" ht="13.8" r="34" s="311">
      <c r="A34" s="568" t="n">
        <v>33</v>
      </c>
      <c r="B34" s="568" t="n"/>
      <c r="C34" s="568" t="inlineStr">
        <is>
          <t>https://link.springer.com/article/10.1007/s10853-008-2717-8</t>
        </is>
      </c>
      <c r="D34" s="568" t="n">
        <v>1</v>
      </c>
      <c r="E34" s="568" t="n"/>
    </row>
    <row customHeight="1" ht="13.8" r="35" s="311">
      <c r="A35" s="569" t="n">
        <v>34</v>
      </c>
      <c r="B35" s="569" t="n"/>
      <c r="C35" s="569" t="inlineStr">
        <is>
          <t>https://link.springer.com/article/10.1007/s11661-998-0208-9</t>
        </is>
      </c>
      <c r="D35" s="569" t="n">
        <v>1</v>
      </c>
      <c r="E35" s="569" t="n"/>
    </row>
    <row customHeight="1" ht="13.8" r="36" s="311">
      <c r="A36" s="570" t="n">
        <v>35</v>
      </c>
      <c r="B36" s="570" t="n"/>
      <c r="C36" s="570" t="inlineStr">
        <is>
          <t>http://repozytorium.utp.edu.pl/dlibra/docmetadata?id=169&amp;from=pubindex&amp;dirids=3&amp;lp=120 od strony 145</t>
        </is>
      </c>
      <c r="D36" s="570" t="n">
        <v>1</v>
      </c>
      <c r="E36" s="570" t="inlineStr">
        <is>
          <t>40% ferryt i 60% perlit, udział grafitu w osnowie 11,5%, kształt wydzieleń grafitu Gf 9 plus do 5% Gf 8, wielkość wydzieleń grafitu Gw 45</t>
        </is>
      </c>
    </row>
    <row customHeight="1" ht="13.8" r="37" s="311">
      <c r="A37" s="511" t="n">
        <v>36</v>
      </c>
      <c r="B37" s="511" t="n"/>
      <c r="C37" s="511" t="inlineStr">
        <is>
          <t>https://www.tandfonline.com/doi/abs/10.1080/13640461.2002.11819471</t>
        </is>
      </c>
      <c r="D37" s="511" t="n">
        <v>1</v>
      </c>
      <c r="E37" s="511" t="n"/>
    </row>
    <row customHeight="1" ht="13.8" r="38" s="311">
      <c r="A38" s="571" t="n">
        <v>37</v>
      </c>
      <c r="B38" s="571" t="n"/>
      <c r="C38" s="571" t="inlineStr">
        <is>
          <t>https://www.jstage.jst.go.jp/article/matertrans1989/38/8/38_8_682/_article</t>
        </is>
      </c>
      <c r="D38" s="571" t="n">
        <v>1</v>
      </c>
      <c r="E38" s="571" t="n"/>
    </row>
    <row customHeight="1" ht="13.8" r="39" s="311">
      <c r="A39" s="572" t="n">
        <v>38</v>
      </c>
      <c r="B39" s="572" t="n"/>
      <c r="C39" s="572" t="inlineStr">
        <is>
          <t>https://www.sciencedirect.com/science/article/abs/pii/S135063070400024X</t>
        </is>
      </c>
      <c r="D39" s="572" t="n">
        <v>1</v>
      </c>
      <c r="E39" s="572" t="n"/>
    </row>
    <row customHeight="1" ht="13.8" r="40" s="311">
      <c r="A40" s="573" t="n">
        <v>39</v>
      </c>
      <c r="B40" s="573" t="n"/>
      <c r="C40" s="573" t="inlineStr">
        <is>
          <t>http://atmia.put.poznan.pl/Woluminy/Fil/ATMiA_30_3_4.pdf</t>
        </is>
      </c>
      <c r="D40" s="573" t="n">
        <v>1</v>
      </c>
      <c r="E40" s="573" t="n"/>
    </row>
    <row customHeight="1" ht="13.8" r="41" s="311">
      <c r="A41" s="574" t="n">
        <v>40</v>
      </c>
      <c r="B41" s="574" t="n"/>
      <c r="C41" s="574" t="inlineStr">
        <is>
          <t>https://www.tandfonline.com/doi/abs/10.1080/09534962.1988.11818954</t>
        </is>
      </c>
      <c r="D41" s="574" t="n">
        <v>1</v>
      </c>
      <c r="E41" s="574" t="n"/>
    </row>
    <row customHeight="1" ht="13.8" r="42" s="311">
      <c r="A42" s="575" t="n">
        <v>41</v>
      </c>
      <c r="B42" s="575" t="n"/>
      <c r="C42" s="575" t="inlineStr">
        <is>
          <t>http://yadda.icm.edu.pl/baztech/element/bwmeta1.element.baztech-64ca1bc2-5f39-4aa8-85f2-2f0e5e80887d/c/Wilk-Kolodziejczyk.pdf</t>
        </is>
      </c>
      <c r="D42" s="575" t="n">
        <v>1</v>
      </c>
      <c r="E42" s="575" t="n"/>
    </row>
    <row customHeight="1" ht="13.8" r="43" s="311">
      <c r="A43" s="576" t="n">
        <v>42</v>
      </c>
      <c r="B43" s="576" t="n"/>
      <c r="C43" s="576" t="inlineStr">
        <is>
          <t>http://yadda.icm.edu.pl/yadda/element/bwmeta1.element.agro-00133180-403f-4d82-833c-ec20cc722401/c/31.pdf</t>
        </is>
      </c>
      <c r="D43" s="576" t="n">
        <v>1</v>
      </c>
      <c r="E43" s="576" t="n"/>
    </row>
    <row customHeight="1" ht="13.8" r="44" s="311">
      <c r="A44" s="577" t="n">
        <v>43</v>
      </c>
      <c r="B44" s="577" t="n"/>
      <c r="C44" s="577" t="inlineStr">
        <is>
          <t>https://www.sciencedirect.com/science/article/abs/pii/S0921509301012102</t>
        </is>
      </c>
      <c r="D44" s="577" t="n">
        <v>1</v>
      </c>
      <c r="E44" s="577" t="n"/>
    </row>
    <row customHeight="1" ht="13.8" r="45" s="311">
      <c r="A45" s="578" t="n">
        <v>44</v>
      </c>
      <c r="B45" s="578" t="n"/>
      <c r="C45" s="578" t="inlineStr">
        <is>
          <t>https://www.sciencedirect.com/science/article/abs/pii/S0921509306014353</t>
        </is>
      </c>
      <c r="D45" s="578" t="n">
        <v>1</v>
      </c>
      <c r="E45" s="578" t="n"/>
    </row>
    <row customHeight="1" ht="13.8" r="46" s="311">
      <c r="A46" s="579" t="n">
        <v>45</v>
      </c>
      <c r="B46" s="579" t="n"/>
      <c r="C46" s="579" t="inlineStr">
        <is>
          <t>https://www.tandfonline.com/doi/abs/10.1179/174328409X407524</t>
        </is>
      </c>
      <c r="D46" s="579" t="n">
        <v>1</v>
      </c>
      <c r="E46" s="579" t="n"/>
    </row>
    <row customHeight="1" ht="14.15" r="47" s="311">
      <c r="A47" s="309" t="n">
        <v>47</v>
      </c>
      <c r="C47" s="309" t="inlineStr">
        <is>
          <t>https://www.sciencedirect.com/science/article/abs/pii/S0921509304005660</t>
        </is>
      </c>
    </row>
    <row customHeight="1" ht="14.1" r="48" s="311">
      <c r="A48" s="309" t="n">
        <v>48</v>
      </c>
      <c r="C48" s="509" t="inlineStr">
        <is>
          <t>https://link.springer.com/article/10.1007/BF02649817</t>
        </is>
      </c>
    </row>
    <row customHeight="1" ht="14.1" r="49" s="311">
      <c r="A49" s="309" t="n">
        <v>49</v>
      </c>
      <c r="C49" s="509" t="inlineStr">
        <is>
          <t>https://www.sciencedirect.com/science/article/abs/pii/S0013794413001835?via%3Dihub</t>
        </is>
      </c>
    </row>
    <row customHeight="1" ht="14.1" r="50" s="311">
      <c r="A50" s="309" t="n">
        <v>50</v>
      </c>
      <c r="B50" s="515" t="inlineStr">
        <is>
          <t>Microalloying in austempered ductile iron (ADI)</t>
        </is>
      </c>
    </row>
    <row customHeight="1" ht="14.1" r="51" s="311">
      <c r="A51" s="309" t="n">
        <v>51</v>
      </c>
      <c r="C51" s="509" t="inlineStr">
        <is>
          <t>https://www.sciencedirect.com/science/article/abs/pii/S0043164805002760</t>
        </is>
      </c>
    </row>
    <row customHeight="1" ht="14.1" r="52" s="311">
      <c r="A52" s="309" t="n">
        <v>52</v>
      </c>
      <c r="C52" s="509" t="inlineStr">
        <is>
          <t>https://www.sciencedirect.com/science/article/abs/pii/S0921509305002534?via%3Dihub</t>
        </is>
      </c>
    </row>
    <row customHeight="1" ht="14.1" r="53" s="311">
      <c r="A53" s="309" t="n">
        <v>53</v>
      </c>
      <c r="C53" s="509" t="inlineStr">
        <is>
          <t>https://onlinelibrary.wiley.com/doi/abs/10.1111/ffe.12360</t>
        </is>
      </c>
    </row>
    <row customHeight="1" ht="14.1" r="54" s="311">
      <c r="A54" s="309" t="n">
        <v>54</v>
      </c>
      <c r="C54" s="509" t="inlineStr">
        <is>
          <t>https://www.sciencedirect.com/science/article/abs/pii/S014211239800053X</t>
        </is>
      </c>
    </row>
    <row customHeight="1" ht="14.1" r="55" s="311">
      <c r="A55" s="309" t="n">
        <v>55</v>
      </c>
      <c r="C55" s="509" t="inlineStr">
        <is>
          <t>https://www.sciencedirect.com/science/article/abs/pii/S0921509305006465</t>
        </is>
      </c>
    </row>
    <row customHeight="1" ht="14.1" r="56" s="311">
      <c r="A56" s="309" t="n">
        <v>56</v>
      </c>
      <c r="C56" s="509" t="inlineStr">
        <is>
          <t>https://www.sciencedirect.com/science/article/abs/pii/S0921509306011944</t>
        </is>
      </c>
    </row>
    <row customHeight="1" ht="14.1" r="57" s="311">
      <c r="A57" s="309" t="n">
        <v>57</v>
      </c>
      <c r="C57" s="509" t="inlineStr">
        <is>
          <t>https://www.sciencedirect.com/science/article/pii/S0261306907002300</t>
        </is>
      </c>
    </row>
    <row customHeight="1" ht="14.1" r="58" s="311">
      <c r="A58" s="309" t="n">
        <v>58</v>
      </c>
      <c r="C58" s="509" t="inlineStr">
        <is>
          <t>https://www.sciencedirect.com/science/article/abs/pii/S0958946502000781</t>
        </is>
      </c>
    </row>
    <row customHeight="1" ht="14.1" r="59" s="311">
      <c r="A59" s="309" t="n">
        <v>59</v>
      </c>
      <c r="C59" s="509" t="inlineStr">
        <is>
          <t>https://www.sciencedirect.com/science/article/abs/pii/S0921509307014840</t>
        </is>
      </c>
    </row>
    <row customHeight="1" ht="14.1" r="60" s="311">
      <c r="A60" s="309" t="n">
        <v>60</v>
      </c>
      <c r="C60" s="509" t="inlineStr">
        <is>
          <t>http://www.afe.polsl.pl/index.php/pl/715/the-effect-of-microstructure-of-low-alloy-spheroidal-cast-iron-on-impact-strength.pdf</t>
        </is>
      </c>
    </row>
    <row customHeight="1" ht="14.1" r="61" s="311">
      <c r="A61" s="309" t="n">
        <v>61</v>
      </c>
      <c r="C61" s="509" t="inlineStr">
        <is>
          <t>https://www.saimm.co.za/Journal/v095n07p357.pdf</t>
        </is>
      </c>
    </row>
    <row customHeight="1" ht="14.15" r="62" s="311">
      <c r="A62" s="309" t="n">
        <v>62</v>
      </c>
      <c r="C62" s="509" t="inlineStr">
        <is>
          <t>https://www.researchgate.net/publication/321860514_Microstructural_Characterization_and_Some_Mechanical_Behaviour_of_Low_Manganese_Austempered_Ferritic_Ductile_Iron</t>
        </is>
      </c>
    </row>
    <row customHeight="1" ht="13.8" r="63" s="311">
      <c r="A63" s="309" t="n">
        <v>63</v>
      </c>
      <c r="C63" s="309" t="inlineStr">
        <is>
          <t>https://core.ac.uk/download/pdf/53188627.pdf</t>
        </is>
      </c>
    </row>
    <row customHeight="1" ht="13.8" r="64" s="311">
      <c r="A64" s="309" t="n">
        <v>64</v>
      </c>
      <c r="C64" s="309" t="inlineStr">
        <is>
          <t>https://www.tandfonline.com/doi/abs/10.1080/13640461.1998.11819250</t>
        </is>
      </c>
    </row>
    <row customHeight="1" ht="13.8" r="65" s="311">
      <c r="A65" s="309" t="n">
        <v>65</v>
      </c>
      <c r="C65" s="309" t="inlineStr">
        <is>
          <t>https://link.springer.com/article/10.1007/BF00356546</t>
        </is>
      </c>
    </row>
    <row customHeight="1" ht="13.8" r="66" s="311">
      <c r="A66" s="309" t="n">
        <v>66</v>
      </c>
      <c r="C66" s="309" t="inlineStr">
        <is>
          <t>https://www.sciencedirect.com/science/article/pii/S0261306911006777</t>
        </is>
      </c>
    </row>
    <row customHeight="1" ht="13.8" r="67" s="311">
      <c r="A67" s="309" t="n">
        <v>67</v>
      </c>
      <c r="B67" s="309" t="inlineStr">
        <is>
          <t xml:space="preserve">An Electron Microscope Study of Carbide Transformation In Austempered Ductile Iron, Dubensky, Rundman, </t>
        </is>
      </c>
    </row>
    <row customHeight="1" ht="13.8" r="68" s="311">
      <c r="A68" s="309" t="n">
        <v>68</v>
      </c>
      <c r="B68" s="309" t="inlineStr">
        <is>
          <t>Structure and Mechanical Properties of ADI, Effect of Manganese on Structure and Properties of ADI: A processing window concept</t>
        </is>
      </c>
    </row>
    <row customHeight="1" ht="13.8" r="69" s="311">
      <c r="A69" s="309" t="n">
        <v>69</v>
      </c>
      <c r="B69" s="309" t="inlineStr">
        <is>
          <t>Austempering Nodular Iron for Optimum Toughness</t>
        </is>
      </c>
    </row>
  </sheetData>
  <conditionalFormatting sqref="A2">
    <cfRule aboveAverage="0" bottom="0" dxfId="0" equalAverage="0" operator="equal" percent="0" priority="2" rank="0" text="" type="cellIs">
      <formula>""&amp;""</formula>
    </cfRule>
  </conditionalFormatting>
  <conditionalFormatting sqref="A3:B3">
    <cfRule aboveAverage="0" bottom="0" dxfId="0" equalAverage="0" operator="equal" percent="0" priority="3" rank="0" text="" type="cellIs">
      <formula>""&amp;""</formula>
    </cfRule>
  </conditionalFormatting>
  <conditionalFormatting sqref="A4">
    <cfRule aboveAverage="0" bottom="0" dxfId="0" equalAverage="0" operator="equal" percent="0" priority="4" rank="0" text="" type="cellIs">
      <formula>""&amp;""</formula>
    </cfRule>
  </conditionalFormatting>
  <conditionalFormatting sqref="A6:B6">
    <cfRule aboveAverage="0" bottom="0" dxfId="0" equalAverage="0" operator="equal" percent="0" priority="5" rank="0" text="" type="cellIs">
      <formula>""&amp;""</formula>
    </cfRule>
  </conditionalFormatting>
  <conditionalFormatting sqref="A7">
    <cfRule aboveAverage="0" bottom="0" dxfId="0" equalAverage="0" operator="equal" percent="0" priority="6" rank="0" text="" type="cellIs">
      <formula>""&amp;""</formula>
    </cfRule>
  </conditionalFormatting>
  <conditionalFormatting sqref="A8">
    <cfRule aboveAverage="0" bottom="0" dxfId="0" equalAverage="0" operator="equal" percent="0" priority="7" rank="0" text="" type="cellIs">
      <formula>""&amp;""</formula>
    </cfRule>
  </conditionalFormatting>
  <conditionalFormatting sqref="A9">
    <cfRule aboveAverage="0" bottom="0" dxfId="0" equalAverage="0" operator="equal" percent="0" priority="8" rank="0" text="" type="cellIs">
      <formula>""&amp;""</formula>
    </cfRule>
  </conditionalFormatting>
  <conditionalFormatting sqref="A10">
    <cfRule aboveAverage="0" bottom="0" dxfId="0" equalAverage="0" operator="equal" percent="0" priority="9" rank="0" text="" type="cellIs">
      <formula>""&amp;""</formula>
    </cfRule>
  </conditionalFormatting>
  <conditionalFormatting sqref="A11">
    <cfRule aboveAverage="0" bottom="0" dxfId="0" equalAverage="0" operator="equal" percent="0" priority="10" rank="0" text="" type="cellIs">
      <formula>""&amp;""</formula>
    </cfRule>
    <cfRule aboveAverage="0" bottom="0" dxfId="0" equalAverage="0" operator="equal" percent="0" priority="11" rank="0" text="" type="cellIs">
      <formula>""&amp;""</formula>
    </cfRule>
  </conditionalFormatting>
  <conditionalFormatting sqref="A12">
    <cfRule aboveAverage="0" bottom="0" dxfId="0" equalAverage="0" operator="equal" percent="0" priority="12" rank="0" text="" type="cellIs">
      <formula>""&amp;""</formula>
    </cfRule>
    <cfRule aboveAverage="0" bottom="0" dxfId="0" equalAverage="0" operator="equal" percent="0" priority="13" rank="0" text="" type="cellIs">
      <formula>""&amp;""</formula>
    </cfRule>
    <cfRule aboveAverage="0" bottom="0" dxfId="0" equalAverage="0" operator="equal" percent="0" priority="14" rank="0" text="" type="cellIs">
      <formula>""&amp;""</formula>
    </cfRule>
  </conditionalFormatting>
  <conditionalFormatting sqref="A13">
    <cfRule aboveAverage="0" bottom="0" dxfId="0" equalAverage="0" operator="equal" percent="0" priority="15" rank="0" text="" type="cellIs">
      <formula>""&amp;""</formula>
    </cfRule>
    <cfRule aboveAverage="0" bottom="0" dxfId="0" equalAverage="0" operator="equal" percent="0" priority="16" rank="0" text="" type="cellIs">
      <formula>""&amp;""</formula>
    </cfRule>
  </conditionalFormatting>
  <conditionalFormatting sqref="A14">
    <cfRule aboveAverage="0" bottom="0" dxfId="0" equalAverage="0" operator="equal" percent="0" priority="17" rank="0" text="" type="cellIs">
      <formula>""&amp;""</formula>
    </cfRule>
    <cfRule aboveAverage="0" bottom="0" dxfId="0" equalAverage="0" operator="equal" percent="0" priority="18" rank="0" text="" type="cellIs">
      <formula>""&amp;""</formula>
    </cfRule>
    <cfRule aboveAverage="0" bottom="0" dxfId="0" equalAverage="0" operator="equal" percent="0" priority="19" rank="0" text="" type="cellIs">
      <formula>""&amp;""</formula>
    </cfRule>
  </conditionalFormatting>
  <conditionalFormatting sqref="A15">
    <cfRule aboveAverage="0" bottom="0" dxfId="0" equalAverage="0" operator="equal" percent="0" priority="20" rank="0" text="" type="cellIs">
      <formula>""&amp;""</formula>
    </cfRule>
    <cfRule aboveAverage="0" bottom="0" dxfId="0" equalAverage="0" operator="equal" percent="0" priority="21" rank="0" text="" type="cellIs">
      <formula>""&amp;""</formula>
    </cfRule>
  </conditionalFormatting>
  <conditionalFormatting sqref="A16">
    <cfRule aboveAverage="0" bottom="0" dxfId="0" equalAverage="0" operator="equal" percent="0" priority="22" rank="0" text="" type="cellIs">
      <formula>""&amp;""</formula>
    </cfRule>
  </conditionalFormatting>
  <conditionalFormatting sqref="A17">
    <cfRule aboveAverage="0" bottom="0" dxfId="0" equalAverage="0" operator="equal" percent="0" priority="23" rank="0" text="" type="cellIs">
      <formula>""&amp;""</formula>
    </cfRule>
    <cfRule aboveAverage="0" bottom="0" dxfId="0" equalAverage="0" operator="equal" percent="0" priority="24" rank="0" text="" type="cellIs">
      <formula>""&amp;""</formula>
    </cfRule>
  </conditionalFormatting>
  <conditionalFormatting sqref="A18">
    <cfRule aboveAverage="0" bottom="0" dxfId="0" equalAverage="0" operator="equal" percent="0" priority="25" rank="0" text="" type="cellIs">
      <formula>""&amp;""</formula>
    </cfRule>
    <cfRule aboveAverage="0" bottom="0" dxfId="0" equalAverage="0" operator="equal" percent="0" priority="26" rank="0" text="" type="cellIs">
      <formula>""&amp;""</formula>
    </cfRule>
  </conditionalFormatting>
  <conditionalFormatting sqref="A19">
    <cfRule aboveAverage="0" bottom="0" dxfId="0" equalAverage="0" operator="equal" percent="0" priority="27" rank="0" text="" type="cellIs">
      <formula>""&amp;""</formula>
    </cfRule>
    <cfRule aboveAverage="0" bottom="0" dxfId="0" equalAverage="0" operator="equal" percent="0" priority="28" rank="0" text="" type="cellIs">
      <formula>""&amp;""</formula>
    </cfRule>
  </conditionalFormatting>
  <conditionalFormatting sqref="A20">
    <cfRule aboveAverage="0" bottom="0" dxfId="0" equalAverage="0" operator="equal" percent="0" priority="29" rank="0" text="" type="cellIs">
      <formula>""&amp;""</formula>
    </cfRule>
  </conditionalFormatting>
  <conditionalFormatting sqref="A21">
    <cfRule aboveAverage="0" bottom="0" dxfId="0" equalAverage="0" operator="equal" percent="0" priority="30" rank="0" text="" type="cellIs">
      <formula>""&amp;""</formula>
    </cfRule>
  </conditionalFormatting>
  <conditionalFormatting sqref="A23:B23">
    <cfRule aboveAverage="0" bottom="0" dxfId="0" equalAverage="0" operator="equal" percent="0" priority="31" rank="0" text="" type="cellIs">
      <formula>""&amp;""</formula>
    </cfRule>
    <cfRule aboveAverage="0" bottom="0" dxfId="0" equalAverage="0" operator="equal" percent="0" priority="32" rank="0" text="" type="cellIs">
      <formula>""&amp;""</formula>
    </cfRule>
  </conditionalFormatting>
  <conditionalFormatting sqref="C12">
    <cfRule aboveAverage="0" bottom="0" dxfId="0" equalAverage="0" operator="equal" percent="0" priority="33" rank="0" text="" type="cellIs">
      <formula>""&amp;""</formula>
    </cfRule>
    <cfRule aboveAverage="0" bottom="0" dxfId="0" equalAverage="0" operator="equal" percent="0" priority="34" rank="0" text="" type="cellIs">
      <formula>""&amp;""</formula>
    </cfRule>
    <cfRule aboveAverage="0" bottom="0" dxfId="0" equalAverage="0" operator="equal" percent="0" priority="35" rank="0" text="" type="cellIs">
      <formula>""&amp;""</formula>
    </cfRule>
  </conditionalFormatting>
  <conditionalFormatting sqref="D12">
    <cfRule aboveAverage="0" bottom="0" dxfId="0" equalAverage="0" operator="equal" percent="0" priority="36" rank="0" text="" type="cellIs">
      <formula>""&amp;""</formula>
    </cfRule>
    <cfRule aboveAverage="0" bottom="0" dxfId="0" equalAverage="0" operator="equal" percent="0" priority="37" rank="0" text="" type="cellIs">
      <formula>""&amp;""</formula>
    </cfRule>
    <cfRule aboveAverage="0" bottom="0" dxfId="0" equalAverage="0" operator="equal" percent="0" priority="38" rank="0" text="" type="cellIs">
      <formula>""&amp;""</formula>
    </cfRule>
  </conditionalFormatting>
  <conditionalFormatting sqref="E12">
    <cfRule aboveAverage="0" bottom="0" dxfId="0" equalAverage="0" operator="equal" percent="0" priority="39" rank="0" text="" type="cellIs">
      <formula>""&amp;""</formula>
    </cfRule>
    <cfRule aboveAverage="0" bottom="0" dxfId="0" equalAverage="0" operator="equal" percent="0" priority="40" rank="0" text="" type="cellIs">
      <formula>""&amp;""</formula>
    </cfRule>
    <cfRule aboveAverage="0" bottom="0" dxfId="0" equalAverage="0" operator="equal" percent="0" priority="41" rank="0" text="" type="cellIs">
      <formula>""&amp;""</formula>
    </cfRule>
  </conditionalFormatting>
  <conditionalFormatting sqref="C13">
    <cfRule aboveAverage="0" bottom="0" dxfId="0" equalAverage="0" operator="equal" percent="0" priority="42" rank="0" text="" type="cellIs">
      <formula>""&amp;""</formula>
    </cfRule>
    <cfRule aboveAverage="0" bottom="0" dxfId="0" equalAverage="0" operator="equal" percent="0" priority="43" rank="0" text="" type="cellIs">
      <formula>""&amp;""</formula>
    </cfRule>
  </conditionalFormatting>
  <conditionalFormatting sqref="D13">
    <cfRule aboveAverage="0" bottom="0" dxfId="0" equalAverage="0" operator="equal" percent="0" priority="44" rank="0" text="" type="cellIs">
      <formula>""&amp;""</formula>
    </cfRule>
    <cfRule aboveAverage="0" bottom="0" dxfId="0" equalAverage="0" operator="equal" percent="0" priority="45" rank="0" text="" type="cellIs">
      <formula>""&amp;""</formula>
    </cfRule>
  </conditionalFormatting>
  <conditionalFormatting sqref="E13">
    <cfRule aboveAverage="0" bottom="0" dxfId="0" equalAverage="0" operator="equal" percent="0" priority="46" rank="0" text="" type="cellIs">
      <formula>""&amp;""</formula>
    </cfRule>
    <cfRule aboveAverage="0" bottom="0" dxfId="0" equalAverage="0" operator="equal" percent="0" priority="47" rank="0" text="" type="cellIs">
      <formula>""&amp;""</formula>
    </cfRule>
  </conditionalFormatting>
  <conditionalFormatting sqref="C14">
    <cfRule aboveAverage="0" bottom="0" dxfId="0" equalAverage="0" operator="equal" percent="0" priority="48" rank="0" text="" type="cellIs">
      <formula>""&amp;""</formula>
    </cfRule>
    <cfRule aboveAverage="0" bottom="0" dxfId="0" equalAverage="0" operator="equal" percent="0" priority="49" rank="0" text="" type="cellIs">
      <formula>""&amp;""</formula>
    </cfRule>
    <cfRule aboveAverage="0" bottom="0" dxfId="0" equalAverage="0" operator="equal" percent="0" priority="50" rank="0" text="" type="cellIs">
      <formula>""&amp;""</formula>
    </cfRule>
  </conditionalFormatting>
  <conditionalFormatting sqref="D14">
    <cfRule aboveAverage="0" bottom="0" dxfId="0" equalAverage="0" operator="equal" percent="0" priority="51" rank="0" text="" type="cellIs">
      <formula>""&amp;""</formula>
    </cfRule>
    <cfRule aboveAverage="0" bottom="0" dxfId="0" equalAverage="0" operator="equal" percent="0" priority="52" rank="0" text="" type="cellIs">
      <formula>""&amp;""</formula>
    </cfRule>
    <cfRule aboveAverage="0" bottom="0" dxfId="0" equalAverage="0" operator="equal" percent="0" priority="53" rank="0" text="" type="cellIs">
      <formula>""&amp;""</formula>
    </cfRule>
  </conditionalFormatting>
  <conditionalFormatting sqref="E14">
    <cfRule aboveAverage="0" bottom="0" dxfId="0" equalAverage="0" operator="equal" percent="0" priority="54" rank="0" text="" type="cellIs">
      <formula>""&amp;""</formula>
    </cfRule>
    <cfRule aboveAverage="0" bottom="0" dxfId="0" equalAverage="0" operator="equal" percent="0" priority="55" rank="0" text="" type="cellIs">
      <formula>""&amp;""</formula>
    </cfRule>
    <cfRule aboveAverage="0" bottom="0" dxfId="0" equalAverage="0" operator="equal" percent="0" priority="56" rank="0" text="" type="cellIs">
      <formula>""&amp;""</formula>
    </cfRule>
  </conditionalFormatting>
  <conditionalFormatting sqref="C15">
    <cfRule aboveAverage="0" bottom="0" dxfId="0" equalAverage="0" operator="equal" percent="0" priority="57" rank="0" text="" type="cellIs">
      <formula>""&amp;""</formula>
    </cfRule>
    <cfRule aboveAverage="0" bottom="0" dxfId="0" equalAverage="0" operator="equal" percent="0" priority="58" rank="0" text="" type="cellIs">
      <formula>""&amp;""</formula>
    </cfRule>
  </conditionalFormatting>
  <conditionalFormatting sqref="D15">
    <cfRule aboveAverage="0" bottom="0" dxfId="0" equalAverage="0" operator="equal" percent="0" priority="59" rank="0" text="" type="cellIs">
      <formula>""&amp;""</formula>
    </cfRule>
    <cfRule aboveAverage="0" bottom="0" dxfId="0" equalAverage="0" operator="equal" percent="0" priority="60" rank="0" text="" type="cellIs">
      <formula>""&amp;""</formula>
    </cfRule>
  </conditionalFormatting>
  <conditionalFormatting sqref="E15">
    <cfRule aboveAverage="0" bottom="0" dxfId="0" equalAverage="0" operator="equal" percent="0" priority="61" rank="0" text="" type="cellIs">
      <formula>""&amp;""</formula>
    </cfRule>
    <cfRule aboveAverage="0" bottom="0" dxfId="0" equalAverage="0" operator="equal" percent="0" priority="62" rank="0" text="" type="cellIs">
      <formula>""&amp;""</formula>
    </cfRule>
  </conditionalFormatting>
  <conditionalFormatting sqref="C16">
    <cfRule aboveAverage="0" bottom="0" dxfId="0" equalAverage="0" operator="equal" percent="0" priority="63" rank="0" text="" type="cellIs">
      <formula>""&amp;""</formula>
    </cfRule>
  </conditionalFormatting>
  <conditionalFormatting sqref="D16">
    <cfRule aboveAverage="0" bottom="0" dxfId="0" equalAverage="0" operator="equal" percent="0" priority="64" rank="0" text="" type="cellIs">
      <formula>""&amp;""</formula>
    </cfRule>
  </conditionalFormatting>
  <conditionalFormatting sqref="E16">
    <cfRule aboveAverage="0" bottom="0" dxfId="0" equalAverage="0" operator="equal" percent="0" priority="65" rank="0" text="" type="cellIs">
      <formula>""&amp;""</formula>
    </cfRule>
  </conditionalFormatting>
  <conditionalFormatting sqref="C17">
    <cfRule aboveAverage="0" bottom="0" dxfId="0" equalAverage="0" operator="equal" percent="0" priority="66" rank="0" text="" type="cellIs">
      <formula>""&amp;""</formula>
    </cfRule>
    <cfRule aboveAverage="0" bottom="0" dxfId="0" equalAverage="0" operator="equal" percent="0" priority="67" rank="0" text="" type="cellIs">
      <formula>""&amp;""</formula>
    </cfRule>
  </conditionalFormatting>
  <conditionalFormatting sqref="D17">
    <cfRule aboveAverage="0" bottom="0" dxfId="0" equalAverage="0" operator="equal" percent="0" priority="68" rank="0" text="" type="cellIs">
      <formula>""&amp;""</formula>
    </cfRule>
    <cfRule aboveAverage="0" bottom="0" dxfId="0" equalAverage="0" operator="equal" percent="0" priority="69" rank="0" text="" type="cellIs">
      <formula>""&amp;""</formula>
    </cfRule>
  </conditionalFormatting>
  <conditionalFormatting sqref="E17">
    <cfRule aboveAverage="0" bottom="0" dxfId="0" equalAverage="0" operator="equal" percent="0" priority="70" rank="0" text="" type="cellIs">
      <formula>""&amp;""</formula>
    </cfRule>
    <cfRule aboveAverage="0" bottom="0" dxfId="0" equalAverage="0" operator="equal" percent="0" priority="71" rank="0" text="" type="cellIs">
      <formula>""&amp;""</formula>
    </cfRule>
  </conditionalFormatting>
  <conditionalFormatting sqref="C18">
    <cfRule aboveAverage="0" bottom="0" dxfId="0" equalAverage="0" operator="equal" percent="0" priority="72" rank="0" text="" type="cellIs">
      <formula>""&amp;""</formula>
    </cfRule>
    <cfRule aboveAverage="0" bottom="0" dxfId="0" equalAverage="0" operator="equal" percent="0" priority="73" rank="0" text="" type="cellIs">
      <formula>""&amp;""</formula>
    </cfRule>
  </conditionalFormatting>
  <conditionalFormatting sqref="D18">
    <cfRule aboveAverage="0" bottom="0" dxfId="0" equalAverage="0" operator="equal" percent="0" priority="74" rank="0" text="" type="cellIs">
      <formula>""&amp;""</formula>
    </cfRule>
    <cfRule aboveAverage="0" bottom="0" dxfId="0" equalAverage="0" operator="equal" percent="0" priority="75" rank="0" text="" type="cellIs">
      <formula>""&amp;""</formula>
    </cfRule>
  </conditionalFormatting>
  <conditionalFormatting sqref="E18">
    <cfRule aboveAverage="0" bottom="0" dxfId="0" equalAverage="0" operator="equal" percent="0" priority="76" rank="0" text="" type="cellIs">
      <formula>""&amp;""</formula>
    </cfRule>
    <cfRule aboveAverage="0" bottom="0" dxfId="0" equalAverage="0" operator="equal" percent="0" priority="77" rank="0" text="" type="cellIs">
      <formula>""&amp;""</formula>
    </cfRule>
  </conditionalFormatting>
  <conditionalFormatting sqref="C19">
    <cfRule aboveAverage="0" bottom="0" dxfId="0" equalAverage="0" operator="equal" percent="0" priority="78" rank="0" text="" type="cellIs">
      <formula>""&amp;""</formula>
    </cfRule>
    <cfRule aboveAverage="0" bottom="0" dxfId="0" equalAverage="0" operator="equal" percent="0" priority="79" rank="0" text="" type="cellIs">
      <formula>""&amp;""</formula>
    </cfRule>
  </conditionalFormatting>
  <conditionalFormatting sqref="D19">
    <cfRule aboveAverage="0" bottom="0" dxfId="0" equalAverage="0" operator="equal" percent="0" priority="80" rank="0" text="" type="cellIs">
      <formula>""&amp;""</formula>
    </cfRule>
    <cfRule aboveAverage="0" bottom="0" dxfId="0" equalAverage="0" operator="equal" percent="0" priority="81" rank="0" text="" type="cellIs">
      <formula>""&amp;""</formula>
    </cfRule>
  </conditionalFormatting>
  <conditionalFormatting sqref="E19">
    <cfRule aboveAverage="0" bottom="0" dxfId="0" equalAverage="0" operator="equal" percent="0" priority="82" rank="0" text="" type="cellIs">
      <formula>""&amp;""</formula>
    </cfRule>
    <cfRule aboveAverage="0" bottom="0" dxfId="0" equalAverage="0" operator="equal" percent="0" priority="83" rank="0" text="" type="cellIs">
      <formula>""&amp;""</formula>
    </cfRule>
  </conditionalFormatting>
  <conditionalFormatting sqref="C20">
    <cfRule aboveAverage="0" bottom="0" dxfId="0" equalAverage="0" operator="equal" percent="0" priority="84" rank="0" text="" type="cellIs">
      <formula>""&amp;""</formula>
    </cfRule>
  </conditionalFormatting>
  <conditionalFormatting sqref="D20">
    <cfRule aboveAverage="0" bottom="0" dxfId="0" equalAverage="0" operator="equal" percent="0" priority="85" rank="0" text="" type="cellIs">
      <formula>""&amp;""</formula>
    </cfRule>
  </conditionalFormatting>
  <conditionalFormatting sqref="E20">
    <cfRule aboveAverage="0" bottom="0" dxfId="0" equalAverage="0" operator="equal" percent="0" priority="86" rank="0" text="" type="cellIs">
      <formula>""&amp;""</formula>
    </cfRule>
  </conditionalFormatting>
  <conditionalFormatting sqref="C21">
    <cfRule aboveAverage="0" bottom="0" dxfId="0" equalAverage="0" operator="equal" percent="0" priority="87" rank="0" text="" type="cellIs">
      <formula>""&amp;""</formula>
    </cfRule>
  </conditionalFormatting>
  <conditionalFormatting sqref="D21">
    <cfRule aboveAverage="0" bottom="0" dxfId="0" equalAverage="0" operator="equal" percent="0" priority="88" rank="0" text="" type="cellIs">
      <formula>""&amp;""</formula>
    </cfRule>
  </conditionalFormatting>
  <conditionalFormatting sqref="E21">
    <cfRule aboveAverage="0" bottom="0" dxfId="0" equalAverage="0" operator="equal" percent="0" priority="89" rank="0" text="" type="cellIs">
      <formula>""&amp;""</formula>
    </cfRule>
  </conditionalFormatting>
  <conditionalFormatting sqref="C23">
    <cfRule aboveAverage="0" bottom="0" dxfId="0" equalAverage="0" operator="equal" percent="0" priority="90" rank="0" text="" type="cellIs">
      <formula>""&amp;""</formula>
    </cfRule>
    <cfRule aboveAverage="0" bottom="0" dxfId="0" equalAverage="0" operator="equal" percent="0" priority="91" rank="0" text="" type="cellIs">
      <formula>""&amp;""</formula>
    </cfRule>
  </conditionalFormatting>
  <conditionalFormatting sqref="D23">
    <cfRule aboveAverage="0" bottom="0" dxfId="0" equalAverage="0" operator="equal" percent="0" priority="92" rank="0" text="" type="cellIs">
      <formula>""&amp;""</formula>
    </cfRule>
    <cfRule aboveAverage="0" bottom="0" dxfId="0" equalAverage="0" operator="equal" percent="0" priority="93" rank="0" text="" type="cellIs">
      <formula>""&amp;""</formula>
    </cfRule>
  </conditionalFormatting>
  <conditionalFormatting sqref="E23">
    <cfRule aboveAverage="0" bottom="0" dxfId="0" equalAverage="0" operator="equal" percent="0" priority="94" rank="0" text="" type="cellIs">
      <formula>""&amp;""</formula>
    </cfRule>
    <cfRule aboveAverage="0" bottom="0" dxfId="0" equalAverage="0" operator="equal" percent="0" priority="95" rank="0" text="" type="cellIs">
      <formula>""&amp;""</formula>
    </cfRule>
  </conditionalFormatting>
  <hyperlinks>
    <hyperlink display="Wróbel, Janusz. Odporność na zmęczenie cieplne żeliwa ADI. Diss. 2013. [75][91][93] http://docplayer.pl/19832255-Odpornosc-na-zmeczenie-cieplne-zeliwa-adi.html" ref="C6" r:id="rId1"/>
    <hyperlink display="https://www.researchgate.net/publication/236149709_Effect_of_Alloying_Elements_and_Processing_Parameters_on_Mechanical_Properties_of_Austempered_Ductile_Iron" ref="C9" r:id="rId2"/>
    <hyperlink display="https://www.sciencedirect.com/science/article/pii/S0924013605009593" ref="C10" r:id="rId3"/>
    <hyperlink display="https://inis.iaea.org/collection/NCLCollectionStore/_Public/48/018/48018576.pdf?r=1&amp;r=1" ref="C13" r:id="rId4"/>
    <hyperlink display="https://www.sciencedirect.com/science/article/abs/pii/0142112396828957" ref="C23" r:id="rId5"/>
    <hyperlink display="https://link.springer.com/article/10.1007/s11003-005-0071-4" ref="C24" r:id="rId6"/>
    <hyperlink display="http://yadda.icm.edu.pl/baztech/element/bwmeta1.element.baztech-87deabb6-cbcb-46d8-9619-bb8bab870559" ref="C25" r:id="rId7"/>
    <hyperlink display="https://www.sciencedirect.com/science/article/pii/S1044580313001241" ref="C26" r:id="rId8"/>
    <hyperlink display="https://link.springer.com/article/10.1007/s12666-015-0608-7" ref="C27" r:id="rId9"/>
    <hyperlink display="https://link.springer.com/article/10.1361/105994900770346150" ref="C28" r:id="rId10"/>
    <hyperlink display="https://www.sciencedirect.com/science/article/abs/pii/S092150931401538X" ref="C29" r:id="rId11"/>
    <hyperlink display="https://link.springer.com/article/10.1007%2Fs11665-012-0380-3" ref="C30" r:id="rId12"/>
    <hyperlink display="https://link.springer.com/article/10.1007/BF02682710" ref="C31" r:id="rId13"/>
    <hyperlink display="https://link.springer.com/article/10.1007/s11665-007-9143-y" ref="C32" r:id="rId14"/>
    <hyperlink display="https://link.springer.com/article/10.1007%2Fs11661-012-1271-9" ref="C33" r:id="rId15"/>
    <hyperlink display="https://link.springer.com/article/10.1007/s10853-008-2717-8" ref="C34" r:id="rId16"/>
    <hyperlink display="https://link.springer.com/article/10.1007/s11661-998-0208-9" ref="C35" r:id="rId17"/>
    <hyperlink display="http://repozytorium.utp.edu.pl/dlibra/docmetadata?id=169&amp;from=pubindex&amp;dirids=3&amp;lp=120 od strony 145" ref="C36" r:id="rId18"/>
    <hyperlink display="https://www.tandfonline.com/doi/abs/10.1080/13640461.2002.11819471" ref="C37" r:id="rId19"/>
    <hyperlink display="https://www.jstage.jst.go.jp/article/matertrans1989/38/8/38_8_682/_article" ref="C38" r:id="rId20"/>
    <hyperlink display="https://www.sciencedirect.com/science/article/abs/pii/S135063070400024X" ref="C39" r:id="rId21"/>
    <hyperlink display="http://atmia.put.poznan.pl/Woluminy/Fil/ATMiA_30_3_4.pdf" ref="C40" r:id="rId22"/>
    <hyperlink display="https://www.tandfonline.com/doi/abs/10.1080/09534962.1988.11818954" ref="C41" r:id="rId23"/>
    <hyperlink display="https://www.sciencedirect.com/science/article/abs/pii/S0921509301012102" ref="C44" r:id="rId24"/>
    <hyperlink display="https://www.sciencedirect.com/science/article/abs/pii/S0921509306014353" ref="C45" r:id="rId25"/>
    <hyperlink display="https://www.tandfonline.com/doi/abs/10.1179/174328409X407524" ref="C46" r:id="rId26"/>
    <hyperlink display="https://link.springer.com/article/10.1007/BF02649817" ref="C48" r:id="rId27"/>
    <hyperlink display="https://www.sciencedirect.com/science/article/abs/pii/S0013794413001835?via%3Dihub" ref="C49" r:id="rId28"/>
    <hyperlink display="https://www.sciencedirect.com/science/article/abs/pii/S0043164805002760" ref="C51" r:id="rId29"/>
    <hyperlink display="https://www.sciencedirect.com/science/article/abs/pii/S0921509305002534?via%3Dihub" ref="C52" r:id="rId30"/>
    <hyperlink display="https://onlinelibrary.wiley.com/doi/abs/10.1111/ffe.12360" ref="C53" r:id="rId31"/>
    <hyperlink display="https://www.sciencedirect.com/science/article/abs/pii/S014211239800053X" ref="C54" r:id="rId32"/>
    <hyperlink display="https://www.sciencedirect.com/science/article/abs/pii/S0921509305006465" ref="C55" r:id="rId33"/>
    <hyperlink display="https://www.sciencedirect.com/science/article/abs/pii/S0921509306011944" ref="C56" r:id="rId34"/>
    <hyperlink display="https://www.sciencedirect.com/science/article/pii/S0261306907002300" ref="C57" r:id="rId35"/>
    <hyperlink display="https://www.sciencedirect.com/science/article/abs/pii/S0958946502000781" ref="C58" r:id="rId36"/>
    <hyperlink display="https://www.sciencedirect.com/science/article/abs/pii/S0921509307014840" ref="C59" r:id="rId37"/>
    <hyperlink display="http://www.afe.polsl.pl/index.php/pl/715/the-effect-of-microstructure-of-low-alloy-spheroidal-cast-iron-on-impact-strength.pdf" ref="C60" r:id="rId38"/>
    <hyperlink display="https://www.saimm.co.za/Journal/v095n07p357.pdf" ref="C61" r:id="rId39"/>
    <hyperlink display="https://www.researchgate.net/publication/321860514_Microstructural_Characterization_and_Some_Mechanical_Behaviour_of_Low_Manganese_Austempered_Ferritic_Ductile_Iron" ref="C62" r:id="rId40"/>
  </hyperlink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legacyDrawing r:id="anysvml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X26"/>
  <sheetViews>
    <sheetView colorId="64" defaultGridColor="1" rightToLeft="0" showFormulas="0" showGridLines="1" showOutlineSymbols="1" showRowColHeaders="1" showZeros="1" tabSelected="0" topLeftCell="A1" view="normal" workbookViewId="0" zoomScale="85" zoomScaleNormal="85" zoomScalePageLayoutView="100">
      <selection activeCell="I34" activeCellId="0" pane="topLeft" sqref="I34"/>
    </sheetView>
  </sheetViews>
  <sheetFormatPr baseColWidth="8" defaultRowHeight="12.8" outlineLevelRow="0" zeroHeight="0"/>
  <cols>
    <col customWidth="1" max="1025" min="1" style="309" width="10.5"/>
  </cols>
  <sheetData>
    <row customHeight="1" ht="13.8" r="1" s="311">
      <c r="A1" s="319" t="inlineStr">
        <is>
          <t>C</t>
        </is>
      </c>
      <c r="B1" s="319" t="inlineStr">
        <is>
          <t>Si</t>
        </is>
      </c>
      <c r="C1" s="319" t="inlineStr">
        <is>
          <t>Mn</t>
        </is>
      </c>
      <c r="D1" s="319" t="inlineStr">
        <is>
          <t>Mg</t>
        </is>
      </c>
      <c r="E1" s="319" t="inlineStr">
        <is>
          <t>Cu</t>
        </is>
      </c>
      <c r="F1" s="319" t="inlineStr">
        <is>
          <t>Ni</t>
        </is>
      </c>
      <c r="G1" s="319" t="inlineStr">
        <is>
          <t>Mo</t>
        </is>
      </c>
      <c r="H1" s="319" t="inlineStr">
        <is>
          <t>S</t>
        </is>
      </c>
      <c r="I1" s="319" t="inlineStr">
        <is>
          <t>P</t>
        </is>
      </c>
      <c r="J1" s="319" t="inlineStr">
        <is>
          <t>V</t>
        </is>
      </c>
      <c r="K1" s="319" t="inlineStr">
        <is>
          <t>Cr</t>
        </is>
      </c>
      <c r="L1" s="319" t="inlineStr">
        <is>
          <t>Ti</t>
        </is>
      </c>
      <c r="M1" s="319" t="inlineStr">
        <is>
          <t>Sn</t>
        </is>
      </c>
      <c r="N1" s="319" t="inlineStr">
        <is>
          <t>Al</t>
        </is>
      </c>
      <c r="O1" s="320" t="inlineStr">
        <is>
          <t>aust_temp</t>
        </is>
      </c>
      <c r="P1" s="320" t="inlineStr">
        <is>
          <t>aust_czas</t>
        </is>
      </c>
      <c r="Q1" s="321" t="inlineStr">
        <is>
          <t>ausf_temp</t>
        </is>
      </c>
      <c r="R1" s="321" t="inlineStr">
        <is>
          <t>ausf_czas</t>
        </is>
      </c>
      <c r="S1" s="322" t="inlineStr">
        <is>
          <t>Rm</t>
        </is>
      </c>
      <c r="T1" s="322" t="inlineStr">
        <is>
          <t>Rp02</t>
        </is>
      </c>
      <c r="U1" s="322" t="inlineStr">
        <is>
          <t>A5</t>
        </is>
      </c>
      <c r="V1" s="323" t="inlineStr">
        <is>
          <t>HB</t>
        </is>
      </c>
      <c r="W1" s="322" t="inlineStr">
        <is>
          <t>KV</t>
        </is>
      </c>
      <c r="X1" s="324" t="inlineStr">
        <is>
          <t>K</t>
        </is>
      </c>
    </row>
    <row customHeight="1" ht="13.8" r="2" s="311">
      <c r="A2" s="580" t="inlineStr">
        <is>
          <t>Min:</t>
        </is>
      </c>
      <c r="B2" s="581" t="n"/>
      <c r="C2" s="581" t="n"/>
      <c r="D2" s="581" t="n"/>
      <c r="E2" s="581" t="n"/>
      <c r="F2" s="581" t="n"/>
      <c r="G2" s="581" t="n"/>
      <c r="H2" s="581" t="n"/>
      <c r="I2" s="581" t="n"/>
      <c r="J2" s="581" t="n"/>
      <c r="K2" s="581" t="n"/>
      <c r="L2" s="581" t="n"/>
      <c r="M2" s="581" t="n"/>
      <c r="N2" s="581" t="n"/>
      <c r="O2" s="581" t="n"/>
      <c r="P2" s="581" t="n"/>
      <c r="Q2" s="581" t="n"/>
      <c r="R2" s="581" t="n"/>
      <c r="S2" s="581" t="n"/>
      <c r="T2" s="581" t="n"/>
      <c r="U2" s="581" t="n"/>
      <c r="V2" s="581" t="n"/>
      <c r="W2" s="581" t="n"/>
      <c r="X2" s="581" t="n"/>
    </row>
    <row customHeight="1" ht="13.8" r="3" s="311">
      <c r="A3" s="309">
        <f>MIN(Dane!A:A)</f>
        <v/>
      </c>
      <c r="B3" s="309">
        <f>MIN(Dane!B:B)</f>
        <v/>
      </c>
      <c r="C3" s="309">
        <f>MIN(Dane!C:C)</f>
        <v/>
      </c>
      <c r="D3" s="309">
        <f>MIN(Dane!D:D)</f>
        <v/>
      </c>
      <c r="E3" s="309">
        <f>MIN(Dane!E:E)</f>
        <v/>
      </c>
      <c r="F3" s="309">
        <f>MIN(Dane!F:F)</f>
        <v/>
      </c>
      <c r="G3" s="309">
        <f>MIN(Dane!G:G)</f>
        <v/>
      </c>
      <c r="H3" s="309">
        <f>MIN(Dane!H:H)</f>
        <v/>
      </c>
      <c r="I3" s="309">
        <f>MIN(Dane!I:I)</f>
        <v/>
      </c>
      <c r="J3" s="309">
        <f>MIN(Dane!J:J)</f>
        <v/>
      </c>
      <c r="K3" s="309">
        <f>MIN(Dane!K:K)</f>
        <v/>
      </c>
      <c r="L3" s="309">
        <f>MIN(Dane!L:L)</f>
        <v/>
      </c>
      <c r="M3" s="309">
        <f>MIN(Dane!M:M)</f>
        <v/>
      </c>
      <c r="N3" s="309">
        <f>MIN(Dane!N:N)</f>
        <v/>
      </c>
      <c r="O3" s="309">
        <f>MIN(Dane!O:O)</f>
        <v/>
      </c>
      <c r="P3" s="309">
        <f>MIN(Dane!P:P)</f>
        <v/>
      </c>
      <c r="Q3" s="309">
        <f>MIN(Dane!Q:Q)</f>
        <v/>
      </c>
      <c r="R3" s="309">
        <f>MIN(Dane!R:R)</f>
        <v/>
      </c>
      <c r="S3" s="309">
        <f>MIN(Dane!S:S)</f>
        <v/>
      </c>
      <c r="T3" s="309">
        <f>MIN(Dane!T:T)</f>
        <v/>
      </c>
      <c r="U3" s="309">
        <f>MIN(Dane!U:U)</f>
        <v/>
      </c>
      <c r="V3" s="309">
        <f>MIN(Dane!V:V)</f>
        <v/>
      </c>
      <c r="W3" s="309">
        <f>MIN(Dane!W:W)</f>
        <v/>
      </c>
      <c r="X3" s="309">
        <f>MIN(Dane!X:X)</f>
        <v/>
      </c>
    </row>
    <row customHeight="1" ht="13.8" r="4" s="311">
      <c r="A4" s="582" t="inlineStr">
        <is>
          <t>Max:</t>
        </is>
      </c>
    </row>
    <row customHeight="1" ht="13.8" r="5" s="311">
      <c r="A5" s="309">
        <f>MAX(Dane!A:A)</f>
        <v/>
      </c>
      <c r="B5" s="309">
        <f>MAX(Dane!B:B)</f>
        <v/>
      </c>
      <c r="C5" s="309">
        <f>MAX(Dane!C:C)</f>
        <v/>
      </c>
      <c r="D5" s="309">
        <f>MAX(Dane!D:D)</f>
        <v/>
      </c>
      <c r="E5" s="309">
        <f>MAX(Dane!E:E)</f>
        <v/>
      </c>
      <c r="F5" s="309">
        <f>MAX(Dane!F:F)</f>
        <v/>
      </c>
      <c r="G5" s="309">
        <f>MAX(Dane!G:G)</f>
        <v/>
      </c>
      <c r="H5" s="309">
        <f>MAX(Dane!H:H)</f>
        <v/>
      </c>
      <c r="I5" s="309">
        <f>MAX(Dane!I:I)</f>
        <v/>
      </c>
      <c r="J5" s="309">
        <f>MAX(Dane!J:J)</f>
        <v/>
      </c>
      <c r="K5" s="309">
        <f>MAX(Dane!K:K)</f>
        <v/>
      </c>
      <c r="L5" s="309">
        <f>MAX(Dane!L:L)</f>
        <v/>
      </c>
      <c r="M5" s="309">
        <f>MAX(Dane!M:M)</f>
        <v/>
      </c>
      <c r="N5" s="309">
        <f>MAX(Dane!N:N)</f>
        <v/>
      </c>
      <c r="O5" s="309">
        <f>MAX(Dane!O:O)</f>
        <v/>
      </c>
      <c r="P5" s="309">
        <f>MAX(Dane!P:P)</f>
        <v/>
      </c>
      <c r="Q5" s="309">
        <f>MAX(Dane!Q:Q)</f>
        <v/>
      </c>
      <c r="R5" s="309">
        <f>MAX(Dane!R:R)</f>
        <v/>
      </c>
      <c r="S5" s="309">
        <f>MAX(Dane!S:S)</f>
        <v/>
      </c>
      <c r="T5" s="309">
        <f>MAX(Dane!T:T)</f>
        <v/>
      </c>
      <c r="U5" s="309">
        <f>MAX(Dane!U:U)</f>
        <v/>
      </c>
      <c r="V5" s="309">
        <f>MAX(Dane!V:V)</f>
        <v/>
      </c>
      <c r="W5" s="309">
        <f>MAX(Dane!W:W)</f>
        <v/>
      </c>
      <c r="X5" s="309">
        <f>MAX(Dane!X:X)</f>
        <v/>
      </c>
    </row>
    <row customHeight="1" ht="13.8" r="6" s="311">
      <c r="A6" s="582" t="inlineStr">
        <is>
          <t>AVG:</t>
        </is>
      </c>
    </row>
    <row customHeight="1" ht="13.8" r="7" s="311">
      <c r="A7" s="309">
        <f>AVERAGE(Dane!A:A)</f>
        <v/>
      </c>
      <c r="B7" s="309">
        <f>AVERAGE(Dane!B:B)</f>
        <v/>
      </c>
      <c r="C7" s="309">
        <f>AVERAGE(Dane!C:C)</f>
        <v/>
      </c>
      <c r="D7" s="309">
        <f>AVERAGE(Dane!D:D)</f>
        <v/>
      </c>
      <c r="E7" s="309">
        <f>AVERAGE(Dane!E:E)</f>
        <v/>
      </c>
      <c r="F7" s="309">
        <f>AVERAGE(Dane!F:F)</f>
        <v/>
      </c>
      <c r="G7" s="309">
        <f>AVERAGE(Dane!G:G)</f>
        <v/>
      </c>
      <c r="H7" s="309">
        <f>AVERAGE(Dane!H:H)</f>
        <v/>
      </c>
      <c r="I7" s="309">
        <f>AVERAGE(Dane!I:I)</f>
        <v/>
      </c>
      <c r="J7" s="309">
        <f>AVERAGE(Dane!J:J)</f>
        <v/>
      </c>
      <c r="K7" s="309">
        <f>AVERAGE(Dane!K:K)</f>
        <v/>
      </c>
      <c r="L7" s="309">
        <f>AVERAGE(Dane!L:L)</f>
        <v/>
      </c>
      <c r="M7" s="309">
        <f>AVERAGE(Dane!M:M)</f>
        <v/>
      </c>
      <c r="N7" s="309">
        <f>AVERAGE(Dane!N:N)</f>
        <v/>
      </c>
      <c r="O7" s="309">
        <f>AVERAGE(Dane!O:O)</f>
        <v/>
      </c>
      <c r="P7" s="309">
        <f>AVERAGE(Dane!P:P)</f>
        <v/>
      </c>
      <c r="Q7" s="309">
        <f>AVERAGE(Dane!Q:Q)</f>
        <v/>
      </c>
      <c r="R7" s="309">
        <f>AVERAGE(Dane!R:R)</f>
        <v/>
      </c>
      <c r="S7" s="309">
        <f>AVERAGE(Dane!S:S)</f>
        <v/>
      </c>
      <c r="T7" s="309">
        <f>AVERAGE(Dane!T:T)</f>
        <v/>
      </c>
      <c r="U7" s="309">
        <f>AVERAGE(Dane!U:U)</f>
        <v/>
      </c>
      <c r="V7" s="309">
        <f>AVERAGE(Dane!V:V)</f>
        <v/>
      </c>
      <c r="W7" s="309">
        <f>AVERAGE(Dane!W:W)</f>
        <v/>
      </c>
      <c r="X7" s="309">
        <f>AVERAGE(Dane!X:X)</f>
        <v/>
      </c>
    </row>
    <row customHeight="1" ht="13.8" r="9" s="311">
      <c r="A9" s="583" t="inlineStr">
        <is>
          <t>Dostępne wartości</t>
        </is>
      </c>
    </row>
    <row customHeight="1" ht="13.8" r="10" s="311">
      <c r="A10" s="322" t="inlineStr">
        <is>
          <t>Rm</t>
        </is>
      </c>
      <c r="B10" s="322" t="inlineStr">
        <is>
          <t>Rp02</t>
        </is>
      </c>
      <c r="C10" s="322" t="inlineStr">
        <is>
          <t>A5</t>
        </is>
      </c>
      <c r="D10" s="323" t="inlineStr">
        <is>
          <t>HB</t>
        </is>
      </c>
      <c r="E10" s="322" t="inlineStr">
        <is>
          <t>KV</t>
        </is>
      </c>
      <c r="F10" s="324" t="inlineStr">
        <is>
          <t>K</t>
        </is>
      </c>
      <c r="H10" s="309" t="inlineStr">
        <is>
          <t>Wszystkich rekordów:</t>
        </is>
      </c>
      <c r="M10" s="309" t="inlineStr">
        <is>
          <t>Rekordów w grubościach:</t>
        </is>
      </c>
      <c r="P10" s="309" t="inlineStr">
        <is>
          <t>Suma:</t>
        </is>
      </c>
      <c r="Q10" s="309" t="inlineStr">
        <is>
          <t>Brakujących grubości:</t>
        </is>
      </c>
    </row>
    <row customHeight="1" ht="13.8" r="11" s="311">
      <c r="A11" s="309">
        <f>COUNT(Dane!S:S)</f>
        <v/>
      </c>
      <c r="B11" s="309">
        <f>COUNT(Dane!T:T)</f>
        <v/>
      </c>
      <c r="C11" s="309">
        <f>COUNT(Dane!U:U)</f>
        <v/>
      </c>
      <c r="D11" s="309">
        <f>COUNT(Dane!V:V)</f>
        <v/>
      </c>
      <c r="E11" s="309">
        <f>COUNT(Dane!W:W)</f>
        <v/>
      </c>
      <c r="F11" s="309">
        <f>COUNT(Dane!X:X)</f>
        <v/>
      </c>
      <c r="H11" s="309">
        <f>COUNT(Dane!A:A)</f>
        <v/>
      </c>
      <c r="M11" s="309" t="inlineStr">
        <is>
          <t>T&lt;=30</t>
        </is>
      </c>
      <c r="N11" s="309" t="inlineStr">
        <is>
          <t>30&lt;t&lt;=60</t>
        </is>
      </c>
      <c r="O11" s="309" t="inlineStr">
        <is>
          <t>60&lt;t&lt;=100</t>
        </is>
      </c>
    </row>
    <row customHeight="1" ht="13.8" r="12" s="311">
      <c r="A12" s="583" t="inlineStr">
        <is>
          <t>% względem wszystkich rekordów</t>
        </is>
      </c>
      <c r="M12" s="309">
        <f>COUNTIF(Dane!AG:AG,"&lt;=30")</f>
        <v/>
      </c>
      <c r="N12" s="309">
        <f>COUNTIFS(Dane!AG:AG, "&gt;30",Dane!AG:AG,"&lt;=60")</f>
        <v/>
      </c>
      <c r="O12" s="309">
        <f>COUNTIFS(Dane!AG:AG, "&gt;60",Dane!AG:AG,"&lt;=100")</f>
        <v/>
      </c>
      <c r="P12" s="309">
        <f>SUM(M12:O12)</f>
        <v/>
      </c>
      <c r="Q12" s="309">
        <f>H11-P12</f>
        <v/>
      </c>
    </row>
    <row customHeight="1" ht="13.8" r="13" s="311">
      <c r="A13" s="584">
        <f>A11/$H$11</f>
        <v/>
      </c>
      <c r="B13" s="584">
        <f>B11/$H$11</f>
        <v/>
      </c>
      <c r="C13" s="584">
        <f>C11/$H$11</f>
        <v/>
      </c>
      <c r="D13" s="584">
        <f>D11/$H$11</f>
        <v/>
      </c>
      <c r="E13" s="584">
        <f>E11/$H$11</f>
        <v/>
      </c>
      <c r="F13" s="584">
        <f>F11/$H$11</f>
        <v/>
      </c>
      <c r="H13" s="309" t="inlineStr">
        <is>
          <t>Kompletnych rekordów:</t>
        </is>
      </c>
      <c r="J13" s="309" t="inlineStr">
        <is>
          <t>Procent kompletnych rekordów</t>
        </is>
      </c>
    </row>
    <row customHeight="1" ht="13.8" r="14" s="311">
      <c r="H14" s="309">
        <f>COUNTIF(Dane!AF:AF,"=PRAWDA")</f>
        <v/>
      </c>
      <c r="J14" s="584">
        <f>H14/H11</f>
        <v/>
      </c>
    </row>
    <row customHeight="1" ht="13.8" r="16" s="311">
      <c r="H16" s="309" t="inlineStr">
        <is>
          <t>Rekordów z produkcyjnym składem</t>
        </is>
      </c>
    </row>
    <row customHeight="1" ht="13.8" r="17" s="311">
      <c r="H17" s="309">
        <f>COUNTIF(Dane!AT:AT,"=1")</f>
        <v/>
      </c>
    </row>
    <row customHeight="1" ht="13.8" r="18" s="311"/>
    <row customHeight="1" ht="12.8" r="19" s="311">
      <c r="H19" s="309" t="inlineStr">
        <is>
          <t>Rekordów z produkcyjną obróbką</t>
        </is>
      </c>
    </row>
    <row customHeight="1" ht="13.8" r="20" s="311">
      <c r="H20" s="309">
        <f>COUNTIF(Dane!AU:AU,"=1")</f>
        <v/>
      </c>
    </row>
    <row customHeight="1" ht="13.8" r="21" s="311"/>
    <row customHeight="1" ht="13.8" r="22" s="311">
      <c r="H22" s="309" t="inlineStr">
        <is>
          <t>Produkcyjnych rekordów:</t>
        </is>
      </c>
    </row>
    <row customHeight="1" ht="13.8" r="23" s="311">
      <c r="H23" s="585">
        <f>COUNTIF(Dane!AV:AV,"=1")</f>
        <v/>
      </c>
    </row>
    <row customHeight="1" ht="12.8" r="25" s="311">
      <c r="H25" s="309" t="inlineStr">
        <is>
          <t>Unikalnych wytopów:</t>
        </is>
      </c>
    </row>
    <row customHeight="1" ht="12.8" r="26" s="311">
      <c r="H26" s="309">
        <f>SUMPRODUCT(1/COUNTIFS(Dane!A3:A497,Dane!A3:A497,Dane!B3:B497,Dane!B3:B497,Dane!C3:C497,Dane!C3:C497,Dane!D3:D497,Dane!D3:D497,Dane!E3:E497,Dane!E3:E497,Dane!F3:F497,Dane!F3:F497,Dane!G3:G497,Dane!G3:G497,Dane!H3:H497,Dane!H3:H497,Dane!I3:I497,Dane!I3:I497,Dane!K3:K497,Dane!K3:K497))</f>
        <v/>
      </c>
    </row>
  </sheetData>
  <mergeCells count="5">
    <mergeCell ref="A2:X2"/>
    <mergeCell ref="A4:X4"/>
    <mergeCell ref="A6:X6"/>
    <mergeCell ref="A9:F9"/>
    <mergeCell ref="A12:F12"/>
  </mergeCells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&amp;C&amp;10 &amp;A</oddHeader>
    <oddFooter>&amp;C&amp;10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P150"/>
  <sheetViews>
    <sheetView colorId="64" defaultGridColor="1" rightToLeft="0" showFormulas="0" showGridLines="1" showOutlineSymbols="1" showRowColHeaders="1" showZeros="1" tabSelected="0" topLeftCell="A19" view="normal" workbookViewId="0" zoomScale="85" zoomScaleNormal="85" zoomScalePageLayoutView="100">
      <selection activeCell="K51" activeCellId="0" pane="topLeft" sqref="K51"/>
    </sheetView>
  </sheetViews>
  <sheetFormatPr baseColWidth="8" defaultRowHeight="13.8" outlineLevelRow="0" zeroHeight="0"/>
  <cols>
    <col customWidth="1" max="17" min="1" style="309" width="8.6"/>
    <col customWidth="1" max="18" min="18" style="309" width="16.69"/>
    <col customWidth="1" max="1025" min="19" style="309" width="8.6"/>
  </cols>
  <sheetData>
    <row customHeight="1" ht="13.8" r="1" s="311">
      <c r="A1" s="586" t="inlineStr">
        <is>
          <t>Rockwell</t>
        </is>
      </c>
      <c r="B1" s="313" t="n"/>
      <c r="C1" s="313" t="n"/>
      <c r="D1" s="313" t="n"/>
      <c r="E1" s="313" t="n"/>
      <c r="F1" s="314" t="n"/>
      <c r="G1" s="586" t="inlineStr">
        <is>
          <t>Rockwell Superficial</t>
        </is>
      </c>
      <c r="H1" s="313" t="n"/>
      <c r="I1" s="313" t="n"/>
      <c r="J1" s="314" t="n"/>
      <c r="K1" s="586" t="inlineStr">
        <is>
          <t>Brinell</t>
        </is>
      </c>
      <c r="L1" s="314" t="n"/>
      <c r="M1" s="586" t="inlineStr">
        <is>
          <t>Vickers</t>
        </is>
      </c>
      <c r="N1" s="586" t="inlineStr">
        <is>
          <t>Shore</t>
        </is>
      </c>
      <c r="O1" s="587" t="n"/>
    </row>
    <row customHeight="1" ht="45.85" r="2" s="311">
      <c r="A2" s="586" t="inlineStr">
        <is>
          <t>A</t>
        </is>
      </c>
      <c r="B2" s="586" t="inlineStr">
        <is>
          <t>B</t>
        </is>
      </c>
      <c r="C2" s="586" t="inlineStr">
        <is>
          <t>C</t>
        </is>
      </c>
      <c r="D2" s="586" t="inlineStr">
        <is>
          <t>D</t>
        </is>
      </c>
      <c r="E2" s="586" t="inlineStr">
        <is>
          <t>E</t>
        </is>
      </c>
      <c r="F2" s="586" t="inlineStr">
        <is>
          <t>F</t>
        </is>
      </c>
      <c r="G2" s="586" t="inlineStr">
        <is>
          <t>15-N</t>
        </is>
      </c>
      <c r="H2" s="586" t="inlineStr">
        <is>
          <t>30-N</t>
        </is>
      </c>
      <c r="I2" s="586" t="inlineStr">
        <is>
          <t>45-N</t>
        </is>
      </c>
      <c r="J2" s="586" t="inlineStr">
        <is>
          <t>30-T</t>
        </is>
      </c>
      <c r="K2" s="586" t="inlineStr">
        <is>
          <t>3000 kg</t>
        </is>
      </c>
      <c r="L2" s="586" t="inlineStr">
        <is>
          <t>500 kg</t>
        </is>
      </c>
      <c r="M2" s="586" t="n">
        <v>136</v>
      </c>
      <c r="N2" s="588" t="n"/>
      <c r="O2" s="586" t="inlineStr">
        <is>
          <t>Approx Tensile Strength (psi)</t>
        </is>
      </c>
      <c r="P2" s="309" t="inlineStr">
        <is>
          <t>Tensile Strength[MPa]</t>
        </is>
      </c>
    </row>
    <row customHeight="1" ht="13.8" r="3" s="311">
      <c r="A3" s="309" t="n">
        <v>86.5</v>
      </c>
      <c r="C3" s="309" t="n">
        <v>70</v>
      </c>
      <c r="D3" s="309" t="n">
        <v>78.5</v>
      </c>
      <c r="G3" s="309" t="n">
        <v>94</v>
      </c>
      <c r="H3" s="309" t="n">
        <v>86</v>
      </c>
      <c r="I3" s="309" t="n">
        <v>77.59999999999999</v>
      </c>
      <c r="M3" s="309" t="n">
        <v>1076</v>
      </c>
      <c r="N3" s="309" t="n">
        <v>101</v>
      </c>
    </row>
    <row customHeight="1" ht="13.8" r="4" s="311">
      <c r="A4" s="309" t="n">
        <v>86</v>
      </c>
      <c r="C4" s="309" t="n">
        <v>69</v>
      </c>
      <c r="D4" s="309" t="n">
        <v>77.7</v>
      </c>
      <c r="G4" s="309" t="n">
        <v>93.5</v>
      </c>
      <c r="H4" s="309" t="n">
        <v>85</v>
      </c>
      <c r="I4" s="309" t="n">
        <v>76.5</v>
      </c>
      <c r="M4" s="309" t="n">
        <v>1044</v>
      </c>
      <c r="N4" s="309" t="n">
        <v>99</v>
      </c>
    </row>
    <row customHeight="1" ht="13.8" r="5" s="311">
      <c r="A5" s="309" t="n">
        <v>85.59999999999999</v>
      </c>
      <c r="C5" s="309" t="n">
        <v>68</v>
      </c>
      <c r="D5" s="309" t="n">
        <v>76.90000000000001</v>
      </c>
      <c r="G5" s="309" t="n">
        <v>93.2</v>
      </c>
      <c r="H5" s="309" t="n">
        <v>84.40000000000001</v>
      </c>
      <c r="I5" s="309" t="n">
        <v>75.40000000000001</v>
      </c>
      <c r="M5" s="309" t="n">
        <v>940</v>
      </c>
      <c r="N5" s="309" t="n">
        <v>97</v>
      </c>
    </row>
    <row customHeight="1" ht="13.8" r="6" s="311">
      <c r="A6" s="309" t="n">
        <v>85</v>
      </c>
      <c r="C6" s="309" t="n">
        <v>67</v>
      </c>
      <c r="D6" s="309" t="n">
        <v>76.09999999999999</v>
      </c>
      <c r="G6" s="309" t="n">
        <v>92.90000000000001</v>
      </c>
      <c r="H6" s="309" t="n">
        <v>83.59999999999999</v>
      </c>
      <c r="I6" s="309" t="n">
        <v>74.2</v>
      </c>
      <c r="M6" s="309" t="n">
        <v>900</v>
      </c>
      <c r="N6" s="309" t="n">
        <v>95</v>
      </c>
    </row>
    <row customHeight="1" ht="13.8" r="7" s="311">
      <c r="A7" s="309" t="n">
        <v>84.5</v>
      </c>
      <c r="C7" s="309" t="n">
        <v>66</v>
      </c>
      <c r="D7" s="309" t="n">
        <v>75.40000000000001</v>
      </c>
      <c r="G7" s="309" t="n">
        <v>92.5</v>
      </c>
      <c r="H7" s="309" t="n">
        <v>82.8</v>
      </c>
      <c r="I7" s="309" t="n">
        <v>73.2</v>
      </c>
      <c r="M7" s="309" t="n">
        <v>865</v>
      </c>
      <c r="N7" s="309" t="n">
        <v>92</v>
      </c>
    </row>
    <row customHeight="1" ht="13.8" r="8" s="311">
      <c r="A8" s="309" t="n">
        <v>83.90000000000001</v>
      </c>
      <c r="C8" s="309" t="n">
        <v>65</v>
      </c>
      <c r="D8" s="309" t="n">
        <v>74.5</v>
      </c>
      <c r="G8" s="309" t="n">
        <v>92.2</v>
      </c>
      <c r="H8" s="309" t="n">
        <v>81.90000000000001</v>
      </c>
      <c r="I8" s="309" t="n">
        <v>72</v>
      </c>
      <c r="K8" s="309" t="n">
        <v>739</v>
      </c>
      <c r="M8" s="309" t="n">
        <v>832</v>
      </c>
      <c r="N8" s="309" t="n">
        <v>91</v>
      </c>
    </row>
    <row customHeight="1" ht="13.8" r="9" s="311">
      <c r="A9" s="309" t="n">
        <v>83.40000000000001</v>
      </c>
      <c r="C9" s="309" t="n">
        <v>64</v>
      </c>
      <c r="D9" s="309" t="n">
        <v>73.8</v>
      </c>
      <c r="G9" s="309" t="n">
        <v>91.8</v>
      </c>
      <c r="H9" s="309" t="n">
        <v>81.09999999999999</v>
      </c>
      <c r="I9" s="309" t="n">
        <v>71</v>
      </c>
      <c r="K9" s="309" t="n">
        <v>722</v>
      </c>
      <c r="M9" s="309" t="n">
        <v>800</v>
      </c>
      <c r="N9" s="309" t="n">
        <v>88</v>
      </c>
    </row>
    <row customHeight="1" ht="13.8" r="10" s="311">
      <c r="A10" s="309" t="n">
        <v>82.8</v>
      </c>
      <c r="C10" s="309" t="n">
        <v>63</v>
      </c>
      <c r="D10" s="309" t="n">
        <v>73</v>
      </c>
      <c r="G10" s="309" t="n">
        <v>91.40000000000001</v>
      </c>
      <c r="H10" s="309" t="n">
        <v>80.09999999999999</v>
      </c>
      <c r="I10" s="309" t="n">
        <v>69.90000000000001</v>
      </c>
      <c r="K10" s="309" t="n">
        <v>705</v>
      </c>
      <c r="M10" s="309" t="n">
        <v>772</v>
      </c>
      <c r="N10" s="309" t="n">
        <v>87</v>
      </c>
    </row>
    <row customHeight="1" ht="13.8" r="11" s="311">
      <c r="A11" s="309" t="n">
        <v>82.3</v>
      </c>
      <c r="C11" s="309" t="n">
        <v>62</v>
      </c>
      <c r="D11" s="309" t="n">
        <v>72.2</v>
      </c>
      <c r="G11" s="309" t="n">
        <v>91.09999999999999</v>
      </c>
      <c r="H11" s="309" t="n">
        <v>79.3</v>
      </c>
      <c r="I11" s="309" t="n">
        <v>68.8</v>
      </c>
      <c r="K11" s="309" t="n">
        <v>688</v>
      </c>
      <c r="M11" s="309" t="n">
        <v>746</v>
      </c>
      <c r="N11" s="309" t="n">
        <v>85</v>
      </c>
    </row>
    <row customHeight="1" ht="13.8" r="12" s="311">
      <c r="A12" s="309" t="n">
        <v>81.8</v>
      </c>
      <c r="C12" s="309" t="n">
        <v>61</v>
      </c>
      <c r="D12" s="309" t="n">
        <v>71.5</v>
      </c>
      <c r="G12" s="309" t="n">
        <v>90.7</v>
      </c>
      <c r="H12" s="309" t="n">
        <v>78.40000000000001</v>
      </c>
      <c r="I12" s="309" t="n">
        <v>67.7</v>
      </c>
      <c r="K12" s="309" t="n">
        <v>670</v>
      </c>
      <c r="M12" s="309" t="n">
        <v>720</v>
      </c>
      <c r="N12" s="309" t="n">
        <v>83</v>
      </c>
    </row>
    <row customHeight="1" ht="13.8" r="13" s="311">
      <c r="A13" s="309" t="n">
        <v>81.2</v>
      </c>
      <c r="C13" s="309" t="n">
        <v>60</v>
      </c>
      <c r="D13" s="309" t="n">
        <v>70.7</v>
      </c>
      <c r="G13" s="309" t="n">
        <v>90.2</v>
      </c>
      <c r="H13" s="309" t="n">
        <v>77.5</v>
      </c>
      <c r="I13" s="309" t="n">
        <v>66.59999999999999</v>
      </c>
      <c r="K13" s="309" t="n">
        <v>654</v>
      </c>
      <c r="M13" s="309" t="n">
        <v>697</v>
      </c>
      <c r="N13" s="309" t="n">
        <v>81</v>
      </c>
      <c r="O13" s="309" t="n">
        <v>320000</v>
      </c>
      <c r="P13" s="309">
        <f>O13*0.00689475729</f>
        <v/>
      </c>
    </row>
    <row customHeight="1" ht="13.8" r="14" s="311">
      <c r="A14" s="309" t="n">
        <v>80.7</v>
      </c>
      <c r="C14" s="309" t="n">
        <v>59</v>
      </c>
      <c r="D14" s="309" t="n">
        <v>69.90000000000001</v>
      </c>
      <c r="G14" s="309" t="n">
        <v>89.8</v>
      </c>
      <c r="H14" s="309" t="n">
        <v>76.59999999999999</v>
      </c>
      <c r="I14" s="309" t="n">
        <v>65.5</v>
      </c>
      <c r="K14" s="309" t="n">
        <v>634</v>
      </c>
      <c r="M14" s="309" t="n">
        <v>674</v>
      </c>
      <c r="N14" s="309" t="n">
        <v>80</v>
      </c>
      <c r="O14" s="309" t="n">
        <v>310000</v>
      </c>
      <c r="P14" s="309">
        <f>O14*0.00689475729</f>
        <v/>
      </c>
    </row>
    <row customHeight="1" ht="13.8" r="15" s="311">
      <c r="A15" s="309" t="n">
        <v>80.09999999999999</v>
      </c>
      <c r="C15" s="309" t="n">
        <v>58</v>
      </c>
      <c r="D15" s="309" t="n">
        <v>69.2</v>
      </c>
      <c r="G15" s="309" t="n">
        <v>89.3</v>
      </c>
      <c r="H15" s="309" t="n">
        <v>75.7</v>
      </c>
      <c r="I15" s="309" t="n">
        <v>64.3</v>
      </c>
      <c r="K15" s="309" t="n">
        <v>615</v>
      </c>
      <c r="M15" s="309" t="n">
        <v>653</v>
      </c>
      <c r="N15" s="309" t="n">
        <v>78</v>
      </c>
      <c r="O15" s="309" t="n">
        <v>300000</v>
      </c>
      <c r="P15" s="309">
        <f>O15*0.00689475729</f>
        <v/>
      </c>
    </row>
    <row customHeight="1" ht="13.8" r="16" s="311">
      <c r="A16" s="309" t="n">
        <v>79.59999999999999</v>
      </c>
      <c r="C16" s="309" t="n">
        <v>57</v>
      </c>
      <c r="D16" s="309" t="n">
        <v>68.5</v>
      </c>
      <c r="G16" s="309" t="n">
        <v>88.90000000000001</v>
      </c>
      <c r="H16" s="309" t="n">
        <v>74.8</v>
      </c>
      <c r="I16" s="309" t="n">
        <v>63.2</v>
      </c>
      <c r="K16" s="309" t="n">
        <v>595</v>
      </c>
      <c r="M16" s="309" t="n">
        <v>633</v>
      </c>
      <c r="N16" s="309" t="n">
        <v>76</v>
      </c>
      <c r="O16" s="309" t="n">
        <v>290000</v>
      </c>
      <c r="P16" s="309">
        <f>O16*0.00689475729</f>
        <v/>
      </c>
    </row>
    <row customHeight="1" ht="13.8" r="17" s="311">
      <c r="A17" s="309" t="n">
        <v>79</v>
      </c>
      <c r="C17" s="309" t="n">
        <v>56</v>
      </c>
      <c r="D17" s="309" t="n">
        <v>67.7</v>
      </c>
      <c r="G17" s="309" t="n">
        <v>88.3</v>
      </c>
      <c r="H17" s="309" t="n">
        <v>73.90000000000001</v>
      </c>
      <c r="I17" s="309" t="n">
        <v>62</v>
      </c>
      <c r="K17" s="309" t="n">
        <v>577</v>
      </c>
      <c r="M17" s="309" t="n">
        <v>613</v>
      </c>
      <c r="N17" s="309" t="n">
        <v>75</v>
      </c>
      <c r="O17" s="309" t="n">
        <v>282000</v>
      </c>
      <c r="P17" s="309">
        <f>O17*0.00689475729</f>
        <v/>
      </c>
    </row>
    <row customHeight="1" ht="13.8" r="18" s="311">
      <c r="A18" s="309" t="n">
        <v>78.5</v>
      </c>
      <c r="B18" s="309" t="n">
        <v>120</v>
      </c>
      <c r="C18" s="309" t="n">
        <v>55</v>
      </c>
      <c r="D18" s="309" t="n">
        <v>66.90000000000001</v>
      </c>
      <c r="G18" s="309" t="n">
        <v>87.90000000000001</v>
      </c>
      <c r="H18" s="309" t="n">
        <v>73</v>
      </c>
      <c r="I18" s="309" t="n">
        <v>60.9</v>
      </c>
      <c r="K18" s="309" t="n">
        <v>560</v>
      </c>
      <c r="M18" s="309" t="n">
        <v>595</v>
      </c>
      <c r="N18" s="309" t="n">
        <v>74</v>
      </c>
      <c r="O18" s="309" t="n">
        <v>274000</v>
      </c>
      <c r="P18" s="309">
        <f>O18*0.00689475729</f>
        <v/>
      </c>
    </row>
    <row customHeight="1" ht="13.8" r="19" s="311">
      <c r="A19" s="309" t="n">
        <v>78</v>
      </c>
      <c r="B19" s="309" t="n">
        <v>120</v>
      </c>
      <c r="C19" s="309" t="n">
        <v>54</v>
      </c>
      <c r="D19" s="309" t="n">
        <v>66.09999999999999</v>
      </c>
      <c r="G19" s="309" t="n">
        <v>87.40000000000001</v>
      </c>
      <c r="H19" s="309" t="n">
        <v>72</v>
      </c>
      <c r="I19" s="309" t="n">
        <v>59.8</v>
      </c>
      <c r="K19" s="309" t="n">
        <v>543</v>
      </c>
      <c r="M19" s="309" t="n">
        <v>577</v>
      </c>
      <c r="N19" s="309" t="n">
        <v>72</v>
      </c>
      <c r="O19" s="309" t="n">
        <v>266000</v>
      </c>
      <c r="P19" s="309">
        <f>O19*0.00689475729</f>
        <v/>
      </c>
    </row>
    <row customHeight="1" ht="13.8" r="20" s="311">
      <c r="A20" s="309" t="n">
        <v>77.40000000000001</v>
      </c>
      <c r="B20" s="309" t="n">
        <v>119</v>
      </c>
      <c r="C20" s="309" t="n">
        <v>53</v>
      </c>
      <c r="D20" s="309" t="n">
        <v>65.40000000000001</v>
      </c>
      <c r="G20" s="309" t="n">
        <v>86.90000000000001</v>
      </c>
      <c r="H20" s="309" t="n">
        <v>71.2</v>
      </c>
      <c r="I20" s="309" t="n">
        <v>58.6</v>
      </c>
      <c r="K20" s="309" t="n">
        <v>525</v>
      </c>
      <c r="M20" s="309" t="n">
        <v>560</v>
      </c>
      <c r="N20" s="309" t="n">
        <v>71</v>
      </c>
      <c r="O20" s="309" t="n">
        <v>257000</v>
      </c>
      <c r="P20" s="309">
        <f>O20*0.00689475729</f>
        <v/>
      </c>
    </row>
    <row customHeight="1" ht="13.8" r="21" s="311">
      <c r="A21" s="309" t="n">
        <v>76.8</v>
      </c>
      <c r="B21" s="309" t="n">
        <v>119</v>
      </c>
      <c r="C21" s="309" t="n">
        <v>52</v>
      </c>
      <c r="D21" s="309" t="n">
        <v>64.59999999999999</v>
      </c>
      <c r="G21" s="309" t="n">
        <v>86.40000000000001</v>
      </c>
      <c r="H21" s="309" t="n">
        <v>70.2</v>
      </c>
      <c r="I21" s="309" t="n">
        <v>57.4</v>
      </c>
      <c r="K21" s="309" t="n">
        <v>500</v>
      </c>
      <c r="M21" s="309" t="n">
        <v>544</v>
      </c>
      <c r="N21" s="309" t="n">
        <v>69</v>
      </c>
      <c r="O21" s="309" t="n">
        <v>245000</v>
      </c>
      <c r="P21" s="309">
        <f>O21*0.00689475729</f>
        <v/>
      </c>
    </row>
    <row customHeight="1" ht="13.8" r="22" s="311">
      <c r="A22" s="309" t="n">
        <v>76.3</v>
      </c>
      <c r="B22" s="309" t="n">
        <v>118</v>
      </c>
      <c r="C22" s="309" t="n">
        <v>51</v>
      </c>
      <c r="D22" s="309" t="n">
        <v>63.8</v>
      </c>
      <c r="G22" s="309" t="n">
        <v>85.90000000000001</v>
      </c>
      <c r="H22" s="309" t="n">
        <v>69.40000000000001</v>
      </c>
      <c r="I22" s="309" t="n">
        <v>56.1</v>
      </c>
      <c r="K22" s="309" t="n">
        <v>487</v>
      </c>
      <c r="M22" s="309" t="n">
        <v>528</v>
      </c>
      <c r="N22" s="309" t="n">
        <v>68</v>
      </c>
      <c r="O22" s="309" t="n">
        <v>239000</v>
      </c>
      <c r="P22" s="309">
        <f>O22*0.00689475729</f>
        <v/>
      </c>
    </row>
    <row customHeight="1" ht="13.8" r="23" s="311">
      <c r="A23" s="309" t="n">
        <v>75.90000000000001</v>
      </c>
      <c r="B23" s="309" t="n">
        <v>117</v>
      </c>
      <c r="C23" s="309" t="n">
        <v>50</v>
      </c>
      <c r="D23" s="309" t="n">
        <v>63.1</v>
      </c>
      <c r="G23" s="309" t="n">
        <v>85.5</v>
      </c>
      <c r="H23" s="309" t="n">
        <v>68.5</v>
      </c>
      <c r="I23" s="309" t="n">
        <v>55</v>
      </c>
      <c r="K23" s="309" t="n">
        <v>475</v>
      </c>
      <c r="M23" s="309" t="n">
        <v>513</v>
      </c>
      <c r="N23" s="309" t="n">
        <v>67</v>
      </c>
      <c r="O23" s="309" t="n">
        <v>233000</v>
      </c>
      <c r="P23" s="309">
        <f>O23*0.00689475729</f>
        <v/>
      </c>
    </row>
    <row customHeight="1" ht="13.8" r="24" s="311">
      <c r="A24" s="309" t="n">
        <v>75.2</v>
      </c>
      <c r="B24" s="309" t="n">
        <v>117</v>
      </c>
      <c r="C24" s="309" t="n">
        <v>49</v>
      </c>
      <c r="D24" s="309" t="n">
        <v>62.1</v>
      </c>
      <c r="G24" s="309" t="n">
        <v>85</v>
      </c>
      <c r="H24" s="309" t="n">
        <v>67.59999999999999</v>
      </c>
      <c r="I24" s="309" t="n">
        <v>53.8</v>
      </c>
      <c r="K24" s="309" t="n">
        <v>464</v>
      </c>
      <c r="M24" s="309" t="n">
        <v>498</v>
      </c>
      <c r="N24" s="309" t="n">
        <v>66</v>
      </c>
      <c r="O24" s="309" t="n">
        <v>227000</v>
      </c>
      <c r="P24" s="309">
        <f>O24*0.00689475729</f>
        <v/>
      </c>
    </row>
    <row customHeight="1" ht="13.8" r="25" s="311">
      <c r="A25" s="309" t="n">
        <v>74.7</v>
      </c>
      <c r="B25" s="309" t="n">
        <v>116</v>
      </c>
      <c r="C25" s="309" t="n">
        <v>48</v>
      </c>
      <c r="D25" s="309" t="n">
        <v>61.4</v>
      </c>
      <c r="G25" s="309" t="n">
        <v>84.5</v>
      </c>
      <c r="H25" s="309" t="n">
        <v>66.7</v>
      </c>
      <c r="I25" s="309" t="n">
        <v>52.5</v>
      </c>
      <c r="K25" s="309" t="n">
        <v>451</v>
      </c>
      <c r="M25" s="309" t="n">
        <v>484</v>
      </c>
      <c r="N25" s="309" t="n">
        <v>64</v>
      </c>
      <c r="O25" s="309" t="n">
        <v>221000</v>
      </c>
      <c r="P25" s="309">
        <f>O25*0.00689475729</f>
        <v/>
      </c>
    </row>
    <row customHeight="1" ht="13.8" r="26" s="311">
      <c r="A26" s="309" t="n">
        <v>74.09999999999999</v>
      </c>
      <c r="B26" s="309" t="n">
        <v>116</v>
      </c>
      <c r="C26" s="309" t="n">
        <v>47</v>
      </c>
      <c r="D26" s="309" t="n">
        <v>60.8</v>
      </c>
      <c r="G26" s="309" t="n">
        <v>83.90000000000001</v>
      </c>
      <c r="H26" s="309" t="n">
        <v>65.8</v>
      </c>
      <c r="I26" s="309" t="n">
        <v>51.4</v>
      </c>
      <c r="K26" s="309" t="n">
        <v>442</v>
      </c>
      <c r="M26" s="309" t="n">
        <v>471</v>
      </c>
      <c r="N26" s="309" t="n">
        <v>63</v>
      </c>
      <c r="O26" s="309" t="n">
        <v>217000</v>
      </c>
      <c r="P26" s="309">
        <f>O26*0.00689475729</f>
        <v/>
      </c>
    </row>
    <row customHeight="1" ht="13.8" r="27" s="311">
      <c r="A27" s="309" t="n">
        <v>73.59999999999999</v>
      </c>
      <c r="B27" s="309" t="n">
        <v>115</v>
      </c>
      <c r="C27" s="309" t="n">
        <v>46</v>
      </c>
      <c r="D27" s="309" t="n">
        <v>60</v>
      </c>
      <c r="G27" s="309" t="n">
        <v>83.5</v>
      </c>
      <c r="H27" s="309" t="n">
        <v>64.8</v>
      </c>
      <c r="I27" s="309" t="n">
        <v>50.3</v>
      </c>
      <c r="K27" s="309" t="n">
        <v>432</v>
      </c>
      <c r="M27" s="309" t="n">
        <v>458</v>
      </c>
      <c r="N27" s="309" t="n">
        <v>62</v>
      </c>
      <c r="O27" s="309" t="n">
        <v>212000</v>
      </c>
      <c r="P27" s="309">
        <f>O27*0.00689475729</f>
        <v/>
      </c>
    </row>
    <row customHeight="1" ht="13.8" r="28" s="311">
      <c r="A28" s="309" t="n">
        <v>73.09999999999999</v>
      </c>
      <c r="B28" s="309" t="n">
        <v>115</v>
      </c>
      <c r="C28" s="309" t="n">
        <v>45</v>
      </c>
      <c r="D28" s="309" t="n">
        <v>59.2</v>
      </c>
      <c r="G28" s="309" t="n">
        <v>83</v>
      </c>
      <c r="H28" s="309" t="n">
        <v>64</v>
      </c>
      <c r="I28" s="309" t="n">
        <v>49</v>
      </c>
      <c r="K28" s="309" t="n">
        <v>421</v>
      </c>
      <c r="M28" s="309" t="n">
        <v>446</v>
      </c>
      <c r="N28" s="309" t="n">
        <v>60</v>
      </c>
      <c r="O28" s="309" t="n">
        <v>206000</v>
      </c>
      <c r="P28" s="309">
        <f>O28*0.00689475729</f>
        <v/>
      </c>
    </row>
    <row customHeight="1" ht="13.8" r="29" s="311">
      <c r="A29" s="309" t="n">
        <v>72.5</v>
      </c>
      <c r="B29" s="309" t="n">
        <v>114</v>
      </c>
      <c r="C29" s="309" t="n">
        <v>44</v>
      </c>
      <c r="D29" s="309" t="n">
        <v>58.5</v>
      </c>
      <c r="G29" s="309" t="n">
        <v>82.5</v>
      </c>
      <c r="H29" s="309" t="n">
        <v>63.1</v>
      </c>
      <c r="I29" s="309" t="n">
        <v>47.8</v>
      </c>
      <c r="K29" s="309" t="n">
        <v>409</v>
      </c>
      <c r="M29" s="309" t="n">
        <v>434</v>
      </c>
      <c r="N29" s="309" t="n">
        <v>58</v>
      </c>
      <c r="O29" s="309" t="n">
        <v>200000</v>
      </c>
      <c r="P29" s="309">
        <f>O29*0.00689475729</f>
        <v/>
      </c>
    </row>
    <row customHeight="1" ht="13.8" r="30" s="311">
      <c r="A30" s="309" t="n">
        <v>72</v>
      </c>
      <c r="B30" s="309" t="n">
        <v>113</v>
      </c>
      <c r="C30" s="309" t="n">
        <v>43</v>
      </c>
      <c r="D30" s="309" t="n">
        <v>57.7</v>
      </c>
      <c r="G30" s="309" t="n">
        <v>82</v>
      </c>
      <c r="H30" s="309" t="n">
        <v>62.2</v>
      </c>
      <c r="I30" s="309" t="n">
        <v>46.7</v>
      </c>
      <c r="K30" s="309" t="n">
        <v>400</v>
      </c>
      <c r="M30" s="309" t="n">
        <v>423</v>
      </c>
      <c r="N30" s="309" t="n">
        <v>57</v>
      </c>
      <c r="O30" s="309" t="n">
        <v>196000</v>
      </c>
      <c r="P30" s="309">
        <f>O30*0.00689475729</f>
        <v/>
      </c>
    </row>
    <row customHeight="1" ht="13.8" r="31" s="311">
      <c r="A31" s="309" t="n">
        <v>71.5</v>
      </c>
      <c r="B31" s="309" t="n">
        <v>113</v>
      </c>
      <c r="C31" s="309" t="n">
        <v>42</v>
      </c>
      <c r="D31" s="309" t="n">
        <v>56.9</v>
      </c>
      <c r="G31" s="309" t="n">
        <v>81.5</v>
      </c>
      <c r="H31" s="309" t="n">
        <v>61.3</v>
      </c>
      <c r="I31" s="309" t="n">
        <v>45.5</v>
      </c>
      <c r="K31" s="309" t="n">
        <v>390</v>
      </c>
      <c r="M31" s="309" t="n">
        <v>412</v>
      </c>
      <c r="N31" s="309" t="n">
        <v>56</v>
      </c>
      <c r="O31" s="309" t="n">
        <v>191000</v>
      </c>
      <c r="P31" s="309">
        <f>O31*0.00689475729</f>
        <v/>
      </c>
    </row>
    <row customHeight="1" ht="13.8" r="32" s="311">
      <c r="A32" s="309" t="n">
        <v>70.90000000000001</v>
      </c>
      <c r="B32" s="309" t="n">
        <v>112</v>
      </c>
      <c r="C32" s="309" t="n">
        <v>41</v>
      </c>
      <c r="D32" s="309" t="n">
        <v>56.2</v>
      </c>
      <c r="G32" s="309" t="n">
        <v>80.90000000000001</v>
      </c>
      <c r="H32" s="309" t="n">
        <v>60.4</v>
      </c>
      <c r="I32" s="309" t="n">
        <v>44.3</v>
      </c>
      <c r="K32" s="309" t="n">
        <v>381</v>
      </c>
      <c r="M32" s="309" t="n">
        <v>402</v>
      </c>
      <c r="N32" s="309" t="n">
        <v>55</v>
      </c>
      <c r="O32" s="309" t="n">
        <v>187000</v>
      </c>
      <c r="P32" s="309">
        <f>O32*0.00689475729</f>
        <v/>
      </c>
    </row>
    <row customHeight="1" ht="13.8" r="33" s="311">
      <c r="A33" s="309" t="n">
        <v>70.40000000000001</v>
      </c>
      <c r="B33" s="309" t="n">
        <v>112</v>
      </c>
      <c r="C33" s="309" t="n">
        <v>40</v>
      </c>
      <c r="D33" s="309" t="n">
        <v>55.4</v>
      </c>
      <c r="G33" s="309" t="n">
        <v>80.40000000000001</v>
      </c>
      <c r="H33" s="309" t="n">
        <v>59.5</v>
      </c>
      <c r="I33" s="309" t="n">
        <v>43.1</v>
      </c>
      <c r="K33" s="309" t="n">
        <v>371</v>
      </c>
      <c r="M33" s="309" t="n">
        <v>392</v>
      </c>
      <c r="N33" s="309" t="n">
        <v>54</v>
      </c>
      <c r="O33" s="309" t="n">
        <v>182000</v>
      </c>
      <c r="P33" s="309">
        <f>O33*0.00689475729</f>
        <v/>
      </c>
    </row>
    <row customHeight="1" ht="13.8" r="34" s="311">
      <c r="A34" s="309" t="n">
        <v>69.90000000000001</v>
      </c>
      <c r="B34" s="309" t="n">
        <v>111</v>
      </c>
      <c r="C34" s="309" t="n">
        <v>39</v>
      </c>
      <c r="D34" s="309" t="n">
        <v>54.6</v>
      </c>
      <c r="G34" s="309" t="n">
        <v>79.90000000000001</v>
      </c>
      <c r="H34" s="309" t="n">
        <v>58.6</v>
      </c>
      <c r="I34" s="309" t="n">
        <v>41.9</v>
      </c>
      <c r="K34" s="309" t="n">
        <v>362</v>
      </c>
      <c r="M34" s="309" t="n">
        <v>382</v>
      </c>
      <c r="N34" s="309" t="n">
        <v>52</v>
      </c>
      <c r="O34" s="309" t="n">
        <v>177000</v>
      </c>
      <c r="P34" s="309">
        <f>O34*0.00689475729</f>
        <v/>
      </c>
    </row>
    <row customHeight="1" ht="13.8" r="35" s="311">
      <c r="A35" s="309" t="n">
        <v>69.40000000000001</v>
      </c>
      <c r="B35" s="309" t="n">
        <v>110</v>
      </c>
      <c r="C35" s="309" t="n">
        <v>38</v>
      </c>
      <c r="D35" s="309" t="n">
        <v>53.8</v>
      </c>
      <c r="G35" s="309" t="n">
        <v>79.40000000000001</v>
      </c>
      <c r="H35" s="309" t="n">
        <v>57.7</v>
      </c>
      <c r="I35" s="309" t="n">
        <v>40.8</v>
      </c>
      <c r="K35" s="309" t="n">
        <v>353</v>
      </c>
      <c r="M35" s="309" t="n">
        <v>372</v>
      </c>
      <c r="N35" s="309" t="n">
        <v>51</v>
      </c>
      <c r="O35" s="309" t="n">
        <v>173000</v>
      </c>
      <c r="P35" s="309">
        <f>O35*0.00689475729</f>
        <v/>
      </c>
    </row>
    <row customHeight="1" ht="13.8" r="36" s="311">
      <c r="A36" s="309" t="n">
        <v>68.90000000000001</v>
      </c>
      <c r="B36" s="309" t="n">
        <v>110</v>
      </c>
      <c r="C36" s="309" t="n">
        <v>37</v>
      </c>
      <c r="D36" s="309" t="n">
        <v>53.1</v>
      </c>
      <c r="G36" s="309" t="n">
        <v>78.8</v>
      </c>
      <c r="H36" s="309" t="n">
        <v>56.8</v>
      </c>
      <c r="I36" s="309" t="n">
        <v>39.6</v>
      </c>
      <c r="K36" s="309" t="n">
        <v>344</v>
      </c>
      <c r="M36" s="309" t="n">
        <v>363</v>
      </c>
      <c r="N36" s="309" t="n">
        <v>50</v>
      </c>
      <c r="O36" s="309" t="n">
        <v>169000</v>
      </c>
      <c r="P36" s="309">
        <f>O36*0.00689475729</f>
        <v/>
      </c>
    </row>
    <row customHeight="1" ht="13.8" r="37" s="311">
      <c r="A37" s="309" t="n">
        <v>68.40000000000001</v>
      </c>
      <c r="B37" s="309" t="n">
        <v>109</v>
      </c>
      <c r="C37" s="309" t="n">
        <v>36</v>
      </c>
      <c r="D37" s="309" t="n">
        <v>52.3</v>
      </c>
      <c r="G37" s="309" t="n">
        <v>78.3</v>
      </c>
      <c r="H37" s="309" t="n">
        <v>55.9</v>
      </c>
      <c r="I37" s="309" t="n">
        <v>38.4</v>
      </c>
      <c r="K37" s="309" t="n">
        <v>336</v>
      </c>
      <c r="M37" s="309" t="n">
        <v>354</v>
      </c>
      <c r="N37" s="309" t="n">
        <v>49</v>
      </c>
      <c r="O37" s="309" t="n">
        <v>165000</v>
      </c>
      <c r="P37" s="309">
        <f>O37*0.00689475729</f>
        <v/>
      </c>
    </row>
    <row customHeight="1" ht="13.8" r="38" s="311">
      <c r="A38" s="309" t="n">
        <v>67.90000000000001</v>
      </c>
      <c r="B38" s="309" t="n">
        <v>109</v>
      </c>
      <c r="C38" s="309" t="n">
        <v>35</v>
      </c>
      <c r="D38" s="309" t="n">
        <v>51.5</v>
      </c>
      <c r="G38" s="309" t="n">
        <v>77.7</v>
      </c>
      <c r="H38" s="309" t="n">
        <v>55</v>
      </c>
      <c r="I38" s="309" t="n">
        <v>37.2</v>
      </c>
      <c r="K38" s="309" t="n">
        <v>327</v>
      </c>
      <c r="M38" s="309" t="n">
        <v>345</v>
      </c>
      <c r="N38" s="309" t="n">
        <v>48</v>
      </c>
      <c r="O38" s="309" t="n">
        <v>160000</v>
      </c>
      <c r="P38" s="309">
        <f>O38*0.00689475729</f>
        <v/>
      </c>
    </row>
    <row customHeight="1" ht="13.8" r="39" s="311">
      <c r="A39" s="309" t="n">
        <v>67.40000000000001</v>
      </c>
      <c r="B39" s="309" t="n">
        <v>108</v>
      </c>
      <c r="C39" s="309" t="n">
        <v>34</v>
      </c>
      <c r="D39" s="309" t="n">
        <v>50.8</v>
      </c>
      <c r="G39" s="309" t="n">
        <v>77.2</v>
      </c>
      <c r="H39" s="309" t="n">
        <v>54.2</v>
      </c>
      <c r="I39" s="309" t="n">
        <v>36.1</v>
      </c>
      <c r="K39" s="309" t="n">
        <v>319</v>
      </c>
      <c r="M39" s="309" t="n">
        <v>336</v>
      </c>
      <c r="N39" s="309" t="n">
        <v>47</v>
      </c>
      <c r="O39" s="309" t="n">
        <v>156000</v>
      </c>
      <c r="P39" s="309">
        <f>O39*0.00689475729</f>
        <v/>
      </c>
    </row>
    <row customHeight="1" ht="13.8" r="40" s="311">
      <c r="A40" s="309" t="n">
        <v>66.8</v>
      </c>
      <c r="B40" s="309" t="n">
        <v>108</v>
      </c>
      <c r="C40" s="309" t="n">
        <v>33</v>
      </c>
      <c r="D40" s="309" t="n">
        <v>50</v>
      </c>
      <c r="G40" s="309" t="n">
        <v>76.59999999999999</v>
      </c>
      <c r="H40" s="309" t="n">
        <v>53.3</v>
      </c>
      <c r="I40" s="309" t="n">
        <v>34.9</v>
      </c>
      <c r="K40" s="309" t="n">
        <v>311</v>
      </c>
      <c r="M40" s="309" t="n">
        <v>327</v>
      </c>
      <c r="N40" s="309" t="n">
        <v>46</v>
      </c>
      <c r="O40" s="309" t="n">
        <v>152000</v>
      </c>
      <c r="P40" s="309">
        <f>O40*0.00689475729</f>
        <v/>
      </c>
    </row>
    <row customHeight="1" ht="13.8" r="41" s="311">
      <c r="A41" s="309" t="n">
        <v>66.3</v>
      </c>
      <c r="B41" s="309" t="n">
        <v>107</v>
      </c>
      <c r="C41" s="309" t="n">
        <v>32</v>
      </c>
      <c r="D41" s="309" t="n">
        <v>49.2</v>
      </c>
      <c r="G41" s="309" t="n">
        <v>76.09999999999999</v>
      </c>
      <c r="H41" s="309" t="n">
        <v>52.1</v>
      </c>
      <c r="I41" s="309" t="n">
        <v>33.7</v>
      </c>
      <c r="K41" s="309" t="n">
        <v>301</v>
      </c>
      <c r="M41" s="309" t="n">
        <v>318</v>
      </c>
      <c r="N41" s="309" t="n">
        <v>44</v>
      </c>
      <c r="O41" s="309" t="n">
        <v>147000</v>
      </c>
      <c r="P41" s="309">
        <f>O41*0.00689475729</f>
        <v/>
      </c>
    </row>
    <row customHeight="1" ht="13.8" r="42" s="311">
      <c r="A42" s="309" t="n">
        <v>65.8</v>
      </c>
      <c r="B42" s="309" t="n">
        <v>106</v>
      </c>
      <c r="C42" s="309" t="n">
        <v>31</v>
      </c>
      <c r="D42" s="309" t="n">
        <v>48.4</v>
      </c>
      <c r="G42" s="309" t="n">
        <v>75.59999999999999</v>
      </c>
      <c r="H42" s="309" t="n">
        <v>51.3</v>
      </c>
      <c r="I42" s="309" t="n">
        <v>32.5</v>
      </c>
      <c r="K42" s="309" t="n">
        <v>294</v>
      </c>
      <c r="M42" s="309" t="n">
        <v>310</v>
      </c>
      <c r="N42" s="309" t="n">
        <v>43</v>
      </c>
      <c r="O42" s="309" t="n">
        <v>144000</v>
      </c>
      <c r="P42" s="309">
        <f>O42*0.00689475729</f>
        <v/>
      </c>
    </row>
    <row customHeight="1" ht="13.8" r="43" s="311">
      <c r="A43" s="309" t="n">
        <v>65.3</v>
      </c>
      <c r="B43" s="309" t="n">
        <v>105</v>
      </c>
      <c r="C43" s="309" t="n">
        <v>30</v>
      </c>
      <c r="D43" s="309" t="n">
        <v>47.7</v>
      </c>
      <c r="G43" s="309" t="n">
        <v>75</v>
      </c>
      <c r="H43" s="309" t="n">
        <v>50.4</v>
      </c>
      <c r="I43" s="309" t="n">
        <v>31.3</v>
      </c>
      <c r="K43" s="309" t="n">
        <v>286</v>
      </c>
      <c r="M43" s="309" t="n">
        <v>302</v>
      </c>
      <c r="N43" s="309" t="n">
        <v>42</v>
      </c>
      <c r="O43" s="309" t="n">
        <v>140000</v>
      </c>
      <c r="P43" s="309">
        <f>O43*0.00689475729</f>
        <v/>
      </c>
    </row>
    <row customHeight="1" ht="13.8" r="44" s="311">
      <c r="A44" s="309" t="n">
        <v>64.7</v>
      </c>
      <c r="B44" s="309" t="n">
        <v>104</v>
      </c>
      <c r="C44" s="309" t="n">
        <v>29</v>
      </c>
      <c r="D44" s="309" t="n">
        <v>47</v>
      </c>
      <c r="G44" s="309" t="n">
        <v>74.5</v>
      </c>
      <c r="H44" s="309" t="n">
        <v>49.5</v>
      </c>
      <c r="I44" s="309" t="n">
        <v>30.1</v>
      </c>
      <c r="K44" s="309" t="n">
        <v>279</v>
      </c>
      <c r="M44" s="309" t="n">
        <v>294</v>
      </c>
      <c r="N44" s="309" t="n">
        <v>41</v>
      </c>
      <c r="O44" s="309" t="n">
        <v>137000</v>
      </c>
      <c r="P44" s="309">
        <f>O44*0.00689475729</f>
        <v/>
      </c>
    </row>
    <row customHeight="1" ht="13.8" r="45" s="311">
      <c r="A45" s="309" t="n">
        <v>64.3</v>
      </c>
      <c r="B45" s="309" t="n">
        <v>104</v>
      </c>
      <c r="C45" s="309" t="n">
        <v>28</v>
      </c>
      <c r="D45" s="309" t="n">
        <v>46.1</v>
      </c>
      <c r="G45" s="309" t="n">
        <v>73.90000000000001</v>
      </c>
      <c r="H45" s="309" t="n">
        <v>48.6</v>
      </c>
      <c r="I45" s="309" t="n">
        <v>28.9</v>
      </c>
      <c r="K45" s="309" t="n">
        <v>271</v>
      </c>
      <c r="M45" s="309" t="n">
        <v>286</v>
      </c>
      <c r="N45" s="309" t="n">
        <v>41</v>
      </c>
      <c r="O45" s="309" t="n">
        <v>133000</v>
      </c>
      <c r="P45" s="309">
        <f>O45*0.00689475729</f>
        <v/>
      </c>
    </row>
    <row customHeight="1" ht="13.8" r="46" s="311">
      <c r="A46" s="309" t="n">
        <v>63.8</v>
      </c>
      <c r="B46" s="309" t="n">
        <v>103</v>
      </c>
      <c r="C46" s="309" t="n">
        <v>27</v>
      </c>
      <c r="D46" s="309" t="n">
        <v>45.2</v>
      </c>
      <c r="G46" s="309" t="n">
        <v>73.3</v>
      </c>
      <c r="H46" s="309" t="n">
        <v>47.7</v>
      </c>
      <c r="I46" s="309" t="n">
        <v>27.8</v>
      </c>
      <c r="K46" s="309" t="n">
        <v>264</v>
      </c>
      <c r="M46" s="309" t="n">
        <v>279</v>
      </c>
      <c r="N46" s="309" t="n">
        <v>40</v>
      </c>
      <c r="O46" s="309" t="n">
        <v>129000</v>
      </c>
      <c r="P46" s="309">
        <f>O46*0.00689475729</f>
        <v/>
      </c>
    </row>
    <row customHeight="1" ht="13.8" r="47" s="311">
      <c r="A47" s="309" t="n">
        <v>63.3</v>
      </c>
      <c r="B47" s="309" t="n">
        <v>103</v>
      </c>
      <c r="C47" s="309" t="n">
        <v>26</v>
      </c>
      <c r="D47" s="309" t="n">
        <v>44.6</v>
      </c>
      <c r="G47" s="309" t="n">
        <v>72.8</v>
      </c>
      <c r="H47" s="309" t="n">
        <v>46.8</v>
      </c>
      <c r="I47" s="309" t="n">
        <v>26.7</v>
      </c>
      <c r="K47" s="309" t="n">
        <v>258</v>
      </c>
      <c r="M47" s="309" t="n">
        <v>272</v>
      </c>
      <c r="N47" s="309" t="n">
        <v>39</v>
      </c>
      <c r="O47" s="309" t="n">
        <v>126000</v>
      </c>
      <c r="P47" s="309">
        <f>O47*0.00689475729</f>
        <v/>
      </c>
    </row>
    <row customHeight="1" ht="13.8" r="48" s="311">
      <c r="A48" s="309" t="n">
        <v>62.8</v>
      </c>
      <c r="B48" s="309" t="n">
        <v>102</v>
      </c>
      <c r="C48" s="309" t="n">
        <v>25</v>
      </c>
      <c r="D48" s="309" t="n">
        <v>43.8</v>
      </c>
      <c r="G48" s="309" t="n">
        <v>72.2</v>
      </c>
      <c r="H48" s="309" t="n">
        <v>45.9</v>
      </c>
      <c r="I48" s="309" t="n">
        <v>25.5</v>
      </c>
      <c r="K48" s="309" t="n">
        <v>253</v>
      </c>
      <c r="M48" s="309" t="n">
        <v>266</v>
      </c>
      <c r="N48" s="309" t="n">
        <v>38</v>
      </c>
      <c r="O48" s="309" t="n">
        <v>124000</v>
      </c>
      <c r="P48" s="309">
        <f>O48*0.00689475729</f>
        <v/>
      </c>
    </row>
    <row customHeight="1" ht="13.8" r="49" s="311">
      <c r="A49" s="309" t="n">
        <v>62.4</v>
      </c>
      <c r="B49" s="309" t="n">
        <v>101</v>
      </c>
      <c r="C49" s="309" t="n">
        <v>24</v>
      </c>
      <c r="D49" s="309" t="n">
        <v>43.1</v>
      </c>
      <c r="G49" s="309" t="n">
        <v>71.59999999999999</v>
      </c>
      <c r="H49" s="309" t="n">
        <v>45</v>
      </c>
      <c r="I49" s="309" t="n">
        <v>24.3</v>
      </c>
      <c r="K49" s="309" t="n">
        <v>247</v>
      </c>
      <c r="M49" s="309" t="n">
        <v>260</v>
      </c>
      <c r="N49" s="309" t="n">
        <v>37</v>
      </c>
      <c r="O49" s="309" t="n">
        <v>121000</v>
      </c>
      <c r="P49" s="309">
        <f>O49*0.00689475729</f>
        <v/>
      </c>
    </row>
    <row customHeight="1" ht="13.8" r="50" s="311">
      <c r="A50" s="309" t="n">
        <v>62</v>
      </c>
      <c r="B50" s="309" t="n">
        <v>100</v>
      </c>
      <c r="C50" s="309" t="n">
        <v>23</v>
      </c>
      <c r="D50" s="309" t="n">
        <v>42.1</v>
      </c>
      <c r="G50" s="309" t="n">
        <v>71</v>
      </c>
      <c r="H50" s="309" t="n">
        <v>44</v>
      </c>
      <c r="I50" s="309" t="n">
        <v>23.1</v>
      </c>
      <c r="J50" s="309" t="n">
        <v>82</v>
      </c>
      <c r="K50" s="309" t="n">
        <v>240</v>
      </c>
      <c r="L50" s="309" t="n">
        <v>201</v>
      </c>
      <c r="M50" s="309" t="n">
        <v>254</v>
      </c>
      <c r="N50" s="309" t="n">
        <v>36</v>
      </c>
      <c r="O50" s="309" t="n">
        <v>118000</v>
      </c>
      <c r="P50" s="309">
        <f>O50*0.00689475729</f>
        <v/>
      </c>
    </row>
    <row customHeight="1" ht="13.8" r="51" s="311">
      <c r="A51" s="309" t="n">
        <v>61.5</v>
      </c>
      <c r="B51" s="309" t="n">
        <v>99</v>
      </c>
      <c r="C51" s="309" t="n">
        <v>22</v>
      </c>
      <c r="D51" s="309" t="n">
        <v>41.6</v>
      </c>
      <c r="G51" s="309" t="n">
        <v>70.5</v>
      </c>
      <c r="H51" s="309" t="n">
        <v>43.2</v>
      </c>
      <c r="I51" s="309" t="n">
        <v>22</v>
      </c>
      <c r="J51" s="309" t="n">
        <v>81.5</v>
      </c>
      <c r="K51" s="309" t="n">
        <v>234</v>
      </c>
      <c r="L51" s="309" t="n">
        <v>195</v>
      </c>
      <c r="M51" s="309" t="n">
        <v>248</v>
      </c>
      <c r="N51" s="309" t="n">
        <v>35</v>
      </c>
      <c r="O51" s="309" t="n">
        <v>115000</v>
      </c>
      <c r="P51" s="309">
        <f>O51*0.00689475729</f>
        <v/>
      </c>
    </row>
    <row customHeight="1" ht="13.8" r="52" s="311">
      <c r="A52" s="309" t="n">
        <v>61</v>
      </c>
      <c r="B52" s="309" t="n">
        <v>98</v>
      </c>
      <c r="C52" s="309" t="n">
        <v>21</v>
      </c>
      <c r="D52" s="309" t="n">
        <v>40.9</v>
      </c>
      <c r="G52" s="309" t="n">
        <v>69.90000000000001</v>
      </c>
      <c r="H52" s="309" t="n">
        <v>42.3</v>
      </c>
      <c r="I52" s="309" t="n">
        <v>20.7</v>
      </c>
      <c r="J52" s="309" t="n">
        <v>81</v>
      </c>
      <c r="K52" s="309" t="n">
        <v>228</v>
      </c>
      <c r="L52" s="309" t="n">
        <v>189</v>
      </c>
      <c r="M52" s="309" t="n">
        <v>243</v>
      </c>
      <c r="N52" s="309" t="n">
        <v>35</v>
      </c>
      <c r="O52" s="309" t="n">
        <v>112000</v>
      </c>
      <c r="P52" s="309">
        <f>O52*0.00689475729</f>
        <v/>
      </c>
    </row>
    <row customHeight="1" ht="13.8" r="53" s="311">
      <c r="A53" s="309" t="n">
        <v>60.5</v>
      </c>
      <c r="B53" s="309" t="n">
        <v>97</v>
      </c>
      <c r="C53" s="309" t="n">
        <v>20</v>
      </c>
      <c r="D53" s="309" t="n">
        <v>40.1</v>
      </c>
      <c r="G53" s="309" t="n">
        <v>69.40000000000001</v>
      </c>
      <c r="H53" s="309" t="n">
        <v>41.5</v>
      </c>
      <c r="I53" s="309" t="n">
        <v>19.6</v>
      </c>
      <c r="J53" s="309" t="n">
        <v>80.5</v>
      </c>
      <c r="K53" s="309" t="n">
        <v>222</v>
      </c>
      <c r="L53" s="309" t="n">
        <v>184</v>
      </c>
      <c r="M53" s="309" t="n">
        <v>238</v>
      </c>
      <c r="N53" s="309" t="n">
        <v>34</v>
      </c>
      <c r="O53" s="309" t="n">
        <v>109000</v>
      </c>
      <c r="P53" s="309">
        <f>O53*0.00689475729</f>
        <v/>
      </c>
    </row>
    <row customHeight="1" ht="13.8" r="54" s="311">
      <c r="A54" s="309" t="n">
        <v>59</v>
      </c>
      <c r="B54" s="309" t="n">
        <v>96</v>
      </c>
      <c r="C54" s="309" t="n">
        <v>18</v>
      </c>
      <c r="J54" s="309" t="n">
        <v>80</v>
      </c>
      <c r="K54" s="309" t="n">
        <v>216</v>
      </c>
      <c r="L54" s="309" t="n">
        <v>179</v>
      </c>
      <c r="M54" s="309" t="n">
        <v>230</v>
      </c>
      <c r="N54" s="309" t="n">
        <v>33</v>
      </c>
      <c r="O54" s="309" t="n">
        <v>106000</v>
      </c>
      <c r="P54" s="309">
        <f>O54*0.00689475729</f>
        <v/>
      </c>
    </row>
    <row customHeight="1" ht="13.8" r="55" s="311">
      <c r="A55" s="309" t="n">
        <v>58</v>
      </c>
      <c r="B55" s="309" t="n">
        <v>95</v>
      </c>
      <c r="C55" s="309" t="n">
        <v>16</v>
      </c>
      <c r="J55" s="309" t="n">
        <v>79</v>
      </c>
      <c r="K55" s="309" t="n">
        <v>210</v>
      </c>
      <c r="L55" s="309" t="n">
        <v>175</v>
      </c>
      <c r="M55" s="309" t="n">
        <v>222</v>
      </c>
      <c r="N55" s="309" t="n">
        <v>32</v>
      </c>
      <c r="O55" s="309" t="n">
        <v>103000</v>
      </c>
      <c r="P55" s="309">
        <f>O55*0.00689475729</f>
        <v/>
      </c>
    </row>
    <row customHeight="1" ht="13.8" r="56" s="311">
      <c r="A56" s="309" t="n">
        <v>57.5</v>
      </c>
      <c r="B56" s="309" t="n">
        <v>94</v>
      </c>
      <c r="C56" s="309" t="n">
        <v>15</v>
      </c>
      <c r="J56" s="309" t="n">
        <v>78.5</v>
      </c>
      <c r="K56" s="309" t="n">
        <v>205</v>
      </c>
      <c r="L56" s="309" t="n">
        <v>171</v>
      </c>
      <c r="M56" s="309" t="n">
        <v>213</v>
      </c>
      <c r="N56" s="309" t="n">
        <v>31</v>
      </c>
      <c r="O56" s="309" t="n">
        <v>100000</v>
      </c>
      <c r="P56" s="309">
        <f>O56*0.00689475729</f>
        <v/>
      </c>
    </row>
    <row customHeight="1" ht="13.8" r="57" s="311">
      <c r="A57" s="309" t="n">
        <v>57</v>
      </c>
      <c r="B57" s="309" t="n">
        <v>93</v>
      </c>
      <c r="C57" s="309" t="n">
        <v>13</v>
      </c>
      <c r="J57" s="309" t="n">
        <v>78</v>
      </c>
      <c r="K57" s="309" t="n">
        <v>200</v>
      </c>
      <c r="L57" s="309" t="n">
        <v>167</v>
      </c>
      <c r="M57" s="309" t="n">
        <v>208</v>
      </c>
      <c r="N57" s="309" t="n">
        <v>30</v>
      </c>
      <c r="O57" s="309" t="n">
        <v>98000</v>
      </c>
      <c r="P57" s="309">
        <f>O57*0.00689475729</f>
        <v/>
      </c>
    </row>
    <row customHeight="1" ht="13.8" r="58" s="311">
      <c r="A58" s="309" t="n">
        <v>56.5</v>
      </c>
      <c r="B58" s="309" t="n">
        <v>92</v>
      </c>
      <c r="C58" s="309" t="n">
        <v>12</v>
      </c>
      <c r="J58" s="309" t="n">
        <v>77.5</v>
      </c>
      <c r="K58" s="309" t="n">
        <v>195</v>
      </c>
      <c r="L58" s="309" t="n">
        <v>163</v>
      </c>
      <c r="M58" s="309" t="n">
        <v>204</v>
      </c>
      <c r="N58" s="309" t="n">
        <v>29</v>
      </c>
      <c r="O58" s="309" t="n">
        <v>96000</v>
      </c>
      <c r="P58" s="309">
        <f>O58*0.00689475729</f>
        <v/>
      </c>
    </row>
    <row customHeight="1" ht="13.8" r="59" s="311">
      <c r="A59" s="309" t="n">
        <v>56</v>
      </c>
      <c r="B59" s="309" t="n">
        <v>91</v>
      </c>
      <c r="C59" s="309" t="n">
        <v>10</v>
      </c>
      <c r="J59" s="309" t="n">
        <v>77</v>
      </c>
      <c r="K59" s="309" t="n">
        <v>190</v>
      </c>
      <c r="L59" s="309" t="n">
        <v>160</v>
      </c>
      <c r="M59" s="309" t="n">
        <v>196</v>
      </c>
      <c r="N59" s="309" t="n">
        <v>28</v>
      </c>
      <c r="O59" s="309" t="n">
        <v>93000</v>
      </c>
      <c r="P59" s="309">
        <f>O59*0.00689475729</f>
        <v/>
      </c>
    </row>
    <row customHeight="1" ht="13.8" r="60" s="311">
      <c r="A60" s="309" t="n">
        <v>55.5</v>
      </c>
      <c r="B60" s="309" t="n">
        <v>90</v>
      </c>
      <c r="C60" s="309" t="n">
        <v>9</v>
      </c>
      <c r="J60" s="309" t="n">
        <v>76</v>
      </c>
      <c r="K60" s="309" t="n">
        <v>185</v>
      </c>
      <c r="L60" s="309" t="n">
        <v>157</v>
      </c>
      <c r="M60" s="309" t="n">
        <v>192</v>
      </c>
      <c r="N60" s="309" t="n">
        <v>27</v>
      </c>
      <c r="O60" s="309" t="n">
        <v>91000</v>
      </c>
      <c r="P60" s="309">
        <f>O60*0.00689475729</f>
        <v/>
      </c>
    </row>
    <row customHeight="1" ht="13.8" r="61" s="311">
      <c r="A61" s="309" t="n">
        <v>55</v>
      </c>
      <c r="B61" s="309" t="n">
        <v>89</v>
      </c>
      <c r="C61" s="309" t="n">
        <v>8</v>
      </c>
      <c r="J61" s="309" t="n">
        <v>75.5</v>
      </c>
      <c r="K61" s="309" t="n">
        <v>180</v>
      </c>
      <c r="L61" s="309" t="n">
        <v>154</v>
      </c>
      <c r="M61" s="309" t="n">
        <v>188</v>
      </c>
      <c r="N61" s="309" t="n">
        <v>26</v>
      </c>
      <c r="O61" s="309" t="n">
        <v>88000</v>
      </c>
      <c r="P61" s="309">
        <f>O61*0.00689475729</f>
        <v/>
      </c>
    </row>
    <row customHeight="1" ht="13.8" r="62" s="311">
      <c r="A62" s="309" t="n">
        <v>54</v>
      </c>
      <c r="B62" s="309" t="n">
        <v>88</v>
      </c>
      <c r="C62" s="309" t="n">
        <v>7</v>
      </c>
      <c r="J62" s="309" t="n">
        <v>75</v>
      </c>
      <c r="K62" s="309" t="n">
        <v>176</v>
      </c>
      <c r="L62" s="309" t="n">
        <v>151</v>
      </c>
      <c r="M62" s="309" t="n">
        <v>184</v>
      </c>
      <c r="N62" s="309" t="n">
        <v>26</v>
      </c>
      <c r="O62" s="309" t="n">
        <v>86000</v>
      </c>
      <c r="P62" s="309">
        <f>O62*0.00689475729</f>
        <v/>
      </c>
    </row>
    <row customHeight="1" ht="13.8" r="63" s="311">
      <c r="A63" s="309" t="n">
        <v>53.5</v>
      </c>
      <c r="B63" s="309" t="n">
        <v>87</v>
      </c>
      <c r="C63" s="309" t="n">
        <v>6</v>
      </c>
      <c r="J63" s="309" t="n">
        <v>74.5</v>
      </c>
      <c r="K63" s="309" t="n">
        <v>172</v>
      </c>
      <c r="L63" s="309" t="n">
        <v>148</v>
      </c>
      <c r="M63" s="309" t="n">
        <v>180</v>
      </c>
      <c r="N63" s="309" t="n">
        <v>26</v>
      </c>
      <c r="O63" s="309" t="n">
        <v>84000</v>
      </c>
      <c r="P63" s="309">
        <f>O63*0.00689475729</f>
        <v/>
      </c>
    </row>
    <row customHeight="1" ht="13.8" r="64" s="311">
      <c r="A64" s="309" t="n">
        <v>53</v>
      </c>
      <c r="B64" s="309" t="n">
        <v>86</v>
      </c>
      <c r="C64" s="309" t="n">
        <v>5</v>
      </c>
      <c r="J64" s="309" t="n">
        <v>74</v>
      </c>
      <c r="K64" s="309" t="n">
        <v>169</v>
      </c>
      <c r="L64" s="309" t="n">
        <v>145</v>
      </c>
      <c r="M64" s="309" t="n">
        <v>176</v>
      </c>
      <c r="N64" s="309" t="n">
        <v>25</v>
      </c>
      <c r="O64" s="309" t="n">
        <v>83000</v>
      </c>
      <c r="P64" s="309">
        <f>O64*0.00689475729</f>
        <v/>
      </c>
    </row>
    <row customHeight="1" ht="13.8" r="65" s="311">
      <c r="A65" s="309" t="n">
        <v>52.5</v>
      </c>
      <c r="B65" s="309" t="n">
        <v>85</v>
      </c>
      <c r="C65" s="309" t="n">
        <v>4</v>
      </c>
      <c r="J65" s="309" t="n">
        <v>73.5</v>
      </c>
      <c r="K65" s="309" t="n">
        <v>165</v>
      </c>
      <c r="L65" s="309" t="n">
        <v>142</v>
      </c>
      <c r="M65" s="309" t="n">
        <v>173</v>
      </c>
      <c r="N65" s="309" t="n">
        <v>25</v>
      </c>
      <c r="O65" s="309" t="n">
        <v>81000</v>
      </c>
      <c r="P65" s="309">
        <f>O65*0.00689475729</f>
        <v/>
      </c>
    </row>
    <row customHeight="1" ht="13.8" r="66" s="311">
      <c r="A66" s="309" t="n">
        <v>52</v>
      </c>
      <c r="B66" s="309" t="n">
        <v>84</v>
      </c>
      <c r="C66" s="309" t="n">
        <v>3</v>
      </c>
      <c r="J66" s="309" t="n">
        <v>73</v>
      </c>
      <c r="K66" s="309" t="n">
        <v>162</v>
      </c>
      <c r="L66" s="309" t="n">
        <v>140</v>
      </c>
      <c r="M66" s="309" t="n">
        <v>170</v>
      </c>
      <c r="N66" s="309" t="n">
        <v>25</v>
      </c>
      <c r="O66" s="309" t="n">
        <v>79000</v>
      </c>
      <c r="P66" s="309">
        <f>O66*0.00689475729</f>
        <v/>
      </c>
    </row>
    <row customHeight="1" ht="13.8" r="67" s="311">
      <c r="A67" s="309" t="n">
        <v>51</v>
      </c>
      <c r="B67" s="309" t="n">
        <v>83</v>
      </c>
      <c r="C67" s="309" t="n">
        <v>2</v>
      </c>
      <c r="J67" s="309" t="n">
        <v>72</v>
      </c>
      <c r="K67" s="309" t="n">
        <v>159</v>
      </c>
      <c r="L67" s="309" t="n">
        <v>137</v>
      </c>
      <c r="M67" s="309" t="n">
        <v>166</v>
      </c>
      <c r="N67" s="309" t="n">
        <v>24</v>
      </c>
      <c r="O67" s="309" t="n">
        <v>78000</v>
      </c>
      <c r="P67" s="309">
        <f>O67*0.00689475729</f>
        <v/>
      </c>
    </row>
    <row customHeight="1" ht="13.8" r="68" s="311">
      <c r="A68" s="309" t="n">
        <v>50.5</v>
      </c>
      <c r="B68" s="309" t="n">
        <v>82</v>
      </c>
      <c r="C68" s="309" t="n">
        <v>1</v>
      </c>
      <c r="J68" s="309" t="n">
        <v>71.5</v>
      </c>
      <c r="K68" s="309" t="n">
        <v>156</v>
      </c>
      <c r="L68" s="309" t="n">
        <v>135</v>
      </c>
      <c r="M68" s="309" t="n">
        <v>163</v>
      </c>
      <c r="N68" s="309" t="n">
        <v>24</v>
      </c>
      <c r="O68" s="309" t="n">
        <v>76000</v>
      </c>
      <c r="P68" s="309">
        <f>O68*0.00689475729</f>
        <v/>
      </c>
    </row>
    <row customHeight="1" ht="13.8" r="69" s="311">
      <c r="A69" s="309" t="n">
        <v>50</v>
      </c>
      <c r="B69" s="309" t="n">
        <v>81</v>
      </c>
      <c r="C69" s="309" t="n">
        <v>0</v>
      </c>
      <c r="J69" s="309" t="n">
        <v>71</v>
      </c>
      <c r="K69" s="309" t="n">
        <v>153</v>
      </c>
      <c r="L69" s="309" t="n">
        <v>133</v>
      </c>
      <c r="M69" s="309" t="n">
        <v>160</v>
      </c>
      <c r="N69" s="309" t="n">
        <v>24</v>
      </c>
      <c r="O69" s="309" t="n">
        <v>75000</v>
      </c>
      <c r="P69" s="309">
        <f>O69*0.00689475729</f>
        <v/>
      </c>
    </row>
    <row customHeight="1" ht="13.8" r="70" s="311">
      <c r="A70" s="309" t="n">
        <v>49.5</v>
      </c>
      <c r="B70" s="309" t="n">
        <v>80</v>
      </c>
      <c r="J70" s="309" t="n">
        <v>70</v>
      </c>
      <c r="K70" s="309" t="n">
        <v>150</v>
      </c>
      <c r="L70" s="309" t="n">
        <v>130</v>
      </c>
      <c r="O70" s="309" t="n">
        <v>73000</v>
      </c>
      <c r="P70" s="309">
        <f>O70*0.00689475729</f>
        <v/>
      </c>
    </row>
    <row customHeight="1" ht="13.8" r="71" s="311">
      <c r="A71" s="309" t="n">
        <v>49</v>
      </c>
      <c r="B71" s="309" t="n">
        <v>79</v>
      </c>
      <c r="J71" s="309" t="n">
        <v>69.5</v>
      </c>
      <c r="K71" s="309" t="n">
        <v>147</v>
      </c>
      <c r="L71" s="309" t="n">
        <v>128</v>
      </c>
    </row>
    <row customHeight="1" ht="13.8" r="72" s="311">
      <c r="A72" s="309" t="n">
        <v>48.5</v>
      </c>
      <c r="B72" s="309" t="n">
        <v>78</v>
      </c>
      <c r="J72" s="309" t="n">
        <v>69</v>
      </c>
      <c r="K72" s="309" t="n">
        <v>144</v>
      </c>
      <c r="L72" s="309" t="n">
        <v>126</v>
      </c>
    </row>
    <row customHeight="1" ht="13.8" r="73" s="311">
      <c r="A73" s="309" t="n">
        <v>48</v>
      </c>
      <c r="B73" s="309" t="n">
        <v>77</v>
      </c>
      <c r="J73" s="309" t="n">
        <v>68</v>
      </c>
      <c r="K73" s="309" t="n">
        <v>141</v>
      </c>
      <c r="L73" s="309" t="n">
        <v>124</v>
      </c>
    </row>
    <row customHeight="1" ht="13.8" r="74" s="311">
      <c r="A74" s="309" t="n">
        <v>47</v>
      </c>
      <c r="B74" s="309" t="n">
        <v>76</v>
      </c>
      <c r="J74" s="309" t="n">
        <v>67.5</v>
      </c>
      <c r="K74" s="309" t="n">
        <v>139</v>
      </c>
      <c r="L74" s="309" t="n">
        <v>122</v>
      </c>
    </row>
    <row customHeight="1" ht="13.8" r="75" s="311">
      <c r="A75" s="309" t="n">
        <v>46.5</v>
      </c>
      <c r="B75" s="309" t="n">
        <v>75</v>
      </c>
      <c r="F75" s="309" t="n">
        <v>99.5</v>
      </c>
      <c r="J75" s="309" t="n">
        <v>67</v>
      </c>
      <c r="K75" s="309" t="n">
        <v>137</v>
      </c>
      <c r="L75" s="309" t="n">
        <v>120</v>
      </c>
    </row>
    <row customHeight="1" ht="13.8" r="76" s="311">
      <c r="A76" s="309" t="n">
        <v>46</v>
      </c>
      <c r="B76" s="309" t="n">
        <v>74</v>
      </c>
      <c r="F76" s="309" t="n">
        <v>99</v>
      </c>
      <c r="J76" s="309" t="n">
        <v>66</v>
      </c>
      <c r="K76" s="309" t="n">
        <v>135</v>
      </c>
      <c r="L76" s="309" t="n">
        <v>118</v>
      </c>
    </row>
    <row customHeight="1" ht="13.8" r="77" s="311">
      <c r="A77" s="309" t="n">
        <v>45.5</v>
      </c>
      <c r="B77" s="309" t="n">
        <v>73</v>
      </c>
      <c r="F77" s="309" t="n">
        <v>98.5</v>
      </c>
      <c r="J77" s="309" t="n">
        <v>65.5</v>
      </c>
      <c r="K77" s="309" t="n">
        <v>132</v>
      </c>
      <c r="L77" s="309" t="n">
        <v>116</v>
      </c>
    </row>
    <row customHeight="1" ht="13.8" r="78" s="311">
      <c r="A78" s="309" t="n">
        <v>45</v>
      </c>
      <c r="B78" s="309" t="n">
        <v>72</v>
      </c>
      <c r="F78" s="309" t="n">
        <v>98</v>
      </c>
      <c r="J78" s="309" t="n">
        <v>65</v>
      </c>
      <c r="K78" s="309" t="n">
        <v>130</v>
      </c>
      <c r="L78" s="309" t="n">
        <v>114</v>
      </c>
    </row>
    <row customHeight="1" ht="13.8" r="79" s="311">
      <c r="A79" s="309" t="n">
        <v>44.5</v>
      </c>
      <c r="B79" s="309" t="n">
        <v>71</v>
      </c>
      <c r="E79" s="309" t="n">
        <v>100</v>
      </c>
      <c r="F79" s="309" t="n">
        <v>97.5</v>
      </c>
      <c r="J79" s="309" t="n">
        <v>64.2</v>
      </c>
      <c r="K79" s="309" t="n">
        <v>127</v>
      </c>
      <c r="L79" s="309" t="n">
        <v>112</v>
      </c>
    </row>
    <row customHeight="1" ht="13.8" r="80" s="311">
      <c r="A80" s="309" t="n">
        <v>44</v>
      </c>
      <c r="B80" s="309" t="n">
        <v>70</v>
      </c>
      <c r="E80" s="309" t="n">
        <v>99.5</v>
      </c>
      <c r="F80" s="309" t="n">
        <v>97</v>
      </c>
      <c r="J80" s="309" t="n">
        <v>63.5</v>
      </c>
      <c r="K80" s="309" t="n">
        <v>125</v>
      </c>
      <c r="L80" s="309" t="n">
        <v>110</v>
      </c>
    </row>
    <row customHeight="1" ht="13.8" r="81" s="311">
      <c r="A81" s="309" t="n">
        <v>43.5</v>
      </c>
      <c r="B81" s="309" t="n">
        <v>69</v>
      </c>
      <c r="E81" s="309" t="n">
        <v>99</v>
      </c>
      <c r="F81" s="309" t="n">
        <v>96</v>
      </c>
      <c r="J81" s="309" t="n">
        <v>62.8</v>
      </c>
      <c r="K81" s="309" t="n">
        <v>123</v>
      </c>
      <c r="L81" s="309" t="n">
        <v>109</v>
      </c>
    </row>
    <row customHeight="1" ht="13.8" r="82" s="311">
      <c r="A82" s="309" t="n">
        <v>43</v>
      </c>
      <c r="B82" s="309" t="n">
        <v>68</v>
      </c>
      <c r="E82" s="309" t="n">
        <v>98</v>
      </c>
      <c r="F82" s="309" t="n">
        <v>95.5</v>
      </c>
      <c r="J82" s="309" t="n">
        <v>62</v>
      </c>
      <c r="K82" s="309" t="n">
        <v>121</v>
      </c>
      <c r="L82" s="309" t="n">
        <v>107</v>
      </c>
    </row>
    <row customHeight="1" ht="13.8" r="83" s="311">
      <c r="A83" s="309" t="n">
        <v>42.5</v>
      </c>
      <c r="B83" s="309" t="n">
        <v>67</v>
      </c>
      <c r="E83" s="309" t="n">
        <v>97.5</v>
      </c>
      <c r="F83" s="309" t="n">
        <v>95</v>
      </c>
      <c r="J83" s="309" t="n">
        <v>61.4</v>
      </c>
      <c r="K83" s="309" t="n">
        <v>119</v>
      </c>
      <c r="L83" s="309" t="n">
        <v>106</v>
      </c>
    </row>
    <row customHeight="1" ht="13.8" r="84" s="311">
      <c r="A84" s="309" t="n">
        <v>42</v>
      </c>
      <c r="B84" s="309" t="n">
        <v>66</v>
      </c>
      <c r="E84" s="309" t="n">
        <v>97</v>
      </c>
      <c r="F84" s="309" t="n">
        <v>94.5</v>
      </c>
      <c r="J84" s="309" t="n">
        <v>60.5</v>
      </c>
      <c r="K84" s="309" t="n">
        <v>117</v>
      </c>
      <c r="L84" s="309" t="n">
        <v>104</v>
      </c>
    </row>
    <row customHeight="1" ht="13.8" r="85" s="311">
      <c r="A85" s="309" t="n">
        <v>41.8</v>
      </c>
      <c r="B85" s="309" t="n">
        <v>65</v>
      </c>
      <c r="E85" s="309" t="n">
        <v>96</v>
      </c>
      <c r="F85" s="309" t="n">
        <v>94</v>
      </c>
      <c r="J85" s="309" t="n">
        <v>60.1</v>
      </c>
      <c r="K85" s="309" t="n">
        <v>116</v>
      </c>
      <c r="L85" s="309" t="n">
        <v>102</v>
      </c>
    </row>
    <row customHeight="1" ht="13.8" r="86" s="311">
      <c r="A86" s="309" t="n">
        <v>41.5</v>
      </c>
      <c r="B86" s="309" t="n">
        <v>64</v>
      </c>
      <c r="E86" s="309" t="n">
        <v>95.5</v>
      </c>
      <c r="F86" s="309" t="n">
        <v>93.5</v>
      </c>
      <c r="J86" s="309" t="n">
        <v>59.5</v>
      </c>
      <c r="K86" s="309" t="n">
        <v>114</v>
      </c>
      <c r="L86" s="309" t="n">
        <v>101</v>
      </c>
    </row>
    <row customHeight="1" ht="13.8" r="87" s="311">
      <c r="A87" s="309" t="n">
        <v>41</v>
      </c>
      <c r="B87" s="309" t="n">
        <v>63</v>
      </c>
      <c r="E87" s="309" t="n">
        <v>95</v>
      </c>
      <c r="F87" s="309" t="n">
        <v>93</v>
      </c>
      <c r="J87" s="309" t="n">
        <v>58.7</v>
      </c>
      <c r="K87" s="309" t="n">
        <v>112</v>
      </c>
      <c r="L87" s="309" t="n">
        <v>99</v>
      </c>
    </row>
    <row customHeight="1" ht="13.8" r="88" s="311">
      <c r="A88" s="309" t="n">
        <v>40.5</v>
      </c>
      <c r="B88" s="309" t="n">
        <v>62</v>
      </c>
      <c r="E88" s="309" t="n">
        <v>94.5</v>
      </c>
      <c r="F88" s="309" t="n">
        <v>92</v>
      </c>
      <c r="J88" s="309" t="n">
        <v>58</v>
      </c>
      <c r="K88" s="309" t="n">
        <v>110</v>
      </c>
      <c r="L88" s="309" t="n">
        <v>98</v>
      </c>
    </row>
    <row customHeight="1" ht="13.8" r="89" s="311">
      <c r="A89" s="309" t="n">
        <v>40</v>
      </c>
      <c r="B89" s="309" t="n">
        <v>61</v>
      </c>
      <c r="E89" s="309" t="n">
        <v>93.5</v>
      </c>
      <c r="F89" s="309" t="n">
        <v>91.5</v>
      </c>
      <c r="J89" s="309" t="n">
        <v>57.3</v>
      </c>
      <c r="K89" s="309" t="n">
        <v>108</v>
      </c>
      <c r="L89" s="309" t="n">
        <v>96</v>
      </c>
    </row>
    <row customHeight="1" ht="13.8" r="90" s="311">
      <c r="A90" s="309" t="n">
        <v>39.5</v>
      </c>
      <c r="B90" s="309" t="n">
        <v>60</v>
      </c>
      <c r="E90" s="309" t="n">
        <v>93</v>
      </c>
      <c r="F90" s="309" t="n">
        <v>91</v>
      </c>
      <c r="J90" s="309" t="n">
        <v>56.5</v>
      </c>
      <c r="K90" s="309" t="n">
        <v>107</v>
      </c>
      <c r="L90" s="309" t="n">
        <v>95</v>
      </c>
    </row>
    <row customHeight="1" ht="13.8" r="91" s="311">
      <c r="A91" s="309" t="n">
        <v>39</v>
      </c>
      <c r="B91" s="309" t="n">
        <v>59</v>
      </c>
      <c r="E91" s="309" t="n">
        <v>92.5</v>
      </c>
      <c r="F91" s="309" t="n">
        <v>90.5</v>
      </c>
      <c r="J91" s="309" t="n">
        <v>55.9</v>
      </c>
      <c r="K91" s="309" t="n">
        <v>106</v>
      </c>
      <c r="L91" s="309" t="n">
        <v>94</v>
      </c>
    </row>
    <row customHeight="1" ht="13.8" r="92" s="311">
      <c r="A92" s="309" t="n">
        <v>38.5</v>
      </c>
      <c r="B92" s="309" t="n">
        <v>58</v>
      </c>
      <c r="E92" s="309" t="n">
        <v>92</v>
      </c>
      <c r="F92" s="309" t="n">
        <v>90</v>
      </c>
      <c r="J92" s="309" t="n">
        <v>55</v>
      </c>
      <c r="K92" s="309" t="n">
        <v>104</v>
      </c>
      <c r="L92" s="309" t="n">
        <v>92</v>
      </c>
    </row>
    <row customHeight="1" ht="13.8" r="93" s="311">
      <c r="A93" s="309" t="n">
        <v>38</v>
      </c>
      <c r="B93" s="309" t="n">
        <v>57</v>
      </c>
      <c r="E93" s="309" t="n">
        <v>91</v>
      </c>
      <c r="F93" s="309" t="n">
        <v>89.5</v>
      </c>
      <c r="J93" s="309" t="n">
        <v>54.6</v>
      </c>
      <c r="K93" s="309" t="n">
        <v>102</v>
      </c>
      <c r="L93" s="309" t="n">
        <v>91</v>
      </c>
    </row>
    <row customHeight="1" ht="13.8" r="94" s="311">
      <c r="A94" s="309" t="n">
        <v>37.8</v>
      </c>
      <c r="B94" s="309" t="n">
        <v>56</v>
      </c>
      <c r="E94" s="309" t="n">
        <v>90.5</v>
      </c>
      <c r="F94" s="309" t="n">
        <v>89</v>
      </c>
      <c r="J94" s="309" t="n">
        <v>54</v>
      </c>
      <c r="K94" s="309" t="n">
        <v>101</v>
      </c>
      <c r="L94" s="309" t="n">
        <v>90</v>
      </c>
    </row>
    <row customHeight="1" ht="13.8" r="95" s="311">
      <c r="A95" s="309" t="n">
        <v>37.5</v>
      </c>
      <c r="B95" s="309" t="n">
        <v>55</v>
      </c>
      <c r="E95" s="309" t="n">
        <v>90</v>
      </c>
      <c r="F95" s="309" t="n">
        <v>88</v>
      </c>
      <c r="J95" s="309" t="n">
        <v>53.2</v>
      </c>
      <c r="K95" s="309" t="n">
        <v>99</v>
      </c>
      <c r="L95" s="309" t="n">
        <v>89</v>
      </c>
    </row>
    <row customHeight="1" ht="13.8" r="96" s="311">
      <c r="A96" s="309" t="n">
        <v>37</v>
      </c>
      <c r="B96" s="309" t="n">
        <v>54</v>
      </c>
      <c r="E96" s="309" t="n">
        <v>89.5</v>
      </c>
      <c r="F96" s="309" t="n">
        <v>87.5</v>
      </c>
      <c r="J96" s="309" t="n">
        <v>52.5</v>
      </c>
      <c r="L96" s="309" t="n">
        <v>87</v>
      </c>
    </row>
    <row customHeight="1" ht="13.8" r="97" s="311">
      <c r="A97" s="309" t="n">
        <v>36.5</v>
      </c>
      <c r="B97" s="309" t="n">
        <v>53</v>
      </c>
      <c r="E97" s="309" t="n">
        <v>89</v>
      </c>
      <c r="F97" s="309" t="n">
        <v>87</v>
      </c>
      <c r="J97" s="309" t="n">
        <v>51.8</v>
      </c>
      <c r="L97" s="309" t="n">
        <v>86</v>
      </c>
    </row>
    <row customHeight="1" ht="13.8" r="98" s="311">
      <c r="A98" s="309" t="n">
        <v>36</v>
      </c>
      <c r="B98" s="309" t="n">
        <v>52</v>
      </c>
      <c r="E98" s="309" t="n">
        <v>88</v>
      </c>
      <c r="F98" s="309" t="n">
        <v>86.5</v>
      </c>
      <c r="J98" s="309" t="n">
        <v>51</v>
      </c>
      <c r="L98" s="309" t="n">
        <v>85</v>
      </c>
    </row>
    <row customHeight="1" ht="13.8" r="99" s="311">
      <c r="A99" s="309" t="n">
        <v>35.5</v>
      </c>
      <c r="B99" s="309" t="n">
        <v>51</v>
      </c>
      <c r="E99" s="309" t="n">
        <v>87.5</v>
      </c>
      <c r="F99" s="309" t="n">
        <v>86</v>
      </c>
      <c r="J99" s="309" t="n">
        <v>50.4</v>
      </c>
      <c r="L99" s="309" t="n">
        <v>84</v>
      </c>
    </row>
    <row customHeight="1" ht="13.8" r="100" s="311">
      <c r="A100" s="309" t="n">
        <v>35</v>
      </c>
      <c r="B100" s="309" t="n">
        <v>50</v>
      </c>
      <c r="E100" s="309" t="n">
        <v>87</v>
      </c>
      <c r="F100" s="309" t="n">
        <v>85.5</v>
      </c>
      <c r="J100" s="309" t="n">
        <v>49.5</v>
      </c>
      <c r="L100" s="309" t="n">
        <v>83</v>
      </c>
    </row>
    <row customHeight="1" ht="13.8" r="101" s="311">
      <c r="A101" s="309" t="n">
        <v>34.8</v>
      </c>
      <c r="B101" s="309" t="n">
        <v>49</v>
      </c>
      <c r="E101" s="309" t="n">
        <v>86.5</v>
      </c>
      <c r="F101" s="309" t="n">
        <v>85</v>
      </c>
      <c r="J101" s="309" t="n">
        <v>49.1</v>
      </c>
      <c r="L101" s="309" t="n">
        <v>82</v>
      </c>
    </row>
    <row customHeight="1" ht="13.8" r="102" s="311">
      <c r="A102" s="309" t="n">
        <v>34.5</v>
      </c>
      <c r="B102" s="309" t="n">
        <v>48</v>
      </c>
      <c r="E102" s="309" t="n">
        <v>85.5</v>
      </c>
      <c r="F102" s="309" t="n">
        <v>84.5</v>
      </c>
      <c r="J102" s="309" t="n">
        <v>48.5</v>
      </c>
      <c r="L102" s="309" t="n">
        <v>81</v>
      </c>
    </row>
    <row customHeight="1" ht="13.8" r="103" s="311">
      <c r="A103" s="309" t="n">
        <v>34</v>
      </c>
      <c r="B103" s="309" t="n">
        <v>47</v>
      </c>
      <c r="E103" s="309" t="n">
        <v>85</v>
      </c>
      <c r="F103" s="309" t="n">
        <v>84</v>
      </c>
      <c r="J103" s="309" t="n">
        <v>47.7</v>
      </c>
      <c r="L103" s="309" t="n">
        <v>80</v>
      </c>
    </row>
    <row customHeight="1" ht="13.8" r="104" s="311">
      <c r="A104" s="309" t="n">
        <v>33.5</v>
      </c>
      <c r="B104" s="309" t="n">
        <v>46</v>
      </c>
      <c r="E104" s="309" t="n">
        <v>84.5</v>
      </c>
      <c r="F104" s="309" t="n">
        <v>83</v>
      </c>
      <c r="J104" s="309" t="n">
        <v>47</v>
      </c>
      <c r="L104" s="309" t="n">
        <v>79</v>
      </c>
    </row>
    <row customHeight="1" ht="13.8" r="105" s="311">
      <c r="A105" s="309" t="n">
        <v>33</v>
      </c>
      <c r="B105" s="309" t="n">
        <v>45</v>
      </c>
      <c r="E105" s="309" t="n">
        <v>84</v>
      </c>
      <c r="F105" s="309" t="n">
        <v>82.5</v>
      </c>
      <c r="J105" s="309" t="n">
        <v>46.2</v>
      </c>
      <c r="L105" s="309" t="n">
        <v>79</v>
      </c>
    </row>
    <row customHeight="1" ht="13.8" r="106" s="311">
      <c r="A106" s="309" t="n">
        <v>32.5</v>
      </c>
      <c r="B106" s="309" t="n">
        <v>44</v>
      </c>
      <c r="E106" s="309" t="n">
        <v>83.5</v>
      </c>
      <c r="F106" s="309" t="n">
        <v>82</v>
      </c>
      <c r="J106" s="309" t="n">
        <v>45.5</v>
      </c>
      <c r="L106" s="309" t="n">
        <v>78</v>
      </c>
    </row>
    <row customHeight="1" ht="13.8" r="107" s="311">
      <c r="A107" s="309" t="n">
        <v>32</v>
      </c>
      <c r="B107" s="309" t="n">
        <v>43</v>
      </c>
      <c r="E107" s="309" t="n">
        <v>82.5</v>
      </c>
      <c r="F107" s="309" t="n">
        <v>81.5</v>
      </c>
      <c r="J107" s="309" t="n">
        <v>44.8</v>
      </c>
      <c r="L107" s="309" t="n">
        <v>77</v>
      </c>
    </row>
    <row customHeight="1" ht="13.8" r="108" s="311">
      <c r="A108" s="309" t="n">
        <v>31.5</v>
      </c>
      <c r="B108" s="309" t="n">
        <v>42</v>
      </c>
      <c r="E108" s="309" t="n">
        <v>82</v>
      </c>
      <c r="F108" s="309" t="n">
        <v>81</v>
      </c>
      <c r="J108" s="309" t="n">
        <v>44</v>
      </c>
      <c r="L108" s="309" t="n">
        <v>76</v>
      </c>
    </row>
    <row customHeight="1" ht="13.8" r="109" s="311">
      <c r="A109" s="309" t="n">
        <v>31</v>
      </c>
      <c r="B109" s="309" t="n">
        <v>41</v>
      </c>
      <c r="E109" s="309" t="n">
        <v>81.5</v>
      </c>
      <c r="F109" s="309" t="n">
        <v>80.5</v>
      </c>
      <c r="J109" s="309" t="n">
        <v>43.4</v>
      </c>
      <c r="L109" s="309" t="n">
        <v>75</v>
      </c>
    </row>
    <row customHeight="1" ht="13.8" r="110" s="311">
      <c r="A110" s="309" t="n">
        <v>30.8</v>
      </c>
      <c r="B110" s="309" t="n">
        <v>40</v>
      </c>
      <c r="E110" s="309" t="n">
        <v>81</v>
      </c>
      <c r="F110" s="309" t="n">
        <v>79.5</v>
      </c>
      <c r="J110" s="309" t="n">
        <v>43</v>
      </c>
      <c r="L110" s="309" t="n">
        <v>74</v>
      </c>
    </row>
    <row customHeight="1" ht="13.8" r="111" s="311">
      <c r="A111" s="309" t="n">
        <v>30.5</v>
      </c>
      <c r="B111" s="309" t="n">
        <v>39</v>
      </c>
      <c r="E111" s="309" t="n">
        <v>80</v>
      </c>
      <c r="F111" s="309" t="n">
        <v>79</v>
      </c>
      <c r="J111" s="309" t="n">
        <v>42.1</v>
      </c>
      <c r="L111" s="309" t="n">
        <v>74</v>
      </c>
    </row>
    <row customHeight="1" ht="13.8" r="112" s="311">
      <c r="A112" s="309" t="n">
        <v>30</v>
      </c>
      <c r="B112" s="309" t="n">
        <v>38</v>
      </c>
      <c r="E112" s="309" t="n">
        <v>79.5</v>
      </c>
      <c r="F112" s="309" t="n">
        <v>78.5</v>
      </c>
      <c r="J112" s="309" t="n">
        <v>41.5</v>
      </c>
      <c r="L112" s="309" t="n">
        <v>73</v>
      </c>
    </row>
    <row customHeight="1" ht="13.8" r="113" s="311">
      <c r="A113" s="309" t="n">
        <v>29.5</v>
      </c>
      <c r="B113" s="309" t="n">
        <v>37</v>
      </c>
      <c r="E113" s="309" t="n">
        <v>79</v>
      </c>
      <c r="F113" s="309" t="n">
        <v>78</v>
      </c>
      <c r="J113" s="309" t="n">
        <v>40.7</v>
      </c>
      <c r="L113" s="309" t="n">
        <v>72</v>
      </c>
    </row>
    <row customHeight="1" ht="13.8" r="114" s="311">
      <c r="A114" s="309" t="n">
        <v>29</v>
      </c>
      <c r="B114" s="309" t="n">
        <v>36</v>
      </c>
      <c r="E114" s="309" t="n">
        <v>78.5</v>
      </c>
      <c r="F114" s="309" t="n">
        <v>77.5</v>
      </c>
      <c r="J114" s="309" t="n">
        <v>40</v>
      </c>
      <c r="L114" s="309" t="n">
        <v>71</v>
      </c>
    </row>
    <row customHeight="1" ht="13.8" r="115" s="311">
      <c r="A115" s="309" t="n">
        <v>28.5</v>
      </c>
      <c r="B115" s="309" t="n">
        <v>35</v>
      </c>
      <c r="E115" s="309" t="n">
        <v>78</v>
      </c>
      <c r="F115" s="309" t="n">
        <v>77</v>
      </c>
      <c r="J115" s="309" t="n">
        <v>39.3</v>
      </c>
      <c r="L115" s="309" t="n">
        <v>71</v>
      </c>
    </row>
    <row customHeight="1" ht="13.8" r="116" s="311">
      <c r="A116" s="309" t="n">
        <v>28</v>
      </c>
      <c r="B116" s="309" t="n">
        <v>34</v>
      </c>
      <c r="E116" s="309" t="n">
        <v>77</v>
      </c>
      <c r="F116" s="309" t="n">
        <v>76.5</v>
      </c>
      <c r="J116" s="309" t="n">
        <v>38.5</v>
      </c>
      <c r="L116" s="309" t="n">
        <v>70</v>
      </c>
    </row>
    <row customHeight="1" ht="13.8" r="117" s="311">
      <c r="A117" s="309" t="n">
        <v>27.8</v>
      </c>
      <c r="B117" s="309" t="n">
        <v>33</v>
      </c>
      <c r="E117" s="309" t="n">
        <v>76.5</v>
      </c>
      <c r="F117" s="309" t="n">
        <v>75.5</v>
      </c>
      <c r="J117" s="309" t="n">
        <v>37.9</v>
      </c>
      <c r="L117" s="309" t="n">
        <v>69</v>
      </c>
    </row>
    <row customHeight="1" ht="13.8" r="118" s="311">
      <c r="A118" s="309" t="n">
        <v>27.5</v>
      </c>
      <c r="B118" s="309" t="n">
        <v>32</v>
      </c>
      <c r="E118" s="309" t="n">
        <v>76</v>
      </c>
      <c r="F118" s="309" t="n">
        <v>75</v>
      </c>
      <c r="J118" s="309" t="n">
        <v>37.5</v>
      </c>
      <c r="L118" s="309" t="n">
        <v>68</v>
      </c>
    </row>
    <row customHeight="1" ht="13.8" r="119" s="311">
      <c r="A119" s="309" t="n">
        <v>27</v>
      </c>
      <c r="B119" s="309" t="n">
        <v>31</v>
      </c>
      <c r="E119" s="309" t="n">
        <v>75.5</v>
      </c>
      <c r="F119" s="309" t="n">
        <v>74.5</v>
      </c>
      <c r="J119" s="309" t="n">
        <v>36.6</v>
      </c>
      <c r="L119" s="309" t="n">
        <v>68</v>
      </c>
    </row>
    <row customHeight="1" ht="13.8" r="120" s="311">
      <c r="A120" s="309" t="n">
        <v>26.5</v>
      </c>
      <c r="B120" s="309" t="n">
        <v>30</v>
      </c>
      <c r="E120" s="309" t="n">
        <v>75</v>
      </c>
      <c r="F120" s="309" t="n">
        <v>74</v>
      </c>
      <c r="J120" s="309" t="n">
        <v>36</v>
      </c>
      <c r="L120" s="309" t="n">
        <v>67</v>
      </c>
    </row>
    <row customHeight="1" ht="13.8" r="121" s="311">
      <c r="A121" s="309" t="n">
        <v>26</v>
      </c>
      <c r="B121" s="309" t="n">
        <v>29</v>
      </c>
      <c r="E121" s="309" t="n">
        <v>74</v>
      </c>
      <c r="F121" s="309" t="n">
        <v>73.5</v>
      </c>
      <c r="J121" s="309" t="n">
        <v>35.2</v>
      </c>
      <c r="L121" s="309" t="n">
        <v>66</v>
      </c>
    </row>
    <row customHeight="1" ht="13.8" r="122" s="311">
      <c r="A122" s="309" t="n">
        <v>25.5</v>
      </c>
      <c r="B122" s="309" t="n">
        <v>28</v>
      </c>
      <c r="E122" s="309" t="n">
        <v>73.5</v>
      </c>
      <c r="F122" s="309" t="n">
        <v>73</v>
      </c>
      <c r="J122" s="309" t="n">
        <v>34.5</v>
      </c>
      <c r="L122" s="309" t="n">
        <v>66</v>
      </c>
    </row>
    <row customHeight="1" ht="13.8" r="123" s="311">
      <c r="A123" s="309" t="n">
        <v>25</v>
      </c>
      <c r="B123" s="309" t="n">
        <v>27</v>
      </c>
      <c r="E123" s="309" t="n">
        <v>73</v>
      </c>
      <c r="F123" s="309" t="n">
        <v>72.5</v>
      </c>
      <c r="J123" s="309" t="n">
        <v>33.8</v>
      </c>
      <c r="L123" s="309" t="n">
        <v>65</v>
      </c>
    </row>
    <row customHeight="1" ht="13.8" r="124" s="311">
      <c r="A124" s="309" t="n">
        <v>24.5</v>
      </c>
      <c r="B124" s="309" t="n">
        <v>26</v>
      </c>
      <c r="E124" s="309" t="n">
        <v>72.5</v>
      </c>
      <c r="F124" s="309" t="n">
        <v>72</v>
      </c>
      <c r="J124" s="309" t="n">
        <v>33.1</v>
      </c>
      <c r="L124" s="309" t="n">
        <v>65</v>
      </c>
    </row>
    <row customHeight="1" ht="13.8" r="125" s="311">
      <c r="A125" s="309" t="n">
        <v>24.2</v>
      </c>
      <c r="B125" s="309" t="n">
        <v>25</v>
      </c>
      <c r="E125" s="309" t="n">
        <v>72</v>
      </c>
      <c r="F125" s="309" t="n">
        <v>71</v>
      </c>
      <c r="J125" s="309" t="n">
        <v>32.4</v>
      </c>
      <c r="L125" s="309" t="n">
        <v>64</v>
      </c>
    </row>
    <row customHeight="1" ht="13.8" r="126" s="311">
      <c r="A126" s="309" t="n">
        <v>24</v>
      </c>
      <c r="B126" s="309" t="n">
        <v>24</v>
      </c>
      <c r="E126" s="309" t="n">
        <v>71</v>
      </c>
      <c r="F126" s="309" t="n">
        <v>70.5</v>
      </c>
      <c r="J126" s="309" t="n">
        <v>32</v>
      </c>
      <c r="L126" s="309" t="n">
        <v>64</v>
      </c>
    </row>
    <row customHeight="1" ht="13.8" r="127" s="311">
      <c r="A127" s="309" t="n">
        <v>23.5</v>
      </c>
      <c r="B127" s="309" t="n">
        <v>23</v>
      </c>
      <c r="E127" s="309" t="n">
        <v>70.5</v>
      </c>
      <c r="F127" s="309" t="n">
        <v>70</v>
      </c>
      <c r="J127" s="309" t="n">
        <v>31.1</v>
      </c>
      <c r="L127" s="309" t="n">
        <v>63</v>
      </c>
    </row>
    <row customHeight="1" ht="13.8" r="128" s="311">
      <c r="A128" s="309" t="n">
        <v>23</v>
      </c>
      <c r="B128" s="309" t="n">
        <v>22</v>
      </c>
      <c r="E128" s="309" t="n">
        <v>70</v>
      </c>
      <c r="F128" s="309" t="n">
        <v>69.5</v>
      </c>
      <c r="J128" s="309" t="n">
        <v>30.4</v>
      </c>
      <c r="L128" s="309" t="n">
        <v>63</v>
      </c>
    </row>
    <row customHeight="1" ht="13.8" r="129" s="311">
      <c r="A129" s="309" t="n">
        <v>22.5</v>
      </c>
      <c r="B129" s="309" t="n">
        <v>21</v>
      </c>
      <c r="E129" s="309" t="n">
        <v>69.5</v>
      </c>
      <c r="F129" s="309" t="n">
        <v>69</v>
      </c>
      <c r="J129" s="309" t="n">
        <v>29.7</v>
      </c>
      <c r="L129" s="309" t="n">
        <v>62</v>
      </c>
    </row>
    <row customHeight="1" ht="13.8" r="130" s="311">
      <c r="A130" s="309" t="n">
        <v>22</v>
      </c>
      <c r="B130" s="309" t="n">
        <v>20</v>
      </c>
      <c r="E130" s="309" t="n">
        <v>68.5</v>
      </c>
      <c r="F130" s="309" t="n">
        <v>68.5</v>
      </c>
      <c r="J130" s="309" t="n">
        <v>29</v>
      </c>
      <c r="L130" s="309" t="n">
        <v>62</v>
      </c>
    </row>
    <row customHeight="1" ht="13.8" r="131" s="311">
      <c r="A131" s="309" t="n">
        <v>21.5</v>
      </c>
      <c r="B131" s="309" t="n">
        <v>19</v>
      </c>
      <c r="E131" s="309" t="n">
        <v>68</v>
      </c>
      <c r="F131" s="309" t="n">
        <v>68</v>
      </c>
      <c r="J131" s="309" t="n">
        <v>28.1</v>
      </c>
      <c r="L131" s="309" t="n">
        <v>61</v>
      </c>
    </row>
    <row customHeight="1" ht="13.8" r="132" s="311">
      <c r="A132" s="309" t="n">
        <v>21.2</v>
      </c>
      <c r="B132" s="309" t="n">
        <v>18</v>
      </c>
      <c r="E132" s="309" t="n">
        <v>67.5</v>
      </c>
      <c r="F132" s="309" t="n">
        <v>67</v>
      </c>
      <c r="J132" s="309" t="n">
        <v>27.4</v>
      </c>
      <c r="L132" s="309" t="n">
        <v>61</v>
      </c>
    </row>
    <row customHeight="1" ht="13.8" r="133" s="311">
      <c r="A133" s="309" t="n">
        <v>21</v>
      </c>
      <c r="B133" s="309" t="n">
        <v>17</v>
      </c>
      <c r="E133" s="309" t="n">
        <v>67</v>
      </c>
      <c r="F133" s="309" t="n">
        <v>66.5</v>
      </c>
      <c r="J133" s="309" t="n">
        <v>26.7</v>
      </c>
      <c r="L133" s="309" t="n">
        <v>60</v>
      </c>
    </row>
    <row customHeight="1" ht="13.8" r="134" s="311">
      <c r="A134" s="309" t="n">
        <v>20.5</v>
      </c>
      <c r="B134" s="309" t="n">
        <v>16</v>
      </c>
      <c r="E134" s="309" t="n">
        <v>66.5</v>
      </c>
      <c r="F134" s="309" t="n">
        <v>66</v>
      </c>
      <c r="J134" s="309" t="n">
        <v>26</v>
      </c>
      <c r="L134" s="309" t="n">
        <v>60</v>
      </c>
    </row>
    <row customHeight="1" ht="13.8" r="135" s="311">
      <c r="A135" s="309" t="n">
        <v>20</v>
      </c>
      <c r="B135" s="309" t="n">
        <v>15</v>
      </c>
      <c r="E135" s="309" t="n">
        <v>65.5</v>
      </c>
      <c r="F135" s="309" t="n">
        <v>65.5</v>
      </c>
      <c r="J135" s="309" t="n">
        <v>25.3</v>
      </c>
      <c r="L135" s="309" t="n">
        <v>59</v>
      </c>
    </row>
    <row customHeight="1" ht="13.8" r="136" s="311">
      <c r="B136" s="309" t="n">
        <v>14</v>
      </c>
      <c r="E136" s="309" t="n">
        <v>65</v>
      </c>
      <c r="F136" s="309" t="n">
        <v>65</v>
      </c>
      <c r="J136" s="309" t="n">
        <v>24.6</v>
      </c>
      <c r="L136" s="309" t="n">
        <v>59</v>
      </c>
    </row>
    <row customHeight="1" ht="13.8" r="137" s="311">
      <c r="B137" s="309" t="n">
        <v>13</v>
      </c>
      <c r="E137" s="309" t="n">
        <v>64.5</v>
      </c>
      <c r="F137" s="309" t="n">
        <v>64.5</v>
      </c>
      <c r="J137" s="309" t="n">
        <v>23.9</v>
      </c>
      <c r="L137" s="309" t="n">
        <v>58</v>
      </c>
    </row>
    <row customHeight="1" ht="13.8" r="138" s="311">
      <c r="B138" s="309" t="n">
        <v>12</v>
      </c>
      <c r="E138" s="309" t="n">
        <v>64</v>
      </c>
      <c r="F138" s="309" t="n">
        <v>64</v>
      </c>
      <c r="J138" s="309" t="n">
        <v>23.5</v>
      </c>
      <c r="L138" s="309" t="n">
        <v>58</v>
      </c>
    </row>
    <row customHeight="1" ht="13.8" r="139" s="311">
      <c r="B139" s="309" t="n">
        <v>11</v>
      </c>
      <c r="E139" s="309" t="n">
        <v>63.5</v>
      </c>
      <c r="F139" s="309" t="n">
        <v>63.5</v>
      </c>
      <c r="J139" s="309" t="n">
        <v>22.6</v>
      </c>
      <c r="L139" s="309" t="n">
        <v>57</v>
      </c>
    </row>
    <row customHeight="1" ht="13.8" r="140" s="311">
      <c r="B140" s="309" t="n">
        <v>10</v>
      </c>
      <c r="E140" s="309" t="n">
        <v>62.5</v>
      </c>
      <c r="F140" s="309" t="n">
        <v>63</v>
      </c>
      <c r="J140" s="309" t="n">
        <v>21.9</v>
      </c>
      <c r="L140" s="309" t="n">
        <v>57</v>
      </c>
    </row>
    <row customHeight="1" ht="13.8" r="141" s="311">
      <c r="B141" s="309" t="n">
        <v>9</v>
      </c>
      <c r="E141" s="309" t="n">
        <v>62</v>
      </c>
      <c r="F141" s="309" t="n">
        <v>62</v>
      </c>
      <c r="J141" s="309" t="n">
        <v>21.2</v>
      </c>
      <c r="L141" s="309" t="n">
        <v>56</v>
      </c>
    </row>
    <row customHeight="1" ht="13.8" r="142" s="311">
      <c r="B142" s="309" t="n">
        <v>8</v>
      </c>
      <c r="E142" s="309" t="n">
        <v>61.5</v>
      </c>
      <c r="F142" s="309" t="n">
        <v>61.5</v>
      </c>
      <c r="J142" s="309" t="n">
        <v>20.5</v>
      </c>
      <c r="L142" s="309" t="n">
        <v>56</v>
      </c>
    </row>
    <row customHeight="1" ht="13.8" r="143" s="311">
      <c r="B143" s="309" t="n">
        <v>7</v>
      </c>
      <c r="E143" s="309" t="n">
        <v>61</v>
      </c>
      <c r="F143" s="309" t="n">
        <v>61</v>
      </c>
      <c r="J143" s="309" t="n">
        <v>19.8</v>
      </c>
      <c r="L143" s="309" t="n">
        <v>56</v>
      </c>
    </row>
    <row customHeight="1" ht="13.8" r="144" s="311">
      <c r="B144" s="309" t="n">
        <v>6</v>
      </c>
      <c r="E144" s="309" t="n">
        <v>60.5</v>
      </c>
      <c r="F144" s="309" t="n">
        <v>60.5</v>
      </c>
      <c r="J144" s="309" t="n">
        <v>19.1</v>
      </c>
      <c r="L144" s="309" t="n">
        <v>55</v>
      </c>
    </row>
    <row customHeight="1" ht="13.8" r="145" s="311">
      <c r="B145" s="309" t="n">
        <v>5</v>
      </c>
      <c r="E145" s="309" t="n">
        <v>60</v>
      </c>
      <c r="F145" s="309" t="n">
        <v>60</v>
      </c>
      <c r="J145" s="309" t="n">
        <v>18.4</v>
      </c>
      <c r="L145" s="309" t="n">
        <v>55</v>
      </c>
    </row>
    <row customHeight="1" ht="13.8" r="146" s="311">
      <c r="B146" s="309" t="n">
        <v>4</v>
      </c>
      <c r="E146" s="309" t="n">
        <v>59</v>
      </c>
      <c r="F146" s="309" t="n">
        <v>59.5</v>
      </c>
      <c r="J146" s="309" t="n">
        <v>18</v>
      </c>
      <c r="L146" s="309" t="n">
        <v>55</v>
      </c>
    </row>
    <row customHeight="1" ht="13.8" r="147" s="311">
      <c r="B147" s="309" t="n">
        <v>3</v>
      </c>
      <c r="E147" s="309" t="n">
        <v>58.5</v>
      </c>
      <c r="F147" s="309" t="n">
        <v>59</v>
      </c>
      <c r="J147" s="309" t="n">
        <v>17.1</v>
      </c>
      <c r="L147" s="309" t="n">
        <v>54</v>
      </c>
    </row>
    <row customHeight="1" ht="13.8" r="148" s="311">
      <c r="B148" s="309" t="n">
        <v>2</v>
      </c>
      <c r="E148" s="309" t="n">
        <v>58</v>
      </c>
      <c r="F148" s="309" t="n">
        <v>58</v>
      </c>
      <c r="J148" s="309" t="n">
        <v>16.4</v>
      </c>
      <c r="L148" s="309" t="n">
        <v>54</v>
      </c>
    </row>
    <row customHeight="1" ht="13.8" r="149" s="311">
      <c r="B149" s="309" t="n">
        <v>1</v>
      </c>
      <c r="E149" s="309" t="n">
        <v>57.5</v>
      </c>
      <c r="F149" s="309" t="n">
        <v>57.5</v>
      </c>
      <c r="J149" s="309" t="n">
        <v>15.7</v>
      </c>
      <c r="L149" s="309" t="n">
        <v>53</v>
      </c>
    </row>
    <row customHeight="1" ht="13.8" r="150" s="311">
      <c r="B150" s="309" t="n">
        <v>0</v>
      </c>
      <c r="E150" s="309" t="n">
        <v>57</v>
      </c>
      <c r="F150" s="309" t="n">
        <v>57</v>
      </c>
      <c r="J150" s="309" t="n">
        <v>15</v>
      </c>
      <c r="L150" s="309" t="n">
        <v>53</v>
      </c>
    </row>
  </sheetData>
  <mergeCells count="3">
    <mergeCell ref="A1:F1"/>
    <mergeCell ref="G1:J1"/>
    <mergeCell ref="K1:L1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G6"/>
  <sheetViews>
    <sheetView colorId="64" defaultGridColor="1" rightToLeft="0" showFormulas="0" showGridLines="1" showOutlineSymbols="1" showRowColHeaders="1" showZeros="1" tabSelected="0" topLeftCell="A1" view="normal" workbookViewId="0" zoomScale="85" zoomScaleNormal="85" zoomScalePageLayoutView="100">
      <selection activeCell="L20" activeCellId="0" pane="topLeft" sqref="L20"/>
    </sheetView>
  </sheetViews>
  <sheetFormatPr baseColWidth="8" defaultRowHeight="14.25" outlineLevelRow="0" zeroHeight="0"/>
  <cols>
    <col customWidth="1" max="1" min="1" style="309" width="18"/>
    <col customWidth="1" max="6" min="2" style="309" width="10.61"/>
    <col customWidth="1" max="7" min="7" style="309" width="9"/>
    <col customWidth="1" max="1025" min="8" style="309" width="8.6"/>
  </cols>
  <sheetData>
    <row customHeight="1" ht="18.75" r="1" s="311">
      <c r="A1" s="589" t="inlineStr">
        <is>
          <t>Gatunek żeliwa</t>
        </is>
      </c>
      <c r="B1" s="590" t="inlineStr">
        <is>
          <t>Rm, MPa</t>
        </is>
      </c>
      <c r="C1" s="590" t="inlineStr">
        <is>
          <t>Rp0,2, MPa</t>
        </is>
      </c>
      <c r="D1" s="590" t="inlineStr">
        <is>
          <t>A5, %</t>
        </is>
      </c>
      <c r="E1" s="589" t="inlineStr">
        <is>
          <t>HBW</t>
        </is>
      </c>
      <c r="F1" s="589" t="inlineStr">
        <is>
          <t>K, J</t>
        </is>
      </c>
      <c r="G1" s="309" t="inlineStr">
        <is>
          <t>KV, J</t>
        </is>
      </c>
    </row>
    <row customHeight="1" ht="15" r="2" s="311">
      <c r="A2" s="589" t="inlineStr">
        <is>
          <t>EN-GJS-800-10</t>
        </is>
      </c>
      <c r="B2" s="309" t="n">
        <v>800</v>
      </c>
      <c r="C2" s="309" t="n">
        <v>500</v>
      </c>
      <c r="D2" s="309" t="n">
        <v>10</v>
      </c>
      <c r="E2" s="309" t="inlineStr">
        <is>
          <t>250-310</t>
        </is>
      </c>
      <c r="F2" s="591" t="n">
        <v>110</v>
      </c>
      <c r="G2" s="309" t="n">
        <v>10</v>
      </c>
    </row>
    <row customHeight="1" ht="15" r="3" s="311">
      <c r="A3" s="589" t="inlineStr">
        <is>
          <t>EN-GJS-900-8</t>
        </is>
      </c>
      <c r="B3" s="309" t="n">
        <v>900</v>
      </c>
      <c r="C3" s="309" t="n">
        <v>600</v>
      </c>
      <c r="D3" s="309" t="n">
        <v>8</v>
      </c>
      <c r="E3" s="309" t="inlineStr">
        <is>
          <t>280-340</t>
        </is>
      </c>
      <c r="F3" s="591" t="n">
        <v>100</v>
      </c>
      <c r="G3" s="309" t="n">
        <v>9.1</v>
      </c>
    </row>
    <row customHeight="1" ht="15" r="4" s="311">
      <c r="A4" s="589" t="inlineStr">
        <is>
          <t>EN-GJS-1050-6</t>
        </is>
      </c>
      <c r="B4" s="309" t="n">
        <v>1050</v>
      </c>
      <c r="C4" s="309" t="n">
        <v>700</v>
      </c>
      <c r="D4" s="309" t="n">
        <v>6</v>
      </c>
      <c r="E4" s="309" t="inlineStr">
        <is>
          <t>320-380</t>
        </is>
      </c>
      <c r="F4" s="591" t="n">
        <v>80</v>
      </c>
      <c r="G4" s="309" t="n">
        <v>7.3</v>
      </c>
    </row>
    <row customHeight="1" ht="15" r="5" s="311">
      <c r="A5" s="589" t="inlineStr">
        <is>
          <t>EN-GJS-1200-3</t>
        </is>
      </c>
      <c r="B5" s="309" t="n">
        <v>1200</v>
      </c>
      <c r="C5" s="309" t="n">
        <v>850</v>
      </c>
      <c r="D5" s="309" t="n">
        <v>3</v>
      </c>
      <c r="E5" s="309" t="inlineStr">
        <is>
          <t>340-420</t>
        </is>
      </c>
      <c r="F5" s="591" t="n">
        <v>60</v>
      </c>
      <c r="G5" s="309" t="n">
        <v>5.5</v>
      </c>
    </row>
    <row customHeight="1" ht="15" r="6" s="311">
      <c r="A6" s="589" t="inlineStr">
        <is>
          <t>EN-GJS-1400-1</t>
        </is>
      </c>
      <c r="B6" s="592" t="n">
        <v>1400</v>
      </c>
      <c r="C6" s="592" t="n">
        <v>1100</v>
      </c>
      <c r="D6" s="592" t="n">
        <v>1</v>
      </c>
      <c r="E6" s="592" t="inlineStr">
        <is>
          <t>380-480</t>
        </is>
      </c>
      <c r="F6" s="593" t="n">
        <v>35</v>
      </c>
      <c r="G6" s="309" t="n">
        <v>3.2</v>
      </c>
    </row>
    <row customHeight="1" ht="13.8" r="9" s="311"/>
    <row customHeight="1" ht="13.8" r="10" s="311"/>
    <row customHeight="1" ht="13.8" r="11" s="311"/>
    <row customHeight="1" ht="13.8" r="20" s="311"/>
    <row customHeight="1" ht="13.8" r="21" s="311"/>
    <row customHeight="1" ht="13.8" r="22" s="311"/>
    <row customHeight="1" ht="13.8" r="23" s="311"/>
    <row customHeight="1" ht="13.8" r="24" s="311"/>
  </sheetData>
  <printOptions gridLines="0" gridLinesSet="1" headings="0" horizontalCentered="0" verticalCentered="0"/>
  <pageMargins bottom="0.39375" footer="0" header="0" left="0" right="0" top="0.39375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&amp;C&amp;A</oddHeader>
    <oddFooter>&amp;CStrona &amp;P</oddFooter>
    <evenHeader/>
    <evenFooter/>
    <firstHeader/>
    <firstFooter/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BQ309"/>
  <sheetViews>
    <sheetView colorId="64" defaultGridColor="1" rightToLeft="0" showFormulas="0" showGridLines="1" showOutlineSymbols="1" showRowColHeaders="1" showZeros="1" tabSelected="0" topLeftCell="A268" view="normal" workbookViewId="0" zoomScale="85" zoomScaleNormal="85" zoomScalePageLayoutView="100">
      <selection activeCell="F312" activeCellId="0" pane="topLeft" sqref="F312"/>
    </sheetView>
  </sheetViews>
  <sheetFormatPr baseColWidth="8" defaultRowHeight="13.8" outlineLevelRow="0" zeroHeight="0"/>
  <cols>
    <col customWidth="1" max="1025" min="1" style="309" width="8.6"/>
  </cols>
  <sheetData>
    <row customHeight="1" ht="15" r="1" s="311">
      <c r="A1" s="594" t="n">
        <v>3.6</v>
      </c>
      <c r="B1" s="594" t="n">
        <v>2.7</v>
      </c>
      <c r="C1" s="594" t="n">
        <v>0.1</v>
      </c>
      <c r="D1" s="595" t="n">
        <v>0.06</v>
      </c>
      <c r="E1" s="594" t="n">
        <v>0</v>
      </c>
      <c r="F1" s="594" t="n">
        <v>0</v>
      </c>
      <c r="G1" s="594" t="n">
        <v>0</v>
      </c>
      <c r="H1" s="594" t="n">
        <v>0.07000000000000001</v>
      </c>
      <c r="I1" s="594" t="n">
        <v>0.02</v>
      </c>
      <c r="J1" s="594" t="n">
        <v>0</v>
      </c>
      <c r="K1" s="594" t="n">
        <v>0</v>
      </c>
      <c r="L1" s="594" t="n">
        <v>0</v>
      </c>
      <c r="M1" s="594" t="n">
        <v>0</v>
      </c>
      <c r="N1" s="594" t="n">
        <v>0</v>
      </c>
      <c r="O1" s="333" t="n">
        <v>900</v>
      </c>
      <c r="P1" s="333" t="n">
        <v>60</v>
      </c>
      <c r="Q1" s="333" t="n">
        <v>270</v>
      </c>
      <c r="R1" s="333" t="n">
        <v>60</v>
      </c>
      <c r="S1" s="333" t="n">
        <v>938.8</v>
      </c>
      <c r="T1" s="333" t="n"/>
      <c r="U1" s="333" t="n"/>
      <c r="V1" s="333" t="n"/>
      <c r="W1" s="333" t="n"/>
      <c r="X1" s="333" t="n"/>
      <c r="Y1" s="596" t="n">
        <v>2</v>
      </c>
      <c r="Z1" s="336" t="n"/>
      <c r="AA1" s="336" t="n"/>
      <c r="AB1" s="336" t="n"/>
      <c r="AC1" s="336" t="n"/>
      <c r="AD1" s="336" t="n"/>
      <c r="AE1" s="336" t="n"/>
      <c r="AF1" s="336" t="n"/>
      <c r="AG1" s="336" t="n"/>
      <c r="AH1" s="336" t="n"/>
      <c r="AI1" s="336" t="n"/>
      <c r="AJ1" s="336" t="n"/>
      <c r="AK1" s="336" t="n"/>
    </row>
    <row customHeight="1" ht="15" r="2" s="311">
      <c r="A2" s="594" t="n">
        <v>3.6</v>
      </c>
      <c r="B2" s="594" t="n">
        <v>2.7</v>
      </c>
      <c r="C2" s="594" t="n">
        <v>0.1</v>
      </c>
      <c r="D2" s="595" t="n">
        <v>0.06</v>
      </c>
      <c r="E2" s="594" t="n">
        <v>0</v>
      </c>
      <c r="F2" s="594" t="n">
        <v>0</v>
      </c>
      <c r="G2" s="594" t="n">
        <v>0</v>
      </c>
      <c r="H2" s="594" t="n">
        <v>0.07000000000000001</v>
      </c>
      <c r="I2" s="594" t="n">
        <v>0.02</v>
      </c>
      <c r="J2" s="594" t="n">
        <v>0</v>
      </c>
      <c r="K2" s="594" t="n">
        <v>0</v>
      </c>
      <c r="L2" s="594" t="n">
        <v>0</v>
      </c>
      <c r="M2" s="594" t="n">
        <v>0</v>
      </c>
      <c r="N2" s="594" t="n">
        <v>0</v>
      </c>
      <c r="O2" s="333" t="n">
        <v>900</v>
      </c>
      <c r="P2" s="333" t="n">
        <v>60</v>
      </c>
      <c r="Q2" s="333" t="n">
        <v>370</v>
      </c>
      <c r="R2" s="333" t="n">
        <v>60</v>
      </c>
      <c r="S2" s="333" t="n">
        <v>698</v>
      </c>
      <c r="T2" s="333" t="n"/>
      <c r="U2" s="333" t="n"/>
      <c r="V2" s="333" t="n"/>
      <c r="W2" s="333" t="n"/>
      <c r="X2" s="333" t="n"/>
      <c r="Y2" s="596" t="n">
        <v>2</v>
      </c>
      <c r="Z2" s="336" t="n"/>
      <c r="AA2" s="336" t="n"/>
      <c r="AB2" s="336" t="n"/>
      <c r="AC2" s="336" t="n"/>
      <c r="AD2" s="336" t="n"/>
      <c r="AE2" s="336" t="n"/>
      <c r="AF2" s="336" t="n"/>
      <c r="AG2" s="336" t="n"/>
      <c r="AH2" s="336" t="n"/>
      <c r="AI2" s="336" t="n"/>
      <c r="AJ2" s="336" t="n"/>
      <c r="AK2" s="336" t="n"/>
    </row>
    <row customHeight="1" ht="15" r="3" s="311">
      <c r="A3" s="594" t="n">
        <v>3.5</v>
      </c>
      <c r="B3" s="594" t="n">
        <v>2.9</v>
      </c>
      <c r="C3" s="594" t="n">
        <v>0.2</v>
      </c>
      <c r="D3" s="595" t="n">
        <v>0.07376000000000001</v>
      </c>
      <c r="E3" s="594" t="n">
        <v>0.5</v>
      </c>
      <c r="F3" s="594" t="n">
        <v>0</v>
      </c>
      <c r="G3" s="594" t="n">
        <v>0</v>
      </c>
      <c r="H3" s="594" t="n">
        <v>0.09</v>
      </c>
      <c r="I3" s="594" t="n">
        <v>0.03</v>
      </c>
      <c r="J3" s="594" t="n">
        <v>0</v>
      </c>
      <c r="K3" s="594" t="n">
        <v>0</v>
      </c>
      <c r="L3" s="594" t="n">
        <v>0</v>
      </c>
      <c r="M3" s="594" t="n">
        <v>0</v>
      </c>
      <c r="N3" s="594" t="n">
        <v>0</v>
      </c>
      <c r="O3" s="333" t="n">
        <v>900</v>
      </c>
      <c r="P3" s="333" t="n">
        <v>60</v>
      </c>
      <c r="Q3" s="333" t="n">
        <v>270</v>
      </c>
      <c r="R3" s="333" t="n">
        <v>60</v>
      </c>
      <c r="S3" s="333" t="n">
        <v>988.8</v>
      </c>
      <c r="T3" s="333" t="n"/>
      <c r="U3" s="333" t="n"/>
      <c r="V3" s="333" t="n"/>
      <c r="W3" s="333" t="n"/>
      <c r="X3" s="333" t="n"/>
      <c r="Y3" s="596" t="n">
        <v>2</v>
      </c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36" t="n"/>
    </row>
    <row customHeight="1" ht="15" r="4" s="311">
      <c r="A4" s="594" t="n">
        <v>3.5</v>
      </c>
      <c r="B4" s="594" t="n">
        <v>2.9</v>
      </c>
      <c r="C4" s="594" t="n">
        <v>0.2</v>
      </c>
      <c r="D4" s="595" t="n">
        <v>0.07376000000000001</v>
      </c>
      <c r="E4" s="594" t="n">
        <v>0.5</v>
      </c>
      <c r="F4" s="594" t="n">
        <v>0</v>
      </c>
      <c r="G4" s="594" t="n">
        <v>0</v>
      </c>
      <c r="H4" s="594" t="n">
        <v>0.09</v>
      </c>
      <c r="I4" s="594" t="n">
        <v>0.03</v>
      </c>
      <c r="J4" s="594" t="n">
        <v>0</v>
      </c>
      <c r="K4" s="594" t="n">
        <v>0</v>
      </c>
      <c r="L4" s="594" t="n">
        <v>0</v>
      </c>
      <c r="M4" s="594" t="n">
        <v>0</v>
      </c>
      <c r="N4" s="594" t="n">
        <v>0</v>
      </c>
      <c r="O4" s="333" t="n">
        <v>900</v>
      </c>
      <c r="P4" s="333" t="n">
        <v>60</v>
      </c>
      <c r="Q4" s="333" t="n">
        <v>370</v>
      </c>
      <c r="R4" s="333" t="n">
        <v>60</v>
      </c>
      <c r="S4" s="333" t="n">
        <v>816.7</v>
      </c>
      <c r="T4" s="333" t="n"/>
      <c r="U4" s="333" t="n"/>
      <c r="V4" s="333" t="n"/>
      <c r="W4" s="333" t="n"/>
      <c r="X4" s="333" t="n"/>
      <c r="Y4" s="596" t="n">
        <v>2</v>
      </c>
      <c r="Z4" s="336" t="n"/>
      <c r="AA4" s="336" t="n"/>
      <c r="AB4" s="336" t="n"/>
      <c r="AC4" s="336" t="n"/>
      <c r="AD4" s="336" t="n"/>
      <c r="AE4" s="336" t="n"/>
      <c r="AF4" s="336" t="n"/>
      <c r="AG4" s="336" t="n"/>
      <c r="AH4" s="336" t="n"/>
      <c r="AI4" s="336" t="n"/>
      <c r="AJ4" s="336" t="n"/>
      <c r="AK4" s="336" t="n"/>
    </row>
    <row customHeight="1" ht="15" r="5" s="311">
      <c r="A5" s="594" t="n">
        <v>3.7</v>
      </c>
      <c r="B5" s="594" t="n">
        <v>2.6</v>
      </c>
      <c r="C5" s="594" t="n">
        <v>0.1</v>
      </c>
      <c r="D5" s="595" t="n">
        <v>0.0560952380952381</v>
      </c>
      <c r="E5" s="594" t="n">
        <v>1</v>
      </c>
      <c r="F5" s="594" t="n">
        <v>0</v>
      </c>
      <c r="G5" s="594" t="n">
        <v>0</v>
      </c>
      <c r="H5" s="594" t="n">
        <v>0.08</v>
      </c>
      <c r="I5" s="594" t="n">
        <v>0.02</v>
      </c>
      <c r="J5" s="594" t="n">
        <v>0</v>
      </c>
      <c r="K5" s="594" t="n">
        <v>0</v>
      </c>
      <c r="L5" s="594" t="n">
        <v>0</v>
      </c>
      <c r="M5" s="594" t="n">
        <v>0</v>
      </c>
      <c r="N5" s="594" t="n">
        <v>0</v>
      </c>
      <c r="O5" s="333" t="n">
        <v>900</v>
      </c>
      <c r="P5" s="333" t="n">
        <v>60</v>
      </c>
      <c r="Q5" s="333" t="n">
        <v>270</v>
      </c>
      <c r="R5" s="333" t="n">
        <v>60</v>
      </c>
      <c r="S5" s="333" t="n">
        <v>1096.1</v>
      </c>
      <c r="T5" s="333" t="n"/>
      <c r="U5" s="333" t="n"/>
      <c r="V5" s="333" t="n"/>
      <c r="W5" s="333" t="n"/>
      <c r="X5" s="333" t="n"/>
      <c r="Y5" s="596" t="n">
        <v>2</v>
      </c>
      <c r="Z5" s="336" t="n"/>
      <c r="AA5" s="336" t="n"/>
      <c r="AB5" s="336" t="n"/>
      <c r="AC5" s="336" t="n"/>
      <c r="AD5" s="336" t="n"/>
      <c r="AE5" s="336" t="n"/>
      <c r="AF5" s="336" t="n"/>
      <c r="AG5" s="336" t="n"/>
      <c r="AH5" s="336" t="n"/>
      <c r="AI5" s="336" t="n"/>
      <c r="AJ5" s="336" t="n"/>
      <c r="AK5" s="336" t="n"/>
    </row>
    <row customHeight="1" ht="15" r="6" s="311">
      <c r="A6" s="594" t="n">
        <v>3.7</v>
      </c>
      <c r="B6" s="594" t="n">
        <v>2.6</v>
      </c>
      <c r="C6" s="594" t="n">
        <v>0.1</v>
      </c>
      <c r="D6" s="595" t="n">
        <v>0.0560952380952381</v>
      </c>
      <c r="E6" s="594" t="n">
        <v>1</v>
      </c>
      <c r="F6" s="594" t="n">
        <v>0</v>
      </c>
      <c r="G6" s="594" t="n">
        <v>0</v>
      </c>
      <c r="H6" s="594" t="n">
        <v>0.08</v>
      </c>
      <c r="I6" s="594" t="n">
        <v>0.02</v>
      </c>
      <c r="J6" s="594" t="n">
        <v>0</v>
      </c>
      <c r="K6" s="594" t="n">
        <v>0</v>
      </c>
      <c r="L6" s="594" t="n">
        <v>0</v>
      </c>
      <c r="M6" s="594" t="n">
        <v>0</v>
      </c>
      <c r="N6" s="594" t="n">
        <v>0</v>
      </c>
      <c r="O6" s="333" t="n">
        <v>900</v>
      </c>
      <c r="P6" s="333" t="n">
        <v>60</v>
      </c>
      <c r="Q6" s="333" t="n">
        <v>370</v>
      </c>
      <c r="R6" s="333" t="n">
        <v>60</v>
      </c>
      <c r="S6" s="333" t="n">
        <v>828.3</v>
      </c>
      <c r="T6" s="333" t="n"/>
      <c r="U6" s="333" t="n"/>
      <c r="V6" s="333" t="n"/>
      <c r="W6" s="333" t="n"/>
      <c r="X6" s="333" t="n"/>
      <c r="Y6" s="596" t="n">
        <v>2</v>
      </c>
      <c r="Z6" s="336" t="n"/>
      <c r="AA6" s="336" t="n"/>
      <c r="AB6" s="336" t="n"/>
      <c r="AC6" s="336" t="n"/>
      <c r="AD6" s="336" t="n"/>
      <c r="AE6" s="336" t="n"/>
      <c r="AF6" s="336" t="n"/>
      <c r="AG6" s="336" t="n"/>
      <c r="AH6" s="336" t="n"/>
      <c r="AI6" s="336" t="n"/>
      <c r="AJ6" s="336" t="n"/>
      <c r="AK6" s="336" t="n"/>
    </row>
    <row customHeight="1" ht="15" r="7" s="311">
      <c r="A7" s="594" t="n">
        <v>3.9</v>
      </c>
      <c r="B7" s="594" t="n">
        <v>2.7</v>
      </c>
      <c r="C7" s="594" t="n">
        <v>0.2</v>
      </c>
      <c r="D7" s="595" t="n">
        <v>0.07348387096774189</v>
      </c>
      <c r="E7" s="594" t="n">
        <v>1.5</v>
      </c>
      <c r="F7" s="594" t="n">
        <v>0</v>
      </c>
      <c r="G7" s="594" t="n">
        <v>0</v>
      </c>
      <c r="H7" s="594" t="n">
        <v>0.09</v>
      </c>
      <c r="I7" s="594" t="n">
        <v>0.02</v>
      </c>
      <c r="J7" s="594" t="n">
        <v>0</v>
      </c>
      <c r="K7" s="594" t="n">
        <v>0</v>
      </c>
      <c r="L7" s="594" t="n">
        <v>0</v>
      </c>
      <c r="M7" s="594" t="n">
        <v>0</v>
      </c>
      <c r="N7" s="594" t="n">
        <v>0</v>
      </c>
      <c r="O7" s="333" t="n">
        <v>900</v>
      </c>
      <c r="P7" s="333" t="n">
        <v>60</v>
      </c>
      <c r="Q7" s="333" t="n">
        <v>270</v>
      </c>
      <c r="R7" s="333" t="n">
        <v>60</v>
      </c>
      <c r="S7" s="333" t="n">
        <v>1222.4</v>
      </c>
      <c r="T7" s="333" t="n"/>
      <c r="U7" s="333" t="n"/>
      <c r="V7" s="333" t="n"/>
      <c r="W7" s="333" t="n"/>
      <c r="X7" s="333" t="n"/>
      <c r="Y7" s="596" t="n">
        <v>2</v>
      </c>
      <c r="Z7" s="336" t="n"/>
      <c r="AA7" s="336" t="n"/>
      <c r="AB7" s="336" t="n"/>
      <c r="AC7" s="336" t="n"/>
      <c r="AD7" s="336" t="n"/>
      <c r="AE7" s="336" t="n"/>
      <c r="AF7" s="336" t="n"/>
      <c r="AG7" s="336" t="n"/>
      <c r="AH7" s="336" t="n"/>
      <c r="AI7" s="336" t="n"/>
      <c r="AJ7" s="336" t="n"/>
      <c r="AK7" s="336" t="n"/>
    </row>
    <row customHeight="1" ht="15" r="8" s="311">
      <c r="A8" s="594" t="n">
        <v>3.9</v>
      </c>
      <c r="B8" s="594" t="n">
        <v>2.7</v>
      </c>
      <c r="C8" s="594" t="n">
        <v>0.2</v>
      </c>
      <c r="D8" s="595" t="n">
        <v>0.07348387096774189</v>
      </c>
      <c r="E8" s="594" t="n">
        <v>1.5</v>
      </c>
      <c r="F8" s="594" t="n">
        <v>0</v>
      </c>
      <c r="G8" s="594" t="n">
        <v>0</v>
      </c>
      <c r="H8" s="594" t="n">
        <v>0.09</v>
      </c>
      <c r="I8" s="594" t="n">
        <v>0.02</v>
      </c>
      <c r="J8" s="594" t="n">
        <v>0</v>
      </c>
      <c r="K8" s="594" t="n">
        <v>0</v>
      </c>
      <c r="L8" s="594" t="n">
        <v>0</v>
      </c>
      <c r="M8" s="594" t="n">
        <v>0</v>
      </c>
      <c r="N8" s="594" t="n">
        <v>0</v>
      </c>
      <c r="O8" s="333" t="n">
        <v>900</v>
      </c>
      <c r="P8" s="333" t="n">
        <v>60</v>
      </c>
      <c r="Q8" s="333" t="n">
        <v>370</v>
      </c>
      <c r="R8" s="333" t="n">
        <v>60</v>
      </c>
      <c r="S8" s="333" t="n">
        <v>911.6</v>
      </c>
      <c r="T8" s="333" t="n"/>
      <c r="U8" s="333" t="n"/>
      <c r="V8" s="333" t="n"/>
      <c r="W8" s="333" t="n"/>
      <c r="X8" s="333" t="n"/>
      <c r="Y8" s="596" t="n">
        <v>2</v>
      </c>
      <c r="Z8" s="336" t="n"/>
      <c r="AA8" s="336" t="n"/>
      <c r="AB8" s="336" t="n"/>
      <c r="AC8" s="336" t="n"/>
      <c r="AD8" s="336" t="n"/>
      <c r="AE8" s="336" t="n"/>
      <c r="AF8" s="336" t="n"/>
      <c r="AG8" s="336" t="n"/>
      <c r="AH8" s="336" t="n"/>
      <c r="AI8" s="336" t="n"/>
      <c r="AJ8" s="336" t="n"/>
      <c r="AK8" s="336" t="n"/>
    </row>
    <row customHeight="1" ht="15" r="9" s="311">
      <c r="A9" s="594" t="n">
        <v>3.6</v>
      </c>
      <c r="B9" s="594" t="n">
        <v>2.7</v>
      </c>
      <c r="C9" s="594" t="n">
        <v>0.1</v>
      </c>
      <c r="D9" s="595" t="n">
        <v>0.0776</v>
      </c>
      <c r="E9" s="594" t="n">
        <v>0</v>
      </c>
      <c r="F9" s="594" t="n">
        <v>0</v>
      </c>
      <c r="G9" s="594" t="n">
        <v>0</v>
      </c>
      <c r="H9" s="594" t="n">
        <v>0.08</v>
      </c>
      <c r="I9" s="594" t="n">
        <v>0.02</v>
      </c>
      <c r="J9" s="594" t="n">
        <v>0</v>
      </c>
      <c r="K9" s="594" t="n">
        <v>0</v>
      </c>
      <c r="L9" s="594" t="n">
        <v>0</v>
      </c>
      <c r="M9" s="594" t="n">
        <v>0</v>
      </c>
      <c r="N9" s="594" t="n">
        <v>0</v>
      </c>
      <c r="O9" s="333" t="n">
        <v>900</v>
      </c>
      <c r="P9" s="333" t="n">
        <v>60</v>
      </c>
      <c r="Q9" s="333" t="n">
        <v>270</v>
      </c>
      <c r="R9" s="333" t="n">
        <v>60</v>
      </c>
      <c r="S9" s="333" t="n">
        <v>938.8</v>
      </c>
      <c r="T9" s="333" t="n"/>
      <c r="U9" s="333" t="n"/>
      <c r="V9" s="333" t="n"/>
      <c r="W9" s="333" t="n"/>
      <c r="X9" s="333" t="n"/>
      <c r="Y9" s="596" t="n">
        <v>2</v>
      </c>
      <c r="Z9" s="336" t="n"/>
      <c r="AA9" s="336" t="n"/>
      <c r="AB9" s="336" t="n"/>
      <c r="AC9" s="336" t="n"/>
      <c r="AD9" s="336" t="n"/>
      <c r="AE9" s="336" t="n"/>
      <c r="AF9" s="336" t="n"/>
      <c r="AG9" s="336" t="n"/>
      <c r="AH9" s="336" t="n"/>
      <c r="AI9" s="336" t="n"/>
      <c r="AJ9" s="336" t="n"/>
      <c r="AK9" s="336" t="n"/>
    </row>
    <row customHeight="1" ht="15" r="10" s="311">
      <c r="A10" s="594" t="n">
        <v>3.6</v>
      </c>
      <c r="B10" s="594" t="n">
        <v>2.7</v>
      </c>
      <c r="C10" s="594" t="n">
        <v>0.1</v>
      </c>
      <c r="D10" s="595" t="n">
        <v>0.0776</v>
      </c>
      <c r="E10" s="594" t="n">
        <v>0</v>
      </c>
      <c r="F10" s="594" t="n">
        <v>0</v>
      </c>
      <c r="G10" s="594" t="n">
        <v>0</v>
      </c>
      <c r="H10" s="594" t="n">
        <v>0.08</v>
      </c>
      <c r="I10" s="594" t="n">
        <v>0.02</v>
      </c>
      <c r="J10" s="594" t="n">
        <v>0</v>
      </c>
      <c r="K10" s="594" t="n">
        <v>0</v>
      </c>
      <c r="L10" s="594" t="n">
        <v>0</v>
      </c>
      <c r="M10" s="594" t="n">
        <v>0</v>
      </c>
      <c r="N10" s="594" t="n">
        <v>0</v>
      </c>
      <c r="O10" s="333" t="n">
        <v>900</v>
      </c>
      <c r="P10" s="333" t="n">
        <v>60</v>
      </c>
      <c r="Q10" s="333" t="n">
        <v>370</v>
      </c>
      <c r="R10" s="333" t="n">
        <v>60</v>
      </c>
      <c r="S10" s="333" t="n">
        <v>698</v>
      </c>
      <c r="T10" s="333" t="n"/>
      <c r="U10" s="333" t="n"/>
      <c r="V10" s="333" t="n"/>
      <c r="W10" s="333" t="n"/>
      <c r="X10" s="333" t="n"/>
      <c r="Y10" s="596" t="n">
        <v>2</v>
      </c>
      <c r="Z10" s="336" t="n"/>
      <c r="AA10" s="336" t="n"/>
      <c r="AB10" s="336" t="n"/>
      <c r="AC10" s="336" t="n"/>
      <c r="AD10" s="336" t="n"/>
      <c r="AE10" s="336" t="n"/>
      <c r="AF10" s="336" t="n"/>
      <c r="AG10" s="336" t="n"/>
      <c r="AH10" s="336" t="n"/>
      <c r="AI10" s="336" t="n"/>
      <c r="AJ10" s="336" t="n"/>
      <c r="AK10" s="336" t="n"/>
    </row>
    <row customHeight="1" ht="15" r="11" s="311">
      <c r="A11" s="594" t="n">
        <v>3.7</v>
      </c>
      <c r="B11" s="594" t="n">
        <v>2.8</v>
      </c>
      <c r="C11" s="594" t="n">
        <v>0.2</v>
      </c>
      <c r="D11" s="595" t="n">
        <v>0.0776</v>
      </c>
      <c r="E11" s="594" t="n">
        <v>0</v>
      </c>
      <c r="F11" s="594" t="n">
        <v>1</v>
      </c>
      <c r="G11" s="594" t="n">
        <v>0</v>
      </c>
      <c r="H11" s="594" t="n">
        <v>0.09</v>
      </c>
      <c r="I11" s="594" t="n">
        <v>0.02</v>
      </c>
      <c r="J11" s="594" t="n">
        <v>0</v>
      </c>
      <c r="K11" s="594" t="n">
        <v>0</v>
      </c>
      <c r="L11" s="594" t="n">
        <v>0</v>
      </c>
      <c r="M11" s="594" t="n">
        <v>0</v>
      </c>
      <c r="N11" s="594" t="n">
        <v>0</v>
      </c>
      <c r="O11" s="333" t="n">
        <v>900</v>
      </c>
      <c r="P11" s="333" t="n">
        <v>60</v>
      </c>
      <c r="Q11" s="333" t="n">
        <v>270</v>
      </c>
      <c r="R11" s="333" t="n">
        <v>60</v>
      </c>
      <c r="S11" s="333" t="n">
        <v>970.5</v>
      </c>
      <c r="T11" s="333" t="n"/>
      <c r="U11" s="333" t="n"/>
      <c r="V11" s="333" t="n"/>
      <c r="W11" s="333" t="n"/>
      <c r="X11" s="333" t="n"/>
      <c r="Y11" s="596" t="n">
        <v>2</v>
      </c>
      <c r="Z11" s="336" t="n"/>
      <c r="AA11" s="336" t="n"/>
      <c r="AB11" s="336" t="n"/>
      <c r="AC11" s="336" t="n"/>
      <c r="AD11" s="336" t="n"/>
      <c r="AE11" s="336" t="n"/>
      <c r="AF11" s="336" t="n"/>
      <c r="AG11" s="336" t="n"/>
      <c r="AH11" s="336" t="n"/>
      <c r="AI11" s="336" t="n"/>
      <c r="AJ11" s="336" t="n"/>
      <c r="AK11" s="336" t="n"/>
    </row>
    <row customHeight="1" ht="15" r="12" s="311">
      <c r="A12" s="594" t="n">
        <v>3.7</v>
      </c>
      <c r="B12" s="594" t="n">
        <v>2.8</v>
      </c>
      <c r="C12" s="594" t="n">
        <v>0.2</v>
      </c>
      <c r="D12" s="595" t="n">
        <v>0.0776</v>
      </c>
      <c r="E12" s="594" t="n">
        <v>0</v>
      </c>
      <c r="F12" s="594" t="n">
        <v>1</v>
      </c>
      <c r="G12" s="594" t="n">
        <v>0</v>
      </c>
      <c r="H12" s="594" t="n">
        <v>0.09</v>
      </c>
      <c r="I12" s="594" t="n">
        <v>0.02</v>
      </c>
      <c r="J12" s="594" t="n">
        <v>0</v>
      </c>
      <c r="K12" s="594" t="n">
        <v>0</v>
      </c>
      <c r="L12" s="594" t="n">
        <v>0</v>
      </c>
      <c r="M12" s="594" t="n">
        <v>0</v>
      </c>
      <c r="N12" s="594" t="n">
        <v>0</v>
      </c>
      <c r="O12" s="333" t="n">
        <v>900</v>
      </c>
      <c r="P12" s="333" t="n">
        <v>60</v>
      </c>
      <c r="Q12" s="333" t="n">
        <v>370</v>
      </c>
      <c r="R12" s="333" t="n">
        <v>60</v>
      </c>
      <c r="S12" s="333" t="n">
        <v>721.1799999999999</v>
      </c>
      <c r="T12" s="333" t="n"/>
      <c r="U12" s="333" t="n"/>
      <c r="V12" s="333" t="n"/>
      <c r="W12" s="333" t="n"/>
      <c r="X12" s="333" t="n"/>
      <c r="Y12" s="596" t="n">
        <v>2</v>
      </c>
      <c r="Z12" s="336" t="n"/>
      <c r="AA12" s="336" t="n"/>
      <c r="AB12" s="336" t="n"/>
      <c r="AC12" s="336" t="n"/>
      <c r="AD12" s="336" t="n"/>
      <c r="AE12" s="336" t="n"/>
      <c r="AF12" s="336" t="n"/>
      <c r="AG12" s="336" t="n"/>
      <c r="AH12" s="336" t="n"/>
      <c r="AI12" s="336" t="n"/>
      <c r="AJ12" s="336" t="n"/>
      <c r="AK12" s="336" t="n"/>
    </row>
    <row customHeight="1" ht="15" r="13" s="311">
      <c r="A13" s="594" t="n">
        <v>3.7</v>
      </c>
      <c r="B13" s="594" t="n">
        <v>2.7</v>
      </c>
      <c r="C13" s="594" t="n">
        <v>0.2</v>
      </c>
      <c r="D13" s="595" t="n">
        <v>0.0710694444444443</v>
      </c>
      <c r="E13" s="594" t="n">
        <v>0</v>
      </c>
      <c r="F13" s="594" t="n">
        <v>2</v>
      </c>
      <c r="G13" s="594" t="n">
        <v>0</v>
      </c>
      <c r="H13" s="594" t="n">
        <v>0.08</v>
      </c>
      <c r="I13" s="594" t="n">
        <v>0.02</v>
      </c>
      <c r="J13" s="594" t="n">
        <v>0</v>
      </c>
      <c r="K13" s="594" t="n">
        <v>0</v>
      </c>
      <c r="L13" s="594" t="n">
        <v>0</v>
      </c>
      <c r="M13" s="594" t="n">
        <v>0</v>
      </c>
      <c r="N13" s="594" t="n">
        <v>0</v>
      </c>
      <c r="O13" s="333" t="n">
        <v>900</v>
      </c>
      <c r="P13" s="333" t="n">
        <v>60</v>
      </c>
      <c r="Q13" s="333" t="n">
        <v>270</v>
      </c>
      <c r="R13" s="333" t="n">
        <v>60</v>
      </c>
      <c r="S13" s="333" t="n">
        <v>979.7</v>
      </c>
      <c r="T13" s="333" t="n"/>
      <c r="U13" s="333" t="n"/>
      <c r="V13" s="333" t="n"/>
      <c r="W13" s="333" t="n"/>
      <c r="X13" s="333" t="n"/>
      <c r="Y13" s="596" t="n">
        <v>2</v>
      </c>
      <c r="Z13" s="336" t="n"/>
      <c r="AA13" s="336" t="n"/>
      <c r="AB13" s="336" t="n"/>
      <c r="AC13" s="336" t="n"/>
      <c r="AD13" s="336" t="n"/>
      <c r="AE13" s="336" t="n"/>
      <c r="AF13" s="336" t="n"/>
      <c r="AG13" s="336" t="n"/>
      <c r="AH13" s="336" t="n"/>
      <c r="AI13" s="336" t="n"/>
      <c r="AJ13" s="336" t="n"/>
      <c r="AK13" s="336" t="n"/>
    </row>
    <row customHeight="1" ht="15" r="14" s="311">
      <c r="A14" s="594" t="n">
        <v>3.7</v>
      </c>
      <c r="B14" s="594" t="n">
        <v>2.7</v>
      </c>
      <c r="C14" s="594" t="n">
        <v>0.2</v>
      </c>
      <c r="D14" s="595" t="n">
        <v>0.0710694444444443</v>
      </c>
      <c r="E14" s="594" t="n">
        <v>0</v>
      </c>
      <c r="F14" s="594" t="n">
        <v>2</v>
      </c>
      <c r="G14" s="594" t="n">
        <v>0</v>
      </c>
      <c r="H14" s="594" t="n">
        <v>0.08</v>
      </c>
      <c r="I14" s="594" t="n">
        <v>0.02</v>
      </c>
      <c r="J14" s="594" t="n">
        <v>0</v>
      </c>
      <c r="K14" s="594" t="n">
        <v>0</v>
      </c>
      <c r="L14" s="594" t="n">
        <v>0</v>
      </c>
      <c r="M14" s="594" t="n">
        <v>0</v>
      </c>
      <c r="N14" s="594" t="n">
        <v>0</v>
      </c>
      <c r="O14" s="333" t="n">
        <v>900</v>
      </c>
      <c r="P14" s="333" t="n">
        <v>60</v>
      </c>
      <c r="Q14" s="333" t="n">
        <v>370</v>
      </c>
      <c r="R14" s="333" t="n">
        <v>60</v>
      </c>
      <c r="S14" s="333" t="n">
        <v>732.8</v>
      </c>
      <c r="T14" s="333" t="n"/>
      <c r="U14" s="333" t="n"/>
      <c r="V14" s="333" t="n"/>
      <c r="W14" s="333" t="n"/>
      <c r="X14" s="333" t="n"/>
      <c r="Y14" s="596" t="n">
        <v>2</v>
      </c>
      <c r="Z14" s="336" t="n"/>
      <c r="AA14" s="336" t="n"/>
      <c r="AB14" s="336" t="n"/>
      <c r="AC14" s="336" t="n"/>
      <c r="AD14" s="336" t="n"/>
      <c r="AE14" s="336" t="n"/>
      <c r="AF14" s="336" t="n"/>
      <c r="AG14" s="336" t="n"/>
      <c r="AH14" s="336" t="n"/>
      <c r="AI14" s="336" t="n"/>
      <c r="AJ14" s="336" t="n"/>
      <c r="AK14" s="336" t="n"/>
    </row>
    <row customHeight="1" ht="15" r="15" s="311">
      <c r="A15" s="594" t="n">
        <v>3.8</v>
      </c>
      <c r="B15" s="594" t="n">
        <v>2.7</v>
      </c>
      <c r="C15" s="594" t="n">
        <v>0.2</v>
      </c>
      <c r="D15" s="595" t="n">
        <v>0.0838333333333333</v>
      </c>
      <c r="E15" s="594" t="n">
        <v>0</v>
      </c>
      <c r="F15" s="594" t="n">
        <v>3</v>
      </c>
      <c r="G15" s="594" t="n">
        <v>0</v>
      </c>
      <c r="H15" s="594" t="n">
        <v>0.08</v>
      </c>
      <c r="I15" s="594" t="n">
        <v>0.02</v>
      </c>
      <c r="J15" s="594" t="n">
        <v>0</v>
      </c>
      <c r="K15" s="594" t="n">
        <v>0</v>
      </c>
      <c r="L15" s="594" t="n">
        <v>0</v>
      </c>
      <c r="M15" s="594" t="n">
        <v>0</v>
      </c>
      <c r="N15" s="594" t="n">
        <v>0</v>
      </c>
      <c r="O15" s="333" t="n">
        <v>900</v>
      </c>
      <c r="P15" s="333" t="n">
        <v>60</v>
      </c>
      <c r="Q15" s="333" t="n">
        <v>270</v>
      </c>
      <c r="R15" s="333" t="n">
        <v>60</v>
      </c>
      <c r="S15" s="333" t="n">
        <v>1082.5</v>
      </c>
      <c r="T15" s="333" t="n"/>
      <c r="U15" s="333" t="n"/>
      <c r="V15" s="333" t="n"/>
      <c r="W15" s="333" t="n"/>
      <c r="X15" s="333" t="n"/>
      <c r="Y15" s="596" t="n">
        <v>2</v>
      </c>
      <c r="Z15" s="336" t="n">
        <v>1</v>
      </c>
      <c r="AA15" s="336" t="n"/>
      <c r="AB15" s="336" t="n"/>
      <c r="AC15" s="336" t="n"/>
      <c r="AD15" s="336" t="n"/>
      <c r="AE15" s="336" t="n"/>
      <c r="AF15" s="336" t="n"/>
      <c r="AG15" s="336" t="n"/>
      <c r="AH15" s="336" t="n"/>
      <c r="AI15" s="336" t="n"/>
      <c r="AJ15" s="336" t="n"/>
      <c r="AK15" s="336" t="n"/>
    </row>
    <row customHeight="1" ht="15" r="16" s="311">
      <c r="A16" s="594" t="n">
        <v>3.8</v>
      </c>
      <c r="B16" s="594" t="n">
        <v>2.7</v>
      </c>
      <c r="C16" s="594" t="n">
        <v>0.2</v>
      </c>
      <c r="D16" s="595" t="n">
        <v>0.0838333333333333</v>
      </c>
      <c r="E16" s="594" t="n">
        <v>0</v>
      </c>
      <c r="F16" s="594" t="n">
        <v>3</v>
      </c>
      <c r="G16" s="594" t="n">
        <v>0</v>
      </c>
      <c r="H16" s="594" t="n">
        <v>0.08</v>
      </c>
      <c r="I16" s="594" t="n">
        <v>0.02</v>
      </c>
      <c r="J16" s="594" t="n">
        <v>0</v>
      </c>
      <c r="K16" s="594" t="n">
        <v>0</v>
      </c>
      <c r="L16" s="594" t="n">
        <v>0</v>
      </c>
      <c r="M16" s="594" t="n">
        <v>0</v>
      </c>
      <c r="N16" s="594" t="n">
        <v>0</v>
      </c>
      <c r="O16" s="333" t="n">
        <v>900</v>
      </c>
      <c r="P16" s="333" t="n">
        <v>60</v>
      </c>
      <c r="Q16" s="333" t="n">
        <v>370</v>
      </c>
      <c r="R16" s="333" t="n">
        <v>60</v>
      </c>
      <c r="S16" s="333" t="n">
        <v>917.7</v>
      </c>
      <c r="T16" s="333" t="n"/>
      <c r="U16" s="333" t="n"/>
      <c r="V16" s="333" t="n"/>
      <c r="W16" s="333" t="n"/>
      <c r="X16" s="333" t="n"/>
      <c r="Y16" s="596" t="n">
        <v>2</v>
      </c>
      <c r="Z16" s="336" t="n"/>
      <c r="AA16" s="336" t="n"/>
      <c r="AB16" s="336" t="n"/>
      <c r="AC16" s="336" t="n"/>
      <c r="AD16" s="336" t="n"/>
      <c r="AE16" s="336" t="n"/>
      <c r="AF16" s="336" t="n"/>
      <c r="AG16" s="336" t="n"/>
      <c r="AH16" s="336" t="n"/>
      <c r="AI16" s="336" t="n"/>
      <c r="AJ16" s="336" t="n"/>
      <c r="AK16" s="336" t="n"/>
    </row>
    <row customHeight="1" ht="15" r="17" s="311">
      <c r="A17" s="594" t="n">
        <v>3.8</v>
      </c>
      <c r="B17" s="594" t="n">
        <v>2.9</v>
      </c>
      <c r="C17" s="594" t="n">
        <v>0.2</v>
      </c>
      <c r="D17" s="595" t="n">
        <v>0.0776</v>
      </c>
      <c r="E17" s="594" t="n">
        <v>0</v>
      </c>
      <c r="F17" s="594" t="n">
        <v>0</v>
      </c>
      <c r="G17" s="594" t="n">
        <v>0</v>
      </c>
      <c r="H17" s="594" t="n">
        <v>0.07000000000000001</v>
      </c>
      <c r="I17" s="594" t="n">
        <v>0.03</v>
      </c>
      <c r="J17" s="594" t="n">
        <v>0</v>
      </c>
      <c r="K17" s="594" t="n">
        <v>0</v>
      </c>
      <c r="L17" s="594" t="n">
        <v>0</v>
      </c>
      <c r="M17" s="594" t="n">
        <v>0</v>
      </c>
      <c r="N17" s="594" t="n">
        <v>0</v>
      </c>
      <c r="O17" s="333" t="n">
        <v>900</v>
      </c>
      <c r="P17" s="333" t="n">
        <v>60</v>
      </c>
      <c r="Q17" s="333" t="n">
        <v>270</v>
      </c>
      <c r="R17" s="333" t="n">
        <v>60</v>
      </c>
      <c r="S17" s="333" t="n">
        <v>938.8</v>
      </c>
      <c r="T17" s="333" t="n"/>
      <c r="U17" s="333" t="n"/>
      <c r="V17" s="333" t="n"/>
      <c r="W17" s="333" t="n"/>
      <c r="X17" s="333" t="n"/>
      <c r="Y17" s="596" t="n">
        <v>2</v>
      </c>
      <c r="Z17" s="336" t="n"/>
      <c r="AA17" s="336" t="n"/>
      <c r="AB17" s="336" t="n"/>
      <c r="AC17" s="336" t="n"/>
      <c r="AD17" s="336" t="n"/>
      <c r="AE17" s="336" t="n"/>
      <c r="AF17" s="336" t="n"/>
      <c r="AG17" s="336" t="n"/>
      <c r="AH17" s="336" t="n"/>
      <c r="AI17" s="336" t="n"/>
      <c r="AJ17" s="336" t="n"/>
      <c r="AK17" s="336" t="n"/>
    </row>
    <row customHeight="1" ht="15" r="18" s="311">
      <c r="A18" s="594" t="n">
        <v>3.8</v>
      </c>
      <c r="B18" s="594" t="n">
        <v>2.9</v>
      </c>
      <c r="C18" s="594" t="n">
        <v>0.2</v>
      </c>
      <c r="D18" s="595" t="n">
        <v>0.0776</v>
      </c>
      <c r="E18" s="594" t="n">
        <v>0</v>
      </c>
      <c r="F18" s="594" t="n">
        <v>0</v>
      </c>
      <c r="G18" s="594" t="n">
        <v>0</v>
      </c>
      <c r="H18" s="594" t="n">
        <v>0.07000000000000001</v>
      </c>
      <c r="I18" s="594" t="n">
        <v>0.03</v>
      </c>
      <c r="J18" s="594" t="n">
        <v>0</v>
      </c>
      <c r="K18" s="594" t="n">
        <v>0</v>
      </c>
      <c r="L18" s="594" t="n">
        <v>0</v>
      </c>
      <c r="M18" s="594" t="n">
        <v>0</v>
      </c>
      <c r="N18" s="594" t="n">
        <v>0</v>
      </c>
      <c r="O18" s="333" t="n">
        <v>900</v>
      </c>
      <c r="P18" s="333" t="n">
        <v>60</v>
      </c>
      <c r="Q18" s="333" t="n">
        <v>370</v>
      </c>
      <c r="R18" s="333" t="n">
        <v>60</v>
      </c>
      <c r="S18" s="333" t="n">
        <v>698</v>
      </c>
      <c r="T18" s="333" t="n"/>
      <c r="U18" s="333" t="n"/>
      <c r="V18" s="333" t="n"/>
      <c r="W18" s="333" t="n"/>
      <c r="X18" s="333" t="n"/>
      <c r="Y18" s="596" t="n">
        <v>2</v>
      </c>
      <c r="Z18" s="336" t="n"/>
      <c r="AA18" s="336" t="n"/>
      <c r="AB18" s="336" t="n"/>
      <c r="AC18" s="336" t="n"/>
      <c r="AD18" s="336" t="n"/>
      <c r="AE18" s="336" t="n"/>
      <c r="AF18" s="336" t="n"/>
      <c r="AG18" s="336" t="n"/>
      <c r="AH18" s="336" t="n"/>
      <c r="AI18" s="336" t="n"/>
      <c r="AJ18" s="336" t="n"/>
      <c r="AK18" s="336" t="n"/>
    </row>
    <row customHeight="1" ht="15" r="19" s="311">
      <c r="A19" s="594" t="n">
        <v>3.7</v>
      </c>
      <c r="B19" s="594" t="n">
        <v>2.7</v>
      </c>
      <c r="C19" s="594" t="n">
        <v>0.1</v>
      </c>
      <c r="D19" s="595" t="n">
        <v>0.07137704918032781</v>
      </c>
      <c r="E19" s="594" t="n">
        <v>0.5</v>
      </c>
      <c r="F19" s="594" t="n">
        <v>1</v>
      </c>
      <c r="G19" s="594" t="n">
        <v>0</v>
      </c>
      <c r="H19" s="594" t="n">
        <v>0.09</v>
      </c>
      <c r="I19" s="594" t="n">
        <v>0.02</v>
      </c>
      <c r="J19" s="594" t="n">
        <v>0</v>
      </c>
      <c r="K19" s="594" t="n">
        <v>0</v>
      </c>
      <c r="L19" s="594" t="n">
        <v>0</v>
      </c>
      <c r="M19" s="594" t="n">
        <v>0</v>
      </c>
      <c r="N19" s="594" t="n">
        <v>0</v>
      </c>
      <c r="O19" s="333" t="n">
        <v>900</v>
      </c>
      <c r="P19" s="333" t="n">
        <v>60</v>
      </c>
      <c r="Q19" s="333" t="n">
        <v>270</v>
      </c>
      <c r="R19" s="333" t="n">
        <v>60</v>
      </c>
      <c r="S19" s="333" t="n">
        <v>1034.3</v>
      </c>
      <c r="T19" s="333" t="n"/>
      <c r="U19" s="333" t="n"/>
      <c r="V19" s="333" t="n"/>
      <c r="W19" s="333" t="n"/>
      <c r="X19" s="333" t="n"/>
      <c r="Y19" s="596" t="n">
        <v>2</v>
      </c>
      <c r="Z19" s="336" t="n"/>
      <c r="AA19" s="336" t="n"/>
      <c r="AB19" s="336" t="n"/>
      <c r="AC19" s="336" t="n"/>
      <c r="AD19" s="336" t="n"/>
      <c r="AE19" s="336" t="n"/>
      <c r="AF19" s="336" t="n"/>
      <c r="AG19" s="336" t="n"/>
      <c r="AH19" s="336" t="n"/>
      <c r="AI19" s="336" t="n"/>
      <c r="AJ19" s="336" t="n"/>
      <c r="AK19" s="336" t="n"/>
    </row>
    <row customHeight="1" ht="15" r="20" s="311">
      <c r="A20" s="594" t="n">
        <v>3.7</v>
      </c>
      <c r="B20" s="594" t="n">
        <v>2.7</v>
      </c>
      <c r="C20" s="594" t="n">
        <v>0.1</v>
      </c>
      <c r="D20" s="595" t="n">
        <v>0.07137704918032781</v>
      </c>
      <c r="E20" s="594" t="n">
        <v>0.5</v>
      </c>
      <c r="F20" s="594" t="n">
        <v>1</v>
      </c>
      <c r="G20" s="594" t="n">
        <v>0</v>
      </c>
      <c r="H20" s="594" t="n">
        <v>0.09</v>
      </c>
      <c r="I20" s="594" t="n">
        <v>0.02</v>
      </c>
      <c r="J20" s="594" t="n">
        <v>0</v>
      </c>
      <c r="K20" s="594" t="n">
        <v>0</v>
      </c>
      <c r="L20" s="594" t="n">
        <v>0</v>
      </c>
      <c r="M20" s="594" t="n">
        <v>0</v>
      </c>
      <c r="N20" s="594" t="n">
        <v>0</v>
      </c>
      <c r="O20" s="333" t="n">
        <v>900</v>
      </c>
      <c r="P20" s="333" t="n">
        <v>60</v>
      </c>
      <c r="Q20" s="333" t="n">
        <v>370</v>
      </c>
      <c r="R20" s="333" t="n">
        <v>60</v>
      </c>
      <c r="S20" s="333" t="n">
        <v>715.7</v>
      </c>
      <c r="T20" s="333" t="n"/>
      <c r="U20" s="333" t="n"/>
      <c r="V20" s="333" t="n"/>
      <c r="W20" s="333" t="n"/>
      <c r="X20" s="333" t="n"/>
      <c r="Y20" s="596" t="n">
        <v>2</v>
      </c>
      <c r="Z20" s="336" t="n"/>
      <c r="AA20" s="336" t="n"/>
      <c r="AB20" s="336" t="n"/>
      <c r="AC20" s="336" t="n"/>
      <c r="AD20" s="336" t="n"/>
      <c r="AE20" s="336" t="n"/>
      <c r="AF20" s="336" t="n"/>
      <c r="AG20" s="336" t="n"/>
      <c r="AH20" s="336" t="n"/>
      <c r="AI20" s="336" t="n"/>
      <c r="AJ20" s="336" t="n"/>
      <c r="AK20" s="336" t="n"/>
    </row>
    <row customHeight="1" ht="15" r="21" s="311">
      <c r="A21" s="594" t="n">
        <v>3.6</v>
      </c>
      <c r="B21" s="594" t="n">
        <v>2.8</v>
      </c>
      <c r="C21" s="594" t="n">
        <v>0.1</v>
      </c>
      <c r="D21" s="595" t="n">
        <v>0.0477857142857142</v>
      </c>
      <c r="E21" s="594" t="n">
        <v>1</v>
      </c>
      <c r="F21" s="594" t="n">
        <v>2</v>
      </c>
      <c r="G21" s="594" t="n">
        <v>0</v>
      </c>
      <c r="H21" s="594" t="n">
        <v>0.08</v>
      </c>
      <c r="I21" s="594" t="n">
        <v>0.02</v>
      </c>
      <c r="J21" s="594" t="n">
        <v>0</v>
      </c>
      <c r="K21" s="594" t="n">
        <v>0</v>
      </c>
      <c r="L21" s="594" t="n">
        <v>0</v>
      </c>
      <c r="M21" s="594" t="n">
        <v>0</v>
      </c>
      <c r="N21" s="594" t="n">
        <v>0</v>
      </c>
      <c r="O21" s="333" t="n">
        <v>900</v>
      </c>
      <c r="P21" s="333" t="n">
        <v>60</v>
      </c>
      <c r="Q21" s="333" t="n">
        <v>270</v>
      </c>
      <c r="R21" s="333" t="n">
        <v>60</v>
      </c>
      <c r="S21" s="333" t="n">
        <v>1055.3</v>
      </c>
      <c r="T21" s="333" t="n"/>
      <c r="U21" s="333" t="n"/>
      <c r="V21" s="333" t="n"/>
      <c r="W21" s="333" t="n"/>
      <c r="X21" s="333" t="n"/>
      <c r="Y21" s="596" t="n">
        <v>2</v>
      </c>
      <c r="Z21" s="336" t="n"/>
      <c r="AA21" s="336" t="n"/>
      <c r="AB21" s="336" t="n"/>
      <c r="AC21" s="336" t="n"/>
      <c r="AD21" s="336" t="n"/>
      <c r="AE21" s="336" t="n"/>
      <c r="AF21" s="336" t="n"/>
      <c r="AG21" s="336" t="n"/>
      <c r="AH21" s="336" t="n"/>
      <c r="AI21" s="336" t="n"/>
      <c r="AJ21" s="336" t="n"/>
      <c r="AK21" s="336" t="n"/>
    </row>
    <row customHeight="1" ht="15" r="22" s="311">
      <c r="A22" s="594" t="n">
        <v>3.6</v>
      </c>
      <c r="B22" s="594" t="n">
        <v>2.8</v>
      </c>
      <c r="C22" s="594" t="n">
        <v>0.1</v>
      </c>
      <c r="D22" s="595" t="n">
        <v>0.0477857142857142</v>
      </c>
      <c r="E22" s="594" t="n">
        <v>1</v>
      </c>
      <c r="F22" s="594" t="n">
        <v>2</v>
      </c>
      <c r="G22" s="594" t="n">
        <v>0</v>
      </c>
      <c r="H22" s="594" t="n">
        <v>0.08</v>
      </c>
      <c r="I22" s="594" t="n">
        <v>0.02</v>
      </c>
      <c r="J22" s="594" t="n">
        <v>0</v>
      </c>
      <c r="K22" s="594" t="n">
        <v>0</v>
      </c>
      <c r="L22" s="594" t="n">
        <v>0</v>
      </c>
      <c r="M22" s="594" t="n">
        <v>0</v>
      </c>
      <c r="N22" s="594" t="n">
        <v>0</v>
      </c>
      <c r="O22" s="333" t="n">
        <v>900</v>
      </c>
      <c r="P22" s="333" t="n">
        <v>60</v>
      </c>
      <c r="Q22" s="333" t="n">
        <v>370</v>
      </c>
      <c r="R22" s="333" t="n">
        <v>60</v>
      </c>
      <c r="S22" s="333" t="n">
        <v>738.7</v>
      </c>
      <c r="T22" s="333" t="n"/>
      <c r="U22" s="333" t="n"/>
      <c r="V22" s="333" t="n"/>
      <c r="W22" s="333" t="n"/>
      <c r="X22" s="333" t="n"/>
      <c r="Y22" s="596" t="n">
        <v>2</v>
      </c>
      <c r="Z22" s="336" t="n"/>
      <c r="AA22" s="336" t="n"/>
      <c r="AB22" s="336" t="n"/>
      <c r="AC22" s="336" t="n"/>
      <c r="AD22" s="336" t="n"/>
      <c r="AE22" s="336" t="n"/>
      <c r="AF22" s="336" t="n"/>
      <c r="AG22" s="336" t="n"/>
      <c r="AH22" s="336" t="n"/>
      <c r="AI22" s="336" t="n"/>
      <c r="AJ22" s="336" t="n"/>
      <c r="AK22" s="336" t="n"/>
    </row>
    <row customHeight="1" ht="15" r="23" s="311">
      <c r="A23" s="594" t="n">
        <v>3.8</v>
      </c>
      <c r="B23" s="594" t="n">
        <v>2.9</v>
      </c>
      <c r="C23" s="594" t="n">
        <v>0.2</v>
      </c>
      <c r="D23" s="595" t="n">
        <v>0.0454736842105263</v>
      </c>
      <c r="E23" s="594" t="n">
        <v>1.5</v>
      </c>
      <c r="F23" s="594" t="n">
        <v>3</v>
      </c>
      <c r="G23" s="594" t="n">
        <v>0</v>
      </c>
      <c r="H23" s="594" t="n">
        <v>0.08</v>
      </c>
      <c r="I23" s="594" t="n">
        <v>0.02</v>
      </c>
      <c r="J23" s="594" t="n">
        <v>0</v>
      </c>
      <c r="K23" s="594" t="n">
        <v>0</v>
      </c>
      <c r="L23" s="594" t="n">
        <v>0</v>
      </c>
      <c r="M23" s="594" t="n">
        <v>0</v>
      </c>
      <c r="N23" s="594" t="n">
        <v>0</v>
      </c>
      <c r="O23" s="333" t="n">
        <v>900</v>
      </c>
      <c r="P23" s="333" t="n">
        <v>60</v>
      </c>
      <c r="Q23" s="333" t="n">
        <v>270</v>
      </c>
      <c r="R23" s="333" t="n">
        <v>60</v>
      </c>
      <c r="S23" s="333" t="n">
        <v>1164.1</v>
      </c>
      <c r="T23" s="333" t="n"/>
      <c r="U23" s="333" t="n"/>
      <c r="V23" s="333" t="n"/>
      <c r="W23" s="333" t="n"/>
      <c r="X23" s="333" t="n"/>
      <c r="Y23" s="596" t="n">
        <v>2</v>
      </c>
      <c r="Z23" s="336" t="n"/>
      <c r="AA23" s="336" t="n"/>
      <c r="AB23" s="336" t="n"/>
      <c r="AC23" s="336" t="n"/>
      <c r="AD23" s="336" t="n"/>
      <c r="AE23" s="336" t="n"/>
      <c r="AF23" s="336" t="n"/>
      <c r="AG23" s="336" t="n"/>
      <c r="AH23" s="336" t="n"/>
      <c r="AI23" s="336" t="n"/>
      <c r="AJ23" s="336" t="n"/>
      <c r="AK23" s="336" t="n"/>
    </row>
    <row customHeight="1" ht="15" r="24" s="311">
      <c r="A24" s="594" t="n">
        <v>3.8</v>
      </c>
      <c r="B24" s="594" t="n">
        <v>2.9</v>
      </c>
      <c r="C24" s="594" t="n">
        <v>0.2</v>
      </c>
      <c r="D24" s="595" t="n">
        <v>0.0454736842105263</v>
      </c>
      <c r="E24" s="594" t="n">
        <v>1.5</v>
      </c>
      <c r="F24" s="594" t="n">
        <v>3</v>
      </c>
      <c r="G24" s="594" t="n">
        <v>0</v>
      </c>
      <c r="H24" s="594" t="n">
        <v>0.08</v>
      </c>
      <c r="I24" s="594" t="n">
        <v>0.02</v>
      </c>
      <c r="J24" s="594" t="n">
        <v>0</v>
      </c>
      <c r="K24" s="594" t="n">
        <v>0</v>
      </c>
      <c r="L24" s="594" t="n">
        <v>0</v>
      </c>
      <c r="M24" s="594" t="n">
        <v>0</v>
      </c>
      <c r="N24" s="594" t="n">
        <v>0</v>
      </c>
      <c r="O24" s="333" t="n">
        <v>900</v>
      </c>
      <c r="P24" s="333" t="n">
        <v>60</v>
      </c>
      <c r="Q24" s="333" t="n">
        <v>370</v>
      </c>
      <c r="R24" s="333" t="n">
        <v>60</v>
      </c>
      <c r="S24" s="333" t="n">
        <v>787.3</v>
      </c>
      <c r="T24" s="333" t="n"/>
      <c r="U24" s="333" t="n"/>
      <c r="V24" s="333" t="n"/>
      <c r="W24" s="333" t="n"/>
      <c r="X24" s="333" t="n"/>
      <c r="Y24" s="596" t="n">
        <v>2</v>
      </c>
      <c r="Z24" s="336" t="n"/>
      <c r="AA24" s="336" t="n"/>
      <c r="AB24" s="336" t="n"/>
      <c r="AC24" s="336" t="n"/>
      <c r="AD24" s="336" t="n"/>
      <c r="AE24" s="336" t="n"/>
      <c r="AF24" s="336" t="n"/>
      <c r="AG24" s="336" t="n"/>
      <c r="AH24" s="336" t="n"/>
      <c r="AI24" s="336" t="n"/>
      <c r="AJ24" s="336" t="n"/>
      <c r="AK24" s="336" t="n"/>
    </row>
    <row customHeight="1" ht="15" r="25" s="311"/>
    <row customHeight="1" ht="15" r="26" s="311">
      <c r="A26" s="462" t="n">
        <v>3.62</v>
      </c>
      <c r="B26" s="462" t="n">
        <v>2.63</v>
      </c>
      <c r="C26" s="462" t="n">
        <v>0.66</v>
      </c>
      <c r="D26" s="462" t="n">
        <v>0.042</v>
      </c>
      <c r="E26" s="462" t="n">
        <v>0.34</v>
      </c>
      <c r="F26" s="462" t="n">
        <v>0</v>
      </c>
      <c r="G26" s="462" t="n">
        <v>0</v>
      </c>
      <c r="H26" s="462" t="n">
        <v>0.008</v>
      </c>
      <c r="I26" s="462" t="n">
        <v>0.023</v>
      </c>
      <c r="J26" s="462" t="n">
        <v>0</v>
      </c>
      <c r="K26" s="462" t="n">
        <v>0</v>
      </c>
      <c r="L26" s="462" t="n">
        <v>0</v>
      </c>
      <c r="M26" s="462" t="n">
        <v>0</v>
      </c>
      <c r="N26" s="462" t="n">
        <v>0</v>
      </c>
      <c r="O26" s="462" t="n">
        <v>900</v>
      </c>
      <c r="P26" s="462" t="n">
        <v>90</v>
      </c>
      <c r="Q26" s="462" t="n">
        <v>330</v>
      </c>
      <c r="R26" s="462" t="n">
        <v>90</v>
      </c>
      <c r="S26" s="462" t="n">
        <v>810</v>
      </c>
      <c r="T26" s="462" t="n">
        <v>714</v>
      </c>
      <c r="U26" s="462" t="n">
        <v>2.2</v>
      </c>
      <c r="V26" s="462" t="n">
        <v>270</v>
      </c>
      <c r="W26" s="462" t="n"/>
      <c r="X26" s="462" t="n"/>
      <c r="Y26" s="597" t="n">
        <v>49</v>
      </c>
      <c r="Z26" s="462" t="n"/>
      <c r="AA26" s="462" t="n"/>
      <c r="AB26" s="462" t="n"/>
      <c r="AC26" s="462" t="n"/>
      <c r="AD26" s="462" t="n"/>
      <c r="AE26" s="462" t="n"/>
      <c r="AF26" s="309">
        <f>NOT(OR(ISBLANK(S26),ISBLANK(T26),ISBLANK(U26),ISBLANK(V26),AND(ISBLANK(W26),ISBLANK(X26))))</f>
        <v/>
      </c>
      <c r="AG26" s="309" t="n">
        <v>25</v>
      </c>
      <c r="AH26" s="309">
        <f>IF(Dane!AG602&lt;=30,1,IF(Dane!AG602&lt;=60,2,IF(Dane!AG602&lt;=100,3,"bd")))</f>
        <v/>
      </c>
      <c r="AI26" s="309">
        <f>AND(A26&gt;=zakresy_produkcyjne!B$2,A26&lt;=zakresy_produkcyjne!B$3)</f>
        <v/>
      </c>
      <c r="AJ26" s="309">
        <f>AND(B26&gt;=zakresy_produkcyjne!C$2,B26&lt;=zakresy_produkcyjne!C$3)</f>
        <v/>
      </c>
      <c r="AK26" s="309">
        <f>AND(C26&gt;=zakresy_produkcyjne!D$2,C26&lt;=zakresy_produkcyjne!D$3)</f>
        <v/>
      </c>
      <c r="AL26" s="309">
        <f>AND(D26&gt;=zakresy_produkcyjne!E$2,D26&lt;=zakresy_produkcyjne!E$3)</f>
        <v/>
      </c>
      <c r="AM26" s="309">
        <f>AND(E26&gt;=zakresy_produkcyjne!F$2,E26&lt;=zakresy_produkcyjne!F$3)</f>
        <v/>
      </c>
      <c r="AN26" s="309">
        <f>AND(F26&gt;=zakresy_produkcyjne!G$2,F26&lt;=zakresy_produkcyjne!G$3)</f>
        <v/>
      </c>
      <c r="AO26" s="309">
        <f>AND(G26&gt;=zakresy_produkcyjne!H$2,G26&lt;=zakresy_produkcyjne!H$3)</f>
        <v/>
      </c>
      <c r="AP26" s="309">
        <f>AND(O26&gt;=zakresy_produkcyjne!I$2,O26&lt;=zakresy_produkcyjne!I$3)</f>
        <v/>
      </c>
      <c r="AQ26" s="309">
        <f>AND(P26&gt;=zakresy_produkcyjne!J$2,P26&lt;=zakresy_produkcyjne!J$3)</f>
        <v/>
      </c>
      <c r="AR26" s="309">
        <f>AND(Q26&gt;=zakresy_produkcyjne!K$2,Q26&lt;=zakresy_produkcyjne!K$3)</f>
        <v/>
      </c>
      <c r="AS26" s="309">
        <f>AND(R26&gt;=zakresy_produkcyjne!L$2,R26&lt;=zakresy_produkcyjne!L$3)</f>
        <v/>
      </c>
      <c r="AT26" s="309">
        <f>AND(AI26:AO26)</f>
        <v/>
      </c>
      <c r="AU26" s="309">
        <f>AND(AP26:AS26)</f>
        <v/>
      </c>
      <c r="AV26" s="309">
        <f>AND(AT26:AU26)</f>
        <v/>
      </c>
      <c r="AW26" s="309">
        <f>AI26*zakresy_produkcyjne!B$4+AJ26*zakresy_produkcyjne!C$4+AK26*zakresy_produkcyjne!D$4+AL26*zakresy_produkcyjne!E$4+AM26*zakresy_produkcyjne!F$4+AN26*zakresy_produkcyjne!G$4+AO26*zakresy_produkcyjne!H$4+AP26*zakresy_produkcyjne!I$4+AQ26*zakresy_produkcyjne!J$4+AR26*zakresy_produkcyjne!K$4+AS26*zakresy_produkcyjne!L$4</f>
        <v/>
      </c>
      <c r="BD26" s="309" t="n">
        <v>75</v>
      </c>
    </row>
    <row customHeight="1" ht="15" r="27" s="311"/>
    <row customHeight="1" ht="15" r="28" s="311">
      <c r="A28" s="337" t="n">
        <v>3.65</v>
      </c>
      <c r="B28" s="337" t="n">
        <v>2.59</v>
      </c>
      <c r="C28" s="337" t="n">
        <v>0.18</v>
      </c>
      <c r="D28" s="337" t="n">
        <v>0.06</v>
      </c>
      <c r="E28" s="337" t="n">
        <v>0</v>
      </c>
      <c r="F28" s="337" t="n">
        <v>0</v>
      </c>
      <c r="G28" s="337" t="n">
        <v>0</v>
      </c>
      <c r="H28" s="337" t="n">
        <v>0.014</v>
      </c>
      <c r="I28" s="337" t="n">
        <v>0.052</v>
      </c>
      <c r="J28" s="337" t="n">
        <v>0</v>
      </c>
      <c r="K28" s="337" t="n">
        <v>0</v>
      </c>
      <c r="L28" s="337" t="n">
        <v>0</v>
      </c>
      <c r="M28" s="337" t="n">
        <v>0</v>
      </c>
      <c r="N28" s="337" t="n">
        <v>0</v>
      </c>
      <c r="O28" s="337" t="n">
        <v>830</v>
      </c>
      <c r="P28" s="337" t="n">
        <v>60</v>
      </c>
      <c r="Q28" s="337" t="n">
        <v>300</v>
      </c>
      <c r="R28" s="337" t="n">
        <v>8</v>
      </c>
      <c r="S28" s="337" t="n">
        <v>473</v>
      </c>
      <c r="T28" s="337" t="n">
        <v>316</v>
      </c>
      <c r="U28" s="337" t="n">
        <v>10</v>
      </c>
      <c r="V28" s="337" t="n">
        <v>160</v>
      </c>
      <c r="W28" s="338" t="n">
        <v>6.4</v>
      </c>
      <c r="X28" s="337">
        <f>11*W28</f>
        <v/>
      </c>
      <c r="Y28" s="598" t="n">
        <v>3</v>
      </c>
      <c r="Z28" s="340" t="n"/>
      <c r="AA28" s="340" t="n"/>
      <c r="AB28" s="340" t="n"/>
      <c r="AC28" s="340" t="n"/>
      <c r="AD28" s="340" t="n"/>
      <c r="AE28" s="340" t="n"/>
      <c r="AF28" s="340" t="n"/>
      <c r="AG28" s="340" t="n"/>
      <c r="AH28" s="340" t="n"/>
      <c r="AI28" s="340" t="n"/>
      <c r="AJ28" s="340" t="n"/>
      <c r="AK28" s="340" t="n"/>
      <c r="AL28" s="309">
        <f>NOT(OR(ISBLANK(S28),ISBLANK(T28),ISBLANK(U28),ISBLANK(V28),AND(ISBLANK(W28),ISBLANK(X28))))</f>
        <v/>
      </c>
      <c r="AM28" s="309" t="n">
        <v>25</v>
      </c>
      <c r="AN28" s="309">
        <f>IF(AM28&lt;=30,1,IF(AM28&lt;=60,2,IF(AM28&lt;=100,3,"bd")))</f>
        <v/>
      </c>
      <c r="AO28" s="309">
        <f>AND(A28&gt;=zakresy_produkcyjne!B$2,A28&lt;=zakresy_produkcyjne!B$3)</f>
        <v/>
      </c>
      <c r="AP28" s="309">
        <f>AND(B28&gt;=zakresy_produkcyjne!C$2,B28&lt;=zakresy_produkcyjne!C$3)</f>
        <v/>
      </c>
      <c r="AQ28" s="309">
        <f>AND(C28&gt;=zakresy_produkcyjne!D$2,C28&lt;=zakresy_produkcyjne!D$3)</f>
        <v/>
      </c>
      <c r="AR28" s="309">
        <f>AND(D28&gt;=zakresy_produkcyjne!E$2,D28&lt;=zakresy_produkcyjne!E$3)</f>
        <v/>
      </c>
      <c r="AS28" s="309">
        <f>AND(E28&gt;=zakresy_produkcyjne!F$2,E28&lt;=zakresy_produkcyjne!F$3)</f>
        <v/>
      </c>
      <c r="AT28" s="309">
        <f>AND(F28&gt;=zakresy_produkcyjne!G$2,F28&lt;=zakresy_produkcyjne!G$3)</f>
        <v/>
      </c>
      <c r="AU28" s="309">
        <f>AND(G28&gt;=zakresy_produkcyjne!H$2,G28&lt;=zakresy_produkcyjne!H$3)</f>
        <v/>
      </c>
      <c r="AV28" s="309">
        <f>AND(O28&gt;=zakresy_produkcyjne!I$2,O28&lt;=zakresy_produkcyjne!I$3)</f>
        <v/>
      </c>
      <c r="AW28" s="309">
        <f>AND(P28&gt;=zakresy_produkcyjne!J$2,P28&lt;=zakresy_produkcyjne!J$3)</f>
        <v/>
      </c>
      <c r="AX28" s="309">
        <f>AND(Q28&gt;=zakresy_produkcyjne!K$2,Q28&lt;=zakresy_produkcyjne!K$3)</f>
        <v/>
      </c>
      <c r="AY28" s="309">
        <f>AND(R28&gt;=zakresy_produkcyjne!L$2,R28&lt;=zakresy_produkcyjne!L$3)</f>
        <v/>
      </c>
      <c r="AZ28" s="328">
        <f>AND(AO28:AU28)</f>
        <v/>
      </c>
      <c r="BA28" s="328">
        <f>AND(AV28:AY28)</f>
        <v/>
      </c>
      <c r="BB28" s="328">
        <f>AND(AZ28:BA28)</f>
        <v/>
      </c>
      <c r="BC28" s="309">
        <f>AO28*zakresy_produkcyjne!B$4+AP28*zakresy_produkcyjne!C$4+AQ28*zakresy_produkcyjne!D$4+AR28*zakresy_produkcyjne!E$4+AS28*zakresy_produkcyjne!F$4+AT28*zakresy_produkcyjne!G$4+AU28*zakresy_produkcyjne!H$4+AV28*zakresy_produkcyjne!I$4+AW28*zakresy_produkcyjne!J$4+AX28*zakresy_produkcyjne!K$4+AY28*zakresy_produkcyjne!L$4</f>
        <v/>
      </c>
    </row>
    <row customHeight="1" ht="15" r="29" s="311">
      <c r="A29" s="337" t="n">
        <v>3.65</v>
      </c>
      <c r="B29" s="337" t="n">
        <v>2.59</v>
      </c>
      <c r="C29" s="337" t="n">
        <v>0.18</v>
      </c>
      <c r="D29" s="337" t="n">
        <v>0.06</v>
      </c>
      <c r="E29" s="337" t="n">
        <v>0</v>
      </c>
      <c r="F29" s="337" t="n">
        <v>0</v>
      </c>
      <c r="G29" s="337" t="n">
        <v>0</v>
      </c>
      <c r="H29" s="337" t="n">
        <v>0.014</v>
      </c>
      <c r="I29" s="337" t="n">
        <v>0.052</v>
      </c>
      <c r="J29" s="337" t="n">
        <v>0</v>
      </c>
      <c r="K29" s="337" t="n">
        <v>0</v>
      </c>
      <c r="L29" s="337" t="n">
        <v>0</v>
      </c>
      <c r="M29" s="337" t="n">
        <v>0</v>
      </c>
      <c r="N29" s="337" t="n">
        <v>0</v>
      </c>
      <c r="O29" s="337" t="n">
        <v>830</v>
      </c>
      <c r="P29" s="337" t="n">
        <v>60</v>
      </c>
      <c r="Q29" s="337" t="n">
        <v>300</v>
      </c>
      <c r="R29" s="337" t="n">
        <v>16</v>
      </c>
      <c r="S29" s="337" t="n">
        <v>613</v>
      </c>
      <c r="T29" s="337" t="n">
        <v>391</v>
      </c>
      <c r="U29" s="337" t="n">
        <v>4</v>
      </c>
      <c r="V29" s="337" t="n">
        <v>170</v>
      </c>
      <c r="W29" s="338" t="n">
        <v>6.66666666666667</v>
      </c>
      <c r="X29" s="337">
        <f>11*W29</f>
        <v/>
      </c>
      <c r="Y29" s="598" t="n">
        <v>3</v>
      </c>
      <c r="Z29" s="340" t="n"/>
      <c r="AA29" s="340" t="n"/>
      <c r="AB29" s="340" t="n"/>
      <c r="AC29" s="340" t="n"/>
      <c r="AD29" s="340" t="n"/>
      <c r="AE29" s="340" t="n"/>
      <c r="AF29" s="340" t="n"/>
      <c r="AG29" s="340" t="n"/>
      <c r="AH29" s="340" t="n"/>
      <c r="AI29" s="340" t="n"/>
      <c r="AJ29" s="340" t="n"/>
      <c r="AK29" s="340" t="n"/>
      <c r="AL29" s="309">
        <f>NOT(OR(ISBLANK(S29),ISBLANK(T29),ISBLANK(U29),ISBLANK(V29),AND(ISBLANK(W29),ISBLANK(X29))))</f>
        <v/>
      </c>
      <c r="AM29" s="309" t="n">
        <v>25</v>
      </c>
      <c r="AN29" s="309">
        <f>IF(AM29&lt;=30,1,IF(AM29&lt;=60,2,IF(AM29&lt;=100,3,"bd")))</f>
        <v/>
      </c>
      <c r="AO29" s="309">
        <f>AND(A29&gt;=zakresy_produkcyjne!B$2,A29&lt;=zakresy_produkcyjne!B$3)</f>
        <v/>
      </c>
      <c r="AP29" s="309">
        <f>AND(B29&gt;=zakresy_produkcyjne!C$2,B29&lt;=zakresy_produkcyjne!C$3)</f>
        <v/>
      </c>
      <c r="AQ29" s="309">
        <f>AND(C29&gt;=zakresy_produkcyjne!D$2,C29&lt;=zakresy_produkcyjne!D$3)</f>
        <v/>
      </c>
      <c r="AR29" s="309">
        <f>AND(D29&gt;=zakresy_produkcyjne!E$2,D29&lt;=zakresy_produkcyjne!E$3)</f>
        <v/>
      </c>
      <c r="AS29" s="309">
        <f>AND(E29&gt;=zakresy_produkcyjne!F$2,E29&lt;=zakresy_produkcyjne!F$3)</f>
        <v/>
      </c>
      <c r="AT29" s="309">
        <f>AND(F29&gt;=zakresy_produkcyjne!G$2,F29&lt;=zakresy_produkcyjne!G$3)</f>
        <v/>
      </c>
      <c r="AU29" s="309">
        <f>AND(G29&gt;=zakresy_produkcyjne!H$2,G29&lt;=zakresy_produkcyjne!H$3)</f>
        <v/>
      </c>
      <c r="AV29" s="309">
        <f>AND(O29&gt;=zakresy_produkcyjne!I$2,O29&lt;=zakresy_produkcyjne!I$3)</f>
        <v/>
      </c>
      <c r="AW29" s="309">
        <f>AND(P29&gt;=zakresy_produkcyjne!J$2,P29&lt;=zakresy_produkcyjne!J$3)</f>
        <v/>
      </c>
      <c r="AX29" s="309">
        <f>AND(Q29&gt;=zakresy_produkcyjne!K$2,Q29&lt;=zakresy_produkcyjne!K$3)</f>
        <v/>
      </c>
      <c r="AY29" s="309">
        <f>AND(R29&gt;=zakresy_produkcyjne!L$2,R29&lt;=zakresy_produkcyjne!L$3)</f>
        <v/>
      </c>
      <c r="AZ29" s="328">
        <f>AND(AO29:AU29)</f>
        <v/>
      </c>
      <c r="BA29" s="328">
        <f>AND(AV29:AY29)</f>
        <v/>
      </c>
      <c r="BB29" s="328">
        <f>AND(AZ29:BA29)</f>
        <v/>
      </c>
      <c r="BC29" s="309">
        <f>AO29*zakresy_produkcyjne!B$4+AP29*zakresy_produkcyjne!C$4+AQ29*zakresy_produkcyjne!D$4+AR29*zakresy_produkcyjne!E$4+AS29*zakresy_produkcyjne!F$4+AT29*zakresy_produkcyjne!G$4+AU29*zakresy_produkcyjne!H$4+AV29*zakresy_produkcyjne!I$4+AW29*zakresy_produkcyjne!J$4+AX29*zakresy_produkcyjne!K$4+AY29*zakresy_produkcyjne!L$4</f>
        <v/>
      </c>
    </row>
    <row customHeight="1" ht="15" r="30" s="311">
      <c r="A30" s="337" t="n">
        <v>3.65</v>
      </c>
      <c r="B30" s="337" t="n">
        <v>2.59</v>
      </c>
      <c r="C30" s="337" t="n">
        <v>0.18</v>
      </c>
      <c r="D30" s="337" t="n">
        <v>0.06</v>
      </c>
      <c r="E30" s="337" t="n">
        <v>0</v>
      </c>
      <c r="F30" s="337" t="n">
        <v>0</v>
      </c>
      <c r="G30" s="337" t="n">
        <v>0</v>
      </c>
      <c r="H30" s="337" t="n">
        <v>0.014</v>
      </c>
      <c r="I30" s="337" t="n">
        <v>0.052</v>
      </c>
      <c r="J30" s="337" t="n">
        <v>0</v>
      </c>
      <c r="K30" s="337" t="n">
        <v>0</v>
      </c>
      <c r="L30" s="337" t="n">
        <v>0</v>
      </c>
      <c r="M30" s="337" t="n">
        <v>0</v>
      </c>
      <c r="N30" s="337" t="n">
        <v>0</v>
      </c>
      <c r="O30" s="337" t="n">
        <v>830</v>
      </c>
      <c r="P30" s="337" t="n">
        <v>60</v>
      </c>
      <c r="Q30" s="337" t="n">
        <v>300</v>
      </c>
      <c r="R30" s="337" t="n">
        <v>32</v>
      </c>
      <c r="S30" s="337" t="n">
        <v>468</v>
      </c>
      <c r="T30" s="337" t="n">
        <v>317</v>
      </c>
      <c r="U30" s="337" t="n">
        <v>12</v>
      </c>
      <c r="V30" s="337" t="n">
        <v>161</v>
      </c>
      <c r="W30" s="338" t="n">
        <v>6.96666666666667</v>
      </c>
      <c r="X30" s="337">
        <f>11*W30</f>
        <v/>
      </c>
      <c r="Y30" s="598" t="n">
        <v>3</v>
      </c>
      <c r="Z30" s="340" t="n"/>
      <c r="AA30" s="340" t="n"/>
      <c r="AB30" s="340" t="n"/>
      <c r="AC30" s="340" t="n"/>
      <c r="AD30" s="340" t="n"/>
      <c r="AE30" s="340" t="n"/>
      <c r="AF30" s="340" t="n"/>
      <c r="AG30" s="340" t="n"/>
      <c r="AH30" s="340" t="n"/>
      <c r="AI30" s="340" t="n"/>
      <c r="AJ30" s="340" t="n"/>
      <c r="AK30" s="340" t="n"/>
      <c r="AL30" s="309">
        <f>NOT(OR(ISBLANK(S30),ISBLANK(T30),ISBLANK(U30),ISBLANK(V30),AND(ISBLANK(W30),ISBLANK(X30))))</f>
        <v/>
      </c>
      <c r="AM30" s="309" t="n">
        <v>25</v>
      </c>
      <c r="AN30" s="309">
        <f>IF(AM30&lt;=30,1,IF(AM30&lt;=60,2,IF(AM30&lt;=100,3,"bd")))</f>
        <v/>
      </c>
      <c r="AO30" s="309">
        <f>AND(A30&gt;=zakresy_produkcyjne!B$2,A30&lt;=zakresy_produkcyjne!B$3)</f>
        <v/>
      </c>
      <c r="AP30" s="309">
        <f>AND(B30&gt;=zakresy_produkcyjne!C$2,B30&lt;=zakresy_produkcyjne!C$3)</f>
        <v/>
      </c>
      <c r="AQ30" s="309">
        <f>AND(C30&gt;=zakresy_produkcyjne!D$2,C30&lt;=zakresy_produkcyjne!D$3)</f>
        <v/>
      </c>
      <c r="AR30" s="309">
        <f>AND(D30&gt;=zakresy_produkcyjne!E$2,D30&lt;=zakresy_produkcyjne!E$3)</f>
        <v/>
      </c>
      <c r="AS30" s="309">
        <f>AND(E30&gt;=zakresy_produkcyjne!F$2,E30&lt;=zakresy_produkcyjne!F$3)</f>
        <v/>
      </c>
      <c r="AT30" s="309">
        <f>AND(F30&gt;=zakresy_produkcyjne!G$2,F30&lt;=zakresy_produkcyjne!G$3)</f>
        <v/>
      </c>
      <c r="AU30" s="309">
        <f>AND(G30&gt;=zakresy_produkcyjne!H$2,G30&lt;=zakresy_produkcyjne!H$3)</f>
        <v/>
      </c>
      <c r="AV30" s="309">
        <f>AND(O30&gt;=zakresy_produkcyjne!I$2,O30&lt;=zakresy_produkcyjne!I$3)</f>
        <v/>
      </c>
      <c r="AW30" s="309">
        <f>AND(P30&gt;=zakresy_produkcyjne!J$2,P30&lt;=zakresy_produkcyjne!J$3)</f>
        <v/>
      </c>
      <c r="AX30" s="309">
        <f>AND(Q30&gt;=zakresy_produkcyjne!K$2,Q30&lt;=zakresy_produkcyjne!K$3)</f>
        <v/>
      </c>
      <c r="AY30" s="309">
        <f>AND(R30&gt;=zakresy_produkcyjne!L$2,R30&lt;=zakresy_produkcyjne!L$3)</f>
        <v/>
      </c>
      <c r="AZ30" s="328">
        <f>AND(AO30:AU30)</f>
        <v/>
      </c>
      <c r="BA30" s="328">
        <f>AND(AV30:AY30)</f>
        <v/>
      </c>
      <c r="BB30" s="328">
        <f>AND(AZ30:BA30)</f>
        <v/>
      </c>
      <c r="BC30" s="309">
        <f>AO30*zakresy_produkcyjne!B$4+AP30*zakresy_produkcyjne!C$4+AQ30*zakresy_produkcyjne!D$4+AR30*zakresy_produkcyjne!E$4+AS30*zakresy_produkcyjne!F$4+AT30*zakresy_produkcyjne!G$4+AU30*zakresy_produkcyjne!H$4+AV30*zakresy_produkcyjne!I$4+AW30*zakresy_produkcyjne!J$4+AX30*zakresy_produkcyjne!K$4+AY30*zakresy_produkcyjne!L$4</f>
        <v/>
      </c>
    </row>
    <row customHeight="1" ht="15" r="31" s="311">
      <c r="A31" s="337" t="n">
        <v>3.65</v>
      </c>
      <c r="B31" s="337" t="n">
        <v>2.59</v>
      </c>
      <c r="C31" s="337" t="n">
        <v>0.18</v>
      </c>
      <c r="D31" s="337" t="n">
        <v>0.06</v>
      </c>
      <c r="E31" s="337" t="n">
        <v>0</v>
      </c>
      <c r="F31" s="337" t="n">
        <v>0</v>
      </c>
      <c r="G31" s="337" t="n">
        <v>0</v>
      </c>
      <c r="H31" s="337" t="n">
        <v>0.014</v>
      </c>
      <c r="I31" s="337" t="n">
        <v>0.052</v>
      </c>
      <c r="J31" s="337" t="n">
        <v>0</v>
      </c>
      <c r="K31" s="337" t="n">
        <v>0</v>
      </c>
      <c r="L31" s="337" t="n">
        <v>0</v>
      </c>
      <c r="M31" s="337" t="n">
        <v>0</v>
      </c>
      <c r="N31" s="337" t="n">
        <v>0</v>
      </c>
      <c r="O31" s="337" t="n">
        <v>830</v>
      </c>
      <c r="P31" s="337" t="n">
        <v>60</v>
      </c>
      <c r="Q31" s="337" t="n">
        <v>300</v>
      </c>
      <c r="R31" s="337" t="n">
        <v>64</v>
      </c>
      <c r="S31" s="337" t="n">
        <v>453</v>
      </c>
      <c r="T31" s="337" t="n">
        <v>315</v>
      </c>
      <c r="U31" s="337" t="n">
        <v>14</v>
      </c>
      <c r="V31" s="337" t="n">
        <v>163</v>
      </c>
      <c r="W31" s="338" t="n">
        <v>6.53333333333333</v>
      </c>
      <c r="X31" s="337">
        <f>11*W31</f>
        <v/>
      </c>
      <c r="Y31" s="598" t="n">
        <v>3</v>
      </c>
      <c r="Z31" s="340" t="n"/>
      <c r="AA31" s="340" t="n"/>
      <c r="AB31" s="340" t="n"/>
      <c r="AC31" s="340" t="n"/>
      <c r="AD31" s="340" t="n"/>
      <c r="AE31" s="340" t="n"/>
      <c r="AF31" s="340" t="n"/>
      <c r="AG31" s="340" t="n"/>
      <c r="AH31" s="340" t="n"/>
      <c r="AI31" s="340" t="n"/>
      <c r="AJ31" s="340" t="n"/>
      <c r="AK31" s="340" t="n"/>
      <c r="AL31" s="309">
        <f>NOT(OR(ISBLANK(S31),ISBLANK(T31),ISBLANK(U31),ISBLANK(V31),AND(ISBLANK(W31),ISBLANK(X31))))</f>
        <v/>
      </c>
      <c r="AM31" s="309" t="n">
        <v>25</v>
      </c>
      <c r="AN31" s="309">
        <f>IF(AM31&lt;=30,1,IF(AM31&lt;=60,2,IF(AM31&lt;=100,3,"bd")))</f>
        <v/>
      </c>
      <c r="AO31" s="309">
        <f>AND(A31&gt;=zakresy_produkcyjne!B$2,A31&lt;=zakresy_produkcyjne!B$3)</f>
        <v/>
      </c>
      <c r="AP31" s="309">
        <f>AND(B31&gt;=zakresy_produkcyjne!C$2,B31&lt;=zakresy_produkcyjne!C$3)</f>
        <v/>
      </c>
      <c r="AQ31" s="309">
        <f>AND(C31&gt;=zakresy_produkcyjne!D$2,C31&lt;=zakresy_produkcyjne!D$3)</f>
        <v/>
      </c>
      <c r="AR31" s="309">
        <f>AND(D31&gt;=zakresy_produkcyjne!E$2,D31&lt;=zakresy_produkcyjne!E$3)</f>
        <v/>
      </c>
      <c r="AS31" s="309">
        <f>AND(E31&gt;=zakresy_produkcyjne!F$2,E31&lt;=zakresy_produkcyjne!F$3)</f>
        <v/>
      </c>
      <c r="AT31" s="309">
        <f>AND(F31&gt;=zakresy_produkcyjne!G$2,F31&lt;=zakresy_produkcyjne!G$3)</f>
        <v/>
      </c>
      <c r="AU31" s="309">
        <f>AND(G31&gt;=zakresy_produkcyjne!H$2,G31&lt;=zakresy_produkcyjne!H$3)</f>
        <v/>
      </c>
      <c r="AV31" s="309">
        <f>AND(O31&gt;=zakresy_produkcyjne!I$2,O31&lt;=zakresy_produkcyjne!I$3)</f>
        <v/>
      </c>
      <c r="AW31" s="309">
        <f>AND(P31&gt;=zakresy_produkcyjne!J$2,P31&lt;=zakresy_produkcyjne!J$3)</f>
        <v/>
      </c>
      <c r="AX31" s="309">
        <f>AND(Q31&gt;=zakresy_produkcyjne!K$2,Q31&lt;=zakresy_produkcyjne!K$3)</f>
        <v/>
      </c>
      <c r="AY31" s="309">
        <f>AND(R31&gt;=zakresy_produkcyjne!L$2,R31&lt;=zakresy_produkcyjne!L$3)</f>
        <v/>
      </c>
      <c r="AZ31" s="328">
        <f>AND(AO31:AU31)</f>
        <v/>
      </c>
      <c r="BA31" s="328">
        <f>AND(AV31:AY31)</f>
        <v/>
      </c>
      <c r="BB31" s="328">
        <f>AND(AZ31:BA31)</f>
        <v/>
      </c>
      <c r="BC31" s="309">
        <f>AO31*zakresy_produkcyjne!B$4+AP31*zakresy_produkcyjne!C$4+AQ31*zakresy_produkcyjne!D$4+AR31*zakresy_produkcyjne!E$4+AS31*zakresy_produkcyjne!F$4+AT31*zakresy_produkcyjne!G$4+AU31*zakresy_produkcyjne!H$4+AV31*zakresy_produkcyjne!I$4+AW31*zakresy_produkcyjne!J$4+AX31*zakresy_produkcyjne!K$4+AY31*zakresy_produkcyjne!L$4</f>
        <v/>
      </c>
    </row>
    <row customHeight="1" ht="15" r="32" s="311">
      <c r="A32" s="337" t="n">
        <v>3.65</v>
      </c>
      <c r="B32" s="337" t="n">
        <v>2.59</v>
      </c>
      <c r="C32" s="337" t="n">
        <v>0.18</v>
      </c>
      <c r="D32" s="337" t="n">
        <v>0.06</v>
      </c>
      <c r="E32" s="337" t="n">
        <v>0</v>
      </c>
      <c r="F32" s="337" t="n">
        <v>0</v>
      </c>
      <c r="G32" s="337" t="n">
        <v>0</v>
      </c>
      <c r="H32" s="337" t="n">
        <v>0.014</v>
      </c>
      <c r="I32" s="337" t="n">
        <v>0.052</v>
      </c>
      <c r="J32" s="337" t="n">
        <v>0</v>
      </c>
      <c r="K32" s="337" t="n">
        <v>0</v>
      </c>
      <c r="L32" s="337" t="n">
        <v>0</v>
      </c>
      <c r="M32" s="337" t="n">
        <v>0</v>
      </c>
      <c r="N32" s="337" t="n">
        <v>0</v>
      </c>
      <c r="O32" s="337" t="n">
        <v>830</v>
      </c>
      <c r="P32" s="337" t="n">
        <v>60</v>
      </c>
      <c r="Q32" s="337" t="n">
        <v>400</v>
      </c>
      <c r="R32" s="337" t="n">
        <v>8</v>
      </c>
      <c r="S32" s="337" t="n">
        <v>450</v>
      </c>
      <c r="T32" s="337" t="n">
        <v>320</v>
      </c>
      <c r="U32" s="337" t="n">
        <v>14</v>
      </c>
      <c r="V32" s="337" t="n">
        <v>158</v>
      </c>
      <c r="W32" s="338" t="n">
        <v>14.9</v>
      </c>
      <c r="X32" s="337">
        <f>11*W32</f>
        <v/>
      </c>
      <c r="Y32" s="598" t="n">
        <v>3</v>
      </c>
      <c r="Z32" s="340" t="n">
        <v>1</v>
      </c>
      <c r="AA32" s="340" t="n"/>
      <c r="AB32" s="340" t="n"/>
      <c r="AC32" s="340" t="n"/>
      <c r="AD32" s="340" t="n"/>
      <c r="AE32" s="340" t="n"/>
      <c r="AF32" s="340" t="n"/>
      <c r="AG32" s="340" t="n"/>
      <c r="AH32" s="340" t="n"/>
      <c r="AI32" s="340" t="n"/>
      <c r="AJ32" s="340" t="n"/>
      <c r="AK32" s="340" t="n"/>
      <c r="AL32" s="309">
        <f>NOT(OR(ISBLANK(S32),ISBLANK(T32),ISBLANK(U32),ISBLANK(V32),AND(ISBLANK(W32),ISBLANK(X32))))</f>
        <v/>
      </c>
      <c r="AM32" s="309" t="n">
        <v>25</v>
      </c>
      <c r="AN32" s="309">
        <f>IF(AM32&lt;=30,1,IF(AM32&lt;=60,2,IF(AM32&lt;=100,3,"bd")))</f>
        <v/>
      </c>
      <c r="AO32" s="309">
        <f>AND(A32&gt;=zakresy_produkcyjne!B$2,A32&lt;=zakresy_produkcyjne!B$3)</f>
        <v/>
      </c>
      <c r="AP32" s="309">
        <f>AND(B32&gt;=zakresy_produkcyjne!C$2,B32&lt;=zakresy_produkcyjne!C$3)</f>
        <v/>
      </c>
      <c r="AQ32" s="309">
        <f>AND(C32&gt;=zakresy_produkcyjne!D$2,C32&lt;=zakresy_produkcyjne!D$3)</f>
        <v/>
      </c>
      <c r="AR32" s="309">
        <f>AND(D32&gt;=zakresy_produkcyjne!E$2,D32&lt;=zakresy_produkcyjne!E$3)</f>
        <v/>
      </c>
      <c r="AS32" s="309">
        <f>AND(E32&gt;=zakresy_produkcyjne!F$2,E32&lt;=zakresy_produkcyjne!F$3)</f>
        <v/>
      </c>
      <c r="AT32" s="309">
        <f>AND(F32&gt;=zakresy_produkcyjne!G$2,F32&lt;=zakresy_produkcyjne!G$3)</f>
        <v/>
      </c>
      <c r="AU32" s="309">
        <f>AND(G32&gt;=zakresy_produkcyjne!H$2,G32&lt;=zakresy_produkcyjne!H$3)</f>
        <v/>
      </c>
      <c r="AV32" s="309">
        <f>AND(O32&gt;=zakresy_produkcyjne!I$2,O32&lt;=zakresy_produkcyjne!I$3)</f>
        <v/>
      </c>
      <c r="AW32" s="309">
        <f>AND(P32&gt;=zakresy_produkcyjne!J$2,P32&lt;=zakresy_produkcyjne!J$3)</f>
        <v/>
      </c>
      <c r="AX32" s="309">
        <f>AND(Q32&gt;=zakresy_produkcyjne!K$2,Q32&lt;=zakresy_produkcyjne!K$3)</f>
        <v/>
      </c>
      <c r="AY32" s="309">
        <f>AND(R32&gt;=zakresy_produkcyjne!L$2,R32&lt;=zakresy_produkcyjne!L$3)</f>
        <v/>
      </c>
      <c r="AZ32" s="328">
        <f>AND(AO32:AU32)</f>
        <v/>
      </c>
      <c r="BA32" s="328">
        <f>AND(AV32:AY32)</f>
        <v/>
      </c>
      <c r="BB32" s="328">
        <f>AND(AZ32:BA32)</f>
        <v/>
      </c>
      <c r="BC32" s="309">
        <f>AO32*zakresy_produkcyjne!B$4+AP32*zakresy_produkcyjne!C$4+AQ32*zakresy_produkcyjne!D$4+AR32*zakresy_produkcyjne!E$4+AS32*zakresy_produkcyjne!F$4+AT32*zakresy_produkcyjne!G$4+AU32*zakresy_produkcyjne!H$4+AV32*zakresy_produkcyjne!I$4+AW32*zakresy_produkcyjne!J$4+AX32*zakresy_produkcyjne!K$4+AY32*zakresy_produkcyjne!L$4</f>
        <v/>
      </c>
    </row>
    <row customHeight="1" ht="15" r="33" s="311">
      <c r="A33" s="337" t="n">
        <v>3.65</v>
      </c>
      <c r="B33" s="337" t="n">
        <v>2.59</v>
      </c>
      <c r="C33" s="337" t="n">
        <v>0.18</v>
      </c>
      <c r="D33" s="337" t="n">
        <v>0.06</v>
      </c>
      <c r="E33" s="337" t="n">
        <v>0</v>
      </c>
      <c r="F33" s="337" t="n">
        <v>0</v>
      </c>
      <c r="G33" s="337" t="n">
        <v>0</v>
      </c>
      <c r="H33" s="337" t="n">
        <v>0.014</v>
      </c>
      <c r="I33" s="337" t="n">
        <v>0.052</v>
      </c>
      <c r="J33" s="337" t="n">
        <v>0</v>
      </c>
      <c r="K33" s="337" t="n">
        <v>0</v>
      </c>
      <c r="L33" s="337" t="n">
        <v>0</v>
      </c>
      <c r="M33" s="337" t="n">
        <v>0</v>
      </c>
      <c r="N33" s="337" t="n">
        <v>0</v>
      </c>
      <c r="O33" s="337" t="n">
        <v>830</v>
      </c>
      <c r="P33" s="337" t="n">
        <v>60</v>
      </c>
      <c r="Q33" s="337" t="n">
        <v>400</v>
      </c>
      <c r="R33" s="337" t="n">
        <v>16</v>
      </c>
      <c r="S33" s="337" t="n">
        <v>455</v>
      </c>
      <c r="T33" s="337" t="n">
        <v>313</v>
      </c>
      <c r="U33" s="337" t="n">
        <v>14</v>
      </c>
      <c r="V33" s="337" t="n">
        <v>161</v>
      </c>
      <c r="W33" s="338" t="n">
        <v>15.1</v>
      </c>
      <c r="X33" s="337">
        <f>11*W33</f>
        <v/>
      </c>
      <c r="Y33" s="598" t="n">
        <v>3</v>
      </c>
      <c r="Z33" s="340" t="n"/>
      <c r="AA33" s="340" t="n"/>
      <c r="AB33" s="340" t="n"/>
      <c r="AC33" s="340" t="n"/>
      <c r="AD33" s="340" t="n"/>
      <c r="AE33" s="340" t="n"/>
      <c r="AF33" s="340" t="n"/>
      <c r="AG33" s="340" t="n"/>
      <c r="AH33" s="340" t="n"/>
      <c r="AI33" s="340" t="n"/>
      <c r="AJ33" s="340" t="n"/>
      <c r="AK33" s="340" t="n"/>
      <c r="AL33" s="309">
        <f>NOT(OR(ISBLANK(S33),ISBLANK(T33),ISBLANK(U33),ISBLANK(V33),AND(ISBLANK(W33),ISBLANK(X33))))</f>
        <v/>
      </c>
      <c r="AM33" s="309" t="n">
        <v>25</v>
      </c>
      <c r="AN33" s="309">
        <f>IF(AM33&lt;=30,1,IF(AM33&lt;=60,2,IF(AM33&lt;=100,3,"bd")))</f>
        <v/>
      </c>
      <c r="AO33" s="309">
        <f>AND(A33&gt;=zakresy_produkcyjne!B$2,A33&lt;=zakresy_produkcyjne!B$3)</f>
        <v/>
      </c>
      <c r="AP33" s="309">
        <f>AND(B33&gt;=zakresy_produkcyjne!C$2,B33&lt;=zakresy_produkcyjne!C$3)</f>
        <v/>
      </c>
      <c r="AQ33" s="309">
        <f>AND(C33&gt;=zakresy_produkcyjne!D$2,C33&lt;=zakresy_produkcyjne!D$3)</f>
        <v/>
      </c>
      <c r="AR33" s="309">
        <f>AND(D33&gt;=zakresy_produkcyjne!E$2,D33&lt;=zakresy_produkcyjne!E$3)</f>
        <v/>
      </c>
      <c r="AS33" s="309">
        <f>AND(E33&gt;=zakresy_produkcyjne!F$2,E33&lt;=zakresy_produkcyjne!F$3)</f>
        <v/>
      </c>
      <c r="AT33" s="309">
        <f>AND(F33&gt;=zakresy_produkcyjne!G$2,F33&lt;=zakresy_produkcyjne!G$3)</f>
        <v/>
      </c>
      <c r="AU33" s="309">
        <f>AND(G33&gt;=zakresy_produkcyjne!H$2,G33&lt;=zakresy_produkcyjne!H$3)</f>
        <v/>
      </c>
      <c r="AV33" s="309">
        <f>AND(O33&gt;=zakresy_produkcyjne!I$2,O33&lt;=zakresy_produkcyjne!I$3)</f>
        <v/>
      </c>
      <c r="AW33" s="309">
        <f>AND(P33&gt;=zakresy_produkcyjne!J$2,P33&lt;=zakresy_produkcyjne!J$3)</f>
        <v/>
      </c>
      <c r="AX33" s="309">
        <f>AND(Q33&gt;=zakresy_produkcyjne!K$2,Q33&lt;=zakresy_produkcyjne!K$3)</f>
        <v/>
      </c>
      <c r="AY33" s="309">
        <f>AND(R33&gt;=zakresy_produkcyjne!L$2,R33&lt;=zakresy_produkcyjne!L$3)</f>
        <v/>
      </c>
      <c r="AZ33" s="328">
        <f>AND(AO33:AU33)</f>
        <v/>
      </c>
      <c r="BA33" s="328">
        <f>AND(AV33:AY33)</f>
        <v/>
      </c>
      <c r="BB33" s="328">
        <f>AND(AZ33:BA33)</f>
        <v/>
      </c>
      <c r="BC33" s="309">
        <f>AO33*zakresy_produkcyjne!B$4+AP33*zakresy_produkcyjne!C$4+AQ33*zakresy_produkcyjne!D$4+AR33*zakresy_produkcyjne!E$4+AS33*zakresy_produkcyjne!F$4+AT33*zakresy_produkcyjne!G$4+AU33*zakresy_produkcyjne!H$4+AV33*zakresy_produkcyjne!I$4+AW33*zakresy_produkcyjne!J$4+AX33*zakresy_produkcyjne!K$4+AY33*zakresy_produkcyjne!L$4</f>
        <v/>
      </c>
    </row>
    <row customHeight="1" ht="15" r="34" s="311">
      <c r="A34" s="337" t="n">
        <v>3.65</v>
      </c>
      <c r="B34" s="337" t="n">
        <v>2.59</v>
      </c>
      <c r="C34" s="337" t="n">
        <v>0.18</v>
      </c>
      <c r="D34" s="337" t="n">
        <v>0.06</v>
      </c>
      <c r="E34" s="337" t="n">
        <v>0</v>
      </c>
      <c r="F34" s="337" t="n">
        <v>0</v>
      </c>
      <c r="G34" s="337" t="n">
        <v>0</v>
      </c>
      <c r="H34" s="337" t="n">
        <v>0.014</v>
      </c>
      <c r="I34" s="337" t="n">
        <v>0.052</v>
      </c>
      <c r="J34" s="337" t="n">
        <v>0</v>
      </c>
      <c r="K34" s="337" t="n">
        <v>0</v>
      </c>
      <c r="L34" s="337" t="n">
        <v>0</v>
      </c>
      <c r="M34" s="337" t="n">
        <v>0</v>
      </c>
      <c r="N34" s="337" t="n">
        <v>0</v>
      </c>
      <c r="O34" s="337" t="n">
        <v>830</v>
      </c>
      <c r="P34" s="337" t="n">
        <v>60</v>
      </c>
      <c r="Q34" s="337" t="n">
        <v>400</v>
      </c>
      <c r="R34" s="337" t="n">
        <v>32</v>
      </c>
      <c r="S34" s="337" t="n">
        <v>448</v>
      </c>
      <c r="T34" s="337" t="n">
        <v>302</v>
      </c>
      <c r="U34" s="337" t="n">
        <v>16</v>
      </c>
      <c r="V34" s="337" t="n">
        <v>156</v>
      </c>
      <c r="W34" s="338" t="n">
        <v>12.9</v>
      </c>
      <c r="X34" s="337">
        <f>11*W34</f>
        <v/>
      </c>
      <c r="Y34" s="598" t="n">
        <v>3</v>
      </c>
      <c r="Z34" s="340" t="n"/>
      <c r="AA34" s="340" t="n"/>
      <c r="AB34" s="340" t="n"/>
      <c r="AC34" s="340" t="n"/>
      <c r="AD34" s="340" t="n"/>
      <c r="AE34" s="340" t="n"/>
      <c r="AF34" s="340" t="n"/>
      <c r="AG34" s="340" t="n"/>
      <c r="AH34" s="340" t="n"/>
      <c r="AI34" s="340" t="n"/>
      <c r="AJ34" s="340" t="n"/>
      <c r="AK34" s="340" t="n"/>
      <c r="AL34" s="309">
        <f>NOT(OR(ISBLANK(S34),ISBLANK(T34),ISBLANK(U34),ISBLANK(V34),AND(ISBLANK(W34),ISBLANK(X34))))</f>
        <v/>
      </c>
      <c r="AM34" s="309" t="n">
        <v>25</v>
      </c>
      <c r="AN34" s="309">
        <f>IF(AM34&lt;=30,1,IF(AM34&lt;=60,2,IF(AM34&lt;=100,3,"bd")))</f>
        <v/>
      </c>
      <c r="AO34" s="309">
        <f>AND(A34&gt;=zakresy_produkcyjne!B$2,A34&lt;=zakresy_produkcyjne!B$3)</f>
        <v/>
      </c>
      <c r="AP34" s="309">
        <f>AND(B34&gt;=zakresy_produkcyjne!C$2,B34&lt;=zakresy_produkcyjne!C$3)</f>
        <v/>
      </c>
      <c r="AQ34" s="309">
        <f>AND(C34&gt;=zakresy_produkcyjne!D$2,C34&lt;=zakresy_produkcyjne!D$3)</f>
        <v/>
      </c>
      <c r="AR34" s="309">
        <f>AND(D34&gt;=zakresy_produkcyjne!E$2,D34&lt;=zakresy_produkcyjne!E$3)</f>
        <v/>
      </c>
      <c r="AS34" s="309">
        <f>AND(E34&gt;=zakresy_produkcyjne!F$2,E34&lt;=zakresy_produkcyjne!F$3)</f>
        <v/>
      </c>
      <c r="AT34" s="309">
        <f>AND(F34&gt;=zakresy_produkcyjne!G$2,F34&lt;=zakresy_produkcyjne!G$3)</f>
        <v/>
      </c>
      <c r="AU34" s="309">
        <f>AND(G34&gt;=zakresy_produkcyjne!H$2,G34&lt;=zakresy_produkcyjne!H$3)</f>
        <v/>
      </c>
      <c r="AV34" s="309">
        <f>AND(O34&gt;=zakresy_produkcyjne!I$2,O34&lt;=zakresy_produkcyjne!I$3)</f>
        <v/>
      </c>
      <c r="AW34" s="309">
        <f>AND(P34&gt;=zakresy_produkcyjne!J$2,P34&lt;=zakresy_produkcyjne!J$3)</f>
        <v/>
      </c>
      <c r="AX34" s="309">
        <f>AND(Q34&gt;=zakresy_produkcyjne!K$2,Q34&lt;=zakresy_produkcyjne!K$3)</f>
        <v/>
      </c>
      <c r="AY34" s="309">
        <f>AND(R34&gt;=zakresy_produkcyjne!L$2,R34&lt;=zakresy_produkcyjne!L$3)</f>
        <v/>
      </c>
      <c r="AZ34" s="328">
        <f>AND(AO34:AU34)</f>
        <v/>
      </c>
      <c r="BA34" s="328">
        <f>AND(AV34:AY34)</f>
        <v/>
      </c>
      <c r="BB34" s="328">
        <f>AND(AZ34:BA34)</f>
        <v/>
      </c>
      <c r="BC34" s="309">
        <f>AO34*zakresy_produkcyjne!B$4+AP34*zakresy_produkcyjne!C$4+AQ34*zakresy_produkcyjne!D$4+AR34*zakresy_produkcyjne!E$4+AS34*zakresy_produkcyjne!F$4+AT34*zakresy_produkcyjne!G$4+AU34*zakresy_produkcyjne!H$4+AV34*zakresy_produkcyjne!I$4+AW34*zakresy_produkcyjne!J$4+AX34*zakresy_produkcyjne!K$4+AY34*zakresy_produkcyjne!L$4</f>
        <v/>
      </c>
    </row>
    <row customHeight="1" ht="15" r="35" s="311">
      <c r="A35" s="337" t="n">
        <v>3.65</v>
      </c>
      <c r="B35" s="337" t="n">
        <v>2.59</v>
      </c>
      <c r="C35" s="337" t="n">
        <v>0.18</v>
      </c>
      <c r="D35" s="337" t="n">
        <v>0.06</v>
      </c>
      <c r="E35" s="337" t="n">
        <v>0</v>
      </c>
      <c r="F35" s="337" t="n">
        <v>0</v>
      </c>
      <c r="G35" s="337" t="n">
        <v>0</v>
      </c>
      <c r="H35" s="337" t="n">
        <v>0.014</v>
      </c>
      <c r="I35" s="337" t="n">
        <v>0.052</v>
      </c>
      <c r="J35" s="337" t="n">
        <v>0</v>
      </c>
      <c r="K35" s="337" t="n">
        <v>0</v>
      </c>
      <c r="L35" s="337" t="n">
        <v>0</v>
      </c>
      <c r="M35" s="337" t="n">
        <v>0</v>
      </c>
      <c r="N35" s="337" t="n">
        <v>0</v>
      </c>
      <c r="O35" s="337" t="n">
        <v>830</v>
      </c>
      <c r="P35" s="337" t="n">
        <v>60</v>
      </c>
      <c r="Q35" s="337" t="n">
        <v>400</v>
      </c>
      <c r="R35" s="337" t="n">
        <v>64</v>
      </c>
      <c r="S35" s="337" t="n">
        <v>534</v>
      </c>
      <c r="T35" s="337" t="n">
        <v>372</v>
      </c>
      <c r="U35" s="337" t="n">
        <v>14</v>
      </c>
      <c r="V35" s="337" t="n">
        <v>152</v>
      </c>
      <c r="W35" s="338" t="n">
        <v>9.133333333333329</v>
      </c>
      <c r="X35" s="337">
        <f>11*W35</f>
        <v/>
      </c>
      <c r="Y35" s="598" t="n">
        <v>3</v>
      </c>
      <c r="Z35" s="340" t="n"/>
      <c r="AA35" s="340" t="n"/>
      <c r="AB35" s="340" t="n"/>
      <c r="AC35" s="340" t="n">
        <v>1</v>
      </c>
      <c r="AD35" s="340" t="n"/>
      <c r="AE35" s="340" t="n"/>
      <c r="AF35" s="340" t="n"/>
      <c r="AG35" s="340" t="n"/>
      <c r="AH35" s="340" t="n"/>
      <c r="AI35" s="340" t="n"/>
      <c r="AJ35" s="340" t="n"/>
      <c r="AK35" s="340" t="n"/>
      <c r="AL35" s="309">
        <f>NOT(OR(ISBLANK(S35),ISBLANK(T35),ISBLANK(U35),ISBLANK(V35),AND(ISBLANK(W35),ISBLANK(X35))))</f>
        <v/>
      </c>
      <c r="AM35" s="309" t="n">
        <v>25</v>
      </c>
      <c r="AN35" s="309">
        <f>IF(AM35&lt;=30,1,IF(AM35&lt;=60,2,IF(AM35&lt;=100,3,"bd")))</f>
        <v/>
      </c>
      <c r="AO35" s="309">
        <f>AND(A35&gt;=zakresy_produkcyjne!B$2,A35&lt;=zakresy_produkcyjne!B$3)</f>
        <v/>
      </c>
      <c r="AP35" s="309">
        <f>AND(B35&gt;=zakresy_produkcyjne!C$2,B35&lt;=zakresy_produkcyjne!C$3)</f>
        <v/>
      </c>
      <c r="AQ35" s="309">
        <f>AND(C35&gt;=zakresy_produkcyjne!D$2,C35&lt;=zakresy_produkcyjne!D$3)</f>
        <v/>
      </c>
      <c r="AR35" s="309">
        <f>AND(D35&gt;=zakresy_produkcyjne!E$2,D35&lt;=zakresy_produkcyjne!E$3)</f>
        <v/>
      </c>
      <c r="AS35" s="309">
        <f>AND(E35&gt;=zakresy_produkcyjne!F$2,E35&lt;=zakresy_produkcyjne!F$3)</f>
        <v/>
      </c>
      <c r="AT35" s="309">
        <f>AND(F35&gt;=zakresy_produkcyjne!G$2,F35&lt;=zakresy_produkcyjne!G$3)</f>
        <v/>
      </c>
      <c r="AU35" s="309">
        <f>AND(G35&gt;=zakresy_produkcyjne!H$2,G35&lt;=zakresy_produkcyjne!H$3)</f>
        <v/>
      </c>
      <c r="AV35" s="309">
        <f>AND(O35&gt;=zakresy_produkcyjne!I$2,O35&lt;=zakresy_produkcyjne!I$3)</f>
        <v/>
      </c>
      <c r="AW35" s="309">
        <f>AND(P35&gt;=zakresy_produkcyjne!J$2,P35&lt;=zakresy_produkcyjne!J$3)</f>
        <v/>
      </c>
      <c r="AX35" s="309">
        <f>AND(Q35&gt;=zakresy_produkcyjne!K$2,Q35&lt;=zakresy_produkcyjne!K$3)</f>
        <v/>
      </c>
      <c r="AY35" s="309">
        <f>AND(R35&gt;=zakresy_produkcyjne!L$2,R35&lt;=zakresy_produkcyjne!L$3)</f>
        <v/>
      </c>
      <c r="AZ35" s="328">
        <f>AND(AO35:AU35)</f>
        <v/>
      </c>
      <c r="BA35" s="328">
        <f>AND(AV35:AY35)</f>
        <v/>
      </c>
      <c r="BB35" s="328">
        <f>AND(AZ35:BA35)</f>
        <v/>
      </c>
      <c r="BC35" s="309">
        <f>AO35*zakresy_produkcyjne!B$4+AP35*zakresy_produkcyjne!C$4+AQ35*zakresy_produkcyjne!D$4+AR35*zakresy_produkcyjne!E$4+AS35*zakresy_produkcyjne!F$4+AT35*zakresy_produkcyjne!G$4+AU35*zakresy_produkcyjne!H$4+AV35*zakresy_produkcyjne!I$4+AW35*zakresy_produkcyjne!J$4+AX35*zakresy_produkcyjne!K$4+AY35*zakresy_produkcyjne!L$4</f>
        <v/>
      </c>
    </row>
    <row customHeight="1" ht="15" r="36" s="311">
      <c r="A36" s="337" t="n">
        <v>3.65</v>
      </c>
      <c r="B36" s="337" t="n">
        <v>2.59</v>
      </c>
      <c r="C36" s="337" t="n">
        <v>0.18</v>
      </c>
      <c r="D36" s="337" t="n">
        <v>0.06</v>
      </c>
      <c r="E36" s="337" t="n">
        <v>0</v>
      </c>
      <c r="F36" s="337" t="n">
        <v>0</v>
      </c>
      <c r="G36" s="337" t="n">
        <v>0</v>
      </c>
      <c r="H36" s="337" t="n">
        <v>0.014</v>
      </c>
      <c r="I36" s="337" t="n">
        <v>0.052</v>
      </c>
      <c r="J36" s="337" t="n">
        <v>0</v>
      </c>
      <c r="K36" s="337" t="n">
        <v>0</v>
      </c>
      <c r="L36" s="337" t="n">
        <v>0</v>
      </c>
      <c r="M36" s="337" t="n">
        <v>0</v>
      </c>
      <c r="N36" s="337" t="n">
        <v>0</v>
      </c>
      <c r="O36" s="337" t="n">
        <v>860</v>
      </c>
      <c r="P36" s="337" t="n">
        <v>60</v>
      </c>
      <c r="Q36" s="337" t="n">
        <v>300</v>
      </c>
      <c r="R36" s="337" t="n">
        <v>8</v>
      </c>
      <c r="S36" s="337" t="n">
        <v>655</v>
      </c>
      <c r="T36" s="337" t="n">
        <v>391</v>
      </c>
      <c r="U36" s="337" t="n">
        <v>3</v>
      </c>
      <c r="V36" s="337" t="n">
        <v>172</v>
      </c>
      <c r="W36" s="338" t="n">
        <v>6.23333333333333</v>
      </c>
      <c r="X36" s="337">
        <f>11*W36</f>
        <v/>
      </c>
      <c r="Y36" s="598" t="n">
        <v>3</v>
      </c>
      <c r="Z36" s="340" t="n"/>
      <c r="AA36" s="340" t="n"/>
      <c r="AB36" s="340" t="n"/>
      <c r="AC36" s="340" t="n"/>
      <c r="AD36" s="340" t="n">
        <v>1</v>
      </c>
      <c r="AE36" s="340" t="n"/>
      <c r="AF36" s="340" t="n"/>
      <c r="AG36" s="340" t="n"/>
      <c r="AH36" s="340" t="n"/>
      <c r="AI36" s="340" t="n"/>
      <c r="AJ36" s="340" t="n"/>
      <c r="AK36" s="340" t="n"/>
      <c r="AL36" s="309">
        <f>NOT(OR(ISBLANK(S36),ISBLANK(T36),ISBLANK(U36),ISBLANK(V36),AND(ISBLANK(W36),ISBLANK(X36))))</f>
        <v/>
      </c>
      <c r="AM36" s="309" t="n">
        <v>25</v>
      </c>
      <c r="AN36" s="309">
        <f>IF(AM36&lt;=30,1,IF(AM36&lt;=60,2,IF(AM36&lt;=100,3,"bd")))</f>
        <v/>
      </c>
      <c r="AO36" s="309">
        <f>AND(A36&gt;=zakresy_produkcyjne!B$2,A36&lt;=zakresy_produkcyjne!B$3)</f>
        <v/>
      </c>
      <c r="AP36" s="309">
        <f>AND(B36&gt;=zakresy_produkcyjne!C$2,B36&lt;=zakresy_produkcyjne!C$3)</f>
        <v/>
      </c>
      <c r="AQ36" s="309">
        <f>AND(C36&gt;=zakresy_produkcyjne!D$2,C36&lt;=zakresy_produkcyjne!D$3)</f>
        <v/>
      </c>
      <c r="AR36" s="309">
        <f>AND(D36&gt;=zakresy_produkcyjne!E$2,D36&lt;=zakresy_produkcyjne!E$3)</f>
        <v/>
      </c>
      <c r="AS36" s="309">
        <f>AND(E36&gt;=zakresy_produkcyjne!F$2,E36&lt;=zakresy_produkcyjne!F$3)</f>
        <v/>
      </c>
      <c r="AT36" s="309">
        <f>AND(F36&gt;=zakresy_produkcyjne!G$2,F36&lt;=zakresy_produkcyjne!G$3)</f>
        <v/>
      </c>
      <c r="AU36" s="309">
        <f>AND(G36&gt;=zakresy_produkcyjne!H$2,G36&lt;=zakresy_produkcyjne!H$3)</f>
        <v/>
      </c>
      <c r="AV36" s="309">
        <f>AND(O36&gt;=zakresy_produkcyjne!I$2,O36&lt;=zakresy_produkcyjne!I$3)</f>
        <v/>
      </c>
      <c r="AW36" s="309">
        <f>AND(P36&gt;=zakresy_produkcyjne!J$2,P36&lt;=zakresy_produkcyjne!J$3)</f>
        <v/>
      </c>
      <c r="AX36" s="309">
        <f>AND(Q36&gt;=zakresy_produkcyjne!K$2,Q36&lt;=zakresy_produkcyjne!K$3)</f>
        <v/>
      </c>
      <c r="AY36" s="309">
        <f>AND(R36&gt;=zakresy_produkcyjne!L$2,R36&lt;=zakresy_produkcyjne!L$3)</f>
        <v/>
      </c>
      <c r="AZ36" s="328">
        <f>AND(AO36:AU36)</f>
        <v/>
      </c>
      <c r="BA36" s="328">
        <f>AND(AV36:AY36)</f>
        <v/>
      </c>
      <c r="BB36" s="328">
        <f>AND(AZ36:BA36)</f>
        <v/>
      </c>
      <c r="BC36" s="309">
        <f>AO36*zakresy_produkcyjne!B$4+AP36*zakresy_produkcyjne!C$4+AQ36*zakresy_produkcyjne!D$4+AR36*zakresy_produkcyjne!E$4+AS36*zakresy_produkcyjne!F$4+AT36*zakresy_produkcyjne!G$4+AU36*zakresy_produkcyjne!H$4+AV36*zakresy_produkcyjne!I$4+AW36*zakresy_produkcyjne!J$4+AX36*zakresy_produkcyjne!K$4+AY36*zakresy_produkcyjne!L$4</f>
        <v/>
      </c>
    </row>
    <row customHeight="1" ht="15" r="37" s="311">
      <c r="A37" s="337" t="n">
        <v>3.65</v>
      </c>
      <c r="B37" s="337" t="n">
        <v>2.59</v>
      </c>
      <c r="C37" s="337" t="n">
        <v>0.18</v>
      </c>
      <c r="D37" s="337" t="n">
        <v>0.06</v>
      </c>
      <c r="E37" s="337" t="n">
        <v>0</v>
      </c>
      <c r="F37" s="337" t="n">
        <v>0</v>
      </c>
      <c r="G37" s="337" t="n">
        <v>0</v>
      </c>
      <c r="H37" s="337" t="n">
        <v>0.014</v>
      </c>
      <c r="I37" s="337" t="n">
        <v>0.052</v>
      </c>
      <c r="J37" s="337" t="n">
        <v>0</v>
      </c>
      <c r="K37" s="337" t="n">
        <v>0</v>
      </c>
      <c r="L37" s="337" t="n">
        <v>0</v>
      </c>
      <c r="M37" s="337" t="n">
        <v>0</v>
      </c>
      <c r="N37" s="337" t="n">
        <v>0</v>
      </c>
      <c r="O37" s="337" t="n">
        <v>860</v>
      </c>
      <c r="P37" s="337" t="n">
        <v>60</v>
      </c>
      <c r="Q37" s="337" t="n">
        <v>300</v>
      </c>
      <c r="R37" s="337" t="n">
        <v>16</v>
      </c>
      <c r="S37" s="337" t="n">
        <v>998</v>
      </c>
      <c r="T37" s="337" t="n">
        <v>696</v>
      </c>
      <c r="U37" s="337" t="n">
        <v>2</v>
      </c>
      <c r="V37" s="337" t="n">
        <v>222</v>
      </c>
      <c r="W37" s="338" t="n">
        <v>6.76666666666667</v>
      </c>
      <c r="X37" s="337">
        <f>11*W37</f>
        <v/>
      </c>
      <c r="Y37" s="598" t="n">
        <v>3</v>
      </c>
      <c r="Z37" s="340" t="n"/>
      <c r="AA37" s="340" t="n"/>
      <c r="AB37" s="340" t="n"/>
      <c r="AC37" s="340" t="n"/>
      <c r="AD37" s="340" t="n"/>
      <c r="AE37" s="340" t="n"/>
      <c r="AF37" s="340" t="n"/>
      <c r="AG37" s="340" t="n"/>
      <c r="AH37" s="340" t="n"/>
      <c r="AI37" s="340" t="n"/>
      <c r="AJ37" s="340" t="n"/>
      <c r="AK37" s="340" t="n"/>
      <c r="AL37" s="309">
        <f>NOT(OR(ISBLANK(S37),ISBLANK(T37),ISBLANK(U37),ISBLANK(V37),AND(ISBLANK(W37),ISBLANK(X37))))</f>
        <v/>
      </c>
      <c r="AM37" s="309" t="n">
        <v>25</v>
      </c>
      <c r="AN37" s="309">
        <f>IF(AM37&lt;=30,1,IF(AM37&lt;=60,2,IF(AM37&lt;=100,3,"bd")))</f>
        <v/>
      </c>
      <c r="AO37" s="309">
        <f>AND(A37&gt;=zakresy_produkcyjne!B$2,A37&lt;=zakresy_produkcyjne!B$3)</f>
        <v/>
      </c>
      <c r="AP37" s="309">
        <f>AND(B37&gt;=zakresy_produkcyjne!C$2,B37&lt;=zakresy_produkcyjne!C$3)</f>
        <v/>
      </c>
      <c r="AQ37" s="309">
        <f>AND(C37&gt;=zakresy_produkcyjne!D$2,C37&lt;=zakresy_produkcyjne!D$3)</f>
        <v/>
      </c>
      <c r="AR37" s="309">
        <f>AND(D37&gt;=zakresy_produkcyjne!E$2,D37&lt;=zakresy_produkcyjne!E$3)</f>
        <v/>
      </c>
      <c r="AS37" s="309">
        <f>AND(E37&gt;=zakresy_produkcyjne!F$2,E37&lt;=zakresy_produkcyjne!F$3)</f>
        <v/>
      </c>
      <c r="AT37" s="309">
        <f>AND(F37&gt;=zakresy_produkcyjne!G$2,F37&lt;=zakresy_produkcyjne!G$3)</f>
        <v/>
      </c>
      <c r="AU37" s="309">
        <f>AND(G37&gt;=zakresy_produkcyjne!H$2,G37&lt;=zakresy_produkcyjne!H$3)</f>
        <v/>
      </c>
      <c r="AV37" s="309">
        <f>AND(O37&gt;=zakresy_produkcyjne!I$2,O37&lt;=zakresy_produkcyjne!I$3)</f>
        <v/>
      </c>
      <c r="AW37" s="309">
        <f>AND(P37&gt;=zakresy_produkcyjne!J$2,P37&lt;=zakresy_produkcyjne!J$3)</f>
        <v/>
      </c>
      <c r="AX37" s="309">
        <f>AND(Q37&gt;=zakresy_produkcyjne!K$2,Q37&lt;=zakresy_produkcyjne!K$3)</f>
        <v/>
      </c>
      <c r="AY37" s="309">
        <f>AND(R37&gt;=zakresy_produkcyjne!L$2,R37&lt;=zakresy_produkcyjne!L$3)</f>
        <v/>
      </c>
      <c r="AZ37" s="328">
        <f>AND(AO37:AU37)</f>
        <v/>
      </c>
      <c r="BA37" s="328">
        <f>AND(AV37:AY37)</f>
        <v/>
      </c>
      <c r="BB37" s="328">
        <f>AND(AZ37:BA37)</f>
        <v/>
      </c>
      <c r="BC37" s="309">
        <f>AO37*zakresy_produkcyjne!B$4+AP37*zakresy_produkcyjne!C$4+AQ37*zakresy_produkcyjne!D$4+AR37*zakresy_produkcyjne!E$4+AS37*zakresy_produkcyjne!F$4+AT37*zakresy_produkcyjne!G$4+AU37*zakresy_produkcyjne!H$4+AV37*zakresy_produkcyjne!I$4+AW37*zakresy_produkcyjne!J$4+AX37*zakresy_produkcyjne!K$4+AY37*zakresy_produkcyjne!L$4</f>
        <v/>
      </c>
    </row>
    <row customHeight="1" ht="15" r="38" s="311">
      <c r="A38" s="337" t="n">
        <v>3.65</v>
      </c>
      <c r="B38" s="337" t="n">
        <v>2.59</v>
      </c>
      <c r="C38" s="337" t="n">
        <v>0.18</v>
      </c>
      <c r="D38" s="337" t="n">
        <v>0.06</v>
      </c>
      <c r="E38" s="337" t="n">
        <v>0</v>
      </c>
      <c r="F38" s="337" t="n">
        <v>0</v>
      </c>
      <c r="G38" s="337" t="n">
        <v>0</v>
      </c>
      <c r="H38" s="337" t="n">
        <v>0.014</v>
      </c>
      <c r="I38" s="337" t="n">
        <v>0.052</v>
      </c>
      <c r="J38" s="337" t="n">
        <v>0</v>
      </c>
      <c r="K38" s="337" t="n">
        <v>0</v>
      </c>
      <c r="L38" s="337" t="n">
        <v>0</v>
      </c>
      <c r="M38" s="337" t="n">
        <v>0</v>
      </c>
      <c r="N38" s="337" t="n">
        <v>0</v>
      </c>
      <c r="O38" s="337" t="n">
        <v>860</v>
      </c>
      <c r="P38" s="337" t="n">
        <v>60</v>
      </c>
      <c r="Q38" s="337" t="n">
        <v>300</v>
      </c>
      <c r="R38" s="337" t="n">
        <v>32</v>
      </c>
      <c r="S38" s="337" t="n">
        <v>545</v>
      </c>
      <c r="T38" s="337" t="n">
        <v>352</v>
      </c>
      <c r="U38" s="337" t="n">
        <v>5</v>
      </c>
      <c r="V38" s="337" t="n">
        <v>151</v>
      </c>
      <c r="W38" s="338" t="n">
        <v>6.13333333333333</v>
      </c>
      <c r="X38" s="337">
        <f>11*W38</f>
        <v/>
      </c>
      <c r="Y38" s="598" t="n">
        <v>3</v>
      </c>
      <c r="Z38" s="340" t="n"/>
      <c r="AA38" s="340" t="n"/>
      <c r="AB38" s="340" t="n"/>
      <c r="AC38" s="340" t="n"/>
      <c r="AD38" s="340" t="n"/>
      <c r="AE38" s="340" t="n"/>
      <c r="AF38" s="340" t="n"/>
      <c r="AG38" s="340" t="n"/>
      <c r="AH38" s="340" t="n"/>
      <c r="AI38" s="340" t="n"/>
      <c r="AJ38" s="340" t="n"/>
      <c r="AK38" s="340" t="n"/>
      <c r="AL38" s="309">
        <f>NOT(OR(ISBLANK(S38),ISBLANK(T38),ISBLANK(U38),ISBLANK(V38),AND(ISBLANK(W38),ISBLANK(X38))))</f>
        <v/>
      </c>
      <c r="AM38" s="309" t="n">
        <v>25</v>
      </c>
      <c r="AN38" s="309">
        <f>IF(AM38&lt;=30,1,IF(AM38&lt;=60,2,IF(AM38&lt;=100,3,"bd")))</f>
        <v/>
      </c>
      <c r="AO38" s="309">
        <f>AND(A38&gt;=zakresy_produkcyjne!B$2,A38&lt;=zakresy_produkcyjne!B$3)</f>
        <v/>
      </c>
      <c r="AP38" s="309">
        <f>AND(B38&gt;=zakresy_produkcyjne!C$2,B38&lt;=zakresy_produkcyjne!C$3)</f>
        <v/>
      </c>
      <c r="AQ38" s="309">
        <f>AND(C38&gt;=zakresy_produkcyjne!D$2,C38&lt;=zakresy_produkcyjne!D$3)</f>
        <v/>
      </c>
      <c r="AR38" s="309">
        <f>AND(D38&gt;=zakresy_produkcyjne!E$2,D38&lt;=zakresy_produkcyjne!E$3)</f>
        <v/>
      </c>
      <c r="AS38" s="309">
        <f>AND(E38&gt;=zakresy_produkcyjne!F$2,E38&lt;=zakresy_produkcyjne!F$3)</f>
        <v/>
      </c>
      <c r="AT38" s="309">
        <f>AND(F38&gt;=zakresy_produkcyjne!G$2,F38&lt;=zakresy_produkcyjne!G$3)</f>
        <v/>
      </c>
      <c r="AU38" s="309">
        <f>AND(G38&gt;=zakresy_produkcyjne!H$2,G38&lt;=zakresy_produkcyjne!H$3)</f>
        <v/>
      </c>
      <c r="AV38" s="309">
        <f>AND(O38&gt;=zakresy_produkcyjne!I$2,O38&lt;=zakresy_produkcyjne!I$3)</f>
        <v/>
      </c>
      <c r="AW38" s="309">
        <f>AND(P38&gt;=zakresy_produkcyjne!J$2,P38&lt;=zakresy_produkcyjne!J$3)</f>
        <v/>
      </c>
      <c r="AX38" s="309">
        <f>AND(Q38&gt;=zakresy_produkcyjne!K$2,Q38&lt;=zakresy_produkcyjne!K$3)</f>
        <v/>
      </c>
      <c r="AY38" s="309">
        <f>AND(R38&gt;=zakresy_produkcyjne!L$2,R38&lt;=zakresy_produkcyjne!L$3)</f>
        <v/>
      </c>
      <c r="AZ38" s="328">
        <f>AND(AO38:AU38)</f>
        <v/>
      </c>
      <c r="BA38" s="328">
        <f>AND(AV38:AY38)</f>
        <v/>
      </c>
      <c r="BB38" s="328">
        <f>AND(AZ38:BA38)</f>
        <v/>
      </c>
      <c r="BC38" s="309">
        <f>AO38*zakresy_produkcyjne!B$4+AP38*zakresy_produkcyjne!C$4+AQ38*zakresy_produkcyjne!D$4+AR38*zakresy_produkcyjne!E$4+AS38*zakresy_produkcyjne!F$4+AT38*zakresy_produkcyjne!G$4+AU38*zakresy_produkcyjne!H$4+AV38*zakresy_produkcyjne!I$4+AW38*zakresy_produkcyjne!J$4+AX38*zakresy_produkcyjne!K$4+AY38*zakresy_produkcyjne!L$4</f>
        <v/>
      </c>
    </row>
    <row customHeight="1" ht="15" r="39" s="311">
      <c r="A39" s="337" t="n">
        <v>3.65</v>
      </c>
      <c r="B39" s="337" t="n">
        <v>2.59</v>
      </c>
      <c r="C39" s="337" t="n">
        <v>0.18</v>
      </c>
      <c r="D39" s="337" t="n">
        <v>0.06</v>
      </c>
      <c r="E39" s="337" t="n">
        <v>0</v>
      </c>
      <c r="F39" s="337" t="n">
        <v>0</v>
      </c>
      <c r="G39" s="337" t="n">
        <v>0</v>
      </c>
      <c r="H39" s="337" t="n">
        <v>0.014</v>
      </c>
      <c r="I39" s="337" t="n">
        <v>0.052</v>
      </c>
      <c r="J39" s="337" t="n">
        <v>0</v>
      </c>
      <c r="K39" s="337" t="n">
        <v>0</v>
      </c>
      <c r="L39" s="337" t="n">
        <v>0</v>
      </c>
      <c r="M39" s="337" t="n">
        <v>0</v>
      </c>
      <c r="N39" s="337" t="n">
        <v>0</v>
      </c>
      <c r="O39" s="337" t="n">
        <v>860</v>
      </c>
      <c r="P39" s="337" t="n">
        <v>60</v>
      </c>
      <c r="Q39" s="337" t="n">
        <v>300</v>
      </c>
      <c r="R39" s="337" t="n">
        <v>64</v>
      </c>
      <c r="S39" s="337" t="n">
        <v>642</v>
      </c>
      <c r="T39" s="337" t="n">
        <v>426</v>
      </c>
      <c r="U39" s="337" t="n">
        <v>3</v>
      </c>
      <c r="V39" s="337" t="n">
        <v>155</v>
      </c>
      <c r="W39" s="338" t="n">
        <v>5.93333333333333</v>
      </c>
      <c r="X39" s="337">
        <f>11*W39</f>
        <v/>
      </c>
      <c r="Y39" s="598" t="n">
        <v>3</v>
      </c>
      <c r="Z39" s="340" t="n"/>
      <c r="AA39" s="340" t="n"/>
      <c r="AB39" s="340" t="n"/>
      <c r="AC39" s="340" t="n"/>
      <c r="AD39" s="340" t="n">
        <v>1</v>
      </c>
      <c r="AE39" s="340" t="n"/>
      <c r="AF39" s="340" t="n"/>
      <c r="AG39" s="340" t="n"/>
      <c r="AH39" s="340" t="n"/>
      <c r="AI39" s="340" t="n"/>
      <c r="AJ39" s="340" t="n"/>
      <c r="AK39" s="340" t="n"/>
      <c r="AL39" s="309">
        <f>NOT(OR(ISBLANK(S39),ISBLANK(T39),ISBLANK(U39),ISBLANK(V39),AND(ISBLANK(W39),ISBLANK(X39))))</f>
        <v/>
      </c>
      <c r="AM39" s="309" t="n">
        <v>25</v>
      </c>
      <c r="AN39" s="309">
        <f>IF(AM39&lt;=30,1,IF(AM39&lt;=60,2,IF(AM39&lt;=100,3,"bd")))</f>
        <v/>
      </c>
      <c r="AO39" s="309">
        <f>AND(A39&gt;=zakresy_produkcyjne!B$2,A39&lt;=zakresy_produkcyjne!B$3)</f>
        <v/>
      </c>
      <c r="AP39" s="309">
        <f>AND(B39&gt;=zakresy_produkcyjne!C$2,B39&lt;=zakresy_produkcyjne!C$3)</f>
        <v/>
      </c>
      <c r="AQ39" s="309">
        <f>AND(C39&gt;=zakresy_produkcyjne!D$2,C39&lt;=zakresy_produkcyjne!D$3)</f>
        <v/>
      </c>
      <c r="AR39" s="309">
        <f>AND(D39&gt;=zakresy_produkcyjne!E$2,D39&lt;=zakresy_produkcyjne!E$3)</f>
        <v/>
      </c>
      <c r="AS39" s="309">
        <f>AND(E39&gt;=zakresy_produkcyjne!F$2,E39&lt;=zakresy_produkcyjne!F$3)</f>
        <v/>
      </c>
      <c r="AT39" s="309">
        <f>AND(F39&gt;=zakresy_produkcyjne!G$2,F39&lt;=zakresy_produkcyjne!G$3)</f>
        <v/>
      </c>
      <c r="AU39" s="309">
        <f>AND(G39&gt;=zakresy_produkcyjne!H$2,G39&lt;=zakresy_produkcyjne!H$3)</f>
        <v/>
      </c>
      <c r="AV39" s="309">
        <f>AND(O39&gt;=zakresy_produkcyjne!I$2,O39&lt;=zakresy_produkcyjne!I$3)</f>
        <v/>
      </c>
      <c r="AW39" s="309">
        <f>AND(P39&gt;=zakresy_produkcyjne!J$2,P39&lt;=zakresy_produkcyjne!J$3)</f>
        <v/>
      </c>
      <c r="AX39" s="309">
        <f>AND(Q39&gt;=zakresy_produkcyjne!K$2,Q39&lt;=zakresy_produkcyjne!K$3)</f>
        <v/>
      </c>
      <c r="AY39" s="309">
        <f>AND(R39&gt;=zakresy_produkcyjne!L$2,R39&lt;=zakresy_produkcyjne!L$3)</f>
        <v/>
      </c>
      <c r="AZ39" s="328">
        <f>AND(AO39:AU39)</f>
        <v/>
      </c>
      <c r="BA39" s="328">
        <f>AND(AV39:AY39)</f>
        <v/>
      </c>
      <c r="BB39" s="328">
        <f>AND(AZ39:BA39)</f>
        <v/>
      </c>
      <c r="BC39" s="309">
        <f>AO39*zakresy_produkcyjne!B$4+AP39*zakresy_produkcyjne!C$4+AQ39*zakresy_produkcyjne!D$4+AR39*zakresy_produkcyjne!E$4+AS39*zakresy_produkcyjne!F$4+AT39*zakresy_produkcyjne!G$4+AU39*zakresy_produkcyjne!H$4+AV39*zakresy_produkcyjne!I$4+AW39*zakresy_produkcyjne!J$4+AX39*zakresy_produkcyjne!K$4+AY39*zakresy_produkcyjne!L$4</f>
        <v/>
      </c>
    </row>
    <row customHeight="1" ht="15" r="40" s="311">
      <c r="A40" s="337" t="n">
        <v>3.65</v>
      </c>
      <c r="B40" s="337" t="n">
        <v>2.59</v>
      </c>
      <c r="C40" s="337" t="n">
        <v>0.18</v>
      </c>
      <c r="D40" s="337" t="n">
        <v>0.06</v>
      </c>
      <c r="E40" s="337" t="n">
        <v>0</v>
      </c>
      <c r="F40" s="337" t="n">
        <v>0</v>
      </c>
      <c r="G40" s="337" t="n">
        <v>0</v>
      </c>
      <c r="H40" s="337" t="n">
        <v>0.014</v>
      </c>
      <c r="I40" s="337" t="n">
        <v>0.052</v>
      </c>
      <c r="J40" s="337" t="n">
        <v>0</v>
      </c>
      <c r="K40" s="337" t="n">
        <v>0</v>
      </c>
      <c r="L40" s="337" t="n">
        <v>0</v>
      </c>
      <c r="M40" s="337" t="n">
        <v>0</v>
      </c>
      <c r="N40" s="337" t="n">
        <v>0</v>
      </c>
      <c r="O40" s="337" t="n">
        <v>860</v>
      </c>
      <c r="P40" s="337" t="n">
        <v>60</v>
      </c>
      <c r="Q40" s="337" t="n">
        <v>400</v>
      </c>
      <c r="R40" s="337" t="n">
        <v>8</v>
      </c>
      <c r="S40" s="337" t="n">
        <v>760</v>
      </c>
      <c r="T40" s="337" t="n">
        <v>517</v>
      </c>
      <c r="U40" s="337" t="n">
        <v>8</v>
      </c>
      <c r="V40" s="337" t="n">
        <v>211</v>
      </c>
      <c r="W40" s="338" t="n">
        <v>13.0666666666667</v>
      </c>
      <c r="X40" s="337">
        <f>11*W40</f>
        <v/>
      </c>
      <c r="Y40" s="598" t="n">
        <v>3</v>
      </c>
      <c r="Z40" s="340" t="n"/>
      <c r="AA40" s="340" t="n"/>
      <c r="AB40" s="340" t="n"/>
      <c r="AC40" s="340" t="n"/>
      <c r="AD40" s="340" t="n"/>
      <c r="AE40" s="340" t="n"/>
      <c r="AF40" s="340" t="n"/>
      <c r="AG40" s="340" t="n"/>
      <c r="AH40" s="340" t="n"/>
      <c r="AI40" s="340" t="n"/>
      <c r="AJ40" s="340" t="n"/>
      <c r="AK40" s="340" t="n"/>
      <c r="AL40" s="309">
        <f>NOT(OR(ISBLANK(S40),ISBLANK(T40),ISBLANK(U40),ISBLANK(V40),AND(ISBLANK(W40),ISBLANK(X40))))</f>
        <v/>
      </c>
      <c r="AM40" s="309" t="n">
        <v>25</v>
      </c>
      <c r="AN40" s="309">
        <f>IF(AM40&lt;=30,1,IF(AM40&lt;=60,2,IF(AM40&lt;=100,3,"bd")))</f>
        <v/>
      </c>
      <c r="AO40" s="309">
        <f>AND(A40&gt;=zakresy_produkcyjne!B$2,A40&lt;=zakresy_produkcyjne!B$3)</f>
        <v/>
      </c>
      <c r="AP40" s="309">
        <f>AND(B40&gt;=zakresy_produkcyjne!C$2,B40&lt;=zakresy_produkcyjne!C$3)</f>
        <v/>
      </c>
      <c r="AQ40" s="309">
        <f>AND(C40&gt;=zakresy_produkcyjne!D$2,C40&lt;=zakresy_produkcyjne!D$3)</f>
        <v/>
      </c>
      <c r="AR40" s="309">
        <f>AND(D40&gt;=zakresy_produkcyjne!E$2,D40&lt;=zakresy_produkcyjne!E$3)</f>
        <v/>
      </c>
      <c r="AS40" s="309">
        <f>AND(E40&gt;=zakresy_produkcyjne!F$2,E40&lt;=zakresy_produkcyjne!F$3)</f>
        <v/>
      </c>
      <c r="AT40" s="309">
        <f>AND(F40&gt;=zakresy_produkcyjne!G$2,F40&lt;=zakresy_produkcyjne!G$3)</f>
        <v/>
      </c>
      <c r="AU40" s="309">
        <f>AND(G40&gt;=zakresy_produkcyjne!H$2,G40&lt;=zakresy_produkcyjne!H$3)</f>
        <v/>
      </c>
      <c r="AV40" s="309">
        <f>AND(O40&gt;=zakresy_produkcyjne!I$2,O40&lt;=zakresy_produkcyjne!I$3)</f>
        <v/>
      </c>
      <c r="AW40" s="309">
        <f>AND(P40&gt;=zakresy_produkcyjne!J$2,P40&lt;=zakresy_produkcyjne!J$3)</f>
        <v/>
      </c>
      <c r="AX40" s="309">
        <f>AND(Q40&gt;=zakresy_produkcyjne!K$2,Q40&lt;=zakresy_produkcyjne!K$3)</f>
        <v/>
      </c>
      <c r="AY40" s="309">
        <f>AND(R40&gt;=zakresy_produkcyjne!L$2,R40&lt;=zakresy_produkcyjne!L$3)</f>
        <v/>
      </c>
      <c r="AZ40" s="328">
        <f>AND(AO40:AU40)</f>
        <v/>
      </c>
      <c r="BA40" s="328">
        <f>AND(AV40:AY40)</f>
        <v/>
      </c>
      <c r="BB40" s="328">
        <f>AND(AZ40:BA40)</f>
        <v/>
      </c>
      <c r="BC40" s="309">
        <f>AO40*zakresy_produkcyjne!B$4+AP40*zakresy_produkcyjne!C$4+AQ40*zakresy_produkcyjne!D$4+AR40*zakresy_produkcyjne!E$4+AS40*zakresy_produkcyjne!F$4+AT40*zakresy_produkcyjne!G$4+AU40*zakresy_produkcyjne!H$4+AV40*zakresy_produkcyjne!I$4+AW40*zakresy_produkcyjne!J$4+AX40*zakresy_produkcyjne!K$4+AY40*zakresy_produkcyjne!L$4</f>
        <v/>
      </c>
    </row>
    <row customHeight="1" ht="15" r="41" s="311">
      <c r="A41" s="337" t="n">
        <v>3.65</v>
      </c>
      <c r="B41" s="337" t="n">
        <v>2.59</v>
      </c>
      <c r="C41" s="337" t="n">
        <v>0.18</v>
      </c>
      <c r="D41" s="337" t="n">
        <v>0.06</v>
      </c>
      <c r="E41" s="337" t="n">
        <v>0</v>
      </c>
      <c r="F41" s="337" t="n">
        <v>0</v>
      </c>
      <c r="G41" s="337" t="n">
        <v>0</v>
      </c>
      <c r="H41" s="337" t="n">
        <v>0.014</v>
      </c>
      <c r="I41" s="337" t="n">
        <v>0.052</v>
      </c>
      <c r="J41" s="337" t="n">
        <v>0</v>
      </c>
      <c r="K41" s="337" t="n">
        <v>0</v>
      </c>
      <c r="L41" s="337" t="n">
        <v>0</v>
      </c>
      <c r="M41" s="337" t="n">
        <v>0</v>
      </c>
      <c r="N41" s="337" t="n">
        <v>0</v>
      </c>
      <c r="O41" s="337" t="n">
        <v>860</v>
      </c>
      <c r="P41" s="337" t="n">
        <v>60</v>
      </c>
      <c r="Q41" s="337" t="n">
        <v>400</v>
      </c>
      <c r="R41" s="337" t="n">
        <v>16</v>
      </c>
      <c r="S41" s="337" t="n">
        <v>841</v>
      </c>
      <c r="T41" s="337" t="n">
        <v>601</v>
      </c>
      <c r="U41" s="337" t="n">
        <v>11</v>
      </c>
      <c r="V41" s="337" t="n">
        <v>210</v>
      </c>
      <c r="W41" s="338" t="n">
        <v>13.6666666666667</v>
      </c>
      <c r="X41" s="337">
        <f>11*W41</f>
        <v/>
      </c>
      <c r="Y41" s="598" t="n">
        <v>3</v>
      </c>
      <c r="Z41" s="340" t="n"/>
      <c r="AA41" s="340" t="n"/>
      <c r="AB41" s="340" t="n"/>
      <c r="AC41" s="340" t="n"/>
      <c r="AD41" s="340" t="n"/>
      <c r="AE41" s="340" t="n"/>
      <c r="AF41" s="340" t="n"/>
      <c r="AG41" s="340" t="n"/>
      <c r="AH41" s="340" t="n"/>
      <c r="AI41" s="340" t="n"/>
      <c r="AJ41" s="340" t="n"/>
      <c r="AK41" s="340" t="n"/>
      <c r="AL41" s="309">
        <f>NOT(OR(ISBLANK(S41),ISBLANK(T41),ISBLANK(U41),ISBLANK(V41),AND(ISBLANK(W41),ISBLANK(X41))))</f>
        <v/>
      </c>
      <c r="AM41" s="309" t="n">
        <v>25</v>
      </c>
      <c r="AN41" s="309">
        <f>IF(AM41&lt;=30,1,IF(AM41&lt;=60,2,IF(AM41&lt;=100,3,"bd")))</f>
        <v/>
      </c>
      <c r="AO41" s="309">
        <f>AND(A41&gt;=zakresy_produkcyjne!B$2,A41&lt;=zakresy_produkcyjne!B$3)</f>
        <v/>
      </c>
      <c r="AP41" s="309">
        <f>AND(B41&gt;=zakresy_produkcyjne!C$2,B41&lt;=zakresy_produkcyjne!C$3)</f>
        <v/>
      </c>
      <c r="AQ41" s="309">
        <f>AND(C41&gt;=zakresy_produkcyjne!D$2,C41&lt;=zakresy_produkcyjne!D$3)</f>
        <v/>
      </c>
      <c r="AR41" s="309">
        <f>AND(D41&gt;=zakresy_produkcyjne!E$2,D41&lt;=zakresy_produkcyjne!E$3)</f>
        <v/>
      </c>
      <c r="AS41" s="309">
        <f>AND(E41&gt;=zakresy_produkcyjne!F$2,E41&lt;=zakresy_produkcyjne!F$3)</f>
        <v/>
      </c>
      <c r="AT41" s="309">
        <f>AND(F41&gt;=zakresy_produkcyjne!G$2,F41&lt;=zakresy_produkcyjne!G$3)</f>
        <v/>
      </c>
      <c r="AU41" s="309">
        <f>AND(G41&gt;=zakresy_produkcyjne!H$2,G41&lt;=zakresy_produkcyjne!H$3)</f>
        <v/>
      </c>
      <c r="AV41" s="309">
        <f>AND(O41&gt;=zakresy_produkcyjne!I$2,O41&lt;=zakresy_produkcyjne!I$3)</f>
        <v/>
      </c>
      <c r="AW41" s="309">
        <f>AND(P41&gt;=zakresy_produkcyjne!J$2,P41&lt;=zakresy_produkcyjne!J$3)</f>
        <v/>
      </c>
      <c r="AX41" s="309">
        <f>AND(Q41&gt;=zakresy_produkcyjne!K$2,Q41&lt;=zakresy_produkcyjne!K$3)</f>
        <v/>
      </c>
      <c r="AY41" s="309">
        <f>AND(R41&gt;=zakresy_produkcyjne!L$2,R41&lt;=zakresy_produkcyjne!L$3)</f>
        <v/>
      </c>
      <c r="AZ41" s="328">
        <f>AND(AO41:AU41)</f>
        <v/>
      </c>
      <c r="BA41" s="328">
        <f>AND(AV41:AY41)</f>
        <v/>
      </c>
      <c r="BB41" s="328">
        <f>AND(AZ41:BA41)</f>
        <v/>
      </c>
      <c r="BC41" s="309">
        <f>AO41*zakresy_produkcyjne!B$4+AP41*zakresy_produkcyjne!C$4+AQ41*zakresy_produkcyjne!D$4+AR41*zakresy_produkcyjne!E$4+AS41*zakresy_produkcyjne!F$4+AT41*zakresy_produkcyjne!G$4+AU41*zakresy_produkcyjne!H$4+AV41*zakresy_produkcyjne!I$4+AW41*zakresy_produkcyjne!J$4+AX41*zakresy_produkcyjne!K$4+AY41*zakresy_produkcyjne!L$4</f>
        <v/>
      </c>
    </row>
    <row customHeight="1" ht="15" r="42" s="311">
      <c r="A42" s="337" t="n">
        <v>3.65</v>
      </c>
      <c r="B42" s="337" t="n">
        <v>2.59</v>
      </c>
      <c r="C42" s="337" t="n">
        <v>0.18</v>
      </c>
      <c r="D42" s="337" t="n">
        <v>0.06</v>
      </c>
      <c r="E42" s="337" t="n">
        <v>0</v>
      </c>
      <c r="F42" s="337" t="n">
        <v>0</v>
      </c>
      <c r="G42" s="337" t="n">
        <v>0</v>
      </c>
      <c r="H42" s="337" t="n">
        <v>0.014</v>
      </c>
      <c r="I42" s="337" t="n">
        <v>0.052</v>
      </c>
      <c r="J42" s="337" t="n">
        <v>0</v>
      </c>
      <c r="K42" s="337" t="n">
        <v>0</v>
      </c>
      <c r="L42" s="337" t="n">
        <v>0</v>
      </c>
      <c r="M42" s="337" t="n">
        <v>0</v>
      </c>
      <c r="N42" s="337" t="n">
        <v>0</v>
      </c>
      <c r="O42" s="337" t="n">
        <v>860</v>
      </c>
      <c r="P42" s="337" t="n">
        <v>60</v>
      </c>
      <c r="Q42" s="337" t="n">
        <v>400</v>
      </c>
      <c r="R42" s="337" t="n">
        <v>32</v>
      </c>
      <c r="S42" s="337" t="n">
        <v>805</v>
      </c>
      <c r="T42" s="337" t="n">
        <v>561</v>
      </c>
      <c r="U42" s="337" t="n">
        <v>8</v>
      </c>
      <c r="V42" s="337" t="n">
        <v>195</v>
      </c>
      <c r="W42" s="338" t="n">
        <v>14.1333333333333</v>
      </c>
      <c r="X42" s="337">
        <f>11*W42</f>
        <v/>
      </c>
      <c r="Y42" s="598" t="n">
        <v>3</v>
      </c>
      <c r="Z42" s="340" t="n"/>
      <c r="AA42" s="340" t="n"/>
      <c r="AB42" s="340" t="n"/>
      <c r="AC42" s="340" t="n"/>
      <c r="AD42" s="340" t="n"/>
      <c r="AE42" s="340" t="n"/>
      <c r="AF42" s="340" t="n"/>
      <c r="AG42" s="340" t="n"/>
      <c r="AH42" s="340" t="n"/>
      <c r="AI42" s="340" t="n"/>
      <c r="AJ42" s="340" t="n"/>
      <c r="AK42" s="340" t="n"/>
      <c r="AL42" s="309">
        <f>NOT(OR(ISBLANK(S42),ISBLANK(T42),ISBLANK(U42),ISBLANK(V42),AND(ISBLANK(W42),ISBLANK(X42))))</f>
        <v/>
      </c>
      <c r="AM42" s="309" t="n">
        <v>25</v>
      </c>
      <c r="AN42" s="309">
        <f>IF(AM42&lt;=30,1,IF(AM42&lt;=60,2,IF(AM42&lt;=100,3,"bd")))</f>
        <v/>
      </c>
      <c r="AO42" s="309">
        <f>AND(A42&gt;=zakresy_produkcyjne!B$2,A42&lt;=zakresy_produkcyjne!B$3)</f>
        <v/>
      </c>
      <c r="AP42" s="309">
        <f>AND(B42&gt;=zakresy_produkcyjne!C$2,B42&lt;=zakresy_produkcyjne!C$3)</f>
        <v/>
      </c>
      <c r="AQ42" s="309">
        <f>AND(C42&gt;=zakresy_produkcyjne!D$2,C42&lt;=zakresy_produkcyjne!D$3)</f>
        <v/>
      </c>
      <c r="AR42" s="309">
        <f>AND(D42&gt;=zakresy_produkcyjne!E$2,D42&lt;=zakresy_produkcyjne!E$3)</f>
        <v/>
      </c>
      <c r="AS42" s="309">
        <f>AND(E42&gt;=zakresy_produkcyjne!F$2,E42&lt;=zakresy_produkcyjne!F$3)</f>
        <v/>
      </c>
      <c r="AT42" s="309">
        <f>AND(F42&gt;=zakresy_produkcyjne!G$2,F42&lt;=zakresy_produkcyjne!G$3)</f>
        <v/>
      </c>
      <c r="AU42" s="309">
        <f>AND(G42&gt;=zakresy_produkcyjne!H$2,G42&lt;=zakresy_produkcyjne!H$3)</f>
        <v/>
      </c>
      <c r="AV42" s="309">
        <f>AND(O42&gt;=zakresy_produkcyjne!I$2,O42&lt;=zakresy_produkcyjne!I$3)</f>
        <v/>
      </c>
      <c r="AW42" s="309">
        <f>AND(P42&gt;=zakresy_produkcyjne!J$2,P42&lt;=zakresy_produkcyjne!J$3)</f>
        <v/>
      </c>
      <c r="AX42" s="309">
        <f>AND(Q42&gt;=zakresy_produkcyjne!K$2,Q42&lt;=zakresy_produkcyjne!K$3)</f>
        <v/>
      </c>
      <c r="AY42" s="309">
        <f>AND(R42&gt;=zakresy_produkcyjne!L$2,R42&lt;=zakresy_produkcyjne!L$3)</f>
        <v/>
      </c>
      <c r="AZ42" s="328">
        <f>AND(AO42:AU42)</f>
        <v/>
      </c>
      <c r="BA42" s="328">
        <f>AND(AV42:AY42)</f>
        <v/>
      </c>
      <c r="BB42" s="328">
        <f>AND(AZ42:BA42)</f>
        <v/>
      </c>
      <c r="BC42" s="309">
        <f>AO42*zakresy_produkcyjne!B$4+AP42*zakresy_produkcyjne!C$4+AQ42*zakresy_produkcyjne!D$4+AR42*zakresy_produkcyjne!E$4+AS42*zakresy_produkcyjne!F$4+AT42*zakresy_produkcyjne!G$4+AU42*zakresy_produkcyjne!H$4+AV42*zakresy_produkcyjne!I$4+AW42*zakresy_produkcyjne!J$4+AX42*zakresy_produkcyjne!K$4+AY42*zakresy_produkcyjne!L$4</f>
        <v/>
      </c>
    </row>
    <row customHeight="1" ht="15" r="43" s="311">
      <c r="A43" s="337" t="n">
        <v>3.65</v>
      </c>
      <c r="B43" s="337" t="n">
        <v>2.59</v>
      </c>
      <c r="C43" s="337" t="n">
        <v>0.18</v>
      </c>
      <c r="D43" s="337" t="n">
        <v>0.06</v>
      </c>
      <c r="E43" s="337" t="n">
        <v>0</v>
      </c>
      <c r="F43" s="337" t="n">
        <v>0</v>
      </c>
      <c r="G43" s="337" t="n">
        <v>0</v>
      </c>
      <c r="H43" s="337" t="n">
        <v>0.014</v>
      </c>
      <c r="I43" s="337" t="n">
        <v>0.052</v>
      </c>
      <c r="J43" s="337" t="n">
        <v>0</v>
      </c>
      <c r="K43" s="337" t="n">
        <v>0</v>
      </c>
      <c r="L43" s="337" t="n">
        <v>0</v>
      </c>
      <c r="M43" s="337" t="n">
        <v>0</v>
      </c>
      <c r="N43" s="337" t="n">
        <v>0</v>
      </c>
      <c r="O43" s="337" t="n">
        <v>860</v>
      </c>
      <c r="P43" s="337" t="n">
        <v>60</v>
      </c>
      <c r="Q43" s="337" t="n">
        <v>400</v>
      </c>
      <c r="R43" s="337" t="n">
        <v>64</v>
      </c>
      <c r="S43" s="337" t="n">
        <v>855</v>
      </c>
      <c r="T43" s="337" t="n">
        <v>613</v>
      </c>
      <c r="U43" s="337" t="n">
        <v>9</v>
      </c>
      <c r="V43" s="337" t="n">
        <v>199</v>
      </c>
      <c r="W43" s="338" t="n">
        <v>11.7333333333333</v>
      </c>
      <c r="X43" s="337">
        <f>11*W43</f>
        <v/>
      </c>
      <c r="Y43" s="598" t="n">
        <v>3</v>
      </c>
      <c r="Z43" s="340" t="n"/>
      <c r="AA43" s="340" t="n"/>
      <c r="AB43" s="340" t="n"/>
      <c r="AC43" s="340" t="n"/>
      <c r="AD43" s="340" t="n"/>
      <c r="AE43" s="340" t="n"/>
      <c r="AF43" s="340" t="n"/>
      <c r="AG43" s="340" t="n"/>
      <c r="AH43" s="340" t="n"/>
      <c r="AI43" s="340" t="n"/>
      <c r="AJ43" s="340" t="n"/>
      <c r="AK43" s="340" t="n"/>
      <c r="AL43" s="309">
        <f>NOT(OR(ISBLANK(S43),ISBLANK(T43),ISBLANK(U43),ISBLANK(V43),AND(ISBLANK(W43),ISBLANK(X43))))</f>
        <v/>
      </c>
      <c r="AM43" s="309" t="n">
        <v>25</v>
      </c>
      <c r="AN43" s="309">
        <f>IF(AM43&lt;=30,1,IF(AM43&lt;=60,2,IF(AM43&lt;=100,3,"bd")))</f>
        <v/>
      </c>
      <c r="AO43" s="309">
        <f>AND(A43&gt;=zakresy_produkcyjne!B$2,A43&lt;=zakresy_produkcyjne!B$3)</f>
        <v/>
      </c>
      <c r="AP43" s="309">
        <f>AND(B43&gt;=zakresy_produkcyjne!C$2,B43&lt;=zakresy_produkcyjne!C$3)</f>
        <v/>
      </c>
      <c r="AQ43" s="309">
        <f>AND(C43&gt;=zakresy_produkcyjne!D$2,C43&lt;=zakresy_produkcyjne!D$3)</f>
        <v/>
      </c>
      <c r="AR43" s="309">
        <f>AND(D43&gt;=zakresy_produkcyjne!E$2,D43&lt;=zakresy_produkcyjne!E$3)</f>
        <v/>
      </c>
      <c r="AS43" s="309">
        <f>AND(E43&gt;=zakresy_produkcyjne!F$2,E43&lt;=zakresy_produkcyjne!F$3)</f>
        <v/>
      </c>
      <c r="AT43" s="309">
        <f>AND(F43&gt;=zakresy_produkcyjne!G$2,F43&lt;=zakresy_produkcyjne!G$3)</f>
        <v/>
      </c>
      <c r="AU43" s="309">
        <f>AND(G43&gt;=zakresy_produkcyjne!H$2,G43&lt;=zakresy_produkcyjne!H$3)</f>
        <v/>
      </c>
      <c r="AV43" s="309">
        <f>AND(O43&gt;=zakresy_produkcyjne!I$2,O43&lt;=zakresy_produkcyjne!I$3)</f>
        <v/>
      </c>
      <c r="AW43" s="309">
        <f>AND(P43&gt;=zakresy_produkcyjne!J$2,P43&lt;=zakresy_produkcyjne!J$3)</f>
        <v/>
      </c>
      <c r="AX43" s="309">
        <f>AND(Q43&gt;=zakresy_produkcyjne!K$2,Q43&lt;=zakresy_produkcyjne!K$3)</f>
        <v/>
      </c>
      <c r="AY43" s="309">
        <f>AND(R43&gt;=zakresy_produkcyjne!L$2,R43&lt;=zakresy_produkcyjne!L$3)</f>
        <v/>
      </c>
      <c r="AZ43" s="328">
        <f>AND(AO43:AU43)</f>
        <v/>
      </c>
      <c r="BA43" s="328">
        <f>AND(AV43:AY43)</f>
        <v/>
      </c>
      <c r="BB43" s="328">
        <f>AND(AZ43:BA43)</f>
        <v/>
      </c>
      <c r="BC43" s="309">
        <f>AO43*zakresy_produkcyjne!B$4+AP43*zakresy_produkcyjne!C$4+AQ43*zakresy_produkcyjne!D$4+AR43*zakresy_produkcyjne!E$4+AS43*zakresy_produkcyjne!F$4+AT43*zakresy_produkcyjne!G$4+AU43*zakresy_produkcyjne!H$4+AV43*zakresy_produkcyjne!I$4+AW43*zakresy_produkcyjne!J$4+AX43*zakresy_produkcyjne!K$4+AY43*zakresy_produkcyjne!L$4</f>
        <v/>
      </c>
    </row>
    <row customHeight="1" ht="15" r="44" s="311"/>
    <row customHeight="1" ht="15" r="45" s="311"/>
    <row customHeight="1" ht="15" r="46" s="311"/>
    <row customHeight="1" ht="15" r="47" s="311"/>
    <row customHeight="1" ht="15" r="48" s="311"/>
    <row customHeight="1" ht="15" r="49" s="311"/>
    <row customHeight="1" ht="15" r="50" s="311"/>
    <row customHeight="1" ht="15" r="51" s="311"/>
    <row customHeight="1" ht="15" r="52" s="311"/>
    <row customHeight="1" ht="15" r="53" s="311"/>
    <row customHeight="1" ht="15" r="54" s="311">
      <c r="A54" s="337" t="n">
        <v>3.65</v>
      </c>
      <c r="B54" s="337" t="n">
        <v>2.59</v>
      </c>
      <c r="C54" s="337" t="n">
        <v>0.18</v>
      </c>
      <c r="D54" s="337" t="n">
        <v>0.06</v>
      </c>
      <c r="E54" s="337" t="n">
        <v>0</v>
      </c>
      <c r="F54" s="337" t="n">
        <v>0</v>
      </c>
      <c r="G54" s="337" t="n">
        <v>0</v>
      </c>
      <c r="H54" s="337" t="n">
        <v>0.014</v>
      </c>
      <c r="I54" s="337" t="n">
        <v>0.052</v>
      </c>
      <c r="J54" s="337" t="n">
        <v>0</v>
      </c>
      <c r="K54" s="337" t="n">
        <v>0</v>
      </c>
      <c r="L54" s="337" t="n">
        <v>0</v>
      </c>
      <c r="M54" s="337" t="n">
        <v>0</v>
      </c>
      <c r="N54" s="337" t="n">
        <v>0</v>
      </c>
      <c r="O54" s="337" t="n">
        <v>910</v>
      </c>
      <c r="P54" s="337" t="n">
        <v>90</v>
      </c>
      <c r="Q54" s="337" t="n">
        <v>300</v>
      </c>
      <c r="R54" s="337" t="n">
        <v>8</v>
      </c>
      <c r="S54" s="337" t="n">
        <v>1422</v>
      </c>
      <c r="T54" s="337" t="n">
        <v>921</v>
      </c>
      <c r="U54" s="337" t="n">
        <v>4</v>
      </c>
      <c r="V54" s="337" t="n">
        <v>388</v>
      </c>
      <c r="W54" s="338" t="n">
        <v>7.63333333333333</v>
      </c>
      <c r="X54" s="337">
        <f>11*W54</f>
        <v/>
      </c>
      <c r="Y54" s="598" t="n">
        <v>3</v>
      </c>
      <c r="Z54" s="340" t="n"/>
      <c r="AA54" s="340" t="n"/>
      <c r="AB54" s="340" t="n"/>
      <c r="AC54" s="340" t="n"/>
      <c r="AD54" s="340" t="n"/>
      <c r="AE54" s="340" t="n"/>
      <c r="AF54" s="340" t="n"/>
      <c r="AG54" s="340" t="n"/>
      <c r="AH54" s="340" t="n"/>
      <c r="AI54" s="340" t="n"/>
      <c r="AJ54" s="340" t="n"/>
      <c r="AK54" s="340" t="n"/>
      <c r="AL54" s="309">
        <f>NOT(OR(ISBLANK(S54),ISBLANK(T54),ISBLANK(U54),ISBLANK(V54),AND(ISBLANK(W54),ISBLANK(X54))))</f>
        <v/>
      </c>
      <c r="AM54" s="309" t="n">
        <v>25</v>
      </c>
      <c r="AN54" s="309">
        <f>IF(AM54&lt;=30,1,IF(AM54&lt;=60,2,IF(AM54&lt;=100,3,"bd")))</f>
        <v/>
      </c>
      <c r="AO54" s="309">
        <f>AND(A54&gt;=zakresy_produkcyjne!B$2,A54&lt;=zakresy_produkcyjne!B$3)</f>
        <v/>
      </c>
      <c r="AP54" s="309">
        <f>AND(B54&gt;=zakresy_produkcyjne!C$2,B54&lt;=zakresy_produkcyjne!C$3)</f>
        <v/>
      </c>
      <c r="AQ54" s="309">
        <f>AND(C54&gt;=zakresy_produkcyjne!D$2,C54&lt;=zakresy_produkcyjne!D$3)</f>
        <v/>
      </c>
      <c r="AR54" s="309">
        <f>AND(D54&gt;=zakresy_produkcyjne!E$2,D54&lt;=zakresy_produkcyjne!E$3)</f>
        <v/>
      </c>
      <c r="AS54" s="309">
        <f>AND(E54&gt;=zakresy_produkcyjne!F$2,E54&lt;=zakresy_produkcyjne!F$3)</f>
        <v/>
      </c>
      <c r="AT54" s="309">
        <f>AND(F54&gt;=zakresy_produkcyjne!G$2,F54&lt;=zakresy_produkcyjne!G$3)</f>
        <v/>
      </c>
      <c r="AU54" s="309">
        <f>AND(G54&gt;=zakresy_produkcyjne!H$2,G54&lt;=zakresy_produkcyjne!H$3)</f>
        <v/>
      </c>
      <c r="AV54" s="309">
        <f>AND(O54&gt;=zakresy_produkcyjne!I$2,O54&lt;=zakresy_produkcyjne!I$3)</f>
        <v/>
      </c>
      <c r="AW54" s="309">
        <f>AND(P54&gt;=zakresy_produkcyjne!J$2,P54&lt;=zakresy_produkcyjne!J$3)</f>
        <v/>
      </c>
      <c r="AX54" s="309">
        <f>AND(Q54&gt;=zakresy_produkcyjne!K$2,Q54&lt;=zakresy_produkcyjne!K$3)</f>
        <v/>
      </c>
      <c r="AY54" s="309">
        <f>AND(R54&gt;=zakresy_produkcyjne!L$2,R54&lt;=zakresy_produkcyjne!L$3)</f>
        <v/>
      </c>
      <c r="AZ54" s="328">
        <f>AND(AO54:AU54)</f>
        <v/>
      </c>
      <c r="BA54" s="328">
        <f>AND(AV54:AY54)</f>
        <v/>
      </c>
      <c r="BB54" s="328">
        <f>AND(AZ54:BA54)</f>
        <v/>
      </c>
      <c r="BC54" s="309">
        <f>AO54*zakresy_produkcyjne!B$4+AP54*zakresy_produkcyjne!C$4+AQ54*zakresy_produkcyjne!D$4+AR54*zakresy_produkcyjne!E$4+AS54*zakresy_produkcyjne!F$4+AT54*zakresy_produkcyjne!G$4+AU54*zakresy_produkcyjne!H$4+AV54*zakresy_produkcyjne!I$4+AW54*zakresy_produkcyjne!J$4+AX54*zakresy_produkcyjne!K$4+AY54*zakresy_produkcyjne!L$4</f>
        <v/>
      </c>
    </row>
    <row customHeight="1" ht="15" r="55" s="311">
      <c r="A55" s="337" t="n">
        <v>3.65</v>
      </c>
      <c r="B55" s="337" t="n">
        <v>2.59</v>
      </c>
      <c r="C55" s="337" t="n">
        <v>0.18</v>
      </c>
      <c r="D55" s="337" t="n">
        <v>0.06</v>
      </c>
      <c r="E55" s="337" t="n">
        <v>0</v>
      </c>
      <c r="F55" s="337" t="n">
        <v>0</v>
      </c>
      <c r="G55" s="337" t="n">
        <v>0</v>
      </c>
      <c r="H55" s="337" t="n">
        <v>0.014</v>
      </c>
      <c r="I55" s="337" t="n">
        <v>0.052</v>
      </c>
      <c r="J55" s="337" t="n">
        <v>0</v>
      </c>
      <c r="K55" s="337" t="n">
        <v>0</v>
      </c>
      <c r="L55" s="337" t="n">
        <v>0</v>
      </c>
      <c r="M55" s="337" t="n">
        <v>0</v>
      </c>
      <c r="N55" s="337" t="n">
        <v>0</v>
      </c>
      <c r="O55" s="337" t="n">
        <v>910</v>
      </c>
      <c r="P55" s="337" t="n">
        <v>90</v>
      </c>
      <c r="Q55" s="337" t="n">
        <v>300</v>
      </c>
      <c r="R55" s="337" t="n">
        <v>16</v>
      </c>
      <c r="S55" s="337" t="n">
        <v>1395</v>
      </c>
      <c r="T55" s="337" t="n">
        <v>1077</v>
      </c>
      <c r="U55" s="337" t="n">
        <v>3</v>
      </c>
      <c r="V55" s="337" t="n">
        <v>377</v>
      </c>
      <c r="W55" s="338" t="n">
        <v>8.5</v>
      </c>
      <c r="X55" s="337">
        <f>11*W55</f>
        <v/>
      </c>
      <c r="Y55" s="598" t="n">
        <v>3</v>
      </c>
      <c r="Z55" s="340" t="n"/>
      <c r="AA55" s="340" t="n"/>
      <c r="AB55" s="340" t="n"/>
      <c r="AC55" s="340" t="n"/>
      <c r="AD55" s="340" t="n"/>
      <c r="AE55" s="340" t="n"/>
      <c r="AF55" s="340" t="n"/>
      <c r="AG55" s="340" t="n"/>
      <c r="AH55" s="340" t="n"/>
      <c r="AI55" s="340" t="n"/>
      <c r="AJ55" s="340" t="n"/>
      <c r="AK55" s="340" t="n"/>
      <c r="AL55" s="309">
        <f>NOT(OR(ISBLANK(S55),ISBLANK(T55),ISBLANK(U55),ISBLANK(V55),AND(ISBLANK(W55),ISBLANK(X55))))</f>
        <v/>
      </c>
      <c r="AM55" s="309" t="n">
        <v>25</v>
      </c>
      <c r="AN55" s="309">
        <f>IF(AM55&lt;=30,1,IF(AM55&lt;=60,2,IF(AM55&lt;=100,3,"bd")))</f>
        <v/>
      </c>
      <c r="AO55" s="309">
        <f>AND(A55&gt;=zakresy_produkcyjne!B$2,A55&lt;=zakresy_produkcyjne!B$3)</f>
        <v/>
      </c>
      <c r="AP55" s="309">
        <f>AND(B55&gt;=zakresy_produkcyjne!C$2,B55&lt;=zakresy_produkcyjne!C$3)</f>
        <v/>
      </c>
      <c r="AQ55" s="309">
        <f>AND(C55&gt;=zakresy_produkcyjne!D$2,C55&lt;=zakresy_produkcyjne!D$3)</f>
        <v/>
      </c>
      <c r="AR55" s="309">
        <f>AND(D55&gt;=zakresy_produkcyjne!E$2,D55&lt;=zakresy_produkcyjne!E$3)</f>
        <v/>
      </c>
      <c r="AS55" s="309">
        <f>AND(E55&gt;=zakresy_produkcyjne!F$2,E55&lt;=zakresy_produkcyjne!F$3)</f>
        <v/>
      </c>
      <c r="AT55" s="309">
        <f>AND(F55&gt;=zakresy_produkcyjne!G$2,F55&lt;=zakresy_produkcyjne!G$3)</f>
        <v/>
      </c>
      <c r="AU55" s="309">
        <f>AND(G55&gt;=zakresy_produkcyjne!H$2,G55&lt;=zakresy_produkcyjne!H$3)</f>
        <v/>
      </c>
      <c r="AV55" s="309">
        <f>AND(O55&gt;=zakresy_produkcyjne!I$2,O55&lt;=zakresy_produkcyjne!I$3)</f>
        <v/>
      </c>
      <c r="AW55" s="309">
        <f>AND(P55&gt;=zakresy_produkcyjne!J$2,P55&lt;=zakresy_produkcyjne!J$3)</f>
        <v/>
      </c>
      <c r="AX55" s="309">
        <f>AND(Q55&gt;=zakresy_produkcyjne!K$2,Q55&lt;=zakresy_produkcyjne!K$3)</f>
        <v/>
      </c>
      <c r="AY55" s="309">
        <f>AND(R55&gt;=zakresy_produkcyjne!L$2,R55&lt;=zakresy_produkcyjne!L$3)</f>
        <v/>
      </c>
      <c r="AZ55" s="328">
        <f>AND(AO55:AU55)</f>
        <v/>
      </c>
      <c r="BA55" s="328">
        <f>AND(AV55:AY55)</f>
        <v/>
      </c>
      <c r="BB55" s="328">
        <f>AND(AZ55:BA55)</f>
        <v/>
      </c>
      <c r="BC55" s="309">
        <f>AO55*zakresy_produkcyjne!B$4+AP55*zakresy_produkcyjne!C$4+AQ55*zakresy_produkcyjne!D$4+AR55*zakresy_produkcyjne!E$4+AS55*zakresy_produkcyjne!F$4+AT55*zakresy_produkcyjne!G$4+AU55*zakresy_produkcyjne!H$4+AV55*zakresy_produkcyjne!I$4+AW55*zakresy_produkcyjne!J$4+AX55*zakresy_produkcyjne!K$4+AY55*zakresy_produkcyjne!L$4</f>
        <v/>
      </c>
    </row>
    <row customHeight="1" ht="15" r="56" s="311">
      <c r="A56" s="337" t="n">
        <v>3.65</v>
      </c>
      <c r="B56" s="337" t="n">
        <v>2.59</v>
      </c>
      <c r="C56" s="337" t="n">
        <v>0.18</v>
      </c>
      <c r="D56" s="337" t="n">
        <v>0.06</v>
      </c>
      <c r="E56" s="337" t="n">
        <v>0</v>
      </c>
      <c r="F56" s="337" t="n">
        <v>0</v>
      </c>
      <c r="G56" s="337" t="n">
        <v>0</v>
      </c>
      <c r="H56" s="337" t="n">
        <v>0.014</v>
      </c>
      <c r="I56" s="337" t="n">
        <v>0.052</v>
      </c>
      <c r="J56" s="337" t="n">
        <v>0</v>
      </c>
      <c r="K56" s="337" t="n">
        <v>0</v>
      </c>
      <c r="L56" s="337" t="n">
        <v>0</v>
      </c>
      <c r="M56" s="337" t="n">
        <v>0</v>
      </c>
      <c r="N56" s="337" t="n">
        <v>0</v>
      </c>
      <c r="O56" s="337" t="n">
        <v>910</v>
      </c>
      <c r="P56" s="337" t="n">
        <v>90</v>
      </c>
      <c r="Q56" s="337" t="n">
        <v>300</v>
      </c>
      <c r="R56" s="337" t="n">
        <v>32</v>
      </c>
      <c r="S56" s="337" t="n">
        <v>1385</v>
      </c>
      <c r="T56" s="337" t="n">
        <v>1138</v>
      </c>
      <c r="U56" s="337" t="n">
        <v>3</v>
      </c>
      <c r="V56" s="337" t="n">
        <v>360</v>
      </c>
      <c r="W56" s="338" t="n">
        <v>9.6</v>
      </c>
      <c r="X56" s="337">
        <f>11*W56</f>
        <v/>
      </c>
      <c r="Y56" s="598" t="n">
        <v>3</v>
      </c>
      <c r="Z56" s="340" t="n"/>
      <c r="AA56" s="340" t="n"/>
      <c r="AB56" s="340" t="n">
        <v>1</v>
      </c>
      <c r="AC56" s="340" t="n"/>
      <c r="AD56" s="340" t="n"/>
      <c r="AE56" s="340" t="n"/>
      <c r="AF56" s="340" t="n"/>
      <c r="AG56" s="340" t="n"/>
      <c r="AH56" s="340" t="n"/>
      <c r="AI56" s="340" t="n"/>
      <c r="AJ56" s="340" t="n"/>
      <c r="AK56" s="340" t="n"/>
      <c r="AL56" s="309">
        <f>NOT(OR(ISBLANK(S56),ISBLANK(T56),ISBLANK(U56),ISBLANK(V56),AND(ISBLANK(W56),ISBLANK(X56))))</f>
        <v/>
      </c>
      <c r="AM56" s="309" t="n">
        <v>25</v>
      </c>
      <c r="AN56" s="309">
        <f>IF(AM56&lt;=30,1,IF(AM56&lt;=60,2,IF(AM56&lt;=100,3,"bd")))</f>
        <v/>
      </c>
      <c r="AO56" s="309">
        <f>AND(A56&gt;=zakresy_produkcyjne!B$2,A56&lt;=zakresy_produkcyjne!B$3)</f>
        <v/>
      </c>
      <c r="AP56" s="309">
        <f>AND(B56&gt;=zakresy_produkcyjne!C$2,B56&lt;=zakresy_produkcyjne!C$3)</f>
        <v/>
      </c>
      <c r="AQ56" s="309">
        <f>AND(C56&gt;=zakresy_produkcyjne!D$2,C56&lt;=zakresy_produkcyjne!D$3)</f>
        <v/>
      </c>
      <c r="AR56" s="309">
        <f>AND(D56&gt;=zakresy_produkcyjne!E$2,D56&lt;=zakresy_produkcyjne!E$3)</f>
        <v/>
      </c>
      <c r="AS56" s="309">
        <f>AND(E56&gt;=zakresy_produkcyjne!F$2,E56&lt;=zakresy_produkcyjne!F$3)</f>
        <v/>
      </c>
      <c r="AT56" s="309">
        <f>AND(F56&gt;=zakresy_produkcyjne!G$2,F56&lt;=zakresy_produkcyjne!G$3)</f>
        <v/>
      </c>
      <c r="AU56" s="309">
        <f>AND(G56&gt;=zakresy_produkcyjne!H$2,G56&lt;=zakresy_produkcyjne!H$3)</f>
        <v/>
      </c>
      <c r="AV56" s="309">
        <f>AND(O56&gt;=zakresy_produkcyjne!I$2,O56&lt;=zakresy_produkcyjne!I$3)</f>
        <v/>
      </c>
      <c r="AW56" s="309">
        <f>AND(P56&gt;=zakresy_produkcyjne!J$2,P56&lt;=zakresy_produkcyjne!J$3)</f>
        <v/>
      </c>
      <c r="AX56" s="309">
        <f>AND(Q56&gt;=zakresy_produkcyjne!K$2,Q56&lt;=zakresy_produkcyjne!K$3)</f>
        <v/>
      </c>
      <c r="AY56" s="309">
        <f>AND(R56&gt;=zakresy_produkcyjne!L$2,R56&lt;=zakresy_produkcyjne!L$3)</f>
        <v/>
      </c>
      <c r="AZ56" s="328">
        <f>AND(AO56:AU56)</f>
        <v/>
      </c>
      <c r="BA56" s="328">
        <f>AND(AV56:AY56)</f>
        <v/>
      </c>
      <c r="BB56" s="328">
        <f>AND(AZ56:BA56)</f>
        <v/>
      </c>
      <c r="BC56" s="309">
        <f>AO56*zakresy_produkcyjne!B$4+AP56*zakresy_produkcyjne!C$4+AQ56*zakresy_produkcyjne!D$4+AR56*zakresy_produkcyjne!E$4+AS56*zakresy_produkcyjne!F$4+AT56*zakresy_produkcyjne!G$4+AU56*zakresy_produkcyjne!H$4+AV56*zakresy_produkcyjne!I$4+AW56*zakresy_produkcyjne!J$4+AX56*zakresy_produkcyjne!K$4+AY56*zakresy_produkcyjne!L$4</f>
        <v/>
      </c>
    </row>
    <row customHeight="1" ht="15" r="57" s="311">
      <c r="A57" s="337" t="n">
        <v>3.65</v>
      </c>
      <c r="B57" s="337" t="n">
        <v>2.59</v>
      </c>
      <c r="C57" s="337" t="n">
        <v>0.18</v>
      </c>
      <c r="D57" s="337" t="n">
        <v>0.06</v>
      </c>
      <c r="E57" s="337" t="n">
        <v>0</v>
      </c>
      <c r="F57" s="337" t="n">
        <v>0</v>
      </c>
      <c r="G57" s="337" t="n">
        <v>0</v>
      </c>
      <c r="H57" s="337" t="n">
        <v>0.014</v>
      </c>
      <c r="I57" s="337" t="n">
        <v>0.052</v>
      </c>
      <c r="J57" s="337" t="n">
        <v>0</v>
      </c>
      <c r="K57" s="337" t="n">
        <v>0</v>
      </c>
      <c r="L57" s="337" t="n">
        <v>0</v>
      </c>
      <c r="M57" s="337" t="n">
        <v>0</v>
      </c>
      <c r="N57" s="337" t="n">
        <v>0</v>
      </c>
      <c r="O57" s="337" t="n">
        <v>910</v>
      </c>
      <c r="P57" s="337" t="n">
        <v>90</v>
      </c>
      <c r="Q57" s="337" t="n">
        <v>300</v>
      </c>
      <c r="R57" s="337" t="n">
        <v>64</v>
      </c>
      <c r="S57" s="337" t="n">
        <v>1425</v>
      </c>
      <c r="T57" s="337" t="n">
        <v>1118</v>
      </c>
      <c r="U57" s="337" t="n">
        <v>3</v>
      </c>
      <c r="V57" s="337" t="n">
        <v>386</v>
      </c>
      <c r="W57" s="338" t="n">
        <v>8.800000000000001</v>
      </c>
      <c r="X57" s="337">
        <f>11*W57</f>
        <v/>
      </c>
      <c r="Y57" s="598" t="n">
        <v>3</v>
      </c>
      <c r="Z57" s="340" t="n"/>
      <c r="AA57" s="340" t="n"/>
      <c r="AB57" s="340" t="n"/>
      <c r="AC57" s="340" t="n"/>
      <c r="AD57" s="340" t="n"/>
      <c r="AE57" s="340" t="n"/>
      <c r="AF57" s="340" t="n"/>
      <c r="AG57" s="340" t="n"/>
      <c r="AH57" s="340" t="n"/>
      <c r="AI57" s="340" t="n"/>
      <c r="AJ57" s="340" t="n"/>
      <c r="AK57" s="340" t="n"/>
      <c r="AL57" s="309">
        <f>NOT(OR(ISBLANK(S57),ISBLANK(T57),ISBLANK(U57),ISBLANK(V57),AND(ISBLANK(W57),ISBLANK(X57))))</f>
        <v/>
      </c>
      <c r="AM57" s="309" t="n">
        <v>25</v>
      </c>
      <c r="AN57" s="309">
        <f>IF(AM57&lt;=30,1,IF(AM57&lt;=60,2,IF(AM57&lt;=100,3,"bd")))</f>
        <v/>
      </c>
      <c r="AO57" s="309">
        <f>AND(A57&gt;=zakresy_produkcyjne!B$2,A57&lt;=zakresy_produkcyjne!B$3)</f>
        <v/>
      </c>
      <c r="AP57" s="309">
        <f>AND(B57&gt;=zakresy_produkcyjne!C$2,B57&lt;=zakresy_produkcyjne!C$3)</f>
        <v/>
      </c>
      <c r="AQ57" s="309">
        <f>AND(C57&gt;=zakresy_produkcyjne!D$2,C57&lt;=zakresy_produkcyjne!D$3)</f>
        <v/>
      </c>
      <c r="AR57" s="309">
        <f>AND(D57&gt;=zakresy_produkcyjne!E$2,D57&lt;=zakresy_produkcyjne!E$3)</f>
        <v/>
      </c>
      <c r="AS57" s="309">
        <f>AND(E57&gt;=zakresy_produkcyjne!F$2,E57&lt;=zakresy_produkcyjne!F$3)</f>
        <v/>
      </c>
      <c r="AT57" s="309">
        <f>AND(F57&gt;=zakresy_produkcyjne!G$2,F57&lt;=zakresy_produkcyjne!G$3)</f>
        <v/>
      </c>
      <c r="AU57" s="309">
        <f>AND(G57&gt;=zakresy_produkcyjne!H$2,G57&lt;=zakresy_produkcyjne!H$3)</f>
        <v/>
      </c>
      <c r="AV57" s="309">
        <f>AND(O57&gt;=zakresy_produkcyjne!I$2,O57&lt;=zakresy_produkcyjne!I$3)</f>
        <v/>
      </c>
      <c r="AW57" s="309">
        <f>AND(P57&gt;=zakresy_produkcyjne!J$2,P57&lt;=zakresy_produkcyjne!J$3)</f>
        <v/>
      </c>
      <c r="AX57" s="309">
        <f>AND(Q57&gt;=zakresy_produkcyjne!K$2,Q57&lt;=zakresy_produkcyjne!K$3)</f>
        <v/>
      </c>
      <c r="AY57" s="309">
        <f>AND(R57&gt;=zakresy_produkcyjne!L$2,R57&lt;=zakresy_produkcyjne!L$3)</f>
        <v/>
      </c>
      <c r="AZ57" s="328">
        <f>AND(AO57:AU57)</f>
        <v/>
      </c>
      <c r="BA57" s="328">
        <f>AND(AV57:AY57)</f>
        <v/>
      </c>
      <c r="BB57" s="328">
        <f>AND(AZ57:BA57)</f>
        <v/>
      </c>
      <c r="BC57" s="309">
        <f>AO57*zakresy_produkcyjne!B$4+AP57*zakresy_produkcyjne!C$4+AQ57*zakresy_produkcyjne!D$4+AR57*zakresy_produkcyjne!E$4+AS57*zakresy_produkcyjne!F$4+AT57*zakresy_produkcyjne!G$4+AU57*zakresy_produkcyjne!H$4+AV57*zakresy_produkcyjne!I$4+AW57*zakresy_produkcyjne!J$4+AX57*zakresy_produkcyjne!K$4+AY57*zakresy_produkcyjne!L$4</f>
        <v/>
      </c>
    </row>
    <row customHeight="1" ht="15" r="58" s="311">
      <c r="A58" s="337" t="n">
        <v>3.65</v>
      </c>
      <c r="B58" s="337" t="n">
        <v>2.59</v>
      </c>
      <c r="C58" s="337" t="n">
        <v>0.18</v>
      </c>
      <c r="D58" s="337" t="n">
        <v>0.06</v>
      </c>
      <c r="E58" s="337" t="n">
        <v>0</v>
      </c>
      <c r="F58" s="337" t="n">
        <v>0</v>
      </c>
      <c r="G58" s="337" t="n">
        <v>0</v>
      </c>
      <c r="H58" s="337" t="n">
        <v>0.014</v>
      </c>
      <c r="I58" s="337" t="n">
        <v>0.052</v>
      </c>
      <c r="J58" s="337" t="n">
        <v>0</v>
      </c>
      <c r="K58" s="337" t="n">
        <v>0</v>
      </c>
      <c r="L58" s="337" t="n">
        <v>0</v>
      </c>
      <c r="M58" s="337" t="n">
        <v>0</v>
      </c>
      <c r="N58" s="337" t="n">
        <v>0</v>
      </c>
      <c r="O58" s="337" t="n">
        <v>910</v>
      </c>
      <c r="P58" s="337" t="n">
        <v>90</v>
      </c>
      <c r="Q58" s="337" t="n">
        <v>400</v>
      </c>
      <c r="R58" s="337" t="n">
        <v>8</v>
      </c>
      <c r="S58" s="337" t="n">
        <v>956</v>
      </c>
      <c r="T58" s="337" t="n">
        <v>739</v>
      </c>
      <c r="U58" s="337" t="n">
        <v>9</v>
      </c>
      <c r="V58" s="337" t="n">
        <v>249</v>
      </c>
      <c r="W58" s="338" t="n">
        <v>16.4666666666667</v>
      </c>
      <c r="X58" s="337">
        <f>11*W58</f>
        <v/>
      </c>
      <c r="Y58" s="598" t="n">
        <v>3</v>
      </c>
      <c r="Z58" s="340" t="n">
        <v>1</v>
      </c>
      <c r="AA58" s="340" t="n"/>
      <c r="AB58" s="340" t="n"/>
      <c r="AC58" s="340" t="n"/>
      <c r="AD58" s="340" t="n"/>
      <c r="AE58" s="340" t="n"/>
      <c r="AF58" s="340" t="n"/>
      <c r="AG58" s="340" t="n"/>
      <c r="AH58" s="340" t="n"/>
      <c r="AI58" s="340" t="n"/>
      <c r="AJ58" s="340" t="n"/>
      <c r="AK58" s="340" t="n"/>
      <c r="AL58" s="309">
        <f>NOT(OR(ISBLANK(S58),ISBLANK(T58),ISBLANK(U58),ISBLANK(V58),AND(ISBLANK(W58),ISBLANK(X58))))</f>
        <v/>
      </c>
      <c r="AM58" s="309" t="n">
        <v>25</v>
      </c>
      <c r="AN58" s="309">
        <f>IF(AM58&lt;=30,1,IF(AM58&lt;=60,2,IF(AM58&lt;=100,3,"bd")))</f>
        <v/>
      </c>
      <c r="AO58" s="309">
        <f>AND(A58&gt;=zakresy_produkcyjne!B$2,A58&lt;=zakresy_produkcyjne!B$3)</f>
        <v/>
      </c>
      <c r="AP58" s="309">
        <f>AND(B58&gt;=zakresy_produkcyjne!C$2,B58&lt;=zakresy_produkcyjne!C$3)</f>
        <v/>
      </c>
      <c r="AQ58" s="309">
        <f>AND(C58&gt;=zakresy_produkcyjne!D$2,C58&lt;=zakresy_produkcyjne!D$3)</f>
        <v/>
      </c>
      <c r="AR58" s="309">
        <f>AND(D58&gt;=zakresy_produkcyjne!E$2,D58&lt;=zakresy_produkcyjne!E$3)</f>
        <v/>
      </c>
      <c r="AS58" s="309">
        <f>AND(E58&gt;=zakresy_produkcyjne!F$2,E58&lt;=zakresy_produkcyjne!F$3)</f>
        <v/>
      </c>
      <c r="AT58" s="309">
        <f>AND(F58&gt;=zakresy_produkcyjne!G$2,F58&lt;=zakresy_produkcyjne!G$3)</f>
        <v/>
      </c>
      <c r="AU58" s="309">
        <f>AND(G58&gt;=zakresy_produkcyjne!H$2,G58&lt;=zakresy_produkcyjne!H$3)</f>
        <v/>
      </c>
      <c r="AV58" s="309">
        <f>AND(O58&gt;=zakresy_produkcyjne!I$2,O58&lt;=zakresy_produkcyjne!I$3)</f>
        <v/>
      </c>
      <c r="AW58" s="309">
        <f>AND(P58&gt;=zakresy_produkcyjne!J$2,P58&lt;=zakresy_produkcyjne!J$3)</f>
        <v/>
      </c>
      <c r="AX58" s="309">
        <f>AND(Q58&gt;=zakresy_produkcyjne!K$2,Q58&lt;=zakresy_produkcyjne!K$3)</f>
        <v/>
      </c>
      <c r="AY58" s="309">
        <f>AND(R58&gt;=zakresy_produkcyjne!L$2,R58&lt;=zakresy_produkcyjne!L$3)</f>
        <v/>
      </c>
      <c r="AZ58" s="328">
        <f>AND(AO58:AU58)</f>
        <v/>
      </c>
      <c r="BA58" s="328">
        <f>AND(AV58:AY58)</f>
        <v/>
      </c>
      <c r="BB58" s="328">
        <f>AND(AZ58:BA58)</f>
        <v/>
      </c>
      <c r="BC58" s="309">
        <f>AO58*zakresy_produkcyjne!B$4+AP58*zakresy_produkcyjne!C$4+AQ58*zakresy_produkcyjne!D$4+AR58*zakresy_produkcyjne!E$4+AS58*zakresy_produkcyjne!F$4+AT58*zakresy_produkcyjne!G$4+AU58*zakresy_produkcyjne!H$4+AV58*zakresy_produkcyjne!I$4+AW58*zakresy_produkcyjne!J$4+AX58*zakresy_produkcyjne!K$4+AY58*zakresy_produkcyjne!L$4</f>
        <v/>
      </c>
    </row>
    <row customHeight="1" ht="15" r="59" s="311">
      <c r="A59" s="337" t="n">
        <v>3.65</v>
      </c>
      <c r="B59" s="337" t="n">
        <v>2.59</v>
      </c>
      <c r="C59" s="337" t="n">
        <v>0.18</v>
      </c>
      <c r="D59" s="337" t="n">
        <v>0.06</v>
      </c>
      <c r="E59" s="337" t="n">
        <v>0</v>
      </c>
      <c r="F59" s="337" t="n">
        <v>0</v>
      </c>
      <c r="G59" s="337" t="n">
        <v>0</v>
      </c>
      <c r="H59" s="337" t="n">
        <v>0.014</v>
      </c>
      <c r="I59" s="337" t="n">
        <v>0.052</v>
      </c>
      <c r="J59" s="337" t="n">
        <v>0</v>
      </c>
      <c r="K59" s="337" t="n">
        <v>0</v>
      </c>
      <c r="L59" s="337" t="n">
        <v>0</v>
      </c>
      <c r="M59" s="337" t="n">
        <v>0</v>
      </c>
      <c r="N59" s="337" t="n">
        <v>0</v>
      </c>
      <c r="O59" s="337" t="n">
        <v>910</v>
      </c>
      <c r="P59" s="337" t="n">
        <v>90</v>
      </c>
      <c r="Q59" s="337" t="n">
        <v>400</v>
      </c>
      <c r="R59" s="337" t="n">
        <v>16</v>
      </c>
      <c r="S59" s="337" t="n">
        <v>957</v>
      </c>
      <c r="T59" s="337" t="n">
        <v>748</v>
      </c>
      <c r="U59" s="337" t="n">
        <v>10</v>
      </c>
      <c r="V59" s="337" t="n">
        <v>251</v>
      </c>
      <c r="W59" s="338" t="n">
        <v>16.7333333333333</v>
      </c>
      <c r="X59" s="337">
        <f>11*W59</f>
        <v/>
      </c>
      <c r="Y59" s="598" t="n">
        <v>3</v>
      </c>
      <c r="Z59" s="340" t="n"/>
      <c r="AA59" s="340" t="n"/>
      <c r="AB59" s="340" t="n"/>
      <c r="AC59" s="340" t="n"/>
      <c r="AD59" s="340" t="n">
        <v>1</v>
      </c>
      <c r="AE59" s="340" t="n"/>
      <c r="AF59" s="340" t="n"/>
      <c r="AG59" s="340" t="n"/>
      <c r="AH59" s="340" t="n"/>
      <c r="AI59" s="340" t="n"/>
      <c r="AJ59" s="340" t="n"/>
      <c r="AK59" s="340" t="n"/>
      <c r="AL59" s="309">
        <f>NOT(OR(ISBLANK(S59),ISBLANK(T59),ISBLANK(U59),ISBLANK(V59),AND(ISBLANK(W59),ISBLANK(X59))))</f>
        <v/>
      </c>
      <c r="AM59" s="309" t="n">
        <v>25</v>
      </c>
      <c r="AN59" s="309">
        <f>IF(AM59&lt;=30,1,IF(AM59&lt;=60,2,IF(AM59&lt;=100,3,"bd")))</f>
        <v/>
      </c>
      <c r="AO59" s="309">
        <f>AND(A59&gt;=zakresy_produkcyjne!B$2,A59&lt;=zakresy_produkcyjne!B$3)</f>
        <v/>
      </c>
      <c r="AP59" s="309">
        <f>AND(B59&gt;=zakresy_produkcyjne!C$2,B59&lt;=zakresy_produkcyjne!C$3)</f>
        <v/>
      </c>
      <c r="AQ59" s="309">
        <f>AND(C59&gt;=zakresy_produkcyjne!D$2,C59&lt;=zakresy_produkcyjne!D$3)</f>
        <v/>
      </c>
      <c r="AR59" s="309">
        <f>AND(D59&gt;=zakresy_produkcyjne!E$2,D59&lt;=zakresy_produkcyjne!E$3)</f>
        <v/>
      </c>
      <c r="AS59" s="309">
        <f>AND(E59&gt;=zakresy_produkcyjne!F$2,E59&lt;=zakresy_produkcyjne!F$3)</f>
        <v/>
      </c>
      <c r="AT59" s="309">
        <f>AND(F59&gt;=zakresy_produkcyjne!G$2,F59&lt;=zakresy_produkcyjne!G$3)</f>
        <v/>
      </c>
      <c r="AU59" s="309">
        <f>AND(G59&gt;=zakresy_produkcyjne!H$2,G59&lt;=zakresy_produkcyjne!H$3)</f>
        <v/>
      </c>
      <c r="AV59" s="309">
        <f>AND(O59&gt;=zakresy_produkcyjne!I$2,O59&lt;=zakresy_produkcyjne!I$3)</f>
        <v/>
      </c>
      <c r="AW59" s="309">
        <f>AND(P59&gt;=zakresy_produkcyjne!J$2,P59&lt;=zakresy_produkcyjne!J$3)</f>
        <v/>
      </c>
      <c r="AX59" s="309">
        <f>AND(Q59&gt;=zakresy_produkcyjne!K$2,Q59&lt;=zakresy_produkcyjne!K$3)</f>
        <v/>
      </c>
      <c r="AY59" s="309">
        <f>AND(R59&gt;=zakresy_produkcyjne!L$2,R59&lt;=zakresy_produkcyjne!L$3)</f>
        <v/>
      </c>
      <c r="AZ59" s="328">
        <f>AND(AO59:AU59)</f>
        <v/>
      </c>
      <c r="BA59" s="328">
        <f>AND(AV59:AY59)</f>
        <v/>
      </c>
      <c r="BB59" s="328">
        <f>AND(AZ59:BA59)</f>
        <v/>
      </c>
      <c r="BC59" s="309">
        <f>AO59*zakresy_produkcyjne!B$4+AP59*zakresy_produkcyjne!C$4+AQ59*zakresy_produkcyjne!D$4+AR59*zakresy_produkcyjne!E$4+AS59*zakresy_produkcyjne!F$4+AT59*zakresy_produkcyjne!G$4+AU59*zakresy_produkcyjne!H$4+AV59*zakresy_produkcyjne!I$4+AW59*zakresy_produkcyjne!J$4+AX59*zakresy_produkcyjne!K$4+AY59*zakresy_produkcyjne!L$4</f>
        <v/>
      </c>
    </row>
    <row customHeight="1" ht="15" r="60" s="311">
      <c r="A60" s="337" t="n">
        <v>3.65</v>
      </c>
      <c r="B60" s="337" t="n">
        <v>2.59</v>
      </c>
      <c r="C60" s="337" t="n">
        <v>0.18</v>
      </c>
      <c r="D60" s="337" t="n">
        <v>0.06</v>
      </c>
      <c r="E60" s="337" t="n">
        <v>0</v>
      </c>
      <c r="F60" s="337" t="n">
        <v>0</v>
      </c>
      <c r="G60" s="337" t="n">
        <v>0</v>
      </c>
      <c r="H60" s="337" t="n">
        <v>0.014</v>
      </c>
      <c r="I60" s="337" t="n">
        <v>0.052</v>
      </c>
      <c r="J60" s="337" t="n">
        <v>0</v>
      </c>
      <c r="K60" s="337" t="n">
        <v>0</v>
      </c>
      <c r="L60" s="337" t="n">
        <v>0</v>
      </c>
      <c r="M60" s="337" t="n">
        <v>0</v>
      </c>
      <c r="N60" s="337" t="n">
        <v>0</v>
      </c>
      <c r="O60" s="337" t="n">
        <v>910</v>
      </c>
      <c r="P60" s="337" t="n">
        <v>90</v>
      </c>
      <c r="Q60" s="337" t="n">
        <v>400</v>
      </c>
      <c r="R60" s="337" t="n">
        <v>32</v>
      </c>
      <c r="S60" s="337" t="n">
        <v>974</v>
      </c>
      <c r="T60" s="337" t="n">
        <v>765</v>
      </c>
      <c r="U60" s="337" t="n">
        <v>10</v>
      </c>
      <c r="V60" s="337" t="n">
        <v>258</v>
      </c>
      <c r="W60" s="338" t="n">
        <v>15.5666666666667</v>
      </c>
      <c r="X60" s="337">
        <f>11*W60</f>
        <v/>
      </c>
      <c r="Y60" s="598" t="n">
        <v>3</v>
      </c>
      <c r="Z60" s="340" t="n"/>
      <c r="AA60" s="340" t="n"/>
      <c r="AB60" s="340" t="n"/>
      <c r="AC60" s="340" t="n"/>
      <c r="AD60" s="340" t="n"/>
      <c r="AE60" s="340" t="n"/>
      <c r="AF60" s="340" t="n"/>
      <c r="AG60" s="340" t="n"/>
      <c r="AH60" s="340" t="n"/>
      <c r="AI60" s="340" t="n"/>
      <c r="AJ60" s="340" t="n"/>
      <c r="AK60" s="340" t="n"/>
      <c r="AL60" s="309">
        <f>NOT(OR(ISBLANK(S60),ISBLANK(T60),ISBLANK(U60),ISBLANK(V60),AND(ISBLANK(W60),ISBLANK(X60))))</f>
        <v/>
      </c>
      <c r="AM60" s="309" t="n">
        <v>25</v>
      </c>
      <c r="AN60" s="309">
        <f>IF(AM60&lt;=30,1,IF(AM60&lt;=60,2,IF(AM60&lt;=100,3,"bd")))</f>
        <v/>
      </c>
      <c r="AO60" s="309">
        <f>AND(A60&gt;=zakresy_produkcyjne!B$2,A60&lt;=zakresy_produkcyjne!B$3)</f>
        <v/>
      </c>
      <c r="AP60" s="309">
        <f>AND(B60&gt;=zakresy_produkcyjne!C$2,B60&lt;=zakresy_produkcyjne!C$3)</f>
        <v/>
      </c>
      <c r="AQ60" s="309">
        <f>AND(C60&gt;=zakresy_produkcyjne!D$2,C60&lt;=zakresy_produkcyjne!D$3)</f>
        <v/>
      </c>
      <c r="AR60" s="309">
        <f>AND(D60&gt;=zakresy_produkcyjne!E$2,D60&lt;=zakresy_produkcyjne!E$3)</f>
        <v/>
      </c>
      <c r="AS60" s="309">
        <f>AND(E60&gt;=zakresy_produkcyjne!F$2,E60&lt;=zakresy_produkcyjne!F$3)</f>
        <v/>
      </c>
      <c r="AT60" s="309">
        <f>AND(F60&gt;=zakresy_produkcyjne!G$2,F60&lt;=zakresy_produkcyjne!G$3)</f>
        <v/>
      </c>
      <c r="AU60" s="309">
        <f>AND(G60&gt;=zakresy_produkcyjne!H$2,G60&lt;=zakresy_produkcyjne!H$3)</f>
        <v/>
      </c>
      <c r="AV60" s="309">
        <f>AND(O60&gt;=zakresy_produkcyjne!I$2,O60&lt;=zakresy_produkcyjne!I$3)</f>
        <v/>
      </c>
      <c r="AW60" s="309">
        <f>AND(P60&gt;=zakresy_produkcyjne!J$2,P60&lt;=zakresy_produkcyjne!J$3)</f>
        <v/>
      </c>
      <c r="AX60" s="309">
        <f>AND(Q60&gt;=zakresy_produkcyjne!K$2,Q60&lt;=zakresy_produkcyjne!K$3)</f>
        <v/>
      </c>
      <c r="AY60" s="309">
        <f>AND(R60&gt;=zakresy_produkcyjne!L$2,R60&lt;=zakresy_produkcyjne!L$3)</f>
        <v/>
      </c>
      <c r="AZ60" s="328">
        <f>AND(AO60:AU60)</f>
        <v/>
      </c>
      <c r="BA60" s="328">
        <f>AND(AV60:AY60)</f>
        <v/>
      </c>
      <c r="BB60" s="328">
        <f>AND(AZ60:BA60)</f>
        <v/>
      </c>
      <c r="BC60" s="309">
        <f>AO60*zakresy_produkcyjne!B$4+AP60*zakresy_produkcyjne!C$4+AQ60*zakresy_produkcyjne!D$4+AR60*zakresy_produkcyjne!E$4+AS60*zakresy_produkcyjne!F$4+AT60*zakresy_produkcyjne!G$4+AU60*zakresy_produkcyjne!H$4+AV60*zakresy_produkcyjne!I$4+AW60*zakresy_produkcyjne!J$4+AX60*zakresy_produkcyjne!K$4+AY60*zakresy_produkcyjne!L$4</f>
        <v/>
      </c>
    </row>
    <row customHeight="1" ht="15" r="61" s="311">
      <c r="A61" s="337" t="n">
        <v>3.65</v>
      </c>
      <c r="B61" s="337" t="n">
        <v>2.59</v>
      </c>
      <c r="C61" s="337" t="n">
        <v>0.18</v>
      </c>
      <c r="D61" s="337" t="n">
        <v>0.06</v>
      </c>
      <c r="E61" s="337" t="n">
        <v>0</v>
      </c>
      <c r="F61" s="337" t="n">
        <v>0</v>
      </c>
      <c r="G61" s="337" t="n">
        <v>0</v>
      </c>
      <c r="H61" s="337" t="n">
        <v>0.014</v>
      </c>
      <c r="I61" s="337" t="n">
        <v>0.052</v>
      </c>
      <c r="J61" s="337" t="n">
        <v>0</v>
      </c>
      <c r="K61" s="337" t="n">
        <v>0</v>
      </c>
      <c r="L61" s="337" t="n">
        <v>0</v>
      </c>
      <c r="M61" s="337" t="n">
        <v>0</v>
      </c>
      <c r="N61" s="337" t="n">
        <v>0</v>
      </c>
      <c r="O61" s="337" t="n">
        <v>910</v>
      </c>
      <c r="P61" s="337" t="n">
        <v>90</v>
      </c>
      <c r="Q61" s="337" t="n">
        <v>400</v>
      </c>
      <c r="R61" s="337" t="n">
        <v>64</v>
      </c>
      <c r="S61" s="337" t="n">
        <v>976</v>
      </c>
      <c r="T61" s="337" t="n">
        <v>756</v>
      </c>
      <c r="U61" s="337" t="n">
        <v>9</v>
      </c>
      <c r="V61" s="337" t="n">
        <v>248</v>
      </c>
      <c r="W61" s="338" t="n">
        <v>13.0333333333333</v>
      </c>
      <c r="X61" s="337">
        <f>11*W61</f>
        <v/>
      </c>
      <c r="Y61" s="598" t="n">
        <v>3</v>
      </c>
      <c r="Z61" s="340" t="n"/>
      <c r="AA61" s="340" t="n"/>
      <c r="AB61" s="340" t="n"/>
      <c r="AC61" s="340" t="n"/>
      <c r="AD61" s="340" t="n"/>
      <c r="AE61" s="340" t="n"/>
      <c r="AF61" s="340" t="n"/>
      <c r="AG61" s="340" t="n"/>
      <c r="AH61" s="340" t="n"/>
      <c r="AI61" s="340" t="n"/>
      <c r="AJ61" s="340" t="n"/>
      <c r="AK61" s="340" t="n"/>
      <c r="AL61" s="309">
        <f>NOT(OR(ISBLANK(S61),ISBLANK(T61),ISBLANK(U61),ISBLANK(V61),AND(ISBLANK(W61),ISBLANK(X61))))</f>
        <v/>
      </c>
      <c r="AM61" s="309" t="n">
        <v>25</v>
      </c>
      <c r="AN61" s="309">
        <f>IF(AM61&lt;=30,1,IF(AM61&lt;=60,2,IF(AM61&lt;=100,3,"bd")))</f>
        <v/>
      </c>
      <c r="AO61" s="309">
        <f>AND(A61&gt;=zakresy_produkcyjne!B$2,A61&lt;=zakresy_produkcyjne!B$3)</f>
        <v/>
      </c>
      <c r="AP61" s="309">
        <f>AND(B61&gt;=zakresy_produkcyjne!C$2,B61&lt;=zakresy_produkcyjne!C$3)</f>
        <v/>
      </c>
      <c r="AQ61" s="309">
        <f>AND(C61&gt;=zakresy_produkcyjne!D$2,C61&lt;=zakresy_produkcyjne!D$3)</f>
        <v/>
      </c>
      <c r="AR61" s="309">
        <f>AND(D61&gt;=zakresy_produkcyjne!E$2,D61&lt;=zakresy_produkcyjne!E$3)</f>
        <v/>
      </c>
      <c r="AS61" s="309">
        <f>AND(E61&gt;=zakresy_produkcyjne!F$2,E61&lt;=zakresy_produkcyjne!F$3)</f>
        <v/>
      </c>
      <c r="AT61" s="309">
        <f>AND(F61&gt;=zakresy_produkcyjne!G$2,F61&lt;=zakresy_produkcyjne!G$3)</f>
        <v/>
      </c>
      <c r="AU61" s="309">
        <f>AND(G61&gt;=zakresy_produkcyjne!H$2,G61&lt;=zakresy_produkcyjne!H$3)</f>
        <v/>
      </c>
      <c r="AV61" s="309">
        <f>AND(O61&gt;=zakresy_produkcyjne!I$2,O61&lt;=zakresy_produkcyjne!I$3)</f>
        <v/>
      </c>
      <c r="AW61" s="309">
        <f>AND(P61&gt;=zakresy_produkcyjne!J$2,P61&lt;=zakresy_produkcyjne!J$3)</f>
        <v/>
      </c>
      <c r="AX61" s="309">
        <f>AND(Q61&gt;=zakresy_produkcyjne!K$2,Q61&lt;=zakresy_produkcyjne!K$3)</f>
        <v/>
      </c>
      <c r="AY61" s="309">
        <f>AND(R61&gt;=zakresy_produkcyjne!L$2,R61&lt;=zakresy_produkcyjne!L$3)</f>
        <v/>
      </c>
      <c r="AZ61" s="328">
        <f>AND(AO61:AU61)</f>
        <v/>
      </c>
      <c r="BA61" s="328">
        <f>AND(AV61:AY61)</f>
        <v/>
      </c>
      <c r="BB61" s="328">
        <f>AND(AZ61:BA61)</f>
        <v/>
      </c>
      <c r="BC61" s="309">
        <f>AO61*zakresy_produkcyjne!B$4+AP61*zakresy_produkcyjne!C$4+AQ61*zakresy_produkcyjne!D$4+AR61*zakresy_produkcyjne!E$4+AS61*zakresy_produkcyjne!F$4+AT61*zakresy_produkcyjne!G$4+AU61*zakresy_produkcyjne!H$4+AV61*zakresy_produkcyjne!I$4+AW61*zakresy_produkcyjne!J$4+AX61*zakresy_produkcyjne!K$4+AY61*zakresy_produkcyjne!L$4</f>
        <v/>
      </c>
    </row>
    <row customHeight="1" ht="15" r="62" s="311">
      <c r="A62" s="337" t="n">
        <v>3.65</v>
      </c>
      <c r="B62" s="337" t="n">
        <v>2.59</v>
      </c>
      <c r="C62" s="337" t="n">
        <v>0.18</v>
      </c>
      <c r="D62" s="337" t="n">
        <v>0.06</v>
      </c>
      <c r="E62" s="337" t="n">
        <v>0</v>
      </c>
      <c r="F62" s="337" t="n">
        <v>0</v>
      </c>
      <c r="G62" s="337" t="n">
        <v>0</v>
      </c>
      <c r="H62" s="337" t="n">
        <v>0.014</v>
      </c>
      <c r="I62" s="337" t="n">
        <v>0.052</v>
      </c>
      <c r="J62" s="337" t="n">
        <v>0</v>
      </c>
      <c r="K62" s="337" t="n">
        <v>0</v>
      </c>
      <c r="L62" s="337" t="n">
        <v>0</v>
      </c>
      <c r="M62" s="337" t="n">
        <v>0</v>
      </c>
      <c r="N62" s="337" t="n">
        <v>0</v>
      </c>
      <c r="O62" s="337" t="n">
        <v>920</v>
      </c>
      <c r="P62" s="337" t="n">
        <v>90</v>
      </c>
      <c r="Q62" s="337" t="n">
        <v>300</v>
      </c>
      <c r="R62" s="337" t="n">
        <v>8</v>
      </c>
      <c r="S62" s="337" t="n">
        <v>1416</v>
      </c>
      <c r="T62" s="337" t="n">
        <v>883</v>
      </c>
      <c r="U62" s="337" t="n">
        <v>4</v>
      </c>
      <c r="V62" s="337" t="n">
        <v>385</v>
      </c>
      <c r="W62" s="338" t="n">
        <v>7.03333333333333</v>
      </c>
      <c r="X62" s="337">
        <f>11*W62</f>
        <v/>
      </c>
      <c r="Y62" s="598" t="n">
        <v>3</v>
      </c>
      <c r="Z62" s="340" t="n"/>
      <c r="AA62" s="340" t="n"/>
      <c r="AB62" s="340" t="n"/>
      <c r="AC62" s="340" t="n"/>
      <c r="AD62" s="340" t="n"/>
      <c r="AE62" s="340" t="n"/>
      <c r="AF62" s="340" t="n"/>
      <c r="AG62" s="340" t="n"/>
      <c r="AH62" s="340" t="n"/>
      <c r="AI62" s="340" t="n"/>
      <c r="AJ62" s="340" t="n"/>
      <c r="AK62" s="340" t="n"/>
      <c r="AL62" s="309">
        <f>NOT(OR(ISBLANK(S62),ISBLANK(T62),ISBLANK(U62),ISBLANK(V62),AND(ISBLANK(W62),ISBLANK(X62))))</f>
        <v/>
      </c>
      <c r="AM62" s="309" t="n">
        <v>25</v>
      </c>
      <c r="AN62" s="309">
        <f>IF(AM62&lt;=30,1,IF(AM62&lt;=60,2,IF(AM62&lt;=100,3,"bd")))</f>
        <v/>
      </c>
      <c r="AO62" s="309">
        <f>AND(A62&gt;=zakresy_produkcyjne!B$2,A62&lt;=zakresy_produkcyjne!B$3)</f>
        <v/>
      </c>
      <c r="AP62" s="309">
        <f>AND(B62&gt;=zakresy_produkcyjne!C$2,B62&lt;=zakresy_produkcyjne!C$3)</f>
        <v/>
      </c>
      <c r="AQ62" s="309">
        <f>AND(C62&gt;=zakresy_produkcyjne!D$2,C62&lt;=zakresy_produkcyjne!D$3)</f>
        <v/>
      </c>
      <c r="AR62" s="309">
        <f>AND(D62&gt;=zakresy_produkcyjne!E$2,D62&lt;=zakresy_produkcyjne!E$3)</f>
        <v/>
      </c>
      <c r="AS62" s="309">
        <f>AND(E62&gt;=zakresy_produkcyjne!F$2,E62&lt;=zakresy_produkcyjne!F$3)</f>
        <v/>
      </c>
      <c r="AT62" s="309">
        <f>AND(F62&gt;=zakresy_produkcyjne!G$2,F62&lt;=zakresy_produkcyjne!G$3)</f>
        <v/>
      </c>
      <c r="AU62" s="309">
        <f>AND(G62&gt;=zakresy_produkcyjne!H$2,G62&lt;=zakresy_produkcyjne!H$3)</f>
        <v/>
      </c>
      <c r="AV62" s="309">
        <f>AND(O62&gt;=zakresy_produkcyjne!I$2,O62&lt;=zakresy_produkcyjne!I$3)</f>
        <v/>
      </c>
      <c r="AW62" s="309">
        <f>AND(P62&gt;=zakresy_produkcyjne!J$2,P62&lt;=zakresy_produkcyjne!J$3)</f>
        <v/>
      </c>
      <c r="AX62" s="309">
        <f>AND(Q62&gt;=zakresy_produkcyjne!K$2,Q62&lt;=zakresy_produkcyjne!K$3)</f>
        <v/>
      </c>
      <c r="AY62" s="309">
        <f>AND(R62&gt;=zakresy_produkcyjne!L$2,R62&lt;=zakresy_produkcyjne!L$3)</f>
        <v/>
      </c>
      <c r="AZ62" s="328">
        <f>AND(AO62:AU62)</f>
        <v/>
      </c>
      <c r="BA62" s="328">
        <f>AND(AV62:AY62)</f>
        <v/>
      </c>
      <c r="BB62" s="328">
        <f>AND(AZ62:BA62)</f>
        <v/>
      </c>
      <c r="BC62" s="309">
        <f>AO62*zakresy_produkcyjne!B$4+AP62*zakresy_produkcyjne!C$4+AQ62*zakresy_produkcyjne!D$4+AR62*zakresy_produkcyjne!E$4+AS62*zakresy_produkcyjne!F$4+AT62*zakresy_produkcyjne!G$4+AU62*zakresy_produkcyjne!H$4+AV62*zakresy_produkcyjne!I$4+AW62*zakresy_produkcyjne!J$4+AX62*zakresy_produkcyjne!K$4+AY62*zakresy_produkcyjne!L$4</f>
        <v/>
      </c>
    </row>
    <row customHeight="1" ht="15" r="63" s="311">
      <c r="A63" s="337" t="n">
        <v>3.65</v>
      </c>
      <c r="B63" s="337" t="n">
        <v>2.59</v>
      </c>
      <c r="C63" s="337" t="n">
        <v>0.18</v>
      </c>
      <c r="D63" s="337" t="n">
        <v>0.06</v>
      </c>
      <c r="E63" s="337" t="n">
        <v>0</v>
      </c>
      <c r="F63" s="337" t="n">
        <v>0</v>
      </c>
      <c r="G63" s="337" t="n">
        <v>0</v>
      </c>
      <c r="H63" s="337" t="n">
        <v>0.014</v>
      </c>
      <c r="I63" s="337" t="n">
        <v>0.052</v>
      </c>
      <c r="J63" s="337" t="n">
        <v>0</v>
      </c>
      <c r="K63" s="337" t="n">
        <v>0</v>
      </c>
      <c r="L63" s="337" t="n">
        <v>0</v>
      </c>
      <c r="M63" s="337" t="n">
        <v>0</v>
      </c>
      <c r="N63" s="337" t="n">
        <v>0</v>
      </c>
      <c r="O63" s="337" t="n">
        <v>920</v>
      </c>
      <c r="P63" s="337" t="n">
        <v>90</v>
      </c>
      <c r="Q63" s="337" t="n">
        <v>300</v>
      </c>
      <c r="R63" s="337" t="n">
        <v>16</v>
      </c>
      <c r="S63" s="337" t="n">
        <v>1437</v>
      </c>
      <c r="T63" s="337" t="n">
        <v>1047</v>
      </c>
      <c r="U63" s="337" t="n">
        <v>5</v>
      </c>
      <c r="V63" s="337" t="n">
        <v>381</v>
      </c>
      <c r="W63" s="338" t="n">
        <v>7.2</v>
      </c>
      <c r="X63" s="337">
        <f>11*W63</f>
        <v/>
      </c>
      <c r="Y63" s="598" t="n">
        <v>3</v>
      </c>
      <c r="Z63" s="340" t="n"/>
      <c r="AA63" s="340" t="n"/>
      <c r="AB63" s="340" t="n"/>
      <c r="AC63" s="340" t="n"/>
      <c r="AD63" s="340" t="n"/>
      <c r="AE63" s="340" t="n"/>
      <c r="AF63" s="340" t="n"/>
      <c r="AG63" s="340" t="n"/>
      <c r="AH63" s="340" t="n"/>
      <c r="AI63" s="340" t="n"/>
      <c r="AJ63" s="340" t="n"/>
      <c r="AK63" s="340" t="n"/>
      <c r="AL63" s="309">
        <f>NOT(OR(ISBLANK(S63),ISBLANK(T63),ISBLANK(U63),ISBLANK(V63),AND(ISBLANK(W63),ISBLANK(X63))))</f>
        <v/>
      </c>
      <c r="AM63" s="309" t="n">
        <v>25</v>
      </c>
      <c r="AN63" s="309">
        <f>IF(AM63&lt;=30,1,IF(AM63&lt;=60,2,IF(AM63&lt;=100,3,"bd")))</f>
        <v/>
      </c>
      <c r="AO63" s="309">
        <f>AND(A63&gt;=zakresy_produkcyjne!B$2,A63&lt;=zakresy_produkcyjne!B$3)</f>
        <v/>
      </c>
      <c r="AP63" s="309">
        <f>AND(B63&gt;=zakresy_produkcyjne!C$2,B63&lt;=zakresy_produkcyjne!C$3)</f>
        <v/>
      </c>
      <c r="AQ63" s="309">
        <f>AND(C63&gt;=zakresy_produkcyjne!D$2,C63&lt;=zakresy_produkcyjne!D$3)</f>
        <v/>
      </c>
      <c r="AR63" s="309">
        <f>AND(D63&gt;=zakresy_produkcyjne!E$2,D63&lt;=zakresy_produkcyjne!E$3)</f>
        <v/>
      </c>
      <c r="AS63" s="309">
        <f>AND(E63&gt;=zakresy_produkcyjne!F$2,E63&lt;=zakresy_produkcyjne!F$3)</f>
        <v/>
      </c>
      <c r="AT63" s="309">
        <f>AND(F63&gt;=zakresy_produkcyjne!G$2,F63&lt;=zakresy_produkcyjne!G$3)</f>
        <v/>
      </c>
      <c r="AU63" s="309">
        <f>AND(G63&gt;=zakresy_produkcyjne!H$2,G63&lt;=zakresy_produkcyjne!H$3)</f>
        <v/>
      </c>
      <c r="AV63" s="309">
        <f>AND(O63&gt;=zakresy_produkcyjne!I$2,O63&lt;=zakresy_produkcyjne!I$3)</f>
        <v/>
      </c>
      <c r="AW63" s="309">
        <f>AND(P63&gt;=zakresy_produkcyjne!J$2,P63&lt;=zakresy_produkcyjne!J$3)</f>
        <v/>
      </c>
      <c r="AX63" s="309">
        <f>AND(Q63&gt;=zakresy_produkcyjne!K$2,Q63&lt;=zakresy_produkcyjne!K$3)</f>
        <v/>
      </c>
      <c r="AY63" s="309">
        <f>AND(R63&gt;=zakresy_produkcyjne!L$2,R63&lt;=zakresy_produkcyjne!L$3)</f>
        <v/>
      </c>
      <c r="AZ63" s="328">
        <f>AND(AO63:AU63)</f>
        <v/>
      </c>
      <c r="BA63" s="328">
        <f>AND(AV63:AY63)</f>
        <v/>
      </c>
      <c r="BB63" s="328">
        <f>AND(AZ63:BA63)</f>
        <v/>
      </c>
      <c r="BC63" s="309">
        <f>AO63*zakresy_produkcyjne!B$4+AP63*zakresy_produkcyjne!C$4+AQ63*zakresy_produkcyjne!D$4+AR63*zakresy_produkcyjne!E$4+AS63*zakresy_produkcyjne!F$4+AT63*zakresy_produkcyjne!G$4+AU63*zakresy_produkcyjne!H$4+AV63*zakresy_produkcyjne!I$4+AW63*zakresy_produkcyjne!J$4+AX63*zakresy_produkcyjne!K$4+AY63*zakresy_produkcyjne!L$4</f>
        <v/>
      </c>
    </row>
    <row customHeight="1" ht="15" r="64" s="311">
      <c r="A64" s="337" t="n">
        <v>3.65</v>
      </c>
      <c r="B64" s="337" t="n">
        <v>2.59</v>
      </c>
      <c r="C64" s="337" t="n">
        <v>0.18</v>
      </c>
      <c r="D64" s="337" t="n">
        <v>0.06</v>
      </c>
      <c r="E64" s="337" t="n">
        <v>0</v>
      </c>
      <c r="F64" s="337" t="n">
        <v>0</v>
      </c>
      <c r="G64" s="337" t="n">
        <v>0</v>
      </c>
      <c r="H64" s="337" t="n">
        <v>0.014</v>
      </c>
      <c r="I64" s="337" t="n">
        <v>0.052</v>
      </c>
      <c r="J64" s="337" t="n">
        <v>0</v>
      </c>
      <c r="K64" s="337" t="n">
        <v>0</v>
      </c>
      <c r="L64" s="337" t="n">
        <v>0</v>
      </c>
      <c r="M64" s="337" t="n">
        <v>0</v>
      </c>
      <c r="N64" s="337" t="n">
        <v>0</v>
      </c>
      <c r="O64" s="337" t="n">
        <v>920</v>
      </c>
      <c r="P64" s="337" t="n">
        <v>90</v>
      </c>
      <c r="Q64" s="337" t="n">
        <v>300</v>
      </c>
      <c r="R64" s="337" t="n">
        <v>32</v>
      </c>
      <c r="S64" s="337" t="n">
        <v>1411</v>
      </c>
      <c r="T64" s="337" t="n">
        <v>1133</v>
      </c>
      <c r="U64" s="337" t="n">
        <v>4</v>
      </c>
      <c r="V64" s="337" t="n">
        <v>372</v>
      </c>
      <c r="W64" s="338" t="n">
        <v>7.16666666666667</v>
      </c>
      <c r="X64" s="337">
        <f>11*W64</f>
        <v/>
      </c>
      <c r="Y64" s="598" t="n">
        <v>3</v>
      </c>
      <c r="Z64" s="340" t="n"/>
      <c r="AA64" s="340" t="n"/>
      <c r="AB64" s="340" t="n"/>
      <c r="AC64" s="340" t="n"/>
      <c r="AD64" s="340" t="n"/>
      <c r="AE64" s="340" t="n"/>
      <c r="AF64" s="340" t="n"/>
      <c r="AG64" s="340" t="n"/>
      <c r="AH64" s="340" t="n"/>
      <c r="AI64" s="340" t="n"/>
      <c r="AJ64" s="340" t="n"/>
      <c r="AK64" s="340" t="n"/>
      <c r="AL64" s="309">
        <f>NOT(OR(ISBLANK(S64),ISBLANK(T64),ISBLANK(U64),ISBLANK(V64),AND(ISBLANK(W64),ISBLANK(X64))))</f>
        <v/>
      </c>
      <c r="AM64" s="309" t="n">
        <v>25</v>
      </c>
      <c r="AN64" s="309">
        <f>IF(AM64&lt;=30,1,IF(AM64&lt;=60,2,IF(AM64&lt;=100,3,"bd")))</f>
        <v/>
      </c>
      <c r="AO64" s="309">
        <f>AND(A64&gt;=zakresy_produkcyjne!B$2,A64&lt;=zakresy_produkcyjne!B$3)</f>
        <v/>
      </c>
      <c r="AP64" s="309">
        <f>AND(B64&gt;=zakresy_produkcyjne!C$2,B64&lt;=zakresy_produkcyjne!C$3)</f>
        <v/>
      </c>
      <c r="AQ64" s="309">
        <f>AND(C64&gt;=zakresy_produkcyjne!D$2,C64&lt;=zakresy_produkcyjne!D$3)</f>
        <v/>
      </c>
      <c r="AR64" s="309">
        <f>AND(D64&gt;=zakresy_produkcyjne!E$2,D64&lt;=zakresy_produkcyjne!E$3)</f>
        <v/>
      </c>
      <c r="AS64" s="309">
        <f>AND(E64&gt;=zakresy_produkcyjne!F$2,E64&lt;=zakresy_produkcyjne!F$3)</f>
        <v/>
      </c>
      <c r="AT64" s="309">
        <f>AND(F64&gt;=zakresy_produkcyjne!G$2,F64&lt;=zakresy_produkcyjne!G$3)</f>
        <v/>
      </c>
      <c r="AU64" s="309">
        <f>AND(G64&gt;=zakresy_produkcyjne!H$2,G64&lt;=zakresy_produkcyjne!H$3)</f>
        <v/>
      </c>
      <c r="AV64" s="309">
        <f>AND(O64&gt;=zakresy_produkcyjne!I$2,O64&lt;=zakresy_produkcyjne!I$3)</f>
        <v/>
      </c>
      <c r="AW64" s="309">
        <f>AND(P64&gt;=zakresy_produkcyjne!J$2,P64&lt;=zakresy_produkcyjne!J$3)</f>
        <v/>
      </c>
      <c r="AX64" s="309">
        <f>AND(Q64&gt;=zakresy_produkcyjne!K$2,Q64&lt;=zakresy_produkcyjne!K$3)</f>
        <v/>
      </c>
      <c r="AY64" s="309">
        <f>AND(R64&gt;=zakresy_produkcyjne!L$2,R64&lt;=zakresy_produkcyjne!L$3)</f>
        <v/>
      </c>
      <c r="AZ64" s="328">
        <f>AND(AO64:AU64)</f>
        <v/>
      </c>
      <c r="BA64" s="328">
        <f>AND(AV64:AY64)</f>
        <v/>
      </c>
      <c r="BB64" s="328">
        <f>AND(AZ64:BA64)</f>
        <v/>
      </c>
      <c r="BC64" s="309">
        <f>AO64*zakresy_produkcyjne!B$4+AP64*zakresy_produkcyjne!C$4+AQ64*zakresy_produkcyjne!D$4+AR64*zakresy_produkcyjne!E$4+AS64*zakresy_produkcyjne!F$4+AT64*zakresy_produkcyjne!G$4+AU64*zakresy_produkcyjne!H$4+AV64*zakresy_produkcyjne!I$4+AW64*zakresy_produkcyjne!J$4+AX64*zakresy_produkcyjne!K$4+AY64*zakresy_produkcyjne!L$4</f>
        <v/>
      </c>
    </row>
    <row customHeight="1" ht="15" r="65" s="311">
      <c r="A65" s="337" t="n">
        <v>3.65</v>
      </c>
      <c r="B65" s="337" t="n">
        <v>2.59</v>
      </c>
      <c r="C65" s="337" t="n">
        <v>0.18</v>
      </c>
      <c r="D65" s="337" t="n">
        <v>0.06</v>
      </c>
      <c r="E65" s="337" t="n">
        <v>0</v>
      </c>
      <c r="F65" s="337" t="n">
        <v>0</v>
      </c>
      <c r="G65" s="337" t="n">
        <v>0</v>
      </c>
      <c r="H65" s="337" t="n">
        <v>0.014</v>
      </c>
      <c r="I65" s="337" t="n">
        <v>0.052</v>
      </c>
      <c r="J65" s="337" t="n">
        <v>0</v>
      </c>
      <c r="K65" s="337" t="n">
        <v>0</v>
      </c>
      <c r="L65" s="337" t="n">
        <v>0</v>
      </c>
      <c r="M65" s="337" t="n">
        <v>0</v>
      </c>
      <c r="N65" s="337" t="n">
        <v>0</v>
      </c>
      <c r="O65" s="337" t="n">
        <v>920</v>
      </c>
      <c r="P65" s="337" t="n">
        <v>90</v>
      </c>
      <c r="Q65" s="337" t="n">
        <v>300</v>
      </c>
      <c r="R65" s="337" t="n">
        <v>64</v>
      </c>
      <c r="S65" s="337" t="n">
        <v>1419</v>
      </c>
      <c r="T65" s="337" t="n">
        <v>1134</v>
      </c>
      <c r="U65" s="337" t="n">
        <v>4</v>
      </c>
      <c r="V65" s="337" t="n">
        <v>388</v>
      </c>
      <c r="W65" s="338" t="n">
        <v>8.16666666666667</v>
      </c>
      <c r="X65" s="337">
        <f>11*W65</f>
        <v/>
      </c>
      <c r="Y65" s="598" t="n">
        <v>3</v>
      </c>
      <c r="Z65" s="340" t="n"/>
      <c r="AA65" s="340" t="n"/>
      <c r="AB65" s="340" t="n"/>
      <c r="AC65" s="340" t="n"/>
      <c r="AD65" s="340" t="n"/>
      <c r="AE65" s="340" t="n"/>
      <c r="AF65" s="340" t="n"/>
      <c r="AG65" s="340" t="n"/>
      <c r="AH65" s="340" t="n"/>
      <c r="AI65" s="340" t="n"/>
      <c r="AJ65" s="340" t="n"/>
      <c r="AK65" s="340" t="n"/>
      <c r="AL65" s="309">
        <f>NOT(OR(ISBLANK(S65),ISBLANK(T65),ISBLANK(U65),ISBLANK(V65),AND(ISBLANK(W65),ISBLANK(X65))))</f>
        <v/>
      </c>
      <c r="AM65" s="309" t="n">
        <v>25</v>
      </c>
      <c r="AN65" s="309">
        <f>IF(AM65&lt;=30,1,IF(AM65&lt;=60,2,IF(AM65&lt;=100,3,"bd")))</f>
        <v/>
      </c>
      <c r="AO65" s="309">
        <f>AND(A65&gt;=zakresy_produkcyjne!B$2,A65&lt;=zakresy_produkcyjne!B$3)</f>
        <v/>
      </c>
      <c r="AP65" s="309">
        <f>AND(B65&gt;=zakresy_produkcyjne!C$2,B65&lt;=zakresy_produkcyjne!C$3)</f>
        <v/>
      </c>
      <c r="AQ65" s="309">
        <f>AND(C65&gt;=zakresy_produkcyjne!D$2,C65&lt;=zakresy_produkcyjne!D$3)</f>
        <v/>
      </c>
      <c r="AR65" s="309">
        <f>AND(D65&gt;=zakresy_produkcyjne!E$2,D65&lt;=zakresy_produkcyjne!E$3)</f>
        <v/>
      </c>
      <c r="AS65" s="309">
        <f>AND(E65&gt;=zakresy_produkcyjne!F$2,E65&lt;=zakresy_produkcyjne!F$3)</f>
        <v/>
      </c>
      <c r="AT65" s="309">
        <f>AND(F65&gt;=zakresy_produkcyjne!G$2,F65&lt;=zakresy_produkcyjne!G$3)</f>
        <v/>
      </c>
      <c r="AU65" s="309">
        <f>AND(G65&gt;=zakresy_produkcyjne!H$2,G65&lt;=zakresy_produkcyjne!H$3)</f>
        <v/>
      </c>
      <c r="AV65" s="309">
        <f>AND(O65&gt;=zakresy_produkcyjne!I$2,O65&lt;=zakresy_produkcyjne!I$3)</f>
        <v/>
      </c>
      <c r="AW65" s="309">
        <f>AND(P65&gt;=zakresy_produkcyjne!J$2,P65&lt;=zakresy_produkcyjne!J$3)</f>
        <v/>
      </c>
      <c r="AX65" s="309">
        <f>AND(Q65&gt;=zakresy_produkcyjne!K$2,Q65&lt;=zakresy_produkcyjne!K$3)</f>
        <v/>
      </c>
      <c r="AY65" s="309">
        <f>AND(R65&gt;=zakresy_produkcyjne!L$2,R65&lt;=zakresy_produkcyjne!L$3)</f>
        <v/>
      </c>
      <c r="AZ65" s="328">
        <f>AND(AO65:AU65)</f>
        <v/>
      </c>
      <c r="BA65" s="328">
        <f>AND(AV65:AY65)</f>
        <v/>
      </c>
      <c r="BB65" s="328">
        <f>AND(AZ65:BA65)</f>
        <v/>
      </c>
      <c r="BC65" s="309">
        <f>AO65*zakresy_produkcyjne!B$4+AP65*zakresy_produkcyjne!C$4+AQ65*zakresy_produkcyjne!D$4+AR65*zakresy_produkcyjne!E$4+AS65*zakresy_produkcyjne!F$4+AT65*zakresy_produkcyjne!G$4+AU65*zakresy_produkcyjne!H$4+AV65*zakresy_produkcyjne!I$4+AW65*zakresy_produkcyjne!J$4+AX65*zakresy_produkcyjne!K$4+AY65*zakresy_produkcyjne!L$4</f>
        <v/>
      </c>
    </row>
    <row customHeight="1" ht="15" r="66" s="311">
      <c r="A66" s="337" t="n">
        <v>3.65</v>
      </c>
      <c r="B66" s="337" t="n">
        <v>2.59</v>
      </c>
      <c r="C66" s="337" t="n">
        <v>0.18</v>
      </c>
      <c r="D66" s="337" t="n">
        <v>0.06</v>
      </c>
      <c r="E66" s="337" t="n">
        <v>0</v>
      </c>
      <c r="F66" s="337" t="n">
        <v>0</v>
      </c>
      <c r="G66" s="337" t="n">
        <v>0</v>
      </c>
      <c r="H66" s="337" t="n">
        <v>0.014</v>
      </c>
      <c r="I66" s="337" t="n">
        <v>0.052</v>
      </c>
      <c r="J66" s="337" t="n">
        <v>0</v>
      </c>
      <c r="K66" s="337" t="n">
        <v>0</v>
      </c>
      <c r="L66" s="337" t="n">
        <v>0</v>
      </c>
      <c r="M66" s="337" t="n">
        <v>0</v>
      </c>
      <c r="N66" s="337" t="n">
        <v>0</v>
      </c>
      <c r="O66" s="337" t="n">
        <v>920</v>
      </c>
      <c r="P66" s="337" t="n">
        <v>90</v>
      </c>
      <c r="Q66" s="337" t="n">
        <v>400</v>
      </c>
      <c r="R66" s="337" t="n">
        <v>8</v>
      </c>
      <c r="S66" s="337" t="n">
        <v>953</v>
      </c>
      <c r="T66" s="337" t="n">
        <v>703</v>
      </c>
      <c r="U66" s="337" t="n">
        <v>10</v>
      </c>
      <c r="V66" s="337" t="n">
        <v>251</v>
      </c>
      <c r="W66" s="338" t="n">
        <v>16.2</v>
      </c>
      <c r="X66" s="337">
        <f>11*W66</f>
        <v/>
      </c>
      <c r="Y66" s="598" t="n">
        <v>3</v>
      </c>
      <c r="Z66" s="340" t="n"/>
      <c r="AA66" s="340" t="n"/>
      <c r="AB66" s="340" t="n"/>
      <c r="AC66" s="340" t="n"/>
      <c r="AD66" s="340" t="n"/>
      <c r="AE66" s="340" t="n"/>
      <c r="AF66" s="340" t="n"/>
      <c r="AG66" s="340" t="n"/>
      <c r="AH66" s="340" t="n"/>
      <c r="AI66" s="340" t="n"/>
      <c r="AJ66" s="340" t="n"/>
      <c r="AK66" s="340" t="n"/>
      <c r="AL66" s="309">
        <f>NOT(OR(ISBLANK(S66),ISBLANK(T66),ISBLANK(U66),ISBLANK(V66),AND(ISBLANK(W66),ISBLANK(X66))))</f>
        <v/>
      </c>
      <c r="AM66" s="309" t="n">
        <v>25</v>
      </c>
      <c r="AN66" s="309">
        <f>IF(AM66&lt;=30,1,IF(AM66&lt;=60,2,IF(AM66&lt;=100,3,"bd")))</f>
        <v/>
      </c>
      <c r="AO66" s="309">
        <f>AND(A66&gt;=zakresy_produkcyjne!B$2,A66&lt;=zakresy_produkcyjne!B$3)</f>
        <v/>
      </c>
      <c r="AP66" s="309">
        <f>AND(B66&gt;=zakresy_produkcyjne!C$2,B66&lt;=zakresy_produkcyjne!C$3)</f>
        <v/>
      </c>
      <c r="AQ66" s="309">
        <f>AND(C66&gt;=zakresy_produkcyjne!D$2,C66&lt;=zakresy_produkcyjne!D$3)</f>
        <v/>
      </c>
      <c r="AR66" s="309">
        <f>AND(D66&gt;=zakresy_produkcyjne!E$2,D66&lt;=zakresy_produkcyjne!E$3)</f>
        <v/>
      </c>
      <c r="AS66" s="309">
        <f>AND(E66&gt;=zakresy_produkcyjne!F$2,E66&lt;=zakresy_produkcyjne!F$3)</f>
        <v/>
      </c>
      <c r="AT66" s="309">
        <f>AND(F66&gt;=zakresy_produkcyjne!G$2,F66&lt;=zakresy_produkcyjne!G$3)</f>
        <v/>
      </c>
      <c r="AU66" s="309">
        <f>AND(G66&gt;=zakresy_produkcyjne!H$2,G66&lt;=zakresy_produkcyjne!H$3)</f>
        <v/>
      </c>
      <c r="AV66" s="309">
        <f>AND(O66&gt;=zakresy_produkcyjne!I$2,O66&lt;=zakresy_produkcyjne!I$3)</f>
        <v/>
      </c>
      <c r="AW66" s="309">
        <f>AND(P66&gt;=zakresy_produkcyjne!J$2,P66&lt;=zakresy_produkcyjne!J$3)</f>
        <v/>
      </c>
      <c r="AX66" s="309">
        <f>AND(Q66&gt;=zakresy_produkcyjne!K$2,Q66&lt;=zakresy_produkcyjne!K$3)</f>
        <v/>
      </c>
      <c r="AY66" s="309">
        <f>AND(R66&gt;=zakresy_produkcyjne!L$2,R66&lt;=zakresy_produkcyjne!L$3)</f>
        <v/>
      </c>
      <c r="AZ66" s="328">
        <f>AND(AO66:AU66)</f>
        <v/>
      </c>
      <c r="BA66" s="328">
        <f>AND(AV66:AY66)</f>
        <v/>
      </c>
      <c r="BB66" s="328">
        <f>AND(AZ66:BA66)</f>
        <v/>
      </c>
      <c r="BC66" s="309">
        <f>AO66*zakresy_produkcyjne!B$4+AP66*zakresy_produkcyjne!C$4+AQ66*zakresy_produkcyjne!D$4+AR66*zakresy_produkcyjne!E$4+AS66*zakresy_produkcyjne!F$4+AT66*zakresy_produkcyjne!G$4+AU66*zakresy_produkcyjne!H$4+AV66*zakresy_produkcyjne!I$4+AW66*zakresy_produkcyjne!J$4+AX66*zakresy_produkcyjne!K$4+AY66*zakresy_produkcyjne!L$4</f>
        <v/>
      </c>
    </row>
    <row customHeight="1" ht="15" r="67" s="311">
      <c r="A67" s="337" t="n">
        <v>3.65</v>
      </c>
      <c r="B67" s="337" t="n">
        <v>2.59</v>
      </c>
      <c r="C67" s="337" t="n">
        <v>0.18</v>
      </c>
      <c r="D67" s="337" t="n">
        <v>0.06</v>
      </c>
      <c r="E67" s="337" t="n">
        <v>0</v>
      </c>
      <c r="F67" s="337" t="n">
        <v>0</v>
      </c>
      <c r="G67" s="337" t="n">
        <v>0</v>
      </c>
      <c r="H67" s="337" t="n">
        <v>0.014</v>
      </c>
      <c r="I67" s="337" t="n">
        <v>0.052</v>
      </c>
      <c r="J67" s="337" t="n">
        <v>0</v>
      </c>
      <c r="K67" s="337" t="n">
        <v>0</v>
      </c>
      <c r="L67" s="337" t="n">
        <v>0</v>
      </c>
      <c r="M67" s="337" t="n">
        <v>0</v>
      </c>
      <c r="N67" s="337" t="n">
        <v>0</v>
      </c>
      <c r="O67" s="337" t="n">
        <v>920</v>
      </c>
      <c r="P67" s="337" t="n">
        <v>90</v>
      </c>
      <c r="Q67" s="337" t="n">
        <v>400</v>
      </c>
      <c r="R67" s="337" t="n">
        <v>16</v>
      </c>
      <c r="S67" s="337" t="n">
        <v>955</v>
      </c>
      <c r="T67" s="337" t="n">
        <v>729</v>
      </c>
      <c r="U67" s="337" t="n">
        <v>12</v>
      </c>
      <c r="V67" s="337" t="n">
        <v>254</v>
      </c>
      <c r="W67" s="338" t="n">
        <v>16.6</v>
      </c>
      <c r="X67" s="337">
        <f>11*W67</f>
        <v/>
      </c>
      <c r="Y67" s="598" t="n">
        <v>3</v>
      </c>
      <c r="Z67" s="340" t="n"/>
      <c r="AA67" s="340" t="n"/>
      <c r="AB67" s="340" t="n"/>
      <c r="AC67" s="340" t="n"/>
      <c r="AD67" s="340" t="n"/>
      <c r="AE67" s="340" t="n"/>
      <c r="AF67" s="340" t="n"/>
      <c r="AG67" s="340" t="n"/>
      <c r="AH67" s="340" t="n"/>
      <c r="AI67" s="340" t="n"/>
      <c r="AJ67" s="340" t="n"/>
      <c r="AK67" s="340" t="n"/>
      <c r="AL67" s="309">
        <f>NOT(OR(ISBLANK(S67),ISBLANK(T67),ISBLANK(U67),ISBLANK(V67),AND(ISBLANK(W67),ISBLANK(X67))))</f>
        <v/>
      </c>
      <c r="AM67" s="309" t="n">
        <v>25</v>
      </c>
      <c r="AN67" s="309">
        <f>IF(AM67&lt;=30,1,IF(AM67&lt;=60,2,IF(AM67&lt;=100,3,"bd")))</f>
        <v/>
      </c>
      <c r="AO67" s="309">
        <f>AND(A67&gt;=zakresy_produkcyjne!B$2,A67&lt;=zakresy_produkcyjne!B$3)</f>
        <v/>
      </c>
      <c r="AP67" s="309">
        <f>AND(B67&gt;=zakresy_produkcyjne!C$2,B67&lt;=zakresy_produkcyjne!C$3)</f>
        <v/>
      </c>
      <c r="AQ67" s="309">
        <f>AND(C67&gt;=zakresy_produkcyjne!D$2,C67&lt;=zakresy_produkcyjne!D$3)</f>
        <v/>
      </c>
      <c r="AR67" s="309">
        <f>AND(D67&gt;=zakresy_produkcyjne!E$2,D67&lt;=zakresy_produkcyjne!E$3)</f>
        <v/>
      </c>
      <c r="AS67" s="309">
        <f>AND(E67&gt;=zakresy_produkcyjne!F$2,E67&lt;=zakresy_produkcyjne!F$3)</f>
        <v/>
      </c>
      <c r="AT67" s="309">
        <f>AND(F67&gt;=zakresy_produkcyjne!G$2,F67&lt;=zakresy_produkcyjne!G$3)</f>
        <v/>
      </c>
      <c r="AU67" s="309">
        <f>AND(G67&gt;=zakresy_produkcyjne!H$2,G67&lt;=zakresy_produkcyjne!H$3)</f>
        <v/>
      </c>
      <c r="AV67" s="309">
        <f>AND(O67&gt;=zakresy_produkcyjne!I$2,O67&lt;=zakresy_produkcyjne!I$3)</f>
        <v/>
      </c>
      <c r="AW67" s="309">
        <f>AND(P67&gt;=zakresy_produkcyjne!J$2,P67&lt;=zakresy_produkcyjne!J$3)</f>
        <v/>
      </c>
      <c r="AX67" s="309">
        <f>AND(Q67&gt;=zakresy_produkcyjne!K$2,Q67&lt;=zakresy_produkcyjne!K$3)</f>
        <v/>
      </c>
      <c r="AY67" s="309">
        <f>AND(R67&gt;=zakresy_produkcyjne!L$2,R67&lt;=zakresy_produkcyjne!L$3)</f>
        <v/>
      </c>
      <c r="AZ67" s="328">
        <f>AND(AO67:AU67)</f>
        <v/>
      </c>
      <c r="BA67" s="328">
        <f>AND(AV67:AY67)</f>
        <v/>
      </c>
      <c r="BB67" s="328">
        <f>AND(AZ67:BA67)</f>
        <v/>
      </c>
      <c r="BC67" s="309">
        <f>AO67*zakresy_produkcyjne!B$4+AP67*zakresy_produkcyjne!C$4+AQ67*zakresy_produkcyjne!D$4+AR67*zakresy_produkcyjne!E$4+AS67*zakresy_produkcyjne!F$4+AT67*zakresy_produkcyjne!G$4+AU67*zakresy_produkcyjne!H$4+AV67*zakresy_produkcyjne!I$4+AW67*zakresy_produkcyjne!J$4+AX67*zakresy_produkcyjne!K$4+AY67*zakresy_produkcyjne!L$4</f>
        <v/>
      </c>
    </row>
    <row customHeight="1" ht="15" r="68" s="311">
      <c r="A68" s="337" t="n">
        <v>3.65</v>
      </c>
      <c r="B68" s="337" t="n">
        <v>2.59</v>
      </c>
      <c r="C68" s="337" t="n">
        <v>0.18</v>
      </c>
      <c r="D68" s="337" t="n">
        <v>0.06</v>
      </c>
      <c r="E68" s="337" t="n">
        <v>0</v>
      </c>
      <c r="F68" s="337" t="n">
        <v>0</v>
      </c>
      <c r="G68" s="337" t="n">
        <v>0</v>
      </c>
      <c r="H68" s="337" t="n">
        <v>0.014</v>
      </c>
      <c r="I68" s="337" t="n">
        <v>0.052</v>
      </c>
      <c r="J68" s="337" t="n">
        <v>0</v>
      </c>
      <c r="K68" s="337" t="n">
        <v>0</v>
      </c>
      <c r="L68" s="337" t="n">
        <v>0</v>
      </c>
      <c r="M68" s="337" t="n">
        <v>0</v>
      </c>
      <c r="N68" s="337" t="n">
        <v>0</v>
      </c>
      <c r="O68" s="337" t="n">
        <v>920</v>
      </c>
      <c r="P68" s="337" t="n">
        <v>90</v>
      </c>
      <c r="Q68" s="337" t="n">
        <v>400</v>
      </c>
      <c r="R68" s="337" t="n">
        <v>32</v>
      </c>
      <c r="S68" s="337" t="n">
        <v>956</v>
      </c>
      <c r="T68" s="337" t="n">
        <v>730</v>
      </c>
      <c r="U68" s="337" t="n">
        <v>11</v>
      </c>
      <c r="V68" s="337" t="n">
        <v>253</v>
      </c>
      <c r="W68" s="338" t="n">
        <v>15.4666666666667</v>
      </c>
      <c r="X68" s="337">
        <f>11*W68</f>
        <v/>
      </c>
      <c r="Y68" s="598" t="n">
        <v>3</v>
      </c>
      <c r="Z68" s="340" t="n"/>
      <c r="AA68" s="340" t="n"/>
      <c r="AB68" s="340" t="n"/>
      <c r="AC68" s="340" t="n"/>
      <c r="AD68" s="340" t="n"/>
      <c r="AE68" s="340" t="n"/>
      <c r="AF68" s="340" t="n"/>
      <c r="AG68" s="340" t="n"/>
      <c r="AH68" s="340" t="n"/>
      <c r="AI68" s="340" t="n"/>
      <c r="AJ68" s="340" t="n"/>
      <c r="AK68" s="340" t="n"/>
      <c r="AL68" s="309">
        <f>NOT(OR(ISBLANK(S68),ISBLANK(T68),ISBLANK(U68),ISBLANK(V68),AND(ISBLANK(W68),ISBLANK(X68))))</f>
        <v/>
      </c>
      <c r="AM68" s="309" t="n">
        <v>25</v>
      </c>
      <c r="AN68" s="309">
        <f>IF(AM68&lt;=30,1,IF(AM68&lt;=60,2,IF(AM68&lt;=100,3,"bd")))</f>
        <v/>
      </c>
      <c r="AO68" s="309">
        <f>AND(A68&gt;=zakresy_produkcyjne!B$2,A68&lt;=zakresy_produkcyjne!B$3)</f>
        <v/>
      </c>
      <c r="AP68" s="309">
        <f>AND(B68&gt;=zakresy_produkcyjne!C$2,B68&lt;=zakresy_produkcyjne!C$3)</f>
        <v/>
      </c>
      <c r="AQ68" s="309">
        <f>AND(C68&gt;=zakresy_produkcyjne!D$2,C68&lt;=zakresy_produkcyjne!D$3)</f>
        <v/>
      </c>
      <c r="AR68" s="309">
        <f>AND(D68&gt;=zakresy_produkcyjne!E$2,D68&lt;=zakresy_produkcyjne!E$3)</f>
        <v/>
      </c>
      <c r="AS68" s="309">
        <f>AND(E68&gt;=zakresy_produkcyjne!F$2,E68&lt;=zakresy_produkcyjne!F$3)</f>
        <v/>
      </c>
      <c r="AT68" s="309">
        <f>AND(F68&gt;=zakresy_produkcyjne!G$2,F68&lt;=zakresy_produkcyjne!G$3)</f>
        <v/>
      </c>
      <c r="AU68" s="309">
        <f>AND(G68&gt;=zakresy_produkcyjne!H$2,G68&lt;=zakresy_produkcyjne!H$3)</f>
        <v/>
      </c>
      <c r="AV68" s="309">
        <f>AND(O68&gt;=zakresy_produkcyjne!I$2,O68&lt;=zakresy_produkcyjne!I$3)</f>
        <v/>
      </c>
      <c r="AW68" s="309">
        <f>AND(P68&gt;=zakresy_produkcyjne!J$2,P68&lt;=zakresy_produkcyjne!J$3)</f>
        <v/>
      </c>
      <c r="AX68" s="309">
        <f>AND(Q68&gt;=zakresy_produkcyjne!K$2,Q68&lt;=zakresy_produkcyjne!K$3)</f>
        <v/>
      </c>
      <c r="AY68" s="309">
        <f>AND(R68&gt;=zakresy_produkcyjne!L$2,R68&lt;=zakresy_produkcyjne!L$3)</f>
        <v/>
      </c>
      <c r="AZ68" s="328">
        <f>AND(AO68:AU68)</f>
        <v/>
      </c>
      <c r="BA68" s="328">
        <f>AND(AV68:AY68)</f>
        <v/>
      </c>
      <c r="BB68" s="328">
        <f>AND(AZ68:BA68)</f>
        <v/>
      </c>
      <c r="BC68" s="309">
        <f>AO68*zakresy_produkcyjne!B$4+AP68*zakresy_produkcyjne!C$4+AQ68*zakresy_produkcyjne!D$4+AR68*zakresy_produkcyjne!E$4+AS68*zakresy_produkcyjne!F$4+AT68*zakresy_produkcyjne!G$4+AU68*zakresy_produkcyjne!H$4+AV68*zakresy_produkcyjne!I$4+AW68*zakresy_produkcyjne!J$4+AX68*zakresy_produkcyjne!K$4+AY68*zakresy_produkcyjne!L$4</f>
        <v/>
      </c>
    </row>
    <row customHeight="1" ht="15" r="69" s="311">
      <c r="A69" s="337" t="n">
        <v>3.65</v>
      </c>
      <c r="B69" s="337" t="n">
        <v>2.59</v>
      </c>
      <c r="C69" s="337" t="n">
        <v>0.18</v>
      </c>
      <c r="D69" s="337" t="n">
        <v>0.06</v>
      </c>
      <c r="E69" s="337" t="n">
        <v>0</v>
      </c>
      <c r="F69" s="337" t="n">
        <v>0</v>
      </c>
      <c r="G69" s="337" t="n">
        <v>0</v>
      </c>
      <c r="H69" s="337" t="n">
        <v>0.014</v>
      </c>
      <c r="I69" s="337" t="n">
        <v>0.052</v>
      </c>
      <c r="J69" s="337" t="n">
        <v>0</v>
      </c>
      <c r="K69" s="337" t="n">
        <v>0</v>
      </c>
      <c r="L69" s="337" t="n">
        <v>0</v>
      </c>
      <c r="M69" s="337" t="n">
        <v>0</v>
      </c>
      <c r="N69" s="337" t="n">
        <v>0</v>
      </c>
      <c r="O69" s="337" t="n">
        <v>920</v>
      </c>
      <c r="P69" s="337" t="n">
        <v>90</v>
      </c>
      <c r="Q69" s="337" t="n">
        <v>400</v>
      </c>
      <c r="R69" s="337" t="n">
        <v>64</v>
      </c>
      <c r="S69" s="337" t="n">
        <v>980</v>
      </c>
      <c r="T69" s="337" t="n">
        <v>745</v>
      </c>
      <c r="U69" s="337" t="n">
        <v>11</v>
      </c>
      <c r="V69" s="337" t="n">
        <v>255</v>
      </c>
      <c r="W69" s="338" t="n">
        <v>9.766666666666669</v>
      </c>
      <c r="X69" s="337">
        <f>11*W69</f>
        <v/>
      </c>
      <c r="Y69" s="598" t="n">
        <v>3</v>
      </c>
      <c r="Z69" s="340" t="n"/>
      <c r="AA69" s="340" t="n"/>
      <c r="AB69" s="340" t="n"/>
      <c r="AC69" s="340" t="n"/>
      <c r="AD69" s="340" t="n"/>
      <c r="AE69" s="340" t="n"/>
      <c r="AF69" s="340" t="n"/>
      <c r="AG69" s="340" t="n"/>
      <c r="AH69" s="340" t="n"/>
      <c r="AI69" s="340" t="n"/>
      <c r="AJ69" s="340" t="n"/>
      <c r="AK69" s="340" t="n"/>
      <c r="AL69" s="309">
        <f>NOT(OR(ISBLANK(S69),ISBLANK(T69),ISBLANK(U69),ISBLANK(V69),AND(ISBLANK(W69),ISBLANK(X69))))</f>
        <v/>
      </c>
      <c r="AM69" s="309" t="n">
        <v>25</v>
      </c>
      <c r="AN69" s="309">
        <f>IF(AM69&lt;=30,1,IF(AM69&lt;=60,2,IF(AM69&lt;=100,3,"bd")))</f>
        <v/>
      </c>
      <c r="AO69" s="309">
        <f>AND(A69&gt;=zakresy_produkcyjne!B$2,A69&lt;=zakresy_produkcyjne!B$3)</f>
        <v/>
      </c>
      <c r="AP69" s="309">
        <f>AND(B69&gt;=zakresy_produkcyjne!C$2,B69&lt;=zakresy_produkcyjne!C$3)</f>
        <v/>
      </c>
      <c r="AQ69" s="309">
        <f>AND(C69&gt;=zakresy_produkcyjne!D$2,C69&lt;=zakresy_produkcyjne!D$3)</f>
        <v/>
      </c>
      <c r="AR69" s="309">
        <f>AND(D69&gt;=zakresy_produkcyjne!E$2,D69&lt;=zakresy_produkcyjne!E$3)</f>
        <v/>
      </c>
      <c r="AS69" s="309">
        <f>AND(E69&gt;=zakresy_produkcyjne!F$2,E69&lt;=zakresy_produkcyjne!F$3)</f>
        <v/>
      </c>
      <c r="AT69" s="309">
        <f>AND(F69&gt;=zakresy_produkcyjne!G$2,F69&lt;=zakresy_produkcyjne!G$3)</f>
        <v/>
      </c>
      <c r="AU69" s="309">
        <f>AND(G69&gt;=zakresy_produkcyjne!H$2,G69&lt;=zakresy_produkcyjne!H$3)</f>
        <v/>
      </c>
      <c r="AV69" s="309">
        <f>AND(O69&gt;=zakresy_produkcyjne!I$2,O69&lt;=zakresy_produkcyjne!I$3)</f>
        <v/>
      </c>
      <c r="AW69" s="309">
        <f>AND(P69&gt;=zakresy_produkcyjne!J$2,P69&lt;=zakresy_produkcyjne!J$3)</f>
        <v/>
      </c>
      <c r="AX69" s="309">
        <f>AND(Q69&gt;=zakresy_produkcyjne!K$2,Q69&lt;=zakresy_produkcyjne!K$3)</f>
        <v/>
      </c>
      <c r="AY69" s="309">
        <f>AND(R69&gt;=zakresy_produkcyjne!L$2,R69&lt;=zakresy_produkcyjne!L$3)</f>
        <v/>
      </c>
      <c r="AZ69" s="328">
        <f>AND(AO69:AU69)</f>
        <v/>
      </c>
      <c r="BA69" s="328">
        <f>AND(AV69:AY69)</f>
        <v/>
      </c>
      <c r="BB69" s="328">
        <f>AND(AZ69:BA69)</f>
        <v/>
      </c>
      <c r="BC69" s="309">
        <f>AO69*zakresy_produkcyjne!B$4+AP69*zakresy_produkcyjne!C$4+AQ69*zakresy_produkcyjne!D$4+AR69*zakresy_produkcyjne!E$4+AS69*zakresy_produkcyjne!F$4+AT69*zakresy_produkcyjne!G$4+AU69*zakresy_produkcyjne!H$4+AV69*zakresy_produkcyjne!I$4+AW69*zakresy_produkcyjne!J$4+AX69*zakresy_produkcyjne!K$4+AY69*zakresy_produkcyjne!L$4</f>
        <v/>
      </c>
    </row>
    <row customHeight="1" ht="15" r="70" s="311">
      <c r="A70" s="337" t="n">
        <v>3.65</v>
      </c>
      <c r="B70" s="337" t="n">
        <v>2.59</v>
      </c>
      <c r="C70" s="337" t="n">
        <v>0.18</v>
      </c>
      <c r="D70" s="337" t="n">
        <v>0.06</v>
      </c>
      <c r="E70" s="337" t="n">
        <v>0</v>
      </c>
      <c r="F70" s="337" t="n">
        <v>0</v>
      </c>
      <c r="G70" s="337" t="n">
        <v>0</v>
      </c>
      <c r="H70" s="337" t="n">
        <v>0.014</v>
      </c>
      <c r="I70" s="337" t="n">
        <v>0.052</v>
      </c>
      <c r="J70" s="337" t="n">
        <v>0</v>
      </c>
      <c r="K70" s="337" t="n">
        <v>0</v>
      </c>
      <c r="L70" s="337" t="n">
        <v>0</v>
      </c>
      <c r="M70" s="337" t="n">
        <v>0</v>
      </c>
      <c r="N70" s="337" t="n">
        <v>0</v>
      </c>
      <c r="O70" s="337" t="n">
        <v>933</v>
      </c>
      <c r="P70" s="337" t="n">
        <v>90</v>
      </c>
      <c r="Q70" s="337" t="n">
        <v>300</v>
      </c>
      <c r="R70" s="337" t="n">
        <v>8</v>
      </c>
      <c r="S70" s="337" t="n">
        <v>1340</v>
      </c>
      <c r="T70" s="337" t="n">
        <v>787</v>
      </c>
      <c r="U70" s="337" t="n">
        <v>3</v>
      </c>
      <c r="V70" s="337" t="n">
        <v>387</v>
      </c>
      <c r="W70" s="338" t="n">
        <v>7.56666666666667</v>
      </c>
      <c r="X70" s="337">
        <f>11*W70</f>
        <v/>
      </c>
      <c r="Y70" s="598" t="n">
        <v>3</v>
      </c>
      <c r="Z70" s="340" t="n"/>
      <c r="AA70" s="340" t="n"/>
      <c r="AB70" s="340" t="n"/>
      <c r="AC70" s="340" t="n"/>
      <c r="AD70" s="340" t="n"/>
      <c r="AE70" s="340" t="n"/>
      <c r="AF70" s="340" t="n"/>
      <c r="AG70" s="340" t="n"/>
      <c r="AH70" s="340" t="n"/>
      <c r="AI70" s="340" t="n"/>
      <c r="AJ70" s="340" t="n"/>
      <c r="AK70" s="340" t="n"/>
      <c r="AL70" s="309">
        <f>NOT(OR(ISBLANK(S70),ISBLANK(T70),ISBLANK(U70),ISBLANK(V70),AND(ISBLANK(W70),ISBLANK(X70))))</f>
        <v/>
      </c>
      <c r="AM70" s="309" t="n">
        <v>25</v>
      </c>
      <c r="AN70" s="309">
        <f>IF(AM70&lt;=30,1,IF(AM70&lt;=60,2,IF(AM70&lt;=100,3,"bd")))</f>
        <v/>
      </c>
      <c r="AO70" s="309">
        <f>AND(A70&gt;=zakresy_produkcyjne!B$2,A70&lt;=zakresy_produkcyjne!B$3)</f>
        <v/>
      </c>
      <c r="AP70" s="309">
        <f>AND(B70&gt;=zakresy_produkcyjne!C$2,B70&lt;=zakresy_produkcyjne!C$3)</f>
        <v/>
      </c>
      <c r="AQ70" s="309">
        <f>AND(C70&gt;=zakresy_produkcyjne!D$2,C70&lt;=zakresy_produkcyjne!D$3)</f>
        <v/>
      </c>
      <c r="AR70" s="309">
        <f>AND(D70&gt;=zakresy_produkcyjne!E$2,D70&lt;=zakresy_produkcyjne!E$3)</f>
        <v/>
      </c>
      <c r="AS70" s="309">
        <f>AND(E70&gt;=zakresy_produkcyjne!F$2,E70&lt;=zakresy_produkcyjne!F$3)</f>
        <v/>
      </c>
      <c r="AT70" s="309">
        <f>AND(F70&gt;=zakresy_produkcyjne!G$2,F70&lt;=zakresy_produkcyjne!G$3)</f>
        <v/>
      </c>
      <c r="AU70" s="309">
        <f>AND(G70&gt;=zakresy_produkcyjne!H$2,G70&lt;=zakresy_produkcyjne!H$3)</f>
        <v/>
      </c>
      <c r="AV70" s="309">
        <f>AND(O70&gt;=zakresy_produkcyjne!I$2,O70&lt;=zakresy_produkcyjne!I$3)</f>
        <v/>
      </c>
      <c r="AW70" s="309">
        <f>AND(P70&gt;=zakresy_produkcyjne!J$2,P70&lt;=zakresy_produkcyjne!J$3)</f>
        <v/>
      </c>
      <c r="AX70" s="309">
        <f>AND(Q70&gt;=zakresy_produkcyjne!K$2,Q70&lt;=zakresy_produkcyjne!K$3)</f>
        <v/>
      </c>
      <c r="AY70" s="309">
        <f>AND(R70&gt;=zakresy_produkcyjne!L$2,R70&lt;=zakresy_produkcyjne!L$3)</f>
        <v/>
      </c>
      <c r="AZ70" s="328">
        <f>AND(AO70:AU70)</f>
        <v/>
      </c>
      <c r="BA70" s="328">
        <f>AND(AV70:AY70)</f>
        <v/>
      </c>
      <c r="BB70" s="328">
        <f>AND(AZ70:BA70)</f>
        <v/>
      </c>
      <c r="BC70" s="309">
        <f>AO70*zakresy_produkcyjne!B$4+AP70*zakresy_produkcyjne!C$4+AQ70*zakresy_produkcyjne!D$4+AR70*zakresy_produkcyjne!E$4+AS70*zakresy_produkcyjne!F$4+AT70*zakresy_produkcyjne!G$4+AU70*zakresy_produkcyjne!H$4+AV70*zakresy_produkcyjne!I$4+AW70*zakresy_produkcyjne!J$4+AX70*zakresy_produkcyjne!K$4+AY70*zakresy_produkcyjne!L$4</f>
        <v/>
      </c>
    </row>
    <row customHeight="1" ht="15" r="71" s="311">
      <c r="A71" s="337" t="n">
        <v>3.65</v>
      </c>
      <c r="B71" s="337" t="n">
        <v>2.59</v>
      </c>
      <c r="C71" s="337" t="n">
        <v>0.18</v>
      </c>
      <c r="D71" s="337" t="n">
        <v>0.06</v>
      </c>
      <c r="E71" s="337" t="n">
        <v>0</v>
      </c>
      <c r="F71" s="337" t="n">
        <v>0</v>
      </c>
      <c r="G71" s="337" t="n">
        <v>0</v>
      </c>
      <c r="H71" s="337" t="n">
        <v>0.014</v>
      </c>
      <c r="I71" s="337" t="n">
        <v>0.052</v>
      </c>
      <c r="J71" s="337" t="n">
        <v>0</v>
      </c>
      <c r="K71" s="337" t="n">
        <v>0</v>
      </c>
      <c r="L71" s="337" t="n">
        <v>0</v>
      </c>
      <c r="M71" s="337" t="n">
        <v>0</v>
      </c>
      <c r="N71" s="337" t="n">
        <v>0</v>
      </c>
      <c r="O71" s="337" t="n">
        <v>933</v>
      </c>
      <c r="P71" s="337" t="n">
        <v>90</v>
      </c>
      <c r="Q71" s="337" t="n">
        <v>300</v>
      </c>
      <c r="R71" s="337" t="n">
        <v>16</v>
      </c>
      <c r="S71" s="337" t="n">
        <v>1379</v>
      </c>
      <c r="T71" s="337" t="n">
        <v>964</v>
      </c>
      <c r="U71" s="337" t="n">
        <v>4</v>
      </c>
      <c r="V71" s="337" t="n">
        <v>382</v>
      </c>
      <c r="W71" s="338" t="n">
        <v>7.73333333333333</v>
      </c>
      <c r="X71" s="337">
        <f>11*W71</f>
        <v/>
      </c>
      <c r="Y71" s="598" t="n">
        <v>3</v>
      </c>
      <c r="Z71" s="340" t="n"/>
      <c r="AA71" s="340" t="n"/>
      <c r="AB71" s="340" t="n"/>
      <c r="AC71" s="340" t="n"/>
      <c r="AD71" s="340" t="n"/>
      <c r="AE71" s="340" t="n"/>
      <c r="AF71" s="340" t="n"/>
      <c r="AG71" s="340" t="n"/>
      <c r="AH71" s="340" t="n"/>
      <c r="AI71" s="340" t="n"/>
      <c r="AJ71" s="340" t="n"/>
      <c r="AK71" s="340" t="n"/>
      <c r="AL71" s="309">
        <f>NOT(OR(ISBLANK(S71),ISBLANK(T71),ISBLANK(U71),ISBLANK(V71),AND(ISBLANK(W71),ISBLANK(X71))))</f>
        <v/>
      </c>
      <c r="AM71" s="309" t="n">
        <v>25</v>
      </c>
      <c r="AN71" s="309">
        <f>IF(AM71&lt;=30,1,IF(AM71&lt;=60,2,IF(AM71&lt;=100,3,"bd")))</f>
        <v/>
      </c>
      <c r="AO71" s="309">
        <f>AND(A71&gt;=zakresy_produkcyjne!B$2,A71&lt;=zakresy_produkcyjne!B$3)</f>
        <v/>
      </c>
      <c r="AP71" s="309">
        <f>AND(B71&gt;=zakresy_produkcyjne!C$2,B71&lt;=zakresy_produkcyjne!C$3)</f>
        <v/>
      </c>
      <c r="AQ71" s="309">
        <f>AND(C71&gt;=zakresy_produkcyjne!D$2,C71&lt;=zakresy_produkcyjne!D$3)</f>
        <v/>
      </c>
      <c r="AR71" s="309">
        <f>AND(D71&gt;=zakresy_produkcyjne!E$2,D71&lt;=zakresy_produkcyjne!E$3)</f>
        <v/>
      </c>
      <c r="AS71" s="309">
        <f>AND(E71&gt;=zakresy_produkcyjne!F$2,E71&lt;=zakresy_produkcyjne!F$3)</f>
        <v/>
      </c>
      <c r="AT71" s="309">
        <f>AND(F71&gt;=zakresy_produkcyjne!G$2,F71&lt;=zakresy_produkcyjne!G$3)</f>
        <v/>
      </c>
      <c r="AU71" s="309">
        <f>AND(G71&gt;=zakresy_produkcyjne!H$2,G71&lt;=zakresy_produkcyjne!H$3)</f>
        <v/>
      </c>
      <c r="AV71" s="309">
        <f>AND(O71&gt;=zakresy_produkcyjne!I$2,O71&lt;=zakresy_produkcyjne!I$3)</f>
        <v/>
      </c>
      <c r="AW71" s="309">
        <f>AND(P71&gt;=zakresy_produkcyjne!J$2,P71&lt;=zakresy_produkcyjne!J$3)</f>
        <v/>
      </c>
      <c r="AX71" s="309">
        <f>AND(Q71&gt;=zakresy_produkcyjne!K$2,Q71&lt;=zakresy_produkcyjne!K$3)</f>
        <v/>
      </c>
      <c r="AY71" s="309">
        <f>AND(R71&gt;=zakresy_produkcyjne!L$2,R71&lt;=zakresy_produkcyjne!L$3)</f>
        <v/>
      </c>
      <c r="AZ71" s="328">
        <f>AND(AO71:AU71)</f>
        <v/>
      </c>
      <c r="BA71" s="328">
        <f>AND(AV71:AY71)</f>
        <v/>
      </c>
      <c r="BB71" s="328">
        <f>AND(AZ71:BA71)</f>
        <v/>
      </c>
      <c r="BC71" s="309">
        <f>AO71*zakresy_produkcyjne!B$4+AP71*zakresy_produkcyjne!C$4+AQ71*zakresy_produkcyjne!D$4+AR71*zakresy_produkcyjne!E$4+AS71*zakresy_produkcyjne!F$4+AT71*zakresy_produkcyjne!G$4+AU71*zakresy_produkcyjne!H$4+AV71*zakresy_produkcyjne!I$4+AW71*zakresy_produkcyjne!J$4+AX71*zakresy_produkcyjne!K$4+AY71*zakresy_produkcyjne!L$4</f>
        <v/>
      </c>
    </row>
    <row customHeight="1" ht="15" r="72" s="311">
      <c r="A72" s="337" t="n">
        <v>3.65</v>
      </c>
      <c r="B72" s="337" t="n">
        <v>2.59</v>
      </c>
      <c r="C72" s="337" t="n">
        <v>0.18</v>
      </c>
      <c r="D72" s="337" t="n">
        <v>0.06</v>
      </c>
      <c r="E72" s="337" t="n">
        <v>0</v>
      </c>
      <c r="F72" s="337" t="n">
        <v>0</v>
      </c>
      <c r="G72" s="337" t="n">
        <v>0</v>
      </c>
      <c r="H72" s="337" t="n">
        <v>0.014</v>
      </c>
      <c r="I72" s="337" t="n">
        <v>0.052</v>
      </c>
      <c r="J72" s="337" t="n">
        <v>0</v>
      </c>
      <c r="K72" s="337" t="n">
        <v>0</v>
      </c>
      <c r="L72" s="337" t="n">
        <v>0</v>
      </c>
      <c r="M72" s="337" t="n">
        <v>0</v>
      </c>
      <c r="N72" s="337" t="n">
        <v>0</v>
      </c>
      <c r="O72" s="337" t="n">
        <v>933</v>
      </c>
      <c r="P72" s="337" t="n">
        <v>90</v>
      </c>
      <c r="Q72" s="337" t="n">
        <v>300</v>
      </c>
      <c r="R72" s="337" t="n">
        <v>32</v>
      </c>
      <c r="S72" s="337" t="n">
        <v>1368</v>
      </c>
      <c r="T72" s="337" t="n">
        <v>1059</v>
      </c>
      <c r="U72" s="337" t="n">
        <v>4</v>
      </c>
      <c r="V72" s="337" t="n">
        <v>369</v>
      </c>
      <c r="W72" s="338" t="n">
        <v>7.16666666666667</v>
      </c>
      <c r="X72" s="337">
        <f>11*W72</f>
        <v/>
      </c>
      <c r="Y72" s="598" t="n">
        <v>3</v>
      </c>
      <c r="Z72" s="340" t="n">
        <v>1</v>
      </c>
      <c r="AA72" s="340" t="n"/>
      <c r="AB72" s="340" t="n"/>
      <c r="AC72" s="340" t="n"/>
      <c r="AD72" s="340" t="n"/>
      <c r="AE72" s="340" t="n"/>
      <c r="AF72" s="340" t="n"/>
      <c r="AG72" s="340" t="n"/>
      <c r="AH72" s="340" t="n"/>
      <c r="AI72" s="340" t="n"/>
      <c r="AJ72" s="340" t="n"/>
      <c r="AK72" s="340" t="n"/>
      <c r="AL72" s="309">
        <f>NOT(OR(ISBLANK(S72),ISBLANK(T72),ISBLANK(U72),ISBLANK(V72),AND(ISBLANK(W72),ISBLANK(X72))))</f>
        <v/>
      </c>
      <c r="AM72" s="309" t="n">
        <v>25</v>
      </c>
      <c r="AN72" s="309">
        <f>IF(AM72&lt;=30,1,IF(AM72&lt;=60,2,IF(AM72&lt;=100,3,"bd")))</f>
        <v/>
      </c>
      <c r="AO72" s="309">
        <f>AND(A72&gt;=zakresy_produkcyjne!B$2,A72&lt;=zakresy_produkcyjne!B$3)</f>
        <v/>
      </c>
      <c r="AP72" s="309">
        <f>AND(B72&gt;=zakresy_produkcyjne!C$2,B72&lt;=zakresy_produkcyjne!C$3)</f>
        <v/>
      </c>
      <c r="AQ72" s="309">
        <f>AND(C72&gt;=zakresy_produkcyjne!D$2,C72&lt;=zakresy_produkcyjne!D$3)</f>
        <v/>
      </c>
      <c r="AR72" s="309">
        <f>AND(D72&gt;=zakresy_produkcyjne!E$2,D72&lt;=zakresy_produkcyjne!E$3)</f>
        <v/>
      </c>
      <c r="AS72" s="309">
        <f>AND(E72&gt;=zakresy_produkcyjne!F$2,E72&lt;=zakresy_produkcyjne!F$3)</f>
        <v/>
      </c>
      <c r="AT72" s="309">
        <f>AND(F72&gt;=zakresy_produkcyjne!G$2,F72&lt;=zakresy_produkcyjne!G$3)</f>
        <v/>
      </c>
      <c r="AU72" s="309">
        <f>AND(G72&gt;=zakresy_produkcyjne!H$2,G72&lt;=zakresy_produkcyjne!H$3)</f>
        <v/>
      </c>
      <c r="AV72" s="309">
        <f>AND(O72&gt;=zakresy_produkcyjne!I$2,O72&lt;=zakresy_produkcyjne!I$3)</f>
        <v/>
      </c>
      <c r="AW72" s="309">
        <f>AND(P72&gt;=zakresy_produkcyjne!J$2,P72&lt;=zakresy_produkcyjne!J$3)</f>
        <v/>
      </c>
      <c r="AX72" s="309">
        <f>AND(Q72&gt;=zakresy_produkcyjne!K$2,Q72&lt;=zakresy_produkcyjne!K$3)</f>
        <v/>
      </c>
      <c r="AY72" s="309">
        <f>AND(R72&gt;=zakresy_produkcyjne!L$2,R72&lt;=zakresy_produkcyjne!L$3)</f>
        <v/>
      </c>
      <c r="AZ72" s="328">
        <f>AND(AO72:AU72)</f>
        <v/>
      </c>
      <c r="BA72" s="328">
        <f>AND(AV72:AY72)</f>
        <v/>
      </c>
      <c r="BB72" s="328">
        <f>AND(AZ72:BA72)</f>
        <v/>
      </c>
      <c r="BC72" s="309">
        <f>AO72*zakresy_produkcyjne!B$4+AP72*zakresy_produkcyjne!C$4+AQ72*zakresy_produkcyjne!D$4+AR72*zakresy_produkcyjne!E$4+AS72*zakresy_produkcyjne!F$4+AT72*zakresy_produkcyjne!G$4+AU72*zakresy_produkcyjne!H$4+AV72*zakresy_produkcyjne!I$4+AW72*zakresy_produkcyjne!J$4+AX72*zakresy_produkcyjne!K$4+AY72*zakresy_produkcyjne!L$4</f>
        <v/>
      </c>
    </row>
    <row customHeight="1" ht="15" r="73" s="311">
      <c r="A73" s="337" t="n">
        <v>3.65</v>
      </c>
      <c r="B73" s="337" t="n">
        <v>2.59</v>
      </c>
      <c r="C73" s="337" t="n">
        <v>0.18</v>
      </c>
      <c r="D73" s="337" t="n">
        <v>0.06</v>
      </c>
      <c r="E73" s="337" t="n">
        <v>0</v>
      </c>
      <c r="F73" s="337" t="n">
        <v>0</v>
      </c>
      <c r="G73" s="337" t="n">
        <v>0</v>
      </c>
      <c r="H73" s="337" t="n">
        <v>0.014</v>
      </c>
      <c r="I73" s="337" t="n">
        <v>0.052</v>
      </c>
      <c r="J73" s="337" t="n">
        <v>0</v>
      </c>
      <c r="K73" s="337" t="n">
        <v>0</v>
      </c>
      <c r="L73" s="337" t="n">
        <v>0</v>
      </c>
      <c r="M73" s="337" t="n">
        <v>0</v>
      </c>
      <c r="N73" s="337" t="n">
        <v>0</v>
      </c>
      <c r="O73" s="337" t="n">
        <v>933</v>
      </c>
      <c r="P73" s="337" t="n">
        <v>90</v>
      </c>
      <c r="Q73" s="337" t="n">
        <v>300</v>
      </c>
      <c r="R73" s="337" t="n">
        <v>64</v>
      </c>
      <c r="S73" s="337" t="n">
        <v>1384</v>
      </c>
      <c r="T73" s="337" t="n">
        <v>1141</v>
      </c>
      <c r="U73" s="337" t="n">
        <v>4</v>
      </c>
      <c r="V73" s="337" t="n">
        <v>382</v>
      </c>
      <c r="W73" s="338" t="n">
        <v>6.73333333333333</v>
      </c>
      <c r="X73" s="337">
        <f>11*W73</f>
        <v/>
      </c>
      <c r="Y73" s="598" t="n">
        <v>3</v>
      </c>
      <c r="Z73" s="340" t="n"/>
      <c r="AA73" s="340" t="n"/>
      <c r="AB73" s="340" t="n"/>
      <c r="AC73" s="340" t="n"/>
      <c r="AD73" s="340" t="n"/>
      <c r="AE73" s="340" t="n"/>
      <c r="AF73" s="340" t="n"/>
      <c r="AG73" s="340" t="n"/>
      <c r="AH73" s="340" t="n"/>
      <c r="AI73" s="340" t="n"/>
      <c r="AJ73" s="340" t="n"/>
      <c r="AK73" s="340" t="n"/>
      <c r="AL73" s="309">
        <f>NOT(OR(ISBLANK(S73),ISBLANK(T73),ISBLANK(U73),ISBLANK(V73),AND(ISBLANK(W73),ISBLANK(X73))))</f>
        <v/>
      </c>
      <c r="AM73" s="309" t="n">
        <v>25</v>
      </c>
      <c r="AN73" s="309">
        <f>IF(AM73&lt;=30,1,IF(AM73&lt;=60,2,IF(AM73&lt;=100,3,"bd")))</f>
        <v/>
      </c>
      <c r="AO73" s="309">
        <f>AND(A73&gt;=zakresy_produkcyjne!B$2,A73&lt;=zakresy_produkcyjne!B$3)</f>
        <v/>
      </c>
      <c r="AP73" s="309">
        <f>AND(B73&gt;=zakresy_produkcyjne!C$2,B73&lt;=zakresy_produkcyjne!C$3)</f>
        <v/>
      </c>
      <c r="AQ73" s="309">
        <f>AND(C73&gt;=zakresy_produkcyjne!D$2,C73&lt;=zakresy_produkcyjne!D$3)</f>
        <v/>
      </c>
      <c r="AR73" s="309">
        <f>AND(D73&gt;=zakresy_produkcyjne!E$2,D73&lt;=zakresy_produkcyjne!E$3)</f>
        <v/>
      </c>
      <c r="AS73" s="309">
        <f>AND(E73&gt;=zakresy_produkcyjne!F$2,E73&lt;=zakresy_produkcyjne!F$3)</f>
        <v/>
      </c>
      <c r="AT73" s="309">
        <f>AND(F73&gt;=zakresy_produkcyjne!G$2,F73&lt;=zakresy_produkcyjne!G$3)</f>
        <v/>
      </c>
      <c r="AU73" s="309">
        <f>AND(G73&gt;=zakresy_produkcyjne!H$2,G73&lt;=zakresy_produkcyjne!H$3)</f>
        <v/>
      </c>
      <c r="AV73" s="309">
        <f>AND(O73&gt;=zakresy_produkcyjne!I$2,O73&lt;=zakresy_produkcyjne!I$3)</f>
        <v/>
      </c>
      <c r="AW73" s="309">
        <f>AND(P73&gt;=zakresy_produkcyjne!J$2,P73&lt;=zakresy_produkcyjne!J$3)</f>
        <v/>
      </c>
      <c r="AX73" s="309">
        <f>AND(Q73&gt;=zakresy_produkcyjne!K$2,Q73&lt;=zakresy_produkcyjne!K$3)</f>
        <v/>
      </c>
      <c r="AY73" s="309">
        <f>AND(R73&gt;=zakresy_produkcyjne!L$2,R73&lt;=zakresy_produkcyjne!L$3)</f>
        <v/>
      </c>
      <c r="AZ73" s="328">
        <f>AND(AO73:AU73)</f>
        <v/>
      </c>
      <c r="BA73" s="328">
        <f>AND(AV73:AY73)</f>
        <v/>
      </c>
      <c r="BB73" s="328">
        <f>AND(AZ73:BA73)</f>
        <v/>
      </c>
      <c r="BC73" s="309">
        <f>AO73*zakresy_produkcyjne!B$4+AP73*zakresy_produkcyjne!C$4+AQ73*zakresy_produkcyjne!D$4+AR73*zakresy_produkcyjne!E$4+AS73*zakresy_produkcyjne!F$4+AT73*zakresy_produkcyjne!G$4+AU73*zakresy_produkcyjne!H$4+AV73*zakresy_produkcyjne!I$4+AW73*zakresy_produkcyjne!J$4+AX73*zakresy_produkcyjne!K$4+AY73*zakresy_produkcyjne!L$4</f>
        <v/>
      </c>
    </row>
    <row customHeight="1" ht="15" r="74" s="311">
      <c r="A74" s="337" t="n">
        <v>3.65</v>
      </c>
      <c r="B74" s="337" t="n">
        <v>2.59</v>
      </c>
      <c r="C74" s="337" t="n">
        <v>0.18</v>
      </c>
      <c r="D74" s="337" t="n">
        <v>0.06</v>
      </c>
      <c r="E74" s="337" t="n">
        <v>0</v>
      </c>
      <c r="F74" s="337" t="n">
        <v>0</v>
      </c>
      <c r="G74" s="337" t="n">
        <v>0</v>
      </c>
      <c r="H74" s="337" t="n">
        <v>0.014</v>
      </c>
      <c r="I74" s="337" t="n">
        <v>0.052</v>
      </c>
      <c r="J74" s="337" t="n">
        <v>0</v>
      </c>
      <c r="K74" s="337" t="n">
        <v>0</v>
      </c>
      <c r="L74" s="337" t="n">
        <v>0</v>
      </c>
      <c r="M74" s="337" t="n">
        <v>0</v>
      </c>
      <c r="N74" s="337" t="n">
        <v>0</v>
      </c>
      <c r="O74" s="337" t="n">
        <v>933</v>
      </c>
      <c r="P74" s="337" t="n">
        <v>90</v>
      </c>
      <c r="Q74" s="337" t="n">
        <v>400</v>
      </c>
      <c r="R74" s="337" t="n">
        <v>8</v>
      </c>
      <c r="S74" s="337" t="n">
        <v>929</v>
      </c>
      <c r="T74" s="337" t="n">
        <v>654</v>
      </c>
      <c r="U74" s="337" t="n">
        <v>7</v>
      </c>
      <c r="V74" s="337" t="n">
        <v>260</v>
      </c>
      <c r="W74" s="338" t="n">
        <v>15.2333333333333</v>
      </c>
      <c r="X74" s="337">
        <f>11*W74</f>
        <v/>
      </c>
      <c r="Y74" s="598" t="n">
        <v>3</v>
      </c>
      <c r="Z74" s="340" t="n"/>
      <c r="AA74" s="340" t="n"/>
      <c r="AB74" s="340" t="n"/>
      <c r="AC74" s="340" t="n">
        <v>1</v>
      </c>
      <c r="AD74" s="340" t="n"/>
      <c r="AE74" s="340" t="n"/>
      <c r="AF74" s="340" t="n"/>
      <c r="AG74" s="340" t="n"/>
      <c r="AH74" s="340" t="n"/>
      <c r="AI74" s="340" t="n"/>
      <c r="AJ74" s="340" t="n"/>
      <c r="AK74" s="340" t="n"/>
      <c r="AL74" s="309">
        <f>NOT(OR(ISBLANK(S74),ISBLANK(T74),ISBLANK(U74),ISBLANK(V74),AND(ISBLANK(W74),ISBLANK(X74))))</f>
        <v/>
      </c>
      <c r="AM74" s="309" t="n">
        <v>25</v>
      </c>
      <c r="AN74" s="309">
        <f>IF(AM74&lt;=30,1,IF(AM74&lt;=60,2,IF(AM74&lt;=100,3,"bd")))</f>
        <v/>
      </c>
      <c r="AO74" s="309">
        <f>AND(A74&gt;=zakresy_produkcyjne!B$2,A74&lt;=zakresy_produkcyjne!B$3)</f>
        <v/>
      </c>
      <c r="AP74" s="309">
        <f>AND(B74&gt;=zakresy_produkcyjne!C$2,B74&lt;=zakresy_produkcyjne!C$3)</f>
        <v/>
      </c>
      <c r="AQ74" s="309">
        <f>AND(C74&gt;=zakresy_produkcyjne!D$2,C74&lt;=zakresy_produkcyjne!D$3)</f>
        <v/>
      </c>
      <c r="AR74" s="309">
        <f>AND(D74&gt;=zakresy_produkcyjne!E$2,D74&lt;=zakresy_produkcyjne!E$3)</f>
        <v/>
      </c>
      <c r="AS74" s="309">
        <f>AND(E74&gt;=zakresy_produkcyjne!F$2,E74&lt;=zakresy_produkcyjne!F$3)</f>
        <v/>
      </c>
      <c r="AT74" s="309">
        <f>AND(F74&gt;=zakresy_produkcyjne!G$2,F74&lt;=zakresy_produkcyjne!G$3)</f>
        <v/>
      </c>
      <c r="AU74" s="309">
        <f>AND(G74&gt;=zakresy_produkcyjne!H$2,G74&lt;=zakresy_produkcyjne!H$3)</f>
        <v/>
      </c>
      <c r="AV74" s="309">
        <f>AND(O74&gt;=zakresy_produkcyjne!I$2,O74&lt;=zakresy_produkcyjne!I$3)</f>
        <v/>
      </c>
      <c r="AW74" s="309">
        <f>AND(P74&gt;=zakresy_produkcyjne!J$2,P74&lt;=zakresy_produkcyjne!J$3)</f>
        <v/>
      </c>
      <c r="AX74" s="309">
        <f>AND(Q74&gt;=zakresy_produkcyjne!K$2,Q74&lt;=zakresy_produkcyjne!K$3)</f>
        <v/>
      </c>
      <c r="AY74" s="309">
        <f>AND(R74&gt;=zakresy_produkcyjne!L$2,R74&lt;=zakresy_produkcyjne!L$3)</f>
        <v/>
      </c>
      <c r="AZ74" s="328">
        <f>AND(AO74:AU74)</f>
        <v/>
      </c>
      <c r="BA74" s="328">
        <f>AND(AV74:AY74)</f>
        <v/>
      </c>
      <c r="BB74" s="328">
        <f>AND(AZ74:BA74)</f>
        <v/>
      </c>
      <c r="BC74" s="309">
        <f>AO74*zakresy_produkcyjne!B$4+AP74*zakresy_produkcyjne!C$4+AQ74*zakresy_produkcyjne!D$4+AR74*zakresy_produkcyjne!E$4+AS74*zakresy_produkcyjne!F$4+AT74*zakresy_produkcyjne!G$4+AU74*zakresy_produkcyjne!H$4+AV74*zakresy_produkcyjne!I$4+AW74*zakresy_produkcyjne!J$4+AX74*zakresy_produkcyjne!K$4+AY74*zakresy_produkcyjne!L$4</f>
        <v/>
      </c>
    </row>
    <row customHeight="1" ht="15" r="75" s="311">
      <c r="A75" s="337" t="n">
        <v>3.65</v>
      </c>
      <c r="B75" s="337" t="n">
        <v>2.59</v>
      </c>
      <c r="C75" s="337" t="n">
        <v>0.18</v>
      </c>
      <c r="D75" s="337" t="n">
        <v>0.06</v>
      </c>
      <c r="E75" s="337" t="n">
        <v>0</v>
      </c>
      <c r="F75" s="337" t="n">
        <v>0</v>
      </c>
      <c r="G75" s="337" t="n">
        <v>0</v>
      </c>
      <c r="H75" s="337" t="n">
        <v>0.014</v>
      </c>
      <c r="I75" s="337" t="n">
        <v>0.052</v>
      </c>
      <c r="J75" s="337" t="n">
        <v>0</v>
      </c>
      <c r="K75" s="337" t="n">
        <v>0</v>
      </c>
      <c r="L75" s="337" t="n">
        <v>0</v>
      </c>
      <c r="M75" s="337" t="n">
        <v>0</v>
      </c>
      <c r="N75" s="337" t="n">
        <v>0</v>
      </c>
      <c r="O75" s="337" t="n">
        <v>933</v>
      </c>
      <c r="P75" s="337" t="n">
        <v>90</v>
      </c>
      <c r="Q75" s="337" t="n">
        <v>400</v>
      </c>
      <c r="R75" s="337" t="n">
        <v>16</v>
      </c>
      <c r="S75" s="337" t="n">
        <v>943</v>
      </c>
      <c r="T75" s="337" t="n">
        <v>676</v>
      </c>
      <c r="U75" s="337" t="n">
        <v>10</v>
      </c>
      <c r="V75" s="337" t="n">
        <v>258</v>
      </c>
      <c r="W75" s="338" t="n">
        <v>16.8333333333333</v>
      </c>
      <c r="X75" s="337">
        <f>11*W75</f>
        <v/>
      </c>
      <c r="Y75" s="598" t="n">
        <v>3</v>
      </c>
      <c r="Z75" s="340" t="n"/>
      <c r="AA75" s="340" t="n"/>
      <c r="AB75" s="340" t="n"/>
      <c r="AC75" s="340" t="n">
        <v>1</v>
      </c>
      <c r="AD75" s="340" t="n"/>
      <c r="AE75" s="340" t="n"/>
      <c r="AF75" s="340" t="n"/>
      <c r="AG75" s="340" t="n"/>
      <c r="AH75" s="340" t="n"/>
      <c r="AI75" s="340" t="n"/>
      <c r="AJ75" s="340" t="n"/>
      <c r="AK75" s="340" t="n"/>
      <c r="AL75" s="309">
        <f>NOT(OR(ISBLANK(S75),ISBLANK(T75),ISBLANK(U75),ISBLANK(V75),AND(ISBLANK(W75),ISBLANK(X75))))</f>
        <v/>
      </c>
      <c r="AM75" s="309" t="n">
        <v>25</v>
      </c>
      <c r="AN75" s="309">
        <f>IF(AM75&lt;=30,1,IF(AM75&lt;=60,2,IF(AM75&lt;=100,3,"bd")))</f>
        <v/>
      </c>
      <c r="AO75" s="309">
        <f>AND(A75&gt;=zakresy_produkcyjne!B$2,A75&lt;=zakresy_produkcyjne!B$3)</f>
        <v/>
      </c>
      <c r="AP75" s="309">
        <f>AND(B75&gt;=zakresy_produkcyjne!C$2,B75&lt;=zakresy_produkcyjne!C$3)</f>
        <v/>
      </c>
      <c r="AQ75" s="309">
        <f>AND(C75&gt;=zakresy_produkcyjne!D$2,C75&lt;=zakresy_produkcyjne!D$3)</f>
        <v/>
      </c>
      <c r="AR75" s="309">
        <f>AND(D75&gt;=zakresy_produkcyjne!E$2,D75&lt;=zakresy_produkcyjne!E$3)</f>
        <v/>
      </c>
      <c r="AS75" s="309">
        <f>AND(E75&gt;=zakresy_produkcyjne!F$2,E75&lt;=zakresy_produkcyjne!F$3)</f>
        <v/>
      </c>
      <c r="AT75" s="309">
        <f>AND(F75&gt;=zakresy_produkcyjne!G$2,F75&lt;=zakresy_produkcyjne!G$3)</f>
        <v/>
      </c>
      <c r="AU75" s="309">
        <f>AND(G75&gt;=zakresy_produkcyjne!H$2,G75&lt;=zakresy_produkcyjne!H$3)</f>
        <v/>
      </c>
      <c r="AV75" s="309">
        <f>AND(O75&gt;=zakresy_produkcyjne!I$2,O75&lt;=zakresy_produkcyjne!I$3)</f>
        <v/>
      </c>
      <c r="AW75" s="309">
        <f>AND(P75&gt;=zakresy_produkcyjne!J$2,P75&lt;=zakresy_produkcyjne!J$3)</f>
        <v/>
      </c>
      <c r="AX75" s="309">
        <f>AND(Q75&gt;=zakresy_produkcyjne!K$2,Q75&lt;=zakresy_produkcyjne!K$3)</f>
        <v/>
      </c>
      <c r="AY75" s="309">
        <f>AND(R75&gt;=zakresy_produkcyjne!L$2,R75&lt;=zakresy_produkcyjne!L$3)</f>
        <v/>
      </c>
      <c r="AZ75" s="328">
        <f>AND(AO75:AU75)</f>
        <v/>
      </c>
      <c r="BA75" s="328">
        <f>AND(AV75:AY75)</f>
        <v/>
      </c>
      <c r="BB75" s="328">
        <f>AND(AZ75:BA75)</f>
        <v/>
      </c>
      <c r="BC75" s="309">
        <f>AO75*zakresy_produkcyjne!B$4+AP75*zakresy_produkcyjne!C$4+AQ75*zakresy_produkcyjne!D$4+AR75*zakresy_produkcyjne!E$4+AS75*zakresy_produkcyjne!F$4+AT75*zakresy_produkcyjne!G$4+AU75*zakresy_produkcyjne!H$4+AV75*zakresy_produkcyjne!I$4+AW75*zakresy_produkcyjne!J$4+AX75*zakresy_produkcyjne!K$4+AY75*zakresy_produkcyjne!L$4</f>
        <v/>
      </c>
    </row>
    <row customHeight="1" ht="15" r="76" s="311">
      <c r="A76" s="337" t="n">
        <v>3.65</v>
      </c>
      <c r="B76" s="337" t="n">
        <v>2.59</v>
      </c>
      <c r="C76" s="337" t="n">
        <v>0.18</v>
      </c>
      <c r="D76" s="337" t="n">
        <v>0.06</v>
      </c>
      <c r="E76" s="337" t="n">
        <v>0</v>
      </c>
      <c r="F76" s="337" t="n">
        <v>0</v>
      </c>
      <c r="G76" s="337" t="n">
        <v>0</v>
      </c>
      <c r="H76" s="337" t="n">
        <v>0.014</v>
      </c>
      <c r="I76" s="337" t="n">
        <v>0.052</v>
      </c>
      <c r="J76" s="337" t="n">
        <v>0</v>
      </c>
      <c r="K76" s="337" t="n">
        <v>0</v>
      </c>
      <c r="L76" s="337" t="n">
        <v>0</v>
      </c>
      <c r="M76" s="337" t="n">
        <v>0</v>
      </c>
      <c r="N76" s="337" t="n">
        <v>0</v>
      </c>
      <c r="O76" s="337" t="n">
        <v>933</v>
      </c>
      <c r="P76" s="337" t="n">
        <v>90</v>
      </c>
      <c r="Q76" s="337" t="n">
        <v>400</v>
      </c>
      <c r="R76" s="337" t="n">
        <v>32</v>
      </c>
      <c r="S76" s="337" t="n">
        <v>964</v>
      </c>
      <c r="T76" s="337" t="n">
        <v>694</v>
      </c>
      <c r="U76" s="337" t="n">
        <v>12</v>
      </c>
      <c r="V76" s="337" t="n">
        <v>261</v>
      </c>
      <c r="W76" s="338" t="n">
        <v>15.9666666666667</v>
      </c>
      <c r="X76" s="337">
        <f>11*W76</f>
        <v/>
      </c>
      <c r="Y76" s="598" t="n">
        <v>3</v>
      </c>
      <c r="Z76" s="340" t="n">
        <v>1</v>
      </c>
      <c r="AA76" s="340" t="n"/>
      <c r="AB76" s="340" t="n"/>
      <c r="AC76" s="340" t="n">
        <v>1</v>
      </c>
      <c r="AD76" s="340" t="n"/>
      <c r="AE76" s="340" t="n"/>
      <c r="AF76" s="340" t="n"/>
      <c r="AG76" s="340" t="n"/>
      <c r="AH76" s="340" t="n"/>
      <c r="AI76" s="340" t="n"/>
      <c r="AJ76" s="340" t="n"/>
      <c r="AK76" s="340" t="n"/>
      <c r="AL76" s="309">
        <f>NOT(OR(ISBLANK(S76),ISBLANK(T76),ISBLANK(U76),ISBLANK(V76),AND(ISBLANK(W76),ISBLANK(X76))))</f>
        <v/>
      </c>
      <c r="AM76" s="309" t="n">
        <v>25</v>
      </c>
      <c r="AN76" s="309">
        <f>IF(AM76&lt;=30,1,IF(AM76&lt;=60,2,IF(AM76&lt;=100,3,"bd")))</f>
        <v/>
      </c>
      <c r="AO76" s="309">
        <f>AND(A76&gt;=zakresy_produkcyjne!B$2,A76&lt;=zakresy_produkcyjne!B$3)</f>
        <v/>
      </c>
      <c r="AP76" s="309">
        <f>AND(B76&gt;=zakresy_produkcyjne!C$2,B76&lt;=zakresy_produkcyjne!C$3)</f>
        <v/>
      </c>
      <c r="AQ76" s="309">
        <f>AND(C76&gt;=zakresy_produkcyjne!D$2,C76&lt;=zakresy_produkcyjne!D$3)</f>
        <v/>
      </c>
      <c r="AR76" s="309">
        <f>AND(D76&gt;=zakresy_produkcyjne!E$2,D76&lt;=zakresy_produkcyjne!E$3)</f>
        <v/>
      </c>
      <c r="AS76" s="309">
        <f>AND(E76&gt;=zakresy_produkcyjne!F$2,E76&lt;=zakresy_produkcyjne!F$3)</f>
        <v/>
      </c>
      <c r="AT76" s="309">
        <f>AND(F76&gt;=zakresy_produkcyjne!G$2,F76&lt;=zakresy_produkcyjne!G$3)</f>
        <v/>
      </c>
      <c r="AU76" s="309">
        <f>AND(G76&gt;=zakresy_produkcyjne!H$2,G76&lt;=zakresy_produkcyjne!H$3)</f>
        <v/>
      </c>
      <c r="AV76" s="309">
        <f>AND(O76&gt;=zakresy_produkcyjne!I$2,O76&lt;=zakresy_produkcyjne!I$3)</f>
        <v/>
      </c>
      <c r="AW76" s="309">
        <f>AND(P76&gt;=zakresy_produkcyjne!J$2,P76&lt;=zakresy_produkcyjne!J$3)</f>
        <v/>
      </c>
      <c r="AX76" s="309">
        <f>AND(Q76&gt;=zakresy_produkcyjne!K$2,Q76&lt;=zakresy_produkcyjne!K$3)</f>
        <v/>
      </c>
      <c r="AY76" s="309">
        <f>AND(R76&gt;=zakresy_produkcyjne!L$2,R76&lt;=zakresy_produkcyjne!L$3)</f>
        <v/>
      </c>
      <c r="AZ76" s="328">
        <f>AND(AO76:AU76)</f>
        <v/>
      </c>
      <c r="BA76" s="328">
        <f>AND(AV76:AY76)</f>
        <v/>
      </c>
      <c r="BB76" s="328">
        <f>AND(AZ76:BA76)</f>
        <v/>
      </c>
      <c r="BC76" s="309">
        <f>AO76*zakresy_produkcyjne!B$4+AP76*zakresy_produkcyjne!C$4+AQ76*zakresy_produkcyjne!D$4+AR76*zakresy_produkcyjne!E$4+AS76*zakresy_produkcyjne!F$4+AT76*zakresy_produkcyjne!G$4+AU76*zakresy_produkcyjne!H$4+AV76*zakresy_produkcyjne!I$4+AW76*zakresy_produkcyjne!J$4+AX76*zakresy_produkcyjne!K$4+AY76*zakresy_produkcyjne!L$4</f>
        <v/>
      </c>
    </row>
    <row customHeight="1" ht="15" r="77" s="311">
      <c r="A77" s="337" t="n">
        <v>3.65</v>
      </c>
      <c r="B77" s="337" t="n">
        <v>2.59</v>
      </c>
      <c r="C77" s="337" t="n">
        <v>0.18</v>
      </c>
      <c r="D77" s="337" t="n">
        <v>0.06</v>
      </c>
      <c r="E77" s="337" t="n">
        <v>0</v>
      </c>
      <c r="F77" s="337" t="n">
        <v>0</v>
      </c>
      <c r="G77" s="337" t="n">
        <v>0</v>
      </c>
      <c r="H77" s="337" t="n">
        <v>0.014</v>
      </c>
      <c r="I77" s="337" t="n">
        <v>0.052</v>
      </c>
      <c r="J77" s="337" t="n">
        <v>0</v>
      </c>
      <c r="K77" s="337" t="n">
        <v>0</v>
      </c>
      <c r="L77" s="337" t="n">
        <v>0</v>
      </c>
      <c r="M77" s="337" t="n">
        <v>0</v>
      </c>
      <c r="N77" s="337" t="n">
        <v>0</v>
      </c>
      <c r="O77" s="337" t="n">
        <v>933</v>
      </c>
      <c r="P77" s="337" t="n">
        <v>90</v>
      </c>
      <c r="Q77" s="337" t="n">
        <v>400</v>
      </c>
      <c r="R77" s="337" t="n">
        <v>64</v>
      </c>
      <c r="S77" s="337" t="n">
        <v>977</v>
      </c>
      <c r="T77" s="337" t="n">
        <v>714</v>
      </c>
      <c r="U77" s="337" t="n">
        <v>12</v>
      </c>
      <c r="V77" s="337" t="n">
        <v>269</v>
      </c>
      <c r="W77" s="338" t="n">
        <v>14.2333333333333</v>
      </c>
      <c r="X77" s="337">
        <f>11*W77</f>
        <v/>
      </c>
      <c r="Y77" s="598" t="n">
        <v>3</v>
      </c>
      <c r="Z77" s="340" t="n"/>
      <c r="AA77" s="340" t="n"/>
      <c r="AB77" s="340" t="n"/>
      <c r="AC77" s="340" t="n">
        <v>1</v>
      </c>
      <c r="AD77" s="340" t="n"/>
      <c r="AE77" s="340" t="n"/>
      <c r="AF77" s="340" t="n"/>
      <c r="AG77" s="340" t="n"/>
      <c r="AH77" s="340" t="n"/>
      <c r="AI77" s="340" t="n"/>
      <c r="AJ77" s="340" t="n"/>
      <c r="AK77" s="340" t="n"/>
      <c r="AL77" s="309">
        <f>NOT(OR(ISBLANK(S77),ISBLANK(T77),ISBLANK(U77),ISBLANK(V77),AND(ISBLANK(W77),ISBLANK(X77))))</f>
        <v/>
      </c>
      <c r="AM77" s="309" t="n">
        <v>25</v>
      </c>
      <c r="AN77" s="309">
        <f>IF(AM77&lt;=30,1,IF(AM77&lt;=60,2,IF(AM77&lt;=100,3,"bd")))</f>
        <v/>
      </c>
      <c r="AO77" s="309">
        <f>AND(A77&gt;=zakresy_produkcyjne!B$2,A77&lt;=zakresy_produkcyjne!B$3)</f>
        <v/>
      </c>
      <c r="AP77" s="309">
        <f>AND(B77&gt;=zakresy_produkcyjne!C$2,B77&lt;=zakresy_produkcyjne!C$3)</f>
        <v/>
      </c>
      <c r="AQ77" s="309">
        <f>AND(C77&gt;=zakresy_produkcyjne!D$2,C77&lt;=zakresy_produkcyjne!D$3)</f>
        <v/>
      </c>
      <c r="AR77" s="309">
        <f>AND(D77&gt;=zakresy_produkcyjne!E$2,D77&lt;=zakresy_produkcyjne!E$3)</f>
        <v/>
      </c>
      <c r="AS77" s="309">
        <f>AND(E77&gt;=zakresy_produkcyjne!F$2,E77&lt;=zakresy_produkcyjne!F$3)</f>
        <v/>
      </c>
      <c r="AT77" s="309">
        <f>AND(F77&gt;=zakresy_produkcyjne!G$2,F77&lt;=zakresy_produkcyjne!G$3)</f>
        <v/>
      </c>
      <c r="AU77" s="309">
        <f>AND(G77&gt;=zakresy_produkcyjne!H$2,G77&lt;=zakresy_produkcyjne!H$3)</f>
        <v/>
      </c>
      <c r="AV77" s="309">
        <f>AND(O77&gt;=zakresy_produkcyjne!I$2,O77&lt;=zakresy_produkcyjne!I$3)</f>
        <v/>
      </c>
      <c r="AW77" s="309">
        <f>AND(P77&gt;=zakresy_produkcyjne!J$2,P77&lt;=zakresy_produkcyjne!J$3)</f>
        <v/>
      </c>
      <c r="AX77" s="309">
        <f>AND(Q77&gt;=zakresy_produkcyjne!K$2,Q77&lt;=zakresy_produkcyjne!K$3)</f>
        <v/>
      </c>
      <c r="AY77" s="309">
        <f>AND(R77&gt;=zakresy_produkcyjne!L$2,R77&lt;=zakresy_produkcyjne!L$3)</f>
        <v/>
      </c>
      <c r="AZ77" s="328">
        <f>AND(AO77:AU77)</f>
        <v/>
      </c>
      <c r="BA77" s="328">
        <f>AND(AV77:AY77)</f>
        <v/>
      </c>
      <c r="BB77" s="328">
        <f>AND(AZ77:BA77)</f>
        <v/>
      </c>
      <c r="BC77" s="309">
        <f>AO77*zakresy_produkcyjne!B$4+AP77*zakresy_produkcyjne!C$4+AQ77*zakresy_produkcyjne!D$4+AR77*zakresy_produkcyjne!E$4+AS77*zakresy_produkcyjne!F$4+AT77*zakresy_produkcyjne!G$4+AU77*zakresy_produkcyjne!H$4+AV77*zakresy_produkcyjne!I$4+AW77*zakresy_produkcyjne!J$4+AX77*zakresy_produkcyjne!K$4+AY77*zakresy_produkcyjne!L$4</f>
        <v/>
      </c>
    </row>
    <row customHeight="1" ht="15" r="78" s="311">
      <c r="A78" s="337" t="n">
        <v>3.41</v>
      </c>
      <c r="B78" s="337" t="n">
        <v>2.62</v>
      </c>
      <c r="C78" s="337" t="n">
        <v>0.3</v>
      </c>
      <c r="D78" s="337" t="n">
        <v>0.056</v>
      </c>
      <c r="E78" s="337" t="n">
        <v>0.48</v>
      </c>
      <c r="F78" s="337" t="n">
        <v>0</v>
      </c>
      <c r="G78" s="337" t="n">
        <v>0</v>
      </c>
      <c r="H78" s="337" t="n">
        <v>0.016</v>
      </c>
      <c r="I78" s="337" t="n">
        <v>0.046</v>
      </c>
      <c r="J78" s="337" t="n">
        <v>0</v>
      </c>
      <c r="K78" s="337" t="n">
        <v>0</v>
      </c>
      <c r="L78" s="337" t="n">
        <v>0</v>
      </c>
      <c r="M78" s="337" t="n">
        <v>0</v>
      </c>
      <c r="N78" s="337" t="n">
        <v>0</v>
      </c>
      <c r="O78" s="337" t="n">
        <v>830</v>
      </c>
      <c r="P78" s="337" t="n">
        <v>60</v>
      </c>
      <c r="Q78" s="337" t="n">
        <v>300</v>
      </c>
      <c r="R78" s="337" t="n">
        <v>8</v>
      </c>
      <c r="S78" s="337" t="n"/>
      <c r="T78" s="337" t="n"/>
      <c r="U78" s="337" t="n"/>
      <c r="V78" s="337" t="n"/>
      <c r="W78" s="338" t="n">
        <v>7.73333333333333</v>
      </c>
      <c r="X78" s="337">
        <f>11*W78</f>
        <v/>
      </c>
      <c r="Y78" s="598" t="n">
        <v>4</v>
      </c>
      <c r="Z78" s="340" t="n"/>
      <c r="AA78" s="340" t="n"/>
      <c r="AB78" s="340" t="n"/>
      <c r="AC78" s="340" t="n"/>
      <c r="AD78" s="340" t="n"/>
      <c r="AE78" s="340" t="n"/>
      <c r="AF78" s="340" t="n"/>
      <c r="AG78" s="340" t="n"/>
      <c r="AH78" s="340" t="n"/>
      <c r="AI78" s="340" t="n"/>
      <c r="AJ78" s="340" t="n"/>
      <c r="AK78" s="340" t="n"/>
      <c r="AL78" s="309">
        <f>NOT(OR(ISBLANK(S78),ISBLANK(T78),ISBLANK(U78),ISBLANK(V78),AND(ISBLANK(W78),ISBLANK(X78))))</f>
        <v/>
      </c>
      <c r="AM78" s="309" t="n">
        <v>25</v>
      </c>
      <c r="AN78" s="309">
        <f>IF(AM78&lt;=30,1,IF(AM78&lt;=60,2,IF(AM78&lt;=100,3,"bd")))</f>
        <v/>
      </c>
      <c r="AO78" s="309">
        <f>AND(A78&gt;=zakresy_produkcyjne!B$2,A78&lt;=zakresy_produkcyjne!B$3)</f>
        <v/>
      </c>
      <c r="AP78" s="309">
        <f>AND(B78&gt;=zakresy_produkcyjne!C$2,B78&lt;=zakresy_produkcyjne!C$3)</f>
        <v/>
      </c>
      <c r="AQ78" s="309">
        <f>AND(C78&gt;=zakresy_produkcyjne!D$2,C78&lt;=zakresy_produkcyjne!D$3)</f>
        <v/>
      </c>
      <c r="AR78" s="309">
        <f>AND(D78&gt;=zakresy_produkcyjne!E$2,D78&lt;=zakresy_produkcyjne!E$3)</f>
        <v/>
      </c>
      <c r="AS78" s="309">
        <f>AND(E78&gt;=zakresy_produkcyjne!F$2,E78&lt;=zakresy_produkcyjne!F$3)</f>
        <v/>
      </c>
      <c r="AT78" s="309">
        <f>AND(F78&gt;=zakresy_produkcyjne!G$2,F78&lt;=zakresy_produkcyjne!G$3)</f>
        <v/>
      </c>
      <c r="AU78" s="309">
        <f>AND(G78&gt;=zakresy_produkcyjne!H$2,G78&lt;=zakresy_produkcyjne!H$3)</f>
        <v/>
      </c>
      <c r="AV78" s="309">
        <f>AND(O78&gt;=zakresy_produkcyjne!I$2,O78&lt;=zakresy_produkcyjne!I$3)</f>
        <v/>
      </c>
      <c r="AW78" s="309">
        <f>AND(P78&gt;=zakresy_produkcyjne!J$2,P78&lt;=zakresy_produkcyjne!J$3)</f>
        <v/>
      </c>
      <c r="AX78" s="309">
        <f>AND(Q78&gt;=zakresy_produkcyjne!K$2,Q78&lt;=zakresy_produkcyjne!K$3)</f>
        <v/>
      </c>
      <c r="AY78" s="309">
        <f>AND(R78&gt;=zakresy_produkcyjne!L$2,R78&lt;=zakresy_produkcyjne!L$3)</f>
        <v/>
      </c>
      <c r="AZ78" s="328">
        <f>AND(AO78:AU78)</f>
        <v/>
      </c>
      <c r="BA78" s="328">
        <f>AND(AV78:AY78)</f>
        <v/>
      </c>
      <c r="BB78" s="328">
        <f>AND(AZ78:BA78)</f>
        <v/>
      </c>
      <c r="BC78" s="309">
        <f>AO78*zakresy_produkcyjne!B$4+AP78*zakresy_produkcyjne!C$4+AQ78*zakresy_produkcyjne!D$4+AR78*zakresy_produkcyjne!E$4+AS78*zakresy_produkcyjne!F$4+AT78*zakresy_produkcyjne!G$4+AU78*zakresy_produkcyjne!H$4+AV78*zakresy_produkcyjne!I$4+AW78*zakresy_produkcyjne!J$4+AX78*zakresy_produkcyjne!K$4+AY78*zakresy_produkcyjne!L$4</f>
        <v/>
      </c>
    </row>
    <row customHeight="1" ht="15" r="79" s="311">
      <c r="A79" s="337" t="n">
        <v>3.41</v>
      </c>
      <c r="B79" s="337" t="n">
        <v>2.62</v>
      </c>
      <c r="C79" s="337" t="n">
        <v>0.3</v>
      </c>
      <c r="D79" s="337" t="n">
        <v>0.056</v>
      </c>
      <c r="E79" s="337" t="n">
        <v>0.48</v>
      </c>
      <c r="F79" s="337" t="n">
        <v>0</v>
      </c>
      <c r="G79" s="337" t="n">
        <v>0</v>
      </c>
      <c r="H79" s="337" t="n">
        <v>0.016</v>
      </c>
      <c r="I79" s="337" t="n">
        <v>0.046</v>
      </c>
      <c r="J79" s="337" t="n">
        <v>0</v>
      </c>
      <c r="K79" s="337" t="n">
        <v>0</v>
      </c>
      <c r="L79" s="337" t="n">
        <v>0</v>
      </c>
      <c r="M79" s="337" t="n">
        <v>0</v>
      </c>
      <c r="N79" s="337" t="n">
        <v>0</v>
      </c>
      <c r="O79" s="337" t="n">
        <v>830</v>
      </c>
      <c r="P79" s="337" t="n">
        <v>60</v>
      </c>
      <c r="Q79" s="337" t="n">
        <v>300</v>
      </c>
      <c r="R79" s="337" t="n">
        <v>16</v>
      </c>
      <c r="S79" s="337" t="n"/>
      <c r="T79" s="337" t="n"/>
      <c r="U79" s="337" t="n"/>
      <c r="V79" s="337" t="n"/>
      <c r="W79" s="338" t="n">
        <v>8.33333333333333</v>
      </c>
      <c r="X79" s="337">
        <f>11*W79</f>
        <v/>
      </c>
      <c r="Y79" s="598" t="n">
        <v>4</v>
      </c>
      <c r="Z79" s="340" t="n"/>
      <c r="AA79" s="340" t="n"/>
      <c r="AB79" s="340" t="n"/>
      <c r="AC79" s="340" t="n"/>
      <c r="AD79" s="340" t="n"/>
      <c r="AE79" s="340" t="n"/>
      <c r="AF79" s="340" t="n"/>
      <c r="AG79" s="340" t="n"/>
      <c r="AH79" s="340" t="n"/>
      <c r="AI79" s="340" t="n"/>
      <c r="AJ79" s="340" t="n"/>
      <c r="AK79" s="340" t="n"/>
      <c r="AL79" s="309">
        <f>NOT(OR(ISBLANK(S79),ISBLANK(T79),ISBLANK(U79),ISBLANK(V79),AND(ISBLANK(W79),ISBLANK(X79))))</f>
        <v/>
      </c>
      <c r="AM79" s="309" t="n">
        <v>25</v>
      </c>
      <c r="AN79" s="309">
        <f>IF(AM79&lt;=30,1,IF(AM79&lt;=60,2,IF(AM79&lt;=100,3,"bd")))</f>
        <v/>
      </c>
      <c r="AO79" s="309">
        <f>AND(A79&gt;=zakresy_produkcyjne!B$2,A79&lt;=zakresy_produkcyjne!B$3)</f>
        <v/>
      </c>
      <c r="AP79" s="309">
        <f>AND(B79&gt;=zakresy_produkcyjne!C$2,B79&lt;=zakresy_produkcyjne!C$3)</f>
        <v/>
      </c>
      <c r="AQ79" s="309">
        <f>AND(C79&gt;=zakresy_produkcyjne!D$2,C79&lt;=zakresy_produkcyjne!D$3)</f>
        <v/>
      </c>
      <c r="AR79" s="309">
        <f>AND(D79&gt;=zakresy_produkcyjne!E$2,D79&lt;=zakresy_produkcyjne!E$3)</f>
        <v/>
      </c>
      <c r="AS79" s="309">
        <f>AND(E79&gt;=zakresy_produkcyjne!F$2,E79&lt;=zakresy_produkcyjne!F$3)</f>
        <v/>
      </c>
      <c r="AT79" s="309">
        <f>AND(F79&gt;=zakresy_produkcyjne!G$2,F79&lt;=zakresy_produkcyjne!G$3)</f>
        <v/>
      </c>
      <c r="AU79" s="309">
        <f>AND(G79&gt;=zakresy_produkcyjne!H$2,G79&lt;=zakresy_produkcyjne!H$3)</f>
        <v/>
      </c>
      <c r="AV79" s="309">
        <f>AND(O79&gt;=zakresy_produkcyjne!I$2,O79&lt;=zakresy_produkcyjne!I$3)</f>
        <v/>
      </c>
      <c r="AW79" s="309">
        <f>AND(P79&gt;=zakresy_produkcyjne!J$2,P79&lt;=zakresy_produkcyjne!J$3)</f>
        <v/>
      </c>
      <c r="AX79" s="309">
        <f>AND(Q79&gt;=zakresy_produkcyjne!K$2,Q79&lt;=zakresy_produkcyjne!K$3)</f>
        <v/>
      </c>
      <c r="AY79" s="309">
        <f>AND(R79&gt;=zakresy_produkcyjne!L$2,R79&lt;=zakresy_produkcyjne!L$3)</f>
        <v/>
      </c>
      <c r="AZ79" s="328">
        <f>AND(AO79:AU79)</f>
        <v/>
      </c>
      <c r="BA79" s="328">
        <f>AND(AV79:AY79)</f>
        <v/>
      </c>
      <c r="BB79" s="328">
        <f>AND(AZ79:BA79)</f>
        <v/>
      </c>
      <c r="BC79" s="309">
        <f>AO79*zakresy_produkcyjne!B$4+AP79*zakresy_produkcyjne!C$4+AQ79*zakresy_produkcyjne!D$4+AR79*zakresy_produkcyjne!E$4+AS79*zakresy_produkcyjne!F$4+AT79*zakresy_produkcyjne!G$4+AU79*zakresy_produkcyjne!H$4+AV79*zakresy_produkcyjne!I$4+AW79*zakresy_produkcyjne!J$4+AX79*zakresy_produkcyjne!K$4+AY79*zakresy_produkcyjne!L$4</f>
        <v/>
      </c>
    </row>
    <row customHeight="1" ht="15" r="80" s="311">
      <c r="A80" s="337" t="n">
        <v>3.41</v>
      </c>
      <c r="B80" s="337" t="n">
        <v>2.62</v>
      </c>
      <c r="C80" s="337" t="n">
        <v>0.3</v>
      </c>
      <c r="D80" s="337" t="n">
        <v>0.056</v>
      </c>
      <c r="E80" s="337" t="n">
        <v>0.48</v>
      </c>
      <c r="F80" s="337" t="n">
        <v>0</v>
      </c>
      <c r="G80" s="337" t="n">
        <v>0</v>
      </c>
      <c r="H80" s="337" t="n">
        <v>0.016</v>
      </c>
      <c r="I80" s="337" t="n">
        <v>0.046</v>
      </c>
      <c r="J80" s="337" t="n">
        <v>0</v>
      </c>
      <c r="K80" s="337" t="n">
        <v>0</v>
      </c>
      <c r="L80" s="337" t="n">
        <v>0</v>
      </c>
      <c r="M80" s="337" t="n">
        <v>0</v>
      </c>
      <c r="N80" s="337" t="n">
        <v>0</v>
      </c>
      <c r="O80" s="337" t="n">
        <v>830</v>
      </c>
      <c r="P80" s="337" t="n">
        <v>60</v>
      </c>
      <c r="Q80" s="337" t="n">
        <v>300</v>
      </c>
      <c r="R80" s="337" t="n">
        <v>32</v>
      </c>
      <c r="S80" s="337" t="n"/>
      <c r="T80" s="337" t="n"/>
      <c r="U80" s="337" t="n"/>
      <c r="V80" s="337" t="n"/>
      <c r="W80" s="338" t="n">
        <v>8.699999999999999</v>
      </c>
      <c r="X80" s="337">
        <f>11*W80</f>
        <v/>
      </c>
      <c r="Y80" s="598" t="n">
        <v>4</v>
      </c>
      <c r="Z80" s="340" t="n"/>
      <c r="AA80" s="340" t="n"/>
      <c r="AB80" s="340" t="n"/>
      <c r="AC80" s="340" t="n"/>
      <c r="AD80" s="340" t="n"/>
      <c r="AE80" s="340" t="n"/>
      <c r="AF80" s="340" t="n"/>
      <c r="AG80" s="340" t="n"/>
      <c r="AH80" s="340" t="n"/>
      <c r="AI80" s="340" t="n"/>
      <c r="AJ80" s="340" t="n"/>
      <c r="AK80" s="340" t="n"/>
      <c r="AL80" s="309">
        <f>NOT(OR(ISBLANK(S80),ISBLANK(T80),ISBLANK(U80),ISBLANK(V80),AND(ISBLANK(W80),ISBLANK(X80))))</f>
        <v/>
      </c>
      <c r="AM80" s="309" t="n">
        <v>25</v>
      </c>
      <c r="AN80" s="309">
        <f>IF(AM80&lt;=30,1,IF(AM80&lt;=60,2,IF(AM80&lt;=100,3,"bd")))</f>
        <v/>
      </c>
      <c r="AO80" s="309">
        <f>AND(A80&gt;=zakresy_produkcyjne!B$2,A80&lt;=zakresy_produkcyjne!B$3)</f>
        <v/>
      </c>
      <c r="AP80" s="309">
        <f>AND(B80&gt;=zakresy_produkcyjne!C$2,B80&lt;=zakresy_produkcyjne!C$3)</f>
        <v/>
      </c>
      <c r="AQ80" s="309">
        <f>AND(C80&gt;=zakresy_produkcyjne!D$2,C80&lt;=zakresy_produkcyjne!D$3)</f>
        <v/>
      </c>
      <c r="AR80" s="309">
        <f>AND(D80&gt;=zakresy_produkcyjne!E$2,D80&lt;=zakresy_produkcyjne!E$3)</f>
        <v/>
      </c>
      <c r="AS80" s="309">
        <f>AND(E80&gt;=zakresy_produkcyjne!F$2,E80&lt;=zakresy_produkcyjne!F$3)</f>
        <v/>
      </c>
      <c r="AT80" s="309">
        <f>AND(F80&gt;=zakresy_produkcyjne!G$2,F80&lt;=zakresy_produkcyjne!G$3)</f>
        <v/>
      </c>
      <c r="AU80" s="309">
        <f>AND(G80&gt;=zakresy_produkcyjne!H$2,G80&lt;=zakresy_produkcyjne!H$3)</f>
        <v/>
      </c>
      <c r="AV80" s="309">
        <f>AND(O80&gt;=zakresy_produkcyjne!I$2,O80&lt;=zakresy_produkcyjne!I$3)</f>
        <v/>
      </c>
      <c r="AW80" s="309">
        <f>AND(P80&gt;=zakresy_produkcyjne!J$2,P80&lt;=zakresy_produkcyjne!J$3)</f>
        <v/>
      </c>
      <c r="AX80" s="309">
        <f>AND(Q80&gt;=zakresy_produkcyjne!K$2,Q80&lt;=zakresy_produkcyjne!K$3)</f>
        <v/>
      </c>
      <c r="AY80" s="309">
        <f>AND(R80&gt;=zakresy_produkcyjne!L$2,R80&lt;=zakresy_produkcyjne!L$3)</f>
        <v/>
      </c>
      <c r="AZ80" s="328">
        <f>AND(AO80:AU80)</f>
        <v/>
      </c>
      <c r="BA80" s="328">
        <f>AND(AV80:AY80)</f>
        <v/>
      </c>
      <c r="BB80" s="328">
        <f>AND(AZ80:BA80)</f>
        <v/>
      </c>
      <c r="BC80" s="309">
        <f>AO80*zakresy_produkcyjne!B$4+AP80*zakresy_produkcyjne!C$4+AQ80*zakresy_produkcyjne!D$4+AR80*zakresy_produkcyjne!E$4+AS80*zakresy_produkcyjne!F$4+AT80*zakresy_produkcyjne!G$4+AU80*zakresy_produkcyjne!H$4+AV80*zakresy_produkcyjne!I$4+AW80*zakresy_produkcyjne!J$4+AX80*zakresy_produkcyjne!K$4+AY80*zakresy_produkcyjne!L$4</f>
        <v/>
      </c>
    </row>
    <row customHeight="1" ht="15" r="81" s="311">
      <c r="A81" s="337" t="n">
        <v>3.41</v>
      </c>
      <c r="B81" s="337" t="n">
        <v>2.62</v>
      </c>
      <c r="C81" s="337" t="n">
        <v>0.3</v>
      </c>
      <c r="D81" s="337" t="n">
        <v>0.056</v>
      </c>
      <c r="E81" s="337" t="n">
        <v>0.48</v>
      </c>
      <c r="F81" s="337" t="n">
        <v>0</v>
      </c>
      <c r="G81" s="337" t="n">
        <v>0</v>
      </c>
      <c r="H81" s="337" t="n">
        <v>0.016</v>
      </c>
      <c r="I81" s="337" t="n">
        <v>0.046</v>
      </c>
      <c r="J81" s="337" t="n">
        <v>0</v>
      </c>
      <c r="K81" s="337" t="n">
        <v>0</v>
      </c>
      <c r="L81" s="337" t="n">
        <v>0</v>
      </c>
      <c r="M81" s="337" t="n">
        <v>0</v>
      </c>
      <c r="N81" s="337" t="n">
        <v>0</v>
      </c>
      <c r="O81" s="337" t="n">
        <v>830</v>
      </c>
      <c r="P81" s="337" t="n">
        <v>60</v>
      </c>
      <c r="Q81" s="337" t="n">
        <v>300</v>
      </c>
      <c r="R81" s="337" t="n">
        <v>64</v>
      </c>
      <c r="S81" s="337" t="n"/>
      <c r="T81" s="337" t="n"/>
      <c r="U81" s="337" t="n"/>
      <c r="V81" s="337" t="n"/>
      <c r="W81" s="338" t="n">
        <v>8.9</v>
      </c>
      <c r="X81" s="337">
        <f>11*W81</f>
        <v/>
      </c>
      <c r="Y81" s="598" t="n">
        <v>4</v>
      </c>
      <c r="Z81" s="340" t="n"/>
      <c r="AA81" s="340" t="n"/>
      <c r="AB81" s="340" t="n"/>
      <c r="AC81" s="340" t="n"/>
      <c r="AD81" s="340" t="n"/>
      <c r="AE81" s="340" t="n"/>
      <c r="AF81" s="340" t="n"/>
      <c r="AG81" s="340" t="n"/>
      <c r="AH81" s="340" t="n"/>
      <c r="AI81" s="340" t="n"/>
      <c r="AJ81" s="340" t="n"/>
      <c r="AK81" s="340" t="n"/>
      <c r="AL81" s="309">
        <f>NOT(OR(ISBLANK(S81),ISBLANK(T81),ISBLANK(U81),ISBLANK(V81),AND(ISBLANK(W81),ISBLANK(X81))))</f>
        <v/>
      </c>
      <c r="AM81" s="309" t="n">
        <v>25</v>
      </c>
      <c r="AN81" s="309">
        <f>IF(AM81&lt;=30,1,IF(AM81&lt;=60,2,IF(AM81&lt;=100,3,"bd")))</f>
        <v/>
      </c>
      <c r="AO81" s="309">
        <f>AND(A81&gt;=zakresy_produkcyjne!B$2,A81&lt;=zakresy_produkcyjne!B$3)</f>
        <v/>
      </c>
      <c r="AP81" s="309">
        <f>AND(B81&gt;=zakresy_produkcyjne!C$2,B81&lt;=zakresy_produkcyjne!C$3)</f>
        <v/>
      </c>
      <c r="AQ81" s="309">
        <f>AND(C81&gt;=zakresy_produkcyjne!D$2,C81&lt;=zakresy_produkcyjne!D$3)</f>
        <v/>
      </c>
      <c r="AR81" s="309">
        <f>AND(D81&gt;=zakresy_produkcyjne!E$2,D81&lt;=zakresy_produkcyjne!E$3)</f>
        <v/>
      </c>
      <c r="AS81" s="309">
        <f>AND(E81&gt;=zakresy_produkcyjne!F$2,E81&lt;=zakresy_produkcyjne!F$3)</f>
        <v/>
      </c>
      <c r="AT81" s="309">
        <f>AND(F81&gt;=zakresy_produkcyjne!G$2,F81&lt;=zakresy_produkcyjne!G$3)</f>
        <v/>
      </c>
      <c r="AU81" s="309">
        <f>AND(G81&gt;=zakresy_produkcyjne!H$2,G81&lt;=zakresy_produkcyjne!H$3)</f>
        <v/>
      </c>
      <c r="AV81" s="309">
        <f>AND(O81&gt;=zakresy_produkcyjne!I$2,O81&lt;=zakresy_produkcyjne!I$3)</f>
        <v/>
      </c>
      <c r="AW81" s="309">
        <f>AND(P81&gt;=zakresy_produkcyjne!J$2,P81&lt;=zakresy_produkcyjne!J$3)</f>
        <v/>
      </c>
      <c r="AX81" s="309">
        <f>AND(Q81&gt;=zakresy_produkcyjne!K$2,Q81&lt;=zakresy_produkcyjne!K$3)</f>
        <v/>
      </c>
      <c r="AY81" s="309">
        <f>AND(R81&gt;=zakresy_produkcyjne!L$2,R81&lt;=zakresy_produkcyjne!L$3)</f>
        <v/>
      </c>
      <c r="AZ81" s="328">
        <f>AND(AO81:AU81)</f>
        <v/>
      </c>
      <c r="BA81" s="328">
        <f>AND(AV81:AY81)</f>
        <v/>
      </c>
      <c r="BB81" s="328">
        <f>AND(AZ81:BA81)</f>
        <v/>
      </c>
      <c r="BC81" s="309">
        <f>AO81*zakresy_produkcyjne!B$4+AP81*zakresy_produkcyjne!C$4+AQ81*zakresy_produkcyjne!D$4+AR81*zakresy_produkcyjne!E$4+AS81*zakresy_produkcyjne!F$4+AT81*zakresy_produkcyjne!G$4+AU81*zakresy_produkcyjne!H$4+AV81*zakresy_produkcyjne!I$4+AW81*zakresy_produkcyjne!J$4+AX81*zakresy_produkcyjne!K$4+AY81*zakresy_produkcyjne!L$4</f>
        <v/>
      </c>
    </row>
    <row customHeight="1" ht="15" r="82" s="311">
      <c r="A82" s="337" t="n">
        <v>3.41</v>
      </c>
      <c r="B82" s="337" t="n">
        <v>2.62</v>
      </c>
      <c r="C82" s="337" t="n">
        <v>0.3</v>
      </c>
      <c r="D82" s="337" t="n">
        <v>0.056</v>
      </c>
      <c r="E82" s="337" t="n">
        <v>0.48</v>
      </c>
      <c r="F82" s="337" t="n">
        <v>0</v>
      </c>
      <c r="G82" s="337" t="n">
        <v>0</v>
      </c>
      <c r="H82" s="337" t="n">
        <v>0.016</v>
      </c>
      <c r="I82" s="337" t="n">
        <v>0.046</v>
      </c>
      <c r="J82" s="337" t="n">
        <v>0</v>
      </c>
      <c r="K82" s="337" t="n">
        <v>0</v>
      </c>
      <c r="L82" s="337" t="n">
        <v>0</v>
      </c>
      <c r="M82" s="337" t="n">
        <v>0</v>
      </c>
      <c r="N82" s="337" t="n">
        <v>0</v>
      </c>
      <c r="O82" s="337" t="n">
        <v>830</v>
      </c>
      <c r="P82" s="337" t="n">
        <v>60</v>
      </c>
      <c r="Q82" s="337" t="n">
        <v>400</v>
      </c>
      <c r="R82" s="337" t="n">
        <v>8</v>
      </c>
      <c r="S82" s="337" t="n"/>
      <c r="T82" s="337" t="n"/>
      <c r="U82" s="337" t="n"/>
      <c r="V82" s="337" t="n"/>
      <c r="W82" s="338" t="n">
        <v>15.4</v>
      </c>
      <c r="X82" s="337">
        <f>11*W82</f>
        <v/>
      </c>
      <c r="Y82" s="598" t="n">
        <v>4</v>
      </c>
      <c r="Z82" s="340" t="n"/>
      <c r="AA82" s="340" t="n"/>
      <c r="AB82" s="340" t="n"/>
      <c r="AC82" s="340" t="n"/>
      <c r="AD82" s="340" t="n"/>
      <c r="AE82" s="340" t="n"/>
      <c r="AF82" s="340" t="n"/>
      <c r="AG82" s="340" t="n"/>
      <c r="AH82" s="340" t="n"/>
      <c r="AI82" s="340" t="n"/>
      <c r="AJ82" s="340" t="n"/>
      <c r="AK82" s="340" t="n"/>
      <c r="AL82" s="309">
        <f>NOT(OR(ISBLANK(S82),ISBLANK(T82),ISBLANK(U82),ISBLANK(V82),AND(ISBLANK(W82),ISBLANK(X82))))</f>
        <v/>
      </c>
      <c r="AM82" s="309" t="n">
        <v>25</v>
      </c>
      <c r="AN82" s="309">
        <f>IF(AM82&lt;=30,1,IF(AM82&lt;=60,2,IF(AM82&lt;=100,3,"bd")))</f>
        <v/>
      </c>
      <c r="AO82" s="309">
        <f>AND(A82&gt;=zakresy_produkcyjne!B$2,A82&lt;=zakresy_produkcyjne!B$3)</f>
        <v/>
      </c>
      <c r="AP82" s="309">
        <f>AND(B82&gt;=zakresy_produkcyjne!C$2,B82&lt;=zakresy_produkcyjne!C$3)</f>
        <v/>
      </c>
      <c r="AQ82" s="309">
        <f>AND(C82&gt;=zakresy_produkcyjne!D$2,C82&lt;=zakresy_produkcyjne!D$3)</f>
        <v/>
      </c>
      <c r="AR82" s="309">
        <f>AND(D82&gt;=zakresy_produkcyjne!E$2,D82&lt;=zakresy_produkcyjne!E$3)</f>
        <v/>
      </c>
      <c r="AS82" s="309">
        <f>AND(E82&gt;=zakresy_produkcyjne!F$2,E82&lt;=zakresy_produkcyjne!F$3)</f>
        <v/>
      </c>
      <c r="AT82" s="309">
        <f>AND(F82&gt;=zakresy_produkcyjne!G$2,F82&lt;=zakresy_produkcyjne!G$3)</f>
        <v/>
      </c>
      <c r="AU82" s="309">
        <f>AND(G82&gt;=zakresy_produkcyjne!H$2,G82&lt;=zakresy_produkcyjne!H$3)</f>
        <v/>
      </c>
      <c r="AV82" s="309">
        <f>AND(O82&gt;=zakresy_produkcyjne!I$2,O82&lt;=zakresy_produkcyjne!I$3)</f>
        <v/>
      </c>
      <c r="AW82" s="309">
        <f>AND(P82&gt;=zakresy_produkcyjne!J$2,P82&lt;=zakresy_produkcyjne!J$3)</f>
        <v/>
      </c>
      <c r="AX82" s="309">
        <f>AND(Q82&gt;=zakresy_produkcyjne!K$2,Q82&lt;=zakresy_produkcyjne!K$3)</f>
        <v/>
      </c>
      <c r="AY82" s="309">
        <f>AND(R82&gt;=zakresy_produkcyjne!L$2,R82&lt;=zakresy_produkcyjne!L$3)</f>
        <v/>
      </c>
      <c r="AZ82" s="328">
        <f>AND(AO82:AU82)</f>
        <v/>
      </c>
      <c r="BA82" s="328">
        <f>AND(AV82:AY82)</f>
        <v/>
      </c>
      <c r="BB82" s="328">
        <f>AND(AZ82:BA82)</f>
        <v/>
      </c>
      <c r="BC82" s="309">
        <f>AO82*zakresy_produkcyjne!B$4+AP82*zakresy_produkcyjne!C$4+AQ82*zakresy_produkcyjne!D$4+AR82*zakresy_produkcyjne!E$4+AS82*zakresy_produkcyjne!F$4+AT82*zakresy_produkcyjne!G$4+AU82*zakresy_produkcyjne!H$4+AV82*zakresy_produkcyjne!I$4+AW82*zakresy_produkcyjne!J$4+AX82*zakresy_produkcyjne!K$4+AY82*zakresy_produkcyjne!L$4</f>
        <v/>
      </c>
    </row>
    <row customHeight="1" ht="15" r="83" s="311">
      <c r="A83" s="337" t="n">
        <v>3.41</v>
      </c>
      <c r="B83" s="337" t="n">
        <v>2.62</v>
      </c>
      <c r="C83" s="337" t="n">
        <v>0.3</v>
      </c>
      <c r="D83" s="337" t="n">
        <v>0.056</v>
      </c>
      <c r="E83" s="337" t="n">
        <v>0.48</v>
      </c>
      <c r="F83" s="337" t="n">
        <v>0</v>
      </c>
      <c r="G83" s="337" t="n">
        <v>0</v>
      </c>
      <c r="H83" s="337" t="n">
        <v>0.016</v>
      </c>
      <c r="I83" s="337" t="n">
        <v>0.046</v>
      </c>
      <c r="J83" s="337" t="n">
        <v>0</v>
      </c>
      <c r="K83" s="337" t="n">
        <v>0</v>
      </c>
      <c r="L83" s="337" t="n">
        <v>0</v>
      </c>
      <c r="M83" s="337" t="n">
        <v>0</v>
      </c>
      <c r="N83" s="337" t="n">
        <v>0</v>
      </c>
      <c r="O83" s="337" t="n">
        <v>830</v>
      </c>
      <c r="P83" s="337" t="n">
        <v>60</v>
      </c>
      <c r="Q83" s="337" t="n">
        <v>400</v>
      </c>
      <c r="R83" s="337" t="n">
        <v>16</v>
      </c>
      <c r="S83" s="337" t="n"/>
      <c r="T83" s="337" t="n"/>
      <c r="U83" s="337" t="n"/>
      <c r="V83" s="337" t="n"/>
      <c r="W83" s="338" t="n">
        <v>15.8033333333333</v>
      </c>
      <c r="X83" s="337">
        <f>11*W83</f>
        <v/>
      </c>
      <c r="Y83" s="598" t="n">
        <v>4</v>
      </c>
      <c r="Z83" s="340" t="n"/>
      <c r="AA83" s="340" t="n"/>
      <c r="AB83" s="340" t="n"/>
      <c r="AC83" s="340" t="n"/>
      <c r="AD83" s="340" t="n"/>
      <c r="AE83" s="340" t="n"/>
      <c r="AF83" s="340" t="n"/>
      <c r="AG83" s="340" t="n"/>
      <c r="AH83" s="340" t="n"/>
      <c r="AI83" s="340" t="n"/>
      <c r="AJ83" s="340" t="n"/>
      <c r="AK83" s="340" t="n"/>
      <c r="AL83" s="309">
        <f>NOT(OR(ISBLANK(S83),ISBLANK(T83),ISBLANK(U83),ISBLANK(V83),AND(ISBLANK(W83),ISBLANK(X83))))</f>
        <v/>
      </c>
      <c r="AM83" s="309" t="n">
        <v>25</v>
      </c>
      <c r="AN83" s="309">
        <f>IF(AM83&lt;=30,1,IF(AM83&lt;=60,2,IF(AM83&lt;=100,3,"bd")))</f>
        <v/>
      </c>
      <c r="AO83" s="309">
        <f>AND(A83&gt;=zakresy_produkcyjne!B$2,A83&lt;=zakresy_produkcyjne!B$3)</f>
        <v/>
      </c>
      <c r="AP83" s="309">
        <f>AND(B83&gt;=zakresy_produkcyjne!C$2,B83&lt;=zakresy_produkcyjne!C$3)</f>
        <v/>
      </c>
      <c r="AQ83" s="309">
        <f>AND(C83&gt;=zakresy_produkcyjne!D$2,C83&lt;=zakresy_produkcyjne!D$3)</f>
        <v/>
      </c>
      <c r="AR83" s="309">
        <f>AND(D83&gt;=zakresy_produkcyjne!E$2,D83&lt;=zakresy_produkcyjne!E$3)</f>
        <v/>
      </c>
      <c r="AS83" s="309">
        <f>AND(E83&gt;=zakresy_produkcyjne!F$2,E83&lt;=zakresy_produkcyjne!F$3)</f>
        <v/>
      </c>
      <c r="AT83" s="309">
        <f>AND(F83&gt;=zakresy_produkcyjne!G$2,F83&lt;=zakresy_produkcyjne!G$3)</f>
        <v/>
      </c>
      <c r="AU83" s="309">
        <f>AND(G83&gt;=zakresy_produkcyjne!H$2,G83&lt;=zakresy_produkcyjne!H$3)</f>
        <v/>
      </c>
      <c r="AV83" s="309">
        <f>AND(O83&gt;=zakresy_produkcyjne!I$2,O83&lt;=zakresy_produkcyjne!I$3)</f>
        <v/>
      </c>
      <c r="AW83" s="309">
        <f>AND(P83&gt;=zakresy_produkcyjne!J$2,P83&lt;=zakresy_produkcyjne!J$3)</f>
        <v/>
      </c>
      <c r="AX83" s="309">
        <f>AND(Q83&gt;=zakresy_produkcyjne!K$2,Q83&lt;=zakresy_produkcyjne!K$3)</f>
        <v/>
      </c>
      <c r="AY83" s="309">
        <f>AND(R83&gt;=zakresy_produkcyjne!L$2,R83&lt;=zakresy_produkcyjne!L$3)</f>
        <v/>
      </c>
      <c r="AZ83" s="328">
        <f>AND(AO83:AU83)</f>
        <v/>
      </c>
      <c r="BA83" s="328">
        <f>AND(AV83:AY83)</f>
        <v/>
      </c>
      <c r="BB83" s="328">
        <f>AND(AZ83:BA83)</f>
        <v/>
      </c>
      <c r="BC83" s="309">
        <f>AO83*zakresy_produkcyjne!B$4+AP83*zakresy_produkcyjne!C$4+AQ83*zakresy_produkcyjne!D$4+AR83*zakresy_produkcyjne!E$4+AS83*zakresy_produkcyjne!F$4+AT83*zakresy_produkcyjne!G$4+AU83*zakresy_produkcyjne!H$4+AV83*zakresy_produkcyjne!I$4+AW83*zakresy_produkcyjne!J$4+AX83*zakresy_produkcyjne!K$4+AY83*zakresy_produkcyjne!L$4</f>
        <v/>
      </c>
    </row>
    <row customHeight="1" ht="15" r="84" s="311">
      <c r="A84" s="337" t="n">
        <v>3.41</v>
      </c>
      <c r="B84" s="337" t="n">
        <v>2.62</v>
      </c>
      <c r="C84" s="337" t="n">
        <v>0.3</v>
      </c>
      <c r="D84" s="337" t="n">
        <v>0.056</v>
      </c>
      <c r="E84" s="337" t="n">
        <v>0.48</v>
      </c>
      <c r="F84" s="337" t="n">
        <v>0</v>
      </c>
      <c r="G84" s="337" t="n">
        <v>0</v>
      </c>
      <c r="H84" s="337" t="n">
        <v>0.016</v>
      </c>
      <c r="I84" s="337" t="n">
        <v>0.046</v>
      </c>
      <c r="J84" s="337" t="n">
        <v>0</v>
      </c>
      <c r="K84" s="337" t="n">
        <v>0</v>
      </c>
      <c r="L84" s="337" t="n">
        <v>0</v>
      </c>
      <c r="M84" s="337" t="n">
        <v>0</v>
      </c>
      <c r="N84" s="337" t="n">
        <v>0</v>
      </c>
      <c r="O84" s="337" t="n">
        <v>830</v>
      </c>
      <c r="P84" s="337" t="n">
        <v>60</v>
      </c>
      <c r="Q84" s="337" t="n">
        <v>400</v>
      </c>
      <c r="R84" s="337" t="n">
        <v>32</v>
      </c>
      <c r="S84" s="337" t="n"/>
      <c r="T84" s="337" t="n"/>
      <c r="U84" s="337" t="n"/>
      <c r="V84" s="337" t="n"/>
      <c r="W84" s="338" t="n">
        <v>16.2</v>
      </c>
      <c r="X84" s="337">
        <f>11*W84</f>
        <v/>
      </c>
      <c r="Y84" s="598" t="n">
        <v>4</v>
      </c>
      <c r="Z84" s="340" t="n"/>
      <c r="AA84" s="340" t="n"/>
      <c r="AB84" s="340" t="n"/>
      <c r="AC84" s="340" t="n"/>
      <c r="AD84" s="340" t="n"/>
      <c r="AE84" s="340" t="n"/>
      <c r="AF84" s="340" t="n"/>
      <c r="AG84" s="340" t="n"/>
      <c r="AH84" s="340" t="n"/>
      <c r="AI84" s="340" t="n"/>
      <c r="AJ84" s="340" t="n"/>
      <c r="AK84" s="340" t="n"/>
      <c r="AL84" s="309">
        <f>NOT(OR(ISBLANK(S84),ISBLANK(T84),ISBLANK(U84),ISBLANK(V84),AND(ISBLANK(W84),ISBLANK(X84))))</f>
        <v/>
      </c>
      <c r="AM84" s="309" t="n">
        <v>25</v>
      </c>
      <c r="AN84" s="309">
        <f>IF(AM84&lt;=30,1,IF(AM84&lt;=60,2,IF(AM84&lt;=100,3,"bd")))</f>
        <v/>
      </c>
      <c r="AO84" s="309">
        <f>AND(A84&gt;=zakresy_produkcyjne!B$2,A84&lt;=zakresy_produkcyjne!B$3)</f>
        <v/>
      </c>
      <c r="AP84" s="309">
        <f>AND(B84&gt;=zakresy_produkcyjne!C$2,B84&lt;=zakresy_produkcyjne!C$3)</f>
        <v/>
      </c>
      <c r="AQ84" s="309">
        <f>AND(C84&gt;=zakresy_produkcyjne!D$2,C84&lt;=zakresy_produkcyjne!D$3)</f>
        <v/>
      </c>
      <c r="AR84" s="309">
        <f>AND(D84&gt;=zakresy_produkcyjne!E$2,D84&lt;=zakresy_produkcyjne!E$3)</f>
        <v/>
      </c>
      <c r="AS84" s="309">
        <f>AND(E84&gt;=zakresy_produkcyjne!F$2,E84&lt;=zakresy_produkcyjne!F$3)</f>
        <v/>
      </c>
      <c r="AT84" s="309">
        <f>AND(F84&gt;=zakresy_produkcyjne!G$2,F84&lt;=zakresy_produkcyjne!G$3)</f>
        <v/>
      </c>
      <c r="AU84" s="309">
        <f>AND(G84&gt;=zakresy_produkcyjne!H$2,G84&lt;=zakresy_produkcyjne!H$3)</f>
        <v/>
      </c>
      <c r="AV84" s="309">
        <f>AND(O84&gt;=zakresy_produkcyjne!I$2,O84&lt;=zakresy_produkcyjne!I$3)</f>
        <v/>
      </c>
      <c r="AW84" s="309">
        <f>AND(P84&gt;=zakresy_produkcyjne!J$2,P84&lt;=zakresy_produkcyjne!J$3)</f>
        <v/>
      </c>
      <c r="AX84" s="309">
        <f>AND(Q84&gt;=zakresy_produkcyjne!K$2,Q84&lt;=zakresy_produkcyjne!K$3)</f>
        <v/>
      </c>
      <c r="AY84" s="309">
        <f>AND(R84&gt;=zakresy_produkcyjne!L$2,R84&lt;=zakresy_produkcyjne!L$3)</f>
        <v/>
      </c>
      <c r="AZ84" s="328">
        <f>AND(AO84:AU84)</f>
        <v/>
      </c>
      <c r="BA84" s="328">
        <f>AND(AV84:AY84)</f>
        <v/>
      </c>
      <c r="BB84" s="328">
        <f>AND(AZ84:BA84)</f>
        <v/>
      </c>
      <c r="BC84" s="309">
        <f>AO84*zakresy_produkcyjne!B$4+AP84*zakresy_produkcyjne!C$4+AQ84*zakresy_produkcyjne!D$4+AR84*zakresy_produkcyjne!E$4+AS84*zakresy_produkcyjne!F$4+AT84*zakresy_produkcyjne!G$4+AU84*zakresy_produkcyjne!H$4+AV84*zakresy_produkcyjne!I$4+AW84*zakresy_produkcyjne!J$4+AX84*zakresy_produkcyjne!K$4+AY84*zakresy_produkcyjne!L$4</f>
        <v/>
      </c>
    </row>
    <row customHeight="1" ht="15" r="85" s="311">
      <c r="A85" s="337" t="n">
        <v>3.41</v>
      </c>
      <c r="B85" s="337" t="n">
        <v>2.62</v>
      </c>
      <c r="C85" s="337" t="n">
        <v>0.3</v>
      </c>
      <c r="D85" s="337" t="n">
        <v>0.056</v>
      </c>
      <c r="E85" s="337" t="n">
        <v>0.48</v>
      </c>
      <c r="F85" s="337" t="n">
        <v>0</v>
      </c>
      <c r="G85" s="337" t="n">
        <v>0</v>
      </c>
      <c r="H85" s="337" t="n">
        <v>0.016</v>
      </c>
      <c r="I85" s="337" t="n">
        <v>0.046</v>
      </c>
      <c r="J85" s="337" t="n">
        <v>0</v>
      </c>
      <c r="K85" s="337" t="n">
        <v>0</v>
      </c>
      <c r="L85" s="337" t="n">
        <v>0</v>
      </c>
      <c r="M85" s="337" t="n">
        <v>0</v>
      </c>
      <c r="N85" s="337" t="n">
        <v>0</v>
      </c>
      <c r="O85" s="337" t="n">
        <v>830</v>
      </c>
      <c r="P85" s="337" t="n">
        <v>60</v>
      </c>
      <c r="Q85" s="337" t="n">
        <v>400</v>
      </c>
      <c r="R85" s="337" t="n">
        <v>64</v>
      </c>
      <c r="S85" s="337" t="n"/>
      <c r="T85" s="337" t="n"/>
      <c r="U85" s="337" t="n"/>
      <c r="V85" s="337" t="n"/>
      <c r="W85" s="338" t="n">
        <v>16.5666666666667</v>
      </c>
      <c r="X85" s="337">
        <f>11*W85</f>
        <v/>
      </c>
      <c r="Y85" s="598" t="n">
        <v>4</v>
      </c>
      <c r="Z85" s="340" t="n"/>
      <c r="AA85" s="340" t="n"/>
      <c r="AB85" s="340" t="n"/>
      <c r="AC85" s="340" t="n"/>
      <c r="AD85" s="340" t="n"/>
      <c r="AE85" s="340" t="n"/>
      <c r="AF85" s="340" t="n"/>
      <c r="AG85" s="340" t="n"/>
      <c r="AH85" s="340" t="n"/>
      <c r="AI85" s="340" t="n"/>
      <c r="AJ85" s="340" t="n"/>
      <c r="AK85" s="340" t="n"/>
      <c r="AL85" s="309">
        <f>NOT(OR(ISBLANK(S85),ISBLANK(T85),ISBLANK(U85),ISBLANK(V85),AND(ISBLANK(W85),ISBLANK(X85))))</f>
        <v/>
      </c>
      <c r="AM85" s="309" t="n">
        <v>25</v>
      </c>
      <c r="AN85" s="309">
        <f>IF(AM85&lt;=30,1,IF(AM85&lt;=60,2,IF(AM85&lt;=100,3,"bd")))</f>
        <v/>
      </c>
      <c r="AO85" s="309">
        <f>AND(A85&gt;=zakresy_produkcyjne!B$2,A85&lt;=zakresy_produkcyjne!B$3)</f>
        <v/>
      </c>
      <c r="AP85" s="309">
        <f>AND(B85&gt;=zakresy_produkcyjne!C$2,B85&lt;=zakresy_produkcyjne!C$3)</f>
        <v/>
      </c>
      <c r="AQ85" s="309">
        <f>AND(C85&gt;=zakresy_produkcyjne!D$2,C85&lt;=zakresy_produkcyjne!D$3)</f>
        <v/>
      </c>
      <c r="AR85" s="309">
        <f>AND(D85&gt;=zakresy_produkcyjne!E$2,D85&lt;=zakresy_produkcyjne!E$3)</f>
        <v/>
      </c>
      <c r="AS85" s="309">
        <f>AND(E85&gt;=zakresy_produkcyjne!F$2,E85&lt;=zakresy_produkcyjne!F$3)</f>
        <v/>
      </c>
      <c r="AT85" s="309">
        <f>AND(F85&gt;=zakresy_produkcyjne!G$2,F85&lt;=zakresy_produkcyjne!G$3)</f>
        <v/>
      </c>
      <c r="AU85" s="309">
        <f>AND(G85&gt;=zakresy_produkcyjne!H$2,G85&lt;=zakresy_produkcyjne!H$3)</f>
        <v/>
      </c>
      <c r="AV85" s="309">
        <f>AND(O85&gt;=zakresy_produkcyjne!I$2,O85&lt;=zakresy_produkcyjne!I$3)</f>
        <v/>
      </c>
      <c r="AW85" s="309">
        <f>AND(P85&gt;=zakresy_produkcyjne!J$2,P85&lt;=zakresy_produkcyjne!J$3)</f>
        <v/>
      </c>
      <c r="AX85" s="309">
        <f>AND(Q85&gt;=zakresy_produkcyjne!K$2,Q85&lt;=zakresy_produkcyjne!K$3)</f>
        <v/>
      </c>
      <c r="AY85" s="309">
        <f>AND(R85&gt;=zakresy_produkcyjne!L$2,R85&lt;=zakresy_produkcyjne!L$3)</f>
        <v/>
      </c>
      <c r="AZ85" s="328">
        <f>AND(AO85:AU85)</f>
        <v/>
      </c>
      <c r="BA85" s="328">
        <f>AND(AV85:AY85)</f>
        <v/>
      </c>
      <c r="BB85" s="328">
        <f>AND(AZ85:BA85)</f>
        <v/>
      </c>
      <c r="BC85" s="309">
        <f>AO85*zakresy_produkcyjne!B$4+AP85*zakresy_produkcyjne!C$4+AQ85*zakresy_produkcyjne!D$4+AR85*zakresy_produkcyjne!E$4+AS85*zakresy_produkcyjne!F$4+AT85*zakresy_produkcyjne!G$4+AU85*zakresy_produkcyjne!H$4+AV85*zakresy_produkcyjne!I$4+AW85*zakresy_produkcyjne!J$4+AX85*zakresy_produkcyjne!K$4+AY85*zakresy_produkcyjne!L$4</f>
        <v/>
      </c>
    </row>
    <row customHeight="1" ht="15" r="86" s="311">
      <c r="A86" s="337" t="n">
        <v>3.41</v>
      </c>
      <c r="B86" s="337" t="n">
        <v>2.62</v>
      </c>
      <c r="C86" s="337" t="n">
        <v>0.3</v>
      </c>
      <c r="D86" s="337" t="n">
        <v>0.056</v>
      </c>
      <c r="E86" s="337" t="n">
        <v>0.48</v>
      </c>
      <c r="F86" s="337" t="n">
        <v>0</v>
      </c>
      <c r="G86" s="337" t="n">
        <v>0</v>
      </c>
      <c r="H86" s="337" t="n">
        <v>0.016</v>
      </c>
      <c r="I86" s="337" t="n">
        <v>0.046</v>
      </c>
      <c r="J86" s="337" t="n">
        <v>0</v>
      </c>
      <c r="K86" s="337" t="n">
        <v>0</v>
      </c>
      <c r="L86" s="337" t="n">
        <v>0</v>
      </c>
      <c r="M86" s="337" t="n">
        <v>0</v>
      </c>
      <c r="N86" s="337" t="n">
        <v>0</v>
      </c>
      <c r="O86" s="337" t="n">
        <v>860</v>
      </c>
      <c r="P86" s="337" t="n">
        <v>60</v>
      </c>
      <c r="Q86" s="337" t="n">
        <v>300</v>
      </c>
      <c r="R86" s="337" t="n">
        <v>8</v>
      </c>
      <c r="S86" s="337" t="n"/>
      <c r="T86" s="337" t="n"/>
      <c r="U86" s="337" t="n"/>
      <c r="V86" s="337" t="n"/>
      <c r="W86" s="338" t="n">
        <v>6.93333333333333</v>
      </c>
      <c r="X86" s="337">
        <f>11*W86</f>
        <v/>
      </c>
      <c r="Y86" s="598" t="n">
        <v>4</v>
      </c>
      <c r="Z86" s="340" t="n"/>
      <c r="AA86" s="340" t="n"/>
      <c r="AB86" s="340" t="n"/>
      <c r="AC86" s="340" t="n"/>
      <c r="AD86" s="340" t="n"/>
      <c r="AE86" s="340" t="n"/>
      <c r="AF86" s="340" t="n"/>
      <c r="AG86" s="340" t="n"/>
      <c r="AH86" s="340" t="n"/>
      <c r="AI86" s="340" t="n"/>
      <c r="AJ86" s="340" t="n"/>
      <c r="AK86" s="340" t="n"/>
      <c r="AL86" s="309">
        <f>NOT(OR(ISBLANK(S86),ISBLANK(T86),ISBLANK(U86),ISBLANK(V86),AND(ISBLANK(W86),ISBLANK(X86))))</f>
        <v/>
      </c>
      <c r="AM86" s="309" t="n">
        <v>25</v>
      </c>
      <c r="AN86" s="309">
        <f>IF(AM86&lt;=30,1,IF(AM86&lt;=60,2,IF(AM86&lt;=100,3,"bd")))</f>
        <v/>
      </c>
      <c r="AO86" s="309">
        <f>AND(A86&gt;=zakresy_produkcyjne!B$2,A86&lt;=zakresy_produkcyjne!B$3)</f>
        <v/>
      </c>
      <c r="AP86" s="309">
        <f>AND(B86&gt;=zakresy_produkcyjne!C$2,B86&lt;=zakresy_produkcyjne!C$3)</f>
        <v/>
      </c>
      <c r="AQ86" s="309">
        <f>AND(C86&gt;=zakresy_produkcyjne!D$2,C86&lt;=zakresy_produkcyjne!D$3)</f>
        <v/>
      </c>
      <c r="AR86" s="309">
        <f>AND(D86&gt;=zakresy_produkcyjne!E$2,D86&lt;=zakresy_produkcyjne!E$3)</f>
        <v/>
      </c>
      <c r="AS86" s="309">
        <f>AND(E86&gt;=zakresy_produkcyjne!F$2,E86&lt;=zakresy_produkcyjne!F$3)</f>
        <v/>
      </c>
      <c r="AT86" s="309">
        <f>AND(F86&gt;=zakresy_produkcyjne!G$2,F86&lt;=zakresy_produkcyjne!G$3)</f>
        <v/>
      </c>
      <c r="AU86" s="309">
        <f>AND(G86&gt;=zakresy_produkcyjne!H$2,G86&lt;=zakresy_produkcyjne!H$3)</f>
        <v/>
      </c>
      <c r="AV86" s="309">
        <f>AND(O86&gt;=zakresy_produkcyjne!I$2,O86&lt;=zakresy_produkcyjne!I$3)</f>
        <v/>
      </c>
      <c r="AW86" s="309">
        <f>AND(P86&gt;=zakresy_produkcyjne!J$2,P86&lt;=zakresy_produkcyjne!J$3)</f>
        <v/>
      </c>
      <c r="AX86" s="309">
        <f>AND(Q86&gt;=zakresy_produkcyjne!K$2,Q86&lt;=zakresy_produkcyjne!K$3)</f>
        <v/>
      </c>
      <c r="AY86" s="309">
        <f>AND(R86&gt;=zakresy_produkcyjne!L$2,R86&lt;=zakresy_produkcyjne!L$3)</f>
        <v/>
      </c>
      <c r="AZ86" s="328">
        <f>AND(AO86:AU86)</f>
        <v/>
      </c>
      <c r="BA86" s="328">
        <f>AND(AV86:AY86)</f>
        <v/>
      </c>
      <c r="BB86" s="328">
        <f>AND(AZ86:BA86)</f>
        <v/>
      </c>
      <c r="BC86" s="309">
        <f>AO86*zakresy_produkcyjne!B$4+AP86*zakresy_produkcyjne!C$4+AQ86*zakresy_produkcyjne!D$4+AR86*zakresy_produkcyjne!E$4+AS86*zakresy_produkcyjne!F$4+AT86*zakresy_produkcyjne!G$4+AU86*zakresy_produkcyjne!H$4+AV86*zakresy_produkcyjne!I$4+AW86*zakresy_produkcyjne!J$4+AX86*zakresy_produkcyjne!K$4+AY86*zakresy_produkcyjne!L$4</f>
        <v/>
      </c>
    </row>
    <row customHeight="1" ht="15" r="87" s="311">
      <c r="A87" s="337" t="n">
        <v>3.41</v>
      </c>
      <c r="B87" s="337" t="n">
        <v>2.62</v>
      </c>
      <c r="C87" s="337" t="n">
        <v>0.3</v>
      </c>
      <c r="D87" s="337" t="n">
        <v>0.056</v>
      </c>
      <c r="E87" s="337" t="n">
        <v>0.48</v>
      </c>
      <c r="F87" s="337" t="n">
        <v>0</v>
      </c>
      <c r="G87" s="337" t="n">
        <v>0</v>
      </c>
      <c r="H87" s="337" t="n">
        <v>0.016</v>
      </c>
      <c r="I87" s="337" t="n">
        <v>0.046</v>
      </c>
      <c r="J87" s="337" t="n">
        <v>0</v>
      </c>
      <c r="K87" s="337" t="n">
        <v>0</v>
      </c>
      <c r="L87" s="337" t="n">
        <v>0</v>
      </c>
      <c r="M87" s="337" t="n">
        <v>0</v>
      </c>
      <c r="N87" s="337" t="n">
        <v>0</v>
      </c>
      <c r="O87" s="337" t="n">
        <v>860</v>
      </c>
      <c r="P87" s="337" t="n">
        <v>60</v>
      </c>
      <c r="Q87" s="337" t="n">
        <v>300</v>
      </c>
      <c r="R87" s="337" t="n">
        <v>16</v>
      </c>
      <c r="S87" s="337" t="n"/>
      <c r="T87" s="337" t="n"/>
      <c r="U87" s="337" t="n"/>
      <c r="V87" s="337" t="n"/>
      <c r="W87" s="338" t="n">
        <v>7.36666666666667</v>
      </c>
      <c r="X87" s="337">
        <f>11*W87</f>
        <v/>
      </c>
      <c r="Y87" s="598" t="n">
        <v>4</v>
      </c>
      <c r="Z87" s="340" t="n"/>
      <c r="AA87" s="340" t="n"/>
      <c r="AB87" s="340" t="n"/>
      <c r="AC87" s="340" t="n"/>
      <c r="AD87" s="340" t="n"/>
      <c r="AE87" s="340" t="n"/>
      <c r="AF87" s="340" t="n"/>
      <c r="AG87" s="340" t="n"/>
      <c r="AH87" s="340" t="n"/>
      <c r="AI87" s="340" t="n"/>
      <c r="AJ87" s="340" t="n"/>
      <c r="AK87" s="340" t="n"/>
      <c r="AL87" s="309">
        <f>NOT(OR(ISBLANK(S87),ISBLANK(T87),ISBLANK(U87),ISBLANK(V87),AND(ISBLANK(W87),ISBLANK(X87))))</f>
        <v/>
      </c>
      <c r="AM87" s="309" t="n">
        <v>25</v>
      </c>
      <c r="AN87" s="309">
        <f>IF(AM87&lt;=30,1,IF(AM87&lt;=60,2,IF(AM87&lt;=100,3,"bd")))</f>
        <v/>
      </c>
      <c r="AO87" s="309">
        <f>AND(A87&gt;=zakresy_produkcyjne!B$2,A87&lt;=zakresy_produkcyjne!B$3)</f>
        <v/>
      </c>
      <c r="AP87" s="309">
        <f>AND(B87&gt;=zakresy_produkcyjne!C$2,B87&lt;=zakresy_produkcyjne!C$3)</f>
        <v/>
      </c>
      <c r="AQ87" s="309">
        <f>AND(C87&gt;=zakresy_produkcyjne!D$2,C87&lt;=zakresy_produkcyjne!D$3)</f>
        <v/>
      </c>
      <c r="AR87" s="309">
        <f>AND(D87&gt;=zakresy_produkcyjne!E$2,D87&lt;=zakresy_produkcyjne!E$3)</f>
        <v/>
      </c>
      <c r="AS87" s="309">
        <f>AND(E87&gt;=zakresy_produkcyjne!F$2,E87&lt;=zakresy_produkcyjne!F$3)</f>
        <v/>
      </c>
      <c r="AT87" s="309">
        <f>AND(F87&gt;=zakresy_produkcyjne!G$2,F87&lt;=zakresy_produkcyjne!G$3)</f>
        <v/>
      </c>
      <c r="AU87" s="309">
        <f>AND(G87&gt;=zakresy_produkcyjne!H$2,G87&lt;=zakresy_produkcyjne!H$3)</f>
        <v/>
      </c>
      <c r="AV87" s="309">
        <f>AND(O87&gt;=zakresy_produkcyjne!I$2,O87&lt;=zakresy_produkcyjne!I$3)</f>
        <v/>
      </c>
      <c r="AW87" s="309">
        <f>AND(P87&gt;=zakresy_produkcyjne!J$2,P87&lt;=zakresy_produkcyjne!J$3)</f>
        <v/>
      </c>
      <c r="AX87" s="309">
        <f>AND(Q87&gt;=zakresy_produkcyjne!K$2,Q87&lt;=zakresy_produkcyjne!K$3)</f>
        <v/>
      </c>
      <c r="AY87" s="309">
        <f>AND(R87&gt;=zakresy_produkcyjne!L$2,R87&lt;=zakresy_produkcyjne!L$3)</f>
        <v/>
      </c>
      <c r="AZ87" s="328">
        <f>AND(AO87:AU87)</f>
        <v/>
      </c>
      <c r="BA87" s="328">
        <f>AND(AV87:AY87)</f>
        <v/>
      </c>
      <c r="BB87" s="328">
        <f>AND(AZ87:BA87)</f>
        <v/>
      </c>
      <c r="BC87" s="309">
        <f>AO87*zakresy_produkcyjne!B$4+AP87*zakresy_produkcyjne!C$4+AQ87*zakresy_produkcyjne!D$4+AR87*zakresy_produkcyjne!E$4+AS87*zakresy_produkcyjne!F$4+AT87*zakresy_produkcyjne!G$4+AU87*zakresy_produkcyjne!H$4+AV87*zakresy_produkcyjne!I$4+AW87*zakresy_produkcyjne!J$4+AX87*zakresy_produkcyjne!K$4+AY87*zakresy_produkcyjne!L$4</f>
        <v/>
      </c>
    </row>
    <row customHeight="1" ht="15" r="88" s="311">
      <c r="A88" s="337" t="n">
        <v>3.41</v>
      </c>
      <c r="B88" s="337" t="n">
        <v>2.62</v>
      </c>
      <c r="C88" s="337" t="n">
        <v>0.3</v>
      </c>
      <c r="D88" s="337" t="n">
        <v>0.056</v>
      </c>
      <c r="E88" s="337" t="n">
        <v>0.48</v>
      </c>
      <c r="F88" s="337" t="n">
        <v>0</v>
      </c>
      <c r="G88" s="337" t="n">
        <v>0</v>
      </c>
      <c r="H88" s="337" t="n">
        <v>0.016</v>
      </c>
      <c r="I88" s="337" t="n">
        <v>0.046</v>
      </c>
      <c r="J88" s="337" t="n">
        <v>0</v>
      </c>
      <c r="K88" s="337" t="n">
        <v>0</v>
      </c>
      <c r="L88" s="337" t="n">
        <v>0</v>
      </c>
      <c r="M88" s="337" t="n">
        <v>0</v>
      </c>
      <c r="N88" s="337" t="n">
        <v>0</v>
      </c>
      <c r="O88" s="337" t="n">
        <v>860</v>
      </c>
      <c r="P88" s="337" t="n">
        <v>60</v>
      </c>
      <c r="Q88" s="337" t="n">
        <v>300</v>
      </c>
      <c r="R88" s="337" t="n">
        <v>32</v>
      </c>
      <c r="S88" s="337" t="n"/>
      <c r="T88" s="337" t="n"/>
      <c r="U88" s="337" t="n"/>
      <c r="V88" s="337" t="n"/>
      <c r="W88" s="338" t="n">
        <v>7.76666666666667</v>
      </c>
      <c r="X88" s="337">
        <f>11*W88</f>
        <v/>
      </c>
      <c r="Y88" s="598" t="n">
        <v>4</v>
      </c>
      <c r="Z88" s="340" t="n"/>
      <c r="AA88" s="340" t="n"/>
      <c r="AB88" s="340" t="n"/>
      <c r="AC88" s="340" t="n"/>
      <c r="AD88" s="340" t="n"/>
      <c r="AE88" s="340" t="n"/>
      <c r="AF88" s="340" t="n"/>
      <c r="AG88" s="340" t="n"/>
      <c r="AH88" s="340" t="n"/>
      <c r="AI88" s="340" t="n"/>
      <c r="AJ88" s="340" t="n"/>
      <c r="AK88" s="340" t="n"/>
      <c r="AL88" s="309">
        <f>NOT(OR(ISBLANK(S88),ISBLANK(T88),ISBLANK(U88),ISBLANK(V88),AND(ISBLANK(W88),ISBLANK(X88))))</f>
        <v/>
      </c>
      <c r="AM88" s="309" t="n">
        <v>25</v>
      </c>
      <c r="AN88" s="309">
        <f>IF(AM88&lt;=30,1,IF(AM88&lt;=60,2,IF(AM88&lt;=100,3,"bd")))</f>
        <v/>
      </c>
      <c r="AO88" s="309">
        <f>AND(A88&gt;=zakresy_produkcyjne!B$2,A88&lt;=zakresy_produkcyjne!B$3)</f>
        <v/>
      </c>
      <c r="AP88" s="309">
        <f>AND(B88&gt;=zakresy_produkcyjne!C$2,B88&lt;=zakresy_produkcyjne!C$3)</f>
        <v/>
      </c>
      <c r="AQ88" s="309">
        <f>AND(C88&gt;=zakresy_produkcyjne!D$2,C88&lt;=zakresy_produkcyjne!D$3)</f>
        <v/>
      </c>
      <c r="AR88" s="309">
        <f>AND(D88&gt;=zakresy_produkcyjne!E$2,D88&lt;=zakresy_produkcyjne!E$3)</f>
        <v/>
      </c>
      <c r="AS88" s="309">
        <f>AND(E88&gt;=zakresy_produkcyjne!F$2,E88&lt;=zakresy_produkcyjne!F$3)</f>
        <v/>
      </c>
      <c r="AT88" s="309">
        <f>AND(F88&gt;=zakresy_produkcyjne!G$2,F88&lt;=zakresy_produkcyjne!G$3)</f>
        <v/>
      </c>
      <c r="AU88" s="309">
        <f>AND(G88&gt;=zakresy_produkcyjne!H$2,G88&lt;=zakresy_produkcyjne!H$3)</f>
        <v/>
      </c>
      <c r="AV88" s="309">
        <f>AND(O88&gt;=zakresy_produkcyjne!I$2,O88&lt;=zakresy_produkcyjne!I$3)</f>
        <v/>
      </c>
      <c r="AW88" s="309">
        <f>AND(P88&gt;=zakresy_produkcyjne!J$2,P88&lt;=zakresy_produkcyjne!J$3)</f>
        <v/>
      </c>
      <c r="AX88" s="309">
        <f>AND(Q88&gt;=zakresy_produkcyjne!K$2,Q88&lt;=zakresy_produkcyjne!K$3)</f>
        <v/>
      </c>
      <c r="AY88" s="309">
        <f>AND(R88&gt;=zakresy_produkcyjne!L$2,R88&lt;=zakresy_produkcyjne!L$3)</f>
        <v/>
      </c>
      <c r="AZ88" s="328">
        <f>AND(AO88:AU88)</f>
        <v/>
      </c>
      <c r="BA88" s="328">
        <f>AND(AV88:AY88)</f>
        <v/>
      </c>
      <c r="BB88" s="328">
        <f>AND(AZ88:BA88)</f>
        <v/>
      </c>
      <c r="BC88" s="309">
        <f>AO88*zakresy_produkcyjne!B$4+AP88*zakresy_produkcyjne!C$4+AQ88*zakresy_produkcyjne!D$4+AR88*zakresy_produkcyjne!E$4+AS88*zakresy_produkcyjne!F$4+AT88*zakresy_produkcyjne!G$4+AU88*zakresy_produkcyjne!H$4+AV88*zakresy_produkcyjne!I$4+AW88*zakresy_produkcyjne!J$4+AX88*zakresy_produkcyjne!K$4+AY88*zakresy_produkcyjne!L$4</f>
        <v/>
      </c>
    </row>
    <row customHeight="1" ht="15" r="89" s="311">
      <c r="A89" s="337" t="n">
        <v>3.41</v>
      </c>
      <c r="B89" s="337" t="n">
        <v>2.62</v>
      </c>
      <c r="C89" s="337" t="n">
        <v>0.3</v>
      </c>
      <c r="D89" s="337" t="n">
        <v>0.056</v>
      </c>
      <c r="E89" s="337" t="n">
        <v>0.48</v>
      </c>
      <c r="F89" s="337" t="n">
        <v>0</v>
      </c>
      <c r="G89" s="337" t="n">
        <v>0</v>
      </c>
      <c r="H89" s="337" t="n">
        <v>0.016</v>
      </c>
      <c r="I89" s="337" t="n">
        <v>0.046</v>
      </c>
      <c r="J89" s="337" t="n">
        <v>0</v>
      </c>
      <c r="K89" s="337" t="n">
        <v>0</v>
      </c>
      <c r="L89" s="337" t="n">
        <v>0</v>
      </c>
      <c r="M89" s="337" t="n">
        <v>0</v>
      </c>
      <c r="N89" s="337" t="n">
        <v>0</v>
      </c>
      <c r="O89" s="337" t="n">
        <v>860</v>
      </c>
      <c r="P89" s="337" t="n">
        <v>60</v>
      </c>
      <c r="Q89" s="337" t="n">
        <v>300</v>
      </c>
      <c r="R89" s="337" t="n">
        <v>64</v>
      </c>
      <c r="S89" s="337" t="n"/>
      <c r="T89" s="337" t="n"/>
      <c r="U89" s="337" t="n"/>
      <c r="V89" s="337" t="n"/>
      <c r="W89" s="338" t="n">
        <v>8.233333333333331</v>
      </c>
      <c r="X89" s="337">
        <f>11*W89</f>
        <v/>
      </c>
      <c r="Y89" s="598" t="n">
        <v>4</v>
      </c>
      <c r="Z89" s="340" t="n"/>
      <c r="AA89" s="340" t="n"/>
      <c r="AB89" s="340" t="n"/>
      <c r="AC89" s="340" t="n"/>
      <c r="AD89" s="340" t="n"/>
      <c r="AE89" s="340" t="n"/>
      <c r="AF89" s="340" t="n"/>
      <c r="AG89" s="340" t="n"/>
      <c r="AH89" s="340" t="n"/>
      <c r="AI89" s="340" t="n"/>
      <c r="AJ89" s="340" t="n"/>
      <c r="AK89" s="340" t="n"/>
      <c r="AL89" s="309">
        <f>NOT(OR(ISBLANK(S89),ISBLANK(T89),ISBLANK(U89),ISBLANK(V89),AND(ISBLANK(W89),ISBLANK(X89))))</f>
        <v/>
      </c>
      <c r="AM89" s="309" t="n">
        <v>25</v>
      </c>
      <c r="AN89" s="309">
        <f>IF(AM89&lt;=30,1,IF(AM89&lt;=60,2,IF(AM89&lt;=100,3,"bd")))</f>
        <v/>
      </c>
      <c r="AO89" s="309">
        <f>AND(A89&gt;=zakresy_produkcyjne!B$2,A89&lt;=zakresy_produkcyjne!B$3)</f>
        <v/>
      </c>
      <c r="AP89" s="309">
        <f>AND(B89&gt;=zakresy_produkcyjne!C$2,B89&lt;=zakresy_produkcyjne!C$3)</f>
        <v/>
      </c>
      <c r="AQ89" s="309">
        <f>AND(C89&gt;=zakresy_produkcyjne!D$2,C89&lt;=zakresy_produkcyjne!D$3)</f>
        <v/>
      </c>
      <c r="AR89" s="309">
        <f>AND(D89&gt;=zakresy_produkcyjne!E$2,D89&lt;=zakresy_produkcyjne!E$3)</f>
        <v/>
      </c>
      <c r="AS89" s="309">
        <f>AND(E89&gt;=zakresy_produkcyjne!F$2,E89&lt;=zakresy_produkcyjne!F$3)</f>
        <v/>
      </c>
      <c r="AT89" s="309">
        <f>AND(F89&gt;=zakresy_produkcyjne!G$2,F89&lt;=zakresy_produkcyjne!G$3)</f>
        <v/>
      </c>
      <c r="AU89" s="309">
        <f>AND(G89&gt;=zakresy_produkcyjne!H$2,G89&lt;=zakresy_produkcyjne!H$3)</f>
        <v/>
      </c>
      <c r="AV89" s="309">
        <f>AND(O89&gt;=zakresy_produkcyjne!I$2,O89&lt;=zakresy_produkcyjne!I$3)</f>
        <v/>
      </c>
      <c r="AW89" s="309">
        <f>AND(P89&gt;=zakresy_produkcyjne!J$2,P89&lt;=zakresy_produkcyjne!J$3)</f>
        <v/>
      </c>
      <c r="AX89" s="309">
        <f>AND(Q89&gt;=zakresy_produkcyjne!K$2,Q89&lt;=zakresy_produkcyjne!K$3)</f>
        <v/>
      </c>
      <c r="AY89" s="309">
        <f>AND(R89&gt;=zakresy_produkcyjne!L$2,R89&lt;=zakresy_produkcyjne!L$3)</f>
        <v/>
      </c>
      <c r="AZ89" s="328">
        <f>AND(AO89:AU89)</f>
        <v/>
      </c>
      <c r="BA89" s="328">
        <f>AND(AV89:AY89)</f>
        <v/>
      </c>
      <c r="BB89" s="328">
        <f>AND(AZ89:BA89)</f>
        <v/>
      </c>
      <c r="BC89" s="309">
        <f>AO89*zakresy_produkcyjne!B$4+AP89*zakresy_produkcyjne!C$4+AQ89*zakresy_produkcyjne!D$4+AR89*zakresy_produkcyjne!E$4+AS89*zakresy_produkcyjne!F$4+AT89*zakresy_produkcyjne!G$4+AU89*zakresy_produkcyjne!H$4+AV89*zakresy_produkcyjne!I$4+AW89*zakresy_produkcyjne!J$4+AX89*zakresy_produkcyjne!K$4+AY89*zakresy_produkcyjne!L$4</f>
        <v/>
      </c>
    </row>
    <row customHeight="1" ht="15" r="90" s="311">
      <c r="A90" s="337" t="n">
        <v>3.41</v>
      </c>
      <c r="B90" s="337" t="n">
        <v>2.62</v>
      </c>
      <c r="C90" s="337" t="n">
        <v>0.3</v>
      </c>
      <c r="D90" s="337" t="n">
        <v>0.056</v>
      </c>
      <c r="E90" s="337" t="n">
        <v>0.48</v>
      </c>
      <c r="F90" s="337" t="n">
        <v>0</v>
      </c>
      <c r="G90" s="337" t="n">
        <v>0</v>
      </c>
      <c r="H90" s="337" t="n">
        <v>0.016</v>
      </c>
      <c r="I90" s="337" t="n">
        <v>0.046</v>
      </c>
      <c r="J90" s="337" t="n">
        <v>0</v>
      </c>
      <c r="K90" s="337" t="n">
        <v>0</v>
      </c>
      <c r="L90" s="337" t="n">
        <v>0</v>
      </c>
      <c r="M90" s="337" t="n">
        <v>0</v>
      </c>
      <c r="N90" s="337" t="n">
        <v>0</v>
      </c>
      <c r="O90" s="337" t="n">
        <v>860</v>
      </c>
      <c r="P90" s="337" t="n">
        <v>60</v>
      </c>
      <c r="Q90" s="337" t="n">
        <v>400</v>
      </c>
      <c r="R90" s="337" t="n">
        <v>8</v>
      </c>
      <c r="S90" s="337" t="n"/>
      <c r="T90" s="337" t="n"/>
      <c r="U90" s="337" t="n"/>
      <c r="V90" s="337" t="n"/>
      <c r="W90" s="338" t="n">
        <v>14.1</v>
      </c>
      <c r="X90" s="337">
        <f>11*W90</f>
        <v/>
      </c>
      <c r="Y90" s="598" t="n">
        <v>4</v>
      </c>
      <c r="Z90" s="340" t="n"/>
      <c r="AA90" s="340" t="n"/>
      <c r="AB90" s="340" t="n"/>
      <c r="AC90" s="340" t="n"/>
      <c r="AD90" s="340" t="n">
        <v>1</v>
      </c>
      <c r="AE90" s="340" t="n"/>
      <c r="AF90" s="340" t="n"/>
      <c r="AG90" s="340" t="n"/>
      <c r="AH90" s="340" t="n"/>
      <c r="AI90" s="340" t="n"/>
      <c r="AJ90" s="340" t="n"/>
      <c r="AK90" s="340" t="n"/>
      <c r="AL90" s="309">
        <f>NOT(OR(ISBLANK(S90),ISBLANK(T90),ISBLANK(U90),ISBLANK(V90),AND(ISBLANK(W90),ISBLANK(X90))))</f>
        <v/>
      </c>
      <c r="AM90" s="309" t="n">
        <v>25</v>
      </c>
      <c r="AN90" s="309">
        <f>IF(AM90&lt;=30,1,IF(AM90&lt;=60,2,IF(AM90&lt;=100,3,"bd")))</f>
        <v/>
      </c>
      <c r="AO90" s="309">
        <f>AND(A90&gt;=zakresy_produkcyjne!B$2,A90&lt;=zakresy_produkcyjne!B$3)</f>
        <v/>
      </c>
      <c r="AP90" s="309">
        <f>AND(B90&gt;=zakresy_produkcyjne!C$2,B90&lt;=zakresy_produkcyjne!C$3)</f>
        <v/>
      </c>
      <c r="AQ90" s="309">
        <f>AND(C90&gt;=zakresy_produkcyjne!D$2,C90&lt;=zakresy_produkcyjne!D$3)</f>
        <v/>
      </c>
      <c r="AR90" s="309">
        <f>AND(D90&gt;=zakresy_produkcyjne!E$2,D90&lt;=zakresy_produkcyjne!E$3)</f>
        <v/>
      </c>
      <c r="AS90" s="309">
        <f>AND(E90&gt;=zakresy_produkcyjne!F$2,E90&lt;=zakresy_produkcyjne!F$3)</f>
        <v/>
      </c>
      <c r="AT90" s="309">
        <f>AND(F90&gt;=zakresy_produkcyjne!G$2,F90&lt;=zakresy_produkcyjne!G$3)</f>
        <v/>
      </c>
      <c r="AU90" s="309">
        <f>AND(G90&gt;=zakresy_produkcyjne!H$2,G90&lt;=zakresy_produkcyjne!H$3)</f>
        <v/>
      </c>
      <c r="AV90" s="309">
        <f>AND(O90&gt;=zakresy_produkcyjne!I$2,O90&lt;=zakresy_produkcyjne!I$3)</f>
        <v/>
      </c>
      <c r="AW90" s="309">
        <f>AND(P90&gt;=zakresy_produkcyjne!J$2,P90&lt;=zakresy_produkcyjne!J$3)</f>
        <v/>
      </c>
      <c r="AX90" s="309">
        <f>AND(Q90&gt;=zakresy_produkcyjne!K$2,Q90&lt;=zakresy_produkcyjne!K$3)</f>
        <v/>
      </c>
      <c r="AY90" s="309">
        <f>AND(R90&gt;=zakresy_produkcyjne!L$2,R90&lt;=zakresy_produkcyjne!L$3)</f>
        <v/>
      </c>
      <c r="AZ90" s="328">
        <f>AND(AO90:AU90)</f>
        <v/>
      </c>
      <c r="BA90" s="328">
        <f>AND(AV90:AY90)</f>
        <v/>
      </c>
      <c r="BB90" s="328">
        <f>AND(AZ90:BA90)</f>
        <v/>
      </c>
      <c r="BC90" s="309">
        <f>AO90*zakresy_produkcyjne!B$4+AP90*zakresy_produkcyjne!C$4+AQ90*zakresy_produkcyjne!D$4+AR90*zakresy_produkcyjne!E$4+AS90*zakresy_produkcyjne!F$4+AT90*zakresy_produkcyjne!G$4+AU90*zakresy_produkcyjne!H$4+AV90*zakresy_produkcyjne!I$4+AW90*zakresy_produkcyjne!J$4+AX90*zakresy_produkcyjne!K$4+AY90*zakresy_produkcyjne!L$4</f>
        <v/>
      </c>
    </row>
    <row customHeight="1" ht="15" r="91" s="311">
      <c r="A91" s="337" t="n">
        <v>3.41</v>
      </c>
      <c r="B91" s="337" t="n">
        <v>2.62</v>
      </c>
      <c r="C91" s="337" t="n">
        <v>0.3</v>
      </c>
      <c r="D91" s="337" t="n">
        <v>0.056</v>
      </c>
      <c r="E91" s="337" t="n">
        <v>0.48</v>
      </c>
      <c r="F91" s="337" t="n">
        <v>0</v>
      </c>
      <c r="G91" s="337" t="n">
        <v>0</v>
      </c>
      <c r="H91" s="337" t="n">
        <v>0.016</v>
      </c>
      <c r="I91" s="337" t="n">
        <v>0.046</v>
      </c>
      <c r="J91" s="337" t="n">
        <v>0</v>
      </c>
      <c r="K91" s="337" t="n">
        <v>0</v>
      </c>
      <c r="L91" s="337" t="n">
        <v>0</v>
      </c>
      <c r="M91" s="337" t="n">
        <v>0</v>
      </c>
      <c r="N91" s="337" t="n">
        <v>0</v>
      </c>
      <c r="O91" s="337" t="n">
        <v>860</v>
      </c>
      <c r="P91" s="337" t="n">
        <v>60</v>
      </c>
      <c r="Q91" s="337" t="n">
        <v>400</v>
      </c>
      <c r="R91" s="337" t="n">
        <v>16</v>
      </c>
      <c r="S91" s="337" t="n"/>
      <c r="T91" s="337" t="n"/>
      <c r="U91" s="337" t="n"/>
      <c r="V91" s="337" t="n"/>
      <c r="W91" s="338" t="n">
        <v>14.4333333333333</v>
      </c>
      <c r="X91" s="337">
        <f>11*W91</f>
        <v/>
      </c>
      <c r="Y91" s="598" t="n">
        <v>4</v>
      </c>
      <c r="Z91" s="340" t="n"/>
      <c r="AA91" s="340" t="n"/>
      <c r="AB91" s="340" t="n"/>
      <c r="AC91" s="340" t="n"/>
      <c r="AD91" s="340" t="n">
        <v>1</v>
      </c>
      <c r="AE91" s="340" t="n"/>
      <c r="AF91" s="340" t="n"/>
      <c r="AG91" s="340" t="n"/>
      <c r="AH91" s="340" t="n"/>
      <c r="AI91" s="340" t="n"/>
      <c r="AJ91" s="340" t="n"/>
      <c r="AK91" s="340" t="n"/>
      <c r="AL91" s="309">
        <f>NOT(OR(ISBLANK(S91),ISBLANK(T91),ISBLANK(U91),ISBLANK(V91),AND(ISBLANK(W91),ISBLANK(X91))))</f>
        <v/>
      </c>
      <c r="AM91" s="309" t="n">
        <v>25</v>
      </c>
      <c r="AN91" s="309">
        <f>IF(AM91&lt;=30,1,IF(AM91&lt;=60,2,IF(AM91&lt;=100,3,"bd")))</f>
        <v/>
      </c>
      <c r="AO91" s="309">
        <f>AND(A91&gt;=zakresy_produkcyjne!B$2,A91&lt;=zakresy_produkcyjne!B$3)</f>
        <v/>
      </c>
      <c r="AP91" s="309">
        <f>AND(B91&gt;=zakresy_produkcyjne!C$2,B91&lt;=zakresy_produkcyjne!C$3)</f>
        <v/>
      </c>
      <c r="AQ91" s="309">
        <f>AND(C91&gt;=zakresy_produkcyjne!D$2,C91&lt;=zakresy_produkcyjne!D$3)</f>
        <v/>
      </c>
      <c r="AR91" s="309">
        <f>AND(D91&gt;=zakresy_produkcyjne!E$2,D91&lt;=zakresy_produkcyjne!E$3)</f>
        <v/>
      </c>
      <c r="AS91" s="309">
        <f>AND(E91&gt;=zakresy_produkcyjne!F$2,E91&lt;=zakresy_produkcyjne!F$3)</f>
        <v/>
      </c>
      <c r="AT91" s="309">
        <f>AND(F91&gt;=zakresy_produkcyjne!G$2,F91&lt;=zakresy_produkcyjne!G$3)</f>
        <v/>
      </c>
      <c r="AU91" s="309">
        <f>AND(G91&gt;=zakresy_produkcyjne!H$2,G91&lt;=zakresy_produkcyjne!H$3)</f>
        <v/>
      </c>
      <c r="AV91" s="309">
        <f>AND(O91&gt;=zakresy_produkcyjne!I$2,O91&lt;=zakresy_produkcyjne!I$3)</f>
        <v/>
      </c>
      <c r="AW91" s="309">
        <f>AND(P91&gt;=zakresy_produkcyjne!J$2,P91&lt;=zakresy_produkcyjne!J$3)</f>
        <v/>
      </c>
      <c r="AX91" s="309">
        <f>AND(Q91&gt;=zakresy_produkcyjne!K$2,Q91&lt;=zakresy_produkcyjne!K$3)</f>
        <v/>
      </c>
      <c r="AY91" s="309">
        <f>AND(R91&gt;=zakresy_produkcyjne!L$2,R91&lt;=zakresy_produkcyjne!L$3)</f>
        <v/>
      </c>
      <c r="AZ91" s="328">
        <f>AND(AO91:AU91)</f>
        <v/>
      </c>
      <c r="BA91" s="328">
        <f>AND(AV91:AY91)</f>
        <v/>
      </c>
      <c r="BB91" s="328">
        <f>AND(AZ91:BA91)</f>
        <v/>
      </c>
      <c r="BC91" s="309">
        <f>AO91*zakresy_produkcyjne!B$4+AP91*zakresy_produkcyjne!C$4+AQ91*zakresy_produkcyjne!D$4+AR91*zakresy_produkcyjne!E$4+AS91*zakresy_produkcyjne!F$4+AT91*zakresy_produkcyjne!G$4+AU91*zakresy_produkcyjne!H$4+AV91*zakresy_produkcyjne!I$4+AW91*zakresy_produkcyjne!J$4+AX91*zakresy_produkcyjne!K$4+AY91*zakresy_produkcyjne!L$4</f>
        <v/>
      </c>
    </row>
    <row customHeight="1" ht="15" r="92" s="311">
      <c r="A92" s="337" t="n">
        <v>3.41</v>
      </c>
      <c r="B92" s="337" t="n">
        <v>2.62</v>
      </c>
      <c r="C92" s="337" t="n">
        <v>0.3</v>
      </c>
      <c r="D92" s="337" t="n">
        <v>0.056</v>
      </c>
      <c r="E92" s="337" t="n">
        <v>0.48</v>
      </c>
      <c r="F92" s="337" t="n">
        <v>0</v>
      </c>
      <c r="G92" s="337" t="n">
        <v>0</v>
      </c>
      <c r="H92" s="337" t="n">
        <v>0.016</v>
      </c>
      <c r="I92" s="337" t="n">
        <v>0.046</v>
      </c>
      <c r="J92" s="337" t="n">
        <v>0</v>
      </c>
      <c r="K92" s="337" t="n">
        <v>0</v>
      </c>
      <c r="L92" s="337" t="n">
        <v>0</v>
      </c>
      <c r="M92" s="337" t="n">
        <v>0</v>
      </c>
      <c r="N92" s="337" t="n">
        <v>0</v>
      </c>
      <c r="O92" s="337" t="n">
        <v>860</v>
      </c>
      <c r="P92" s="337" t="n">
        <v>60</v>
      </c>
      <c r="Q92" s="337" t="n">
        <v>400</v>
      </c>
      <c r="R92" s="337" t="n">
        <v>32</v>
      </c>
      <c r="S92" s="337" t="n"/>
      <c r="T92" s="337" t="n"/>
      <c r="U92" s="337" t="n"/>
      <c r="V92" s="337" t="n"/>
      <c r="W92" s="338" t="n">
        <v>14.8333333333333</v>
      </c>
      <c r="X92" s="337">
        <f>11*W92</f>
        <v/>
      </c>
      <c r="Y92" s="598" t="n">
        <v>4</v>
      </c>
      <c r="Z92" s="340" t="n"/>
      <c r="AA92" s="340" t="n"/>
      <c r="AB92" s="340" t="n"/>
      <c r="AC92" s="340" t="n"/>
      <c r="AD92" s="340" t="n">
        <v>1</v>
      </c>
      <c r="AE92" s="340" t="n"/>
      <c r="AF92" s="340" t="n"/>
      <c r="AG92" s="340" t="n"/>
      <c r="AH92" s="340" t="n"/>
      <c r="AI92" s="340" t="n"/>
      <c r="AJ92" s="340" t="n"/>
      <c r="AK92" s="340" t="n"/>
      <c r="AL92" s="309">
        <f>NOT(OR(ISBLANK(S92),ISBLANK(T92),ISBLANK(U92),ISBLANK(V92),AND(ISBLANK(W92),ISBLANK(X92))))</f>
        <v/>
      </c>
      <c r="AM92" s="309" t="n">
        <v>25</v>
      </c>
      <c r="AN92" s="309">
        <f>IF(AM92&lt;=30,1,IF(AM92&lt;=60,2,IF(AM92&lt;=100,3,"bd")))</f>
        <v/>
      </c>
      <c r="AO92" s="309">
        <f>AND(A92&gt;=zakresy_produkcyjne!B$2,A92&lt;=zakresy_produkcyjne!B$3)</f>
        <v/>
      </c>
      <c r="AP92" s="309">
        <f>AND(B92&gt;=zakresy_produkcyjne!C$2,B92&lt;=zakresy_produkcyjne!C$3)</f>
        <v/>
      </c>
      <c r="AQ92" s="309">
        <f>AND(C92&gt;=zakresy_produkcyjne!D$2,C92&lt;=zakresy_produkcyjne!D$3)</f>
        <v/>
      </c>
      <c r="AR92" s="309">
        <f>AND(D92&gt;=zakresy_produkcyjne!E$2,D92&lt;=zakresy_produkcyjne!E$3)</f>
        <v/>
      </c>
      <c r="AS92" s="309">
        <f>AND(E92&gt;=zakresy_produkcyjne!F$2,E92&lt;=zakresy_produkcyjne!F$3)</f>
        <v/>
      </c>
      <c r="AT92" s="309">
        <f>AND(F92&gt;=zakresy_produkcyjne!G$2,F92&lt;=zakresy_produkcyjne!G$3)</f>
        <v/>
      </c>
      <c r="AU92" s="309">
        <f>AND(G92&gt;=zakresy_produkcyjne!H$2,G92&lt;=zakresy_produkcyjne!H$3)</f>
        <v/>
      </c>
      <c r="AV92" s="309">
        <f>AND(O92&gt;=zakresy_produkcyjne!I$2,O92&lt;=zakresy_produkcyjne!I$3)</f>
        <v/>
      </c>
      <c r="AW92" s="309">
        <f>AND(P92&gt;=zakresy_produkcyjne!J$2,P92&lt;=zakresy_produkcyjne!J$3)</f>
        <v/>
      </c>
      <c r="AX92" s="309">
        <f>AND(Q92&gt;=zakresy_produkcyjne!K$2,Q92&lt;=zakresy_produkcyjne!K$3)</f>
        <v/>
      </c>
      <c r="AY92" s="309">
        <f>AND(R92&gt;=zakresy_produkcyjne!L$2,R92&lt;=zakresy_produkcyjne!L$3)</f>
        <v/>
      </c>
      <c r="AZ92" s="328">
        <f>AND(AO92:AU92)</f>
        <v/>
      </c>
      <c r="BA92" s="328">
        <f>AND(AV92:AY92)</f>
        <v/>
      </c>
      <c r="BB92" s="328">
        <f>AND(AZ92:BA92)</f>
        <v/>
      </c>
      <c r="BC92" s="309">
        <f>AO92*zakresy_produkcyjne!B$4+AP92*zakresy_produkcyjne!C$4+AQ92*zakresy_produkcyjne!D$4+AR92*zakresy_produkcyjne!E$4+AS92*zakresy_produkcyjne!F$4+AT92*zakresy_produkcyjne!G$4+AU92*zakresy_produkcyjne!H$4+AV92*zakresy_produkcyjne!I$4+AW92*zakresy_produkcyjne!J$4+AX92*zakresy_produkcyjne!K$4+AY92*zakresy_produkcyjne!L$4</f>
        <v/>
      </c>
    </row>
    <row customHeight="1" ht="15" r="93" s="311">
      <c r="A93" s="337" t="n">
        <v>3.41</v>
      </c>
      <c r="B93" s="337" t="n">
        <v>2.62</v>
      </c>
      <c r="C93" s="337" t="n">
        <v>0.3</v>
      </c>
      <c r="D93" s="337" t="n">
        <v>0.056</v>
      </c>
      <c r="E93" s="337" t="n">
        <v>0.48</v>
      </c>
      <c r="F93" s="337" t="n">
        <v>0</v>
      </c>
      <c r="G93" s="337" t="n">
        <v>0</v>
      </c>
      <c r="H93" s="337" t="n">
        <v>0.016</v>
      </c>
      <c r="I93" s="337" t="n">
        <v>0.046</v>
      </c>
      <c r="J93" s="337" t="n">
        <v>0</v>
      </c>
      <c r="K93" s="337" t="n">
        <v>0</v>
      </c>
      <c r="L93" s="337" t="n">
        <v>0</v>
      </c>
      <c r="M93" s="337" t="n">
        <v>0</v>
      </c>
      <c r="N93" s="337" t="n">
        <v>0</v>
      </c>
      <c r="O93" s="337" t="n">
        <v>860</v>
      </c>
      <c r="P93" s="337" t="n">
        <v>60</v>
      </c>
      <c r="Q93" s="337" t="n">
        <v>400</v>
      </c>
      <c r="R93" s="337" t="n">
        <v>64</v>
      </c>
      <c r="S93" s="337" t="n"/>
      <c r="T93" s="337" t="n"/>
      <c r="U93" s="337" t="n"/>
      <c r="V93" s="337" t="n"/>
      <c r="W93" s="338" t="n">
        <v>14.2</v>
      </c>
      <c r="X93" s="337">
        <f>11*W93</f>
        <v/>
      </c>
      <c r="Y93" s="598" t="n">
        <v>4</v>
      </c>
      <c r="Z93" s="340" t="n"/>
      <c r="AA93" s="340" t="n"/>
      <c r="AB93" s="340" t="n"/>
      <c r="AC93" s="340" t="n"/>
      <c r="AD93" s="340" t="n">
        <v>1</v>
      </c>
      <c r="AE93" s="340" t="n"/>
      <c r="AF93" s="340" t="n"/>
      <c r="AG93" s="340" t="n"/>
      <c r="AH93" s="340" t="n"/>
      <c r="AI93" s="340" t="n"/>
      <c r="AJ93" s="340" t="n"/>
      <c r="AK93" s="340" t="n"/>
      <c r="AL93" s="309">
        <f>NOT(OR(ISBLANK(S93),ISBLANK(T93),ISBLANK(U93),ISBLANK(V93),AND(ISBLANK(W93),ISBLANK(X93))))</f>
        <v/>
      </c>
      <c r="AM93" s="309" t="n">
        <v>25</v>
      </c>
      <c r="AN93" s="309">
        <f>IF(AM93&lt;=30,1,IF(AM93&lt;=60,2,IF(AM93&lt;=100,3,"bd")))</f>
        <v/>
      </c>
      <c r="AO93" s="309">
        <f>AND(A93&gt;=zakresy_produkcyjne!B$2,A93&lt;=zakresy_produkcyjne!B$3)</f>
        <v/>
      </c>
      <c r="AP93" s="309">
        <f>AND(B93&gt;=zakresy_produkcyjne!C$2,B93&lt;=zakresy_produkcyjne!C$3)</f>
        <v/>
      </c>
      <c r="AQ93" s="309">
        <f>AND(C93&gt;=zakresy_produkcyjne!D$2,C93&lt;=zakresy_produkcyjne!D$3)</f>
        <v/>
      </c>
      <c r="AR93" s="309">
        <f>AND(D93&gt;=zakresy_produkcyjne!E$2,D93&lt;=zakresy_produkcyjne!E$3)</f>
        <v/>
      </c>
      <c r="AS93" s="309">
        <f>AND(E93&gt;=zakresy_produkcyjne!F$2,E93&lt;=zakresy_produkcyjne!F$3)</f>
        <v/>
      </c>
      <c r="AT93" s="309">
        <f>AND(F93&gt;=zakresy_produkcyjne!G$2,F93&lt;=zakresy_produkcyjne!G$3)</f>
        <v/>
      </c>
      <c r="AU93" s="309">
        <f>AND(G93&gt;=zakresy_produkcyjne!H$2,G93&lt;=zakresy_produkcyjne!H$3)</f>
        <v/>
      </c>
      <c r="AV93" s="309">
        <f>AND(O93&gt;=zakresy_produkcyjne!I$2,O93&lt;=zakresy_produkcyjne!I$3)</f>
        <v/>
      </c>
      <c r="AW93" s="309">
        <f>AND(P93&gt;=zakresy_produkcyjne!J$2,P93&lt;=zakresy_produkcyjne!J$3)</f>
        <v/>
      </c>
      <c r="AX93" s="309">
        <f>AND(Q93&gt;=zakresy_produkcyjne!K$2,Q93&lt;=zakresy_produkcyjne!K$3)</f>
        <v/>
      </c>
      <c r="AY93" s="309">
        <f>AND(R93&gt;=zakresy_produkcyjne!L$2,R93&lt;=zakresy_produkcyjne!L$3)</f>
        <v/>
      </c>
      <c r="AZ93" s="328">
        <f>AND(AO93:AU93)</f>
        <v/>
      </c>
      <c r="BA93" s="328">
        <f>AND(AV93:AY93)</f>
        <v/>
      </c>
      <c r="BB93" s="328">
        <f>AND(AZ93:BA93)</f>
        <v/>
      </c>
      <c r="BC93" s="309">
        <f>AO93*zakresy_produkcyjne!B$4+AP93*zakresy_produkcyjne!C$4+AQ93*zakresy_produkcyjne!D$4+AR93*zakresy_produkcyjne!E$4+AS93*zakresy_produkcyjne!F$4+AT93*zakresy_produkcyjne!G$4+AU93*zakresy_produkcyjne!H$4+AV93*zakresy_produkcyjne!I$4+AW93*zakresy_produkcyjne!J$4+AX93*zakresy_produkcyjne!K$4+AY93*zakresy_produkcyjne!L$4</f>
        <v/>
      </c>
    </row>
    <row customHeight="1" ht="15" r="94" s="311">
      <c r="A94" s="337" t="n">
        <v>3.41</v>
      </c>
      <c r="B94" s="337" t="n">
        <v>2.62</v>
      </c>
      <c r="C94" s="337" t="n">
        <v>0.3</v>
      </c>
      <c r="D94" s="337" t="n">
        <v>0.056</v>
      </c>
      <c r="E94" s="337" t="n">
        <v>0.48</v>
      </c>
      <c r="F94" s="337" t="n">
        <v>0</v>
      </c>
      <c r="G94" s="337" t="n">
        <v>0</v>
      </c>
      <c r="H94" s="337" t="n">
        <v>0.016</v>
      </c>
      <c r="I94" s="337" t="n">
        <v>0.046</v>
      </c>
      <c r="J94" s="337" t="n">
        <v>0</v>
      </c>
      <c r="K94" s="337" t="n">
        <v>0</v>
      </c>
      <c r="L94" s="337" t="n">
        <v>0</v>
      </c>
      <c r="M94" s="337" t="n">
        <v>0</v>
      </c>
      <c r="N94" s="337" t="n">
        <v>0</v>
      </c>
      <c r="O94" s="337" t="n">
        <v>900</v>
      </c>
      <c r="P94" s="337" t="n">
        <v>60</v>
      </c>
      <c r="Q94" s="337" t="n">
        <v>300</v>
      </c>
      <c r="R94" s="337" t="n">
        <v>8</v>
      </c>
      <c r="S94" s="337" t="n"/>
      <c r="T94" s="337" t="n"/>
      <c r="U94" s="337" t="n"/>
      <c r="V94" s="337" t="n"/>
      <c r="W94" s="338" t="n">
        <v>7.9</v>
      </c>
      <c r="X94" s="337">
        <f>11*W94</f>
        <v/>
      </c>
      <c r="Y94" s="598" t="n">
        <v>4</v>
      </c>
      <c r="Z94" s="340" t="n"/>
      <c r="AA94" s="340" t="n"/>
      <c r="AB94" s="340" t="n"/>
      <c r="AC94" s="340" t="n"/>
      <c r="AD94" s="340" t="n"/>
      <c r="AE94" s="340" t="n"/>
      <c r="AF94" s="340" t="n"/>
      <c r="AG94" s="340" t="n"/>
      <c r="AH94" s="340" t="n"/>
      <c r="AI94" s="340" t="n"/>
      <c r="AJ94" s="340" t="n"/>
      <c r="AK94" s="340" t="n"/>
      <c r="AL94" s="309">
        <f>NOT(OR(ISBLANK(S94),ISBLANK(T94),ISBLANK(U94),ISBLANK(V94),AND(ISBLANK(W94),ISBLANK(X94))))</f>
        <v/>
      </c>
      <c r="AM94" s="309" t="n">
        <v>25</v>
      </c>
      <c r="AN94" s="309">
        <f>IF(AM94&lt;=30,1,IF(AM94&lt;=60,2,IF(AM94&lt;=100,3,"bd")))</f>
        <v/>
      </c>
      <c r="AO94" s="309">
        <f>AND(A94&gt;=zakresy_produkcyjne!B$2,A94&lt;=zakresy_produkcyjne!B$3)</f>
        <v/>
      </c>
      <c r="AP94" s="309">
        <f>AND(B94&gt;=zakresy_produkcyjne!C$2,B94&lt;=zakresy_produkcyjne!C$3)</f>
        <v/>
      </c>
      <c r="AQ94" s="309">
        <f>AND(C94&gt;=zakresy_produkcyjne!D$2,C94&lt;=zakresy_produkcyjne!D$3)</f>
        <v/>
      </c>
      <c r="AR94" s="309">
        <f>AND(D94&gt;=zakresy_produkcyjne!E$2,D94&lt;=zakresy_produkcyjne!E$3)</f>
        <v/>
      </c>
      <c r="AS94" s="309">
        <f>AND(E94&gt;=zakresy_produkcyjne!F$2,E94&lt;=zakresy_produkcyjne!F$3)</f>
        <v/>
      </c>
      <c r="AT94" s="309">
        <f>AND(F94&gt;=zakresy_produkcyjne!G$2,F94&lt;=zakresy_produkcyjne!G$3)</f>
        <v/>
      </c>
      <c r="AU94" s="309">
        <f>AND(G94&gt;=zakresy_produkcyjne!H$2,G94&lt;=zakresy_produkcyjne!H$3)</f>
        <v/>
      </c>
      <c r="AV94" s="309">
        <f>AND(O94&gt;=zakresy_produkcyjne!I$2,O94&lt;=zakresy_produkcyjne!I$3)</f>
        <v/>
      </c>
      <c r="AW94" s="309">
        <f>AND(P94&gt;=zakresy_produkcyjne!J$2,P94&lt;=zakresy_produkcyjne!J$3)</f>
        <v/>
      </c>
      <c r="AX94" s="309">
        <f>AND(Q94&gt;=zakresy_produkcyjne!K$2,Q94&lt;=zakresy_produkcyjne!K$3)</f>
        <v/>
      </c>
      <c r="AY94" s="309">
        <f>AND(R94&gt;=zakresy_produkcyjne!L$2,R94&lt;=zakresy_produkcyjne!L$3)</f>
        <v/>
      </c>
      <c r="AZ94" s="328">
        <f>AND(AO94:AU94)</f>
        <v/>
      </c>
      <c r="BA94" s="328">
        <f>AND(AV94:AY94)</f>
        <v/>
      </c>
      <c r="BB94" s="328">
        <f>AND(AZ94:BA94)</f>
        <v/>
      </c>
      <c r="BC94" s="309">
        <f>AO94*zakresy_produkcyjne!B$4+AP94*zakresy_produkcyjne!C$4+AQ94*zakresy_produkcyjne!D$4+AR94*zakresy_produkcyjne!E$4+AS94*zakresy_produkcyjne!F$4+AT94*zakresy_produkcyjne!G$4+AU94*zakresy_produkcyjne!H$4+AV94*zakresy_produkcyjne!I$4+AW94*zakresy_produkcyjne!J$4+AX94*zakresy_produkcyjne!K$4+AY94*zakresy_produkcyjne!L$4</f>
        <v/>
      </c>
    </row>
    <row customHeight="1" ht="15" r="95" s="311">
      <c r="A95" s="337" t="n">
        <v>3.41</v>
      </c>
      <c r="B95" s="337" t="n">
        <v>2.62</v>
      </c>
      <c r="C95" s="337" t="n">
        <v>0.3</v>
      </c>
      <c r="D95" s="337" t="n">
        <v>0.056</v>
      </c>
      <c r="E95" s="337" t="n">
        <v>0.48</v>
      </c>
      <c r="F95" s="337" t="n">
        <v>0</v>
      </c>
      <c r="G95" s="337" t="n">
        <v>0</v>
      </c>
      <c r="H95" s="337" t="n">
        <v>0.016</v>
      </c>
      <c r="I95" s="337" t="n">
        <v>0.046</v>
      </c>
      <c r="J95" s="337" t="n">
        <v>0</v>
      </c>
      <c r="K95" s="337" t="n">
        <v>0</v>
      </c>
      <c r="L95" s="337" t="n">
        <v>0</v>
      </c>
      <c r="M95" s="337" t="n">
        <v>0</v>
      </c>
      <c r="N95" s="337" t="n">
        <v>0</v>
      </c>
      <c r="O95" s="337" t="n">
        <v>900</v>
      </c>
      <c r="P95" s="337" t="n">
        <v>60</v>
      </c>
      <c r="Q95" s="337" t="n">
        <v>300</v>
      </c>
      <c r="R95" s="337" t="n">
        <v>16</v>
      </c>
      <c r="S95" s="337" t="n"/>
      <c r="T95" s="337" t="n"/>
      <c r="U95" s="337" t="n"/>
      <c r="V95" s="337" t="n"/>
      <c r="W95" s="338" t="n">
        <v>8.06666666666667</v>
      </c>
      <c r="X95" s="337">
        <f>11*W95</f>
        <v/>
      </c>
      <c r="Y95" s="598" t="n">
        <v>4</v>
      </c>
      <c r="Z95" s="340" t="n"/>
      <c r="AA95" s="340" t="n"/>
      <c r="AB95" s="340" t="n"/>
      <c r="AC95" s="340" t="n"/>
      <c r="AD95" s="340" t="n"/>
      <c r="AE95" s="340" t="n"/>
      <c r="AF95" s="340" t="n"/>
      <c r="AG95" s="340" t="n"/>
      <c r="AH95" s="340" t="n"/>
      <c r="AI95" s="340" t="n"/>
      <c r="AJ95" s="340" t="n"/>
      <c r="AK95" s="340" t="n"/>
      <c r="AL95" s="309">
        <f>NOT(OR(ISBLANK(S95),ISBLANK(T95),ISBLANK(U95),ISBLANK(V95),AND(ISBLANK(W95),ISBLANK(X95))))</f>
        <v/>
      </c>
      <c r="AM95" s="309" t="n">
        <v>25</v>
      </c>
      <c r="AN95" s="309">
        <f>IF(AM95&lt;=30,1,IF(AM95&lt;=60,2,IF(AM95&lt;=100,3,"bd")))</f>
        <v/>
      </c>
      <c r="AO95" s="309">
        <f>AND(A95&gt;=zakresy_produkcyjne!B$2,A95&lt;=zakresy_produkcyjne!B$3)</f>
        <v/>
      </c>
      <c r="AP95" s="309">
        <f>AND(B95&gt;=zakresy_produkcyjne!C$2,B95&lt;=zakresy_produkcyjne!C$3)</f>
        <v/>
      </c>
      <c r="AQ95" s="309">
        <f>AND(C95&gt;=zakresy_produkcyjne!D$2,C95&lt;=zakresy_produkcyjne!D$3)</f>
        <v/>
      </c>
      <c r="AR95" s="309">
        <f>AND(D95&gt;=zakresy_produkcyjne!E$2,D95&lt;=zakresy_produkcyjne!E$3)</f>
        <v/>
      </c>
      <c r="AS95" s="309">
        <f>AND(E95&gt;=zakresy_produkcyjne!F$2,E95&lt;=zakresy_produkcyjne!F$3)</f>
        <v/>
      </c>
      <c r="AT95" s="309">
        <f>AND(F95&gt;=zakresy_produkcyjne!G$2,F95&lt;=zakresy_produkcyjne!G$3)</f>
        <v/>
      </c>
      <c r="AU95" s="309">
        <f>AND(G95&gt;=zakresy_produkcyjne!H$2,G95&lt;=zakresy_produkcyjne!H$3)</f>
        <v/>
      </c>
      <c r="AV95" s="309">
        <f>AND(O95&gt;=zakresy_produkcyjne!I$2,O95&lt;=zakresy_produkcyjne!I$3)</f>
        <v/>
      </c>
      <c r="AW95" s="309">
        <f>AND(P95&gt;=zakresy_produkcyjne!J$2,P95&lt;=zakresy_produkcyjne!J$3)</f>
        <v/>
      </c>
      <c r="AX95" s="309">
        <f>AND(Q95&gt;=zakresy_produkcyjne!K$2,Q95&lt;=zakresy_produkcyjne!K$3)</f>
        <v/>
      </c>
      <c r="AY95" s="309">
        <f>AND(R95&gt;=zakresy_produkcyjne!L$2,R95&lt;=zakresy_produkcyjne!L$3)</f>
        <v/>
      </c>
      <c r="AZ95" s="328">
        <f>AND(AO95:AU95)</f>
        <v/>
      </c>
      <c r="BA95" s="328">
        <f>AND(AV95:AY95)</f>
        <v/>
      </c>
      <c r="BB95" s="328">
        <f>AND(AZ95:BA95)</f>
        <v/>
      </c>
      <c r="BC95" s="309">
        <f>AO95*zakresy_produkcyjne!B$4+AP95*zakresy_produkcyjne!C$4+AQ95*zakresy_produkcyjne!D$4+AR95*zakresy_produkcyjne!E$4+AS95*zakresy_produkcyjne!F$4+AT95*zakresy_produkcyjne!G$4+AU95*zakresy_produkcyjne!H$4+AV95*zakresy_produkcyjne!I$4+AW95*zakresy_produkcyjne!J$4+AX95*zakresy_produkcyjne!K$4+AY95*zakresy_produkcyjne!L$4</f>
        <v/>
      </c>
    </row>
    <row customHeight="1" ht="15" r="96" s="311">
      <c r="A96" s="337" t="n">
        <v>3.41</v>
      </c>
      <c r="B96" s="337" t="n">
        <v>2.62</v>
      </c>
      <c r="C96" s="337" t="n">
        <v>0.3</v>
      </c>
      <c r="D96" s="337" t="n">
        <v>0.056</v>
      </c>
      <c r="E96" s="337" t="n">
        <v>0.48</v>
      </c>
      <c r="F96" s="337" t="n">
        <v>0</v>
      </c>
      <c r="G96" s="337" t="n">
        <v>0</v>
      </c>
      <c r="H96" s="337" t="n">
        <v>0.016</v>
      </c>
      <c r="I96" s="337" t="n">
        <v>0.046</v>
      </c>
      <c r="J96" s="337" t="n">
        <v>0</v>
      </c>
      <c r="K96" s="337" t="n">
        <v>0</v>
      </c>
      <c r="L96" s="337" t="n">
        <v>0</v>
      </c>
      <c r="M96" s="337" t="n">
        <v>0</v>
      </c>
      <c r="N96" s="337" t="n">
        <v>0</v>
      </c>
      <c r="O96" s="337" t="n">
        <v>900</v>
      </c>
      <c r="P96" s="337" t="n">
        <v>60</v>
      </c>
      <c r="Q96" s="337" t="n">
        <v>300</v>
      </c>
      <c r="R96" s="337" t="n">
        <v>32</v>
      </c>
      <c r="S96" s="337" t="n"/>
      <c r="T96" s="337" t="n"/>
      <c r="U96" s="337" t="n"/>
      <c r="V96" s="337" t="n"/>
      <c r="W96" s="338" t="n">
        <v>8.33333333333333</v>
      </c>
      <c r="X96" s="337">
        <f>11*W96</f>
        <v/>
      </c>
      <c r="Y96" s="598" t="n">
        <v>4</v>
      </c>
      <c r="Z96" s="340" t="n"/>
      <c r="AA96" s="340" t="n"/>
      <c r="AB96" s="340" t="n"/>
      <c r="AC96" s="340" t="n"/>
      <c r="AD96" s="340" t="n"/>
      <c r="AE96" s="340" t="n"/>
      <c r="AF96" s="340" t="n"/>
      <c r="AG96" s="340" t="n"/>
      <c r="AH96" s="340" t="n"/>
      <c r="AI96" s="340" t="n"/>
      <c r="AJ96" s="340" t="n"/>
      <c r="AK96" s="340" t="n"/>
      <c r="AL96" s="309">
        <f>NOT(OR(ISBLANK(S96),ISBLANK(T96),ISBLANK(U96),ISBLANK(V96),AND(ISBLANK(W96),ISBLANK(X96))))</f>
        <v/>
      </c>
      <c r="AM96" s="309" t="n">
        <v>25</v>
      </c>
      <c r="AN96" s="309">
        <f>IF(AM96&lt;=30,1,IF(AM96&lt;=60,2,IF(AM96&lt;=100,3,"bd")))</f>
        <v/>
      </c>
      <c r="AO96" s="309">
        <f>AND(A96&gt;=zakresy_produkcyjne!B$2,A96&lt;=zakresy_produkcyjne!B$3)</f>
        <v/>
      </c>
      <c r="AP96" s="309">
        <f>AND(B96&gt;=zakresy_produkcyjne!C$2,B96&lt;=zakresy_produkcyjne!C$3)</f>
        <v/>
      </c>
      <c r="AQ96" s="309">
        <f>AND(C96&gt;=zakresy_produkcyjne!D$2,C96&lt;=zakresy_produkcyjne!D$3)</f>
        <v/>
      </c>
      <c r="AR96" s="309">
        <f>AND(D96&gt;=zakresy_produkcyjne!E$2,D96&lt;=zakresy_produkcyjne!E$3)</f>
        <v/>
      </c>
      <c r="AS96" s="309">
        <f>AND(E96&gt;=zakresy_produkcyjne!F$2,E96&lt;=zakresy_produkcyjne!F$3)</f>
        <v/>
      </c>
      <c r="AT96" s="309">
        <f>AND(F96&gt;=zakresy_produkcyjne!G$2,F96&lt;=zakresy_produkcyjne!G$3)</f>
        <v/>
      </c>
      <c r="AU96" s="309">
        <f>AND(G96&gt;=zakresy_produkcyjne!H$2,G96&lt;=zakresy_produkcyjne!H$3)</f>
        <v/>
      </c>
      <c r="AV96" s="309">
        <f>AND(O96&gt;=zakresy_produkcyjne!I$2,O96&lt;=zakresy_produkcyjne!I$3)</f>
        <v/>
      </c>
      <c r="AW96" s="309">
        <f>AND(P96&gt;=zakresy_produkcyjne!J$2,P96&lt;=zakresy_produkcyjne!J$3)</f>
        <v/>
      </c>
      <c r="AX96" s="309">
        <f>AND(Q96&gt;=zakresy_produkcyjne!K$2,Q96&lt;=zakresy_produkcyjne!K$3)</f>
        <v/>
      </c>
      <c r="AY96" s="309">
        <f>AND(R96&gt;=zakresy_produkcyjne!L$2,R96&lt;=zakresy_produkcyjne!L$3)</f>
        <v/>
      </c>
      <c r="AZ96" s="328">
        <f>AND(AO96:AU96)</f>
        <v/>
      </c>
      <c r="BA96" s="328">
        <f>AND(AV96:AY96)</f>
        <v/>
      </c>
      <c r="BB96" s="328">
        <f>AND(AZ96:BA96)</f>
        <v/>
      </c>
      <c r="BC96" s="309">
        <f>AO96*zakresy_produkcyjne!B$4+AP96*zakresy_produkcyjne!C$4+AQ96*zakresy_produkcyjne!D$4+AR96*zakresy_produkcyjne!E$4+AS96*zakresy_produkcyjne!F$4+AT96*zakresy_produkcyjne!G$4+AU96*zakresy_produkcyjne!H$4+AV96*zakresy_produkcyjne!I$4+AW96*zakresy_produkcyjne!J$4+AX96*zakresy_produkcyjne!K$4+AY96*zakresy_produkcyjne!L$4</f>
        <v/>
      </c>
    </row>
    <row customHeight="1" ht="15" r="97" s="311">
      <c r="A97" s="337" t="n">
        <v>3.41</v>
      </c>
      <c r="B97" s="337" t="n">
        <v>2.62</v>
      </c>
      <c r="C97" s="337" t="n">
        <v>0.3</v>
      </c>
      <c r="D97" s="337" t="n">
        <v>0.056</v>
      </c>
      <c r="E97" s="337" t="n">
        <v>0.48</v>
      </c>
      <c r="F97" s="337" t="n">
        <v>0</v>
      </c>
      <c r="G97" s="337" t="n">
        <v>0</v>
      </c>
      <c r="H97" s="337" t="n">
        <v>0.016</v>
      </c>
      <c r="I97" s="337" t="n">
        <v>0.046</v>
      </c>
      <c r="J97" s="337" t="n">
        <v>0</v>
      </c>
      <c r="K97" s="337" t="n">
        <v>0</v>
      </c>
      <c r="L97" s="337" t="n">
        <v>0</v>
      </c>
      <c r="M97" s="337" t="n">
        <v>0</v>
      </c>
      <c r="N97" s="337" t="n">
        <v>0</v>
      </c>
      <c r="O97" s="337" t="n">
        <v>900</v>
      </c>
      <c r="P97" s="337" t="n">
        <v>60</v>
      </c>
      <c r="Q97" s="337" t="n">
        <v>300</v>
      </c>
      <c r="R97" s="337" t="n">
        <v>64</v>
      </c>
      <c r="S97" s="337" t="n"/>
      <c r="T97" s="337" t="n"/>
      <c r="U97" s="337" t="n"/>
      <c r="V97" s="337" t="n"/>
      <c r="W97" s="338" t="n">
        <v>7.83333333333333</v>
      </c>
      <c r="X97" s="337">
        <f>11*W97</f>
        <v/>
      </c>
      <c r="Y97" s="598" t="n">
        <v>4</v>
      </c>
      <c r="Z97" s="340" t="n"/>
      <c r="AA97" s="340" t="n"/>
      <c r="AB97" s="340" t="n"/>
      <c r="AC97" s="340" t="n"/>
      <c r="AD97" s="340" t="n"/>
      <c r="AE97" s="340" t="n"/>
      <c r="AF97" s="340" t="n"/>
      <c r="AG97" s="340" t="n"/>
      <c r="AH97" s="340" t="n"/>
      <c r="AI97" s="340" t="n"/>
      <c r="AJ97" s="340" t="n"/>
      <c r="AK97" s="340" t="n"/>
      <c r="AL97" s="309">
        <f>NOT(OR(ISBLANK(S97),ISBLANK(T97),ISBLANK(U97),ISBLANK(V97),AND(ISBLANK(W97),ISBLANK(X97))))</f>
        <v/>
      </c>
      <c r="AM97" s="309" t="n">
        <v>25</v>
      </c>
      <c r="AN97" s="309">
        <f>IF(AM97&lt;=30,1,IF(AM97&lt;=60,2,IF(AM97&lt;=100,3,"bd")))</f>
        <v/>
      </c>
      <c r="AO97" s="309">
        <f>AND(A97&gt;=zakresy_produkcyjne!B$2,A97&lt;=zakresy_produkcyjne!B$3)</f>
        <v/>
      </c>
      <c r="AP97" s="309">
        <f>AND(B97&gt;=zakresy_produkcyjne!C$2,B97&lt;=zakresy_produkcyjne!C$3)</f>
        <v/>
      </c>
      <c r="AQ97" s="309">
        <f>AND(C97&gt;=zakresy_produkcyjne!D$2,C97&lt;=zakresy_produkcyjne!D$3)</f>
        <v/>
      </c>
      <c r="AR97" s="309">
        <f>AND(D97&gt;=zakresy_produkcyjne!E$2,D97&lt;=zakresy_produkcyjne!E$3)</f>
        <v/>
      </c>
      <c r="AS97" s="309">
        <f>AND(E97&gt;=zakresy_produkcyjne!F$2,E97&lt;=zakresy_produkcyjne!F$3)</f>
        <v/>
      </c>
      <c r="AT97" s="309">
        <f>AND(F97&gt;=zakresy_produkcyjne!G$2,F97&lt;=zakresy_produkcyjne!G$3)</f>
        <v/>
      </c>
      <c r="AU97" s="309">
        <f>AND(G97&gt;=zakresy_produkcyjne!H$2,G97&lt;=zakresy_produkcyjne!H$3)</f>
        <v/>
      </c>
      <c r="AV97" s="309">
        <f>AND(O97&gt;=zakresy_produkcyjne!I$2,O97&lt;=zakresy_produkcyjne!I$3)</f>
        <v/>
      </c>
      <c r="AW97" s="309">
        <f>AND(P97&gt;=zakresy_produkcyjne!J$2,P97&lt;=zakresy_produkcyjne!J$3)</f>
        <v/>
      </c>
      <c r="AX97" s="309">
        <f>AND(Q97&gt;=zakresy_produkcyjne!K$2,Q97&lt;=zakresy_produkcyjne!K$3)</f>
        <v/>
      </c>
      <c r="AY97" s="309">
        <f>AND(R97&gt;=zakresy_produkcyjne!L$2,R97&lt;=zakresy_produkcyjne!L$3)</f>
        <v/>
      </c>
      <c r="AZ97" s="328">
        <f>AND(AO97:AU97)</f>
        <v/>
      </c>
      <c r="BA97" s="328">
        <f>AND(AV97:AY97)</f>
        <v/>
      </c>
      <c r="BB97" s="328">
        <f>AND(AZ97:BA97)</f>
        <v/>
      </c>
      <c r="BC97" s="309">
        <f>AO97*zakresy_produkcyjne!B$4+AP97*zakresy_produkcyjne!C$4+AQ97*zakresy_produkcyjne!D$4+AR97*zakresy_produkcyjne!E$4+AS97*zakresy_produkcyjne!F$4+AT97*zakresy_produkcyjne!G$4+AU97*zakresy_produkcyjne!H$4+AV97*zakresy_produkcyjne!I$4+AW97*zakresy_produkcyjne!J$4+AX97*zakresy_produkcyjne!K$4+AY97*zakresy_produkcyjne!L$4</f>
        <v/>
      </c>
    </row>
    <row customHeight="1" ht="15" r="98" s="311">
      <c r="A98" s="337" t="n">
        <v>3.41</v>
      </c>
      <c r="B98" s="337" t="n">
        <v>2.62</v>
      </c>
      <c r="C98" s="337" t="n">
        <v>0.3</v>
      </c>
      <c r="D98" s="337" t="n">
        <v>0.056</v>
      </c>
      <c r="E98" s="337" t="n">
        <v>0.48</v>
      </c>
      <c r="F98" s="337" t="n">
        <v>0</v>
      </c>
      <c r="G98" s="337" t="n">
        <v>0</v>
      </c>
      <c r="H98" s="337" t="n">
        <v>0.016</v>
      </c>
      <c r="I98" s="337" t="n">
        <v>0.046</v>
      </c>
      <c r="J98" s="337" t="n">
        <v>0</v>
      </c>
      <c r="K98" s="337" t="n">
        <v>0</v>
      </c>
      <c r="L98" s="337" t="n">
        <v>0</v>
      </c>
      <c r="M98" s="337" t="n">
        <v>0</v>
      </c>
      <c r="N98" s="337" t="n">
        <v>0</v>
      </c>
      <c r="O98" s="337" t="n">
        <v>900</v>
      </c>
      <c r="P98" s="337" t="n">
        <v>60</v>
      </c>
      <c r="Q98" s="337" t="n">
        <v>400</v>
      </c>
      <c r="R98" s="337" t="n">
        <v>8</v>
      </c>
      <c r="S98" s="337" t="n"/>
      <c r="T98" s="337" t="n"/>
      <c r="U98" s="337" t="n"/>
      <c r="V98" s="337" t="n"/>
      <c r="W98" s="338" t="n">
        <v>12.0333333333333</v>
      </c>
      <c r="X98" s="337">
        <f>11*W98</f>
        <v/>
      </c>
      <c r="Y98" s="598" t="n">
        <v>4</v>
      </c>
      <c r="Z98" s="340" t="n"/>
      <c r="AA98" s="340" t="n"/>
      <c r="AB98" s="340" t="n"/>
      <c r="AC98" s="340" t="n"/>
      <c r="AD98" s="340" t="n"/>
      <c r="AE98" s="340" t="n"/>
      <c r="AF98" s="340" t="n"/>
      <c r="AG98" s="340" t="n"/>
      <c r="AH98" s="340" t="n"/>
      <c r="AI98" s="340" t="n"/>
      <c r="AJ98" s="340" t="n"/>
      <c r="AK98" s="340" t="n"/>
      <c r="AL98" s="309">
        <f>NOT(OR(ISBLANK(S98),ISBLANK(T98),ISBLANK(U98),ISBLANK(V98),AND(ISBLANK(W98),ISBLANK(X98))))</f>
        <v/>
      </c>
      <c r="AM98" s="309" t="n">
        <v>25</v>
      </c>
      <c r="AN98" s="309">
        <f>IF(AM98&lt;=30,1,IF(AM98&lt;=60,2,IF(AM98&lt;=100,3,"bd")))</f>
        <v/>
      </c>
      <c r="AO98" s="309">
        <f>AND(A98&gt;=zakresy_produkcyjne!B$2,A98&lt;=zakresy_produkcyjne!B$3)</f>
        <v/>
      </c>
      <c r="AP98" s="309">
        <f>AND(B98&gt;=zakresy_produkcyjne!C$2,B98&lt;=zakresy_produkcyjne!C$3)</f>
        <v/>
      </c>
      <c r="AQ98" s="309">
        <f>AND(C98&gt;=zakresy_produkcyjne!D$2,C98&lt;=zakresy_produkcyjne!D$3)</f>
        <v/>
      </c>
      <c r="AR98" s="309">
        <f>AND(D98&gt;=zakresy_produkcyjne!E$2,D98&lt;=zakresy_produkcyjne!E$3)</f>
        <v/>
      </c>
      <c r="AS98" s="309">
        <f>AND(E98&gt;=zakresy_produkcyjne!F$2,E98&lt;=zakresy_produkcyjne!F$3)</f>
        <v/>
      </c>
      <c r="AT98" s="309">
        <f>AND(F98&gt;=zakresy_produkcyjne!G$2,F98&lt;=zakresy_produkcyjne!G$3)</f>
        <v/>
      </c>
      <c r="AU98" s="309">
        <f>AND(G98&gt;=zakresy_produkcyjne!H$2,G98&lt;=zakresy_produkcyjne!H$3)</f>
        <v/>
      </c>
      <c r="AV98" s="309">
        <f>AND(O98&gt;=zakresy_produkcyjne!I$2,O98&lt;=zakresy_produkcyjne!I$3)</f>
        <v/>
      </c>
      <c r="AW98" s="309">
        <f>AND(P98&gt;=zakresy_produkcyjne!J$2,P98&lt;=zakresy_produkcyjne!J$3)</f>
        <v/>
      </c>
      <c r="AX98" s="309">
        <f>AND(Q98&gt;=zakresy_produkcyjne!K$2,Q98&lt;=zakresy_produkcyjne!K$3)</f>
        <v/>
      </c>
      <c r="AY98" s="309">
        <f>AND(R98&gt;=zakresy_produkcyjne!L$2,R98&lt;=zakresy_produkcyjne!L$3)</f>
        <v/>
      </c>
      <c r="AZ98" s="328">
        <f>AND(AO98:AU98)</f>
        <v/>
      </c>
      <c r="BA98" s="328">
        <f>AND(AV98:AY98)</f>
        <v/>
      </c>
      <c r="BB98" s="328">
        <f>AND(AZ98:BA98)</f>
        <v/>
      </c>
      <c r="BC98" s="309">
        <f>AO98*zakresy_produkcyjne!B$4+AP98*zakresy_produkcyjne!C$4+AQ98*zakresy_produkcyjne!D$4+AR98*zakresy_produkcyjne!E$4+AS98*zakresy_produkcyjne!F$4+AT98*zakresy_produkcyjne!G$4+AU98*zakresy_produkcyjne!H$4+AV98*zakresy_produkcyjne!I$4+AW98*zakresy_produkcyjne!J$4+AX98*zakresy_produkcyjne!K$4+AY98*zakresy_produkcyjne!L$4</f>
        <v/>
      </c>
    </row>
    <row customHeight="1" ht="15" r="99" s="311">
      <c r="A99" s="337" t="n">
        <v>3.41</v>
      </c>
      <c r="B99" s="337" t="n">
        <v>2.62</v>
      </c>
      <c r="C99" s="337" t="n">
        <v>0.3</v>
      </c>
      <c r="D99" s="337" t="n">
        <v>0.056</v>
      </c>
      <c r="E99" s="337" t="n">
        <v>0.48</v>
      </c>
      <c r="F99" s="337" t="n">
        <v>0</v>
      </c>
      <c r="G99" s="337" t="n">
        <v>0</v>
      </c>
      <c r="H99" s="337" t="n">
        <v>0.016</v>
      </c>
      <c r="I99" s="337" t="n">
        <v>0.046</v>
      </c>
      <c r="J99" s="337" t="n">
        <v>0</v>
      </c>
      <c r="K99" s="337" t="n">
        <v>0</v>
      </c>
      <c r="L99" s="337" t="n">
        <v>0</v>
      </c>
      <c r="M99" s="337" t="n">
        <v>0</v>
      </c>
      <c r="N99" s="337" t="n">
        <v>0</v>
      </c>
      <c r="O99" s="337" t="n">
        <v>900</v>
      </c>
      <c r="P99" s="337" t="n">
        <v>60</v>
      </c>
      <c r="Q99" s="337" t="n">
        <v>400</v>
      </c>
      <c r="R99" s="337" t="n">
        <v>16</v>
      </c>
      <c r="S99" s="337" t="n"/>
      <c r="T99" s="337" t="n"/>
      <c r="U99" s="337" t="n"/>
      <c r="V99" s="337" t="n"/>
      <c r="W99" s="338" t="n">
        <v>12.1666666666667</v>
      </c>
      <c r="X99" s="337">
        <f>11*W99</f>
        <v/>
      </c>
      <c r="Y99" s="598" t="n">
        <v>4</v>
      </c>
      <c r="Z99" s="340" t="n"/>
      <c r="AA99" s="340" t="n"/>
      <c r="AB99" s="340" t="n"/>
      <c r="AC99" s="340" t="n"/>
      <c r="AD99" s="340" t="n"/>
      <c r="AE99" s="340" t="n"/>
      <c r="AF99" s="340" t="n"/>
      <c r="AG99" s="340" t="n"/>
      <c r="AH99" s="340" t="n"/>
      <c r="AI99" s="340" t="n"/>
      <c r="AJ99" s="340" t="n"/>
      <c r="AK99" s="340" t="n"/>
      <c r="AL99" s="309">
        <f>NOT(OR(ISBLANK(S99),ISBLANK(T99),ISBLANK(U99),ISBLANK(V99),AND(ISBLANK(W99),ISBLANK(X99))))</f>
        <v/>
      </c>
      <c r="AM99" s="309" t="n">
        <v>25</v>
      </c>
      <c r="AN99" s="309">
        <f>IF(AM99&lt;=30,1,IF(AM99&lt;=60,2,IF(AM99&lt;=100,3,"bd")))</f>
        <v/>
      </c>
      <c r="AO99" s="309">
        <f>AND(A99&gt;=zakresy_produkcyjne!B$2,A99&lt;=zakresy_produkcyjne!B$3)</f>
        <v/>
      </c>
      <c r="AP99" s="309">
        <f>AND(B99&gt;=zakresy_produkcyjne!C$2,B99&lt;=zakresy_produkcyjne!C$3)</f>
        <v/>
      </c>
      <c r="AQ99" s="309">
        <f>AND(C99&gt;=zakresy_produkcyjne!D$2,C99&lt;=zakresy_produkcyjne!D$3)</f>
        <v/>
      </c>
      <c r="AR99" s="309">
        <f>AND(D99&gt;=zakresy_produkcyjne!E$2,D99&lt;=zakresy_produkcyjne!E$3)</f>
        <v/>
      </c>
      <c r="AS99" s="309">
        <f>AND(E99&gt;=zakresy_produkcyjne!F$2,E99&lt;=zakresy_produkcyjne!F$3)</f>
        <v/>
      </c>
      <c r="AT99" s="309">
        <f>AND(F99&gt;=zakresy_produkcyjne!G$2,F99&lt;=zakresy_produkcyjne!G$3)</f>
        <v/>
      </c>
      <c r="AU99" s="309">
        <f>AND(G99&gt;=zakresy_produkcyjne!H$2,G99&lt;=zakresy_produkcyjne!H$3)</f>
        <v/>
      </c>
      <c r="AV99" s="309">
        <f>AND(O99&gt;=zakresy_produkcyjne!I$2,O99&lt;=zakresy_produkcyjne!I$3)</f>
        <v/>
      </c>
      <c r="AW99" s="309">
        <f>AND(P99&gt;=zakresy_produkcyjne!J$2,P99&lt;=zakresy_produkcyjne!J$3)</f>
        <v/>
      </c>
      <c r="AX99" s="309">
        <f>AND(Q99&gt;=zakresy_produkcyjne!K$2,Q99&lt;=zakresy_produkcyjne!K$3)</f>
        <v/>
      </c>
      <c r="AY99" s="309">
        <f>AND(R99&gt;=zakresy_produkcyjne!L$2,R99&lt;=zakresy_produkcyjne!L$3)</f>
        <v/>
      </c>
      <c r="AZ99" s="328">
        <f>AND(AO99:AU99)</f>
        <v/>
      </c>
      <c r="BA99" s="328">
        <f>AND(AV99:AY99)</f>
        <v/>
      </c>
      <c r="BB99" s="328">
        <f>AND(AZ99:BA99)</f>
        <v/>
      </c>
      <c r="BC99" s="309">
        <f>AO99*zakresy_produkcyjne!B$4+AP99*zakresy_produkcyjne!C$4+AQ99*zakresy_produkcyjne!D$4+AR99*zakresy_produkcyjne!E$4+AS99*zakresy_produkcyjne!F$4+AT99*zakresy_produkcyjne!G$4+AU99*zakresy_produkcyjne!H$4+AV99*zakresy_produkcyjne!I$4+AW99*zakresy_produkcyjne!J$4+AX99*zakresy_produkcyjne!K$4+AY99*zakresy_produkcyjne!L$4</f>
        <v/>
      </c>
    </row>
    <row customHeight="1" ht="15" r="100" s="311">
      <c r="A100" s="337" t="n">
        <v>3.41</v>
      </c>
      <c r="B100" s="337" t="n">
        <v>2.62</v>
      </c>
      <c r="C100" s="337" t="n">
        <v>0.3</v>
      </c>
      <c r="D100" s="337" t="n">
        <v>0.056</v>
      </c>
      <c r="E100" s="337" t="n">
        <v>0.48</v>
      </c>
      <c r="F100" s="337" t="n">
        <v>0</v>
      </c>
      <c r="G100" s="337" t="n">
        <v>0</v>
      </c>
      <c r="H100" s="337" t="n">
        <v>0.016</v>
      </c>
      <c r="I100" s="337" t="n">
        <v>0.046</v>
      </c>
      <c r="J100" s="337" t="n">
        <v>0</v>
      </c>
      <c r="K100" s="337" t="n">
        <v>0</v>
      </c>
      <c r="L100" s="337" t="n">
        <v>0</v>
      </c>
      <c r="M100" s="337" t="n">
        <v>0</v>
      </c>
      <c r="N100" s="337" t="n">
        <v>0</v>
      </c>
      <c r="O100" s="337" t="n">
        <v>900</v>
      </c>
      <c r="P100" s="337" t="n">
        <v>60</v>
      </c>
      <c r="Q100" s="337" t="n">
        <v>400</v>
      </c>
      <c r="R100" s="337" t="n">
        <v>32</v>
      </c>
      <c r="S100" s="337" t="n"/>
      <c r="T100" s="337" t="n"/>
      <c r="U100" s="337" t="n"/>
      <c r="V100" s="337" t="n"/>
      <c r="W100" s="338" t="n">
        <v>12.5333333333333</v>
      </c>
      <c r="X100" s="337">
        <f>11*W100</f>
        <v/>
      </c>
      <c r="Y100" s="598" t="n">
        <v>4</v>
      </c>
      <c r="Z100" s="340" t="n"/>
      <c r="AA100" s="340" t="n"/>
      <c r="AB100" s="340" t="n"/>
      <c r="AC100" s="340" t="n"/>
      <c r="AD100" s="340" t="n"/>
      <c r="AE100" s="340" t="n"/>
      <c r="AF100" s="340" t="n"/>
      <c r="AG100" s="340" t="n"/>
      <c r="AH100" s="340" t="n"/>
      <c r="AI100" s="340" t="n"/>
      <c r="AJ100" s="340" t="n"/>
      <c r="AK100" s="340" t="n"/>
      <c r="AL100" s="309">
        <f>NOT(OR(ISBLANK(S100),ISBLANK(T100),ISBLANK(U100),ISBLANK(V100),AND(ISBLANK(W100),ISBLANK(X100))))</f>
        <v/>
      </c>
      <c r="AM100" s="309" t="n">
        <v>25</v>
      </c>
      <c r="AN100" s="309">
        <f>IF(AM100&lt;=30,1,IF(AM100&lt;=60,2,IF(AM100&lt;=100,3,"bd")))</f>
        <v/>
      </c>
      <c r="AO100" s="309">
        <f>AND(A100&gt;=zakresy_produkcyjne!B$2,A100&lt;=zakresy_produkcyjne!B$3)</f>
        <v/>
      </c>
      <c r="AP100" s="309">
        <f>AND(B100&gt;=zakresy_produkcyjne!C$2,B100&lt;=zakresy_produkcyjne!C$3)</f>
        <v/>
      </c>
      <c r="AQ100" s="309">
        <f>AND(C100&gt;=zakresy_produkcyjne!D$2,C100&lt;=zakresy_produkcyjne!D$3)</f>
        <v/>
      </c>
      <c r="AR100" s="309">
        <f>AND(D100&gt;=zakresy_produkcyjne!E$2,D100&lt;=zakresy_produkcyjne!E$3)</f>
        <v/>
      </c>
      <c r="AS100" s="309">
        <f>AND(E100&gt;=zakresy_produkcyjne!F$2,E100&lt;=zakresy_produkcyjne!F$3)</f>
        <v/>
      </c>
      <c r="AT100" s="309">
        <f>AND(F100&gt;=zakresy_produkcyjne!G$2,F100&lt;=zakresy_produkcyjne!G$3)</f>
        <v/>
      </c>
      <c r="AU100" s="309">
        <f>AND(G100&gt;=zakresy_produkcyjne!H$2,G100&lt;=zakresy_produkcyjne!H$3)</f>
        <v/>
      </c>
      <c r="AV100" s="309">
        <f>AND(O100&gt;=zakresy_produkcyjne!I$2,O100&lt;=zakresy_produkcyjne!I$3)</f>
        <v/>
      </c>
      <c r="AW100" s="309">
        <f>AND(P100&gt;=zakresy_produkcyjne!J$2,P100&lt;=zakresy_produkcyjne!J$3)</f>
        <v/>
      </c>
      <c r="AX100" s="309">
        <f>AND(Q100&gt;=zakresy_produkcyjne!K$2,Q100&lt;=zakresy_produkcyjne!K$3)</f>
        <v/>
      </c>
      <c r="AY100" s="309">
        <f>AND(R100&gt;=zakresy_produkcyjne!L$2,R100&lt;=zakresy_produkcyjne!L$3)</f>
        <v/>
      </c>
      <c r="AZ100" s="328">
        <f>AND(AO100:AU100)</f>
        <v/>
      </c>
      <c r="BA100" s="328">
        <f>AND(AV100:AY100)</f>
        <v/>
      </c>
      <c r="BB100" s="328">
        <f>AND(AZ100:BA100)</f>
        <v/>
      </c>
      <c r="BC100" s="309">
        <f>AO100*zakresy_produkcyjne!B$4+AP100*zakresy_produkcyjne!C$4+AQ100*zakresy_produkcyjne!D$4+AR100*zakresy_produkcyjne!E$4+AS100*zakresy_produkcyjne!F$4+AT100*zakresy_produkcyjne!G$4+AU100*zakresy_produkcyjne!H$4+AV100*zakresy_produkcyjne!I$4+AW100*zakresy_produkcyjne!J$4+AX100*zakresy_produkcyjne!K$4+AY100*zakresy_produkcyjne!L$4</f>
        <v/>
      </c>
    </row>
    <row customHeight="1" ht="15" r="101" s="311">
      <c r="A101" s="337" t="n">
        <v>3.41</v>
      </c>
      <c r="B101" s="337" t="n">
        <v>2.62</v>
      </c>
      <c r="C101" s="337" t="n">
        <v>0.3</v>
      </c>
      <c r="D101" s="337" t="n">
        <v>0.056</v>
      </c>
      <c r="E101" s="337" t="n">
        <v>0.48</v>
      </c>
      <c r="F101" s="337" t="n">
        <v>0</v>
      </c>
      <c r="G101" s="337" t="n">
        <v>0</v>
      </c>
      <c r="H101" s="337" t="n">
        <v>0.016</v>
      </c>
      <c r="I101" s="337" t="n">
        <v>0.046</v>
      </c>
      <c r="J101" s="337" t="n">
        <v>0</v>
      </c>
      <c r="K101" s="337" t="n">
        <v>0</v>
      </c>
      <c r="L101" s="337" t="n">
        <v>0</v>
      </c>
      <c r="M101" s="337" t="n">
        <v>0</v>
      </c>
      <c r="N101" s="337" t="n">
        <v>0</v>
      </c>
      <c r="O101" s="337" t="n">
        <v>900</v>
      </c>
      <c r="P101" s="337" t="n">
        <v>60</v>
      </c>
      <c r="Q101" s="337" t="n">
        <v>400</v>
      </c>
      <c r="R101" s="337" t="n">
        <v>64</v>
      </c>
      <c r="S101" s="337" t="n"/>
      <c r="T101" s="337" t="n"/>
      <c r="U101" s="337" t="n"/>
      <c r="V101" s="337" t="n"/>
      <c r="W101" s="338" t="n">
        <v>13.1666666666667</v>
      </c>
      <c r="X101" s="337">
        <f>11*W101</f>
        <v/>
      </c>
      <c r="Y101" s="598" t="n">
        <v>4</v>
      </c>
      <c r="Z101" s="340" t="n"/>
      <c r="AA101" s="340" t="n"/>
      <c r="AB101" s="340" t="n"/>
      <c r="AC101" s="340" t="n"/>
      <c r="AD101" s="340" t="n"/>
      <c r="AE101" s="340" t="n"/>
      <c r="AF101" s="340" t="n"/>
      <c r="AG101" s="340" t="n"/>
      <c r="AH101" s="340" t="n"/>
      <c r="AI101" s="340" t="n"/>
      <c r="AJ101" s="340" t="n"/>
      <c r="AK101" s="340" t="n"/>
      <c r="AL101" s="309">
        <f>NOT(OR(ISBLANK(S101),ISBLANK(T101),ISBLANK(U101),ISBLANK(V101),AND(ISBLANK(W101),ISBLANK(X101))))</f>
        <v/>
      </c>
      <c r="AM101" s="309" t="n">
        <v>25</v>
      </c>
      <c r="AN101" s="309">
        <f>IF(AM101&lt;=30,1,IF(AM101&lt;=60,2,IF(AM101&lt;=100,3,"bd")))</f>
        <v/>
      </c>
      <c r="AO101" s="309">
        <f>AND(A101&gt;=zakresy_produkcyjne!B$2,A101&lt;=zakresy_produkcyjne!B$3)</f>
        <v/>
      </c>
      <c r="AP101" s="309">
        <f>AND(B101&gt;=zakresy_produkcyjne!C$2,B101&lt;=zakresy_produkcyjne!C$3)</f>
        <v/>
      </c>
      <c r="AQ101" s="309">
        <f>AND(C101&gt;=zakresy_produkcyjne!D$2,C101&lt;=zakresy_produkcyjne!D$3)</f>
        <v/>
      </c>
      <c r="AR101" s="309">
        <f>AND(D101&gt;=zakresy_produkcyjne!E$2,D101&lt;=zakresy_produkcyjne!E$3)</f>
        <v/>
      </c>
      <c r="AS101" s="309">
        <f>AND(E101&gt;=zakresy_produkcyjne!F$2,E101&lt;=zakresy_produkcyjne!F$3)</f>
        <v/>
      </c>
      <c r="AT101" s="309">
        <f>AND(F101&gt;=zakresy_produkcyjne!G$2,F101&lt;=zakresy_produkcyjne!G$3)</f>
        <v/>
      </c>
      <c r="AU101" s="309">
        <f>AND(G101&gt;=zakresy_produkcyjne!H$2,G101&lt;=zakresy_produkcyjne!H$3)</f>
        <v/>
      </c>
      <c r="AV101" s="309">
        <f>AND(O101&gt;=zakresy_produkcyjne!I$2,O101&lt;=zakresy_produkcyjne!I$3)</f>
        <v/>
      </c>
      <c r="AW101" s="309">
        <f>AND(P101&gt;=zakresy_produkcyjne!J$2,P101&lt;=zakresy_produkcyjne!J$3)</f>
        <v/>
      </c>
      <c r="AX101" s="309">
        <f>AND(Q101&gt;=zakresy_produkcyjne!K$2,Q101&lt;=zakresy_produkcyjne!K$3)</f>
        <v/>
      </c>
      <c r="AY101" s="309">
        <f>AND(R101&gt;=zakresy_produkcyjne!L$2,R101&lt;=zakresy_produkcyjne!L$3)</f>
        <v/>
      </c>
      <c r="AZ101" s="328">
        <f>AND(AO101:AU101)</f>
        <v/>
      </c>
      <c r="BA101" s="328">
        <f>AND(AV101:AY101)</f>
        <v/>
      </c>
      <c r="BB101" s="328">
        <f>AND(AZ101:BA101)</f>
        <v/>
      </c>
      <c r="BC101" s="309">
        <f>AO101*zakresy_produkcyjne!B$4+AP101*zakresy_produkcyjne!C$4+AQ101*zakresy_produkcyjne!D$4+AR101*zakresy_produkcyjne!E$4+AS101*zakresy_produkcyjne!F$4+AT101*zakresy_produkcyjne!G$4+AU101*zakresy_produkcyjne!H$4+AV101*zakresy_produkcyjne!I$4+AW101*zakresy_produkcyjne!J$4+AX101*zakresy_produkcyjne!K$4+AY101*zakresy_produkcyjne!L$4</f>
        <v/>
      </c>
    </row>
    <row customHeight="1" ht="15" r="102" s="311">
      <c r="A102" s="337" t="n">
        <v>3.41</v>
      </c>
      <c r="B102" s="337" t="n">
        <v>2.62</v>
      </c>
      <c r="C102" s="337" t="n">
        <v>0.3</v>
      </c>
      <c r="D102" s="337" t="n">
        <v>0.056</v>
      </c>
      <c r="E102" s="337" t="n">
        <v>0.48</v>
      </c>
      <c r="F102" s="337" t="n">
        <v>0</v>
      </c>
      <c r="G102" s="337" t="n">
        <v>0</v>
      </c>
      <c r="H102" s="337" t="n">
        <v>0.016</v>
      </c>
      <c r="I102" s="337" t="n">
        <v>0.046</v>
      </c>
      <c r="J102" s="337" t="n">
        <v>0</v>
      </c>
      <c r="K102" s="337" t="n">
        <v>0</v>
      </c>
      <c r="L102" s="337" t="n">
        <v>0</v>
      </c>
      <c r="M102" s="337" t="n">
        <v>0</v>
      </c>
      <c r="N102" s="337" t="n">
        <v>0</v>
      </c>
      <c r="O102" s="337" t="n">
        <v>910</v>
      </c>
      <c r="P102" s="337" t="n">
        <v>90</v>
      </c>
      <c r="Q102" s="337" t="n">
        <v>300</v>
      </c>
      <c r="R102" s="337" t="n">
        <v>8</v>
      </c>
      <c r="S102" s="337" t="n"/>
      <c r="T102" s="337" t="n"/>
      <c r="U102" s="337" t="n"/>
      <c r="V102" s="337" t="n"/>
      <c r="W102" s="338" t="n">
        <v>9.366666666666671</v>
      </c>
      <c r="X102" s="337">
        <f>11*W102</f>
        <v/>
      </c>
      <c r="Y102" s="598" t="n">
        <v>4</v>
      </c>
      <c r="Z102" s="340" t="n"/>
      <c r="AA102" s="340" t="n"/>
      <c r="AB102" s="340" t="n"/>
      <c r="AC102" s="340" t="n"/>
      <c r="AD102" s="340" t="n"/>
      <c r="AE102" s="340" t="n"/>
      <c r="AF102" s="340" t="n"/>
      <c r="AG102" s="340" t="n"/>
      <c r="AH102" s="340" t="n"/>
      <c r="AI102" s="340" t="n"/>
      <c r="AJ102" s="340" t="n"/>
      <c r="AK102" s="340" t="n"/>
      <c r="AL102" s="309">
        <f>NOT(OR(ISBLANK(S102),ISBLANK(T102),ISBLANK(U102),ISBLANK(V102),AND(ISBLANK(W102),ISBLANK(X102))))</f>
        <v/>
      </c>
      <c r="AM102" s="309" t="n">
        <v>25</v>
      </c>
      <c r="AN102" s="309">
        <f>IF(AM102&lt;=30,1,IF(AM102&lt;=60,2,IF(AM102&lt;=100,3,"bd")))</f>
        <v/>
      </c>
      <c r="AO102" s="309">
        <f>AND(A102&gt;=zakresy_produkcyjne!B$2,A102&lt;=zakresy_produkcyjne!B$3)</f>
        <v/>
      </c>
      <c r="AP102" s="309">
        <f>AND(B102&gt;=zakresy_produkcyjne!C$2,B102&lt;=zakresy_produkcyjne!C$3)</f>
        <v/>
      </c>
      <c r="AQ102" s="309">
        <f>AND(C102&gt;=zakresy_produkcyjne!D$2,C102&lt;=zakresy_produkcyjne!D$3)</f>
        <v/>
      </c>
      <c r="AR102" s="309">
        <f>AND(D102&gt;=zakresy_produkcyjne!E$2,D102&lt;=zakresy_produkcyjne!E$3)</f>
        <v/>
      </c>
      <c r="AS102" s="309">
        <f>AND(E102&gt;=zakresy_produkcyjne!F$2,E102&lt;=zakresy_produkcyjne!F$3)</f>
        <v/>
      </c>
      <c r="AT102" s="309">
        <f>AND(F102&gt;=zakresy_produkcyjne!G$2,F102&lt;=zakresy_produkcyjne!G$3)</f>
        <v/>
      </c>
      <c r="AU102" s="309">
        <f>AND(G102&gt;=zakresy_produkcyjne!H$2,G102&lt;=zakresy_produkcyjne!H$3)</f>
        <v/>
      </c>
      <c r="AV102" s="309">
        <f>AND(O102&gt;=zakresy_produkcyjne!I$2,O102&lt;=zakresy_produkcyjne!I$3)</f>
        <v/>
      </c>
      <c r="AW102" s="309">
        <f>AND(P102&gt;=zakresy_produkcyjne!J$2,P102&lt;=zakresy_produkcyjne!J$3)</f>
        <v/>
      </c>
      <c r="AX102" s="309">
        <f>AND(Q102&gt;=zakresy_produkcyjne!K$2,Q102&lt;=zakresy_produkcyjne!K$3)</f>
        <v/>
      </c>
      <c r="AY102" s="309">
        <f>AND(R102&gt;=zakresy_produkcyjne!L$2,R102&lt;=zakresy_produkcyjne!L$3)</f>
        <v/>
      </c>
      <c r="AZ102" s="328">
        <f>AND(AO102:AU102)</f>
        <v/>
      </c>
      <c r="BA102" s="328">
        <f>AND(AV102:AY102)</f>
        <v/>
      </c>
      <c r="BB102" s="328">
        <f>AND(AZ102:BA102)</f>
        <v/>
      </c>
      <c r="BC102" s="309">
        <f>AO102*zakresy_produkcyjne!B$4+AP102*zakresy_produkcyjne!C$4+AQ102*zakresy_produkcyjne!D$4+AR102*zakresy_produkcyjne!E$4+AS102*zakresy_produkcyjne!F$4+AT102*zakresy_produkcyjne!G$4+AU102*zakresy_produkcyjne!H$4+AV102*zakresy_produkcyjne!I$4+AW102*zakresy_produkcyjne!J$4+AX102*zakresy_produkcyjne!K$4+AY102*zakresy_produkcyjne!L$4</f>
        <v/>
      </c>
    </row>
    <row customHeight="1" ht="15" r="103" s="311">
      <c r="A103" s="337" t="n">
        <v>3.41</v>
      </c>
      <c r="B103" s="337" t="n">
        <v>2.62</v>
      </c>
      <c r="C103" s="337" t="n">
        <v>0.3</v>
      </c>
      <c r="D103" s="337" t="n">
        <v>0.056</v>
      </c>
      <c r="E103" s="337" t="n">
        <v>0.48</v>
      </c>
      <c r="F103" s="337" t="n">
        <v>0</v>
      </c>
      <c r="G103" s="337" t="n">
        <v>0</v>
      </c>
      <c r="H103" s="337" t="n">
        <v>0.016</v>
      </c>
      <c r="I103" s="337" t="n">
        <v>0.046</v>
      </c>
      <c r="J103" s="337" t="n">
        <v>0</v>
      </c>
      <c r="K103" s="337" t="n">
        <v>0</v>
      </c>
      <c r="L103" s="337" t="n">
        <v>0</v>
      </c>
      <c r="M103" s="337" t="n">
        <v>0</v>
      </c>
      <c r="N103" s="337" t="n">
        <v>0</v>
      </c>
      <c r="O103" s="337" t="n">
        <v>910</v>
      </c>
      <c r="P103" s="337" t="n">
        <v>90</v>
      </c>
      <c r="Q103" s="337" t="n">
        <v>300</v>
      </c>
      <c r="R103" s="337" t="n">
        <v>16</v>
      </c>
      <c r="S103" s="337" t="n"/>
      <c r="T103" s="337" t="n"/>
      <c r="U103" s="337" t="n"/>
      <c r="V103" s="337" t="n"/>
      <c r="W103" s="338" t="n">
        <v>9.733333333333331</v>
      </c>
      <c r="X103" s="337">
        <f>11*W103</f>
        <v/>
      </c>
      <c r="Y103" s="598" t="n">
        <v>4</v>
      </c>
      <c r="Z103" s="340" t="n"/>
      <c r="AA103" s="340" t="n"/>
      <c r="AB103" s="340" t="n"/>
      <c r="AC103" s="340" t="n"/>
      <c r="AD103" s="340" t="n"/>
      <c r="AE103" s="340" t="n"/>
      <c r="AF103" s="340" t="n"/>
      <c r="AG103" s="340" t="n"/>
      <c r="AH103" s="340" t="n"/>
      <c r="AI103" s="340" t="n"/>
      <c r="AJ103" s="340" t="n"/>
      <c r="AK103" s="340" t="n"/>
      <c r="AL103" s="309">
        <f>NOT(OR(ISBLANK(S103),ISBLANK(T103),ISBLANK(U103),ISBLANK(V103),AND(ISBLANK(W103),ISBLANK(X103))))</f>
        <v/>
      </c>
      <c r="AM103" s="309" t="n">
        <v>25</v>
      </c>
      <c r="AN103" s="309">
        <f>IF(AM103&lt;=30,1,IF(AM103&lt;=60,2,IF(AM103&lt;=100,3,"bd")))</f>
        <v/>
      </c>
      <c r="AO103" s="309">
        <f>AND(A103&gt;=zakresy_produkcyjne!B$2,A103&lt;=zakresy_produkcyjne!B$3)</f>
        <v/>
      </c>
      <c r="AP103" s="309">
        <f>AND(B103&gt;=zakresy_produkcyjne!C$2,B103&lt;=zakresy_produkcyjne!C$3)</f>
        <v/>
      </c>
      <c r="AQ103" s="309">
        <f>AND(C103&gt;=zakresy_produkcyjne!D$2,C103&lt;=zakresy_produkcyjne!D$3)</f>
        <v/>
      </c>
      <c r="AR103" s="309">
        <f>AND(D103&gt;=zakresy_produkcyjne!E$2,D103&lt;=zakresy_produkcyjne!E$3)</f>
        <v/>
      </c>
      <c r="AS103" s="309">
        <f>AND(E103&gt;=zakresy_produkcyjne!F$2,E103&lt;=zakresy_produkcyjne!F$3)</f>
        <v/>
      </c>
      <c r="AT103" s="309">
        <f>AND(F103&gt;=zakresy_produkcyjne!G$2,F103&lt;=zakresy_produkcyjne!G$3)</f>
        <v/>
      </c>
      <c r="AU103" s="309">
        <f>AND(G103&gt;=zakresy_produkcyjne!H$2,G103&lt;=zakresy_produkcyjne!H$3)</f>
        <v/>
      </c>
      <c r="AV103" s="309">
        <f>AND(O103&gt;=zakresy_produkcyjne!I$2,O103&lt;=zakresy_produkcyjne!I$3)</f>
        <v/>
      </c>
      <c r="AW103" s="309">
        <f>AND(P103&gt;=zakresy_produkcyjne!J$2,P103&lt;=zakresy_produkcyjne!J$3)</f>
        <v/>
      </c>
      <c r="AX103" s="309">
        <f>AND(Q103&gt;=zakresy_produkcyjne!K$2,Q103&lt;=zakresy_produkcyjne!K$3)</f>
        <v/>
      </c>
      <c r="AY103" s="309">
        <f>AND(R103&gt;=zakresy_produkcyjne!L$2,R103&lt;=zakresy_produkcyjne!L$3)</f>
        <v/>
      </c>
      <c r="AZ103" s="328">
        <f>AND(AO103:AU103)</f>
        <v/>
      </c>
      <c r="BA103" s="328">
        <f>AND(AV103:AY103)</f>
        <v/>
      </c>
      <c r="BB103" s="328">
        <f>AND(AZ103:BA103)</f>
        <v/>
      </c>
      <c r="BC103" s="309">
        <f>AO103*zakresy_produkcyjne!B$4+AP103*zakresy_produkcyjne!C$4+AQ103*zakresy_produkcyjne!D$4+AR103*zakresy_produkcyjne!E$4+AS103*zakresy_produkcyjne!F$4+AT103*zakresy_produkcyjne!G$4+AU103*zakresy_produkcyjne!H$4+AV103*zakresy_produkcyjne!I$4+AW103*zakresy_produkcyjne!J$4+AX103*zakresy_produkcyjne!K$4+AY103*zakresy_produkcyjne!L$4</f>
        <v/>
      </c>
    </row>
    <row customHeight="1" ht="15" r="104" s="311">
      <c r="A104" s="337" t="n">
        <v>3.41</v>
      </c>
      <c r="B104" s="337" t="n">
        <v>2.62</v>
      </c>
      <c r="C104" s="337" t="n">
        <v>0.3</v>
      </c>
      <c r="D104" s="337" t="n">
        <v>0.056</v>
      </c>
      <c r="E104" s="337" t="n">
        <v>0.48</v>
      </c>
      <c r="F104" s="337" t="n">
        <v>0</v>
      </c>
      <c r="G104" s="337" t="n">
        <v>0</v>
      </c>
      <c r="H104" s="337" t="n">
        <v>0.016</v>
      </c>
      <c r="I104" s="337" t="n">
        <v>0.046</v>
      </c>
      <c r="J104" s="337" t="n">
        <v>0</v>
      </c>
      <c r="K104" s="337" t="n">
        <v>0</v>
      </c>
      <c r="L104" s="337" t="n">
        <v>0</v>
      </c>
      <c r="M104" s="337" t="n">
        <v>0</v>
      </c>
      <c r="N104" s="337" t="n">
        <v>0</v>
      </c>
      <c r="O104" s="337" t="n">
        <v>910</v>
      </c>
      <c r="P104" s="337" t="n">
        <v>90</v>
      </c>
      <c r="Q104" s="337" t="n">
        <v>300</v>
      </c>
      <c r="R104" s="337" t="n">
        <v>32</v>
      </c>
      <c r="S104" s="337" t="n"/>
      <c r="T104" s="337" t="n"/>
      <c r="U104" s="337" t="n"/>
      <c r="V104" s="337" t="n"/>
      <c r="W104" s="338" t="n">
        <v>10.4666666666667</v>
      </c>
      <c r="X104" s="337">
        <f>11*W104</f>
        <v/>
      </c>
      <c r="Y104" s="598" t="n">
        <v>4</v>
      </c>
      <c r="Z104" s="340" t="n"/>
      <c r="AA104" s="340" t="n"/>
      <c r="AB104" s="340" t="n"/>
      <c r="AC104" s="340" t="n"/>
      <c r="AD104" s="340" t="n"/>
      <c r="AE104" s="340" t="n"/>
      <c r="AF104" s="340" t="n"/>
      <c r="AG104" s="340" t="n"/>
      <c r="AH104" s="340" t="n"/>
      <c r="AI104" s="340" t="n"/>
      <c r="AJ104" s="340" t="n"/>
      <c r="AK104" s="340" t="n"/>
      <c r="AL104" s="309">
        <f>NOT(OR(ISBLANK(S104),ISBLANK(T104),ISBLANK(U104),ISBLANK(V104),AND(ISBLANK(W104),ISBLANK(X104))))</f>
        <v/>
      </c>
      <c r="AM104" s="309" t="n">
        <v>25</v>
      </c>
      <c r="AN104" s="309">
        <f>IF(AM104&lt;=30,1,IF(AM104&lt;=60,2,IF(AM104&lt;=100,3,"bd")))</f>
        <v/>
      </c>
      <c r="AO104" s="309">
        <f>AND(A104&gt;=zakresy_produkcyjne!B$2,A104&lt;=zakresy_produkcyjne!B$3)</f>
        <v/>
      </c>
      <c r="AP104" s="309">
        <f>AND(B104&gt;=zakresy_produkcyjne!C$2,B104&lt;=zakresy_produkcyjne!C$3)</f>
        <v/>
      </c>
      <c r="AQ104" s="309">
        <f>AND(C104&gt;=zakresy_produkcyjne!D$2,C104&lt;=zakresy_produkcyjne!D$3)</f>
        <v/>
      </c>
      <c r="AR104" s="309">
        <f>AND(D104&gt;=zakresy_produkcyjne!E$2,D104&lt;=zakresy_produkcyjne!E$3)</f>
        <v/>
      </c>
      <c r="AS104" s="309">
        <f>AND(E104&gt;=zakresy_produkcyjne!F$2,E104&lt;=zakresy_produkcyjne!F$3)</f>
        <v/>
      </c>
      <c r="AT104" s="309">
        <f>AND(F104&gt;=zakresy_produkcyjne!G$2,F104&lt;=zakresy_produkcyjne!G$3)</f>
        <v/>
      </c>
      <c r="AU104" s="309">
        <f>AND(G104&gt;=zakresy_produkcyjne!H$2,G104&lt;=zakresy_produkcyjne!H$3)</f>
        <v/>
      </c>
      <c r="AV104" s="309">
        <f>AND(O104&gt;=zakresy_produkcyjne!I$2,O104&lt;=zakresy_produkcyjne!I$3)</f>
        <v/>
      </c>
      <c r="AW104" s="309">
        <f>AND(P104&gt;=zakresy_produkcyjne!J$2,P104&lt;=zakresy_produkcyjne!J$3)</f>
        <v/>
      </c>
      <c r="AX104" s="309">
        <f>AND(Q104&gt;=zakresy_produkcyjne!K$2,Q104&lt;=zakresy_produkcyjne!K$3)</f>
        <v/>
      </c>
      <c r="AY104" s="309">
        <f>AND(R104&gt;=zakresy_produkcyjne!L$2,R104&lt;=zakresy_produkcyjne!L$3)</f>
        <v/>
      </c>
      <c r="AZ104" s="328">
        <f>AND(AO104:AU104)</f>
        <v/>
      </c>
      <c r="BA104" s="328">
        <f>AND(AV104:AY104)</f>
        <v/>
      </c>
      <c r="BB104" s="328">
        <f>AND(AZ104:BA104)</f>
        <v/>
      </c>
      <c r="BC104" s="309">
        <f>AO104*zakresy_produkcyjne!B$4+AP104*zakresy_produkcyjne!C$4+AQ104*zakresy_produkcyjne!D$4+AR104*zakresy_produkcyjne!E$4+AS104*zakresy_produkcyjne!F$4+AT104*zakresy_produkcyjne!G$4+AU104*zakresy_produkcyjne!H$4+AV104*zakresy_produkcyjne!I$4+AW104*zakresy_produkcyjne!J$4+AX104*zakresy_produkcyjne!K$4+AY104*zakresy_produkcyjne!L$4</f>
        <v/>
      </c>
    </row>
    <row customHeight="1" ht="15" r="105" s="311">
      <c r="A105" s="337" t="n">
        <v>3.41</v>
      </c>
      <c r="B105" s="337" t="n">
        <v>2.62</v>
      </c>
      <c r="C105" s="337" t="n">
        <v>0.3</v>
      </c>
      <c r="D105" s="337" t="n">
        <v>0.056</v>
      </c>
      <c r="E105" s="337" t="n">
        <v>0.48</v>
      </c>
      <c r="F105" s="337" t="n">
        <v>0</v>
      </c>
      <c r="G105" s="337" t="n">
        <v>0</v>
      </c>
      <c r="H105" s="337" t="n">
        <v>0.016</v>
      </c>
      <c r="I105" s="337" t="n">
        <v>0.046</v>
      </c>
      <c r="J105" s="337" t="n">
        <v>0</v>
      </c>
      <c r="K105" s="337" t="n">
        <v>0</v>
      </c>
      <c r="L105" s="337" t="n">
        <v>0</v>
      </c>
      <c r="M105" s="337" t="n">
        <v>0</v>
      </c>
      <c r="N105" s="337" t="n">
        <v>0</v>
      </c>
      <c r="O105" s="337" t="n">
        <v>910</v>
      </c>
      <c r="P105" s="337" t="n">
        <v>90</v>
      </c>
      <c r="Q105" s="337" t="n">
        <v>300</v>
      </c>
      <c r="R105" s="337" t="n">
        <v>64</v>
      </c>
      <c r="S105" s="337" t="n"/>
      <c r="T105" s="337" t="n"/>
      <c r="U105" s="337" t="n"/>
      <c r="V105" s="337" t="n"/>
      <c r="W105" s="338" t="n">
        <v>10.7333333333333</v>
      </c>
      <c r="X105" s="337">
        <f>11*W105</f>
        <v/>
      </c>
      <c r="Y105" s="598" t="n">
        <v>4</v>
      </c>
      <c r="Z105" s="340" t="n"/>
      <c r="AA105" s="340" t="n"/>
      <c r="AB105" s="340" t="n"/>
      <c r="AC105" s="340" t="n"/>
      <c r="AD105" s="340" t="n"/>
      <c r="AE105" s="340" t="n"/>
      <c r="AF105" s="340" t="n"/>
      <c r="AG105" s="340" t="n"/>
      <c r="AH105" s="340" t="n"/>
      <c r="AI105" s="340" t="n"/>
      <c r="AJ105" s="340" t="n"/>
      <c r="AK105" s="340" t="n"/>
      <c r="AL105" s="309">
        <f>NOT(OR(ISBLANK(S105),ISBLANK(T105),ISBLANK(U105),ISBLANK(V105),AND(ISBLANK(W105),ISBLANK(X105))))</f>
        <v/>
      </c>
      <c r="AM105" s="309" t="n">
        <v>25</v>
      </c>
      <c r="AN105" s="309">
        <f>IF(AM105&lt;=30,1,IF(AM105&lt;=60,2,IF(AM105&lt;=100,3,"bd")))</f>
        <v/>
      </c>
      <c r="AO105" s="309">
        <f>AND(A105&gt;=zakresy_produkcyjne!B$2,A105&lt;=zakresy_produkcyjne!B$3)</f>
        <v/>
      </c>
      <c r="AP105" s="309">
        <f>AND(B105&gt;=zakresy_produkcyjne!C$2,B105&lt;=zakresy_produkcyjne!C$3)</f>
        <v/>
      </c>
      <c r="AQ105" s="309">
        <f>AND(C105&gt;=zakresy_produkcyjne!D$2,C105&lt;=zakresy_produkcyjne!D$3)</f>
        <v/>
      </c>
      <c r="AR105" s="309">
        <f>AND(D105&gt;=zakresy_produkcyjne!E$2,D105&lt;=zakresy_produkcyjne!E$3)</f>
        <v/>
      </c>
      <c r="AS105" s="309">
        <f>AND(E105&gt;=zakresy_produkcyjne!F$2,E105&lt;=zakresy_produkcyjne!F$3)</f>
        <v/>
      </c>
      <c r="AT105" s="309">
        <f>AND(F105&gt;=zakresy_produkcyjne!G$2,F105&lt;=zakresy_produkcyjne!G$3)</f>
        <v/>
      </c>
      <c r="AU105" s="309">
        <f>AND(G105&gt;=zakresy_produkcyjne!H$2,G105&lt;=zakresy_produkcyjne!H$3)</f>
        <v/>
      </c>
      <c r="AV105" s="309">
        <f>AND(O105&gt;=zakresy_produkcyjne!I$2,O105&lt;=zakresy_produkcyjne!I$3)</f>
        <v/>
      </c>
      <c r="AW105" s="309">
        <f>AND(P105&gt;=zakresy_produkcyjne!J$2,P105&lt;=zakresy_produkcyjne!J$3)</f>
        <v/>
      </c>
      <c r="AX105" s="309">
        <f>AND(Q105&gt;=zakresy_produkcyjne!K$2,Q105&lt;=zakresy_produkcyjne!K$3)</f>
        <v/>
      </c>
      <c r="AY105" s="309">
        <f>AND(R105&gt;=zakresy_produkcyjne!L$2,R105&lt;=zakresy_produkcyjne!L$3)</f>
        <v/>
      </c>
      <c r="AZ105" s="328">
        <f>AND(AO105:AU105)</f>
        <v/>
      </c>
      <c r="BA105" s="328">
        <f>AND(AV105:AY105)</f>
        <v/>
      </c>
      <c r="BB105" s="328">
        <f>AND(AZ105:BA105)</f>
        <v/>
      </c>
      <c r="BC105" s="309">
        <f>AO105*zakresy_produkcyjne!B$4+AP105*zakresy_produkcyjne!C$4+AQ105*zakresy_produkcyjne!D$4+AR105*zakresy_produkcyjne!E$4+AS105*zakresy_produkcyjne!F$4+AT105*zakresy_produkcyjne!G$4+AU105*zakresy_produkcyjne!H$4+AV105*zakresy_produkcyjne!I$4+AW105*zakresy_produkcyjne!J$4+AX105*zakresy_produkcyjne!K$4+AY105*zakresy_produkcyjne!L$4</f>
        <v/>
      </c>
    </row>
    <row customHeight="1" ht="15" r="106" s="311">
      <c r="A106" s="337" t="n">
        <v>3.41</v>
      </c>
      <c r="B106" s="337" t="n">
        <v>2.62</v>
      </c>
      <c r="C106" s="337" t="n">
        <v>0.3</v>
      </c>
      <c r="D106" s="337" t="n">
        <v>0.056</v>
      </c>
      <c r="E106" s="337" t="n">
        <v>0.48</v>
      </c>
      <c r="F106" s="337" t="n">
        <v>0</v>
      </c>
      <c r="G106" s="337" t="n">
        <v>0</v>
      </c>
      <c r="H106" s="337" t="n">
        <v>0.016</v>
      </c>
      <c r="I106" s="337" t="n">
        <v>0.046</v>
      </c>
      <c r="J106" s="337" t="n">
        <v>0</v>
      </c>
      <c r="K106" s="337" t="n">
        <v>0</v>
      </c>
      <c r="L106" s="337" t="n">
        <v>0</v>
      </c>
      <c r="M106" s="337" t="n">
        <v>0</v>
      </c>
      <c r="N106" s="337" t="n">
        <v>0</v>
      </c>
      <c r="O106" s="337" t="n">
        <v>910</v>
      </c>
      <c r="P106" s="337" t="n">
        <v>90</v>
      </c>
      <c r="Q106" s="337" t="n">
        <v>400</v>
      </c>
      <c r="R106" s="337" t="n">
        <v>8</v>
      </c>
      <c r="S106" s="337" t="n"/>
      <c r="T106" s="337" t="n"/>
      <c r="U106" s="337" t="n"/>
      <c r="V106" s="337" t="n"/>
      <c r="W106" s="338" t="n">
        <v>17.1333333333333</v>
      </c>
      <c r="X106" s="337">
        <f>11*W106</f>
        <v/>
      </c>
      <c r="Y106" s="598" t="n">
        <v>4</v>
      </c>
      <c r="Z106" s="340" t="n"/>
      <c r="AA106" s="340" t="n"/>
      <c r="AB106" s="340" t="n"/>
      <c r="AC106" s="340" t="n"/>
      <c r="AD106" s="340" t="n">
        <v>1</v>
      </c>
      <c r="AE106" s="340" t="n"/>
      <c r="AF106" s="340" t="n"/>
      <c r="AG106" s="340" t="n"/>
      <c r="AH106" s="340" t="n"/>
      <c r="AI106" s="340" t="n"/>
      <c r="AJ106" s="340" t="n"/>
      <c r="AK106" s="340" t="n"/>
      <c r="AL106" s="309">
        <f>NOT(OR(ISBLANK(S106),ISBLANK(T106),ISBLANK(U106),ISBLANK(V106),AND(ISBLANK(W106),ISBLANK(X106))))</f>
        <v/>
      </c>
      <c r="AM106" s="309" t="n">
        <v>25</v>
      </c>
      <c r="AN106" s="309">
        <f>IF(AM106&lt;=30,1,IF(AM106&lt;=60,2,IF(AM106&lt;=100,3,"bd")))</f>
        <v/>
      </c>
      <c r="AO106" s="309">
        <f>AND(A106&gt;=zakresy_produkcyjne!B$2,A106&lt;=zakresy_produkcyjne!B$3)</f>
        <v/>
      </c>
      <c r="AP106" s="309">
        <f>AND(B106&gt;=zakresy_produkcyjne!C$2,B106&lt;=zakresy_produkcyjne!C$3)</f>
        <v/>
      </c>
      <c r="AQ106" s="309">
        <f>AND(C106&gt;=zakresy_produkcyjne!D$2,C106&lt;=zakresy_produkcyjne!D$3)</f>
        <v/>
      </c>
      <c r="AR106" s="309">
        <f>AND(D106&gt;=zakresy_produkcyjne!E$2,D106&lt;=zakresy_produkcyjne!E$3)</f>
        <v/>
      </c>
      <c r="AS106" s="309">
        <f>AND(E106&gt;=zakresy_produkcyjne!F$2,E106&lt;=zakresy_produkcyjne!F$3)</f>
        <v/>
      </c>
      <c r="AT106" s="309">
        <f>AND(F106&gt;=zakresy_produkcyjne!G$2,F106&lt;=zakresy_produkcyjne!G$3)</f>
        <v/>
      </c>
      <c r="AU106" s="309">
        <f>AND(G106&gt;=zakresy_produkcyjne!H$2,G106&lt;=zakresy_produkcyjne!H$3)</f>
        <v/>
      </c>
      <c r="AV106" s="309">
        <f>AND(O106&gt;=zakresy_produkcyjne!I$2,O106&lt;=zakresy_produkcyjne!I$3)</f>
        <v/>
      </c>
      <c r="AW106" s="309">
        <f>AND(P106&gt;=zakresy_produkcyjne!J$2,P106&lt;=zakresy_produkcyjne!J$3)</f>
        <v/>
      </c>
      <c r="AX106" s="309">
        <f>AND(Q106&gt;=zakresy_produkcyjne!K$2,Q106&lt;=zakresy_produkcyjne!K$3)</f>
        <v/>
      </c>
      <c r="AY106" s="309">
        <f>AND(R106&gt;=zakresy_produkcyjne!L$2,R106&lt;=zakresy_produkcyjne!L$3)</f>
        <v/>
      </c>
      <c r="AZ106" s="328">
        <f>AND(AO106:AU106)</f>
        <v/>
      </c>
      <c r="BA106" s="328">
        <f>AND(AV106:AY106)</f>
        <v/>
      </c>
      <c r="BB106" s="328">
        <f>AND(AZ106:BA106)</f>
        <v/>
      </c>
      <c r="BC106" s="309">
        <f>AO106*zakresy_produkcyjne!B$4+AP106*zakresy_produkcyjne!C$4+AQ106*zakresy_produkcyjne!D$4+AR106*zakresy_produkcyjne!E$4+AS106*zakresy_produkcyjne!F$4+AT106*zakresy_produkcyjne!G$4+AU106*zakresy_produkcyjne!H$4+AV106*zakresy_produkcyjne!I$4+AW106*zakresy_produkcyjne!J$4+AX106*zakresy_produkcyjne!K$4+AY106*zakresy_produkcyjne!L$4</f>
        <v/>
      </c>
    </row>
    <row customHeight="1" ht="15" r="107" s="311">
      <c r="A107" s="337" t="n">
        <v>3.41</v>
      </c>
      <c r="B107" s="337" t="n">
        <v>2.62</v>
      </c>
      <c r="C107" s="337" t="n">
        <v>0.3</v>
      </c>
      <c r="D107" s="337" t="n">
        <v>0.056</v>
      </c>
      <c r="E107" s="337" t="n">
        <v>0.48</v>
      </c>
      <c r="F107" s="337" t="n">
        <v>0</v>
      </c>
      <c r="G107" s="337" t="n">
        <v>0</v>
      </c>
      <c r="H107" s="337" t="n">
        <v>0.016</v>
      </c>
      <c r="I107" s="337" t="n">
        <v>0.046</v>
      </c>
      <c r="J107" s="337" t="n">
        <v>0</v>
      </c>
      <c r="K107" s="337" t="n">
        <v>0</v>
      </c>
      <c r="L107" s="337" t="n">
        <v>0</v>
      </c>
      <c r="M107" s="337" t="n">
        <v>0</v>
      </c>
      <c r="N107" s="337" t="n">
        <v>0</v>
      </c>
      <c r="O107" s="337" t="n">
        <v>910</v>
      </c>
      <c r="P107" s="337" t="n">
        <v>90</v>
      </c>
      <c r="Q107" s="337" t="n">
        <v>400</v>
      </c>
      <c r="R107" s="337" t="n">
        <v>16</v>
      </c>
      <c r="S107" s="337" t="n"/>
      <c r="T107" s="337" t="n"/>
      <c r="U107" s="337" t="n"/>
      <c r="V107" s="337" t="n"/>
      <c r="W107" s="338" t="n">
        <v>17.5666666666667</v>
      </c>
      <c r="X107" s="337">
        <f>11*W107</f>
        <v/>
      </c>
      <c r="Y107" s="598" t="n">
        <v>4</v>
      </c>
      <c r="Z107" s="340" t="n"/>
      <c r="AA107" s="340" t="n"/>
      <c r="AB107" s="340" t="n"/>
      <c r="AC107" s="340" t="n"/>
      <c r="AD107" s="340" t="n"/>
      <c r="AE107" s="340" t="n"/>
      <c r="AF107" s="340" t="n"/>
      <c r="AG107" s="340" t="n"/>
      <c r="AH107" s="340" t="n"/>
      <c r="AI107" s="340" t="n"/>
      <c r="AJ107" s="340" t="n"/>
      <c r="AK107" s="340" t="n"/>
      <c r="AL107" s="309">
        <f>NOT(OR(ISBLANK(S107),ISBLANK(T107),ISBLANK(U107),ISBLANK(V107),AND(ISBLANK(W107),ISBLANK(X107))))</f>
        <v/>
      </c>
      <c r="AM107" s="309" t="n">
        <v>25</v>
      </c>
      <c r="AN107" s="309">
        <f>IF(AM107&lt;=30,1,IF(AM107&lt;=60,2,IF(AM107&lt;=100,3,"bd")))</f>
        <v/>
      </c>
      <c r="AO107" s="309">
        <f>AND(A107&gt;=zakresy_produkcyjne!B$2,A107&lt;=zakresy_produkcyjne!B$3)</f>
        <v/>
      </c>
      <c r="AP107" s="309">
        <f>AND(B107&gt;=zakresy_produkcyjne!C$2,B107&lt;=zakresy_produkcyjne!C$3)</f>
        <v/>
      </c>
      <c r="AQ107" s="309">
        <f>AND(C107&gt;=zakresy_produkcyjne!D$2,C107&lt;=zakresy_produkcyjne!D$3)</f>
        <v/>
      </c>
      <c r="AR107" s="309">
        <f>AND(D107&gt;=zakresy_produkcyjne!E$2,D107&lt;=zakresy_produkcyjne!E$3)</f>
        <v/>
      </c>
      <c r="AS107" s="309">
        <f>AND(E107&gt;=zakresy_produkcyjne!F$2,E107&lt;=zakresy_produkcyjne!F$3)</f>
        <v/>
      </c>
      <c r="AT107" s="309">
        <f>AND(F107&gt;=zakresy_produkcyjne!G$2,F107&lt;=zakresy_produkcyjne!G$3)</f>
        <v/>
      </c>
      <c r="AU107" s="309">
        <f>AND(G107&gt;=zakresy_produkcyjne!H$2,G107&lt;=zakresy_produkcyjne!H$3)</f>
        <v/>
      </c>
      <c r="AV107" s="309">
        <f>AND(O107&gt;=zakresy_produkcyjne!I$2,O107&lt;=zakresy_produkcyjne!I$3)</f>
        <v/>
      </c>
      <c r="AW107" s="309">
        <f>AND(P107&gt;=zakresy_produkcyjne!J$2,P107&lt;=zakresy_produkcyjne!J$3)</f>
        <v/>
      </c>
      <c r="AX107" s="309">
        <f>AND(Q107&gt;=zakresy_produkcyjne!K$2,Q107&lt;=zakresy_produkcyjne!K$3)</f>
        <v/>
      </c>
      <c r="AY107" s="309">
        <f>AND(R107&gt;=zakresy_produkcyjne!L$2,R107&lt;=zakresy_produkcyjne!L$3)</f>
        <v/>
      </c>
      <c r="AZ107" s="328">
        <f>AND(AO107:AU107)</f>
        <v/>
      </c>
      <c r="BA107" s="328">
        <f>AND(AV107:AY107)</f>
        <v/>
      </c>
      <c r="BB107" s="328">
        <f>AND(AZ107:BA107)</f>
        <v/>
      </c>
      <c r="BC107" s="309">
        <f>AO107*zakresy_produkcyjne!B$4+AP107*zakresy_produkcyjne!C$4+AQ107*zakresy_produkcyjne!D$4+AR107*zakresy_produkcyjne!E$4+AS107*zakresy_produkcyjne!F$4+AT107*zakresy_produkcyjne!G$4+AU107*zakresy_produkcyjne!H$4+AV107*zakresy_produkcyjne!I$4+AW107*zakresy_produkcyjne!J$4+AX107*zakresy_produkcyjne!K$4+AY107*zakresy_produkcyjne!L$4</f>
        <v/>
      </c>
    </row>
    <row customHeight="1" ht="15" r="108" s="311">
      <c r="A108" s="337" t="n">
        <v>3.41</v>
      </c>
      <c r="B108" s="337" t="n">
        <v>2.62</v>
      </c>
      <c r="C108" s="337" t="n">
        <v>0.3</v>
      </c>
      <c r="D108" s="337" t="n">
        <v>0.056</v>
      </c>
      <c r="E108" s="337" t="n">
        <v>0.48</v>
      </c>
      <c r="F108" s="337" t="n">
        <v>0</v>
      </c>
      <c r="G108" s="337" t="n">
        <v>0</v>
      </c>
      <c r="H108" s="337" t="n">
        <v>0.016</v>
      </c>
      <c r="I108" s="337" t="n">
        <v>0.046</v>
      </c>
      <c r="J108" s="337" t="n">
        <v>0</v>
      </c>
      <c r="K108" s="337" t="n">
        <v>0</v>
      </c>
      <c r="L108" s="337" t="n">
        <v>0</v>
      </c>
      <c r="M108" s="337" t="n">
        <v>0</v>
      </c>
      <c r="N108" s="337" t="n">
        <v>0</v>
      </c>
      <c r="O108" s="337" t="n">
        <v>910</v>
      </c>
      <c r="P108" s="337" t="n">
        <v>90</v>
      </c>
      <c r="Q108" s="337" t="n">
        <v>400</v>
      </c>
      <c r="R108" s="337" t="n">
        <v>32</v>
      </c>
      <c r="S108" s="337" t="n"/>
      <c r="T108" s="337" t="n"/>
      <c r="U108" s="337" t="n"/>
      <c r="V108" s="337" t="n"/>
      <c r="W108" s="338" t="n">
        <v>17.9666666666667</v>
      </c>
      <c r="X108" s="337">
        <f>11*W108</f>
        <v/>
      </c>
      <c r="Y108" s="598" t="n">
        <v>4</v>
      </c>
      <c r="Z108" s="340" t="n"/>
      <c r="AA108" s="340" t="n"/>
      <c r="AB108" s="340" t="n"/>
      <c r="AC108" s="340" t="n"/>
      <c r="AD108" s="340" t="n"/>
      <c r="AE108" s="340" t="n"/>
      <c r="AF108" s="340" t="n"/>
      <c r="AG108" s="340" t="n"/>
      <c r="AH108" s="340" t="n"/>
      <c r="AI108" s="340" t="n"/>
      <c r="AJ108" s="340" t="n"/>
      <c r="AK108" s="340" t="n"/>
      <c r="AL108" s="309">
        <f>NOT(OR(ISBLANK(S108),ISBLANK(T108),ISBLANK(U108),ISBLANK(V108),AND(ISBLANK(W108),ISBLANK(X108))))</f>
        <v/>
      </c>
      <c r="AM108" s="309" t="n">
        <v>25</v>
      </c>
      <c r="AN108" s="309">
        <f>IF(AM108&lt;=30,1,IF(AM108&lt;=60,2,IF(AM108&lt;=100,3,"bd")))</f>
        <v/>
      </c>
      <c r="AO108" s="309">
        <f>AND(A108&gt;=zakresy_produkcyjne!B$2,A108&lt;=zakresy_produkcyjne!B$3)</f>
        <v/>
      </c>
      <c r="AP108" s="309">
        <f>AND(B108&gt;=zakresy_produkcyjne!C$2,B108&lt;=zakresy_produkcyjne!C$3)</f>
        <v/>
      </c>
      <c r="AQ108" s="309">
        <f>AND(C108&gt;=zakresy_produkcyjne!D$2,C108&lt;=zakresy_produkcyjne!D$3)</f>
        <v/>
      </c>
      <c r="AR108" s="309">
        <f>AND(D108&gt;=zakresy_produkcyjne!E$2,D108&lt;=zakresy_produkcyjne!E$3)</f>
        <v/>
      </c>
      <c r="AS108" s="309">
        <f>AND(E108&gt;=zakresy_produkcyjne!F$2,E108&lt;=zakresy_produkcyjne!F$3)</f>
        <v/>
      </c>
      <c r="AT108" s="309">
        <f>AND(F108&gt;=zakresy_produkcyjne!G$2,F108&lt;=zakresy_produkcyjne!G$3)</f>
        <v/>
      </c>
      <c r="AU108" s="309">
        <f>AND(G108&gt;=zakresy_produkcyjne!H$2,G108&lt;=zakresy_produkcyjne!H$3)</f>
        <v/>
      </c>
      <c r="AV108" s="309">
        <f>AND(O108&gt;=zakresy_produkcyjne!I$2,O108&lt;=zakresy_produkcyjne!I$3)</f>
        <v/>
      </c>
      <c r="AW108" s="309">
        <f>AND(P108&gt;=zakresy_produkcyjne!J$2,P108&lt;=zakresy_produkcyjne!J$3)</f>
        <v/>
      </c>
      <c r="AX108" s="309">
        <f>AND(Q108&gt;=zakresy_produkcyjne!K$2,Q108&lt;=zakresy_produkcyjne!K$3)</f>
        <v/>
      </c>
      <c r="AY108" s="309">
        <f>AND(R108&gt;=zakresy_produkcyjne!L$2,R108&lt;=zakresy_produkcyjne!L$3)</f>
        <v/>
      </c>
      <c r="AZ108" s="328">
        <f>AND(AO108:AU108)</f>
        <v/>
      </c>
      <c r="BA108" s="328">
        <f>AND(AV108:AY108)</f>
        <v/>
      </c>
      <c r="BB108" s="328">
        <f>AND(AZ108:BA108)</f>
        <v/>
      </c>
      <c r="BC108" s="309">
        <f>AO108*zakresy_produkcyjne!B$4+AP108*zakresy_produkcyjne!C$4+AQ108*zakresy_produkcyjne!D$4+AR108*zakresy_produkcyjne!E$4+AS108*zakresy_produkcyjne!F$4+AT108*zakresy_produkcyjne!G$4+AU108*zakresy_produkcyjne!H$4+AV108*zakresy_produkcyjne!I$4+AW108*zakresy_produkcyjne!J$4+AX108*zakresy_produkcyjne!K$4+AY108*zakresy_produkcyjne!L$4</f>
        <v/>
      </c>
    </row>
    <row customHeight="1" ht="15" r="109" s="311">
      <c r="A109" s="337" t="n">
        <v>3.41</v>
      </c>
      <c r="B109" s="337" t="n">
        <v>2.62</v>
      </c>
      <c r="C109" s="337" t="n">
        <v>0.3</v>
      </c>
      <c r="D109" s="337" t="n">
        <v>0.056</v>
      </c>
      <c r="E109" s="337" t="n">
        <v>0.48</v>
      </c>
      <c r="F109" s="337" t="n">
        <v>0</v>
      </c>
      <c r="G109" s="337" t="n">
        <v>0</v>
      </c>
      <c r="H109" s="337" t="n">
        <v>0.016</v>
      </c>
      <c r="I109" s="337" t="n">
        <v>0.046</v>
      </c>
      <c r="J109" s="337" t="n">
        <v>0</v>
      </c>
      <c r="K109" s="337" t="n">
        <v>0</v>
      </c>
      <c r="L109" s="337" t="n">
        <v>0</v>
      </c>
      <c r="M109" s="337" t="n">
        <v>0</v>
      </c>
      <c r="N109" s="337" t="n">
        <v>0</v>
      </c>
      <c r="O109" s="337" t="n">
        <v>910</v>
      </c>
      <c r="P109" s="337" t="n">
        <v>90</v>
      </c>
      <c r="Q109" s="337" t="n">
        <v>400</v>
      </c>
      <c r="R109" s="337" t="n">
        <v>64</v>
      </c>
      <c r="S109" s="337" t="n"/>
      <c r="T109" s="337" t="n"/>
      <c r="U109" s="337" t="n"/>
      <c r="V109" s="337" t="n"/>
      <c r="W109" s="338" t="n">
        <v>17.5333333333333</v>
      </c>
      <c r="X109" s="337">
        <f>11*W109</f>
        <v/>
      </c>
      <c r="Y109" s="598" t="n">
        <v>4</v>
      </c>
      <c r="Z109" s="340" t="n"/>
      <c r="AA109" s="340" t="n"/>
      <c r="AB109" s="340" t="n"/>
      <c r="AC109" s="340" t="n"/>
      <c r="AD109" s="340" t="n"/>
      <c r="AE109" s="340" t="n"/>
      <c r="AF109" s="340" t="n"/>
      <c r="AG109" s="340" t="n"/>
      <c r="AH109" s="340" t="n"/>
      <c r="AI109" s="340" t="n"/>
      <c r="AJ109" s="340" t="n"/>
      <c r="AK109" s="340" t="n"/>
      <c r="AL109" s="309">
        <f>NOT(OR(ISBLANK(S109),ISBLANK(T109),ISBLANK(U109),ISBLANK(V109),AND(ISBLANK(W109),ISBLANK(X109))))</f>
        <v/>
      </c>
      <c r="AM109" s="309" t="n">
        <v>25</v>
      </c>
      <c r="AN109" s="309">
        <f>IF(AM109&lt;=30,1,IF(AM109&lt;=60,2,IF(AM109&lt;=100,3,"bd")))</f>
        <v/>
      </c>
      <c r="AO109" s="309">
        <f>AND(A109&gt;=zakresy_produkcyjne!B$2,A109&lt;=zakresy_produkcyjne!B$3)</f>
        <v/>
      </c>
      <c r="AP109" s="309">
        <f>AND(B109&gt;=zakresy_produkcyjne!C$2,B109&lt;=zakresy_produkcyjne!C$3)</f>
        <v/>
      </c>
      <c r="AQ109" s="309">
        <f>AND(C109&gt;=zakresy_produkcyjne!D$2,C109&lt;=zakresy_produkcyjne!D$3)</f>
        <v/>
      </c>
      <c r="AR109" s="309">
        <f>AND(D109&gt;=zakresy_produkcyjne!E$2,D109&lt;=zakresy_produkcyjne!E$3)</f>
        <v/>
      </c>
      <c r="AS109" s="309">
        <f>AND(E109&gt;=zakresy_produkcyjne!F$2,E109&lt;=zakresy_produkcyjne!F$3)</f>
        <v/>
      </c>
      <c r="AT109" s="309">
        <f>AND(F109&gt;=zakresy_produkcyjne!G$2,F109&lt;=zakresy_produkcyjne!G$3)</f>
        <v/>
      </c>
      <c r="AU109" s="309">
        <f>AND(G109&gt;=zakresy_produkcyjne!H$2,G109&lt;=zakresy_produkcyjne!H$3)</f>
        <v/>
      </c>
      <c r="AV109" s="309">
        <f>AND(O109&gt;=zakresy_produkcyjne!I$2,O109&lt;=zakresy_produkcyjne!I$3)</f>
        <v/>
      </c>
      <c r="AW109" s="309">
        <f>AND(P109&gt;=zakresy_produkcyjne!J$2,P109&lt;=zakresy_produkcyjne!J$3)</f>
        <v/>
      </c>
      <c r="AX109" s="309">
        <f>AND(Q109&gt;=zakresy_produkcyjne!K$2,Q109&lt;=zakresy_produkcyjne!K$3)</f>
        <v/>
      </c>
      <c r="AY109" s="309">
        <f>AND(R109&gt;=zakresy_produkcyjne!L$2,R109&lt;=zakresy_produkcyjne!L$3)</f>
        <v/>
      </c>
      <c r="AZ109" s="328">
        <f>AND(AO109:AU109)</f>
        <v/>
      </c>
      <c r="BA109" s="328">
        <f>AND(AV109:AY109)</f>
        <v/>
      </c>
      <c r="BB109" s="328">
        <f>AND(AZ109:BA109)</f>
        <v/>
      </c>
      <c r="BC109" s="309">
        <f>AO109*zakresy_produkcyjne!B$4+AP109*zakresy_produkcyjne!C$4+AQ109*zakresy_produkcyjne!D$4+AR109*zakresy_produkcyjne!E$4+AS109*zakresy_produkcyjne!F$4+AT109*zakresy_produkcyjne!G$4+AU109*zakresy_produkcyjne!H$4+AV109*zakresy_produkcyjne!I$4+AW109*zakresy_produkcyjne!J$4+AX109*zakresy_produkcyjne!K$4+AY109*zakresy_produkcyjne!L$4</f>
        <v/>
      </c>
    </row>
    <row customHeight="1" ht="15" r="110" s="311">
      <c r="A110" s="337" t="n">
        <v>3.41</v>
      </c>
      <c r="B110" s="337" t="n">
        <v>2.62</v>
      </c>
      <c r="C110" s="337" t="n">
        <v>0.3</v>
      </c>
      <c r="D110" s="337" t="n">
        <v>0.056</v>
      </c>
      <c r="E110" s="337" t="n">
        <v>0.48</v>
      </c>
      <c r="F110" s="337" t="n">
        <v>0</v>
      </c>
      <c r="G110" s="337" t="n">
        <v>0</v>
      </c>
      <c r="H110" s="337" t="n">
        <v>0.016</v>
      </c>
      <c r="I110" s="337" t="n">
        <v>0.046</v>
      </c>
      <c r="J110" s="337" t="n">
        <v>0</v>
      </c>
      <c r="K110" s="337" t="n">
        <v>0</v>
      </c>
      <c r="L110" s="337" t="n">
        <v>0</v>
      </c>
      <c r="M110" s="337" t="n">
        <v>0</v>
      </c>
      <c r="N110" s="337" t="n">
        <v>0</v>
      </c>
      <c r="O110" s="337" t="n">
        <v>920</v>
      </c>
      <c r="P110" s="337" t="n">
        <v>90</v>
      </c>
      <c r="Q110" s="337" t="n">
        <v>300</v>
      </c>
      <c r="R110" s="337" t="n">
        <v>8</v>
      </c>
      <c r="S110" s="337" t="n"/>
      <c r="T110" s="337" t="n"/>
      <c r="U110" s="337" t="n"/>
      <c r="V110" s="337" t="n"/>
      <c r="W110" s="338" t="n">
        <v>10.2333333333333</v>
      </c>
      <c r="X110" s="337">
        <f>11*W110</f>
        <v/>
      </c>
      <c r="Y110" s="598" t="n">
        <v>4</v>
      </c>
      <c r="Z110" s="340" t="n"/>
      <c r="AA110" s="340" t="n"/>
      <c r="AB110" s="340" t="n"/>
      <c r="AC110" s="340" t="n"/>
      <c r="AD110" s="340" t="n"/>
      <c r="AE110" s="340" t="n"/>
      <c r="AF110" s="340" t="n"/>
      <c r="AG110" s="340" t="n"/>
      <c r="AH110" s="340" t="n"/>
      <c r="AI110" s="340" t="n"/>
      <c r="AJ110" s="340" t="n"/>
      <c r="AK110" s="340" t="n"/>
      <c r="AL110" s="309">
        <f>NOT(OR(ISBLANK(S110),ISBLANK(T110),ISBLANK(U110),ISBLANK(V110),AND(ISBLANK(W110),ISBLANK(X110))))</f>
        <v/>
      </c>
      <c r="AM110" s="309" t="n">
        <v>25</v>
      </c>
      <c r="AN110" s="309">
        <f>IF(AM110&lt;=30,1,IF(AM110&lt;=60,2,IF(AM110&lt;=100,3,"bd")))</f>
        <v/>
      </c>
      <c r="AO110" s="309">
        <f>AND(A110&gt;=zakresy_produkcyjne!B$2,A110&lt;=zakresy_produkcyjne!B$3)</f>
        <v/>
      </c>
      <c r="AP110" s="309">
        <f>AND(B110&gt;=zakresy_produkcyjne!C$2,B110&lt;=zakresy_produkcyjne!C$3)</f>
        <v/>
      </c>
      <c r="AQ110" s="309">
        <f>AND(C110&gt;=zakresy_produkcyjne!D$2,C110&lt;=zakresy_produkcyjne!D$3)</f>
        <v/>
      </c>
      <c r="AR110" s="309">
        <f>AND(D110&gt;=zakresy_produkcyjne!E$2,D110&lt;=zakresy_produkcyjne!E$3)</f>
        <v/>
      </c>
      <c r="AS110" s="309">
        <f>AND(E110&gt;=zakresy_produkcyjne!F$2,E110&lt;=zakresy_produkcyjne!F$3)</f>
        <v/>
      </c>
      <c r="AT110" s="309">
        <f>AND(F110&gt;=zakresy_produkcyjne!G$2,F110&lt;=zakresy_produkcyjne!G$3)</f>
        <v/>
      </c>
      <c r="AU110" s="309">
        <f>AND(G110&gt;=zakresy_produkcyjne!H$2,G110&lt;=zakresy_produkcyjne!H$3)</f>
        <v/>
      </c>
      <c r="AV110" s="309">
        <f>AND(O110&gt;=zakresy_produkcyjne!I$2,O110&lt;=zakresy_produkcyjne!I$3)</f>
        <v/>
      </c>
      <c r="AW110" s="309">
        <f>AND(P110&gt;=zakresy_produkcyjne!J$2,P110&lt;=zakresy_produkcyjne!J$3)</f>
        <v/>
      </c>
      <c r="AX110" s="309">
        <f>AND(Q110&gt;=zakresy_produkcyjne!K$2,Q110&lt;=zakresy_produkcyjne!K$3)</f>
        <v/>
      </c>
      <c r="AY110" s="309">
        <f>AND(R110&gt;=zakresy_produkcyjne!L$2,R110&lt;=zakresy_produkcyjne!L$3)</f>
        <v/>
      </c>
      <c r="AZ110" s="328">
        <f>AND(AO110:AU110)</f>
        <v/>
      </c>
      <c r="BA110" s="328">
        <f>AND(AV110:AY110)</f>
        <v/>
      </c>
      <c r="BB110" s="328">
        <f>AND(AZ110:BA110)</f>
        <v/>
      </c>
      <c r="BC110" s="309">
        <f>AO110*zakresy_produkcyjne!B$4+AP110*zakresy_produkcyjne!C$4+AQ110*zakresy_produkcyjne!D$4+AR110*zakresy_produkcyjne!E$4+AS110*zakresy_produkcyjne!F$4+AT110*zakresy_produkcyjne!G$4+AU110*zakresy_produkcyjne!H$4+AV110*zakresy_produkcyjne!I$4+AW110*zakresy_produkcyjne!J$4+AX110*zakresy_produkcyjne!K$4+AY110*zakresy_produkcyjne!L$4</f>
        <v/>
      </c>
    </row>
    <row customHeight="1" ht="15" r="111" s="311">
      <c r="A111" s="337" t="n">
        <v>3.41</v>
      </c>
      <c r="B111" s="337" t="n">
        <v>2.62</v>
      </c>
      <c r="C111" s="337" t="n">
        <v>0.3</v>
      </c>
      <c r="D111" s="337" t="n">
        <v>0.056</v>
      </c>
      <c r="E111" s="337" t="n">
        <v>0.48</v>
      </c>
      <c r="F111" s="337" t="n">
        <v>0</v>
      </c>
      <c r="G111" s="337" t="n">
        <v>0</v>
      </c>
      <c r="H111" s="337" t="n">
        <v>0.016</v>
      </c>
      <c r="I111" s="337" t="n">
        <v>0.046</v>
      </c>
      <c r="J111" s="337" t="n">
        <v>0</v>
      </c>
      <c r="K111" s="337" t="n">
        <v>0</v>
      </c>
      <c r="L111" s="337" t="n">
        <v>0</v>
      </c>
      <c r="M111" s="337" t="n">
        <v>0</v>
      </c>
      <c r="N111" s="337" t="n">
        <v>0</v>
      </c>
      <c r="O111" s="337" t="n">
        <v>920</v>
      </c>
      <c r="P111" s="337" t="n">
        <v>90</v>
      </c>
      <c r="Q111" s="337" t="n">
        <v>300</v>
      </c>
      <c r="R111" s="337" t="n">
        <v>16</v>
      </c>
      <c r="S111" s="337" t="n"/>
      <c r="T111" s="337" t="n"/>
      <c r="U111" s="337" t="n"/>
      <c r="V111" s="337" t="n"/>
      <c r="W111" s="338" t="n">
        <v>10.5333333333333</v>
      </c>
      <c r="X111" s="337">
        <f>11*W111</f>
        <v/>
      </c>
      <c r="Y111" s="598" t="n">
        <v>4</v>
      </c>
      <c r="Z111" s="340" t="n"/>
      <c r="AA111" s="340" t="n"/>
      <c r="AB111" s="340" t="n"/>
      <c r="AC111" s="340" t="n"/>
      <c r="AD111" s="340" t="n"/>
      <c r="AE111" s="340" t="n"/>
      <c r="AF111" s="340" t="n"/>
      <c r="AG111" s="340" t="n"/>
      <c r="AH111" s="340" t="n"/>
      <c r="AI111" s="340" t="n"/>
      <c r="AJ111" s="340" t="n"/>
      <c r="AK111" s="340" t="n"/>
      <c r="AL111" s="309">
        <f>NOT(OR(ISBLANK(S111),ISBLANK(T111),ISBLANK(U111),ISBLANK(V111),AND(ISBLANK(W111),ISBLANK(X111))))</f>
        <v/>
      </c>
      <c r="AM111" s="309" t="n">
        <v>25</v>
      </c>
      <c r="AN111" s="309">
        <f>IF(AM111&lt;=30,1,IF(AM111&lt;=60,2,IF(AM111&lt;=100,3,"bd")))</f>
        <v/>
      </c>
      <c r="AO111" s="309">
        <f>AND(A111&gt;=zakresy_produkcyjne!B$2,A111&lt;=zakresy_produkcyjne!B$3)</f>
        <v/>
      </c>
      <c r="AP111" s="309">
        <f>AND(B111&gt;=zakresy_produkcyjne!C$2,B111&lt;=zakresy_produkcyjne!C$3)</f>
        <v/>
      </c>
      <c r="AQ111" s="309">
        <f>AND(C111&gt;=zakresy_produkcyjne!D$2,C111&lt;=zakresy_produkcyjne!D$3)</f>
        <v/>
      </c>
      <c r="AR111" s="309">
        <f>AND(D111&gt;=zakresy_produkcyjne!E$2,D111&lt;=zakresy_produkcyjne!E$3)</f>
        <v/>
      </c>
      <c r="AS111" s="309">
        <f>AND(E111&gt;=zakresy_produkcyjne!F$2,E111&lt;=zakresy_produkcyjne!F$3)</f>
        <v/>
      </c>
      <c r="AT111" s="309">
        <f>AND(F111&gt;=zakresy_produkcyjne!G$2,F111&lt;=zakresy_produkcyjne!G$3)</f>
        <v/>
      </c>
      <c r="AU111" s="309">
        <f>AND(G111&gt;=zakresy_produkcyjne!H$2,G111&lt;=zakresy_produkcyjne!H$3)</f>
        <v/>
      </c>
      <c r="AV111" s="309">
        <f>AND(O111&gt;=zakresy_produkcyjne!I$2,O111&lt;=zakresy_produkcyjne!I$3)</f>
        <v/>
      </c>
      <c r="AW111" s="309">
        <f>AND(P111&gt;=zakresy_produkcyjne!J$2,P111&lt;=zakresy_produkcyjne!J$3)</f>
        <v/>
      </c>
      <c r="AX111" s="309">
        <f>AND(Q111&gt;=zakresy_produkcyjne!K$2,Q111&lt;=zakresy_produkcyjne!K$3)</f>
        <v/>
      </c>
      <c r="AY111" s="309">
        <f>AND(R111&gt;=zakresy_produkcyjne!L$2,R111&lt;=zakresy_produkcyjne!L$3)</f>
        <v/>
      </c>
      <c r="AZ111" s="328">
        <f>AND(AO111:AU111)</f>
        <v/>
      </c>
      <c r="BA111" s="328">
        <f>AND(AV111:AY111)</f>
        <v/>
      </c>
      <c r="BB111" s="328">
        <f>AND(AZ111:BA111)</f>
        <v/>
      </c>
      <c r="BC111" s="309">
        <f>AO111*zakresy_produkcyjne!B$4+AP111*zakresy_produkcyjne!C$4+AQ111*zakresy_produkcyjne!D$4+AR111*zakresy_produkcyjne!E$4+AS111*zakresy_produkcyjne!F$4+AT111*zakresy_produkcyjne!G$4+AU111*zakresy_produkcyjne!H$4+AV111*zakresy_produkcyjne!I$4+AW111*zakresy_produkcyjne!J$4+AX111*zakresy_produkcyjne!K$4+AY111*zakresy_produkcyjne!L$4</f>
        <v/>
      </c>
    </row>
    <row customHeight="1" ht="15" r="112" s="311">
      <c r="A112" s="337" t="n">
        <v>3.41</v>
      </c>
      <c r="B112" s="337" t="n">
        <v>2.62</v>
      </c>
      <c r="C112" s="337" t="n">
        <v>0.3</v>
      </c>
      <c r="D112" s="337" t="n">
        <v>0.056</v>
      </c>
      <c r="E112" s="337" t="n">
        <v>0.48</v>
      </c>
      <c r="F112" s="337" t="n">
        <v>0</v>
      </c>
      <c r="G112" s="337" t="n">
        <v>0</v>
      </c>
      <c r="H112" s="337" t="n">
        <v>0.016</v>
      </c>
      <c r="I112" s="337" t="n">
        <v>0.046</v>
      </c>
      <c r="J112" s="337" t="n">
        <v>0</v>
      </c>
      <c r="K112" s="337" t="n">
        <v>0</v>
      </c>
      <c r="L112" s="337" t="n">
        <v>0</v>
      </c>
      <c r="M112" s="337" t="n">
        <v>0</v>
      </c>
      <c r="N112" s="337" t="n">
        <v>0</v>
      </c>
      <c r="O112" s="337" t="n">
        <v>920</v>
      </c>
      <c r="P112" s="337" t="n">
        <v>90</v>
      </c>
      <c r="Q112" s="337" t="n">
        <v>300</v>
      </c>
      <c r="R112" s="337" t="n">
        <v>32</v>
      </c>
      <c r="S112" s="337" t="n"/>
      <c r="T112" s="337" t="n"/>
      <c r="U112" s="337" t="n"/>
      <c r="V112" s="337" t="n"/>
      <c r="W112" s="338" t="n">
        <v>11.1</v>
      </c>
      <c r="X112" s="337">
        <f>11*W112</f>
        <v/>
      </c>
      <c r="Y112" s="598" t="n">
        <v>4</v>
      </c>
      <c r="Z112" s="340" t="n"/>
      <c r="AA112" s="340" t="n"/>
      <c r="AB112" s="340" t="n"/>
      <c r="AC112" s="340" t="n"/>
      <c r="AD112" s="340" t="n"/>
      <c r="AE112" s="340" t="n"/>
      <c r="AF112" s="340" t="n"/>
      <c r="AG112" s="340" t="n"/>
      <c r="AH112" s="340" t="n"/>
      <c r="AI112" s="340" t="n"/>
      <c r="AJ112" s="340" t="n"/>
      <c r="AK112" s="340" t="n"/>
      <c r="AL112" s="309">
        <f>NOT(OR(ISBLANK(S112),ISBLANK(T112),ISBLANK(U112),ISBLANK(V112),AND(ISBLANK(W112),ISBLANK(X112))))</f>
        <v/>
      </c>
      <c r="AM112" s="309" t="n">
        <v>25</v>
      </c>
      <c r="AN112" s="309">
        <f>IF(AM112&lt;=30,1,IF(AM112&lt;=60,2,IF(AM112&lt;=100,3,"bd")))</f>
        <v/>
      </c>
      <c r="AO112" s="309">
        <f>AND(A112&gt;=zakresy_produkcyjne!B$2,A112&lt;=zakresy_produkcyjne!B$3)</f>
        <v/>
      </c>
      <c r="AP112" s="309">
        <f>AND(B112&gt;=zakresy_produkcyjne!C$2,B112&lt;=zakresy_produkcyjne!C$3)</f>
        <v/>
      </c>
      <c r="AQ112" s="309">
        <f>AND(C112&gt;=zakresy_produkcyjne!D$2,C112&lt;=zakresy_produkcyjne!D$3)</f>
        <v/>
      </c>
      <c r="AR112" s="309">
        <f>AND(D112&gt;=zakresy_produkcyjne!E$2,D112&lt;=zakresy_produkcyjne!E$3)</f>
        <v/>
      </c>
      <c r="AS112" s="309">
        <f>AND(E112&gt;=zakresy_produkcyjne!F$2,E112&lt;=zakresy_produkcyjne!F$3)</f>
        <v/>
      </c>
      <c r="AT112" s="309">
        <f>AND(F112&gt;=zakresy_produkcyjne!G$2,F112&lt;=zakresy_produkcyjne!G$3)</f>
        <v/>
      </c>
      <c r="AU112" s="309">
        <f>AND(G112&gt;=zakresy_produkcyjne!H$2,G112&lt;=zakresy_produkcyjne!H$3)</f>
        <v/>
      </c>
      <c r="AV112" s="309">
        <f>AND(O112&gt;=zakresy_produkcyjne!I$2,O112&lt;=zakresy_produkcyjne!I$3)</f>
        <v/>
      </c>
      <c r="AW112" s="309">
        <f>AND(P112&gt;=zakresy_produkcyjne!J$2,P112&lt;=zakresy_produkcyjne!J$3)</f>
        <v/>
      </c>
      <c r="AX112" s="309">
        <f>AND(Q112&gt;=zakresy_produkcyjne!K$2,Q112&lt;=zakresy_produkcyjne!K$3)</f>
        <v/>
      </c>
      <c r="AY112" s="309">
        <f>AND(R112&gt;=zakresy_produkcyjne!L$2,R112&lt;=zakresy_produkcyjne!L$3)</f>
        <v/>
      </c>
      <c r="AZ112" s="328">
        <f>AND(AO112:AU112)</f>
        <v/>
      </c>
      <c r="BA112" s="328">
        <f>AND(AV112:AY112)</f>
        <v/>
      </c>
      <c r="BB112" s="328">
        <f>AND(AZ112:BA112)</f>
        <v/>
      </c>
      <c r="BC112" s="309">
        <f>AO112*zakresy_produkcyjne!B$4+AP112*zakresy_produkcyjne!C$4+AQ112*zakresy_produkcyjne!D$4+AR112*zakresy_produkcyjne!E$4+AS112*zakresy_produkcyjne!F$4+AT112*zakresy_produkcyjne!G$4+AU112*zakresy_produkcyjne!H$4+AV112*zakresy_produkcyjne!I$4+AW112*zakresy_produkcyjne!J$4+AX112*zakresy_produkcyjne!K$4+AY112*zakresy_produkcyjne!L$4</f>
        <v/>
      </c>
    </row>
    <row customHeight="1" ht="15" r="113" s="311">
      <c r="A113" s="337" t="n">
        <v>3.41</v>
      </c>
      <c r="B113" s="337" t="n">
        <v>2.62</v>
      </c>
      <c r="C113" s="337" t="n">
        <v>0.3</v>
      </c>
      <c r="D113" s="337" t="n">
        <v>0.056</v>
      </c>
      <c r="E113" s="337" t="n">
        <v>0.48</v>
      </c>
      <c r="F113" s="337" t="n">
        <v>0</v>
      </c>
      <c r="G113" s="337" t="n">
        <v>0</v>
      </c>
      <c r="H113" s="337" t="n">
        <v>0.016</v>
      </c>
      <c r="I113" s="337" t="n">
        <v>0.046</v>
      </c>
      <c r="J113" s="337" t="n">
        <v>0</v>
      </c>
      <c r="K113" s="337" t="n">
        <v>0</v>
      </c>
      <c r="L113" s="337" t="n">
        <v>0</v>
      </c>
      <c r="M113" s="337" t="n">
        <v>0</v>
      </c>
      <c r="N113" s="337" t="n">
        <v>0</v>
      </c>
      <c r="O113" s="337" t="n">
        <v>920</v>
      </c>
      <c r="P113" s="337" t="n">
        <v>90</v>
      </c>
      <c r="Q113" s="337" t="n">
        <v>300</v>
      </c>
      <c r="R113" s="337" t="n">
        <v>64</v>
      </c>
      <c r="S113" s="337" t="n"/>
      <c r="T113" s="337" t="n"/>
      <c r="U113" s="337" t="n"/>
      <c r="V113" s="337" t="n"/>
      <c r="W113" s="338" t="n">
        <v>12.2</v>
      </c>
      <c r="X113" s="337">
        <f>11*W113</f>
        <v/>
      </c>
      <c r="Y113" s="598" t="n">
        <v>4</v>
      </c>
      <c r="Z113" s="340" t="n"/>
      <c r="AA113" s="340" t="n"/>
      <c r="AB113" s="340" t="n"/>
      <c r="AC113" s="340" t="n"/>
      <c r="AD113" s="340" t="n"/>
      <c r="AE113" s="340" t="n"/>
      <c r="AF113" s="340" t="n"/>
      <c r="AG113" s="340" t="n"/>
      <c r="AH113" s="340" t="n"/>
      <c r="AI113" s="340" t="n"/>
      <c r="AJ113" s="340" t="n"/>
      <c r="AK113" s="340" t="n"/>
      <c r="AL113" s="309">
        <f>NOT(OR(ISBLANK(S113),ISBLANK(T113),ISBLANK(U113),ISBLANK(V113),AND(ISBLANK(W113),ISBLANK(X113))))</f>
        <v/>
      </c>
      <c r="AM113" s="309" t="n">
        <v>25</v>
      </c>
      <c r="AN113" s="309">
        <f>IF(AM113&lt;=30,1,IF(AM113&lt;=60,2,IF(AM113&lt;=100,3,"bd")))</f>
        <v/>
      </c>
      <c r="AO113" s="309">
        <f>AND(A113&gt;=zakresy_produkcyjne!B$2,A113&lt;=zakresy_produkcyjne!B$3)</f>
        <v/>
      </c>
      <c r="AP113" s="309">
        <f>AND(B113&gt;=zakresy_produkcyjne!C$2,B113&lt;=zakresy_produkcyjne!C$3)</f>
        <v/>
      </c>
      <c r="AQ113" s="309">
        <f>AND(C113&gt;=zakresy_produkcyjne!D$2,C113&lt;=zakresy_produkcyjne!D$3)</f>
        <v/>
      </c>
      <c r="AR113" s="309">
        <f>AND(D113&gt;=zakresy_produkcyjne!E$2,D113&lt;=zakresy_produkcyjne!E$3)</f>
        <v/>
      </c>
      <c r="AS113" s="309">
        <f>AND(E113&gt;=zakresy_produkcyjne!F$2,E113&lt;=zakresy_produkcyjne!F$3)</f>
        <v/>
      </c>
      <c r="AT113" s="309">
        <f>AND(F113&gt;=zakresy_produkcyjne!G$2,F113&lt;=zakresy_produkcyjne!G$3)</f>
        <v/>
      </c>
      <c r="AU113" s="309">
        <f>AND(G113&gt;=zakresy_produkcyjne!H$2,G113&lt;=zakresy_produkcyjne!H$3)</f>
        <v/>
      </c>
      <c r="AV113" s="309">
        <f>AND(O113&gt;=zakresy_produkcyjne!I$2,O113&lt;=zakresy_produkcyjne!I$3)</f>
        <v/>
      </c>
      <c r="AW113" s="309">
        <f>AND(P113&gt;=zakresy_produkcyjne!J$2,P113&lt;=zakresy_produkcyjne!J$3)</f>
        <v/>
      </c>
      <c r="AX113" s="309">
        <f>AND(Q113&gt;=zakresy_produkcyjne!K$2,Q113&lt;=zakresy_produkcyjne!K$3)</f>
        <v/>
      </c>
      <c r="AY113" s="309">
        <f>AND(R113&gt;=zakresy_produkcyjne!L$2,R113&lt;=zakresy_produkcyjne!L$3)</f>
        <v/>
      </c>
      <c r="AZ113" s="328">
        <f>AND(AO113:AU113)</f>
        <v/>
      </c>
      <c r="BA113" s="328">
        <f>AND(AV113:AY113)</f>
        <v/>
      </c>
      <c r="BB113" s="328">
        <f>AND(AZ113:BA113)</f>
        <v/>
      </c>
      <c r="BC113" s="309">
        <f>AO113*zakresy_produkcyjne!B$4+AP113*zakresy_produkcyjne!C$4+AQ113*zakresy_produkcyjne!D$4+AR113*zakresy_produkcyjne!E$4+AS113*zakresy_produkcyjne!F$4+AT113*zakresy_produkcyjne!G$4+AU113*zakresy_produkcyjne!H$4+AV113*zakresy_produkcyjne!I$4+AW113*zakresy_produkcyjne!J$4+AX113*zakresy_produkcyjne!K$4+AY113*zakresy_produkcyjne!L$4</f>
        <v/>
      </c>
    </row>
    <row customHeight="1" ht="15" r="114" s="311">
      <c r="A114" s="337" t="n">
        <v>3.41</v>
      </c>
      <c r="B114" s="337" t="n">
        <v>2.62</v>
      </c>
      <c r="C114" s="337" t="n">
        <v>0.3</v>
      </c>
      <c r="D114" s="337" t="n">
        <v>0.056</v>
      </c>
      <c r="E114" s="337" t="n">
        <v>0.48</v>
      </c>
      <c r="F114" s="337" t="n">
        <v>0</v>
      </c>
      <c r="G114" s="337" t="n">
        <v>0</v>
      </c>
      <c r="H114" s="337" t="n">
        <v>0.016</v>
      </c>
      <c r="I114" s="337" t="n">
        <v>0.046</v>
      </c>
      <c r="J114" s="337" t="n">
        <v>0</v>
      </c>
      <c r="K114" s="337" t="n">
        <v>0</v>
      </c>
      <c r="L114" s="337" t="n">
        <v>0</v>
      </c>
      <c r="M114" s="337" t="n">
        <v>0</v>
      </c>
      <c r="N114" s="337" t="n">
        <v>0</v>
      </c>
      <c r="O114" s="337" t="n">
        <v>920</v>
      </c>
      <c r="P114" s="337" t="n">
        <v>90</v>
      </c>
      <c r="Q114" s="337" t="n">
        <v>400</v>
      </c>
      <c r="R114" s="337" t="n">
        <v>8</v>
      </c>
      <c r="S114" s="337" t="n"/>
      <c r="T114" s="337" t="n"/>
      <c r="U114" s="337" t="n"/>
      <c r="V114" s="337" t="n"/>
      <c r="W114" s="338" t="n">
        <v>16.0333333333333</v>
      </c>
      <c r="X114" s="337">
        <f>11*W114</f>
        <v/>
      </c>
      <c r="Y114" s="598" t="n">
        <v>4</v>
      </c>
      <c r="Z114" s="340" t="n"/>
      <c r="AA114" s="340" t="n"/>
      <c r="AB114" s="340" t="n"/>
      <c r="AC114" s="340" t="n"/>
      <c r="AD114" s="340" t="n"/>
      <c r="AE114" s="340" t="n"/>
      <c r="AF114" s="340" t="n"/>
      <c r="AG114" s="340" t="n"/>
      <c r="AH114" s="340" t="n"/>
      <c r="AI114" s="340" t="n"/>
      <c r="AJ114" s="340" t="n"/>
      <c r="AK114" s="340" t="n"/>
      <c r="AL114" s="309">
        <f>NOT(OR(ISBLANK(S114),ISBLANK(T114),ISBLANK(U114),ISBLANK(V114),AND(ISBLANK(W114),ISBLANK(X114))))</f>
        <v/>
      </c>
      <c r="AM114" s="309" t="n">
        <v>25</v>
      </c>
      <c r="AN114" s="309">
        <f>IF(AM114&lt;=30,1,IF(AM114&lt;=60,2,IF(AM114&lt;=100,3,"bd")))</f>
        <v/>
      </c>
      <c r="AO114" s="309">
        <f>AND(A114&gt;=zakresy_produkcyjne!B$2,A114&lt;=zakresy_produkcyjne!B$3)</f>
        <v/>
      </c>
      <c r="AP114" s="309">
        <f>AND(B114&gt;=zakresy_produkcyjne!C$2,B114&lt;=zakresy_produkcyjne!C$3)</f>
        <v/>
      </c>
      <c r="AQ114" s="309">
        <f>AND(C114&gt;=zakresy_produkcyjne!D$2,C114&lt;=zakresy_produkcyjne!D$3)</f>
        <v/>
      </c>
      <c r="AR114" s="309">
        <f>AND(D114&gt;=zakresy_produkcyjne!E$2,D114&lt;=zakresy_produkcyjne!E$3)</f>
        <v/>
      </c>
      <c r="AS114" s="309">
        <f>AND(E114&gt;=zakresy_produkcyjne!F$2,E114&lt;=zakresy_produkcyjne!F$3)</f>
        <v/>
      </c>
      <c r="AT114" s="309">
        <f>AND(F114&gt;=zakresy_produkcyjne!G$2,F114&lt;=zakresy_produkcyjne!G$3)</f>
        <v/>
      </c>
      <c r="AU114" s="309">
        <f>AND(G114&gt;=zakresy_produkcyjne!H$2,G114&lt;=zakresy_produkcyjne!H$3)</f>
        <v/>
      </c>
      <c r="AV114" s="309">
        <f>AND(O114&gt;=zakresy_produkcyjne!I$2,O114&lt;=zakresy_produkcyjne!I$3)</f>
        <v/>
      </c>
      <c r="AW114" s="309">
        <f>AND(P114&gt;=zakresy_produkcyjne!J$2,P114&lt;=zakresy_produkcyjne!J$3)</f>
        <v/>
      </c>
      <c r="AX114" s="309">
        <f>AND(Q114&gt;=zakresy_produkcyjne!K$2,Q114&lt;=zakresy_produkcyjne!K$3)</f>
        <v/>
      </c>
      <c r="AY114" s="309">
        <f>AND(R114&gt;=zakresy_produkcyjne!L$2,R114&lt;=zakresy_produkcyjne!L$3)</f>
        <v/>
      </c>
      <c r="AZ114" s="328">
        <f>AND(AO114:AU114)</f>
        <v/>
      </c>
      <c r="BA114" s="328">
        <f>AND(AV114:AY114)</f>
        <v/>
      </c>
      <c r="BB114" s="328">
        <f>AND(AZ114:BA114)</f>
        <v/>
      </c>
      <c r="BC114" s="309">
        <f>AO114*zakresy_produkcyjne!B$4+AP114*zakresy_produkcyjne!C$4+AQ114*zakresy_produkcyjne!D$4+AR114*zakresy_produkcyjne!E$4+AS114*zakresy_produkcyjne!F$4+AT114*zakresy_produkcyjne!G$4+AU114*zakresy_produkcyjne!H$4+AV114*zakresy_produkcyjne!I$4+AW114*zakresy_produkcyjne!J$4+AX114*zakresy_produkcyjne!K$4+AY114*zakresy_produkcyjne!L$4</f>
        <v/>
      </c>
    </row>
    <row customHeight="1" ht="15" r="115" s="311">
      <c r="A115" s="337" t="n">
        <v>3.41</v>
      </c>
      <c r="B115" s="337" t="n">
        <v>2.62</v>
      </c>
      <c r="C115" s="337" t="n">
        <v>0.3</v>
      </c>
      <c r="D115" s="337" t="n">
        <v>0.056</v>
      </c>
      <c r="E115" s="337" t="n">
        <v>0.48</v>
      </c>
      <c r="F115" s="337" t="n">
        <v>0</v>
      </c>
      <c r="G115" s="337" t="n">
        <v>0</v>
      </c>
      <c r="H115" s="337" t="n">
        <v>0.016</v>
      </c>
      <c r="I115" s="337" t="n">
        <v>0.046</v>
      </c>
      <c r="J115" s="337" t="n">
        <v>0</v>
      </c>
      <c r="K115" s="337" t="n">
        <v>0</v>
      </c>
      <c r="L115" s="337" t="n">
        <v>0</v>
      </c>
      <c r="M115" s="337" t="n">
        <v>0</v>
      </c>
      <c r="N115" s="337" t="n">
        <v>0</v>
      </c>
      <c r="O115" s="337" t="n">
        <v>920</v>
      </c>
      <c r="P115" s="337" t="n">
        <v>90</v>
      </c>
      <c r="Q115" s="337" t="n">
        <v>400</v>
      </c>
      <c r="R115" s="337" t="n">
        <v>16</v>
      </c>
      <c r="S115" s="337" t="n"/>
      <c r="T115" s="337" t="n"/>
      <c r="U115" s="337" t="n"/>
      <c r="V115" s="337" t="n"/>
      <c r="W115" s="338" t="n">
        <v>16.7</v>
      </c>
      <c r="X115" s="337">
        <f>11*W115</f>
        <v/>
      </c>
      <c r="Y115" s="598" t="n">
        <v>4</v>
      </c>
      <c r="Z115" s="340" t="n"/>
      <c r="AA115" s="340" t="n"/>
      <c r="AB115" s="340" t="n"/>
      <c r="AC115" s="340" t="n"/>
      <c r="AD115" s="340" t="n"/>
      <c r="AE115" s="340" t="n"/>
      <c r="AF115" s="340" t="n"/>
      <c r="AG115" s="340" t="n"/>
      <c r="AH115" s="340" t="n"/>
      <c r="AI115" s="340" t="n"/>
      <c r="AJ115" s="340" t="n"/>
      <c r="AK115" s="340" t="n"/>
      <c r="AL115" s="309">
        <f>NOT(OR(ISBLANK(S115),ISBLANK(T115),ISBLANK(U115),ISBLANK(V115),AND(ISBLANK(W115),ISBLANK(X115))))</f>
        <v/>
      </c>
      <c r="AM115" s="309" t="n">
        <v>25</v>
      </c>
      <c r="AN115" s="309">
        <f>IF(AM115&lt;=30,1,IF(AM115&lt;=60,2,IF(AM115&lt;=100,3,"bd")))</f>
        <v/>
      </c>
      <c r="AO115" s="309">
        <f>AND(A115&gt;=zakresy_produkcyjne!B$2,A115&lt;=zakresy_produkcyjne!B$3)</f>
        <v/>
      </c>
      <c r="AP115" s="309">
        <f>AND(B115&gt;=zakresy_produkcyjne!C$2,B115&lt;=zakresy_produkcyjne!C$3)</f>
        <v/>
      </c>
      <c r="AQ115" s="309">
        <f>AND(C115&gt;=zakresy_produkcyjne!D$2,C115&lt;=zakresy_produkcyjne!D$3)</f>
        <v/>
      </c>
      <c r="AR115" s="309">
        <f>AND(D115&gt;=zakresy_produkcyjne!E$2,D115&lt;=zakresy_produkcyjne!E$3)</f>
        <v/>
      </c>
      <c r="AS115" s="309">
        <f>AND(E115&gt;=zakresy_produkcyjne!F$2,E115&lt;=zakresy_produkcyjne!F$3)</f>
        <v/>
      </c>
      <c r="AT115" s="309">
        <f>AND(F115&gt;=zakresy_produkcyjne!G$2,F115&lt;=zakresy_produkcyjne!G$3)</f>
        <v/>
      </c>
      <c r="AU115" s="309">
        <f>AND(G115&gt;=zakresy_produkcyjne!H$2,G115&lt;=zakresy_produkcyjne!H$3)</f>
        <v/>
      </c>
      <c r="AV115" s="309">
        <f>AND(O115&gt;=zakresy_produkcyjne!I$2,O115&lt;=zakresy_produkcyjne!I$3)</f>
        <v/>
      </c>
      <c r="AW115" s="309">
        <f>AND(P115&gt;=zakresy_produkcyjne!J$2,P115&lt;=zakresy_produkcyjne!J$3)</f>
        <v/>
      </c>
      <c r="AX115" s="309">
        <f>AND(Q115&gt;=zakresy_produkcyjne!K$2,Q115&lt;=zakresy_produkcyjne!K$3)</f>
        <v/>
      </c>
      <c r="AY115" s="309">
        <f>AND(R115&gt;=zakresy_produkcyjne!L$2,R115&lt;=zakresy_produkcyjne!L$3)</f>
        <v/>
      </c>
      <c r="AZ115" s="328">
        <f>AND(AO115:AU115)</f>
        <v/>
      </c>
      <c r="BA115" s="328">
        <f>AND(AV115:AY115)</f>
        <v/>
      </c>
      <c r="BB115" s="328">
        <f>AND(AZ115:BA115)</f>
        <v/>
      </c>
      <c r="BC115" s="309">
        <f>AO115*zakresy_produkcyjne!B$4+AP115*zakresy_produkcyjne!C$4+AQ115*zakresy_produkcyjne!D$4+AR115*zakresy_produkcyjne!E$4+AS115*zakresy_produkcyjne!F$4+AT115*zakresy_produkcyjne!G$4+AU115*zakresy_produkcyjne!H$4+AV115*zakresy_produkcyjne!I$4+AW115*zakresy_produkcyjne!J$4+AX115*zakresy_produkcyjne!K$4+AY115*zakresy_produkcyjne!L$4</f>
        <v/>
      </c>
    </row>
    <row customHeight="1" ht="15" r="116" s="311">
      <c r="A116" s="337" t="n">
        <v>3.41</v>
      </c>
      <c r="B116" s="337" t="n">
        <v>2.62</v>
      </c>
      <c r="C116" s="337" t="n">
        <v>0.3</v>
      </c>
      <c r="D116" s="337" t="n">
        <v>0.056</v>
      </c>
      <c r="E116" s="337" t="n">
        <v>0.48</v>
      </c>
      <c r="F116" s="337" t="n">
        <v>0</v>
      </c>
      <c r="G116" s="337" t="n">
        <v>0</v>
      </c>
      <c r="H116" s="337" t="n">
        <v>0.016</v>
      </c>
      <c r="I116" s="337" t="n">
        <v>0.046</v>
      </c>
      <c r="J116" s="337" t="n">
        <v>0</v>
      </c>
      <c r="K116" s="337" t="n">
        <v>0</v>
      </c>
      <c r="L116" s="337" t="n">
        <v>0</v>
      </c>
      <c r="M116" s="337" t="n">
        <v>0</v>
      </c>
      <c r="N116" s="337" t="n">
        <v>0</v>
      </c>
      <c r="O116" s="337" t="n">
        <v>920</v>
      </c>
      <c r="P116" s="337" t="n">
        <v>90</v>
      </c>
      <c r="Q116" s="337" t="n">
        <v>400</v>
      </c>
      <c r="R116" s="337" t="n">
        <v>32</v>
      </c>
      <c r="S116" s="337" t="n"/>
      <c r="T116" s="337" t="n"/>
      <c r="U116" s="337" t="n"/>
      <c r="V116" s="337" t="n"/>
      <c r="W116" s="338" t="n">
        <v>17</v>
      </c>
      <c r="X116" s="337">
        <f>11*W116</f>
        <v/>
      </c>
      <c r="Y116" s="598" t="n">
        <v>4</v>
      </c>
      <c r="Z116" s="340" t="n"/>
      <c r="AA116" s="340" t="n"/>
      <c r="AB116" s="340" t="n"/>
      <c r="AC116" s="340" t="n"/>
      <c r="AD116" s="340" t="n"/>
      <c r="AE116" s="340" t="n"/>
      <c r="AF116" s="340" t="n"/>
      <c r="AG116" s="340" t="n"/>
      <c r="AH116" s="340" t="n"/>
      <c r="AI116" s="340" t="n"/>
      <c r="AJ116" s="340" t="n"/>
      <c r="AK116" s="340" t="n"/>
      <c r="AL116" s="309">
        <f>NOT(OR(ISBLANK(S116),ISBLANK(T116),ISBLANK(U116),ISBLANK(V116),AND(ISBLANK(W116),ISBLANK(X116))))</f>
        <v/>
      </c>
      <c r="AM116" s="309" t="n">
        <v>25</v>
      </c>
      <c r="AN116" s="309">
        <f>IF(AM116&lt;=30,1,IF(AM116&lt;=60,2,IF(AM116&lt;=100,3,"bd")))</f>
        <v/>
      </c>
      <c r="AO116" s="309">
        <f>AND(A116&gt;=zakresy_produkcyjne!B$2,A116&lt;=zakresy_produkcyjne!B$3)</f>
        <v/>
      </c>
      <c r="AP116" s="309">
        <f>AND(B116&gt;=zakresy_produkcyjne!C$2,B116&lt;=zakresy_produkcyjne!C$3)</f>
        <v/>
      </c>
      <c r="AQ116" s="309">
        <f>AND(C116&gt;=zakresy_produkcyjne!D$2,C116&lt;=zakresy_produkcyjne!D$3)</f>
        <v/>
      </c>
      <c r="AR116" s="309">
        <f>AND(D116&gt;=zakresy_produkcyjne!E$2,D116&lt;=zakresy_produkcyjne!E$3)</f>
        <v/>
      </c>
      <c r="AS116" s="309">
        <f>AND(E116&gt;=zakresy_produkcyjne!F$2,E116&lt;=zakresy_produkcyjne!F$3)</f>
        <v/>
      </c>
      <c r="AT116" s="309">
        <f>AND(F116&gt;=zakresy_produkcyjne!G$2,F116&lt;=zakresy_produkcyjne!G$3)</f>
        <v/>
      </c>
      <c r="AU116" s="309">
        <f>AND(G116&gt;=zakresy_produkcyjne!H$2,G116&lt;=zakresy_produkcyjne!H$3)</f>
        <v/>
      </c>
      <c r="AV116" s="309">
        <f>AND(O116&gt;=zakresy_produkcyjne!I$2,O116&lt;=zakresy_produkcyjne!I$3)</f>
        <v/>
      </c>
      <c r="AW116" s="309">
        <f>AND(P116&gt;=zakresy_produkcyjne!J$2,P116&lt;=zakresy_produkcyjne!J$3)</f>
        <v/>
      </c>
      <c r="AX116" s="309">
        <f>AND(Q116&gt;=zakresy_produkcyjne!K$2,Q116&lt;=zakresy_produkcyjne!K$3)</f>
        <v/>
      </c>
      <c r="AY116" s="309">
        <f>AND(R116&gt;=zakresy_produkcyjne!L$2,R116&lt;=zakresy_produkcyjne!L$3)</f>
        <v/>
      </c>
      <c r="AZ116" s="328">
        <f>AND(AO116:AU116)</f>
        <v/>
      </c>
      <c r="BA116" s="328">
        <f>AND(AV116:AY116)</f>
        <v/>
      </c>
      <c r="BB116" s="328">
        <f>AND(AZ116:BA116)</f>
        <v/>
      </c>
      <c r="BC116" s="309">
        <f>AO116*zakresy_produkcyjne!B$4+AP116*zakresy_produkcyjne!C$4+AQ116*zakresy_produkcyjne!D$4+AR116*zakresy_produkcyjne!E$4+AS116*zakresy_produkcyjne!F$4+AT116*zakresy_produkcyjne!G$4+AU116*zakresy_produkcyjne!H$4+AV116*zakresy_produkcyjne!I$4+AW116*zakresy_produkcyjne!J$4+AX116*zakresy_produkcyjne!K$4+AY116*zakresy_produkcyjne!L$4</f>
        <v/>
      </c>
    </row>
    <row customHeight="1" ht="15" r="117" s="311">
      <c r="A117" s="337" t="n">
        <v>3.41</v>
      </c>
      <c r="B117" s="337" t="n">
        <v>2.62</v>
      </c>
      <c r="C117" s="337" t="n">
        <v>0.3</v>
      </c>
      <c r="D117" s="337" t="n">
        <v>0.056</v>
      </c>
      <c r="E117" s="337" t="n">
        <v>0.48</v>
      </c>
      <c r="F117" s="337" t="n">
        <v>0</v>
      </c>
      <c r="G117" s="337" t="n">
        <v>0</v>
      </c>
      <c r="H117" s="337" t="n">
        <v>0.016</v>
      </c>
      <c r="I117" s="337" t="n">
        <v>0.046</v>
      </c>
      <c r="J117" s="337" t="n">
        <v>0</v>
      </c>
      <c r="K117" s="337" t="n">
        <v>0</v>
      </c>
      <c r="L117" s="337" t="n">
        <v>0</v>
      </c>
      <c r="M117" s="337" t="n">
        <v>0</v>
      </c>
      <c r="N117" s="337" t="n">
        <v>0</v>
      </c>
      <c r="O117" s="337" t="n">
        <v>920</v>
      </c>
      <c r="P117" s="337" t="n">
        <v>90</v>
      </c>
      <c r="Q117" s="337" t="n">
        <v>400</v>
      </c>
      <c r="R117" s="337" t="n">
        <v>64</v>
      </c>
      <c r="S117" s="337" t="n"/>
      <c r="T117" s="337" t="n"/>
      <c r="U117" s="337" t="n"/>
      <c r="V117" s="337" t="n"/>
      <c r="W117" s="338" t="n">
        <v>17.1666666666667</v>
      </c>
      <c r="X117" s="337">
        <f>11*W117</f>
        <v/>
      </c>
      <c r="Y117" s="598" t="n">
        <v>4</v>
      </c>
      <c r="Z117" s="340" t="n"/>
      <c r="AA117" s="340" t="n"/>
      <c r="AB117" s="340" t="n"/>
      <c r="AC117" s="340" t="n"/>
      <c r="AD117" s="340" t="n"/>
      <c r="AE117" s="340" t="n"/>
      <c r="AF117" s="340" t="n"/>
      <c r="AG117" s="340" t="n"/>
      <c r="AH117" s="340" t="n"/>
      <c r="AI117" s="340" t="n"/>
      <c r="AJ117" s="340" t="n"/>
      <c r="AK117" s="340" t="n"/>
      <c r="AL117" s="309">
        <f>NOT(OR(ISBLANK(S117),ISBLANK(T117),ISBLANK(U117),ISBLANK(V117),AND(ISBLANK(W117),ISBLANK(X117))))</f>
        <v/>
      </c>
      <c r="AM117" s="309" t="n">
        <v>25</v>
      </c>
      <c r="AN117" s="309">
        <f>IF(AM117&lt;=30,1,IF(AM117&lt;=60,2,IF(AM117&lt;=100,3,"bd")))</f>
        <v/>
      </c>
      <c r="AO117" s="309">
        <f>AND(A117&gt;=zakresy_produkcyjne!B$2,A117&lt;=zakresy_produkcyjne!B$3)</f>
        <v/>
      </c>
      <c r="AP117" s="309">
        <f>AND(B117&gt;=zakresy_produkcyjne!C$2,B117&lt;=zakresy_produkcyjne!C$3)</f>
        <v/>
      </c>
      <c r="AQ117" s="309">
        <f>AND(C117&gt;=zakresy_produkcyjne!D$2,C117&lt;=zakresy_produkcyjne!D$3)</f>
        <v/>
      </c>
      <c r="AR117" s="309">
        <f>AND(D117&gt;=zakresy_produkcyjne!E$2,D117&lt;=zakresy_produkcyjne!E$3)</f>
        <v/>
      </c>
      <c r="AS117" s="309">
        <f>AND(E117&gt;=zakresy_produkcyjne!F$2,E117&lt;=zakresy_produkcyjne!F$3)</f>
        <v/>
      </c>
      <c r="AT117" s="309">
        <f>AND(F117&gt;=zakresy_produkcyjne!G$2,F117&lt;=zakresy_produkcyjne!G$3)</f>
        <v/>
      </c>
      <c r="AU117" s="309">
        <f>AND(G117&gt;=zakresy_produkcyjne!H$2,G117&lt;=zakresy_produkcyjne!H$3)</f>
        <v/>
      </c>
      <c r="AV117" s="309">
        <f>AND(O117&gt;=zakresy_produkcyjne!I$2,O117&lt;=zakresy_produkcyjne!I$3)</f>
        <v/>
      </c>
      <c r="AW117" s="309">
        <f>AND(P117&gt;=zakresy_produkcyjne!J$2,P117&lt;=zakresy_produkcyjne!J$3)</f>
        <v/>
      </c>
      <c r="AX117" s="309">
        <f>AND(Q117&gt;=zakresy_produkcyjne!K$2,Q117&lt;=zakresy_produkcyjne!K$3)</f>
        <v/>
      </c>
      <c r="AY117" s="309">
        <f>AND(R117&gt;=zakresy_produkcyjne!L$2,R117&lt;=zakresy_produkcyjne!L$3)</f>
        <v/>
      </c>
      <c r="AZ117" s="328">
        <f>AND(AO117:AU117)</f>
        <v/>
      </c>
      <c r="BA117" s="328">
        <f>AND(AV117:AY117)</f>
        <v/>
      </c>
      <c r="BB117" s="328">
        <f>AND(AZ117:BA117)</f>
        <v/>
      </c>
      <c r="BC117" s="309">
        <f>AO117*zakresy_produkcyjne!B$4+AP117*zakresy_produkcyjne!C$4+AQ117*zakresy_produkcyjne!D$4+AR117*zakresy_produkcyjne!E$4+AS117*zakresy_produkcyjne!F$4+AT117*zakresy_produkcyjne!G$4+AU117*zakresy_produkcyjne!H$4+AV117*zakresy_produkcyjne!I$4+AW117*zakresy_produkcyjne!J$4+AX117*zakresy_produkcyjne!K$4+AY117*zakresy_produkcyjne!L$4</f>
        <v/>
      </c>
    </row>
    <row customHeight="1" ht="15" r="118" s="311">
      <c r="A118" s="337" t="n">
        <v>3.41</v>
      </c>
      <c r="B118" s="337" t="n">
        <v>2.62</v>
      </c>
      <c r="C118" s="337" t="n">
        <v>0.3</v>
      </c>
      <c r="D118" s="337" t="n">
        <v>0.056</v>
      </c>
      <c r="E118" s="337" t="n">
        <v>0.48</v>
      </c>
      <c r="F118" s="337" t="n">
        <v>0</v>
      </c>
      <c r="G118" s="337" t="n">
        <v>0</v>
      </c>
      <c r="H118" s="337" t="n">
        <v>0.016</v>
      </c>
      <c r="I118" s="337" t="n">
        <v>0.046</v>
      </c>
      <c r="J118" s="337" t="n">
        <v>0</v>
      </c>
      <c r="K118" s="337" t="n">
        <v>0</v>
      </c>
      <c r="L118" s="337" t="n">
        <v>0</v>
      </c>
      <c r="M118" s="337" t="n">
        <v>0</v>
      </c>
      <c r="N118" s="337" t="n">
        <v>0</v>
      </c>
      <c r="O118" s="337" t="n">
        <v>933</v>
      </c>
      <c r="P118" s="337" t="n">
        <v>90</v>
      </c>
      <c r="Q118" s="337" t="n">
        <v>300</v>
      </c>
      <c r="R118" s="337" t="n">
        <v>8</v>
      </c>
      <c r="S118" s="337" t="n"/>
      <c r="T118" s="337" t="n"/>
      <c r="U118" s="337" t="n"/>
      <c r="V118" s="337" t="n"/>
      <c r="W118" s="338" t="n">
        <v>8.33333333333333</v>
      </c>
      <c r="X118" s="337">
        <f>11*W118</f>
        <v/>
      </c>
      <c r="Y118" s="598" t="n">
        <v>4</v>
      </c>
      <c r="Z118" s="340" t="n"/>
      <c r="AA118" s="340" t="n"/>
      <c r="AB118" s="340" t="n"/>
      <c r="AC118" s="340" t="n"/>
      <c r="AD118" s="340" t="n"/>
      <c r="AE118" s="340" t="n"/>
      <c r="AF118" s="340" t="n"/>
      <c r="AG118" s="340" t="n"/>
      <c r="AH118" s="340" t="n"/>
      <c r="AI118" s="340" t="n"/>
      <c r="AJ118" s="340" t="n"/>
      <c r="AK118" s="340" t="n"/>
      <c r="AL118" s="309">
        <f>NOT(OR(ISBLANK(S118),ISBLANK(T118),ISBLANK(U118),ISBLANK(V118),AND(ISBLANK(W118),ISBLANK(X118))))</f>
        <v/>
      </c>
      <c r="AM118" s="309" t="n">
        <v>25</v>
      </c>
      <c r="AN118" s="309">
        <f>IF(AM118&lt;=30,1,IF(AM118&lt;=60,2,IF(AM118&lt;=100,3,"bd")))</f>
        <v/>
      </c>
      <c r="AO118" s="309">
        <f>AND(A118&gt;=zakresy_produkcyjne!B$2,A118&lt;=zakresy_produkcyjne!B$3)</f>
        <v/>
      </c>
      <c r="AP118" s="309">
        <f>AND(B118&gt;=zakresy_produkcyjne!C$2,B118&lt;=zakresy_produkcyjne!C$3)</f>
        <v/>
      </c>
      <c r="AQ118" s="309">
        <f>AND(C118&gt;=zakresy_produkcyjne!D$2,C118&lt;=zakresy_produkcyjne!D$3)</f>
        <v/>
      </c>
      <c r="AR118" s="309">
        <f>AND(D118&gt;=zakresy_produkcyjne!E$2,D118&lt;=zakresy_produkcyjne!E$3)</f>
        <v/>
      </c>
      <c r="AS118" s="309">
        <f>AND(E118&gt;=zakresy_produkcyjne!F$2,E118&lt;=zakresy_produkcyjne!F$3)</f>
        <v/>
      </c>
      <c r="AT118" s="309">
        <f>AND(F118&gt;=zakresy_produkcyjne!G$2,F118&lt;=zakresy_produkcyjne!G$3)</f>
        <v/>
      </c>
      <c r="AU118" s="309">
        <f>AND(G118&gt;=zakresy_produkcyjne!H$2,G118&lt;=zakresy_produkcyjne!H$3)</f>
        <v/>
      </c>
      <c r="AV118" s="309">
        <f>AND(O118&gt;=zakresy_produkcyjne!I$2,O118&lt;=zakresy_produkcyjne!I$3)</f>
        <v/>
      </c>
      <c r="AW118" s="309">
        <f>AND(P118&gt;=zakresy_produkcyjne!J$2,P118&lt;=zakresy_produkcyjne!J$3)</f>
        <v/>
      </c>
      <c r="AX118" s="309">
        <f>AND(Q118&gt;=zakresy_produkcyjne!K$2,Q118&lt;=zakresy_produkcyjne!K$3)</f>
        <v/>
      </c>
      <c r="AY118" s="309">
        <f>AND(R118&gt;=zakresy_produkcyjne!L$2,R118&lt;=zakresy_produkcyjne!L$3)</f>
        <v/>
      </c>
      <c r="AZ118" s="328">
        <f>AND(AO118:AU118)</f>
        <v/>
      </c>
      <c r="BA118" s="328">
        <f>AND(AV118:AY118)</f>
        <v/>
      </c>
      <c r="BB118" s="328">
        <f>AND(AZ118:BA118)</f>
        <v/>
      </c>
      <c r="BC118" s="309">
        <f>AO118*zakresy_produkcyjne!B$4+AP118*zakresy_produkcyjne!C$4+AQ118*zakresy_produkcyjne!D$4+AR118*zakresy_produkcyjne!E$4+AS118*zakresy_produkcyjne!F$4+AT118*zakresy_produkcyjne!G$4+AU118*zakresy_produkcyjne!H$4+AV118*zakresy_produkcyjne!I$4+AW118*zakresy_produkcyjne!J$4+AX118*zakresy_produkcyjne!K$4+AY118*zakresy_produkcyjne!L$4</f>
        <v/>
      </c>
    </row>
    <row customHeight="1" ht="15" r="119" s="311">
      <c r="A119" s="337" t="n">
        <v>3.41</v>
      </c>
      <c r="B119" s="337" t="n">
        <v>2.62</v>
      </c>
      <c r="C119" s="337" t="n">
        <v>0.3</v>
      </c>
      <c r="D119" s="337" t="n">
        <v>0.056</v>
      </c>
      <c r="E119" s="337" t="n">
        <v>0.48</v>
      </c>
      <c r="F119" s="337" t="n">
        <v>0</v>
      </c>
      <c r="G119" s="337" t="n">
        <v>0</v>
      </c>
      <c r="H119" s="337" t="n">
        <v>0.016</v>
      </c>
      <c r="I119" s="337" t="n">
        <v>0.046</v>
      </c>
      <c r="J119" s="337" t="n">
        <v>0</v>
      </c>
      <c r="K119" s="337" t="n">
        <v>0</v>
      </c>
      <c r="L119" s="337" t="n">
        <v>0</v>
      </c>
      <c r="M119" s="337" t="n">
        <v>0</v>
      </c>
      <c r="N119" s="337" t="n">
        <v>0</v>
      </c>
      <c r="O119" s="337" t="n">
        <v>933</v>
      </c>
      <c r="P119" s="337" t="n">
        <v>90</v>
      </c>
      <c r="Q119" s="337" t="n">
        <v>300</v>
      </c>
      <c r="R119" s="337" t="n">
        <v>16</v>
      </c>
      <c r="S119" s="337" t="n"/>
      <c r="T119" s="337" t="n"/>
      <c r="U119" s="337" t="n"/>
      <c r="V119" s="337" t="n"/>
      <c r="W119" s="338" t="n">
        <v>8.766666666666669</v>
      </c>
      <c r="X119" s="337">
        <f>11*W119</f>
        <v/>
      </c>
      <c r="Y119" s="598" t="n">
        <v>4</v>
      </c>
      <c r="Z119" s="340" t="n"/>
      <c r="AA119" s="340" t="n"/>
      <c r="AB119" s="340" t="n"/>
      <c r="AC119" s="340" t="n"/>
      <c r="AD119" s="340" t="n"/>
      <c r="AE119" s="340" t="n"/>
      <c r="AF119" s="340" t="n"/>
      <c r="AG119" s="340" t="n"/>
      <c r="AH119" s="340" t="n"/>
      <c r="AI119" s="340" t="n"/>
      <c r="AJ119" s="340" t="n"/>
      <c r="AK119" s="340" t="n"/>
      <c r="AL119" s="309">
        <f>NOT(OR(ISBLANK(S119),ISBLANK(T119),ISBLANK(U119),ISBLANK(V119),AND(ISBLANK(W119),ISBLANK(X119))))</f>
        <v/>
      </c>
      <c r="AM119" s="309" t="n">
        <v>25</v>
      </c>
      <c r="AN119" s="309">
        <f>IF(AM119&lt;=30,1,IF(AM119&lt;=60,2,IF(AM119&lt;=100,3,"bd")))</f>
        <v/>
      </c>
      <c r="AO119" s="309">
        <f>AND(A119&gt;=zakresy_produkcyjne!B$2,A119&lt;=zakresy_produkcyjne!B$3)</f>
        <v/>
      </c>
      <c r="AP119" s="309">
        <f>AND(B119&gt;=zakresy_produkcyjne!C$2,B119&lt;=zakresy_produkcyjne!C$3)</f>
        <v/>
      </c>
      <c r="AQ119" s="309">
        <f>AND(C119&gt;=zakresy_produkcyjne!D$2,C119&lt;=zakresy_produkcyjne!D$3)</f>
        <v/>
      </c>
      <c r="AR119" s="309">
        <f>AND(D119&gt;=zakresy_produkcyjne!E$2,D119&lt;=zakresy_produkcyjne!E$3)</f>
        <v/>
      </c>
      <c r="AS119" s="309">
        <f>AND(E119&gt;=zakresy_produkcyjne!F$2,E119&lt;=zakresy_produkcyjne!F$3)</f>
        <v/>
      </c>
      <c r="AT119" s="309">
        <f>AND(F119&gt;=zakresy_produkcyjne!G$2,F119&lt;=zakresy_produkcyjne!G$3)</f>
        <v/>
      </c>
      <c r="AU119" s="309">
        <f>AND(G119&gt;=zakresy_produkcyjne!H$2,G119&lt;=zakresy_produkcyjne!H$3)</f>
        <v/>
      </c>
      <c r="AV119" s="309">
        <f>AND(O119&gt;=zakresy_produkcyjne!I$2,O119&lt;=zakresy_produkcyjne!I$3)</f>
        <v/>
      </c>
      <c r="AW119" s="309">
        <f>AND(P119&gt;=zakresy_produkcyjne!J$2,P119&lt;=zakresy_produkcyjne!J$3)</f>
        <v/>
      </c>
      <c r="AX119" s="309">
        <f>AND(Q119&gt;=zakresy_produkcyjne!K$2,Q119&lt;=zakresy_produkcyjne!K$3)</f>
        <v/>
      </c>
      <c r="AY119" s="309">
        <f>AND(R119&gt;=zakresy_produkcyjne!L$2,R119&lt;=zakresy_produkcyjne!L$3)</f>
        <v/>
      </c>
      <c r="AZ119" s="328">
        <f>AND(AO119:AU119)</f>
        <v/>
      </c>
      <c r="BA119" s="328">
        <f>AND(AV119:AY119)</f>
        <v/>
      </c>
      <c r="BB119" s="328">
        <f>AND(AZ119:BA119)</f>
        <v/>
      </c>
      <c r="BC119" s="309">
        <f>AO119*zakresy_produkcyjne!B$4+AP119*zakresy_produkcyjne!C$4+AQ119*zakresy_produkcyjne!D$4+AR119*zakresy_produkcyjne!E$4+AS119*zakresy_produkcyjne!F$4+AT119*zakresy_produkcyjne!G$4+AU119*zakresy_produkcyjne!H$4+AV119*zakresy_produkcyjne!I$4+AW119*zakresy_produkcyjne!J$4+AX119*zakresy_produkcyjne!K$4+AY119*zakresy_produkcyjne!L$4</f>
        <v/>
      </c>
    </row>
    <row customHeight="1" ht="15" r="120" s="311">
      <c r="A120" s="337" t="n">
        <v>3.41</v>
      </c>
      <c r="B120" s="337" t="n">
        <v>2.62</v>
      </c>
      <c r="C120" s="337" t="n">
        <v>0.3</v>
      </c>
      <c r="D120" s="337" t="n">
        <v>0.056</v>
      </c>
      <c r="E120" s="337" t="n">
        <v>0.48</v>
      </c>
      <c r="F120" s="337" t="n">
        <v>0</v>
      </c>
      <c r="G120" s="337" t="n">
        <v>0</v>
      </c>
      <c r="H120" s="337" t="n">
        <v>0.016</v>
      </c>
      <c r="I120" s="337" t="n">
        <v>0.046</v>
      </c>
      <c r="J120" s="337" t="n">
        <v>0</v>
      </c>
      <c r="K120" s="337" t="n">
        <v>0</v>
      </c>
      <c r="L120" s="337" t="n">
        <v>0</v>
      </c>
      <c r="M120" s="337" t="n">
        <v>0</v>
      </c>
      <c r="N120" s="337" t="n">
        <v>0</v>
      </c>
      <c r="O120" s="337" t="n">
        <v>933</v>
      </c>
      <c r="P120" s="337" t="n">
        <v>90</v>
      </c>
      <c r="Q120" s="337" t="n">
        <v>300</v>
      </c>
      <c r="R120" s="337" t="n">
        <v>32</v>
      </c>
      <c r="S120" s="337" t="n"/>
      <c r="T120" s="337" t="n"/>
      <c r="U120" s="337" t="n"/>
      <c r="V120" s="337" t="n"/>
      <c r="W120" s="338" t="n">
        <v>9</v>
      </c>
      <c r="X120" s="337">
        <f>11*W120</f>
        <v/>
      </c>
      <c r="Y120" s="598" t="n">
        <v>4</v>
      </c>
      <c r="Z120" s="340" t="n"/>
      <c r="AA120" s="340" t="n"/>
      <c r="AB120" s="340" t="n"/>
      <c r="AC120" s="340" t="n"/>
      <c r="AD120" s="340" t="n"/>
      <c r="AE120" s="340" t="n"/>
      <c r="AF120" s="340" t="n"/>
      <c r="AG120" s="340" t="n"/>
      <c r="AH120" s="340" t="n"/>
      <c r="AI120" s="340" t="n"/>
      <c r="AJ120" s="340" t="n"/>
      <c r="AK120" s="340" t="n"/>
      <c r="AL120" s="309">
        <f>NOT(OR(ISBLANK(S120),ISBLANK(T120),ISBLANK(U120),ISBLANK(V120),AND(ISBLANK(W120),ISBLANK(X120))))</f>
        <v/>
      </c>
      <c r="AM120" s="309" t="n">
        <v>25</v>
      </c>
      <c r="AN120" s="309">
        <f>IF(AM120&lt;=30,1,IF(AM120&lt;=60,2,IF(AM120&lt;=100,3,"bd")))</f>
        <v/>
      </c>
      <c r="AO120" s="309">
        <f>AND(A120&gt;=zakresy_produkcyjne!B$2,A120&lt;=zakresy_produkcyjne!B$3)</f>
        <v/>
      </c>
      <c r="AP120" s="309">
        <f>AND(B120&gt;=zakresy_produkcyjne!C$2,B120&lt;=zakresy_produkcyjne!C$3)</f>
        <v/>
      </c>
      <c r="AQ120" s="309">
        <f>AND(C120&gt;=zakresy_produkcyjne!D$2,C120&lt;=zakresy_produkcyjne!D$3)</f>
        <v/>
      </c>
      <c r="AR120" s="309">
        <f>AND(D120&gt;=zakresy_produkcyjne!E$2,D120&lt;=zakresy_produkcyjne!E$3)</f>
        <v/>
      </c>
      <c r="AS120" s="309">
        <f>AND(E120&gt;=zakresy_produkcyjne!F$2,E120&lt;=zakresy_produkcyjne!F$3)</f>
        <v/>
      </c>
      <c r="AT120" s="309">
        <f>AND(F120&gt;=zakresy_produkcyjne!G$2,F120&lt;=zakresy_produkcyjne!G$3)</f>
        <v/>
      </c>
      <c r="AU120" s="309">
        <f>AND(G120&gt;=zakresy_produkcyjne!H$2,G120&lt;=zakresy_produkcyjne!H$3)</f>
        <v/>
      </c>
      <c r="AV120" s="309">
        <f>AND(O120&gt;=zakresy_produkcyjne!I$2,O120&lt;=zakresy_produkcyjne!I$3)</f>
        <v/>
      </c>
      <c r="AW120" s="309">
        <f>AND(P120&gt;=zakresy_produkcyjne!J$2,P120&lt;=zakresy_produkcyjne!J$3)</f>
        <v/>
      </c>
      <c r="AX120" s="309">
        <f>AND(Q120&gt;=zakresy_produkcyjne!K$2,Q120&lt;=zakresy_produkcyjne!K$3)</f>
        <v/>
      </c>
      <c r="AY120" s="309">
        <f>AND(R120&gt;=zakresy_produkcyjne!L$2,R120&lt;=zakresy_produkcyjne!L$3)</f>
        <v/>
      </c>
      <c r="AZ120" s="328">
        <f>AND(AO120:AU120)</f>
        <v/>
      </c>
      <c r="BA120" s="328">
        <f>AND(AV120:AY120)</f>
        <v/>
      </c>
      <c r="BB120" s="328">
        <f>AND(AZ120:BA120)</f>
        <v/>
      </c>
      <c r="BC120" s="309">
        <f>AO120*zakresy_produkcyjne!B$4+AP120*zakresy_produkcyjne!C$4+AQ120*zakresy_produkcyjne!D$4+AR120*zakresy_produkcyjne!E$4+AS120*zakresy_produkcyjne!F$4+AT120*zakresy_produkcyjne!G$4+AU120*zakresy_produkcyjne!H$4+AV120*zakresy_produkcyjne!I$4+AW120*zakresy_produkcyjne!J$4+AX120*zakresy_produkcyjne!K$4+AY120*zakresy_produkcyjne!L$4</f>
        <v/>
      </c>
    </row>
    <row customHeight="1" ht="15" r="121" s="311">
      <c r="A121" s="337" t="n">
        <v>3.41</v>
      </c>
      <c r="B121" s="337" t="n">
        <v>2.62</v>
      </c>
      <c r="C121" s="337" t="n">
        <v>0.3</v>
      </c>
      <c r="D121" s="337" t="n">
        <v>0.056</v>
      </c>
      <c r="E121" s="337" t="n">
        <v>0.48</v>
      </c>
      <c r="F121" s="337" t="n">
        <v>0</v>
      </c>
      <c r="G121" s="337" t="n">
        <v>0</v>
      </c>
      <c r="H121" s="337" t="n">
        <v>0.016</v>
      </c>
      <c r="I121" s="337" t="n">
        <v>0.046</v>
      </c>
      <c r="J121" s="337" t="n">
        <v>0</v>
      </c>
      <c r="K121" s="337" t="n">
        <v>0</v>
      </c>
      <c r="L121" s="337" t="n">
        <v>0</v>
      </c>
      <c r="M121" s="337" t="n">
        <v>0</v>
      </c>
      <c r="N121" s="337" t="n">
        <v>0</v>
      </c>
      <c r="O121" s="337" t="n">
        <v>933</v>
      </c>
      <c r="P121" s="337" t="n">
        <v>90</v>
      </c>
      <c r="Q121" s="337" t="n">
        <v>300</v>
      </c>
      <c r="R121" s="337" t="n">
        <v>64</v>
      </c>
      <c r="S121" s="337" t="n"/>
      <c r="T121" s="337" t="n"/>
      <c r="U121" s="337" t="n"/>
      <c r="V121" s="337" t="n"/>
      <c r="W121" s="338" t="n">
        <v>8.9</v>
      </c>
      <c r="X121" s="337">
        <f>11*W121</f>
        <v/>
      </c>
      <c r="Y121" s="598" t="n">
        <v>4</v>
      </c>
      <c r="Z121" s="340" t="n"/>
      <c r="AA121" s="340" t="n"/>
      <c r="AB121" s="340" t="n"/>
      <c r="AC121" s="340" t="n"/>
      <c r="AD121" s="340" t="n"/>
      <c r="AE121" s="340" t="n"/>
      <c r="AF121" s="340" t="n"/>
      <c r="AG121" s="340" t="n"/>
      <c r="AH121" s="340" t="n"/>
      <c r="AI121" s="340" t="n"/>
      <c r="AJ121" s="340" t="n"/>
      <c r="AK121" s="340" t="n"/>
      <c r="AL121" s="309">
        <f>NOT(OR(ISBLANK(S121),ISBLANK(T121),ISBLANK(U121),ISBLANK(V121),AND(ISBLANK(W121),ISBLANK(X121))))</f>
        <v/>
      </c>
      <c r="AM121" s="309" t="n">
        <v>25</v>
      </c>
      <c r="AN121" s="309">
        <f>IF(AM121&lt;=30,1,IF(AM121&lt;=60,2,IF(AM121&lt;=100,3,"bd")))</f>
        <v/>
      </c>
      <c r="AO121" s="309">
        <f>AND(A121&gt;=zakresy_produkcyjne!B$2,A121&lt;=zakresy_produkcyjne!B$3)</f>
        <v/>
      </c>
      <c r="AP121" s="309">
        <f>AND(B121&gt;=zakresy_produkcyjne!C$2,B121&lt;=zakresy_produkcyjne!C$3)</f>
        <v/>
      </c>
      <c r="AQ121" s="309">
        <f>AND(C121&gt;=zakresy_produkcyjne!D$2,C121&lt;=zakresy_produkcyjne!D$3)</f>
        <v/>
      </c>
      <c r="AR121" s="309">
        <f>AND(D121&gt;=zakresy_produkcyjne!E$2,D121&lt;=zakresy_produkcyjne!E$3)</f>
        <v/>
      </c>
      <c r="AS121" s="309">
        <f>AND(E121&gt;=zakresy_produkcyjne!F$2,E121&lt;=zakresy_produkcyjne!F$3)</f>
        <v/>
      </c>
      <c r="AT121" s="309">
        <f>AND(F121&gt;=zakresy_produkcyjne!G$2,F121&lt;=zakresy_produkcyjne!G$3)</f>
        <v/>
      </c>
      <c r="AU121" s="309">
        <f>AND(G121&gt;=zakresy_produkcyjne!H$2,G121&lt;=zakresy_produkcyjne!H$3)</f>
        <v/>
      </c>
      <c r="AV121" s="309">
        <f>AND(O121&gt;=zakresy_produkcyjne!I$2,O121&lt;=zakresy_produkcyjne!I$3)</f>
        <v/>
      </c>
      <c r="AW121" s="309">
        <f>AND(P121&gt;=zakresy_produkcyjne!J$2,P121&lt;=zakresy_produkcyjne!J$3)</f>
        <v/>
      </c>
      <c r="AX121" s="309">
        <f>AND(Q121&gt;=zakresy_produkcyjne!K$2,Q121&lt;=zakresy_produkcyjne!K$3)</f>
        <v/>
      </c>
      <c r="AY121" s="309">
        <f>AND(R121&gt;=zakresy_produkcyjne!L$2,R121&lt;=zakresy_produkcyjne!L$3)</f>
        <v/>
      </c>
      <c r="AZ121" s="328">
        <f>AND(AO121:AU121)</f>
        <v/>
      </c>
      <c r="BA121" s="328">
        <f>AND(AV121:AY121)</f>
        <v/>
      </c>
      <c r="BB121" s="328">
        <f>AND(AZ121:BA121)</f>
        <v/>
      </c>
      <c r="BC121" s="309">
        <f>AO121*zakresy_produkcyjne!B$4+AP121*zakresy_produkcyjne!C$4+AQ121*zakresy_produkcyjne!D$4+AR121*zakresy_produkcyjne!E$4+AS121*zakresy_produkcyjne!F$4+AT121*zakresy_produkcyjne!G$4+AU121*zakresy_produkcyjne!H$4+AV121*zakresy_produkcyjne!I$4+AW121*zakresy_produkcyjne!J$4+AX121*zakresy_produkcyjne!K$4+AY121*zakresy_produkcyjne!L$4</f>
        <v/>
      </c>
    </row>
    <row customHeight="1" ht="15" r="122" s="311">
      <c r="A122" s="337" t="n">
        <v>3.41</v>
      </c>
      <c r="B122" s="337" t="n">
        <v>2.62</v>
      </c>
      <c r="C122" s="337" t="n">
        <v>0.3</v>
      </c>
      <c r="D122" s="337" t="n">
        <v>0.056</v>
      </c>
      <c r="E122" s="337" t="n">
        <v>0.48</v>
      </c>
      <c r="F122" s="337" t="n">
        <v>0</v>
      </c>
      <c r="G122" s="337" t="n">
        <v>0</v>
      </c>
      <c r="H122" s="337" t="n">
        <v>0.016</v>
      </c>
      <c r="I122" s="337" t="n">
        <v>0.046</v>
      </c>
      <c r="J122" s="337" t="n">
        <v>0</v>
      </c>
      <c r="K122" s="337" t="n">
        <v>0</v>
      </c>
      <c r="L122" s="337" t="n">
        <v>0</v>
      </c>
      <c r="M122" s="337" t="n">
        <v>0</v>
      </c>
      <c r="N122" s="337" t="n">
        <v>0</v>
      </c>
      <c r="O122" s="337" t="n">
        <v>933</v>
      </c>
      <c r="P122" s="337" t="n">
        <v>90</v>
      </c>
      <c r="Q122" s="337" t="n">
        <v>400</v>
      </c>
      <c r="R122" s="337" t="n">
        <v>8</v>
      </c>
      <c r="S122" s="337" t="n"/>
      <c r="T122" s="337" t="n"/>
      <c r="U122" s="337" t="n"/>
      <c r="V122" s="337" t="n"/>
      <c r="W122" s="338" t="n">
        <v>15.1666666666667</v>
      </c>
      <c r="X122" s="337">
        <f>11*W122</f>
        <v/>
      </c>
      <c r="Y122" s="598" t="n">
        <v>4</v>
      </c>
      <c r="Z122" s="340" t="n"/>
      <c r="AA122" s="340" t="n"/>
      <c r="AB122" s="340" t="n"/>
      <c r="AC122" s="340" t="n"/>
      <c r="AD122" s="340" t="n"/>
      <c r="AE122" s="340" t="n"/>
      <c r="AF122" s="340" t="n"/>
      <c r="AG122" s="340" t="n"/>
      <c r="AH122" s="340" t="n"/>
      <c r="AI122" s="340" t="n"/>
      <c r="AJ122" s="340" t="n"/>
      <c r="AK122" s="340" t="n"/>
      <c r="AL122" s="309">
        <f>NOT(OR(ISBLANK(S122),ISBLANK(T122),ISBLANK(U122),ISBLANK(V122),AND(ISBLANK(W122),ISBLANK(X122))))</f>
        <v/>
      </c>
      <c r="AM122" s="309" t="n">
        <v>25</v>
      </c>
      <c r="AN122" s="309">
        <f>IF(AM122&lt;=30,1,IF(AM122&lt;=60,2,IF(AM122&lt;=100,3,"bd")))</f>
        <v/>
      </c>
      <c r="AO122" s="309">
        <f>AND(A122&gt;=zakresy_produkcyjne!B$2,A122&lt;=zakresy_produkcyjne!B$3)</f>
        <v/>
      </c>
      <c r="AP122" s="309">
        <f>AND(B122&gt;=zakresy_produkcyjne!C$2,B122&lt;=zakresy_produkcyjne!C$3)</f>
        <v/>
      </c>
      <c r="AQ122" s="309">
        <f>AND(C122&gt;=zakresy_produkcyjne!D$2,C122&lt;=zakresy_produkcyjne!D$3)</f>
        <v/>
      </c>
      <c r="AR122" s="309">
        <f>AND(D122&gt;=zakresy_produkcyjne!E$2,D122&lt;=zakresy_produkcyjne!E$3)</f>
        <v/>
      </c>
      <c r="AS122" s="309">
        <f>AND(E122&gt;=zakresy_produkcyjne!F$2,E122&lt;=zakresy_produkcyjne!F$3)</f>
        <v/>
      </c>
      <c r="AT122" s="309">
        <f>AND(F122&gt;=zakresy_produkcyjne!G$2,F122&lt;=zakresy_produkcyjne!G$3)</f>
        <v/>
      </c>
      <c r="AU122" s="309">
        <f>AND(G122&gt;=zakresy_produkcyjne!H$2,G122&lt;=zakresy_produkcyjne!H$3)</f>
        <v/>
      </c>
      <c r="AV122" s="309">
        <f>AND(O122&gt;=zakresy_produkcyjne!I$2,O122&lt;=zakresy_produkcyjne!I$3)</f>
        <v/>
      </c>
      <c r="AW122" s="309">
        <f>AND(P122&gt;=zakresy_produkcyjne!J$2,P122&lt;=zakresy_produkcyjne!J$3)</f>
        <v/>
      </c>
      <c r="AX122" s="309">
        <f>AND(Q122&gt;=zakresy_produkcyjne!K$2,Q122&lt;=zakresy_produkcyjne!K$3)</f>
        <v/>
      </c>
      <c r="AY122" s="309">
        <f>AND(R122&gt;=zakresy_produkcyjne!L$2,R122&lt;=zakresy_produkcyjne!L$3)</f>
        <v/>
      </c>
      <c r="AZ122" s="328">
        <f>AND(AO122:AU122)</f>
        <v/>
      </c>
      <c r="BA122" s="328">
        <f>AND(AV122:AY122)</f>
        <v/>
      </c>
      <c r="BB122" s="328">
        <f>AND(AZ122:BA122)</f>
        <v/>
      </c>
      <c r="BC122" s="309">
        <f>AO122*zakresy_produkcyjne!B$4+AP122*zakresy_produkcyjne!C$4+AQ122*zakresy_produkcyjne!D$4+AR122*zakresy_produkcyjne!E$4+AS122*zakresy_produkcyjne!F$4+AT122*zakresy_produkcyjne!G$4+AU122*zakresy_produkcyjne!H$4+AV122*zakresy_produkcyjne!I$4+AW122*zakresy_produkcyjne!J$4+AX122*zakresy_produkcyjne!K$4+AY122*zakresy_produkcyjne!L$4</f>
        <v/>
      </c>
    </row>
    <row customHeight="1" ht="15" r="123" s="311">
      <c r="A123" s="337" t="n">
        <v>3.41</v>
      </c>
      <c r="B123" s="337" t="n">
        <v>2.62</v>
      </c>
      <c r="C123" s="337" t="n">
        <v>0.3</v>
      </c>
      <c r="D123" s="337" t="n">
        <v>0.056</v>
      </c>
      <c r="E123" s="337" t="n">
        <v>0.48</v>
      </c>
      <c r="F123" s="337" t="n">
        <v>0</v>
      </c>
      <c r="G123" s="337" t="n">
        <v>0</v>
      </c>
      <c r="H123" s="337" t="n">
        <v>0.016</v>
      </c>
      <c r="I123" s="337" t="n">
        <v>0.046</v>
      </c>
      <c r="J123" s="337" t="n">
        <v>0</v>
      </c>
      <c r="K123" s="337" t="n">
        <v>0</v>
      </c>
      <c r="L123" s="337" t="n">
        <v>0</v>
      </c>
      <c r="M123" s="337" t="n">
        <v>0</v>
      </c>
      <c r="N123" s="337" t="n">
        <v>0</v>
      </c>
      <c r="O123" s="337" t="n">
        <v>933</v>
      </c>
      <c r="P123" s="337" t="n">
        <v>90</v>
      </c>
      <c r="Q123" s="337" t="n">
        <v>400</v>
      </c>
      <c r="R123" s="337" t="n">
        <v>16</v>
      </c>
      <c r="S123" s="337" t="n"/>
      <c r="T123" s="337" t="n"/>
      <c r="U123" s="337" t="n"/>
      <c r="V123" s="337" t="n"/>
      <c r="W123" s="338" t="n">
        <v>17.2666666666667</v>
      </c>
      <c r="X123" s="337">
        <f>11*W123</f>
        <v/>
      </c>
      <c r="Y123" s="598" t="n">
        <v>4</v>
      </c>
      <c r="Z123" s="340" t="n"/>
      <c r="AA123" s="340" t="n"/>
      <c r="AB123" s="340" t="n"/>
      <c r="AC123" s="340" t="n"/>
      <c r="AD123" s="340" t="n"/>
      <c r="AE123" s="340" t="n"/>
      <c r="AF123" s="340" t="n"/>
      <c r="AG123" s="340" t="n"/>
      <c r="AH123" s="340" t="n"/>
      <c r="AI123" s="340" t="n"/>
      <c r="AJ123" s="340" t="n"/>
      <c r="AK123" s="340" t="n"/>
      <c r="AL123" s="309">
        <f>NOT(OR(ISBLANK(S123),ISBLANK(T123),ISBLANK(U123),ISBLANK(V123),AND(ISBLANK(W123),ISBLANK(X123))))</f>
        <v/>
      </c>
      <c r="AM123" s="309" t="n">
        <v>25</v>
      </c>
      <c r="AN123" s="309">
        <f>IF(AM123&lt;=30,1,IF(AM123&lt;=60,2,IF(AM123&lt;=100,3,"bd")))</f>
        <v/>
      </c>
      <c r="AO123" s="309">
        <f>AND(A123&gt;=zakresy_produkcyjne!B$2,A123&lt;=zakresy_produkcyjne!B$3)</f>
        <v/>
      </c>
      <c r="AP123" s="309">
        <f>AND(B123&gt;=zakresy_produkcyjne!C$2,B123&lt;=zakresy_produkcyjne!C$3)</f>
        <v/>
      </c>
      <c r="AQ123" s="309">
        <f>AND(C123&gt;=zakresy_produkcyjne!D$2,C123&lt;=zakresy_produkcyjne!D$3)</f>
        <v/>
      </c>
      <c r="AR123" s="309">
        <f>AND(D123&gt;=zakresy_produkcyjne!E$2,D123&lt;=zakresy_produkcyjne!E$3)</f>
        <v/>
      </c>
      <c r="AS123" s="309">
        <f>AND(E123&gt;=zakresy_produkcyjne!F$2,E123&lt;=zakresy_produkcyjne!F$3)</f>
        <v/>
      </c>
      <c r="AT123" s="309">
        <f>AND(F123&gt;=zakresy_produkcyjne!G$2,F123&lt;=zakresy_produkcyjne!G$3)</f>
        <v/>
      </c>
      <c r="AU123" s="309">
        <f>AND(G123&gt;=zakresy_produkcyjne!H$2,G123&lt;=zakresy_produkcyjne!H$3)</f>
        <v/>
      </c>
      <c r="AV123" s="309">
        <f>AND(O123&gt;=zakresy_produkcyjne!I$2,O123&lt;=zakresy_produkcyjne!I$3)</f>
        <v/>
      </c>
      <c r="AW123" s="309">
        <f>AND(P123&gt;=zakresy_produkcyjne!J$2,P123&lt;=zakresy_produkcyjne!J$3)</f>
        <v/>
      </c>
      <c r="AX123" s="309">
        <f>AND(Q123&gt;=zakresy_produkcyjne!K$2,Q123&lt;=zakresy_produkcyjne!K$3)</f>
        <v/>
      </c>
      <c r="AY123" s="309">
        <f>AND(R123&gt;=zakresy_produkcyjne!L$2,R123&lt;=zakresy_produkcyjne!L$3)</f>
        <v/>
      </c>
      <c r="AZ123" s="328">
        <f>AND(AO123:AU123)</f>
        <v/>
      </c>
      <c r="BA123" s="328">
        <f>AND(AV123:AY123)</f>
        <v/>
      </c>
      <c r="BB123" s="328">
        <f>AND(AZ123:BA123)</f>
        <v/>
      </c>
      <c r="BC123" s="309">
        <f>AO123*zakresy_produkcyjne!B$4+AP123*zakresy_produkcyjne!C$4+AQ123*zakresy_produkcyjne!D$4+AR123*zakresy_produkcyjne!E$4+AS123*zakresy_produkcyjne!F$4+AT123*zakresy_produkcyjne!G$4+AU123*zakresy_produkcyjne!H$4+AV123*zakresy_produkcyjne!I$4+AW123*zakresy_produkcyjne!J$4+AX123*zakresy_produkcyjne!K$4+AY123*zakresy_produkcyjne!L$4</f>
        <v/>
      </c>
    </row>
    <row customHeight="1" ht="15" r="124" s="311">
      <c r="A124" s="337" t="n">
        <v>3.41</v>
      </c>
      <c r="B124" s="337" t="n">
        <v>2.62</v>
      </c>
      <c r="C124" s="337" t="n">
        <v>0.3</v>
      </c>
      <c r="D124" s="337" t="n">
        <v>0.056</v>
      </c>
      <c r="E124" s="337" t="n">
        <v>0.48</v>
      </c>
      <c r="F124" s="337" t="n">
        <v>0</v>
      </c>
      <c r="G124" s="337" t="n">
        <v>0</v>
      </c>
      <c r="H124" s="337" t="n">
        <v>0.016</v>
      </c>
      <c r="I124" s="337" t="n">
        <v>0.046</v>
      </c>
      <c r="J124" s="337" t="n">
        <v>0</v>
      </c>
      <c r="K124" s="337" t="n">
        <v>0</v>
      </c>
      <c r="L124" s="337" t="n">
        <v>0</v>
      </c>
      <c r="M124" s="337" t="n">
        <v>0</v>
      </c>
      <c r="N124" s="337" t="n">
        <v>0</v>
      </c>
      <c r="O124" s="337" t="n">
        <v>933</v>
      </c>
      <c r="P124" s="337" t="n">
        <v>90</v>
      </c>
      <c r="Q124" s="337" t="n">
        <v>400</v>
      </c>
      <c r="R124" s="337" t="n">
        <v>32</v>
      </c>
      <c r="S124" s="337" t="n"/>
      <c r="T124" s="337" t="n"/>
      <c r="U124" s="337" t="n"/>
      <c r="V124" s="337" t="n"/>
      <c r="W124" s="338" t="n">
        <v>17.4666666666667</v>
      </c>
      <c r="X124" s="337">
        <f>11*W124</f>
        <v/>
      </c>
      <c r="Y124" s="598" t="n">
        <v>4</v>
      </c>
      <c r="Z124" s="340" t="n"/>
      <c r="AA124" s="340" t="n"/>
      <c r="AB124" s="340" t="n"/>
      <c r="AC124" s="340" t="n"/>
      <c r="AD124" s="340" t="n"/>
      <c r="AE124" s="340" t="n"/>
      <c r="AF124" s="340" t="n"/>
      <c r="AG124" s="340" t="n"/>
      <c r="AH124" s="340" t="n"/>
      <c r="AI124" s="340" t="n"/>
      <c r="AJ124" s="340" t="n"/>
      <c r="AK124" s="340" t="n"/>
      <c r="AL124" s="309">
        <f>NOT(OR(ISBLANK(S124),ISBLANK(T124),ISBLANK(U124),ISBLANK(V124),AND(ISBLANK(W124),ISBLANK(X124))))</f>
        <v/>
      </c>
      <c r="AM124" s="309" t="n">
        <v>25</v>
      </c>
      <c r="AN124" s="309">
        <f>IF(AM124&lt;=30,1,IF(AM124&lt;=60,2,IF(AM124&lt;=100,3,"bd")))</f>
        <v/>
      </c>
      <c r="AO124" s="309">
        <f>AND(A124&gt;=zakresy_produkcyjne!B$2,A124&lt;=zakresy_produkcyjne!B$3)</f>
        <v/>
      </c>
      <c r="AP124" s="309">
        <f>AND(B124&gt;=zakresy_produkcyjne!C$2,B124&lt;=zakresy_produkcyjne!C$3)</f>
        <v/>
      </c>
      <c r="AQ124" s="309">
        <f>AND(C124&gt;=zakresy_produkcyjne!D$2,C124&lt;=zakresy_produkcyjne!D$3)</f>
        <v/>
      </c>
      <c r="AR124" s="309">
        <f>AND(D124&gt;=zakresy_produkcyjne!E$2,D124&lt;=zakresy_produkcyjne!E$3)</f>
        <v/>
      </c>
      <c r="AS124" s="309">
        <f>AND(E124&gt;=zakresy_produkcyjne!F$2,E124&lt;=zakresy_produkcyjne!F$3)</f>
        <v/>
      </c>
      <c r="AT124" s="309">
        <f>AND(F124&gt;=zakresy_produkcyjne!G$2,F124&lt;=zakresy_produkcyjne!G$3)</f>
        <v/>
      </c>
      <c r="AU124" s="309">
        <f>AND(G124&gt;=zakresy_produkcyjne!H$2,G124&lt;=zakresy_produkcyjne!H$3)</f>
        <v/>
      </c>
      <c r="AV124" s="309">
        <f>AND(O124&gt;=zakresy_produkcyjne!I$2,O124&lt;=zakresy_produkcyjne!I$3)</f>
        <v/>
      </c>
      <c r="AW124" s="309">
        <f>AND(P124&gt;=zakresy_produkcyjne!J$2,P124&lt;=zakresy_produkcyjne!J$3)</f>
        <v/>
      </c>
      <c r="AX124" s="309">
        <f>AND(Q124&gt;=zakresy_produkcyjne!K$2,Q124&lt;=zakresy_produkcyjne!K$3)</f>
        <v/>
      </c>
      <c r="AY124" s="309">
        <f>AND(R124&gt;=zakresy_produkcyjne!L$2,R124&lt;=zakresy_produkcyjne!L$3)</f>
        <v/>
      </c>
      <c r="AZ124" s="328">
        <f>AND(AO124:AU124)</f>
        <v/>
      </c>
      <c r="BA124" s="328">
        <f>AND(AV124:AY124)</f>
        <v/>
      </c>
      <c r="BB124" s="328">
        <f>AND(AZ124:BA124)</f>
        <v/>
      </c>
      <c r="BC124" s="309">
        <f>AO124*zakresy_produkcyjne!B$4+AP124*zakresy_produkcyjne!C$4+AQ124*zakresy_produkcyjne!D$4+AR124*zakresy_produkcyjne!E$4+AS124*zakresy_produkcyjne!F$4+AT124*zakresy_produkcyjne!G$4+AU124*zakresy_produkcyjne!H$4+AV124*zakresy_produkcyjne!I$4+AW124*zakresy_produkcyjne!J$4+AX124*zakresy_produkcyjne!K$4+AY124*zakresy_produkcyjne!L$4</f>
        <v/>
      </c>
    </row>
    <row customHeight="1" ht="15" r="125" s="311">
      <c r="A125" s="337" t="n">
        <v>3.41</v>
      </c>
      <c r="B125" s="337" t="n">
        <v>2.62</v>
      </c>
      <c r="C125" s="337" t="n">
        <v>0.3</v>
      </c>
      <c r="D125" s="337" t="n">
        <v>0.056</v>
      </c>
      <c r="E125" s="337" t="n">
        <v>0.48</v>
      </c>
      <c r="F125" s="337" t="n">
        <v>0</v>
      </c>
      <c r="G125" s="337" t="n">
        <v>0</v>
      </c>
      <c r="H125" s="337" t="n">
        <v>0.016</v>
      </c>
      <c r="I125" s="337" t="n">
        <v>0.046</v>
      </c>
      <c r="J125" s="337" t="n">
        <v>0</v>
      </c>
      <c r="K125" s="337" t="n">
        <v>0</v>
      </c>
      <c r="L125" s="337" t="n">
        <v>0</v>
      </c>
      <c r="M125" s="337" t="n">
        <v>0</v>
      </c>
      <c r="N125" s="337" t="n">
        <v>0</v>
      </c>
      <c r="O125" s="337" t="n">
        <v>933</v>
      </c>
      <c r="P125" s="337" t="n">
        <v>90</v>
      </c>
      <c r="Q125" s="337" t="n">
        <v>400</v>
      </c>
      <c r="R125" s="337" t="n">
        <v>64</v>
      </c>
      <c r="S125" s="337" t="n"/>
      <c r="T125" s="337" t="n"/>
      <c r="U125" s="337" t="n"/>
      <c r="V125" s="337" t="n"/>
      <c r="W125" s="338" t="n">
        <v>17.1333333333333</v>
      </c>
      <c r="X125" s="337">
        <f>11*W125</f>
        <v/>
      </c>
      <c r="Y125" s="598" t="n">
        <v>4</v>
      </c>
      <c r="Z125" s="340" t="n"/>
      <c r="AA125" s="340" t="n"/>
      <c r="AB125" s="340" t="n"/>
      <c r="AC125" s="340" t="n"/>
      <c r="AD125" s="340" t="n">
        <v>1</v>
      </c>
      <c r="AE125" s="340" t="n"/>
      <c r="AF125" s="340" t="n"/>
      <c r="AG125" s="340" t="n"/>
      <c r="AH125" s="340" t="n"/>
      <c r="AI125" s="340" t="n"/>
      <c r="AJ125" s="340" t="n"/>
      <c r="AK125" s="340" t="n"/>
      <c r="AL125" s="309">
        <f>NOT(OR(ISBLANK(S125),ISBLANK(T125),ISBLANK(U125),ISBLANK(V125),AND(ISBLANK(W125),ISBLANK(X125))))</f>
        <v/>
      </c>
      <c r="AM125" s="309" t="n">
        <v>25</v>
      </c>
      <c r="AN125" s="309">
        <f>IF(AM125&lt;=30,1,IF(AM125&lt;=60,2,IF(AM125&lt;=100,3,"bd")))</f>
        <v/>
      </c>
      <c r="AO125" s="309">
        <f>AND(A125&gt;=zakresy_produkcyjne!B$2,A125&lt;=zakresy_produkcyjne!B$3)</f>
        <v/>
      </c>
      <c r="AP125" s="309">
        <f>AND(B125&gt;=zakresy_produkcyjne!C$2,B125&lt;=zakresy_produkcyjne!C$3)</f>
        <v/>
      </c>
      <c r="AQ125" s="309">
        <f>AND(C125&gt;=zakresy_produkcyjne!D$2,C125&lt;=zakresy_produkcyjne!D$3)</f>
        <v/>
      </c>
      <c r="AR125" s="309">
        <f>AND(D125&gt;=zakresy_produkcyjne!E$2,D125&lt;=zakresy_produkcyjne!E$3)</f>
        <v/>
      </c>
      <c r="AS125" s="309">
        <f>AND(E125&gt;=zakresy_produkcyjne!F$2,E125&lt;=zakresy_produkcyjne!F$3)</f>
        <v/>
      </c>
      <c r="AT125" s="309">
        <f>AND(F125&gt;=zakresy_produkcyjne!G$2,F125&lt;=zakresy_produkcyjne!G$3)</f>
        <v/>
      </c>
      <c r="AU125" s="309">
        <f>AND(G125&gt;=zakresy_produkcyjne!H$2,G125&lt;=zakresy_produkcyjne!H$3)</f>
        <v/>
      </c>
      <c r="AV125" s="309">
        <f>AND(O125&gt;=zakresy_produkcyjne!I$2,O125&lt;=zakresy_produkcyjne!I$3)</f>
        <v/>
      </c>
      <c r="AW125" s="309">
        <f>AND(P125&gt;=zakresy_produkcyjne!J$2,P125&lt;=zakresy_produkcyjne!J$3)</f>
        <v/>
      </c>
      <c r="AX125" s="309">
        <f>AND(Q125&gt;=zakresy_produkcyjne!K$2,Q125&lt;=zakresy_produkcyjne!K$3)</f>
        <v/>
      </c>
      <c r="AY125" s="309">
        <f>AND(R125&gt;=zakresy_produkcyjne!L$2,R125&lt;=zakresy_produkcyjne!L$3)</f>
        <v/>
      </c>
      <c r="AZ125" s="328">
        <f>AND(AO125:AU125)</f>
        <v/>
      </c>
      <c r="BA125" s="328">
        <f>AND(AV125:AY125)</f>
        <v/>
      </c>
      <c r="BB125" s="328">
        <f>AND(AZ125:BA125)</f>
        <v/>
      </c>
      <c r="BC125" s="309">
        <f>AO125*zakresy_produkcyjne!B$4+AP125*zakresy_produkcyjne!C$4+AQ125*zakresy_produkcyjne!D$4+AR125*zakresy_produkcyjne!E$4+AS125*zakresy_produkcyjne!F$4+AT125*zakresy_produkcyjne!G$4+AU125*zakresy_produkcyjne!H$4+AV125*zakresy_produkcyjne!I$4+AW125*zakresy_produkcyjne!J$4+AX125*zakresy_produkcyjne!K$4+AY125*zakresy_produkcyjne!L$4</f>
        <v/>
      </c>
    </row>
    <row customHeight="1" ht="15" r="126" s="311">
      <c r="A126" s="337" t="n">
        <v>3.39</v>
      </c>
      <c r="B126" s="337" t="n">
        <v>2.62</v>
      </c>
      <c r="C126" s="337" t="n">
        <v>0.29</v>
      </c>
      <c r="D126" s="337" t="n">
        <v>0.036</v>
      </c>
      <c r="E126" s="337" t="n">
        <v>0.51</v>
      </c>
      <c r="F126" s="337" t="n">
        <v>0.72</v>
      </c>
      <c r="G126" s="337" t="n">
        <v>0</v>
      </c>
      <c r="H126" s="337" t="n">
        <v>0.01</v>
      </c>
      <c r="I126" s="337" t="n">
        <v>0.042</v>
      </c>
      <c r="J126" s="337" t="n">
        <v>0</v>
      </c>
      <c r="K126" s="337" t="n">
        <v>0</v>
      </c>
      <c r="L126" s="337" t="n">
        <v>0</v>
      </c>
      <c r="M126" s="337" t="n">
        <v>0</v>
      </c>
      <c r="N126" s="337" t="n">
        <v>0</v>
      </c>
      <c r="O126" s="337" t="n">
        <v>830</v>
      </c>
      <c r="P126" s="337" t="n">
        <v>60</v>
      </c>
      <c r="Q126" s="337" t="n">
        <v>300</v>
      </c>
      <c r="R126" s="337" t="n">
        <v>8</v>
      </c>
      <c r="S126" s="337" t="n"/>
      <c r="T126" s="337" t="n"/>
      <c r="U126" s="337" t="n"/>
      <c r="V126" s="337" t="n"/>
      <c r="W126" s="338" t="n">
        <v>7.96666666666667</v>
      </c>
      <c r="X126" s="337">
        <f>11*W126</f>
        <v/>
      </c>
      <c r="Y126" s="598" t="n">
        <v>4</v>
      </c>
      <c r="Z126" s="340" t="n"/>
      <c r="AA126" s="340" t="n"/>
      <c r="AB126" s="340" t="n"/>
      <c r="AC126" s="340" t="n"/>
      <c r="AD126" s="340" t="n"/>
      <c r="AE126" s="340" t="n"/>
      <c r="AF126" s="340" t="n"/>
      <c r="AG126" s="340" t="n"/>
      <c r="AH126" s="340" t="n"/>
      <c r="AI126" s="340" t="n"/>
      <c r="AJ126" s="340" t="n"/>
      <c r="AK126" s="340" t="n"/>
      <c r="AL126" s="309">
        <f>NOT(OR(ISBLANK(S126),ISBLANK(T126),ISBLANK(U126),ISBLANK(V126),AND(ISBLANK(W126),ISBLANK(X126))))</f>
        <v/>
      </c>
      <c r="AM126" s="309" t="n">
        <v>25</v>
      </c>
      <c r="AN126" s="309">
        <f>IF(AM126&lt;=30,1,IF(AM126&lt;=60,2,IF(AM126&lt;=100,3,"bd")))</f>
        <v/>
      </c>
      <c r="AO126" s="309">
        <f>AND(A126&gt;=zakresy_produkcyjne!B$2,A126&lt;=zakresy_produkcyjne!B$3)</f>
        <v/>
      </c>
      <c r="AP126" s="309">
        <f>AND(B126&gt;=zakresy_produkcyjne!C$2,B126&lt;=zakresy_produkcyjne!C$3)</f>
        <v/>
      </c>
      <c r="AQ126" s="309">
        <f>AND(C126&gt;=zakresy_produkcyjne!D$2,C126&lt;=zakresy_produkcyjne!D$3)</f>
        <v/>
      </c>
      <c r="AR126" s="309">
        <f>AND(D126&gt;=zakresy_produkcyjne!E$2,D126&lt;=zakresy_produkcyjne!E$3)</f>
        <v/>
      </c>
      <c r="AS126" s="309">
        <f>AND(E126&gt;=zakresy_produkcyjne!F$2,E126&lt;=zakresy_produkcyjne!F$3)</f>
        <v/>
      </c>
      <c r="AT126" s="309">
        <f>AND(F126&gt;=zakresy_produkcyjne!G$2,F126&lt;=zakresy_produkcyjne!G$3)</f>
        <v/>
      </c>
      <c r="AU126" s="309">
        <f>AND(G126&gt;=zakresy_produkcyjne!H$2,G126&lt;=zakresy_produkcyjne!H$3)</f>
        <v/>
      </c>
      <c r="AV126" s="309">
        <f>AND(O126&gt;=zakresy_produkcyjne!I$2,O126&lt;=zakresy_produkcyjne!I$3)</f>
        <v/>
      </c>
      <c r="AW126" s="309">
        <f>AND(P126&gt;=zakresy_produkcyjne!J$2,P126&lt;=zakresy_produkcyjne!J$3)</f>
        <v/>
      </c>
      <c r="AX126" s="309">
        <f>AND(Q126&gt;=zakresy_produkcyjne!K$2,Q126&lt;=zakresy_produkcyjne!K$3)</f>
        <v/>
      </c>
      <c r="AY126" s="309">
        <f>AND(R126&gt;=zakresy_produkcyjne!L$2,R126&lt;=zakresy_produkcyjne!L$3)</f>
        <v/>
      </c>
      <c r="AZ126" s="328">
        <f>AND(AO126:AU126)</f>
        <v/>
      </c>
      <c r="BA126" s="328">
        <f>AND(AV126:AY126)</f>
        <v/>
      </c>
      <c r="BB126" s="328">
        <f>AND(AZ126:BA126)</f>
        <v/>
      </c>
      <c r="BC126" s="309">
        <f>AO126*zakresy_produkcyjne!B$4+AP126*zakresy_produkcyjne!C$4+AQ126*zakresy_produkcyjne!D$4+AR126*zakresy_produkcyjne!E$4+AS126*zakresy_produkcyjne!F$4+AT126*zakresy_produkcyjne!G$4+AU126*zakresy_produkcyjne!H$4+AV126*zakresy_produkcyjne!I$4+AW126*zakresy_produkcyjne!J$4+AX126*zakresy_produkcyjne!K$4+AY126*zakresy_produkcyjne!L$4</f>
        <v/>
      </c>
    </row>
    <row customHeight="1" ht="15" r="127" s="311">
      <c r="A127" s="337" t="n">
        <v>3.39</v>
      </c>
      <c r="B127" s="337" t="n">
        <v>2.62</v>
      </c>
      <c r="C127" s="337" t="n">
        <v>0.29</v>
      </c>
      <c r="D127" s="337" t="n">
        <v>0.036</v>
      </c>
      <c r="E127" s="337" t="n">
        <v>0.51</v>
      </c>
      <c r="F127" s="337" t="n">
        <v>0.72</v>
      </c>
      <c r="G127" s="337" t="n">
        <v>0</v>
      </c>
      <c r="H127" s="337" t="n">
        <v>0.01</v>
      </c>
      <c r="I127" s="337" t="n">
        <v>0.042</v>
      </c>
      <c r="J127" s="337" t="n">
        <v>0</v>
      </c>
      <c r="K127" s="337" t="n">
        <v>0</v>
      </c>
      <c r="L127" s="337" t="n">
        <v>0</v>
      </c>
      <c r="M127" s="337" t="n">
        <v>0</v>
      </c>
      <c r="N127" s="337" t="n">
        <v>0</v>
      </c>
      <c r="O127" s="337" t="n">
        <v>830</v>
      </c>
      <c r="P127" s="337" t="n">
        <v>60</v>
      </c>
      <c r="Q127" s="337" t="n">
        <v>300</v>
      </c>
      <c r="R127" s="337" t="n">
        <v>16</v>
      </c>
      <c r="S127" s="337" t="n"/>
      <c r="T127" s="337" t="n"/>
      <c r="U127" s="337" t="n"/>
      <c r="V127" s="337" t="n"/>
      <c r="W127" s="338" t="n">
        <v>8.53333333333333</v>
      </c>
      <c r="X127" s="337">
        <f>11*W127</f>
        <v/>
      </c>
      <c r="Y127" s="598" t="n">
        <v>4</v>
      </c>
      <c r="Z127" s="340" t="n"/>
      <c r="AA127" s="340" t="n"/>
      <c r="AB127" s="340" t="n"/>
      <c r="AC127" s="340" t="n"/>
      <c r="AD127" s="340" t="n"/>
      <c r="AE127" s="340" t="n"/>
      <c r="AF127" s="340" t="n"/>
      <c r="AG127" s="340" t="n"/>
      <c r="AH127" s="340" t="n"/>
      <c r="AI127" s="340" t="n"/>
      <c r="AJ127" s="340" t="n"/>
      <c r="AK127" s="340" t="n"/>
      <c r="AL127" s="309">
        <f>NOT(OR(ISBLANK(S127),ISBLANK(T127),ISBLANK(U127),ISBLANK(V127),AND(ISBLANK(W127),ISBLANK(X127))))</f>
        <v/>
      </c>
      <c r="AM127" s="309" t="n">
        <v>25</v>
      </c>
      <c r="AN127" s="309">
        <f>IF(AM127&lt;=30,1,IF(AM127&lt;=60,2,IF(AM127&lt;=100,3,"bd")))</f>
        <v/>
      </c>
      <c r="AO127" s="309">
        <f>AND(A127&gt;=zakresy_produkcyjne!B$2,A127&lt;=zakresy_produkcyjne!B$3)</f>
        <v/>
      </c>
      <c r="AP127" s="309">
        <f>AND(B127&gt;=zakresy_produkcyjne!C$2,B127&lt;=zakresy_produkcyjne!C$3)</f>
        <v/>
      </c>
      <c r="AQ127" s="309">
        <f>AND(C127&gt;=zakresy_produkcyjne!D$2,C127&lt;=zakresy_produkcyjne!D$3)</f>
        <v/>
      </c>
      <c r="AR127" s="309">
        <f>AND(D127&gt;=zakresy_produkcyjne!E$2,D127&lt;=zakresy_produkcyjne!E$3)</f>
        <v/>
      </c>
      <c r="AS127" s="309">
        <f>AND(E127&gt;=zakresy_produkcyjne!F$2,E127&lt;=zakresy_produkcyjne!F$3)</f>
        <v/>
      </c>
      <c r="AT127" s="309">
        <f>AND(F127&gt;=zakresy_produkcyjne!G$2,F127&lt;=zakresy_produkcyjne!G$3)</f>
        <v/>
      </c>
      <c r="AU127" s="309">
        <f>AND(G127&gt;=zakresy_produkcyjne!H$2,G127&lt;=zakresy_produkcyjne!H$3)</f>
        <v/>
      </c>
      <c r="AV127" s="309">
        <f>AND(O127&gt;=zakresy_produkcyjne!I$2,O127&lt;=zakresy_produkcyjne!I$3)</f>
        <v/>
      </c>
      <c r="AW127" s="309">
        <f>AND(P127&gt;=zakresy_produkcyjne!J$2,P127&lt;=zakresy_produkcyjne!J$3)</f>
        <v/>
      </c>
      <c r="AX127" s="309">
        <f>AND(Q127&gt;=zakresy_produkcyjne!K$2,Q127&lt;=zakresy_produkcyjne!K$3)</f>
        <v/>
      </c>
      <c r="AY127" s="309">
        <f>AND(R127&gt;=zakresy_produkcyjne!L$2,R127&lt;=zakresy_produkcyjne!L$3)</f>
        <v/>
      </c>
      <c r="AZ127" s="328">
        <f>AND(AO127:AU127)</f>
        <v/>
      </c>
      <c r="BA127" s="328">
        <f>AND(AV127:AY127)</f>
        <v/>
      </c>
      <c r="BB127" s="328">
        <f>AND(AZ127:BA127)</f>
        <v/>
      </c>
      <c r="BC127" s="309">
        <f>AO127*zakresy_produkcyjne!B$4+AP127*zakresy_produkcyjne!C$4+AQ127*zakresy_produkcyjne!D$4+AR127*zakresy_produkcyjne!E$4+AS127*zakresy_produkcyjne!F$4+AT127*zakresy_produkcyjne!G$4+AU127*zakresy_produkcyjne!H$4+AV127*zakresy_produkcyjne!I$4+AW127*zakresy_produkcyjne!J$4+AX127*zakresy_produkcyjne!K$4+AY127*zakresy_produkcyjne!L$4</f>
        <v/>
      </c>
    </row>
    <row customHeight="1" ht="15" r="128" s="311">
      <c r="A128" s="337" t="n">
        <v>3.39</v>
      </c>
      <c r="B128" s="337" t="n">
        <v>2.62</v>
      </c>
      <c r="C128" s="337" t="n">
        <v>0.29</v>
      </c>
      <c r="D128" s="337" t="n">
        <v>0.036</v>
      </c>
      <c r="E128" s="337" t="n">
        <v>0.51</v>
      </c>
      <c r="F128" s="337" t="n">
        <v>0.72</v>
      </c>
      <c r="G128" s="337" t="n">
        <v>0</v>
      </c>
      <c r="H128" s="337" t="n">
        <v>0.01</v>
      </c>
      <c r="I128" s="337" t="n">
        <v>0.042</v>
      </c>
      <c r="J128" s="337" t="n">
        <v>0</v>
      </c>
      <c r="K128" s="337" t="n">
        <v>0</v>
      </c>
      <c r="L128" s="337" t="n">
        <v>0</v>
      </c>
      <c r="M128" s="337" t="n">
        <v>0</v>
      </c>
      <c r="N128" s="337" t="n">
        <v>0</v>
      </c>
      <c r="O128" s="337" t="n">
        <v>830</v>
      </c>
      <c r="P128" s="337" t="n">
        <v>60</v>
      </c>
      <c r="Q128" s="337" t="n">
        <v>300</v>
      </c>
      <c r="R128" s="337" t="n">
        <v>32</v>
      </c>
      <c r="S128" s="337" t="n"/>
      <c r="T128" s="337" t="n"/>
      <c r="U128" s="337" t="n"/>
      <c r="V128" s="337" t="n"/>
      <c r="W128" s="338" t="n">
        <v>8.800000000000001</v>
      </c>
      <c r="X128" s="337">
        <f>11*W128</f>
        <v/>
      </c>
      <c r="Y128" s="598" t="n">
        <v>4</v>
      </c>
      <c r="Z128" s="340" t="n"/>
      <c r="AA128" s="340" t="n"/>
      <c r="AB128" s="340" t="n"/>
      <c r="AC128" s="340" t="n"/>
      <c r="AD128" s="340" t="n"/>
      <c r="AE128" s="340" t="n"/>
      <c r="AF128" s="340" t="n"/>
      <c r="AG128" s="340" t="n"/>
      <c r="AH128" s="340" t="n"/>
      <c r="AI128" s="340" t="n"/>
      <c r="AJ128" s="340" t="n"/>
      <c r="AK128" s="340" t="n"/>
      <c r="AL128" s="309">
        <f>NOT(OR(ISBLANK(S128),ISBLANK(T128),ISBLANK(U128),ISBLANK(V128),AND(ISBLANK(W128),ISBLANK(X128))))</f>
        <v/>
      </c>
      <c r="AM128" s="309" t="n">
        <v>25</v>
      </c>
      <c r="AN128" s="309">
        <f>IF(AM128&lt;=30,1,IF(AM128&lt;=60,2,IF(AM128&lt;=100,3,"bd")))</f>
        <v/>
      </c>
      <c r="AO128" s="309">
        <f>AND(A128&gt;=zakresy_produkcyjne!B$2,A128&lt;=zakresy_produkcyjne!B$3)</f>
        <v/>
      </c>
      <c r="AP128" s="309">
        <f>AND(B128&gt;=zakresy_produkcyjne!C$2,B128&lt;=zakresy_produkcyjne!C$3)</f>
        <v/>
      </c>
      <c r="AQ128" s="309">
        <f>AND(C128&gt;=zakresy_produkcyjne!D$2,C128&lt;=zakresy_produkcyjne!D$3)</f>
        <v/>
      </c>
      <c r="AR128" s="309">
        <f>AND(D128&gt;=zakresy_produkcyjne!E$2,D128&lt;=zakresy_produkcyjne!E$3)</f>
        <v/>
      </c>
      <c r="AS128" s="309">
        <f>AND(E128&gt;=zakresy_produkcyjne!F$2,E128&lt;=zakresy_produkcyjne!F$3)</f>
        <v/>
      </c>
      <c r="AT128" s="309">
        <f>AND(F128&gt;=zakresy_produkcyjne!G$2,F128&lt;=zakresy_produkcyjne!G$3)</f>
        <v/>
      </c>
      <c r="AU128" s="309">
        <f>AND(G128&gt;=zakresy_produkcyjne!H$2,G128&lt;=zakresy_produkcyjne!H$3)</f>
        <v/>
      </c>
      <c r="AV128" s="309">
        <f>AND(O128&gt;=zakresy_produkcyjne!I$2,O128&lt;=zakresy_produkcyjne!I$3)</f>
        <v/>
      </c>
      <c r="AW128" s="309">
        <f>AND(P128&gt;=zakresy_produkcyjne!J$2,P128&lt;=zakresy_produkcyjne!J$3)</f>
        <v/>
      </c>
      <c r="AX128" s="309">
        <f>AND(Q128&gt;=zakresy_produkcyjne!K$2,Q128&lt;=zakresy_produkcyjne!K$3)</f>
        <v/>
      </c>
      <c r="AY128" s="309">
        <f>AND(R128&gt;=zakresy_produkcyjne!L$2,R128&lt;=zakresy_produkcyjne!L$3)</f>
        <v/>
      </c>
      <c r="AZ128" s="328">
        <f>AND(AO128:AU128)</f>
        <v/>
      </c>
      <c r="BA128" s="328">
        <f>AND(AV128:AY128)</f>
        <v/>
      </c>
      <c r="BB128" s="328">
        <f>AND(AZ128:BA128)</f>
        <v/>
      </c>
      <c r="BC128" s="309">
        <f>AO128*zakresy_produkcyjne!B$4+AP128*zakresy_produkcyjne!C$4+AQ128*zakresy_produkcyjne!D$4+AR128*zakresy_produkcyjne!E$4+AS128*zakresy_produkcyjne!F$4+AT128*zakresy_produkcyjne!G$4+AU128*zakresy_produkcyjne!H$4+AV128*zakresy_produkcyjne!I$4+AW128*zakresy_produkcyjne!J$4+AX128*zakresy_produkcyjne!K$4+AY128*zakresy_produkcyjne!L$4</f>
        <v/>
      </c>
    </row>
    <row customHeight="1" ht="15" r="129" s="311">
      <c r="A129" s="337" t="n">
        <v>3.39</v>
      </c>
      <c r="B129" s="337" t="n">
        <v>2.62</v>
      </c>
      <c r="C129" s="337" t="n">
        <v>0.29</v>
      </c>
      <c r="D129" s="337" t="n">
        <v>0.036</v>
      </c>
      <c r="E129" s="337" t="n">
        <v>0.51</v>
      </c>
      <c r="F129" s="337" t="n">
        <v>0.72</v>
      </c>
      <c r="G129" s="337" t="n">
        <v>0</v>
      </c>
      <c r="H129" s="337" t="n">
        <v>0.01</v>
      </c>
      <c r="I129" s="337" t="n">
        <v>0.042</v>
      </c>
      <c r="J129" s="337" t="n">
        <v>0</v>
      </c>
      <c r="K129" s="337" t="n">
        <v>0</v>
      </c>
      <c r="L129" s="337" t="n">
        <v>0</v>
      </c>
      <c r="M129" s="337" t="n">
        <v>0</v>
      </c>
      <c r="N129" s="337" t="n">
        <v>0</v>
      </c>
      <c r="O129" s="337" t="n">
        <v>830</v>
      </c>
      <c r="P129" s="337" t="n">
        <v>60</v>
      </c>
      <c r="Q129" s="337" t="n">
        <v>300</v>
      </c>
      <c r="R129" s="337" t="n">
        <v>64</v>
      </c>
      <c r="S129" s="337" t="n"/>
      <c r="T129" s="337" t="n"/>
      <c r="U129" s="337" t="n"/>
      <c r="V129" s="337" t="n"/>
      <c r="W129" s="338" t="n">
        <v>8.96666666666667</v>
      </c>
      <c r="X129" s="337">
        <f>11*W129</f>
        <v/>
      </c>
      <c r="Y129" s="598" t="n">
        <v>4</v>
      </c>
      <c r="Z129" s="340" t="n"/>
      <c r="AA129" s="340" t="n"/>
      <c r="AB129" s="340" t="n"/>
      <c r="AC129" s="340" t="n"/>
      <c r="AD129" s="340" t="n"/>
      <c r="AE129" s="340" t="n"/>
      <c r="AF129" s="340" t="n"/>
      <c r="AG129" s="340" t="n"/>
      <c r="AH129" s="340" t="n"/>
      <c r="AI129" s="340" t="n"/>
      <c r="AJ129" s="340" t="n"/>
      <c r="AK129" s="340" t="n"/>
      <c r="AL129" s="309">
        <f>NOT(OR(ISBLANK(S129),ISBLANK(T129),ISBLANK(U129),ISBLANK(V129),AND(ISBLANK(W129),ISBLANK(X129))))</f>
        <v/>
      </c>
      <c r="AM129" s="309" t="n">
        <v>25</v>
      </c>
      <c r="AN129" s="309">
        <f>IF(AM129&lt;=30,1,IF(AM129&lt;=60,2,IF(AM129&lt;=100,3,"bd")))</f>
        <v/>
      </c>
      <c r="AO129" s="309">
        <f>AND(A129&gt;=zakresy_produkcyjne!B$2,A129&lt;=zakresy_produkcyjne!B$3)</f>
        <v/>
      </c>
      <c r="AP129" s="309">
        <f>AND(B129&gt;=zakresy_produkcyjne!C$2,B129&lt;=zakresy_produkcyjne!C$3)</f>
        <v/>
      </c>
      <c r="AQ129" s="309">
        <f>AND(C129&gt;=zakresy_produkcyjne!D$2,C129&lt;=zakresy_produkcyjne!D$3)</f>
        <v/>
      </c>
      <c r="AR129" s="309">
        <f>AND(D129&gt;=zakresy_produkcyjne!E$2,D129&lt;=zakresy_produkcyjne!E$3)</f>
        <v/>
      </c>
      <c r="AS129" s="309">
        <f>AND(E129&gt;=zakresy_produkcyjne!F$2,E129&lt;=zakresy_produkcyjne!F$3)</f>
        <v/>
      </c>
      <c r="AT129" s="309">
        <f>AND(F129&gt;=zakresy_produkcyjne!G$2,F129&lt;=zakresy_produkcyjne!G$3)</f>
        <v/>
      </c>
      <c r="AU129" s="309">
        <f>AND(G129&gt;=zakresy_produkcyjne!H$2,G129&lt;=zakresy_produkcyjne!H$3)</f>
        <v/>
      </c>
      <c r="AV129" s="309">
        <f>AND(O129&gt;=zakresy_produkcyjne!I$2,O129&lt;=zakresy_produkcyjne!I$3)</f>
        <v/>
      </c>
      <c r="AW129" s="309">
        <f>AND(P129&gt;=zakresy_produkcyjne!J$2,P129&lt;=zakresy_produkcyjne!J$3)</f>
        <v/>
      </c>
      <c r="AX129" s="309">
        <f>AND(Q129&gt;=zakresy_produkcyjne!K$2,Q129&lt;=zakresy_produkcyjne!K$3)</f>
        <v/>
      </c>
      <c r="AY129" s="309">
        <f>AND(R129&gt;=zakresy_produkcyjne!L$2,R129&lt;=zakresy_produkcyjne!L$3)</f>
        <v/>
      </c>
      <c r="AZ129" s="328">
        <f>AND(AO129:AU129)</f>
        <v/>
      </c>
      <c r="BA129" s="328">
        <f>AND(AV129:AY129)</f>
        <v/>
      </c>
      <c r="BB129" s="328">
        <f>AND(AZ129:BA129)</f>
        <v/>
      </c>
      <c r="BC129" s="309">
        <f>AO129*zakresy_produkcyjne!B$4+AP129*zakresy_produkcyjne!C$4+AQ129*zakresy_produkcyjne!D$4+AR129*zakresy_produkcyjne!E$4+AS129*zakresy_produkcyjne!F$4+AT129*zakresy_produkcyjne!G$4+AU129*zakresy_produkcyjne!H$4+AV129*zakresy_produkcyjne!I$4+AW129*zakresy_produkcyjne!J$4+AX129*zakresy_produkcyjne!K$4+AY129*zakresy_produkcyjne!L$4</f>
        <v/>
      </c>
    </row>
    <row customHeight="1" ht="15" r="130" s="311">
      <c r="A130" s="337" t="n">
        <v>3.39</v>
      </c>
      <c r="B130" s="337" t="n">
        <v>2.62</v>
      </c>
      <c r="C130" s="337" t="n">
        <v>0.29</v>
      </c>
      <c r="D130" s="337" t="n">
        <v>0.036</v>
      </c>
      <c r="E130" s="337" t="n">
        <v>0.51</v>
      </c>
      <c r="F130" s="337" t="n">
        <v>0.72</v>
      </c>
      <c r="G130" s="337" t="n">
        <v>0</v>
      </c>
      <c r="H130" s="337" t="n">
        <v>0.01</v>
      </c>
      <c r="I130" s="337" t="n">
        <v>0.042</v>
      </c>
      <c r="J130" s="337" t="n">
        <v>0</v>
      </c>
      <c r="K130" s="337" t="n">
        <v>0</v>
      </c>
      <c r="L130" s="337" t="n">
        <v>0</v>
      </c>
      <c r="M130" s="337" t="n">
        <v>0</v>
      </c>
      <c r="N130" s="337" t="n">
        <v>0</v>
      </c>
      <c r="O130" s="337" t="n">
        <v>830</v>
      </c>
      <c r="P130" s="337" t="n">
        <v>60</v>
      </c>
      <c r="Q130" s="337" t="n">
        <v>400</v>
      </c>
      <c r="R130" s="337" t="n">
        <v>8</v>
      </c>
      <c r="S130" s="337" t="n"/>
      <c r="T130" s="337" t="n"/>
      <c r="U130" s="337" t="n"/>
      <c r="V130" s="337" t="n"/>
      <c r="W130" s="338" t="n">
        <v>15.9666666666667</v>
      </c>
      <c r="X130" s="337">
        <f>11*W130</f>
        <v/>
      </c>
      <c r="Y130" s="598" t="n">
        <v>4</v>
      </c>
      <c r="Z130" s="340" t="n"/>
      <c r="AA130" s="340" t="n"/>
      <c r="AB130" s="340" t="n"/>
      <c r="AC130" s="340" t="n"/>
      <c r="AD130" s="340" t="n"/>
      <c r="AE130" s="340" t="n"/>
      <c r="AF130" s="340" t="n"/>
      <c r="AG130" s="340" t="n"/>
      <c r="AH130" s="340" t="n"/>
      <c r="AI130" s="340" t="n"/>
      <c r="AJ130" s="340" t="n"/>
      <c r="AK130" s="340" t="n"/>
      <c r="AL130" s="309">
        <f>NOT(OR(ISBLANK(S130),ISBLANK(T130),ISBLANK(U130),ISBLANK(V130),AND(ISBLANK(W130),ISBLANK(X130))))</f>
        <v/>
      </c>
      <c r="AM130" s="309" t="n">
        <v>25</v>
      </c>
      <c r="AN130" s="309">
        <f>IF(AM130&lt;=30,1,IF(AM130&lt;=60,2,IF(AM130&lt;=100,3,"bd")))</f>
        <v/>
      </c>
      <c r="AO130" s="309">
        <f>AND(A130&gt;=zakresy_produkcyjne!B$2,A130&lt;=zakresy_produkcyjne!B$3)</f>
        <v/>
      </c>
      <c r="AP130" s="309">
        <f>AND(B130&gt;=zakresy_produkcyjne!C$2,B130&lt;=zakresy_produkcyjne!C$3)</f>
        <v/>
      </c>
      <c r="AQ130" s="309">
        <f>AND(C130&gt;=zakresy_produkcyjne!D$2,C130&lt;=zakresy_produkcyjne!D$3)</f>
        <v/>
      </c>
      <c r="AR130" s="309">
        <f>AND(D130&gt;=zakresy_produkcyjne!E$2,D130&lt;=zakresy_produkcyjne!E$3)</f>
        <v/>
      </c>
      <c r="AS130" s="309">
        <f>AND(E130&gt;=zakresy_produkcyjne!F$2,E130&lt;=zakresy_produkcyjne!F$3)</f>
        <v/>
      </c>
      <c r="AT130" s="309">
        <f>AND(F130&gt;=zakresy_produkcyjne!G$2,F130&lt;=zakresy_produkcyjne!G$3)</f>
        <v/>
      </c>
      <c r="AU130" s="309">
        <f>AND(G130&gt;=zakresy_produkcyjne!H$2,G130&lt;=zakresy_produkcyjne!H$3)</f>
        <v/>
      </c>
      <c r="AV130" s="309">
        <f>AND(O130&gt;=zakresy_produkcyjne!I$2,O130&lt;=zakresy_produkcyjne!I$3)</f>
        <v/>
      </c>
      <c r="AW130" s="309">
        <f>AND(P130&gt;=zakresy_produkcyjne!J$2,P130&lt;=zakresy_produkcyjne!J$3)</f>
        <v/>
      </c>
      <c r="AX130" s="309">
        <f>AND(Q130&gt;=zakresy_produkcyjne!K$2,Q130&lt;=zakresy_produkcyjne!K$3)</f>
        <v/>
      </c>
      <c r="AY130" s="309">
        <f>AND(R130&gt;=zakresy_produkcyjne!L$2,R130&lt;=zakresy_produkcyjne!L$3)</f>
        <v/>
      </c>
      <c r="AZ130" s="328">
        <f>AND(AO130:AU130)</f>
        <v/>
      </c>
      <c r="BA130" s="328">
        <f>AND(AV130:AY130)</f>
        <v/>
      </c>
      <c r="BB130" s="328">
        <f>AND(AZ130:BA130)</f>
        <v/>
      </c>
      <c r="BC130" s="309">
        <f>AO130*zakresy_produkcyjne!B$4+AP130*zakresy_produkcyjne!C$4+AQ130*zakresy_produkcyjne!D$4+AR130*zakresy_produkcyjne!E$4+AS130*zakresy_produkcyjne!F$4+AT130*zakresy_produkcyjne!G$4+AU130*zakresy_produkcyjne!H$4+AV130*zakresy_produkcyjne!I$4+AW130*zakresy_produkcyjne!J$4+AX130*zakresy_produkcyjne!K$4+AY130*zakresy_produkcyjne!L$4</f>
        <v/>
      </c>
    </row>
    <row customHeight="1" ht="15" r="131" s="311">
      <c r="A131" s="337" t="n">
        <v>3.39</v>
      </c>
      <c r="B131" s="337" t="n">
        <v>2.62</v>
      </c>
      <c r="C131" s="337" t="n">
        <v>0.29</v>
      </c>
      <c r="D131" s="337" t="n">
        <v>0.036</v>
      </c>
      <c r="E131" s="337" t="n">
        <v>0.51</v>
      </c>
      <c r="F131" s="337" t="n">
        <v>0.72</v>
      </c>
      <c r="G131" s="337" t="n">
        <v>0</v>
      </c>
      <c r="H131" s="337" t="n">
        <v>0.01</v>
      </c>
      <c r="I131" s="337" t="n">
        <v>0.042</v>
      </c>
      <c r="J131" s="337" t="n">
        <v>0</v>
      </c>
      <c r="K131" s="337" t="n">
        <v>0</v>
      </c>
      <c r="L131" s="337" t="n">
        <v>0</v>
      </c>
      <c r="M131" s="337" t="n">
        <v>0</v>
      </c>
      <c r="N131" s="337" t="n">
        <v>0</v>
      </c>
      <c r="O131" s="337" t="n">
        <v>830</v>
      </c>
      <c r="P131" s="337" t="n">
        <v>60</v>
      </c>
      <c r="Q131" s="337" t="n">
        <v>400</v>
      </c>
      <c r="R131" s="337" t="n">
        <v>16</v>
      </c>
      <c r="S131" s="337" t="n"/>
      <c r="T131" s="337" t="n"/>
      <c r="U131" s="337" t="n"/>
      <c r="V131" s="337" t="n"/>
      <c r="W131" s="338" t="n">
        <v>16.4</v>
      </c>
      <c r="X131" s="337">
        <f>11*W131</f>
        <v/>
      </c>
      <c r="Y131" s="598" t="n">
        <v>4</v>
      </c>
      <c r="Z131" s="340" t="n"/>
      <c r="AA131" s="340" t="n"/>
      <c r="AB131" s="340" t="n"/>
      <c r="AC131" s="340" t="n"/>
      <c r="AD131" s="340" t="n"/>
      <c r="AE131" s="340" t="n"/>
      <c r="AF131" s="340" t="n"/>
      <c r="AG131" s="340" t="n"/>
      <c r="AH131" s="340" t="n"/>
      <c r="AI131" s="340" t="n"/>
      <c r="AJ131" s="340" t="n"/>
      <c r="AK131" s="340" t="n"/>
      <c r="AL131" s="309">
        <f>NOT(OR(ISBLANK(S131),ISBLANK(T131),ISBLANK(U131),ISBLANK(V131),AND(ISBLANK(W131),ISBLANK(X131))))</f>
        <v/>
      </c>
      <c r="AM131" s="309" t="n">
        <v>25</v>
      </c>
      <c r="AN131" s="309">
        <f>IF(AM131&lt;=30,1,IF(AM131&lt;=60,2,IF(AM131&lt;=100,3,"bd")))</f>
        <v/>
      </c>
      <c r="AO131" s="309">
        <f>AND(A131&gt;=zakresy_produkcyjne!B$2,A131&lt;=zakresy_produkcyjne!B$3)</f>
        <v/>
      </c>
      <c r="AP131" s="309">
        <f>AND(B131&gt;=zakresy_produkcyjne!C$2,B131&lt;=zakresy_produkcyjne!C$3)</f>
        <v/>
      </c>
      <c r="AQ131" s="309">
        <f>AND(C131&gt;=zakresy_produkcyjne!D$2,C131&lt;=zakresy_produkcyjne!D$3)</f>
        <v/>
      </c>
      <c r="AR131" s="309">
        <f>AND(D131&gt;=zakresy_produkcyjne!E$2,D131&lt;=zakresy_produkcyjne!E$3)</f>
        <v/>
      </c>
      <c r="AS131" s="309">
        <f>AND(E131&gt;=zakresy_produkcyjne!F$2,E131&lt;=zakresy_produkcyjne!F$3)</f>
        <v/>
      </c>
      <c r="AT131" s="309">
        <f>AND(F131&gt;=zakresy_produkcyjne!G$2,F131&lt;=zakresy_produkcyjne!G$3)</f>
        <v/>
      </c>
      <c r="AU131" s="309">
        <f>AND(G131&gt;=zakresy_produkcyjne!H$2,G131&lt;=zakresy_produkcyjne!H$3)</f>
        <v/>
      </c>
      <c r="AV131" s="309">
        <f>AND(O131&gt;=zakresy_produkcyjne!I$2,O131&lt;=zakresy_produkcyjne!I$3)</f>
        <v/>
      </c>
      <c r="AW131" s="309">
        <f>AND(P131&gt;=zakresy_produkcyjne!J$2,P131&lt;=zakresy_produkcyjne!J$3)</f>
        <v/>
      </c>
      <c r="AX131" s="309">
        <f>AND(Q131&gt;=zakresy_produkcyjne!K$2,Q131&lt;=zakresy_produkcyjne!K$3)</f>
        <v/>
      </c>
      <c r="AY131" s="309">
        <f>AND(R131&gt;=zakresy_produkcyjne!L$2,R131&lt;=zakresy_produkcyjne!L$3)</f>
        <v/>
      </c>
      <c r="AZ131" s="328">
        <f>AND(AO131:AU131)</f>
        <v/>
      </c>
      <c r="BA131" s="328">
        <f>AND(AV131:AY131)</f>
        <v/>
      </c>
      <c r="BB131" s="328">
        <f>AND(AZ131:BA131)</f>
        <v/>
      </c>
      <c r="BC131" s="309">
        <f>AO131*zakresy_produkcyjne!B$4+AP131*zakresy_produkcyjne!C$4+AQ131*zakresy_produkcyjne!D$4+AR131*zakresy_produkcyjne!E$4+AS131*zakresy_produkcyjne!F$4+AT131*zakresy_produkcyjne!G$4+AU131*zakresy_produkcyjne!H$4+AV131*zakresy_produkcyjne!I$4+AW131*zakresy_produkcyjne!J$4+AX131*zakresy_produkcyjne!K$4+AY131*zakresy_produkcyjne!L$4</f>
        <v/>
      </c>
    </row>
    <row customHeight="1" ht="15" r="132" s="311">
      <c r="A132" s="337" t="n">
        <v>3.39</v>
      </c>
      <c r="B132" s="337" t="n">
        <v>2.62</v>
      </c>
      <c r="C132" s="337" t="n">
        <v>0.29</v>
      </c>
      <c r="D132" s="337" t="n">
        <v>0.036</v>
      </c>
      <c r="E132" s="337" t="n">
        <v>0.51</v>
      </c>
      <c r="F132" s="337" t="n">
        <v>0.72</v>
      </c>
      <c r="G132" s="337" t="n">
        <v>0</v>
      </c>
      <c r="H132" s="337" t="n">
        <v>0.01</v>
      </c>
      <c r="I132" s="337" t="n">
        <v>0.042</v>
      </c>
      <c r="J132" s="337" t="n">
        <v>0</v>
      </c>
      <c r="K132" s="337" t="n">
        <v>0</v>
      </c>
      <c r="L132" s="337" t="n">
        <v>0</v>
      </c>
      <c r="M132" s="337" t="n">
        <v>0</v>
      </c>
      <c r="N132" s="337" t="n">
        <v>0</v>
      </c>
      <c r="O132" s="337" t="n">
        <v>830</v>
      </c>
      <c r="P132" s="337" t="n">
        <v>60</v>
      </c>
      <c r="Q132" s="337" t="n">
        <v>400</v>
      </c>
      <c r="R132" s="337" t="n">
        <v>32</v>
      </c>
      <c r="S132" s="337" t="n"/>
      <c r="T132" s="337" t="n"/>
      <c r="U132" s="337" t="n"/>
      <c r="V132" s="337" t="n"/>
      <c r="W132" s="338" t="n">
        <v>16.7333333333333</v>
      </c>
      <c r="X132" s="337">
        <f>11*W132</f>
        <v/>
      </c>
      <c r="Y132" s="598" t="n">
        <v>4</v>
      </c>
      <c r="Z132" s="340" t="n"/>
      <c r="AA132" s="340" t="n"/>
      <c r="AB132" s="340" t="n"/>
      <c r="AC132" s="340" t="n"/>
      <c r="AD132" s="340" t="n"/>
      <c r="AE132" s="340" t="n"/>
      <c r="AF132" s="340" t="n"/>
      <c r="AG132" s="340" t="n"/>
      <c r="AH132" s="340" t="n"/>
      <c r="AI132" s="340" t="n"/>
      <c r="AJ132" s="340" t="n"/>
      <c r="AK132" s="340" t="n"/>
      <c r="AL132" s="309">
        <f>NOT(OR(ISBLANK(S132),ISBLANK(T132),ISBLANK(U132),ISBLANK(V132),AND(ISBLANK(W132),ISBLANK(X132))))</f>
        <v/>
      </c>
      <c r="AM132" s="309" t="n">
        <v>25</v>
      </c>
      <c r="AN132" s="309">
        <f>IF(AM132&lt;=30,1,IF(AM132&lt;=60,2,IF(AM132&lt;=100,3,"bd")))</f>
        <v/>
      </c>
      <c r="AO132" s="309">
        <f>AND(A132&gt;=zakresy_produkcyjne!B$2,A132&lt;=zakresy_produkcyjne!B$3)</f>
        <v/>
      </c>
      <c r="AP132" s="309">
        <f>AND(B132&gt;=zakresy_produkcyjne!C$2,B132&lt;=zakresy_produkcyjne!C$3)</f>
        <v/>
      </c>
      <c r="AQ132" s="309">
        <f>AND(C132&gt;=zakresy_produkcyjne!D$2,C132&lt;=zakresy_produkcyjne!D$3)</f>
        <v/>
      </c>
      <c r="AR132" s="309">
        <f>AND(D132&gt;=zakresy_produkcyjne!E$2,D132&lt;=zakresy_produkcyjne!E$3)</f>
        <v/>
      </c>
      <c r="AS132" s="309">
        <f>AND(E132&gt;=zakresy_produkcyjne!F$2,E132&lt;=zakresy_produkcyjne!F$3)</f>
        <v/>
      </c>
      <c r="AT132" s="309">
        <f>AND(F132&gt;=zakresy_produkcyjne!G$2,F132&lt;=zakresy_produkcyjne!G$3)</f>
        <v/>
      </c>
      <c r="AU132" s="309">
        <f>AND(G132&gt;=zakresy_produkcyjne!H$2,G132&lt;=zakresy_produkcyjne!H$3)</f>
        <v/>
      </c>
      <c r="AV132" s="309">
        <f>AND(O132&gt;=zakresy_produkcyjne!I$2,O132&lt;=zakresy_produkcyjne!I$3)</f>
        <v/>
      </c>
      <c r="AW132" s="309">
        <f>AND(P132&gt;=zakresy_produkcyjne!J$2,P132&lt;=zakresy_produkcyjne!J$3)</f>
        <v/>
      </c>
      <c r="AX132" s="309">
        <f>AND(Q132&gt;=zakresy_produkcyjne!K$2,Q132&lt;=zakresy_produkcyjne!K$3)</f>
        <v/>
      </c>
      <c r="AY132" s="309">
        <f>AND(R132&gt;=zakresy_produkcyjne!L$2,R132&lt;=zakresy_produkcyjne!L$3)</f>
        <v/>
      </c>
      <c r="AZ132" s="328">
        <f>AND(AO132:AU132)</f>
        <v/>
      </c>
      <c r="BA132" s="328">
        <f>AND(AV132:AY132)</f>
        <v/>
      </c>
      <c r="BB132" s="328">
        <f>AND(AZ132:BA132)</f>
        <v/>
      </c>
      <c r="BC132" s="309">
        <f>AO132*zakresy_produkcyjne!B$4+AP132*zakresy_produkcyjne!C$4+AQ132*zakresy_produkcyjne!D$4+AR132*zakresy_produkcyjne!E$4+AS132*zakresy_produkcyjne!F$4+AT132*zakresy_produkcyjne!G$4+AU132*zakresy_produkcyjne!H$4+AV132*zakresy_produkcyjne!I$4+AW132*zakresy_produkcyjne!J$4+AX132*zakresy_produkcyjne!K$4+AY132*zakresy_produkcyjne!L$4</f>
        <v/>
      </c>
    </row>
    <row customHeight="1" ht="15" r="133" s="311">
      <c r="A133" s="337" t="n">
        <v>3.39</v>
      </c>
      <c r="B133" s="337" t="n">
        <v>2.62</v>
      </c>
      <c r="C133" s="337" t="n">
        <v>0.29</v>
      </c>
      <c r="D133" s="337" t="n">
        <v>0.036</v>
      </c>
      <c r="E133" s="337" t="n">
        <v>0.51</v>
      </c>
      <c r="F133" s="337" t="n">
        <v>0.72</v>
      </c>
      <c r="G133" s="337" t="n">
        <v>0</v>
      </c>
      <c r="H133" s="337" t="n">
        <v>0.01</v>
      </c>
      <c r="I133" s="337" t="n">
        <v>0.042</v>
      </c>
      <c r="J133" s="337" t="n">
        <v>0</v>
      </c>
      <c r="K133" s="337" t="n">
        <v>0</v>
      </c>
      <c r="L133" s="337" t="n">
        <v>0</v>
      </c>
      <c r="M133" s="337" t="n">
        <v>0</v>
      </c>
      <c r="N133" s="337" t="n">
        <v>0</v>
      </c>
      <c r="O133" s="337" t="n">
        <v>830</v>
      </c>
      <c r="P133" s="337" t="n">
        <v>60</v>
      </c>
      <c r="Q133" s="337" t="n">
        <v>400</v>
      </c>
      <c r="R133" s="337" t="n">
        <v>64</v>
      </c>
      <c r="S133" s="337" t="n"/>
      <c r="T133" s="337" t="n"/>
      <c r="U133" s="337" t="n"/>
      <c r="V133" s="337" t="n"/>
      <c r="W133" s="338" t="n">
        <v>17.3</v>
      </c>
      <c r="X133" s="337">
        <f>11*W133</f>
        <v/>
      </c>
      <c r="Y133" s="598" t="n">
        <v>4</v>
      </c>
      <c r="Z133" s="340" t="n"/>
      <c r="AA133" s="340" t="n"/>
      <c r="AB133" s="340" t="n"/>
      <c r="AC133" s="340" t="n"/>
      <c r="AD133" s="340" t="n"/>
      <c r="AE133" s="340" t="n"/>
      <c r="AF133" s="340" t="n"/>
      <c r="AG133" s="340" t="n"/>
      <c r="AH133" s="340" t="n"/>
      <c r="AI133" s="340" t="n"/>
      <c r="AJ133" s="340" t="n"/>
      <c r="AK133" s="340" t="n"/>
      <c r="AL133" s="309">
        <f>NOT(OR(ISBLANK(S133),ISBLANK(T133),ISBLANK(U133),ISBLANK(V133),AND(ISBLANK(W133),ISBLANK(X133))))</f>
        <v/>
      </c>
      <c r="AM133" s="309" t="n">
        <v>25</v>
      </c>
      <c r="AN133" s="309">
        <f>IF(AM133&lt;=30,1,IF(AM133&lt;=60,2,IF(AM133&lt;=100,3,"bd")))</f>
        <v/>
      </c>
      <c r="AO133" s="309">
        <f>AND(A133&gt;=zakresy_produkcyjne!B$2,A133&lt;=zakresy_produkcyjne!B$3)</f>
        <v/>
      </c>
      <c r="AP133" s="309">
        <f>AND(B133&gt;=zakresy_produkcyjne!C$2,B133&lt;=zakresy_produkcyjne!C$3)</f>
        <v/>
      </c>
      <c r="AQ133" s="309">
        <f>AND(C133&gt;=zakresy_produkcyjne!D$2,C133&lt;=zakresy_produkcyjne!D$3)</f>
        <v/>
      </c>
      <c r="AR133" s="309">
        <f>AND(D133&gt;=zakresy_produkcyjne!E$2,D133&lt;=zakresy_produkcyjne!E$3)</f>
        <v/>
      </c>
      <c r="AS133" s="309">
        <f>AND(E133&gt;=zakresy_produkcyjne!F$2,E133&lt;=zakresy_produkcyjne!F$3)</f>
        <v/>
      </c>
      <c r="AT133" s="309">
        <f>AND(F133&gt;=zakresy_produkcyjne!G$2,F133&lt;=zakresy_produkcyjne!G$3)</f>
        <v/>
      </c>
      <c r="AU133" s="309">
        <f>AND(G133&gt;=zakresy_produkcyjne!H$2,G133&lt;=zakresy_produkcyjne!H$3)</f>
        <v/>
      </c>
      <c r="AV133" s="309">
        <f>AND(O133&gt;=zakresy_produkcyjne!I$2,O133&lt;=zakresy_produkcyjne!I$3)</f>
        <v/>
      </c>
      <c r="AW133" s="309">
        <f>AND(P133&gt;=zakresy_produkcyjne!J$2,P133&lt;=zakresy_produkcyjne!J$3)</f>
        <v/>
      </c>
      <c r="AX133" s="309">
        <f>AND(Q133&gt;=zakresy_produkcyjne!K$2,Q133&lt;=zakresy_produkcyjne!K$3)</f>
        <v/>
      </c>
      <c r="AY133" s="309">
        <f>AND(R133&gt;=zakresy_produkcyjne!L$2,R133&lt;=zakresy_produkcyjne!L$3)</f>
        <v/>
      </c>
      <c r="AZ133" s="328">
        <f>AND(AO133:AU133)</f>
        <v/>
      </c>
      <c r="BA133" s="328">
        <f>AND(AV133:AY133)</f>
        <v/>
      </c>
      <c r="BB133" s="328">
        <f>AND(AZ133:BA133)</f>
        <v/>
      </c>
      <c r="BC133" s="309">
        <f>AO133*zakresy_produkcyjne!B$4+AP133*zakresy_produkcyjne!C$4+AQ133*zakresy_produkcyjne!D$4+AR133*zakresy_produkcyjne!E$4+AS133*zakresy_produkcyjne!F$4+AT133*zakresy_produkcyjne!G$4+AU133*zakresy_produkcyjne!H$4+AV133*zakresy_produkcyjne!I$4+AW133*zakresy_produkcyjne!J$4+AX133*zakresy_produkcyjne!K$4+AY133*zakresy_produkcyjne!L$4</f>
        <v/>
      </c>
    </row>
    <row customHeight="1" ht="15" r="134" s="311">
      <c r="A134" s="337" t="n">
        <v>3.39</v>
      </c>
      <c r="B134" s="337" t="n">
        <v>2.62</v>
      </c>
      <c r="C134" s="337" t="n">
        <v>0.29</v>
      </c>
      <c r="D134" s="337" t="n">
        <v>0.036</v>
      </c>
      <c r="E134" s="337" t="n">
        <v>0.51</v>
      </c>
      <c r="F134" s="337" t="n">
        <v>0.72</v>
      </c>
      <c r="G134" s="337" t="n">
        <v>0</v>
      </c>
      <c r="H134" s="337" t="n">
        <v>0.01</v>
      </c>
      <c r="I134" s="337" t="n">
        <v>0.042</v>
      </c>
      <c r="J134" s="337" t="n">
        <v>0</v>
      </c>
      <c r="K134" s="337" t="n">
        <v>0</v>
      </c>
      <c r="L134" s="337" t="n">
        <v>0</v>
      </c>
      <c r="M134" s="337" t="n">
        <v>0</v>
      </c>
      <c r="N134" s="337" t="n">
        <v>0</v>
      </c>
      <c r="O134" s="337" t="n">
        <v>860</v>
      </c>
      <c r="P134" s="337" t="n">
        <v>60</v>
      </c>
      <c r="Q134" s="337" t="n">
        <v>300</v>
      </c>
      <c r="R134" s="337" t="n">
        <v>8</v>
      </c>
      <c r="S134" s="337" t="n"/>
      <c r="T134" s="337" t="n"/>
      <c r="U134" s="337" t="n"/>
      <c r="V134" s="337" t="n"/>
      <c r="W134" s="338" t="n">
        <v>7.73333333333333</v>
      </c>
      <c r="X134" s="337">
        <f>11*W134</f>
        <v/>
      </c>
      <c r="Y134" s="598" t="n">
        <v>4</v>
      </c>
      <c r="Z134" s="340" t="n"/>
      <c r="AA134" s="340" t="n"/>
      <c r="AB134" s="340" t="n"/>
      <c r="AC134" s="340" t="n"/>
      <c r="AD134" s="340" t="n"/>
      <c r="AE134" s="340" t="n"/>
      <c r="AF134" s="340" t="n"/>
      <c r="AG134" s="340" t="n"/>
      <c r="AH134" s="340" t="n"/>
      <c r="AI134" s="340" t="n"/>
      <c r="AJ134" s="340" t="n"/>
      <c r="AK134" s="340" t="n"/>
      <c r="AL134" s="309">
        <f>NOT(OR(ISBLANK(S134),ISBLANK(T134),ISBLANK(U134),ISBLANK(V134),AND(ISBLANK(W134),ISBLANK(X134))))</f>
        <v/>
      </c>
      <c r="AM134" s="309" t="n">
        <v>25</v>
      </c>
      <c r="AN134" s="309">
        <f>IF(AM134&lt;=30,1,IF(AM134&lt;=60,2,IF(AM134&lt;=100,3,"bd")))</f>
        <v/>
      </c>
      <c r="AO134" s="309">
        <f>AND(A134&gt;=zakresy_produkcyjne!B$2,A134&lt;=zakresy_produkcyjne!B$3)</f>
        <v/>
      </c>
      <c r="AP134" s="309">
        <f>AND(B134&gt;=zakresy_produkcyjne!C$2,B134&lt;=zakresy_produkcyjne!C$3)</f>
        <v/>
      </c>
      <c r="AQ134" s="309">
        <f>AND(C134&gt;=zakresy_produkcyjne!D$2,C134&lt;=zakresy_produkcyjne!D$3)</f>
        <v/>
      </c>
      <c r="AR134" s="309">
        <f>AND(D134&gt;=zakresy_produkcyjne!E$2,D134&lt;=zakresy_produkcyjne!E$3)</f>
        <v/>
      </c>
      <c r="AS134" s="309">
        <f>AND(E134&gt;=zakresy_produkcyjne!F$2,E134&lt;=zakresy_produkcyjne!F$3)</f>
        <v/>
      </c>
      <c r="AT134" s="309">
        <f>AND(F134&gt;=zakresy_produkcyjne!G$2,F134&lt;=zakresy_produkcyjne!G$3)</f>
        <v/>
      </c>
      <c r="AU134" s="309">
        <f>AND(G134&gt;=zakresy_produkcyjne!H$2,G134&lt;=zakresy_produkcyjne!H$3)</f>
        <v/>
      </c>
      <c r="AV134" s="309">
        <f>AND(O134&gt;=zakresy_produkcyjne!I$2,O134&lt;=zakresy_produkcyjne!I$3)</f>
        <v/>
      </c>
      <c r="AW134" s="309">
        <f>AND(P134&gt;=zakresy_produkcyjne!J$2,P134&lt;=zakresy_produkcyjne!J$3)</f>
        <v/>
      </c>
      <c r="AX134" s="309">
        <f>AND(Q134&gt;=zakresy_produkcyjne!K$2,Q134&lt;=zakresy_produkcyjne!K$3)</f>
        <v/>
      </c>
      <c r="AY134" s="309">
        <f>AND(R134&gt;=zakresy_produkcyjne!L$2,R134&lt;=zakresy_produkcyjne!L$3)</f>
        <v/>
      </c>
      <c r="AZ134" s="328">
        <f>AND(AO134:AU134)</f>
        <v/>
      </c>
      <c r="BA134" s="328">
        <f>AND(AV134:AY134)</f>
        <v/>
      </c>
      <c r="BB134" s="328">
        <f>AND(AZ134:BA134)</f>
        <v/>
      </c>
      <c r="BC134" s="309">
        <f>AO134*zakresy_produkcyjne!B$4+AP134*zakresy_produkcyjne!C$4+AQ134*zakresy_produkcyjne!D$4+AR134*zakresy_produkcyjne!E$4+AS134*zakresy_produkcyjne!F$4+AT134*zakresy_produkcyjne!G$4+AU134*zakresy_produkcyjne!H$4+AV134*zakresy_produkcyjne!I$4+AW134*zakresy_produkcyjne!J$4+AX134*zakresy_produkcyjne!K$4+AY134*zakresy_produkcyjne!L$4</f>
        <v/>
      </c>
    </row>
    <row customHeight="1" ht="15" r="135" s="311">
      <c r="A135" s="337" t="n">
        <v>3.39</v>
      </c>
      <c r="B135" s="337" t="n">
        <v>2.62</v>
      </c>
      <c r="C135" s="337" t="n">
        <v>0.29</v>
      </c>
      <c r="D135" s="337" t="n">
        <v>0.036</v>
      </c>
      <c r="E135" s="337" t="n">
        <v>0.51</v>
      </c>
      <c r="F135" s="337" t="n">
        <v>0.72</v>
      </c>
      <c r="G135" s="337" t="n">
        <v>0</v>
      </c>
      <c r="H135" s="337" t="n">
        <v>0.01</v>
      </c>
      <c r="I135" s="337" t="n">
        <v>0.042</v>
      </c>
      <c r="J135" s="337" t="n">
        <v>0</v>
      </c>
      <c r="K135" s="337" t="n">
        <v>0</v>
      </c>
      <c r="L135" s="337" t="n">
        <v>0</v>
      </c>
      <c r="M135" s="337" t="n">
        <v>0</v>
      </c>
      <c r="N135" s="337" t="n">
        <v>0</v>
      </c>
      <c r="O135" s="337" t="n">
        <v>860</v>
      </c>
      <c r="P135" s="337" t="n">
        <v>60</v>
      </c>
      <c r="Q135" s="337" t="n">
        <v>300</v>
      </c>
      <c r="R135" s="337" t="n">
        <v>16</v>
      </c>
      <c r="S135" s="337" t="n"/>
      <c r="T135" s="337" t="n"/>
      <c r="U135" s="337" t="n"/>
      <c r="V135" s="337" t="n"/>
      <c r="W135" s="338" t="n">
        <v>8.199999999999999</v>
      </c>
      <c r="X135" s="337">
        <f>11*W135</f>
        <v/>
      </c>
      <c r="Y135" s="598" t="n">
        <v>4</v>
      </c>
      <c r="Z135" s="340" t="n"/>
      <c r="AA135" s="340" t="n"/>
      <c r="AB135" s="340" t="n"/>
      <c r="AC135" s="340" t="n"/>
      <c r="AD135" s="340" t="n"/>
      <c r="AE135" s="340" t="n"/>
      <c r="AF135" s="340" t="n"/>
      <c r="AG135" s="340" t="n"/>
      <c r="AH135" s="340" t="n"/>
      <c r="AI135" s="340" t="n"/>
      <c r="AJ135" s="340" t="n"/>
      <c r="AK135" s="340" t="n"/>
      <c r="AL135" s="309">
        <f>NOT(OR(ISBLANK(S135),ISBLANK(T135),ISBLANK(U135),ISBLANK(V135),AND(ISBLANK(W135),ISBLANK(X135))))</f>
        <v/>
      </c>
      <c r="AM135" s="309" t="n">
        <v>25</v>
      </c>
      <c r="AN135" s="309">
        <f>IF(AM135&lt;=30,1,IF(AM135&lt;=60,2,IF(AM135&lt;=100,3,"bd")))</f>
        <v/>
      </c>
      <c r="AO135" s="309">
        <f>AND(A135&gt;=zakresy_produkcyjne!B$2,A135&lt;=zakresy_produkcyjne!B$3)</f>
        <v/>
      </c>
      <c r="AP135" s="309">
        <f>AND(B135&gt;=zakresy_produkcyjne!C$2,B135&lt;=zakresy_produkcyjne!C$3)</f>
        <v/>
      </c>
      <c r="AQ135" s="309">
        <f>AND(C135&gt;=zakresy_produkcyjne!D$2,C135&lt;=zakresy_produkcyjne!D$3)</f>
        <v/>
      </c>
      <c r="AR135" s="309">
        <f>AND(D135&gt;=zakresy_produkcyjne!E$2,D135&lt;=zakresy_produkcyjne!E$3)</f>
        <v/>
      </c>
      <c r="AS135" s="309">
        <f>AND(E135&gt;=zakresy_produkcyjne!F$2,E135&lt;=zakresy_produkcyjne!F$3)</f>
        <v/>
      </c>
      <c r="AT135" s="309">
        <f>AND(F135&gt;=zakresy_produkcyjne!G$2,F135&lt;=zakresy_produkcyjne!G$3)</f>
        <v/>
      </c>
      <c r="AU135" s="309">
        <f>AND(G135&gt;=zakresy_produkcyjne!H$2,G135&lt;=zakresy_produkcyjne!H$3)</f>
        <v/>
      </c>
      <c r="AV135" s="309">
        <f>AND(O135&gt;=zakresy_produkcyjne!I$2,O135&lt;=zakresy_produkcyjne!I$3)</f>
        <v/>
      </c>
      <c r="AW135" s="309">
        <f>AND(P135&gt;=zakresy_produkcyjne!J$2,P135&lt;=zakresy_produkcyjne!J$3)</f>
        <v/>
      </c>
      <c r="AX135" s="309">
        <f>AND(Q135&gt;=zakresy_produkcyjne!K$2,Q135&lt;=zakresy_produkcyjne!K$3)</f>
        <v/>
      </c>
      <c r="AY135" s="309">
        <f>AND(R135&gt;=zakresy_produkcyjne!L$2,R135&lt;=zakresy_produkcyjne!L$3)</f>
        <v/>
      </c>
      <c r="AZ135" s="328">
        <f>AND(AO135:AU135)</f>
        <v/>
      </c>
      <c r="BA135" s="328">
        <f>AND(AV135:AY135)</f>
        <v/>
      </c>
      <c r="BB135" s="328">
        <f>AND(AZ135:BA135)</f>
        <v/>
      </c>
      <c r="BC135" s="309">
        <f>AO135*zakresy_produkcyjne!B$4+AP135*zakresy_produkcyjne!C$4+AQ135*zakresy_produkcyjne!D$4+AR135*zakresy_produkcyjne!E$4+AS135*zakresy_produkcyjne!F$4+AT135*zakresy_produkcyjne!G$4+AU135*zakresy_produkcyjne!H$4+AV135*zakresy_produkcyjne!I$4+AW135*zakresy_produkcyjne!J$4+AX135*zakresy_produkcyjne!K$4+AY135*zakresy_produkcyjne!L$4</f>
        <v/>
      </c>
    </row>
    <row customHeight="1" ht="15" r="136" s="311">
      <c r="A136" s="337" t="n">
        <v>3.39</v>
      </c>
      <c r="B136" s="337" t="n">
        <v>2.62</v>
      </c>
      <c r="C136" s="337" t="n">
        <v>0.29</v>
      </c>
      <c r="D136" s="337" t="n">
        <v>0.036</v>
      </c>
      <c r="E136" s="337" t="n">
        <v>0.51</v>
      </c>
      <c r="F136" s="337" t="n">
        <v>0.72</v>
      </c>
      <c r="G136" s="337" t="n">
        <v>0</v>
      </c>
      <c r="H136" s="337" t="n">
        <v>0.01</v>
      </c>
      <c r="I136" s="337" t="n">
        <v>0.042</v>
      </c>
      <c r="J136" s="337" t="n">
        <v>0</v>
      </c>
      <c r="K136" s="337" t="n">
        <v>0</v>
      </c>
      <c r="L136" s="337" t="n">
        <v>0</v>
      </c>
      <c r="M136" s="337" t="n">
        <v>0</v>
      </c>
      <c r="N136" s="337" t="n">
        <v>0</v>
      </c>
      <c r="O136" s="337" t="n">
        <v>860</v>
      </c>
      <c r="P136" s="337" t="n">
        <v>60</v>
      </c>
      <c r="Q136" s="337" t="n">
        <v>300</v>
      </c>
      <c r="R136" s="337" t="n">
        <v>32</v>
      </c>
      <c r="S136" s="337" t="n"/>
      <c r="T136" s="337" t="n"/>
      <c r="U136" s="337" t="n"/>
      <c r="V136" s="337" t="n"/>
      <c r="W136" s="338" t="n">
        <v>8.800000000000001</v>
      </c>
      <c r="X136" s="337">
        <f>11*W136</f>
        <v/>
      </c>
      <c r="Y136" s="598" t="n">
        <v>4</v>
      </c>
      <c r="Z136" s="340" t="n"/>
      <c r="AA136" s="340" t="n"/>
      <c r="AB136" s="340" t="n"/>
      <c r="AC136" s="340" t="n"/>
      <c r="AD136" s="340" t="n"/>
      <c r="AE136" s="340" t="n"/>
      <c r="AF136" s="340" t="n"/>
      <c r="AG136" s="340" t="n"/>
      <c r="AH136" s="340" t="n"/>
      <c r="AI136" s="340" t="n"/>
      <c r="AJ136" s="340" t="n"/>
      <c r="AK136" s="340" t="n"/>
      <c r="AL136" s="309">
        <f>NOT(OR(ISBLANK(S136),ISBLANK(T136),ISBLANK(U136),ISBLANK(V136),AND(ISBLANK(W136),ISBLANK(X136))))</f>
        <v/>
      </c>
      <c r="AM136" s="309" t="n">
        <v>25</v>
      </c>
      <c r="AN136" s="309">
        <f>IF(AM136&lt;=30,1,IF(AM136&lt;=60,2,IF(AM136&lt;=100,3,"bd")))</f>
        <v/>
      </c>
      <c r="AO136" s="309">
        <f>AND(A136&gt;=zakresy_produkcyjne!B$2,A136&lt;=zakresy_produkcyjne!B$3)</f>
        <v/>
      </c>
      <c r="AP136" s="309">
        <f>AND(B136&gt;=zakresy_produkcyjne!C$2,B136&lt;=zakresy_produkcyjne!C$3)</f>
        <v/>
      </c>
      <c r="AQ136" s="309">
        <f>AND(C136&gt;=zakresy_produkcyjne!D$2,C136&lt;=zakresy_produkcyjne!D$3)</f>
        <v/>
      </c>
      <c r="AR136" s="309">
        <f>AND(D136&gt;=zakresy_produkcyjne!E$2,D136&lt;=zakresy_produkcyjne!E$3)</f>
        <v/>
      </c>
      <c r="AS136" s="309">
        <f>AND(E136&gt;=zakresy_produkcyjne!F$2,E136&lt;=zakresy_produkcyjne!F$3)</f>
        <v/>
      </c>
      <c r="AT136" s="309">
        <f>AND(F136&gt;=zakresy_produkcyjne!G$2,F136&lt;=zakresy_produkcyjne!G$3)</f>
        <v/>
      </c>
      <c r="AU136" s="309">
        <f>AND(G136&gt;=zakresy_produkcyjne!H$2,G136&lt;=zakresy_produkcyjne!H$3)</f>
        <v/>
      </c>
      <c r="AV136" s="309">
        <f>AND(O136&gt;=zakresy_produkcyjne!I$2,O136&lt;=zakresy_produkcyjne!I$3)</f>
        <v/>
      </c>
      <c r="AW136" s="309">
        <f>AND(P136&gt;=zakresy_produkcyjne!J$2,P136&lt;=zakresy_produkcyjne!J$3)</f>
        <v/>
      </c>
      <c r="AX136" s="309">
        <f>AND(Q136&gt;=zakresy_produkcyjne!K$2,Q136&lt;=zakresy_produkcyjne!K$3)</f>
        <v/>
      </c>
      <c r="AY136" s="309">
        <f>AND(R136&gt;=zakresy_produkcyjne!L$2,R136&lt;=zakresy_produkcyjne!L$3)</f>
        <v/>
      </c>
      <c r="AZ136" s="328">
        <f>AND(AO136:AU136)</f>
        <v/>
      </c>
      <c r="BA136" s="328">
        <f>AND(AV136:AY136)</f>
        <v/>
      </c>
      <c r="BB136" s="328">
        <f>AND(AZ136:BA136)</f>
        <v/>
      </c>
      <c r="BC136" s="309">
        <f>AO136*zakresy_produkcyjne!B$4+AP136*zakresy_produkcyjne!C$4+AQ136*zakresy_produkcyjne!D$4+AR136*zakresy_produkcyjne!E$4+AS136*zakresy_produkcyjne!F$4+AT136*zakresy_produkcyjne!G$4+AU136*zakresy_produkcyjne!H$4+AV136*zakresy_produkcyjne!I$4+AW136*zakresy_produkcyjne!J$4+AX136*zakresy_produkcyjne!K$4+AY136*zakresy_produkcyjne!L$4</f>
        <v/>
      </c>
    </row>
    <row customHeight="1" ht="15" r="137" s="311">
      <c r="A137" s="337" t="n">
        <v>3.39</v>
      </c>
      <c r="B137" s="337" t="n">
        <v>2.62</v>
      </c>
      <c r="C137" s="337" t="n">
        <v>0.29</v>
      </c>
      <c r="D137" s="337" t="n">
        <v>0.036</v>
      </c>
      <c r="E137" s="337" t="n">
        <v>0.51</v>
      </c>
      <c r="F137" s="337" t="n">
        <v>0.72</v>
      </c>
      <c r="G137" s="337" t="n">
        <v>0</v>
      </c>
      <c r="H137" s="337" t="n">
        <v>0.01</v>
      </c>
      <c r="I137" s="337" t="n">
        <v>0.042</v>
      </c>
      <c r="J137" s="337" t="n">
        <v>0</v>
      </c>
      <c r="K137" s="337" t="n">
        <v>0</v>
      </c>
      <c r="L137" s="337" t="n">
        <v>0</v>
      </c>
      <c r="M137" s="337" t="n">
        <v>0</v>
      </c>
      <c r="N137" s="337" t="n">
        <v>0</v>
      </c>
      <c r="O137" s="337" t="n">
        <v>860</v>
      </c>
      <c r="P137" s="337" t="n">
        <v>60</v>
      </c>
      <c r="Q137" s="337" t="n">
        <v>300</v>
      </c>
      <c r="R137" s="337" t="n">
        <v>64</v>
      </c>
      <c r="S137" s="337" t="n"/>
      <c r="T137" s="337" t="n"/>
      <c r="U137" s="337" t="n"/>
      <c r="V137" s="337" t="n"/>
      <c r="W137" s="338" t="n">
        <v>9.16666666666667</v>
      </c>
      <c r="X137" s="337">
        <f>11*W137</f>
        <v/>
      </c>
      <c r="Y137" s="598" t="n">
        <v>4</v>
      </c>
      <c r="Z137" s="340" t="n"/>
      <c r="AA137" s="340" t="n"/>
      <c r="AB137" s="340" t="n"/>
      <c r="AC137" s="340" t="n"/>
      <c r="AD137" s="340" t="n"/>
      <c r="AE137" s="340" t="n"/>
      <c r="AF137" s="340" t="n"/>
      <c r="AG137" s="340" t="n"/>
      <c r="AH137" s="340" t="n"/>
      <c r="AI137" s="340" t="n"/>
      <c r="AJ137" s="340" t="n"/>
      <c r="AK137" s="340" t="n"/>
      <c r="AL137" s="309">
        <f>NOT(OR(ISBLANK(S137),ISBLANK(T137),ISBLANK(U137),ISBLANK(V137),AND(ISBLANK(W137),ISBLANK(X137))))</f>
        <v/>
      </c>
      <c r="AM137" s="309" t="n">
        <v>25</v>
      </c>
      <c r="AN137" s="309">
        <f>IF(AM137&lt;=30,1,IF(AM137&lt;=60,2,IF(AM137&lt;=100,3,"bd")))</f>
        <v/>
      </c>
      <c r="AO137" s="309">
        <f>AND(A137&gt;=zakresy_produkcyjne!B$2,A137&lt;=zakresy_produkcyjne!B$3)</f>
        <v/>
      </c>
      <c r="AP137" s="309">
        <f>AND(B137&gt;=zakresy_produkcyjne!C$2,B137&lt;=zakresy_produkcyjne!C$3)</f>
        <v/>
      </c>
      <c r="AQ137" s="309">
        <f>AND(C137&gt;=zakresy_produkcyjne!D$2,C137&lt;=zakresy_produkcyjne!D$3)</f>
        <v/>
      </c>
      <c r="AR137" s="309">
        <f>AND(D137&gt;=zakresy_produkcyjne!E$2,D137&lt;=zakresy_produkcyjne!E$3)</f>
        <v/>
      </c>
      <c r="AS137" s="309">
        <f>AND(E137&gt;=zakresy_produkcyjne!F$2,E137&lt;=zakresy_produkcyjne!F$3)</f>
        <v/>
      </c>
      <c r="AT137" s="309">
        <f>AND(F137&gt;=zakresy_produkcyjne!G$2,F137&lt;=zakresy_produkcyjne!G$3)</f>
        <v/>
      </c>
      <c r="AU137" s="309">
        <f>AND(G137&gt;=zakresy_produkcyjne!H$2,G137&lt;=zakresy_produkcyjne!H$3)</f>
        <v/>
      </c>
      <c r="AV137" s="309">
        <f>AND(O137&gt;=zakresy_produkcyjne!I$2,O137&lt;=zakresy_produkcyjne!I$3)</f>
        <v/>
      </c>
      <c r="AW137" s="309">
        <f>AND(P137&gt;=zakresy_produkcyjne!J$2,P137&lt;=zakresy_produkcyjne!J$3)</f>
        <v/>
      </c>
      <c r="AX137" s="309">
        <f>AND(Q137&gt;=zakresy_produkcyjne!K$2,Q137&lt;=zakresy_produkcyjne!K$3)</f>
        <v/>
      </c>
      <c r="AY137" s="309">
        <f>AND(R137&gt;=zakresy_produkcyjne!L$2,R137&lt;=zakresy_produkcyjne!L$3)</f>
        <v/>
      </c>
      <c r="AZ137" s="328">
        <f>AND(AO137:AU137)</f>
        <v/>
      </c>
      <c r="BA137" s="328">
        <f>AND(AV137:AY137)</f>
        <v/>
      </c>
      <c r="BB137" s="328">
        <f>AND(AZ137:BA137)</f>
        <v/>
      </c>
      <c r="BC137" s="309">
        <f>AO137*zakresy_produkcyjne!B$4+AP137*zakresy_produkcyjne!C$4+AQ137*zakresy_produkcyjne!D$4+AR137*zakresy_produkcyjne!E$4+AS137*zakresy_produkcyjne!F$4+AT137*zakresy_produkcyjne!G$4+AU137*zakresy_produkcyjne!H$4+AV137*zakresy_produkcyjne!I$4+AW137*zakresy_produkcyjne!J$4+AX137*zakresy_produkcyjne!K$4+AY137*zakresy_produkcyjne!L$4</f>
        <v/>
      </c>
    </row>
    <row customHeight="1" ht="15" r="138" s="311">
      <c r="A138" s="337" t="n">
        <v>3.39</v>
      </c>
      <c r="B138" s="337" t="n">
        <v>2.62</v>
      </c>
      <c r="C138" s="337" t="n">
        <v>0.29</v>
      </c>
      <c r="D138" s="337" t="n">
        <v>0.036</v>
      </c>
      <c r="E138" s="337" t="n">
        <v>0.51</v>
      </c>
      <c r="F138" s="337" t="n">
        <v>0.72</v>
      </c>
      <c r="G138" s="337" t="n">
        <v>0</v>
      </c>
      <c r="H138" s="337" t="n">
        <v>0.01</v>
      </c>
      <c r="I138" s="337" t="n">
        <v>0.042</v>
      </c>
      <c r="J138" s="337" t="n">
        <v>0</v>
      </c>
      <c r="K138" s="337" t="n">
        <v>0</v>
      </c>
      <c r="L138" s="337" t="n">
        <v>0</v>
      </c>
      <c r="M138" s="337" t="n">
        <v>0</v>
      </c>
      <c r="N138" s="337" t="n">
        <v>0</v>
      </c>
      <c r="O138" s="337" t="n">
        <v>860</v>
      </c>
      <c r="P138" s="337" t="n">
        <v>60</v>
      </c>
      <c r="Q138" s="337" t="n">
        <v>400</v>
      </c>
      <c r="R138" s="337" t="n">
        <v>8</v>
      </c>
      <c r="S138" s="337" t="n"/>
      <c r="T138" s="337" t="n"/>
      <c r="U138" s="337" t="n"/>
      <c r="V138" s="337" t="n"/>
      <c r="W138" s="338" t="n">
        <v>13.7</v>
      </c>
      <c r="X138" s="337">
        <f>11*W138</f>
        <v/>
      </c>
      <c r="Y138" s="598" t="n">
        <v>4</v>
      </c>
      <c r="Z138" s="340" t="n"/>
      <c r="AA138" s="340" t="n"/>
      <c r="AB138" s="340" t="n"/>
      <c r="AC138" s="340" t="n"/>
      <c r="AD138" s="340" t="n"/>
      <c r="AE138" s="340" t="n"/>
      <c r="AF138" s="340" t="n"/>
      <c r="AG138" s="340" t="n"/>
      <c r="AH138" s="340" t="n"/>
      <c r="AI138" s="340" t="n"/>
      <c r="AJ138" s="340" t="n"/>
      <c r="AK138" s="340" t="n"/>
      <c r="AL138" s="309">
        <f>NOT(OR(ISBLANK(S138),ISBLANK(T138),ISBLANK(U138),ISBLANK(V138),AND(ISBLANK(W138),ISBLANK(X138))))</f>
        <v/>
      </c>
      <c r="AM138" s="309" t="n">
        <v>25</v>
      </c>
      <c r="AN138" s="309">
        <f>IF(AM138&lt;=30,1,IF(AM138&lt;=60,2,IF(AM138&lt;=100,3,"bd")))</f>
        <v/>
      </c>
      <c r="AO138" s="309">
        <f>AND(A138&gt;=zakresy_produkcyjne!B$2,A138&lt;=zakresy_produkcyjne!B$3)</f>
        <v/>
      </c>
      <c r="AP138" s="309">
        <f>AND(B138&gt;=zakresy_produkcyjne!C$2,B138&lt;=zakresy_produkcyjne!C$3)</f>
        <v/>
      </c>
      <c r="AQ138" s="309">
        <f>AND(C138&gt;=zakresy_produkcyjne!D$2,C138&lt;=zakresy_produkcyjne!D$3)</f>
        <v/>
      </c>
      <c r="AR138" s="309">
        <f>AND(D138&gt;=zakresy_produkcyjne!E$2,D138&lt;=zakresy_produkcyjne!E$3)</f>
        <v/>
      </c>
      <c r="AS138" s="309">
        <f>AND(E138&gt;=zakresy_produkcyjne!F$2,E138&lt;=zakresy_produkcyjne!F$3)</f>
        <v/>
      </c>
      <c r="AT138" s="309">
        <f>AND(F138&gt;=zakresy_produkcyjne!G$2,F138&lt;=zakresy_produkcyjne!G$3)</f>
        <v/>
      </c>
      <c r="AU138" s="309">
        <f>AND(G138&gt;=zakresy_produkcyjne!H$2,G138&lt;=zakresy_produkcyjne!H$3)</f>
        <v/>
      </c>
      <c r="AV138" s="309">
        <f>AND(O138&gt;=zakresy_produkcyjne!I$2,O138&lt;=zakresy_produkcyjne!I$3)</f>
        <v/>
      </c>
      <c r="AW138" s="309">
        <f>AND(P138&gt;=zakresy_produkcyjne!J$2,P138&lt;=zakresy_produkcyjne!J$3)</f>
        <v/>
      </c>
      <c r="AX138" s="309">
        <f>AND(Q138&gt;=zakresy_produkcyjne!K$2,Q138&lt;=zakresy_produkcyjne!K$3)</f>
        <v/>
      </c>
      <c r="AY138" s="309">
        <f>AND(R138&gt;=zakresy_produkcyjne!L$2,R138&lt;=zakresy_produkcyjne!L$3)</f>
        <v/>
      </c>
      <c r="AZ138" s="328">
        <f>AND(AO138:AU138)</f>
        <v/>
      </c>
      <c r="BA138" s="328">
        <f>AND(AV138:AY138)</f>
        <v/>
      </c>
      <c r="BB138" s="328">
        <f>AND(AZ138:BA138)</f>
        <v/>
      </c>
      <c r="BC138" s="309">
        <f>AO138*zakresy_produkcyjne!B$4+AP138*zakresy_produkcyjne!C$4+AQ138*zakresy_produkcyjne!D$4+AR138*zakresy_produkcyjne!E$4+AS138*zakresy_produkcyjne!F$4+AT138*zakresy_produkcyjne!G$4+AU138*zakresy_produkcyjne!H$4+AV138*zakresy_produkcyjne!I$4+AW138*zakresy_produkcyjne!J$4+AX138*zakresy_produkcyjne!K$4+AY138*zakresy_produkcyjne!L$4</f>
        <v/>
      </c>
    </row>
    <row customHeight="1" ht="15" r="139" s="311">
      <c r="A139" s="337" t="n">
        <v>3.39</v>
      </c>
      <c r="B139" s="337" t="n">
        <v>2.62</v>
      </c>
      <c r="C139" s="337" t="n">
        <v>0.29</v>
      </c>
      <c r="D139" s="337" t="n">
        <v>0.036</v>
      </c>
      <c r="E139" s="337" t="n">
        <v>0.51</v>
      </c>
      <c r="F139" s="337" t="n">
        <v>0.72</v>
      </c>
      <c r="G139" s="337" t="n">
        <v>0</v>
      </c>
      <c r="H139" s="337" t="n">
        <v>0.01</v>
      </c>
      <c r="I139" s="337" t="n">
        <v>0.042</v>
      </c>
      <c r="J139" s="337" t="n">
        <v>0</v>
      </c>
      <c r="K139" s="337" t="n">
        <v>0</v>
      </c>
      <c r="L139" s="337" t="n">
        <v>0</v>
      </c>
      <c r="M139" s="337" t="n">
        <v>0</v>
      </c>
      <c r="N139" s="337" t="n">
        <v>0</v>
      </c>
      <c r="O139" s="337" t="n">
        <v>860</v>
      </c>
      <c r="P139" s="337" t="n">
        <v>60</v>
      </c>
      <c r="Q139" s="337" t="n">
        <v>400</v>
      </c>
      <c r="R139" s="337" t="n">
        <v>16</v>
      </c>
      <c r="S139" s="337" t="n"/>
      <c r="T139" s="337" t="n"/>
      <c r="U139" s="337" t="n"/>
      <c r="V139" s="337" t="n"/>
      <c r="W139" s="338" t="n">
        <v>14.7</v>
      </c>
      <c r="X139" s="337">
        <f>11*W139</f>
        <v/>
      </c>
      <c r="Y139" s="598" t="n">
        <v>4</v>
      </c>
      <c r="Z139" s="340" t="n"/>
      <c r="AA139" s="340" t="n"/>
      <c r="AB139" s="340" t="n"/>
      <c r="AC139" s="340" t="n"/>
      <c r="AD139" s="340" t="n"/>
      <c r="AE139" s="340" t="n"/>
      <c r="AF139" s="340" t="n"/>
      <c r="AG139" s="340" t="n"/>
      <c r="AH139" s="340" t="n"/>
      <c r="AI139" s="340" t="n"/>
      <c r="AJ139" s="340" t="n"/>
      <c r="AK139" s="340" t="n"/>
      <c r="AL139" s="309">
        <f>NOT(OR(ISBLANK(S139),ISBLANK(T139),ISBLANK(U139),ISBLANK(V139),AND(ISBLANK(W139),ISBLANK(X139))))</f>
        <v/>
      </c>
      <c r="AM139" s="309" t="n">
        <v>25</v>
      </c>
      <c r="AN139" s="309">
        <f>IF(AM139&lt;=30,1,IF(AM139&lt;=60,2,IF(AM139&lt;=100,3,"bd")))</f>
        <v/>
      </c>
      <c r="AO139" s="309">
        <f>AND(A139&gt;=zakresy_produkcyjne!B$2,A139&lt;=zakresy_produkcyjne!B$3)</f>
        <v/>
      </c>
      <c r="AP139" s="309">
        <f>AND(B139&gt;=zakresy_produkcyjne!C$2,B139&lt;=zakresy_produkcyjne!C$3)</f>
        <v/>
      </c>
      <c r="AQ139" s="309">
        <f>AND(C139&gt;=zakresy_produkcyjne!D$2,C139&lt;=zakresy_produkcyjne!D$3)</f>
        <v/>
      </c>
      <c r="AR139" s="309">
        <f>AND(D139&gt;=zakresy_produkcyjne!E$2,D139&lt;=zakresy_produkcyjne!E$3)</f>
        <v/>
      </c>
      <c r="AS139" s="309">
        <f>AND(E139&gt;=zakresy_produkcyjne!F$2,E139&lt;=zakresy_produkcyjne!F$3)</f>
        <v/>
      </c>
      <c r="AT139" s="309">
        <f>AND(F139&gt;=zakresy_produkcyjne!G$2,F139&lt;=zakresy_produkcyjne!G$3)</f>
        <v/>
      </c>
      <c r="AU139" s="309">
        <f>AND(G139&gt;=zakresy_produkcyjne!H$2,G139&lt;=zakresy_produkcyjne!H$3)</f>
        <v/>
      </c>
      <c r="AV139" s="309">
        <f>AND(O139&gt;=zakresy_produkcyjne!I$2,O139&lt;=zakresy_produkcyjne!I$3)</f>
        <v/>
      </c>
      <c r="AW139" s="309">
        <f>AND(P139&gt;=zakresy_produkcyjne!J$2,P139&lt;=zakresy_produkcyjne!J$3)</f>
        <v/>
      </c>
      <c r="AX139" s="309">
        <f>AND(Q139&gt;=zakresy_produkcyjne!K$2,Q139&lt;=zakresy_produkcyjne!K$3)</f>
        <v/>
      </c>
      <c r="AY139" s="309">
        <f>AND(R139&gt;=zakresy_produkcyjne!L$2,R139&lt;=zakresy_produkcyjne!L$3)</f>
        <v/>
      </c>
      <c r="AZ139" s="328">
        <f>AND(AO139:AU139)</f>
        <v/>
      </c>
      <c r="BA139" s="328">
        <f>AND(AV139:AY139)</f>
        <v/>
      </c>
      <c r="BB139" s="328">
        <f>AND(AZ139:BA139)</f>
        <v/>
      </c>
      <c r="BC139" s="309">
        <f>AO139*zakresy_produkcyjne!B$4+AP139*zakresy_produkcyjne!C$4+AQ139*zakresy_produkcyjne!D$4+AR139*zakresy_produkcyjne!E$4+AS139*zakresy_produkcyjne!F$4+AT139*zakresy_produkcyjne!G$4+AU139*zakresy_produkcyjne!H$4+AV139*zakresy_produkcyjne!I$4+AW139*zakresy_produkcyjne!J$4+AX139*zakresy_produkcyjne!K$4+AY139*zakresy_produkcyjne!L$4</f>
        <v/>
      </c>
    </row>
    <row customHeight="1" ht="15" r="140" s="311">
      <c r="A140" s="337" t="n">
        <v>3.39</v>
      </c>
      <c r="B140" s="337" t="n">
        <v>2.62</v>
      </c>
      <c r="C140" s="337" t="n">
        <v>0.29</v>
      </c>
      <c r="D140" s="337" t="n">
        <v>0.036</v>
      </c>
      <c r="E140" s="337" t="n">
        <v>0.51</v>
      </c>
      <c r="F140" s="337" t="n">
        <v>0.72</v>
      </c>
      <c r="G140" s="337" t="n">
        <v>0</v>
      </c>
      <c r="H140" s="337" t="n">
        <v>0.01</v>
      </c>
      <c r="I140" s="337" t="n">
        <v>0.042</v>
      </c>
      <c r="J140" s="337" t="n">
        <v>0</v>
      </c>
      <c r="K140" s="337" t="n">
        <v>0</v>
      </c>
      <c r="L140" s="337" t="n">
        <v>0</v>
      </c>
      <c r="M140" s="337" t="n">
        <v>0</v>
      </c>
      <c r="N140" s="337" t="n">
        <v>0</v>
      </c>
      <c r="O140" s="337" t="n">
        <v>860</v>
      </c>
      <c r="P140" s="337" t="n">
        <v>60</v>
      </c>
      <c r="Q140" s="337" t="n">
        <v>400</v>
      </c>
      <c r="R140" s="337" t="n">
        <v>32</v>
      </c>
      <c r="S140" s="337" t="n"/>
      <c r="T140" s="337" t="n"/>
      <c r="U140" s="337" t="n"/>
      <c r="V140" s="337" t="n"/>
      <c r="W140" s="338" t="n">
        <v>15.0333333333333</v>
      </c>
      <c r="X140" s="337">
        <f>11*W140</f>
        <v/>
      </c>
      <c r="Y140" s="598" t="n">
        <v>4</v>
      </c>
      <c r="Z140" s="340" t="n"/>
      <c r="AA140" s="340" t="n"/>
      <c r="AB140" s="340" t="n"/>
      <c r="AC140" s="340" t="n"/>
      <c r="AD140" s="340" t="n"/>
      <c r="AE140" s="340" t="n"/>
      <c r="AF140" s="340" t="n"/>
      <c r="AG140" s="340" t="n"/>
      <c r="AH140" s="340" t="n"/>
      <c r="AI140" s="340" t="n"/>
      <c r="AJ140" s="340" t="n"/>
      <c r="AK140" s="340" t="n"/>
      <c r="AL140" s="309">
        <f>NOT(OR(ISBLANK(S140),ISBLANK(T140),ISBLANK(U140),ISBLANK(V140),AND(ISBLANK(W140),ISBLANK(X140))))</f>
        <v/>
      </c>
      <c r="AM140" s="309" t="n">
        <v>25</v>
      </c>
      <c r="AN140" s="309">
        <f>IF(AM140&lt;=30,1,IF(AM140&lt;=60,2,IF(AM140&lt;=100,3,"bd")))</f>
        <v/>
      </c>
      <c r="AO140" s="309">
        <f>AND(A140&gt;=zakresy_produkcyjne!B$2,A140&lt;=zakresy_produkcyjne!B$3)</f>
        <v/>
      </c>
      <c r="AP140" s="309">
        <f>AND(B140&gt;=zakresy_produkcyjne!C$2,B140&lt;=zakresy_produkcyjne!C$3)</f>
        <v/>
      </c>
      <c r="AQ140" s="309">
        <f>AND(C140&gt;=zakresy_produkcyjne!D$2,C140&lt;=zakresy_produkcyjne!D$3)</f>
        <v/>
      </c>
      <c r="AR140" s="309">
        <f>AND(D140&gt;=zakresy_produkcyjne!E$2,D140&lt;=zakresy_produkcyjne!E$3)</f>
        <v/>
      </c>
      <c r="AS140" s="309">
        <f>AND(E140&gt;=zakresy_produkcyjne!F$2,E140&lt;=zakresy_produkcyjne!F$3)</f>
        <v/>
      </c>
      <c r="AT140" s="309">
        <f>AND(F140&gt;=zakresy_produkcyjne!G$2,F140&lt;=zakresy_produkcyjne!G$3)</f>
        <v/>
      </c>
      <c r="AU140" s="309">
        <f>AND(G140&gt;=zakresy_produkcyjne!H$2,G140&lt;=zakresy_produkcyjne!H$3)</f>
        <v/>
      </c>
      <c r="AV140" s="309">
        <f>AND(O140&gt;=zakresy_produkcyjne!I$2,O140&lt;=zakresy_produkcyjne!I$3)</f>
        <v/>
      </c>
      <c r="AW140" s="309">
        <f>AND(P140&gt;=zakresy_produkcyjne!J$2,P140&lt;=zakresy_produkcyjne!J$3)</f>
        <v/>
      </c>
      <c r="AX140" s="309">
        <f>AND(Q140&gt;=zakresy_produkcyjne!K$2,Q140&lt;=zakresy_produkcyjne!K$3)</f>
        <v/>
      </c>
      <c r="AY140" s="309">
        <f>AND(R140&gt;=zakresy_produkcyjne!L$2,R140&lt;=zakresy_produkcyjne!L$3)</f>
        <v/>
      </c>
      <c r="AZ140" s="328">
        <f>AND(AO140:AU140)</f>
        <v/>
      </c>
      <c r="BA140" s="328">
        <f>AND(AV140:AY140)</f>
        <v/>
      </c>
      <c r="BB140" s="328">
        <f>AND(AZ140:BA140)</f>
        <v/>
      </c>
      <c r="BC140" s="309">
        <f>AO140*zakresy_produkcyjne!B$4+AP140*zakresy_produkcyjne!C$4+AQ140*zakresy_produkcyjne!D$4+AR140*zakresy_produkcyjne!E$4+AS140*zakresy_produkcyjne!F$4+AT140*zakresy_produkcyjne!G$4+AU140*zakresy_produkcyjne!H$4+AV140*zakresy_produkcyjne!I$4+AW140*zakresy_produkcyjne!J$4+AX140*zakresy_produkcyjne!K$4+AY140*zakresy_produkcyjne!L$4</f>
        <v/>
      </c>
    </row>
    <row customHeight="1" ht="15" r="141" s="311">
      <c r="A141" s="337" t="n">
        <v>3.39</v>
      </c>
      <c r="B141" s="337" t="n">
        <v>2.62</v>
      </c>
      <c r="C141" s="337" t="n">
        <v>0.29</v>
      </c>
      <c r="D141" s="337" t="n">
        <v>0.036</v>
      </c>
      <c r="E141" s="337" t="n">
        <v>0.51</v>
      </c>
      <c r="F141" s="337" t="n">
        <v>0.72</v>
      </c>
      <c r="G141" s="337" t="n">
        <v>0</v>
      </c>
      <c r="H141" s="337" t="n">
        <v>0.01</v>
      </c>
      <c r="I141" s="337" t="n">
        <v>0.042</v>
      </c>
      <c r="J141" s="337" t="n">
        <v>0</v>
      </c>
      <c r="K141" s="337" t="n">
        <v>0</v>
      </c>
      <c r="L141" s="337" t="n">
        <v>0</v>
      </c>
      <c r="M141" s="337" t="n">
        <v>0</v>
      </c>
      <c r="N141" s="337" t="n">
        <v>0</v>
      </c>
      <c r="O141" s="337" t="n">
        <v>860</v>
      </c>
      <c r="P141" s="337" t="n">
        <v>60</v>
      </c>
      <c r="Q141" s="337" t="n">
        <v>400</v>
      </c>
      <c r="R141" s="337" t="n">
        <v>64</v>
      </c>
      <c r="S141" s="337" t="n"/>
      <c r="T141" s="337" t="n"/>
      <c r="U141" s="337" t="n"/>
      <c r="V141" s="337" t="n"/>
      <c r="W141" s="338" t="n">
        <v>15.2333333333333</v>
      </c>
      <c r="X141" s="337">
        <f>11*W141</f>
        <v/>
      </c>
      <c r="Y141" s="598" t="n">
        <v>4</v>
      </c>
      <c r="Z141" s="340" t="n"/>
      <c r="AA141" s="340" t="n"/>
      <c r="AB141" s="340" t="n"/>
      <c r="AC141" s="340" t="n"/>
      <c r="AD141" s="340" t="n"/>
      <c r="AE141" s="340" t="n"/>
      <c r="AF141" s="340" t="n"/>
      <c r="AG141" s="340" t="n"/>
      <c r="AH141" s="340" t="n"/>
      <c r="AI141" s="340" t="n"/>
      <c r="AJ141" s="340" t="n"/>
      <c r="AK141" s="340" t="n"/>
      <c r="AL141" s="309">
        <f>NOT(OR(ISBLANK(S141),ISBLANK(T141),ISBLANK(U141),ISBLANK(V141),AND(ISBLANK(W141),ISBLANK(X141))))</f>
        <v/>
      </c>
      <c r="AM141" s="309" t="n">
        <v>25</v>
      </c>
      <c r="AN141" s="309">
        <f>IF(AM141&lt;=30,1,IF(AM141&lt;=60,2,IF(AM141&lt;=100,3,"bd")))</f>
        <v/>
      </c>
      <c r="AO141" s="309">
        <f>AND(A141&gt;=zakresy_produkcyjne!B$2,A141&lt;=zakresy_produkcyjne!B$3)</f>
        <v/>
      </c>
      <c r="AP141" s="309">
        <f>AND(B141&gt;=zakresy_produkcyjne!C$2,B141&lt;=zakresy_produkcyjne!C$3)</f>
        <v/>
      </c>
      <c r="AQ141" s="309">
        <f>AND(C141&gt;=zakresy_produkcyjne!D$2,C141&lt;=zakresy_produkcyjne!D$3)</f>
        <v/>
      </c>
      <c r="AR141" s="309">
        <f>AND(D141&gt;=zakresy_produkcyjne!E$2,D141&lt;=zakresy_produkcyjne!E$3)</f>
        <v/>
      </c>
      <c r="AS141" s="309">
        <f>AND(E141&gt;=zakresy_produkcyjne!F$2,E141&lt;=zakresy_produkcyjne!F$3)</f>
        <v/>
      </c>
      <c r="AT141" s="309">
        <f>AND(F141&gt;=zakresy_produkcyjne!G$2,F141&lt;=zakresy_produkcyjne!G$3)</f>
        <v/>
      </c>
      <c r="AU141" s="309">
        <f>AND(G141&gt;=zakresy_produkcyjne!H$2,G141&lt;=zakresy_produkcyjne!H$3)</f>
        <v/>
      </c>
      <c r="AV141" s="309">
        <f>AND(O141&gt;=zakresy_produkcyjne!I$2,O141&lt;=zakresy_produkcyjne!I$3)</f>
        <v/>
      </c>
      <c r="AW141" s="309">
        <f>AND(P141&gt;=zakresy_produkcyjne!J$2,P141&lt;=zakresy_produkcyjne!J$3)</f>
        <v/>
      </c>
      <c r="AX141" s="309">
        <f>AND(Q141&gt;=zakresy_produkcyjne!K$2,Q141&lt;=zakresy_produkcyjne!K$3)</f>
        <v/>
      </c>
      <c r="AY141" s="309">
        <f>AND(R141&gt;=zakresy_produkcyjne!L$2,R141&lt;=zakresy_produkcyjne!L$3)</f>
        <v/>
      </c>
      <c r="AZ141" s="328">
        <f>AND(AO141:AU141)</f>
        <v/>
      </c>
      <c r="BA141" s="328">
        <f>AND(AV141:AY141)</f>
        <v/>
      </c>
      <c r="BB141" s="328">
        <f>AND(AZ141:BA141)</f>
        <v/>
      </c>
      <c r="BC141" s="309">
        <f>AO141*zakresy_produkcyjne!B$4+AP141*zakresy_produkcyjne!C$4+AQ141*zakresy_produkcyjne!D$4+AR141*zakresy_produkcyjne!E$4+AS141*zakresy_produkcyjne!F$4+AT141*zakresy_produkcyjne!G$4+AU141*zakresy_produkcyjne!H$4+AV141*zakresy_produkcyjne!I$4+AW141*zakresy_produkcyjne!J$4+AX141*zakresy_produkcyjne!K$4+AY141*zakresy_produkcyjne!L$4</f>
        <v/>
      </c>
    </row>
    <row customHeight="1" ht="15" r="142" s="311">
      <c r="A142" s="337" t="n">
        <v>3.39</v>
      </c>
      <c r="B142" s="337" t="n">
        <v>2.62</v>
      </c>
      <c r="C142" s="337" t="n">
        <v>0.29</v>
      </c>
      <c r="D142" s="337" t="n">
        <v>0.036</v>
      </c>
      <c r="E142" s="337" t="n">
        <v>0.51</v>
      </c>
      <c r="F142" s="337" t="n">
        <v>0.72</v>
      </c>
      <c r="G142" s="337" t="n">
        <v>0</v>
      </c>
      <c r="H142" s="337" t="n">
        <v>0.01</v>
      </c>
      <c r="I142" s="337" t="n">
        <v>0.042</v>
      </c>
      <c r="J142" s="337" t="n">
        <v>0</v>
      </c>
      <c r="K142" s="337" t="n">
        <v>0</v>
      </c>
      <c r="L142" s="337" t="n">
        <v>0</v>
      </c>
      <c r="M142" s="337" t="n">
        <v>0</v>
      </c>
      <c r="N142" s="337" t="n">
        <v>0</v>
      </c>
      <c r="O142" s="337" t="n">
        <v>900</v>
      </c>
      <c r="P142" s="337" t="n">
        <v>60</v>
      </c>
      <c r="Q142" s="337" t="n">
        <v>300</v>
      </c>
      <c r="R142" s="337" t="n">
        <v>8</v>
      </c>
      <c r="S142" s="337" t="n"/>
      <c r="T142" s="337" t="n"/>
      <c r="U142" s="337" t="n"/>
      <c r="V142" s="337" t="n"/>
      <c r="W142" s="338" t="n">
        <v>8.6</v>
      </c>
      <c r="X142" s="337">
        <f>11*W142</f>
        <v/>
      </c>
      <c r="Y142" s="598" t="n">
        <v>4</v>
      </c>
      <c r="Z142" s="340" t="n"/>
      <c r="AA142" s="340" t="n"/>
      <c r="AB142" s="340" t="n"/>
      <c r="AC142" s="340" t="n"/>
      <c r="AD142" s="340" t="n"/>
      <c r="AE142" s="340" t="n"/>
      <c r="AF142" s="340" t="n"/>
      <c r="AG142" s="340" t="n"/>
      <c r="AH142" s="340" t="n"/>
      <c r="AI142" s="340" t="n"/>
      <c r="AJ142" s="340" t="n"/>
      <c r="AK142" s="340" t="n"/>
      <c r="AL142" s="309">
        <f>NOT(OR(ISBLANK(S142),ISBLANK(T142),ISBLANK(U142),ISBLANK(V142),AND(ISBLANK(W142),ISBLANK(X142))))</f>
        <v/>
      </c>
      <c r="AM142" s="309" t="n">
        <v>25</v>
      </c>
      <c r="AN142" s="309">
        <f>IF(AM142&lt;=30,1,IF(AM142&lt;=60,2,IF(AM142&lt;=100,3,"bd")))</f>
        <v/>
      </c>
      <c r="AO142" s="309">
        <f>AND(A142&gt;=zakresy_produkcyjne!B$2,A142&lt;=zakresy_produkcyjne!B$3)</f>
        <v/>
      </c>
      <c r="AP142" s="309">
        <f>AND(B142&gt;=zakresy_produkcyjne!C$2,B142&lt;=zakresy_produkcyjne!C$3)</f>
        <v/>
      </c>
      <c r="AQ142" s="309">
        <f>AND(C142&gt;=zakresy_produkcyjne!D$2,C142&lt;=zakresy_produkcyjne!D$3)</f>
        <v/>
      </c>
      <c r="AR142" s="309">
        <f>AND(D142&gt;=zakresy_produkcyjne!E$2,D142&lt;=zakresy_produkcyjne!E$3)</f>
        <v/>
      </c>
      <c r="AS142" s="309">
        <f>AND(E142&gt;=zakresy_produkcyjne!F$2,E142&lt;=zakresy_produkcyjne!F$3)</f>
        <v/>
      </c>
      <c r="AT142" s="309">
        <f>AND(F142&gt;=zakresy_produkcyjne!G$2,F142&lt;=zakresy_produkcyjne!G$3)</f>
        <v/>
      </c>
      <c r="AU142" s="309">
        <f>AND(G142&gt;=zakresy_produkcyjne!H$2,G142&lt;=zakresy_produkcyjne!H$3)</f>
        <v/>
      </c>
      <c r="AV142" s="309">
        <f>AND(O142&gt;=zakresy_produkcyjne!I$2,O142&lt;=zakresy_produkcyjne!I$3)</f>
        <v/>
      </c>
      <c r="AW142" s="309">
        <f>AND(P142&gt;=zakresy_produkcyjne!J$2,P142&lt;=zakresy_produkcyjne!J$3)</f>
        <v/>
      </c>
      <c r="AX142" s="309">
        <f>AND(Q142&gt;=zakresy_produkcyjne!K$2,Q142&lt;=zakresy_produkcyjne!K$3)</f>
        <v/>
      </c>
      <c r="AY142" s="309">
        <f>AND(R142&gt;=zakresy_produkcyjne!L$2,R142&lt;=zakresy_produkcyjne!L$3)</f>
        <v/>
      </c>
      <c r="AZ142" s="328">
        <f>AND(AO142:AU142)</f>
        <v/>
      </c>
      <c r="BA142" s="328">
        <f>AND(AV142:AY142)</f>
        <v/>
      </c>
      <c r="BB142" s="328">
        <f>AND(AZ142:BA142)</f>
        <v/>
      </c>
      <c r="BC142" s="309">
        <f>AO142*zakresy_produkcyjne!B$4+AP142*zakresy_produkcyjne!C$4+AQ142*zakresy_produkcyjne!D$4+AR142*zakresy_produkcyjne!E$4+AS142*zakresy_produkcyjne!F$4+AT142*zakresy_produkcyjne!G$4+AU142*zakresy_produkcyjne!H$4+AV142*zakresy_produkcyjne!I$4+AW142*zakresy_produkcyjne!J$4+AX142*zakresy_produkcyjne!K$4+AY142*zakresy_produkcyjne!L$4</f>
        <v/>
      </c>
    </row>
    <row customHeight="1" ht="15" r="143" s="311">
      <c r="A143" s="337" t="n">
        <v>3.39</v>
      </c>
      <c r="B143" s="337" t="n">
        <v>2.62</v>
      </c>
      <c r="C143" s="337" t="n">
        <v>0.29</v>
      </c>
      <c r="D143" s="337" t="n">
        <v>0.036</v>
      </c>
      <c r="E143" s="337" t="n">
        <v>0.51</v>
      </c>
      <c r="F143" s="337" t="n">
        <v>0.72</v>
      </c>
      <c r="G143" s="337" t="n">
        <v>0</v>
      </c>
      <c r="H143" s="337" t="n">
        <v>0.01</v>
      </c>
      <c r="I143" s="337" t="n">
        <v>0.042</v>
      </c>
      <c r="J143" s="337" t="n">
        <v>0</v>
      </c>
      <c r="K143" s="337" t="n">
        <v>0</v>
      </c>
      <c r="L143" s="337" t="n">
        <v>0</v>
      </c>
      <c r="M143" s="337" t="n">
        <v>0</v>
      </c>
      <c r="N143" s="337" t="n">
        <v>0</v>
      </c>
      <c r="O143" s="337" t="n">
        <v>900</v>
      </c>
      <c r="P143" s="337" t="n">
        <v>60</v>
      </c>
      <c r="Q143" s="337" t="n">
        <v>300</v>
      </c>
      <c r="R143" s="337" t="n">
        <v>16</v>
      </c>
      <c r="S143" s="337" t="n"/>
      <c r="T143" s="337" t="n"/>
      <c r="U143" s="337" t="n"/>
      <c r="V143" s="337" t="n"/>
      <c r="W143" s="338" t="n">
        <v>9.1</v>
      </c>
      <c r="X143" s="337">
        <f>11*W143</f>
        <v/>
      </c>
      <c r="Y143" s="598" t="n">
        <v>4</v>
      </c>
      <c r="Z143" s="340" t="n"/>
      <c r="AA143" s="340" t="n"/>
      <c r="AB143" s="340" t="n"/>
      <c r="AC143" s="340" t="n"/>
      <c r="AD143" s="340" t="n"/>
      <c r="AE143" s="340" t="n"/>
      <c r="AF143" s="340" t="n"/>
      <c r="AG143" s="340" t="n"/>
      <c r="AH143" s="340" t="n"/>
      <c r="AI143" s="340" t="n"/>
      <c r="AJ143" s="340" t="n"/>
      <c r="AK143" s="340" t="n"/>
      <c r="AL143" s="309">
        <f>NOT(OR(ISBLANK(S143),ISBLANK(T143),ISBLANK(U143),ISBLANK(V143),AND(ISBLANK(W143),ISBLANK(X143))))</f>
        <v/>
      </c>
      <c r="AM143" s="309" t="n">
        <v>25</v>
      </c>
      <c r="AN143" s="309">
        <f>IF(AM143&lt;=30,1,IF(AM143&lt;=60,2,IF(AM143&lt;=100,3,"bd")))</f>
        <v/>
      </c>
      <c r="AO143" s="309">
        <f>AND(A143&gt;=zakresy_produkcyjne!B$2,A143&lt;=zakresy_produkcyjne!B$3)</f>
        <v/>
      </c>
      <c r="AP143" s="309">
        <f>AND(B143&gt;=zakresy_produkcyjne!C$2,B143&lt;=zakresy_produkcyjne!C$3)</f>
        <v/>
      </c>
      <c r="AQ143" s="309">
        <f>AND(C143&gt;=zakresy_produkcyjne!D$2,C143&lt;=zakresy_produkcyjne!D$3)</f>
        <v/>
      </c>
      <c r="AR143" s="309">
        <f>AND(D143&gt;=zakresy_produkcyjne!E$2,D143&lt;=zakresy_produkcyjne!E$3)</f>
        <v/>
      </c>
      <c r="AS143" s="309">
        <f>AND(E143&gt;=zakresy_produkcyjne!F$2,E143&lt;=zakresy_produkcyjne!F$3)</f>
        <v/>
      </c>
      <c r="AT143" s="309">
        <f>AND(F143&gt;=zakresy_produkcyjne!G$2,F143&lt;=zakresy_produkcyjne!G$3)</f>
        <v/>
      </c>
      <c r="AU143" s="309">
        <f>AND(G143&gt;=zakresy_produkcyjne!H$2,G143&lt;=zakresy_produkcyjne!H$3)</f>
        <v/>
      </c>
      <c r="AV143" s="309">
        <f>AND(O143&gt;=zakresy_produkcyjne!I$2,O143&lt;=zakresy_produkcyjne!I$3)</f>
        <v/>
      </c>
      <c r="AW143" s="309">
        <f>AND(P143&gt;=zakresy_produkcyjne!J$2,P143&lt;=zakresy_produkcyjne!J$3)</f>
        <v/>
      </c>
      <c r="AX143" s="309">
        <f>AND(Q143&gt;=zakresy_produkcyjne!K$2,Q143&lt;=zakresy_produkcyjne!K$3)</f>
        <v/>
      </c>
      <c r="AY143" s="309">
        <f>AND(R143&gt;=zakresy_produkcyjne!L$2,R143&lt;=zakresy_produkcyjne!L$3)</f>
        <v/>
      </c>
      <c r="AZ143" s="328">
        <f>AND(AO143:AU143)</f>
        <v/>
      </c>
      <c r="BA143" s="328">
        <f>AND(AV143:AY143)</f>
        <v/>
      </c>
      <c r="BB143" s="328">
        <f>AND(AZ143:BA143)</f>
        <v/>
      </c>
      <c r="BC143" s="309">
        <f>AO143*zakresy_produkcyjne!B$4+AP143*zakresy_produkcyjne!C$4+AQ143*zakresy_produkcyjne!D$4+AR143*zakresy_produkcyjne!E$4+AS143*zakresy_produkcyjne!F$4+AT143*zakresy_produkcyjne!G$4+AU143*zakresy_produkcyjne!H$4+AV143*zakresy_produkcyjne!I$4+AW143*zakresy_produkcyjne!J$4+AX143*zakresy_produkcyjne!K$4+AY143*zakresy_produkcyjne!L$4</f>
        <v/>
      </c>
    </row>
    <row customHeight="1" ht="15" r="144" s="311">
      <c r="A144" s="337" t="n">
        <v>3.39</v>
      </c>
      <c r="B144" s="337" t="n">
        <v>2.62</v>
      </c>
      <c r="C144" s="337" t="n">
        <v>0.29</v>
      </c>
      <c r="D144" s="337" t="n">
        <v>0.036</v>
      </c>
      <c r="E144" s="337" t="n">
        <v>0.51</v>
      </c>
      <c r="F144" s="337" t="n">
        <v>0.72</v>
      </c>
      <c r="G144" s="337" t="n">
        <v>0</v>
      </c>
      <c r="H144" s="337" t="n">
        <v>0.01</v>
      </c>
      <c r="I144" s="337" t="n">
        <v>0.042</v>
      </c>
      <c r="J144" s="337" t="n">
        <v>0</v>
      </c>
      <c r="K144" s="337" t="n">
        <v>0</v>
      </c>
      <c r="L144" s="337" t="n">
        <v>0</v>
      </c>
      <c r="M144" s="337" t="n">
        <v>0</v>
      </c>
      <c r="N144" s="337" t="n">
        <v>0</v>
      </c>
      <c r="O144" s="337" t="n">
        <v>900</v>
      </c>
      <c r="P144" s="337" t="n">
        <v>60</v>
      </c>
      <c r="Q144" s="337" t="n">
        <v>300</v>
      </c>
      <c r="R144" s="337" t="n">
        <v>32</v>
      </c>
      <c r="S144" s="337" t="n"/>
      <c r="T144" s="337" t="n"/>
      <c r="U144" s="337" t="n"/>
      <c r="V144" s="337" t="n"/>
      <c r="W144" s="338" t="n">
        <v>9.366666666666671</v>
      </c>
      <c r="X144" s="337">
        <f>11*W144</f>
        <v/>
      </c>
      <c r="Y144" s="598" t="n">
        <v>4</v>
      </c>
      <c r="Z144" s="340" t="n"/>
      <c r="AA144" s="340" t="n"/>
      <c r="AB144" s="340" t="n"/>
      <c r="AC144" s="340" t="n"/>
      <c r="AD144" s="340" t="n"/>
      <c r="AE144" s="340" t="n"/>
      <c r="AF144" s="340" t="n"/>
      <c r="AG144" s="340" t="n"/>
      <c r="AH144" s="340" t="n"/>
      <c r="AI144" s="340" t="n"/>
      <c r="AJ144" s="340" t="n"/>
      <c r="AK144" s="340" t="n"/>
      <c r="AL144" s="309">
        <f>NOT(OR(ISBLANK(S144),ISBLANK(T144),ISBLANK(U144),ISBLANK(V144),AND(ISBLANK(W144),ISBLANK(X144))))</f>
        <v/>
      </c>
      <c r="AM144" s="309" t="n">
        <v>25</v>
      </c>
      <c r="AN144" s="309">
        <f>IF(AM144&lt;=30,1,IF(AM144&lt;=60,2,IF(AM144&lt;=100,3,"bd")))</f>
        <v/>
      </c>
      <c r="AO144" s="309">
        <f>AND(A144&gt;=zakresy_produkcyjne!B$2,A144&lt;=zakresy_produkcyjne!B$3)</f>
        <v/>
      </c>
      <c r="AP144" s="309">
        <f>AND(B144&gt;=zakresy_produkcyjne!C$2,B144&lt;=zakresy_produkcyjne!C$3)</f>
        <v/>
      </c>
      <c r="AQ144" s="309">
        <f>AND(C144&gt;=zakresy_produkcyjne!D$2,C144&lt;=zakresy_produkcyjne!D$3)</f>
        <v/>
      </c>
      <c r="AR144" s="309">
        <f>AND(D144&gt;=zakresy_produkcyjne!E$2,D144&lt;=zakresy_produkcyjne!E$3)</f>
        <v/>
      </c>
      <c r="AS144" s="309">
        <f>AND(E144&gt;=zakresy_produkcyjne!F$2,E144&lt;=zakresy_produkcyjne!F$3)</f>
        <v/>
      </c>
      <c r="AT144" s="309">
        <f>AND(F144&gt;=zakresy_produkcyjne!G$2,F144&lt;=zakresy_produkcyjne!G$3)</f>
        <v/>
      </c>
      <c r="AU144" s="309">
        <f>AND(G144&gt;=zakresy_produkcyjne!H$2,G144&lt;=zakresy_produkcyjne!H$3)</f>
        <v/>
      </c>
      <c r="AV144" s="309">
        <f>AND(O144&gt;=zakresy_produkcyjne!I$2,O144&lt;=zakresy_produkcyjne!I$3)</f>
        <v/>
      </c>
      <c r="AW144" s="309">
        <f>AND(P144&gt;=zakresy_produkcyjne!J$2,P144&lt;=zakresy_produkcyjne!J$3)</f>
        <v/>
      </c>
      <c r="AX144" s="309">
        <f>AND(Q144&gt;=zakresy_produkcyjne!K$2,Q144&lt;=zakresy_produkcyjne!K$3)</f>
        <v/>
      </c>
      <c r="AY144" s="309">
        <f>AND(R144&gt;=zakresy_produkcyjne!L$2,R144&lt;=zakresy_produkcyjne!L$3)</f>
        <v/>
      </c>
      <c r="AZ144" s="328">
        <f>AND(AO144:AU144)</f>
        <v/>
      </c>
      <c r="BA144" s="328">
        <f>AND(AV144:AY144)</f>
        <v/>
      </c>
      <c r="BB144" s="328">
        <f>AND(AZ144:BA144)</f>
        <v/>
      </c>
      <c r="BC144" s="309">
        <f>AO144*zakresy_produkcyjne!B$4+AP144*zakresy_produkcyjne!C$4+AQ144*zakresy_produkcyjne!D$4+AR144*zakresy_produkcyjne!E$4+AS144*zakresy_produkcyjne!F$4+AT144*zakresy_produkcyjne!G$4+AU144*zakresy_produkcyjne!H$4+AV144*zakresy_produkcyjne!I$4+AW144*zakresy_produkcyjne!J$4+AX144*zakresy_produkcyjne!K$4+AY144*zakresy_produkcyjne!L$4</f>
        <v/>
      </c>
    </row>
    <row customHeight="1" ht="15" r="145" s="311">
      <c r="A145" s="337" t="n">
        <v>3.39</v>
      </c>
      <c r="B145" s="337" t="n">
        <v>2.62</v>
      </c>
      <c r="C145" s="337" t="n">
        <v>0.29</v>
      </c>
      <c r="D145" s="337" t="n">
        <v>0.036</v>
      </c>
      <c r="E145" s="337" t="n">
        <v>0.51</v>
      </c>
      <c r="F145" s="337" t="n">
        <v>0.72</v>
      </c>
      <c r="G145" s="337" t="n">
        <v>0</v>
      </c>
      <c r="H145" s="337" t="n">
        <v>0.01</v>
      </c>
      <c r="I145" s="337" t="n">
        <v>0.042</v>
      </c>
      <c r="J145" s="337" t="n">
        <v>0</v>
      </c>
      <c r="K145" s="337" t="n">
        <v>0</v>
      </c>
      <c r="L145" s="337" t="n">
        <v>0</v>
      </c>
      <c r="M145" s="337" t="n">
        <v>0</v>
      </c>
      <c r="N145" s="337" t="n">
        <v>0</v>
      </c>
      <c r="O145" s="337" t="n">
        <v>900</v>
      </c>
      <c r="P145" s="337" t="n">
        <v>60</v>
      </c>
      <c r="Q145" s="337" t="n">
        <v>300</v>
      </c>
      <c r="R145" s="337" t="n">
        <v>64</v>
      </c>
      <c r="S145" s="337" t="n"/>
      <c r="T145" s="337" t="n"/>
      <c r="U145" s="337" t="n"/>
      <c r="V145" s="337" t="n"/>
      <c r="W145" s="338" t="n">
        <v>9.66666666666667</v>
      </c>
      <c r="X145" s="337">
        <f>11*W145</f>
        <v/>
      </c>
      <c r="Y145" s="598" t="n">
        <v>4</v>
      </c>
      <c r="Z145" s="340" t="n"/>
      <c r="AA145" s="340" t="n"/>
      <c r="AB145" s="340" t="n"/>
      <c r="AC145" s="340" t="n"/>
      <c r="AD145" s="340" t="n">
        <v>1</v>
      </c>
      <c r="AE145" s="340" t="n"/>
      <c r="AF145" s="340" t="n"/>
      <c r="AG145" s="340" t="n"/>
      <c r="AH145" s="340" t="n"/>
      <c r="AI145" s="340" t="n"/>
      <c r="AJ145" s="340" t="n"/>
      <c r="AK145" s="340" t="n"/>
      <c r="AL145" s="309">
        <f>NOT(OR(ISBLANK(S145),ISBLANK(T145),ISBLANK(U145),ISBLANK(V145),AND(ISBLANK(W145),ISBLANK(X145))))</f>
        <v/>
      </c>
      <c r="AM145" s="309" t="n">
        <v>25</v>
      </c>
      <c r="AN145" s="309">
        <f>IF(AM145&lt;=30,1,IF(AM145&lt;=60,2,IF(AM145&lt;=100,3,"bd")))</f>
        <v/>
      </c>
      <c r="AO145" s="309">
        <f>AND(A145&gt;=zakresy_produkcyjne!B$2,A145&lt;=zakresy_produkcyjne!B$3)</f>
        <v/>
      </c>
      <c r="AP145" s="309">
        <f>AND(B145&gt;=zakresy_produkcyjne!C$2,B145&lt;=zakresy_produkcyjne!C$3)</f>
        <v/>
      </c>
      <c r="AQ145" s="309">
        <f>AND(C145&gt;=zakresy_produkcyjne!D$2,C145&lt;=zakresy_produkcyjne!D$3)</f>
        <v/>
      </c>
      <c r="AR145" s="309">
        <f>AND(D145&gt;=zakresy_produkcyjne!E$2,D145&lt;=zakresy_produkcyjne!E$3)</f>
        <v/>
      </c>
      <c r="AS145" s="309">
        <f>AND(E145&gt;=zakresy_produkcyjne!F$2,E145&lt;=zakresy_produkcyjne!F$3)</f>
        <v/>
      </c>
      <c r="AT145" s="309">
        <f>AND(F145&gt;=zakresy_produkcyjne!G$2,F145&lt;=zakresy_produkcyjne!G$3)</f>
        <v/>
      </c>
      <c r="AU145" s="309">
        <f>AND(G145&gt;=zakresy_produkcyjne!H$2,G145&lt;=zakresy_produkcyjne!H$3)</f>
        <v/>
      </c>
      <c r="AV145" s="309">
        <f>AND(O145&gt;=zakresy_produkcyjne!I$2,O145&lt;=zakresy_produkcyjne!I$3)</f>
        <v/>
      </c>
      <c r="AW145" s="309">
        <f>AND(P145&gt;=zakresy_produkcyjne!J$2,P145&lt;=zakresy_produkcyjne!J$3)</f>
        <v/>
      </c>
      <c r="AX145" s="309">
        <f>AND(Q145&gt;=zakresy_produkcyjne!K$2,Q145&lt;=zakresy_produkcyjne!K$3)</f>
        <v/>
      </c>
      <c r="AY145" s="309">
        <f>AND(R145&gt;=zakresy_produkcyjne!L$2,R145&lt;=zakresy_produkcyjne!L$3)</f>
        <v/>
      </c>
      <c r="AZ145" s="328">
        <f>AND(AO145:AU145)</f>
        <v/>
      </c>
      <c r="BA145" s="328">
        <f>AND(AV145:AY145)</f>
        <v/>
      </c>
      <c r="BB145" s="328">
        <f>AND(AZ145:BA145)</f>
        <v/>
      </c>
      <c r="BC145" s="309">
        <f>AO145*zakresy_produkcyjne!B$4+AP145*zakresy_produkcyjne!C$4+AQ145*zakresy_produkcyjne!D$4+AR145*zakresy_produkcyjne!E$4+AS145*zakresy_produkcyjne!F$4+AT145*zakresy_produkcyjne!G$4+AU145*zakresy_produkcyjne!H$4+AV145*zakresy_produkcyjne!I$4+AW145*zakresy_produkcyjne!J$4+AX145*zakresy_produkcyjne!K$4+AY145*zakresy_produkcyjne!L$4</f>
        <v/>
      </c>
    </row>
    <row customHeight="1" ht="15" r="146" s="311">
      <c r="A146" s="337" t="n">
        <v>3.39</v>
      </c>
      <c r="B146" s="337" t="n">
        <v>2.62</v>
      </c>
      <c r="C146" s="337" t="n">
        <v>0.29</v>
      </c>
      <c r="D146" s="337" t="n">
        <v>0.036</v>
      </c>
      <c r="E146" s="337" t="n">
        <v>0.51</v>
      </c>
      <c r="F146" s="337" t="n">
        <v>0.72</v>
      </c>
      <c r="G146" s="337" t="n">
        <v>0</v>
      </c>
      <c r="H146" s="337" t="n">
        <v>0.01</v>
      </c>
      <c r="I146" s="337" t="n">
        <v>0.042</v>
      </c>
      <c r="J146" s="337" t="n">
        <v>0</v>
      </c>
      <c r="K146" s="337" t="n">
        <v>0</v>
      </c>
      <c r="L146" s="337" t="n">
        <v>0</v>
      </c>
      <c r="M146" s="337" t="n">
        <v>0</v>
      </c>
      <c r="N146" s="337" t="n">
        <v>0</v>
      </c>
      <c r="O146" s="337" t="n">
        <v>900</v>
      </c>
      <c r="P146" s="337" t="n">
        <v>60</v>
      </c>
      <c r="Q146" s="337" t="n">
        <v>400</v>
      </c>
      <c r="R146" s="337" t="n">
        <v>8</v>
      </c>
      <c r="S146" s="337" t="n"/>
      <c r="T146" s="337" t="n"/>
      <c r="U146" s="337" t="n"/>
      <c r="V146" s="337" t="n"/>
      <c r="W146" s="338" t="n">
        <v>12.4333333333333</v>
      </c>
      <c r="X146" s="337">
        <f>11*W146</f>
        <v/>
      </c>
      <c r="Y146" s="598" t="n">
        <v>4</v>
      </c>
      <c r="Z146" s="340" t="n"/>
      <c r="AA146" s="340" t="n"/>
      <c r="AB146" s="340" t="n"/>
      <c r="AC146" s="340" t="n"/>
      <c r="AD146" s="340" t="n"/>
      <c r="AE146" s="340" t="n"/>
      <c r="AF146" s="340" t="n"/>
      <c r="AG146" s="340" t="n"/>
      <c r="AH146" s="340" t="n"/>
      <c r="AI146" s="340" t="n"/>
      <c r="AJ146" s="340" t="n"/>
      <c r="AK146" s="340" t="n"/>
      <c r="AL146" s="309">
        <f>NOT(OR(ISBLANK(S146),ISBLANK(T146),ISBLANK(U146),ISBLANK(V146),AND(ISBLANK(W146),ISBLANK(X146))))</f>
        <v/>
      </c>
      <c r="AM146" s="309" t="n">
        <v>25</v>
      </c>
      <c r="AN146" s="309">
        <f>IF(AM146&lt;=30,1,IF(AM146&lt;=60,2,IF(AM146&lt;=100,3,"bd")))</f>
        <v/>
      </c>
      <c r="AO146" s="309">
        <f>AND(A146&gt;=zakresy_produkcyjne!B$2,A146&lt;=zakresy_produkcyjne!B$3)</f>
        <v/>
      </c>
      <c r="AP146" s="309">
        <f>AND(B146&gt;=zakresy_produkcyjne!C$2,B146&lt;=zakresy_produkcyjne!C$3)</f>
        <v/>
      </c>
      <c r="AQ146" s="309">
        <f>AND(C146&gt;=zakresy_produkcyjne!D$2,C146&lt;=zakresy_produkcyjne!D$3)</f>
        <v/>
      </c>
      <c r="AR146" s="309">
        <f>AND(D146&gt;=zakresy_produkcyjne!E$2,D146&lt;=zakresy_produkcyjne!E$3)</f>
        <v/>
      </c>
      <c r="AS146" s="309">
        <f>AND(E146&gt;=zakresy_produkcyjne!F$2,E146&lt;=zakresy_produkcyjne!F$3)</f>
        <v/>
      </c>
      <c r="AT146" s="309">
        <f>AND(F146&gt;=zakresy_produkcyjne!G$2,F146&lt;=zakresy_produkcyjne!G$3)</f>
        <v/>
      </c>
      <c r="AU146" s="309">
        <f>AND(G146&gt;=zakresy_produkcyjne!H$2,G146&lt;=zakresy_produkcyjne!H$3)</f>
        <v/>
      </c>
      <c r="AV146" s="309">
        <f>AND(O146&gt;=zakresy_produkcyjne!I$2,O146&lt;=zakresy_produkcyjne!I$3)</f>
        <v/>
      </c>
      <c r="AW146" s="309">
        <f>AND(P146&gt;=zakresy_produkcyjne!J$2,P146&lt;=zakresy_produkcyjne!J$3)</f>
        <v/>
      </c>
      <c r="AX146" s="309">
        <f>AND(Q146&gt;=zakresy_produkcyjne!K$2,Q146&lt;=zakresy_produkcyjne!K$3)</f>
        <v/>
      </c>
      <c r="AY146" s="309">
        <f>AND(R146&gt;=zakresy_produkcyjne!L$2,R146&lt;=zakresy_produkcyjne!L$3)</f>
        <v/>
      </c>
      <c r="AZ146" s="328">
        <f>AND(AO146:AU146)</f>
        <v/>
      </c>
      <c r="BA146" s="328">
        <f>AND(AV146:AY146)</f>
        <v/>
      </c>
      <c r="BB146" s="328">
        <f>AND(AZ146:BA146)</f>
        <v/>
      </c>
      <c r="BC146" s="309">
        <f>AO146*zakresy_produkcyjne!B$4+AP146*zakresy_produkcyjne!C$4+AQ146*zakresy_produkcyjne!D$4+AR146*zakresy_produkcyjne!E$4+AS146*zakresy_produkcyjne!F$4+AT146*zakresy_produkcyjne!G$4+AU146*zakresy_produkcyjne!H$4+AV146*zakresy_produkcyjne!I$4+AW146*zakresy_produkcyjne!J$4+AX146*zakresy_produkcyjne!K$4+AY146*zakresy_produkcyjne!L$4</f>
        <v/>
      </c>
    </row>
    <row customHeight="1" ht="15" r="147" s="311">
      <c r="A147" s="337" t="n">
        <v>3.39</v>
      </c>
      <c r="B147" s="337" t="n">
        <v>2.62</v>
      </c>
      <c r="C147" s="337" t="n">
        <v>0.29</v>
      </c>
      <c r="D147" s="337" t="n">
        <v>0.036</v>
      </c>
      <c r="E147" s="337" t="n">
        <v>0.51</v>
      </c>
      <c r="F147" s="337" t="n">
        <v>0.72</v>
      </c>
      <c r="G147" s="337" t="n">
        <v>0</v>
      </c>
      <c r="H147" s="337" t="n">
        <v>0.01</v>
      </c>
      <c r="I147" s="337" t="n">
        <v>0.042</v>
      </c>
      <c r="J147" s="337" t="n">
        <v>0</v>
      </c>
      <c r="K147" s="337" t="n">
        <v>0</v>
      </c>
      <c r="L147" s="337" t="n">
        <v>0</v>
      </c>
      <c r="M147" s="337" t="n">
        <v>0</v>
      </c>
      <c r="N147" s="337" t="n">
        <v>0</v>
      </c>
      <c r="O147" s="337" t="n">
        <v>900</v>
      </c>
      <c r="P147" s="337" t="n">
        <v>60</v>
      </c>
      <c r="Q147" s="337" t="n">
        <v>400</v>
      </c>
      <c r="R147" s="337" t="n">
        <v>16</v>
      </c>
      <c r="S147" s="337" t="n"/>
      <c r="T147" s="337" t="n"/>
      <c r="U147" s="337" t="n"/>
      <c r="V147" s="337" t="n"/>
      <c r="W147" s="338" t="n">
        <v>12.9</v>
      </c>
      <c r="X147" s="337">
        <f>11*W147</f>
        <v/>
      </c>
      <c r="Y147" s="598" t="n">
        <v>4</v>
      </c>
      <c r="Z147" s="340" t="n"/>
      <c r="AA147" s="340" t="n"/>
      <c r="AB147" s="340" t="n"/>
      <c r="AC147" s="340" t="n"/>
      <c r="AD147" s="340" t="n"/>
      <c r="AE147" s="340" t="n"/>
      <c r="AF147" s="340" t="n"/>
      <c r="AG147" s="340" t="n"/>
      <c r="AH147" s="340" t="n"/>
      <c r="AI147" s="340" t="n"/>
      <c r="AJ147" s="340" t="n"/>
      <c r="AK147" s="340" t="n"/>
      <c r="AL147" s="309">
        <f>NOT(OR(ISBLANK(S147),ISBLANK(T147),ISBLANK(U147),ISBLANK(V147),AND(ISBLANK(W147),ISBLANK(X147))))</f>
        <v/>
      </c>
      <c r="AM147" s="309" t="n">
        <v>25</v>
      </c>
      <c r="AN147" s="309">
        <f>IF(AM147&lt;=30,1,IF(AM147&lt;=60,2,IF(AM147&lt;=100,3,"bd")))</f>
        <v/>
      </c>
      <c r="AO147" s="309">
        <f>AND(A147&gt;=zakresy_produkcyjne!B$2,A147&lt;=zakresy_produkcyjne!B$3)</f>
        <v/>
      </c>
      <c r="AP147" s="309">
        <f>AND(B147&gt;=zakresy_produkcyjne!C$2,B147&lt;=zakresy_produkcyjne!C$3)</f>
        <v/>
      </c>
      <c r="AQ147" s="309">
        <f>AND(C147&gt;=zakresy_produkcyjne!D$2,C147&lt;=zakresy_produkcyjne!D$3)</f>
        <v/>
      </c>
      <c r="AR147" s="309">
        <f>AND(D147&gt;=zakresy_produkcyjne!E$2,D147&lt;=zakresy_produkcyjne!E$3)</f>
        <v/>
      </c>
      <c r="AS147" s="309">
        <f>AND(E147&gt;=zakresy_produkcyjne!F$2,E147&lt;=zakresy_produkcyjne!F$3)</f>
        <v/>
      </c>
      <c r="AT147" s="309">
        <f>AND(F147&gt;=zakresy_produkcyjne!G$2,F147&lt;=zakresy_produkcyjne!G$3)</f>
        <v/>
      </c>
      <c r="AU147" s="309">
        <f>AND(G147&gt;=zakresy_produkcyjne!H$2,G147&lt;=zakresy_produkcyjne!H$3)</f>
        <v/>
      </c>
      <c r="AV147" s="309">
        <f>AND(O147&gt;=zakresy_produkcyjne!I$2,O147&lt;=zakresy_produkcyjne!I$3)</f>
        <v/>
      </c>
      <c r="AW147" s="309">
        <f>AND(P147&gt;=zakresy_produkcyjne!J$2,P147&lt;=zakresy_produkcyjne!J$3)</f>
        <v/>
      </c>
      <c r="AX147" s="309">
        <f>AND(Q147&gt;=zakresy_produkcyjne!K$2,Q147&lt;=zakresy_produkcyjne!K$3)</f>
        <v/>
      </c>
      <c r="AY147" s="309">
        <f>AND(R147&gt;=zakresy_produkcyjne!L$2,R147&lt;=zakresy_produkcyjne!L$3)</f>
        <v/>
      </c>
      <c r="AZ147" s="328">
        <f>AND(AO147:AU147)</f>
        <v/>
      </c>
      <c r="BA147" s="328">
        <f>AND(AV147:AY147)</f>
        <v/>
      </c>
      <c r="BB147" s="328">
        <f>AND(AZ147:BA147)</f>
        <v/>
      </c>
      <c r="BC147" s="309">
        <f>AO147*zakresy_produkcyjne!B$4+AP147*zakresy_produkcyjne!C$4+AQ147*zakresy_produkcyjne!D$4+AR147*zakresy_produkcyjne!E$4+AS147*zakresy_produkcyjne!F$4+AT147*zakresy_produkcyjne!G$4+AU147*zakresy_produkcyjne!H$4+AV147*zakresy_produkcyjne!I$4+AW147*zakresy_produkcyjne!J$4+AX147*zakresy_produkcyjne!K$4+AY147*zakresy_produkcyjne!L$4</f>
        <v/>
      </c>
    </row>
    <row customHeight="1" ht="15" r="148" s="311">
      <c r="A148" s="337" t="n">
        <v>3.39</v>
      </c>
      <c r="B148" s="337" t="n">
        <v>2.62</v>
      </c>
      <c r="C148" s="337" t="n">
        <v>0.29</v>
      </c>
      <c r="D148" s="337" t="n">
        <v>0.036</v>
      </c>
      <c r="E148" s="337" t="n">
        <v>0.51</v>
      </c>
      <c r="F148" s="337" t="n">
        <v>0.72</v>
      </c>
      <c r="G148" s="337" t="n">
        <v>0</v>
      </c>
      <c r="H148" s="337" t="n">
        <v>0.01</v>
      </c>
      <c r="I148" s="337" t="n">
        <v>0.042</v>
      </c>
      <c r="J148" s="337" t="n">
        <v>0</v>
      </c>
      <c r="K148" s="337" t="n">
        <v>0</v>
      </c>
      <c r="L148" s="337" t="n">
        <v>0</v>
      </c>
      <c r="M148" s="337" t="n">
        <v>0</v>
      </c>
      <c r="N148" s="337" t="n">
        <v>0</v>
      </c>
      <c r="O148" s="337" t="n">
        <v>900</v>
      </c>
      <c r="P148" s="337" t="n">
        <v>60</v>
      </c>
      <c r="Q148" s="337" t="n">
        <v>400</v>
      </c>
      <c r="R148" s="337" t="n">
        <v>32</v>
      </c>
      <c r="S148" s="337" t="n"/>
      <c r="T148" s="337" t="n"/>
      <c r="U148" s="337" t="n"/>
      <c r="V148" s="337" t="n"/>
      <c r="W148" s="338" t="n">
        <v>13.9666666666667</v>
      </c>
      <c r="X148" s="337">
        <f>11*W148</f>
        <v/>
      </c>
      <c r="Y148" s="598" t="n">
        <v>4</v>
      </c>
      <c r="Z148" s="340" t="n"/>
      <c r="AA148" s="340" t="n"/>
      <c r="AB148" s="340" t="n"/>
      <c r="AC148" s="340" t="n"/>
      <c r="AD148" s="340" t="n"/>
      <c r="AE148" s="340" t="n"/>
      <c r="AF148" s="340" t="n"/>
      <c r="AG148" s="340" t="n"/>
      <c r="AH148" s="340" t="n"/>
      <c r="AI148" s="340" t="n"/>
      <c r="AJ148" s="340" t="n"/>
      <c r="AK148" s="340" t="n"/>
      <c r="AL148" s="309">
        <f>NOT(OR(ISBLANK(S148),ISBLANK(T148),ISBLANK(U148),ISBLANK(V148),AND(ISBLANK(W148),ISBLANK(X148))))</f>
        <v/>
      </c>
      <c r="AM148" s="309" t="n">
        <v>25</v>
      </c>
      <c r="AN148" s="309">
        <f>IF(AM148&lt;=30,1,IF(AM148&lt;=60,2,IF(AM148&lt;=100,3,"bd")))</f>
        <v/>
      </c>
      <c r="AO148" s="309">
        <f>AND(A148&gt;=zakresy_produkcyjne!B$2,A148&lt;=zakresy_produkcyjne!B$3)</f>
        <v/>
      </c>
      <c r="AP148" s="309">
        <f>AND(B148&gt;=zakresy_produkcyjne!C$2,B148&lt;=zakresy_produkcyjne!C$3)</f>
        <v/>
      </c>
      <c r="AQ148" s="309">
        <f>AND(C148&gt;=zakresy_produkcyjne!D$2,C148&lt;=zakresy_produkcyjne!D$3)</f>
        <v/>
      </c>
      <c r="AR148" s="309">
        <f>AND(D148&gt;=zakresy_produkcyjne!E$2,D148&lt;=zakresy_produkcyjne!E$3)</f>
        <v/>
      </c>
      <c r="AS148" s="309">
        <f>AND(E148&gt;=zakresy_produkcyjne!F$2,E148&lt;=zakresy_produkcyjne!F$3)</f>
        <v/>
      </c>
      <c r="AT148" s="309">
        <f>AND(F148&gt;=zakresy_produkcyjne!G$2,F148&lt;=zakresy_produkcyjne!G$3)</f>
        <v/>
      </c>
      <c r="AU148" s="309">
        <f>AND(G148&gt;=zakresy_produkcyjne!H$2,G148&lt;=zakresy_produkcyjne!H$3)</f>
        <v/>
      </c>
      <c r="AV148" s="309">
        <f>AND(O148&gt;=zakresy_produkcyjne!I$2,O148&lt;=zakresy_produkcyjne!I$3)</f>
        <v/>
      </c>
      <c r="AW148" s="309">
        <f>AND(P148&gt;=zakresy_produkcyjne!J$2,P148&lt;=zakresy_produkcyjne!J$3)</f>
        <v/>
      </c>
      <c r="AX148" s="309">
        <f>AND(Q148&gt;=zakresy_produkcyjne!K$2,Q148&lt;=zakresy_produkcyjne!K$3)</f>
        <v/>
      </c>
      <c r="AY148" s="309">
        <f>AND(R148&gt;=zakresy_produkcyjne!L$2,R148&lt;=zakresy_produkcyjne!L$3)</f>
        <v/>
      </c>
      <c r="AZ148" s="328">
        <f>AND(AO148:AU148)</f>
        <v/>
      </c>
      <c r="BA148" s="328">
        <f>AND(AV148:AY148)</f>
        <v/>
      </c>
      <c r="BB148" s="328">
        <f>AND(AZ148:BA148)</f>
        <v/>
      </c>
      <c r="BC148" s="309">
        <f>AO148*zakresy_produkcyjne!B$4+AP148*zakresy_produkcyjne!C$4+AQ148*zakresy_produkcyjne!D$4+AR148*zakresy_produkcyjne!E$4+AS148*zakresy_produkcyjne!F$4+AT148*zakresy_produkcyjne!G$4+AU148*zakresy_produkcyjne!H$4+AV148*zakresy_produkcyjne!I$4+AW148*zakresy_produkcyjne!J$4+AX148*zakresy_produkcyjne!K$4+AY148*zakresy_produkcyjne!L$4</f>
        <v/>
      </c>
    </row>
    <row customHeight="1" ht="15" r="149" s="311">
      <c r="A149" s="337" t="n">
        <v>3.39</v>
      </c>
      <c r="B149" s="337" t="n">
        <v>2.62</v>
      </c>
      <c r="C149" s="337" t="n">
        <v>0.29</v>
      </c>
      <c r="D149" s="337" t="n">
        <v>0.036</v>
      </c>
      <c r="E149" s="337" t="n">
        <v>0.51</v>
      </c>
      <c r="F149" s="337" t="n">
        <v>0.72</v>
      </c>
      <c r="G149" s="337" t="n">
        <v>0</v>
      </c>
      <c r="H149" s="337" t="n">
        <v>0.01</v>
      </c>
      <c r="I149" s="337" t="n">
        <v>0.042</v>
      </c>
      <c r="J149" s="337" t="n">
        <v>0</v>
      </c>
      <c r="K149" s="337" t="n">
        <v>0</v>
      </c>
      <c r="L149" s="337" t="n">
        <v>0</v>
      </c>
      <c r="M149" s="337" t="n">
        <v>0</v>
      </c>
      <c r="N149" s="337" t="n">
        <v>0</v>
      </c>
      <c r="O149" s="337" t="n">
        <v>900</v>
      </c>
      <c r="P149" s="337" t="n">
        <v>60</v>
      </c>
      <c r="Q149" s="337" t="n">
        <v>400</v>
      </c>
      <c r="R149" s="337" t="n">
        <v>64</v>
      </c>
      <c r="S149" s="337" t="n"/>
      <c r="T149" s="337" t="n"/>
      <c r="U149" s="337" t="n"/>
      <c r="V149" s="337" t="n"/>
      <c r="W149" s="338" t="n">
        <v>13.9</v>
      </c>
      <c r="X149" s="337">
        <f>11*W149</f>
        <v/>
      </c>
      <c r="Y149" s="598" t="n">
        <v>4</v>
      </c>
      <c r="Z149" s="340" t="n"/>
      <c r="AA149" s="340" t="n"/>
      <c r="AB149" s="340" t="n"/>
      <c r="AC149" s="340" t="n"/>
      <c r="AD149" s="340" t="n"/>
      <c r="AE149" s="340" t="n"/>
      <c r="AF149" s="340" t="n"/>
      <c r="AG149" s="340" t="n"/>
      <c r="AH149" s="340" t="n"/>
      <c r="AI149" s="340" t="n"/>
      <c r="AJ149" s="340" t="n"/>
      <c r="AK149" s="340" t="n"/>
      <c r="AL149" s="309">
        <f>NOT(OR(ISBLANK(S149),ISBLANK(T149),ISBLANK(U149),ISBLANK(V149),AND(ISBLANK(W149),ISBLANK(X149))))</f>
        <v/>
      </c>
      <c r="AM149" s="309" t="n">
        <v>25</v>
      </c>
      <c r="AN149" s="309">
        <f>IF(AM149&lt;=30,1,IF(AM149&lt;=60,2,IF(AM149&lt;=100,3,"bd")))</f>
        <v/>
      </c>
      <c r="AO149" s="309">
        <f>AND(A149&gt;=zakresy_produkcyjne!B$2,A149&lt;=zakresy_produkcyjne!B$3)</f>
        <v/>
      </c>
      <c r="AP149" s="309">
        <f>AND(B149&gt;=zakresy_produkcyjne!C$2,B149&lt;=zakresy_produkcyjne!C$3)</f>
        <v/>
      </c>
      <c r="AQ149" s="309">
        <f>AND(C149&gt;=zakresy_produkcyjne!D$2,C149&lt;=zakresy_produkcyjne!D$3)</f>
        <v/>
      </c>
      <c r="AR149" s="309">
        <f>AND(D149&gt;=zakresy_produkcyjne!E$2,D149&lt;=zakresy_produkcyjne!E$3)</f>
        <v/>
      </c>
      <c r="AS149" s="309">
        <f>AND(E149&gt;=zakresy_produkcyjne!F$2,E149&lt;=zakresy_produkcyjne!F$3)</f>
        <v/>
      </c>
      <c r="AT149" s="309">
        <f>AND(F149&gt;=zakresy_produkcyjne!G$2,F149&lt;=zakresy_produkcyjne!G$3)</f>
        <v/>
      </c>
      <c r="AU149" s="309">
        <f>AND(G149&gt;=zakresy_produkcyjne!H$2,G149&lt;=zakresy_produkcyjne!H$3)</f>
        <v/>
      </c>
      <c r="AV149" s="309">
        <f>AND(O149&gt;=zakresy_produkcyjne!I$2,O149&lt;=zakresy_produkcyjne!I$3)</f>
        <v/>
      </c>
      <c r="AW149" s="309">
        <f>AND(P149&gt;=zakresy_produkcyjne!J$2,P149&lt;=zakresy_produkcyjne!J$3)</f>
        <v/>
      </c>
      <c r="AX149" s="309">
        <f>AND(Q149&gt;=zakresy_produkcyjne!K$2,Q149&lt;=zakresy_produkcyjne!K$3)</f>
        <v/>
      </c>
      <c r="AY149" s="309">
        <f>AND(R149&gt;=zakresy_produkcyjne!L$2,R149&lt;=zakresy_produkcyjne!L$3)</f>
        <v/>
      </c>
      <c r="AZ149" s="328">
        <f>AND(AO149:AU149)</f>
        <v/>
      </c>
      <c r="BA149" s="328">
        <f>AND(AV149:AY149)</f>
        <v/>
      </c>
      <c r="BB149" s="328">
        <f>AND(AZ149:BA149)</f>
        <v/>
      </c>
      <c r="BC149" s="309">
        <f>AO149*zakresy_produkcyjne!B$4+AP149*zakresy_produkcyjne!C$4+AQ149*zakresy_produkcyjne!D$4+AR149*zakresy_produkcyjne!E$4+AS149*zakresy_produkcyjne!F$4+AT149*zakresy_produkcyjne!G$4+AU149*zakresy_produkcyjne!H$4+AV149*zakresy_produkcyjne!I$4+AW149*zakresy_produkcyjne!J$4+AX149*zakresy_produkcyjne!K$4+AY149*zakresy_produkcyjne!L$4</f>
        <v/>
      </c>
    </row>
    <row customHeight="1" ht="15" r="150" s="311">
      <c r="A150" s="337" t="n">
        <v>3.39</v>
      </c>
      <c r="B150" s="337" t="n">
        <v>2.62</v>
      </c>
      <c r="C150" s="337" t="n">
        <v>0.29</v>
      </c>
      <c r="D150" s="337" t="n">
        <v>0.036</v>
      </c>
      <c r="E150" s="337" t="n">
        <v>0.51</v>
      </c>
      <c r="F150" s="337" t="n">
        <v>0.72</v>
      </c>
      <c r="G150" s="337" t="n">
        <v>0</v>
      </c>
      <c r="H150" s="337" t="n">
        <v>0.01</v>
      </c>
      <c r="I150" s="337" t="n">
        <v>0.042</v>
      </c>
      <c r="J150" s="337" t="n">
        <v>0</v>
      </c>
      <c r="K150" s="337" t="n">
        <v>0</v>
      </c>
      <c r="L150" s="337" t="n">
        <v>0</v>
      </c>
      <c r="M150" s="337" t="n">
        <v>0</v>
      </c>
      <c r="N150" s="337" t="n">
        <v>0</v>
      </c>
      <c r="O150" s="337" t="n">
        <v>910</v>
      </c>
      <c r="P150" s="337" t="n">
        <v>90</v>
      </c>
      <c r="Q150" s="337" t="n">
        <v>300</v>
      </c>
      <c r="R150" s="337" t="n">
        <v>8</v>
      </c>
      <c r="S150" s="337" t="n"/>
      <c r="T150" s="337" t="n"/>
      <c r="U150" s="337" t="n"/>
      <c r="V150" s="337" t="n"/>
      <c r="W150" s="338" t="n">
        <v>11.3666666666667</v>
      </c>
      <c r="X150" s="337">
        <f>11*W150</f>
        <v/>
      </c>
      <c r="Y150" s="598" t="n">
        <v>4</v>
      </c>
      <c r="Z150" s="340" t="n"/>
      <c r="AA150" s="340" t="n"/>
      <c r="AB150" s="340" t="n"/>
      <c r="AC150" s="340" t="n"/>
      <c r="AD150" s="340" t="n"/>
      <c r="AE150" s="340" t="n"/>
      <c r="AF150" s="340" t="n"/>
      <c r="AG150" s="340" t="n"/>
      <c r="AH150" s="340" t="n"/>
      <c r="AI150" s="340" t="n"/>
      <c r="AJ150" s="340" t="n"/>
      <c r="AK150" s="340" t="n"/>
      <c r="AL150" s="309">
        <f>NOT(OR(ISBLANK(S150),ISBLANK(T150),ISBLANK(U150),ISBLANK(V150),AND(ISBLANK(W150),ISBLANK(X150))))</f>
        <v/>
      </c>
      <c r="AM150" s="309" t="n">
        <v>25</v>
      </c>
      <c r="AN150" s="309">
        <f>IF(AM150&lt;=30,1,IF(AM150&lt;=60,2,IF(AM150&lt;=100,3,"bd")))</f>
        <v/>
      </c>
      <c r="AO150" s="309">
        <f>AND(A150&gt;=zakresy_produkcyjne!B$2,A150&lt;=zakresy_produkcyjne!B$3)</f>
        <v/>
      </c>
      <c r="AP150" s="309">
        <f>AND(B150&gt;=zakresy_produkcyjne!C$2,B150&lt;=zakresy_produkcyjne!C$3)</f>
        <v/>
      </c>
      <c r="AQ150" s="309">
        <f>AND(C150&gt;=zakresy_produkcyjne!D$2,C150&lt;=zakresy_produkcyjne!D$3)</f>
        <v/>
      </c>
      <c r="AR150" s="309">
        <f>AND(D150&gt;=zakresy_produkcyjne!E$2,D150&lt;=zakresy_produkcyjne!E$3)</f>
        <v/>
      </c>
      <c r="AS150" s="309">
        <f>AND(E150&gt;=zakresy_produkcyjne!F$2,E150&lt;=zakresy_produkcyjne!F$3)</f>
        <v/>
      </c>
      <c r="AT150" s="309">
        <f>AND(F150&gt;=zakresy_produkcyjne!G$2,F150&lt;=zakresy_produkcyjne!G$3)</f>
        <v/>
      </c>
      <c r="AU150" s="309">
        <f>AND(G150&gt;=zakresy_produkcyjne!H$2,G150&lt;=zakresy_produkcyjne!H$3)</f>
        <v/>
      </c>
      <c r="AV150" s="309">
        <f>AND(O150&gt;=zakresy_produkcyjne!I$2,O150&lt;=zakresy_produkcyjne!I$3)</f>
        <v/>
      </c>
      <c r="AW150" s="309">
        <f>AND(P150&gt;=zakresy_produkcyjne!J$2,P150&lt;=zakresy_produkcyjne!J$3)</f>
        <v/>
      </c>
      <c r="AX150" s="309">
        <f>AND(Q150&gt;=zakresy_produkcyjne!K$2,Q150&lt;=zakresy_produkcyjne!K$3)</f>
        <v/>
      </c>
      <c r="AY150" s="309">
        <f>AND(R150&gt;=zakresy_produkcyjne!L$2,R150&lt;=zakresy_produkcyjne!L$3)</f>
        <v/>
      </c>
      <c r="AZ150" s="328">
        <f>AND(AO150:AU150)</f>
        <v/>
      </c>
      <c r="BA150" s="328">
        <f>AND(AV150:AY150)</f>
        <v/>
      </c>
      <c r="BB150" s="328">
        <f>AND(AZ150:BA150)</f>
        <v/>
      </c>
      <c r="BC150" s="309">
        <f>AO150*zakresy_produkcyjne!B$4+AP150*zakresy_produkcyjne!C$4+AQ150*zakresy_produkcyjne!D$4+AR150*zakresy_produkcyjne!E$4+AS150*zakresy_produkcyjne!F$4+AT150*zakresy_produkcyjne!G$4+AU150*zakresy_produkcyjne!H$4+AV150*zakresy_produkcyjne!I$4+AW150*zakresy_produkcyjne!J$4+AX150*zakresy_produkcyjne!K$4+AY150*zakresy_produkcyjne!L$4</f>
        <v/>
      </c>
    </row>
    <row customHeight="1" ht="15" r="151" s="311">
      <c r="A151" s="337" t="n">
        <v>3.39</v>
      </c>
      <c r="B151" s="337" t="n">
        <v>2.62</v>
      </c>
      <c r="C151" s="337" t="n">
        <v>0.29</v>
      </c>
      <c r="D151" s="337" t="n">
        <v>0.036</v>
      </c>
      <c r="E151" s="337" t="n">
        <v>0.51</v>
      </c>
      <c r="F151" s="337" t="n">
        <v>0.72</v>
      </c>
      <c r="G151" s="337" t="n">
        <v>0</v>
      </c>
      <c r="H151" s="337" t="n">
        <v>0.01</v>
      </c>
      <c r="I151" s="337" t="n">
        <v>0.042</v>
      </c>
      <c r="J151" s="337" t="n">
        <v>0</v>
      </c>
      <c r="K151" s="337" t="n">
        <v>0</v>
      </c>
      <c r="L151" s="337" t="n">
        <v>0</v>
      </c>
      <c r="M151" s="337" t="n">
        <v>0</v>
      </c>
      <c r="N151" s="337" t="n">
        <v>0</v>
      </c>
      <c r="O151" s="337" t="n">
        <v>910</v>
      </c>
      <c r="P151" s="337" t="n">
        <v>90</v>
      </c>
      <c r="Q151" s="337" t="n">
        <v>300</v>
      </c>
      <c r="R151" s="337" t="n">
        <v>16</v>
      </c>
      <c r="S151" s="337" t="n"/>
      <c r="T151" s="337" t="n"/>
      <c r="U151" s="337" t="n"/>
      <c r="V151" s="337" t="n"/>
      <c r="W151" s="338" t="n">
        <v>11.7333333333333</v>
      </c>
      <c r="X151" s="337">
        <f>11*W151</f>
        <v/>
      </c>
      <c r="Y151" s="598" t="n">
        <v>4</v>
      </c>
      <c r="Z151" s="340" t="n"/>
      <c r="AA151" s="340" t="n"/>
      <c r="AB151" s="340" t="n"/>
      <c r="AC151" s="340" t="n"/>
      <c r="AD151" s="340" t="n"/>
      <c r="AE151" s="340" t="n"/>
      <c r="AF151" s="340" t="n"/>
      <c r="AG151" s="340" t="n"/>
      <c r="AH151" s="340" t="n"/>
      <c r="AI151" s="340" t="n"/>
      <c r="AJ151" s="340" t="n"/>
      <c r="AK151" s="340" t="n"/>
      <c r="AL151" s="309">
        <f>NOT(OR(ISBLANK(S151),ISBLANK(T151),ISBLANK(U151),ISBLANK(V151),AND(ISBLANK(W151),ISBLANK(X151))))</f>
        <v/>
      </c>
      <c r="AM151" s="309" t="n">
        <v>25</v>
      </c>
      <c r="AN151" s="309">
        <f>IF(AM151&lt;=30,1,IF(AM151&lt;=60,2,IF(AM151&lt;=100,3,"bd")))</f>
        <v/>
      </c>
      <c r="AO151" s="309">
        <f>AND(A151&gt;=zakresy_produkcyjne!B$2,A151&lt;=zakresy_produkcyjne!B$3)</f>
        <v/>
      </c>
      <c r="AP151" s="309">
        <f>AND(B151&gt;=zakresy_produkcyjne!C$2,B151&lt;=zakresy_produkcyjne!C$3)</f>
        <v/>
      </c>
      <c r="AQ151" s="309">
        <f>AND(C151&gt;=zakresy_produkcyjne!D$2,C151&lt;=zakresy_produkcyjne!D$3)</f>
        <v/>
      </c>
      <c r="AR151" s="309">
        <f>AND(D151&gt;=zakresy_produkcyjne!E$2,D151&lt;=zakresy_produkcyjne!E$3)</f>
        <v/>
      </c>
      <c r="AS151" s="309">
        <f>AND(E151&gt;=zakresy_produkcyjne!F$2,E151&lt;=zakresy_produkcyjne!F$3)</f>
        <v/>
      </c>
      <c r="AT151" s="309">
        <f>AND(F151&gt;=zakresy_produkcyjne!G$2,F151&lt;=zakresy_produkcyjne!G$3)</f>
        <v/>
      </c>
      <c r="AU151" s="309">
        <f>AND(G151&gt;=zakresy_produkcyjne!H$2,G151&lt;=zakresy_produkcyjne!H$3)</f>
        <v/>
      </c>
      <c r="AV151" s="309">
        <f>AND(O151&gt;=zakresy_produkcyjne!I$2,O151&lt;=zakresy_produkcyjne!I$3)</f>
        <v/>
      </c>
      <c r="AW151" s="309">
        <f>AND(P151&gt;=zakresy_produkcyjne!J$2,P151&lt;=zakresy_produkcyjne!J$3)</f>
        <v/>
      </c>
      <c r="AX151" s="309">
        <f>AND(Q151&gt;=zakresy_produkcyjne!K$2,Q151&lt;=zakresy_produkcyjne!K$3)</f>
        <v/>
      </c>
      <c r="AY151" s="309">
        <f>AND(R151&gt;=zakresy_produkcyjne!L$2,R151&lt;=zakresy_produkcyjne!L$3)</f>
        <v/>
      </c>
      <c r="AZ151" s="328">
        <f>AND(AO151:AU151)</f>
        <v/>
      </c>
      <c r="BA151" s="328">
        <f>AND(AV151:AY151)</f>
        <v/>
      </c>
      <c r="BB151" s="328">
        <f>AND(AZ151:BA151)</f>
        <v/>
      </c>
      <c r="BC151" s="309">
        <f>AO151*zakresy_produkcyjne!B$4+AP151*zakresy_produkcyjne!C$4+AQ151*zakresy_produkcyjne!D$4+AR151*zakresy_produkcyjne!E$4+AS151*zakresy_produkcyjne!F$4+AT151*zakresy_produkcyjne!G$4+AU151*zakresy_produkcyjne!H$4+AV151*zakresy_produkcyjne!I$4+AW151*zakresy_produkcyjne!J$4+AX151*zakresy_produkcyjne!K$4+AY151*zakresy_produkcyjne!L$4</f>
        <v/>
      </c>
    </row>
    <row customHeight="1" ht="15" r="152" s="311">
      <c r="A152" s="337" t="n">
        <v>3.39</v>
      </c>
      <c r="B152" s="337" t="n">
        <v>2.62</v>
      </c>
      <c r="C152" s="337" t="n">
        <v>0.29</v>
      </c>
      <c r="D152" s="337" t="n">
        <v>0.036</v>
      </c>
      <c r="E152" s="337" t="n">
        <v>0.51</v>
      </c>
      <c r="F152" s="337" t="n">
        <v>0.72</v>
      </c>
      <c r="G152" s="337" t="n">
        <v>0</v>
      </c>
      <c r="H152" s="337" t="n">
        <v>0.01</v>
      </c>
      <c r="I152" s="337" t="n">
        <v>0.042</v>
      </c>
      <c r="J152" s="337" t="n">
        <v>0</v>
      </c>
      <c r="K152" s="337" t="n">
        <v>0</v>
      </c>
      <c r="L152" s="337" t="n">
        <v>0</v>
      </c>
      <c r="M152" s="337" t="n">
        <v>0</v>
      </c>
      <c r="N152" s="337" t="n">
        <v>0</v>
      </c>
      <c r="O152" s="337" t="n">
        <v>910</v>
      </c>
      <c r="P152" s="337" t="n">
        <v>90</v>
      </c>
      <c r="Q152" s="337" t="n">
        <v>300</v>
      </c>
      <c r="R152" s="337" t="n">
        <v>32</v>
      </c>
      <c r="S152" s="337" t="n"/>
      <c r="T152" s="337" t="n"/>
      <c r="U152" s="337" t="n"/>
      <c r="V152" s="337" t="n"/>
      <c r="W152" s="338" t="n">
        <v>12.1</v>
      </c>
      <c r="X152" s="337">
        <f>11*W152</f>
        <v/>
      </c>
      <c r="Y152" s="598" t="n">
        <v>4</v>
      </c>
      <c r="Z152" s="340" t="n"/>
      <c r="AA152" s="340" t="n"/>
      <c r="AB152" s="340" t="n"/>
      <c r="AC152" s="340" t="n"/>
      <c r="AD152" s="340" t="n"/>
      <c r="AE152" s="340" t="n"/>
      <c r="AF152" s="340" t="n"/>
      <c r="AG152" s="340" t="n"/>
      <c r="AH152" s="340" t="n"/>
      <c r="AI152" s="340" t="n"/>
      <c r="AJ152" s="340" t="n"/>
      <c r="AK152" s="340" t="n"/>
      <c r="AL152" s="309">
        <f>NOT(OR(ISBLANK(S152),ISBLANK(T152),ISBLANK(U152),ISBLANK(V152),AND(ISBLANK(W152),ISBLANK(X152))))</f>
        <v/>
      </c>
      <c r="AM152" s="309" t="n">
        <v>25</v>
      </c>
      <c r="AN152" s="309">
        <f>IF(AM152&lt;=30,1,IF(AM152&lt;=60,2,IF(AM152&lt;=100,3,"bd")))</f>
        <v/>
      </c>
      <c r="AO152" s="309">
        <f>AND(A152&gt;=zakresy_produkcyjne!B$2,A152&lt;=zakresy_produkcyjne!B$3)</f>
        <v/>
      </c>
      <c r="AP152" s="309">
        <f>AND(B152&gt;=zakresy_produkcyjne!C$2,B152&lt;=zakresy_produkcyjne!C$3)</f>
        <v/>
      </c>
      <c r="AQ152" s="309">
        <f>AND(C152&gt;=zakresy_produkcyjne!D$2,C152&lt;=zakresy_produkcyjne!D$3)</f>
        <v/>
      </c>
      <c r="AR152" s="309">
        <f>AND(D152&gt;=zakresy_produkcyjne!E$2,D152&lt;=zakresy_produkcyjne!E$3)</f>
        <v/>
      </c>
      <c r="AS152" s="309">
        <f>AND(E152&gt;=zakresy_produkcyjne!F$2,E152&lt;=zakresy_produkcyjne!F$3)</f>
        <v/>
      </c>
      <c r="AT152" s="309">
        <f>AND(F152&gt;=zakresy_produkcyjne!G$2,F152&lt;=zakresy_produkcyjne!G$3)</f>
        <v/>
      </c>
      <c r="AU152" s="309">
        <f>AND(G152&gt;=zakresy_produkcyjne!H$2,G152&lt;=zakresy_produkcyjne!H$3)</f>
        <v/>
      </c>
      <c r="AV152" s="309">
        <f>AND(O152&gt;=zakresy_produkcyjne!I$2,O152&lt;=zakresy_produkcyjne!I$3)</f>
        <v/>
      </c>
      <c r="AW152" s="309">
        <f>AND(P152&gt;=zakresy_produkcyjne!J$2,P152&lt;=zakresy_produkcyjne!J$3)</f>
        <v/>
      </c>
      <c r="AX152" s="309">
        <f>AND(Q152&gt;=zakresy_produkcyjne!K$2,Q152&lt;=zakresy_produkcyjne!K$3)</f>
        <v/>
      </c>
      <c r="AY152" s="309">
        <f>AND(R152&gt;=zakresy_produkcyjne!L$2,R152&lt;=zakresy_produkcyjne!L$3)</f>
        <v/>
      </c>
      <c r="AZ152" s="328">
        <f>AND(AO152:AU152)</f>
        <v/>
      </c>
      <c r="BA152" s="328">
        <f>AND(AV152:AY152)</f>
        <v/>
      </c>
      <c r="BB152" s="328">
        <f>AND(AZ152:BA152)</f>
        <v/>
      </c>
      <c r="BC152" s="309">
        <f>AO152*zakresy_produkcyjne!B$4+AP152*zakresy_produkcyjne!C$4+AQ152*zakresy_produkcyjne!D$4+AR152*zakresy_produkcyjne!E$4+AS152*zakresy_produkcyjne!F$4+AT152*zakresy_produkcyjne!G$4+AU152*zakresy_produkcyjne!H$4+AV152*zakresy_produkcyjne!I$4+AW152*zakresy_produkcyjne!J$4+AX152*zakresy_produkcyjne!K$4+AY152*zakresy_produkcyjne!L$4</f>
        <v/>
      </c>
    </row>
    <row customHeight="1" ht="15" r="153" s="311">
      <c r="A153" s="337" t="n">
        <v>3.39</v>
      </c>
      <c r="B153" s="337" t="n">
        <v>2.62</v>
      </c>
      <c r="C153" s="337" t="n">
        <v>0.29</v>
      </c>
      <c r="D153" s="337" t="n">
        <v>0.036</v>
      </c>
      <c r="E153" s="337" t="n">
        <v>0.51</v>
      </c>
      <c r="F153" s="337" t="n">
        <v>0.72</v>
      </c>
      <c r="G153" s="337" t="n">
        <v>0</v>
      </c>
      <c r="H153" s="337" t="n">
        <v>0.01</v>
      </c>
      <c r="I153" s="337" t="n">
        <v>0.042</v>
      </c>
      <c r="J153" s="337" t="n">
        <v>0</v>
      </c>
      <c r="K153" s="337" t="n">
        <v>0</v>
      </c>
      <c r="L153" s="337" t="n">
        <v>0</v>
      </c>
      <c r="M153" s="337" t="n">
        <v>0</v>
      </c>
      <c r="N153" s="337" t="n">
        <v>0</v>
      </c>
      <c r="O153" s="337" t="n">
        <v>910</v>
      </c>
      <c r="P153" s="337" t="n">
        <v>90</v>
      </c>
      <c r="Q153" s="337" t="n">
        <v>300</v>
      </c>
      <c r="R153" s="337" t="n">
        <v>64</v>
      </c>
      <c r="S153" s="337" t="n"/>
      <c r="T153" s="337" t="n"/>
      <c r="U153" s="337" t="n"/>
      <c r="V153" s="337" t="n"/>
      <c r="W153" s="338" t="n">
        <v>11.3333333333333</v>
      </c>
      <c r="X153" s="337">
        <f>11*W153</f>
        <v/>
      </c>
      <c r="Y153" s="598" t="n">
        <v>4</v>
      </c>
      <c r="Z153" s="340" t="n"/>
      <c r="AA153" s="340" t="n"/>
      <c r="AB153" s="340" t="n"/>
      <c r="AC153" s="340" t="n"/>
      <c r="AD153" s="340" t="n"/>
      <c r="AE153" s="340" t="n"/>
      <c r="AF153" s="340" t="n"/>
      <c r="AG153" s="340" t="n"/>
      <c r="AH153" s="340" t="n"/>
      <c r="AI153" s="340" t="n"/>
      <c r="AJ153" s="340" t="n"/>
      <c r="AK153" s="340" t="n"/>
      <c r="AL153" s="309">
        <f>NOT(OR(ISBLANK(S153),ISBLANK(T153),ISBLANK(U153),ISBLANK(V153),AND(ISBLANK(W153),ISBLANK(X153))))</f>
        <v/>
      </c>
      <c r="AM153" s="309" t="n">
        <v>25</v>
      </c>
      <c r="AN153" s="309">
        <f>IF(AM153&lt;=30,1,IF(AM153&lt;=60,2,IF(AM153&lt;=100,3,"bd")))</f>
        <v/>
      </c>
      <c r="AO153" s="309">
        <f>AND(A153&gt;=zakresy_produkcyjne!B$2,A153&lt;=zakresy_produkcyjne!B$3)</f>
        <v/>
      </c>
      <c r="AP153" s="309">
        <f>AND(B153&gt;=zakresy_produkcyjne!C$2,B153&lt;=zakresy_produkcyjne!C$3)</f>
        <v/>
      </c>
      <c r="AQ153" s="309">
        <f>AND(C153&gt;=zakresy_produkcyjne!D$2,C153&lt;=zakresy_produkcyjne!D$3)</f>
        <v/>
      </c>
      <c r="AR153" s="309">
        <f>AND(D153&gt;=zakresy_produkcyjne!E$2,D153&lt;=zakresy_produkcyjne!E$3)</f>
        <v/>
      </c>
      <c r="AS153" s="309">
        <f>AND(E153&gt;=zakresy_produkcyjne!F$2,E153&lt;=zakresy_produkcyjne!F$3)</f>
        <v/>
      </c>
      <c r="AT153" s="309">
        <f>AND(F153&gt;=zakresy_produkcyjne!G$2,F153&lt;=zakresy_produkcyjne!G$3)</f>
        <v/>
      </c>
      <c r="AU153" s="309">
        <f>AND(G153&gt;=zakresy_produkcyjne!H$2,G153&lt;=zakresy_produkcyjne!H$3)</f>
        <v/>
      </c>
      <c r="AV153" s="309">
        <f>AND(O153&gt;=zakresy_produkcyjne!I$2,O153&lt;=zakresy_produkcyjne!I$3)</f>
        <v/>
      </c>
      <c r="AW153" s="309">
        <f>AND(P153&gt;=zakresy_produkcyjne!J$2,P153&lt;=zakresy_produkcyjne!J$3)</f>
        <v/>
      </c>
      <c r="AX153" s="309">
        <f>AND(Q153&gt;=zakresy_produkcyjne!K$2,Q153&lt;=zakresy_produkcyjne!K$3)</f>
        <v/>
      </c>
      <c r="AY153" s="309">
        <f>AND(R153&gt;=zakresy_produkcyjne!L$2,R153&lt;=zakresy_produkcyjne!L$3)</f>
        <v/>
      </c>
      <c r="AZ153" s="328">
        <f>AND(AO153:AU153)</f>
        <v/>
      </c>
      <c r="BA153" s="328">
        <f>AND(AV153:AY153)</f>
        <v/>
      </c>
      <c r="BB153" s="328">
        <f>AND(AZ153:BA153)</f>
        <v/>
      </c>
      <c r="BC153" s="309">
        <f>AO153*zakresy_produkcyjne!B$4+AP153*zakresy_produkcyjne!C$4+AQ153*zakresy_produkcyjne!D$4+AR153*zakresy_produkcyjne!E$4+AS153*zakresy_produkcyjne!F$4+AT153*zakresy_produkcyjne!G$4+AU153*zakresy_produkcyjne!H$4+AV153*zakresy_produkcyjne!I$4+AW153*zakresy_produkcyjne!J$4+AX153*zakresy_produkcyjne!K$4+AY153*zakresy_produkcyjne!L$4</f>
        <v/>
      </c>
    </row>
    <row customHeight="1" ht="15" r="154" s="311">
      <c r="A154" s="337" t="n">
        <v>3.39</v>
      </c>
      <c r="B154" s="337" t="n">
        <v>2.62</v>
      </c>
      <c r="C154" s="337" t="n">
        <v>0.29</v>
      </c>
      <c r="D154" s="337" t="n">
        <v>0.036</v>
      </c>
      <c r="E154" s="337" t="n">
        <v>0.51</v>
      </c>
      <c r="F154" s="337" t="n">
        <v>0.72</v>
      </c>
      <c r="G154" s="337" t="n">
        <v>0</v>
      </c>
      <c r="H154" s="337" t="n">
        <v>0.01</v>
      </c>
      <c r="I154" s="337" t="n">
        <v>0.042</v>
      </c>
      <c r="J154" s="337" t="n">
        <v>0</v>
      </c>
      <c r="K154" s="337" t="n">
        <v>0</v>
      </c>
      <c r="L154" s="337" t="n">
        <v>0</v>
      </c>
      <c r="M154" s="337" t="n">
        <v>0</v>
      </c>
      <c r="N154" s="337" t="n">
        <v>0</v>
      </c>
      <c r="O154" s="337" t="n">
        <v>910</v>
      </c>
      <c r="P154" s="337" t="n">
        <v>90</v>
      </c>
      <c r="Q154" s="337" t="n">
        <v>400</v>
      </c>
      <c r="R154" s="337" t="n">
        <v>8</v>
      </c>
      <c r="S154" s="337" t="n"/>
      <c r="T154" s="337" t="n"/>
      <c r="U154" s="337" t="n"/>
      <c r="V154" s="337" t="n"/>
      <c r="W154" s="338" t="n">
        <v>19.0333333333333</v>
      </c>
      <c r="X154" s="337">
        <f>11*W154</f>
        <v/>
      </c>
      <c r="Y154" s="598" t="n">
        <v>4</v>
      </c>
      <c r="Z154" s="340" t="n"/>
      <c r="AA154" s="340" t="n"/>
      <c r="AB154" s="340" t="n"/>
      <c r="AC154" s="340" t="n"/>
      <c r="AD154" s="340" t="n"/>
      <c r="AE154" s="340" t="n"/>
      <c r="AF154" s="340" t="n"/>
      <c r="AG154" s="340" t="n"/>
      <c r="AH154" s="340" t="n"/>
      <c r="AI154" s="340" t="n"/>
      <c r="AJ154" s="340" t="n"/>
      <c r="AK154" s="340" t="n"/>
      <c r="AL154" s="309">
        <f>NOT(OR(ISBLANK(S154),ISBLANK(T154),ISBLANK(U154),ISBLANK(V154),AND(ISBLANK(W154),ISBLANK(X154))))</f>
        <v/>
      </c>
      <c r="AM154" s="309" t="n">
        <v>25</v>
      </c>
      <c r="AN154" s="309">
        <f>IF(AM154&lt;=30,1,IF(AM154&lt;=60,2,IF(AM154&lt;=100,3,"bd")))</f>
        <v/>
      </c>
      <c r="AO154" s="309">
        <f>AND(A154&gt;=zakresy_produkcyjne!B$2,A154&lt;=zakresy_produkcyjne!B$3)</f>
        <v/>
      </c>
      <c r="AP154" s="309">
        <f>AND(B154&gt;=zakresy_produkcyjne!C$2,B154&lt;=zakresy_produkcyjne!C$3)</f>
        <v/>
      </c>
      <c r="AQ154" s="309">
        <f>AND(C154&gt;=zakresy_produkcyjne!D$2,C154&lt;=zakresy_produkcyjne!D$3)</f>
        <v/>
      </c>
      <c r="AR154" s="309">
        <f>AND(D154&gt;=zakresy_produkcyjne!E$2,D154&lt;=zakresy_produkcyjne!E$3)</f>
        <v/>
      </c>
      <c r="AS154" s="309">
        <f>AND(E154&gt;=zakresy_produkcyjne!F$2,E154&lt;=zakresy_produkcyjne!F$3)</f>
        <v/>
      </c>
      <c r="AT154" s="309">
        <f>AND(F154&gt;=zakresy_produkcyjne!G$2,F154&lt;=zakresy_produkcyjne!G$3)</f>
        <v/>
      </c>
      <c r="AU154" s="309">
        <f>AND(G154&gt;=zakresy_produkcyjne!H$2,G154&lt;=zakresy_produkcyjne!H$3)</f>
        <v/>
      </c>
      <c r="AV154" s="309">
        <f>AND(O154&gt;=zakresy_produkcyjne!I$2,O154&lt;=zakresy_produkcyjne!I$3)</f>
        <v/>
      </c>
      <c r="AW154" s="309">
        <f>AND(P154&gt;=zakresy_produkcyjne!J$2,P154&lt;=zakresy_produkcyjne!J$3)</f>
        <v/>
      </c>
      <c r="AX154" s="309">
        <f>AND(Q154&gt;=zakresy_produkcyjne!K$2,Q154&lt;=zakresy_produkcyjne!K$3)</f>
        <v/>
      </c>
      <c r="AY154" s="309">
        <f>AND(R154&gt;=zakresy_produkcyjne!L$2,R154&lt;=zakresy_produkcyjne!L$3)</f>
        <v/>
      </c>
      <c r="AZ154" s="328">
        <f>AND(AO154:AU154)</f>
        <v/>
      </c>
      <c r="BA154" s="328">
        <f>AND(AV154:AY154)</f>
        <v/>
      </c>
      <c r="BB154" s="328">
        <f>AND(AZ154:BA154)</f>
        <v/>
      </c>
      <c r="BC154" s="309">
        <f>AO154*zakresy_produkcyjne!B$4+AP154*zakresy_produkcyjne!C$4+AQ154*zakresy_produkcyjne!D$4+AR154*zakresy_produkcyjne!E$4+AS154*zakresy_produkcyjne!F$4+AT154*zakresy_produkcyjne!G$4+AU154*zakresy_produkcyjne!H$4+AV154*zakresy_produkcyjne!I$4+AW154*zakresy_produkcyjne!J$4+AX154*zakresy_produkcyjne!K$4+AY154*zakresy_produkcyjne!L$4</f>
        <v/>
      </c>
    </row>
    <row customHeight="1" ht="15" r="155" s="311">
      <c r="A155" s="337" t="n">
        <v>3.39</v>
      </c>
      <c r="B155" s="337" t="n">
        <v>2.62</v>
      </c>
      <c r="C155" s="337" t="n">
        <v>0.29</v>
      </c>
      <c r="D155" s="337" t="n">
        <v>0.036</v>
      </c>
      <c r="E155" s="337" t="n">
        <v>0.51</v>
      </c>
      <c r="F155" s="337" t="n">
        <v>0.72</v>
      </c>
      <c r="G155" s="337" t="n">
        <v>0</v>
      </c>
      <c r="H155" s="337" t="n">
        <v>0.01</v>
      </c>
      <c r="I155" s="337" t="n">
        <v>0.042</v>
      </c>
      <c r="J155" s="337" t="n">
        <v>0</v>
      </c>
      <c r="K155" s="337" t="n">
        <v>0</v>
      </c>
      <c r="L155" s="337" t="n">
        <v>0</v>
      </c>
      <c r="M155" s="337" t="n">
        <v>0</v>
      </c>
      <c r="N155" s="337" t="n">
        <v>0</v>
      </c>
      <c r="O155" s="337" t="n">
        <v>910</v>
      </c>
      <c r="P155" s="337" t="n">
        <v>90</v>
      </c>
      <c r="Q155" s="337" t="n">
        <v>400</v>
      </c>
      <c r="R155" s="337" t="n">
        <v>16</v>
      </c>
      <c r="S155" s="337" t="n"/>
      <c r="T155" s="337" t="n"/>
      <c r="U155" s="337" t="n"/>
      <c r="V155" s="337" t="n"/>
      <c r="W155" s="338" t="n">
        <v>19.2666666666667</v>
      </c>
      <c r="X155" s="337">
        <f>11*W155</f>
        <v/>
      </c>
      <c r="Y155" s="598" t="n">
        <v>4</v>
      </c>
      <c r="Z155" s="340" t="n"/>
      <c r="AA155" s="340" t="n"/>
      <c r="AB155" s="340" t="n"/>
      <c r="AC155" s="340" t="n"/>
      <c r="AD155" s="340" t="n">
        <v>1</v>
      </c>
      <c r="AE155" s="340" t="n"/>
      <c r="AF155" s="340" t="n"/>
      <c r="AG155" s="340" t="n"/>
      <c r="AH155" s="340" t="n"/>
      <c r="AI155" s="340" t="n"/>
      <c r="AJ155" s="340" t="n"/>
      <c r="AK155" s="340" t="n"/>
      <c r="AL155" s="309">
        <f>NOT(OR(ISBLANK(S155),ISBLANK(T155),ISBLANK(U155),ISBLANK(V155),AND(ISBLANK(W155),ISBLANK(X155))))</f>
        <v/>
      </c>
      <c r="AM155" s="309" t="n">
        <v>25</v>
      </c>
      <c r="AN155" s="309">
        <f>IF(AM155&lt;=30,1,IF(AM155&lt;=60,2,IF(AM155&lt;=100,3,"bd")))</f>
        <v/>
      </c>
      <c r="AO155" s="309">
        <f>AND(A155&gt;=zakresy_produkcyjne!B$2,A155&lt;=zakresy_produkcyjne!B$3)</f>
        <v/>
      </c>
      <c r="AP155" s="309">
        <f>AND(B155&gt;=zakresy_produkcyjne!C$2,B155&lt;=zakresy_produkcyjne!C$3)</f>
        <v/>
      </c>
      <c r="AQ155" s="309">
        <f>AND(C155&gt;=zakresy_produkcyjne!D$2,C155&lt;=zakresy_produkcyjne!D$3)</f>
        <v/>
      </c>
      <c r="AR155" s="309">
        <f>AND(D155&gt;=zakresy_produkcyjne!E$2,D155&lt;=zakresy_produkcyjne!E$3)</f>
        <v/>
      </c>
      <c r="AS155" s="309">
        <f>AND(E155&gt;=zakresy_produkcyjne!F$2,E155&lt;=zakresy_produkcyjne!F$3)</f>
        <v/>
      </c>
      <c r="AT155" s="309">
        <f>AND(F155&gt;=zakresy_produkcyjne!G$2,F155&lt;=zakresy_produkcyjne!G$3)</f>
        <v/>
      </c>
      <c r="AU155" s="309">
        <f>AND(G155&gt;=zakresy_produkcyjne!H$2,G155&lt;=zakresy_produkcyjne!H$3)</f>
        <v/>
      </c>
      <c r="AV155" s="309">
        <f>AND(O155&gt;=zakresy_produkcyjne!I$2,O155&lt;=zakresy_produkcyjne!I$3)</f>
        <v/>
      </c>
      <c r="AW155" s="309">
        <f>AND(P155&gt;=zakresy_produkcyjne!J$2,P155&lt;=zakresy_produkcyjne!J$3)</f>
        <v/>
      </c>
      <c r="AX155" s="309">
        <f>AND(Q155&gt;=zakresy_produkcyjne!K$2,Q155&lt;=zakresy_produkcyjne!K$3)</f>
        <v/>
      </c>
      <c r="AY155" s="309">
        <f>AND(R155&gt;=zakresy_produkcyjne!L$2,R155&lt;=zakresy_produkcyjne!L$3)</f>
        <v/>
      </c>
      <c r="AZ155" s="328">
        <f>AND(AO155:AU155)</f>
        <v/>
      </c>
      <c r="BA155" s="328">
        <f>AND(AV155:AY155)</f>
        <v/>
      </c>
      <c r="BB155" s="328">
        <f>AND(AZ155:BA155)</f>
        <v/>
      </c>
      <c r="BC155" s="309">
        <f>AO155*zakresy_produkcyjne!B$4+AP155*zakresy_produkcyjne!C$4+AQ155*zakresy_produkcyjne!D$4+AR155*zakresy_produkcyjne!E$4+AS155*zakresy_produkcyjne!F$4+AT155*zakresy_produkcyjne!G$4+AU155*zakresy_produkcyjne!H$4+AV155*zakresy_produkcyjne!I$4+AW155*zakresy_produkcyjne!J$4+AX155*zakresy_produkcyjne!K$4+AY155*zakresy_produkcyjne!L$4</f>
        <v/>
      </c>
    </row>
    <row customHeight="1" ht="15" r="156" s="311">
      <c r="A156" s="337" t="n">
        <v>3.39</v>
      </c>
      <c r="B156" s="337" t="n">
        <v>2.62</v>
      </c>
      <c r="C156" s="337" t="n">
        <v>0.29</v>
      </c>
      <c r="D156" s="337" t="n">
        <v>0.036</v>
      </c>
      <c r="E156" s="337" t="n">
        <v>0.51</v>
      </c>
      <c r="F156" s="337" t="n">
        <v>0.72</v>
      </c>
      <c r="G156" s="337" t="n">
        <v>0</v>
      </c>
      <c r="H156" s="337" t="n">
        <v>0.01</v>
      </c>
      <c r="I156" s="337" t="n">
        <v>0.042</v>
      </c>
      <c r="J156" s="337" t="n">
        <v>0</v>
      </c>
      <c r="K156" s="337" t="n">
        <v>0</v>
      </c>
      <c r="L156" s="337" t="n">
        <v>0</v>
      </c>
      <c r="M156" s="337" t="n">
        <v>0</v>
      </c>
      <c r="N156" s="337" t="n">
        <v>0</v>
      </c>
      <c r="O156" s="337" t="n">
        <v>910</v>
      </c>
      <c r="P156" s="337" t="n">
        <v>90</v>
      </c>
      <c r="Q156" s="337" t="n">
        <v>400</v>
      </c>
      <c r="R156" s="337" t="n">
        <v>32</v>
      </c>
      <c r="S156" s="337" t="n"/>
      <c r="T156" s="337" t="n"/>
      <c r="U156" s="337" t="n"/>
      <c r="V156" s="337" t="n"/>
      <c r="W156" s="338" t="n">
        <v>19.7</v>
      </c>
      <c r="X156" s="337">
        <f>11*W156</f>
        <v/>
      </c>
      <c r="Y156" s="598" t="n">
        <v>4</v>
      </c>
      <c r="Z156" s="340" t="n"/>
      <c r="AA156" s="340" t="n"/>
      <c r="AB156" s="340" t="n"/>
      <c r="AC156" s="340" t="n"/>
      <c r="AD156" s="340" t="n"/>
      <c r="AE156" s="340" t="n"/>
      <c r="AF156" s="340" t="n"/>
      <c r="AG156" s="340" t="n"/>
      <c r="AH156" s="340" t="n"/>
      <c r="AI156" s="340" t="n"/>
      <c r="AJ156" s="340" t="n"/>
      <c r="AK156" s="340" t="n"/>
      <c r="AL156" s="309">
        <f>NOT(OR(ISBLANK(S156),ISBLANK(T156),ISBLANK(U156),ISBLANK(V156),AND(ISBLANK(W156),ISBLANK(X156))))</f>
        <v/>
      </c>
      <c r="AM156" s="309" t="n">
        <v>25</v>
      </c>
      <c r="AN156" s="309">
        <f>IF(AM156&lt;=30,1,IF(AM156&lt;=60,2,IF(AM156&lt;=100,3,"bd")))</f>
        <v/>
      </c>
      <c r="AO156" s="309">
        <f>AND(A156&gt;=zakresy_produkcyjne!B$2,A156&lt;=zakresy_produkcyjne!B$3)</f>
        <v/>
      </c>
      <c r="AP156" s="309">
        <f>AND(B156&gt;=zakresy_produkcyjne!C$2,B156&lt;=zakresy_produkcyjne!C$3)</f>
        <v/>
      </c>
      <c r="AQ156" s="309">
        <f>AND(C156&gt;=zakresy_produkcyjne!D$2,C156&lt;=zakresy_produkcyjne!D$3)</f>
        <v/>
      </c>
      <c r="AR156" s="309">
        <f>AND(D156&gt;=zakresy_produkcyjne!E$2,D156&lt;=zakresy_produkcyjne!E$3)</f>
        <v/>
      </c>
      <c r="AS156" s="309">
        <f>AND(E156&gt;=zakresy_produkcyjne!F$2,E156&lt;=zakresy_produkcyjne!F$3)</f>
        <v/>
      </c>
      <c r="AT156" s="309">
        <f>AND(F156&gt;=zakresy_produkcyjne!G$2,F156&lt;=zakresy_produkcyjne!G$3)</f>
        <v/>
      </c>
      <c r="AU156" s="309">
        <f>AND(G156&gt;=zakresy_produkcyjne!H$2,G156&lt;=zakresy_produkcyjne!H$3)</f>
        <v/>
      </c>
      <c r="AV156" s="309">
        <f>AND(O156&gt;=zakresy_produkcyjne!I$2,O156&lt;=zakresy_produkcyjne!I$3)</f>
        <v/>
      </c>
      <c r="AW156" s="309">
        <f>AND(P156&gt;=zakresy_produkcyjne!J$2,P156&lt;=zakresy_produkcyjne!J$3)</f>
        <v/>
      </c>
      <c r="AX156" s="309">
        <f>AND(Q156&gt;=zakresy_produkcyjne!K$2,Q156&lt;=zakresy_produkcyjne!K$3)</f>
        <v/>
      </c>
      <c r="AY156" s="309">
        <f>AND(R156&gt;=zakresy_produkcyjne!L$2,R156&lt;=zakresy_produkcyjne!L$3)</f>
        <v/>
      </c>
      <c r="AZ156" s="328">
        <f>AND(AO156:AU156)</f>
        <v/>
      </c>
      <c r="BA156" s="328">
        <f>AND(AV156:AY156)</f>
        <v/>
      </c>
      <c r="BB156" s="328">
        <f>AND(AZ156:BA156)</f>
        <v/>
      </c>
      <c r="BC156" s="309">
        <f>AO156*zakresy_produkcyjne!B$4+AP156*zakresy_produkcyjne!C$4+AQ156*zakresy_produkcyjne!D$4+AR156*zakresy_produkcyjne!E$4+AS156*zakresy_produkcyjne!F$4+AT156*zakresy_produkcyjne!G$4+AU156*zakresy_produkcyjne!H$4+AV156*zakresy_produkcyjne!I$4+AW156*zakresy_produkcyjne!J$4+AX156*zakresy_produkcyjne!K$4+AY156*zakresy_produkcyjne!L$4</f>
        <v/>
      </c>
    </row>
    <row customHeight="1" ht="15" r="157" s="311">
      <c r="A157" s="337" t="n">
        <v>3.39</v>
      </c>
      <c r="B157" s="337" t="n">
        <v>2.62</v>
      </c>
      <c r="C157" s="337" t="n">
        <v>0.29</v>
      </c>
      <c r="D157" s="337" t="n">
        <v>0.036</v>
      </c>
      <c r="E157" s="337" t="n">
        <v>0.51</v>
      </c>
      <c r="F157" s="337" t="n">
        <v>0.72</v>
      </c>
      <c r="G157" s="337" t="n">
        <v>0</v>
      </c>
      <c r="H157" s="337" t="n">
        <v>0.01</v>
      </c>
      <c r="I157" s="337" t="n">
        <v>0.042</v>
      </c>
      <c r="J157" s="337" t="n">
        <v>0</v>
      </c>
      <c r="K157" s="337" t="n">
        <v>0</v>
      </c>
      <c r="L157" s="337" t="n">
        <v>0</v>
      </c>
      <c r="M157" s="337" t="n">
        <v>0</v>
      </c>
      <c r="N157" s="337" t="n">
        <v>0</v>
      </c>
      <c r="O157" s="337" t="n">
        <v>910</v>
      </c>
      <c r="P157" s="337" t="n">
        <v>90</v>
      </c>
      <c r="Q157" s="337" t="n">
        <v>400</v>
      </c>
      <c r="R157" s="337" t="n">
        <v>64</v>
      </c>
      <c r="S157" s="337" t="n"/>
      <c r="T157" s="337" t="n"/>
      <c r="U157" s="337" t="n"/>
      <c r="V157" s="337" t="n"/>
      <c r="W157" s="338" t="n">
        <v>19.0333333333333</v>
      </c>
      <c r="X157" s="337">
        <f>11*W157</f>
        <v/>
      </c>
      <c r="Y157" s="598" t="n">
        <v>4</v>
      </c>
      <c r="Z157" s="340" t="n"/>
      <c r="AA157" s="340" t="n"/>
      <c r="AB157" s="340" t="n"/>
      <c r="AC157" s="340" t="n"/>
      <c r="AD157" s="340" t="n"/>
      <c r="AE157" s="340" t="n"/>
      <c r="AF157" s="340" t="n"/>
      <c r="AG157" s="340" t="n"/>
      <c r="AH157" s="340" t="n"/>
      <c r="AI157" s="340" t="n"/>
      <c r="AJ157" s="340" t="n"/>
      <c r="AK157" s="340" t="n"/>
      <c r="AL157" s="309">
        <f>NOT(OR(ISBLANK(S157),ISBLANK(T157),ISBLANK(U157),ISBLANK(V157),AND(ISBLANK(W157),ISBLANK(X157))))</f>
        <v/>
      </c>
      <c r="AM157" s="309" t="n">
        <v>25</v>
      </c>
      <c r="AN157" s="309">
        <f>IF(AM157&lt;=30,1,IF(AM157&lt;=60,2,IF(AM157&lt;=100,3,"bd")))</f>
        <v/>
      </c>
      <c r="AO157" s="309">
        <f>AND(A157&gt;=zakresy_produkcyjne!B$2,A157&lt;=zakresy_produkcyjne!B$3)</f>
        <v/>
      </c>
      <c r="AP157" s="309">
        <f>AND(B157&gt;=zakresy_produkcyjne!C$2,B157&lt;=zakresy_produkcyjne!C$3)</f>
        <v/>
      </c>
      <c r="AQ157" s="309">
        <f>AND(C157&gt;=zakresy_produkcyjne!D$2,C157&lt;=zakresy_produkcyjne!D$3)</f>
        <v/>
      </c>
      <c r="AR157" s="309">
        <f>AND(D157&gt;=zakresy_produkcyjne!E$2,D157&lt;=zakresy_produkcyjne!E$3)</f>
        <v/>
      </c>
      <c r="AS157" s="309">
        <f>AND(E157&gt;=zakresy_produkcyjne!F$2,E157&lt;=zakresy_produkcyjne!F$3)</f>
        <v/>
      </c>
      <c r="AT157" s="309">
        <f>AND(F157&gt;=zakresy_produkcyjne!G$2,F157&lt;=zakresy_produkcyjne!G$3)</f>
        <v/>
      </c>
      <c r="AU157" s="309">
        <f>AND(G157&gt;=zakresy_produkcyjne!H$2,G157&lt;=zakresy_produkcyjne!H$3)</f>
        <v/>
      </c>
      <c r="AV157" s="309">
        <f>AND(O157&gt;=zakresy_produkcyjne!I$2,O157&lt;=zakresy_produkcyjne!I$3)</f>
        <v/>
      </c>
      <c r="AW157" s="309">
        <f>AND(P157&gt;=zakresy_produkcyjne!J$2,P157&lt;=zakresy_produkcyjne!J$3)</f>
        <v/>
      </c>
      <c r="AX157" s="309">
        <f>AND(Q157&gt;=zakresy_produkcyjne!K$2,Q157&lt;=zakresy_produkcyjne!K$3)</f>
        <v/>
      </c>
      <c r="AY157" s="309">
        <f>AND(R157&gt;=zakresy_produkcyjne!L$2,R157&lt;=zakresy_produkcyjne!L$3)</f>
        <v/>
      </c>
      <c r="AZ157" s="328">
        <f>AND(AO157:AU157)</f>
        <v/>
      </c>
      <c r="BA157" s="328">
        <f>AND(AV157:AY157)</f>
        <v/>
      </c>
      <c r="BB157" s="328">
        <f>AND(AZ157:BA157)</f>
        <v/>
      </c>
      <c r="BC157" s="309">
        <f>AO157*zakresy_produkcyjne!B$4+AP157*zakresy_produkcyjne!C$4+AQ157*zakresy_produkcyjne!D$4+AR157*zakresy_produkcyjne!E$4+AS157*zakresy_produkcyjne!F$4+AT157*zakresy_produkcyjne!G$4+AU157*zakresy_produkcyjne!H$4+AV157*zakresy_produkcyjne!I$4+AW157*zakresy_produkcyjne!J$4+AX157*zakresy_produkcyjne!K$4+AY157*zakresy_produkcyjne!L$4</f>
        <v/>
      </c>
    </row>
    <row customHeight="1" ht="15" r="158" s="311">
      <c r="A158" s="337" t="n">
        <v>3.39</v>
      </c>
      <c r="B158" s="337" t="n">
        <v>2.62</v>
      </c>
      <c r="C158" s="337" t="n">
        <v>0.29</v>
      </c>
      <c r="D158" s="337" t="n">
        <v>0.036</v>
      </c>
      <c r="E158" s="337" t="n">
        <v>0.51</v>
      </c>
      <c r="F158" s="337" t="n">
        <v>0.72</v>
      </c>
      <c r="G158" s="337" t="n">
        <v>0</v>
      </c>
      <c r="H158" s="337" t="n">
        <v>0.01</v>
      </c>
      <c r="I158" s="337" t="n">
        <v>0.042</v>
      </c>
      <c r="J158" s="337" t="n">
        <v>0</v>
      </c>
      <c r="K158" s="337" t="n">
        <v>0</v>
      </c>
      <c r="L158" s="337" t="n">
        <v>0</v>
      </c>
      <c r="M158" s="337" t="n">
        <v>0</v>
      </c>
      <c r="N158" s="337" t="n">
        <v>0</v>
      </c>
      <c r="O158" s="337" t="n">
        <v>920</v>
      </c>
      <c r="P158" s="337" t="n">
        <v>90</v>
      </c>
      <c r="Q158" s="337" t="n">
        <v>300</v>
      </c>
      <c r="R158" s="337" t="n">
        <v>8</v>
      </c>
      <c r="S158" s="337" t="n"/>
      <c r="T158" s="337" t="n"/>
      <c r="U158" s="337" t="n"/>
      <c r="V158" s="337" t="n"/>
      <c r="W158" s="338" t="n">
        <v>11.1</v>
      </c>
      <c r="X158" s="337">
        <f>11*W158</f>
        <v/>
      </c>
      <c r="Y158" s="598" t="n">
        <v>4</v>
      </c>
      <c r="Z158" s="340" t="n"/>
      <c r="AA158" s="340" t="n"/>
      <c r="AB158" s="340" t="n"/>
      <c r="AC158" s="340" t="n"/>
      <c r="AD158" s="340" t="n"/>
      <c r="AE158" s="340" t="n"/>
      <c r="AF158" s="340" t="n"/>
      <c r="AG158" s="340" t="n"/>
      <c r="AH158" s="340" t="n"/>
      <c r="AI158" s="340" t="n"/>
      <c r="AJ158" s="340" t="n"/>
      <c r="AK158" s="340" t="n"/>
      <c r="AL158" s="309">
        <f>NOT(OR(ISBLANK(S158),ISBLANK(T158),ISBLANK(U158),ISBLANK(V158),AND(ISBLANK(W158),ISBLANK(X158))))</f>
        <v/>
      </c>
      <c r="AM158" s="309" t="n">
        <v>25</v>
      </c>
      <c r="AN158" s="309">
        <f>IF(AM158&lt;=30,1,IF(AM158&lt;=60,2,IF(AM158&lt;=100,3,"bd")))</f>
        <v/>
      </c>
      <c r="AO158" s="309">
        <f>AND(A158&gt;=zakresy_produkcyjne!B$2,A158&lt;=zakresy_produkcyjne!B$3)</f>
        <v/>
      </c>
      <c r="AP158" s="309">
        <f>AND(B158&gt;=zakresy_produkcyjne!C$2,B158&lt;=zakresy_produkcyjne!C$3)</f>
        <v/>
      </c>
      <c r="AQ158" s="309">
        <f>AND(C158&gt;=zakresy_produkcyjne!D$2,C158&lt;=zakresy_produkcyjne!D$3)</f>
        <v/>
      </c>
      <c r="AR158" s="309">
        <f>AND(D158&gt;=zakresy_produkcyjne!E$2,D158&lt;=zakresy_produkcyjne!E$3)</f>
        <v/>
      </c>
      <c r="AS158" s="309">
        <f>AND(E158&gt;=zakresy_produkcyjne!F$2,E158&lt;=zakresy_produkcyjne!F$3)</f>
        <v/>
      </c>
      <c r="AT158" s="309">
        <f>AND(F158&gt;=zakresy_produkcyjne!G$2,F158&lt;=zakresy_produkcyjne!G$3)</f>
        <v/>
      </c>
      <c r="AU158" s="309">
        <f>AND(G158&gt;=zakresy_produkcyjne!H$2,G158&lt;=zakresy_produkcyjne!H$3)</f>
        <v/>
      </c>
      <c r="AV158" s="309">
        <f>AND(O158&gt;=zakresy_produkcyjne!I$2,O158&lt;=zakresy_produkcyjne!I$3)</f>
        <v/>
      </c>
      <c r="AW158" s="309">
        <f>AND(P158&gt;=zakresy_produkcyjne!J$2,P158&lt;=zakresy_produkcyjne!J$3)</f>
        <v/>
      </c>
      <c r="AX158" s="309">
        <f>AND(Q158&gt;=zakresy_produkcyjne!K$2,Q158&lt;=zakresy_produkcyjne!K$3)</f>
        <v/>
      </c>
      <c r="AY158" s="309">
        <f>AND(R158&gt;=zakresy_produkcyjne!L$2,R158&lt;=zakresy_produkcyjne!L$3)</f>
        <v/>
      </c>
      <c r="AZ158" s="328">
        <f>AND(AO158:AU158)</f>
        <v/>
      </c>
      <c r="BA158" s="328">
        <f>AND(AV158:AY158)</f>
        <v/>
      </c>
      <c r="BB158" s="328">
        <f>AND(AZ158:BA158)</f>
        <v/>
      </c>
      <c r="BC158" s="309">
        <f>AO158*zakresy_produkcyjne!B$4+AP158*zakresy_produkcyjne!C$4+AQ158*zakresy_produkcyjne!D$4+AR158*zakresy_produkcyjne!E$4+AS158*zakresy_produkcyjne!F$4+AT158*zakresy_produkcyjne!G$4+AU158*zakresy_produkcyjne!H$4+AV158*zakresy_produkcyjne!I$4+AW158*zakresy_produkcyjne!J$4+AX158*zakresy_produkcyjne!K$4+AY158*zakresy_produkcyjne!L$4</f>
        <v/>
      </c>
    </row>
    <row customHeight="1" ht="15" r="159" s="311">
      <c r="A159" s="337" t="n">
        <v>3.39</v>
      </c>
      <c r="B159" s="337" t="n">
        <v>2.62</v>
      </c>
      <c r="C159" s="337" t="n">
        <v>0.29</v>
      </c>
      <c r="D159" s="337" t="n">
        <v>0.036</v>
      </c>
      <c r="E159" s="337" t="n">
        <v>0.51</v>
      </c>
      <c r="F159" s="337" t="n">
        <v>0.72</v>
      </c>
      <c r="G159" s="337" t="n">
        <v>0</v>
      </c>
      <c r="H159" s="337" t="n">
        <v>0.01</v>
      </c>
      <c r="I159" s="337" t="n">
        <v>0.042</v>
      </c>
      <c r="J159" s="337" t="n">
        <v>0</v>
      </c>
      <c r="K159" s="337" t="n">
        <v>0</v>
      </c>
      <c r="L159" s="337" t="n">
        <v>0</v>
      </c>
      <c r="M159" s="337" t="n">
        <v>0</v>
      </c>
      <c r="N159" s="337" t="n">
        <v>0</v>
      </c>
      <c r="O159" s="337" t="n">
        <v>920</v>
      </c>
      <c r="P159" s="337" t="n">
        <v>90</v>
      </c>
      <c r="Q159" s="337" t="n">
        <v>300</v>
      </c>
      <c r="R159" s="337" t="n">
        <v>16</v>
      </c>
      <c r="S159" s="337" t="n"/>
      <c r="T159" s="337" t="n"/>
      <c r="U159" s="337" t="n"/>
      <c r="V159" s="337" t="n"/>
      <c r="W159" s="338" t="n">
        <v>11.8333333333333</v>
      </c>
      <c r="X159" s="337">
        <f>11*W159</f>
        <v/>
      </c>
      <c r="Y159" s="598" t="n">
        <v>4</v>
      </c>
      <c r="Z159" s="340" t="n"/>
      <c r="AA159" s="340" t="n"/>
      <c r="AB159" s="340" t="n"/>
      <c r="AC159" s="340" t="n"/>
      <c r="AD159" s="340" t="n"/>
      <c r="AE159" s="340" t="n"/>
      <c r="AF159" s="340" t="n"/>
      <c r="AG159" s="340" t="n"/>
      <c r="AH159" s="340" t="n"/>
      <c r="AI159" s="340" t="n"/>
      <c r="AJ159" s="340" t="n"/>
      <c r="AK159" s="340" t="n"/>
      <c r="AL159" s="309">
        <f>NOT(OR(ISBLANK(S159),ISBLANK(T159),ISBLANK(U159),ISBLANK(V159),AND(ISBLANK(W159),ISBLANK(X159))))</f>
        <v/>
      </c>
      <c r="AM159" s="309" t="n">
        <v>25</v>
      </c>
      <c r="AN159" s="309">
        <f>IF(AM159&lt;=30,1,IF(AM159&lt;=60,2,IF(AM159&lt;=100,3,"bd")))</f>
        <v/>
      </c>
      <c r="AO159" s="309">
        <f>AND(A159&gt;=zakresy_produkcyjne!B$2,A159&lt;=zakresy_produkcyjne!B$3)</f>
        <v/>
      </c>
      <c r="AP159" s="309">
        <f>AND(B159&gt;=zakresy_produkcyjne!C$2,B159&lt;=zakresy_produkcyjne!C$3)</f>
        <v/>
      </c>
      <c r="AQ159" s="309">
        <f>AND(C159&gt;=zakresy_produkcyjne!D$2,C159&lt;=zakresy_produkcyjne!D$3)</f>
        <v/>
      </c>
      <c r="AR159" s="309">
        <f>AND(D159&gt;=zakresy_produkcyjne!E$2,D159&lt;=zakresy_produkcyjne!E$3)</f>
        <v/>
      </c>
      <c r="AS159" s="309">
        <f>AND(E159&gt;=zakresy_produkcyjne!F$2,E159&lt;=zakresy_produkcyjne!F$3)</f>
        <v/>
      </c>
      <c r="AT159" s="309">
        <f>AND(F159&gt;=zakresy_produkcyjne!G$2,F159&lt;=zakresy_produkcyjne!G$3)</f>
        <v/>
      </c>
      <c r="AU159" s="309">
        <f>AND(G159&gt;=zakresy_produkcyjne!H$2,G159&lt;=zakresy_produkcyjne!H$3)</f>
        <v/>
      </c>
      <c r="AV159" s="309">
        <f>AND(O159&gt;=zakresy_produkcyjne!I$2,O159&lt;=zakresy_produkcyjne!I$3)</f>
        <v/>
      </c>
      <c r="AW159" s="309">
        <f>AND(P159&gt;=zakresy_produkcyjne!J$2,P159&lt;=zakresy_produkcyjne!J$3)</f>
        <v/>
      </c>
      <c r="AX159" s="309">
        <f>AND(Q159&gt;=zakresy_produkcyjne!K$2,Q159&lt;=zakresy_produkcyjne!K$3)</f>
        <v/>
      </c>
      <c r="AY159" s="309">
        <f>AND(R159&gt;=zakresy_produkcyjne!L$2,R159&lt;=zakresy_produkcyjne!L$3)</f>
        <v/>
      </c>
      <c r="AZ159" s="328">
        <f>AND(AO159:AU159)</f>
        <v/>
      </c>
      <c r="BA159" s="328">
        <f>AND(AV159:AY159)</f>
        <v/>
      </c>
      <c r="BB159" s="328">
        <f>AND(AZ159:BA159)</f>
        <v/>
      </c>
      <c r="BC159" s="309">
        <f>AO159*zakresy_produkcyjne!B$4+AP159*zakresy_produkcyjne!C$4+AQ159*zakresy_produkcyjne!D$4+AR159*zakresy_produkcyjne!E$4+AS159*zakresy_produkcyjne!F$4+AT159*zakresy_produkcyjne!G$4+AU159*zakresy_produkcyjne!H$4+AV159*zakresy_produkcyjne!I$4+AW159*zakresy_produkcyjne!J$4+AX159*zakresy_produkcyjne!K$4+AY159*zakresy_produkcyjne!L$4</f>
        <v/>
      </c>
    </row>
    <row customHeight="1" ht="15" r="160" s="311">
      <c r="A160" s="337" t="n">
        <v>3.39</v>
      </c>
      <c r="B160" s="337" t="n">
        <v>2.62</v>
      </c>
      <c r="C160" s="337" t="n">
        <v>0.29</v>
      </c>
      <c r="D160" s="337" t="n">
        <v>0.036</v>
      </c>
      <c r="E160" s="337" t="n">
        <v>0.51</v>
      </c>
      <c r="F160" s="337" t="n">
        <v>0.72</v>
      </c>
      <c r="G160" s="337" t="n">
        <v>0</v>
      </c>
      <c r="H160" s="337" t="n">
        <v>0.01</v>
      </c>
      <c r="I160" s="337" t="n">
        <v>0.042</v>
      </c>
      <c r="J160" s="337" t="n">
        <v>0</v>
      </c>
      <c r="K160" s="337" t="n">
        <v>0</v>
      </c>
      <c r="L160" s="337" t="n">
        <v>0</v>
      </c>
      <c r="M160" s="337" t="n">
        <v>0</v>
      </c>
      <c r="N160" s="337" t="n">
        <v>0</v>
      </c>
      <c r="O160" s="337" t="n">
        <v>920</v>
      </c>
      <c r="P160" s="337" t="n">
        <v>90</v>
      </c>
      <c r="Q160" s="337" t="n">
        <v>300</v>
      </c>
      <c r="R160" s="337" t="n">
        <v>32</v>
      </c>
      <c r="S160" s="337" t="n"/>
      <c r="T160" s="337" t="n"/>
      <c r="U160" s="337" t="n"/>
      <c r="V160" s="337" t="n"/>
      <c r="W160" s="338" t="n">
        <v>12.0666666666667</v>
      </c>
      <c r="X160" s="337">
        <f>11*W160</f>
        <v/>
      </c>
      <c r="Y160" s="598" t="n">
        <v>4</v>
      </c>
      <c r="Z160" s="340" t="n"/>
      <c r="AA160" s="340" t="n"/>
      <c r="AB160" s="340" t="n"/>
      <c r="AC160" s="340" t="n"/>
      <c r="AD160" s="340" t="n"/>
      <c r="AE160" s="340" t="n"/>
      <c r="AF160" s="340" t="n"/>
      <c r="AG160" s="340" t="n"/>
      <c r="AH160" s="340" t="n"/>
      <c r="AI160" s="340" t="n"/>
      <c r="AJ160" s="340" t="n"/>
      <c r="AK160" s="340" t="n"/>
      <c r="AL160" s="309">
        <f>NOT(OR(ISBLANK(S160),ISBLANK(T160),ISBLANK(U160),ISBLANK(V160),AND(ISBLANK(W160),ISBLANK(X160))))</f>
        <v/>
      </c>
      <c r="AM160" s="309" t="n">
        <v>25</v>
      </c>
      <c r="AN160" s="309">
        <f>IF(AM160&lt;=30,1,IF(AM160&lt;=60,2,IF(AM160&lt;=100,3,"bd")))</f>
        <v/>
      </c>
      <c r="AO160" s="309">
        <f>AND(A160&gt;=zakresy_produkcyjne!B$2,A160&lt;=zakresy_produkcyjne!B$3)</f>
        <v/>
      </c>
      <c r="AP160" s="309">
        <f>AND(B160&gt;=zakresy_produkcyjne!C$2,B160&lt;=zakresy_produkcyjne!C$3)</f>
        <v/>
      </c>
      <c r="AQ160" s="309">
        <f>AND(C160&gt;=zakresy_produkcyjne!D$2,C160&lt;=zakresy_produkcyjne!D$3)</f>
        <v/>
      </c>
      <c r="AR160" s="309">
        <f>AND(D160&gt;=zakresy_produkcyjne!E$2,D160&lt;=zakresy_produkcyjne!E$3)</f>
        <v/>
      </c>
      <c r="AS160" s="309">
        <f>AND(E160&gt;=zakresy_produkcyjne!F$2,E160&lt;=zakresy_produkcyjne!F$3)</f>
        <v/>
      </c>
      <c r="AT160" s="309">
        <f>AND(F160&gt;=zakresy_produkcyjne!G$2,F160&lt;=zakresy_produkcyjne!G$3)</f>
        <v/>
      </c>
      <c r="AU160" s="309">
        <f>AND(G160&gt;=zakresy_produkcyjne!H$2,G160&lt;=zakresy_produkcyjne!H$3)</f>
        <v/>
      </c>
      <c r="AV160" s="309">
        <f>AND(O160&gt;=zakresy_produkcyjne!I$2,O160&lt;=zakresy_produkcyjne!I$3)</f>
        <v/>
      </c>
      <c r="AW160" s="309">
        <f>AND(P160&gt;=zakresy_produkcyjne!J$2,P160&lt;=zakresy_produkcyjne!J$3)</f>
        <v/>
      </c>
      <c r="AX160" s="309">
        <f>AND(Q160&gt;=zakresy_produkcyjne!K$2,Q160&lt;=zakresy_produkcyjne!K$3)</f>
        <v/>
      </c>
      <c r="AY160" s="309">
        <f>AND(R160&gt;=zakresy_produkcyjne!L$2,R160&lt;=zakresy_produkcyjne!L$3)</f>
        <v/>
      </c>
      <c r="AZ160" s="328">
        <f>AND(AO160:AU160)</f>
        <v/>
      </c>
      <c r="BA160" s="328">
        <f>AND(AV160:AY160)</f>
        <v/>
      </c>
      <c r="BB160" s="328">
        <f>AND(AZ160:BA160)</f>
        <v/>
      </c>
      <c r="BC160" s="309">
        <f>AO160*zakresy_produkcyjne!B$4+AP160*zakresy_produkcyjne!C$4+AQ160*zakresy_produkcyjne!D$4+AR160*zakresy_produkcyjne!E$4+AS160*zakresy_produkcyjne!F$4+AT160*zakresy_produkcyjne!G$4+AU160*zakresy_produkcyjne!H$4+AV160*zakresy_produkcyjne!I$4+AW160*zakresy_produkcyjne!J$4+AX160*zakresy_produkcyjne!K$4+AY160*zakresy_produkcyjne!L$4</f>
        <v/>
      </c>
    </row>
    <row customHeight="1" ht="15" r="161" s="311">
      <c r="A161" s="337" t="n">
        <v>3.39</v>
      </c>
      <c r="B161" s="337" t="n">
        <v>2.62</v>
      </c>
      <c r="C161" s="337" t="n">
        <v>0.29</v>
      </c>
      <c r="D161" s="337" t="n">
        <v>0.036</v>
      </c>
      <c r="E161" s="337" t="n">
        <v>0.51</v>
      </c>
      <c r="F161" s="337" t="n">
        <v>0.72</v>
      </c>
      <c r="G161" s="337" t="n">
        <v>0</v>
      </c>
      <c r="H161" s="337" t="n">
        <v>0.01</v>
      </c>
      <c r="I161" s="337" t="n">
        <v>0.042</v>
      </c>
      <c r="J161" s="337" t="n">
        <v>0</v>
      </c>
      <c r="K161" s="337" t="n">
        <v>0</v>
      </c>
      <c r="L161" s="337" t="n">
        <v>0</v>
      </c>
      <c r="M161" s="337" t="n">
        <v>0</v>
      </c>
      <c r="N161" s="337" t="n">
        <v>0</v>
      </c>
      <c r="O161" s="337" t="n">
        <v>920</v>
      </c>
      <c r="P161" s="337" t="n">
        <v>90</v>
      </c>
      <c r="Q161" s="337" t="n">
        <v>300</v>
      </c>
      <c r="R161" s="337" t="n">
        <v>64</v>
      </c>
      <c r="S161" s="337" t="n"/>
      <c r="T161" s="337" t="n"/>
      <c r="U161" s="337" t="n"/>
      <c r="V161" s="337" t="n"/>
      <c r="W161" s="338" t="n">
        <v>12.4666666666667</v>
      </c>
      <c r="X161" s="337">
        <f>11*W161</f>
        <v/>
      </c>
      <c r="Y161" s="598" t="n">
        <v>4</v>
      </c>
      <c r="Z161" s="340" t="n"/>
      <c r="AA161" s="340" t="n"/>
      <c r="AB161" s="340" t="n"/>
      <c r="AC161" s="340" t="n"/>
      <c r="AD161" s="340" t="n"/>
      <c r="AE161" s="340" t="n"/>
      <c r="AF161" s="340" t="n"/>
      <c r="AG161" s="340" t="n"/>
      <c r="AH161" s="340" t="n"/>
      <c r="AI161" s="340" t="n"/>
      <c r="AJ161" s="340" t="n"/>
      <c r="AK161" s="340" t="n"/>
      <c r="AL161" s="309">
        <f>NOT(OR(ISBLANK(S161),ISBLANK(T161),ISBLANK(U161),ISBLANK(V161),AND(ISBLANK(W161),ISBLANK(X161))))</f>
        <v/>
      </c>
      <c r="AM161" s="309" t="n">
        <v>25</v>
      </c>
      <c r="AN161" s="309">
        <f>IF(AM161&lt;=30,1,IF(AM161&lt;=60,2,IF(AM161&lt;=100,3,"bd")))</f>
        <v/>
      </c>
      <c r="AO161" s="309">
        <f>AND(A161&gt;=zakresy_produkcyjne!B$2,A161&lt;=zakresy_produkcyjne!B$3)</f>
        <v/>
      </c>
      <c r="AP161" s="309">
        <f>AND(B161&gt;=zakresy_produkcyjne!C$2,B161&lt;=zakresy_produkcyjne!C$3)</f>
        <v/>
      </c>
      <c r="AQ161" s="309">
        <f>AND(C161&gt;=zakresy_produkcyjne!D$2,C161&lt;=zakresy_produkcyjne!D$3)</f>
        <v/>
      </c>
      <c r="AR161" s="309">
        <f>AND(D161&gt;=zakresy_produkcyjne!E$2,D161&lt;=zakresy_produkcyjne!E$3)</f>
        <v/>
      </c>
      <c r="AS161" s="309">
        <f>AND(E161&gt;=zakresy_produkcyjne!F$2,E161&lt;=zakresy_produkcyjne!F$3)</f>
        <v/>
      </c>
      <c r="AT161" s="309">
        <f>AND(F161&gt;=zakresy_produkcyjne!G$2,F161&lt;=zakresy_produkcyjne!G$3)</f>
        <v/>
      </c>
      <c r="AU161" s="309">
        <f>AND(G161&gt;=zakresy_produkcyjne!H$2,G161&lt;=zakresy_produkcyjne!H$3)</f>
        <v/>
      </c>
      <c r="AV161" s="309">
        <f>AND(O161&gt;=zakresy_produkcyjne!I$2,O161&lt;=zakresy_produkcyjne!I$3)</f>
        <v/>
      </c>
      <c r="AW161" s="309">
        <f>AND(P161&gt;=zakresy_produkcyjne!J$2,P161&lt;=zakresy_produkcyjne!J$3)</f>
        <v/>
      </c>
      <c r="AX161" s="309">
        <f>AND(Q161&gt;=zakresy_produkcyjne!K$2,Q161&lt;=zakresy_produkcyjne!K$3)</f>
        <v/>
      </c>
      <c r="AY161" s="309">
        <f>AND(R161&gt;=zakresy_produkcyjne!L$2,R161&lt;=zakresy_produkcyjne!L$3)</f>
        <v/>
      </c>
      <c r="AZ161" s="328">
        <f>AND(AO161:AU161)</f>
        <v/>
      </c>
      <c r="BA161" s="328">
        <f>AND(AV161:AY161)</f>
        <v/>
      </c>
      <c r="BB161" s="328">
        <f>AND(AZ161:BA161)</f>
        <v/>
      </c>
      <c r="BC161" s="309">
        <f>AO161*zakresy_produkcyjne!B$4+AP161*zakresy_produkcyjne!C$4+AQ161*zakresy_produkcyjne!D$4+AR161*zakresy_produkcyjne!E$4+AS161*zakresy_produkcyjne!F$4+AT161*zakresy_produkcyjne!G$4+AU161*zakresy_produkcyjne!H$4+AV161*zakresy_produkcyjne!I$4+AW161*zakresy_produkcyjne!J$4+AX161*zakresy_produkcyjne!K$4+AY161*zakresy_produkcyjne!L$4</f>
        <v/>
      </c>
    </row>
    <row customHeight="1" ht="15" r="162" s="311">
      <c r="A162" s="337" t="n">
        <v>3.39</v>
      </c>
      <c r="B162" s="337" t="n">
        <v>2.62</v>
      </c>
      <c r="C162" s="337" t="n">
        <v>0.29</v>
      </c>
      <c r="D162" s="337" t="n">
        <v>0.036</v>
      </c>
      <c r="E162" s="337" t="n">
        <v>0.51</v>
      </c>
      <c r="F162" s="337" t="n">
        <v>0.72</v>
      </c>
      <c r="G162" s="337" t="n">
        <v>0</v>
      </c>
      <c r="H162" s="337" t="n">
        <v>0.01</v>
      </c>
      <c r="I162" s="337" t="n">
        <v>0.042</v>
      </c>
      <c r="J162" s="337" t="n">
        <v>0</v>
      </c>
      <c r="K162" s="337" t="n">
        <v>0</v>
      </c>
      <c r="L162" s="337" t="n">
        <v>0</v>
      </c>
      <c r="M162" s="337" t="n">
        <v>0</v>
      </c>
      <c r="N162" s="337" t="n">
        <v>0</v>
      </c>
      <c r="O162" s="337" t="n">
        <v>920</v>
      </c>
      <c r="P162" s="337" t="n">
        <v>90</v>
      </c>
      <c r="Q162" s="337" t="n">
        <v>400</v>
      </c>
      <c r="R162" s="337" t="n">
        <v>8</v>
      </c>
      <c r="S162" s="337" t="n"/>
      <c r="T162" s="337" t="n"/>
      <c r="U162" s="337" t="n"/>
      <c r="V162" s="337" t="n"/>
      <c r="W162" s="338" t="n">
        <v>16.2333333333333</v>
      </c>
      <c r="X162" s="337">
        <f>11*W162</f>
        <v/>
      </c>
      <c r="Y162" s="598" t="n">
        <v>4</v>
      </c>
      <c r="Z162" s="340" t="n"/>
      <c r="AA162" s="340" t="n"/>
      <c r="AB162" s="340" t="n"/>
      <c r="AC162" s="340" t="n"/>
      <c r="AD162" s="340" t="n"/>
      <c r="AE162" s="340" t="n"/>
      <c r="AF162" s="340" t="n"/>
      <c r="AG162" s="340" t="n"/>
      <c r="AH162" s="340" t="n"/>
      <c r="AI162" s="340" t="n"/>
      <c r="AJ162" s="340" t="n"/>
      <c r="AK162" s="340" t="n"/>
      <c r="AL162" s="309">
        <f>NOT(OR(ISBLANK(S162),ISBLANK(T162),ISBLANK(U162),ISBLANK(V162),AND(ISBLANK(W162),ISBLANK(X162))))</f>
        <v/>
      </c>
      <c r="AM162" s="309" t="n">
        <v>25</v>
      </c>
      <c r="AN162" s="309">
        <f>IF(AM162&lt;=30,1,IF(AM162&lt;=60,2,IF(AM162&lt;=100,3,"bd")))</f>
        <v/>
      </c>
      <c r="AO162" s="309">
        <f>AND(A162&gt;=zakresy_produkcyjne!B$2,A162&lt;=zakresy_produkcyjne!B$3)</f>
        <v/>
      </c>
      <c r="AP162" s="309">
        <f>AND(B162&gt;=zakresy_produkcyjne!C$2,B162&lt;=zakresy_produkcyjne!C$3)</f>
        <v/>
      </c>
      <c r="AQ162" s="309">
        <f>AND(C162&gt;=zakresy_produkcyjne!D$2,C162&lt;=zakresy_produkcyjne!D$3)</f>
        <v/>
      </c>
      <c r="AR162" s="309">
        <f>AND(D162&gt;=zakresy_produkcyjne!E$2,D162&lt;=zakresy_produkcyjne!E$3)</f>
        <v/>
      </c>
      <c r="AS162" s="309">
        <f>AND(E162&gt;=zakresy_produkcyjne!F$2,E162&lt;=zakresy_produkcyjne!F$3)</f>
        <v/>
      </c>
      <c r="AT162" s="309">
        <f>AND(F162&gt;=zakresy_produkcyjne!G$2,F162&lt;=zakresy_produkcyjne!G$3)</f>
        <v/>
      </c>
      <c r="AU162" s="309">
        <f>AND(G162&gt;=zakresy_produkcyjne!H$2,G162&lt;=zakresy_produkcyjne!H$3)</f>
        <v/>
      </c>
      <c r="AV162" s="309">
        <f>AND(O162&gt;=zakresy_produkcyjne!I$2,O162&lt;=zakresy_produkcyjne!I$3)</f>
        <v/>
      </c>
      <c r="AW162" s="309">
        <f>AND(P162&gt;=zakresy_produkcyjne!J$2,P162&lt;=zakresy_produkcyjne!J$3)</f>
        <v/>
      </c>
      <c r="AX162" s="309">
        <f>AND(Q162&gt;=zakresy_produkcyjne!K$2,Q162&lt;=zakresy_produkcyjne!K$3)</f>
        <v/>
      </c>
      <c r="AY162" s="309">
        <f>AND(R162&gt;=zakresy_produkcyjne!L$2,R162&lt;=zakresy_produkcyjne!L$3)</f>
        <v/>
      </c>
      <c r="AZ162" s="328">
        <f>AND(AO162:AU162)</f>
        <v/>
      </c>
      <c r="BA162" s="328">
        <f>AND(AV162:AY162)</f>
        <v/>
      </c>
      <c r="BB162" s="328">
        <f>AND(AZ162:BA162)</f>
        <v/>
      </c>
      <c r="BC162" s="309">
        <f>AO162*zakresy_produkcyjne!B$4+AP162*zakresy_produkcyjne!C$4+AQ162*zakresy_produkcyjne!D$4+AR162*zakresy_produkcyjne!E$4+AS162*zakresy_produkcyjne!F$4+AT162*zakresy_produkcyjne!G$4+AU162*zakresy_produkcyjne!H$4+AV162*zakresy_produkcyjne!I$4+AW162*zakresy_produkcyjne!J$4+AX162*zakresy_produkcyjne!K$4+AY162*zakresy_produkcyjne!L$4</f>
        <v/>
      </c>
    </row>
    <row customHeight="1" ht="15" r="163" s="311">
      <c r="A163" s="337" t="n">
        <v>3.39</v>
      </c>
      <c r="B163" s="337" t="n">
        <v>2.62</v>
      </c>
      <c r="C163" s="337" t="n">
        <v>0.29</v>
      </c>
      <c r="D163" s="337" t="n">
        <v>0.036</v>
      </c>
      <c r="E163" s="337" t="n">
        <v>0.51</v>
      </c>
      <c r="F163" s="337" t="n">
        <v>0.72</v>
      </c>
      <c r="G163" s="337" t="n">
        <v>0</v>
      </c>
      <c r="H163" s="337" t="n">
        <v>0.01</v>
      </c>
      <c r="I163" s="337" t="n">
        <v>0.042</v>
      </c>
      <c r="J163" s="337" t="n">
        <v>0</v>
      </c>
      <c r="K163" s="337" t="n">
        <v>0</v>
      </c>
      <c r="L163" s="337" t="n">
        <v>0</v>
      </c>
      <c r="M163" s="337" t="n">
        <v>0</v>
      </c>
      <c r="N163" s="337" t="n">
        <v>0</v>
      </c>
      <c r="O163" s="337" t="n">
        <v>920</v>
      </c>
      <c r="P163" s="337" t="n">
        <v>90</v>
      </c>
      <c r="Q163" s="337" t="n">
        <v>400</v>
      </c>
      <c r="R163" s="337" t="n">
        <v>16</v>
      </c>
      <c r="S163" s="337" t="n"/>
      <c r="T163" s="337" t="n"/>
      <c r="U163" s="337" t="n"/>
      <c r="V163" s="337" t="n"/>
      <c r="W163" s="338" t="n">
        <v>17.0666666666667</v>
      </c>
      <c r="X163" s="337">
        <f>11*W163</f>
        <v/>
      </c>
      <c r="Y163" s="598" t="n">
        <v>4</v>
      </c>
      <c r="Z163" s="340" t="n"/>
      <c r="AA163" s="340" t="n"/>
      <c r="AB163" s="340" t="n"/>
      <c r="AC163" s="340" t="n"/>
      <c r="AD163" s="340" t="n"/>
      <c r="AE163" s="340" t="n"/>
      <c r="AF163" s="340" t="n"/>
      <c r="AG163" s="340" t="n"/>
      <c r="AH163" s="340" t="n"/>
      <c r="AI163" s="340" t="n"/>
      <c r="AJ163" s="340" t="n"/>
      <c r="AK163" s="340" t="n"/>
      <c r="AL163" s="309">
        <f>NOT(OR(ISBLANK(S163),ISBLANK(T163),ISBLANK(U163),ISBLANK(V163),AND(ISBLANK(W163),ISBLANK(X163))))</f>
        <v/>
      </c>
      <c r="AM163" s="309" t="n">
        <v>25</v>
      </c>
      <c r="AN163" s="309">
        <f>IF(AM163&lt;=30,1,IF(AM163&lt;=60,2,IF(AM163&lt;=100,3,"bd")))</f>
        <v/>
      </c>
      <c r="AO163" s="309">
        <f>AND(A163&gt;=zakresy_produkcyjne!B$2,A163&lt;=zakresy_produkcyjne!B$3)</f>
        <v/>
      </c>
      <c r="AP163" s="309">
        <f>AND(B163&gt;=zakresy_produkcyjne!C$2,B163&lt;=zakresy_produkcyjne!C$3)</f>
        <v/>
      </c>
      <c r="AQ163" s="309">
        <f>AND(C163&gt;=zakresy_produkcyjne!D$2,C163&lt;=zakresy_produkcyjne!D$3)</f>
        <v/>
      </c>
      <c r="AR163" s="309">
        <f>AND(D163&gt;=zakresy_produkcyjne!E$2,D163&lt;=zakresy_produkcyjne!E$3)</f>
        <v/>
      </c>
      <c r="AS163" s="309">
        <f>AND(E163&gt;=zakresy_produkcyjne!F$2,E163&lt;=zakresy_produkcyjne!F$3)</f>
        <v/>
      </c>
      <c r="AT163" s="309">
        <f>AND(F163&gt;=zakresy_produkcyjne!G$2,F163&lt;=zakresy_produkcyjne!G$3)</f>
        <v/>
      </c>
      <c r="AU163" s="309">
        <f>AND(G163&gt;=zakresy_produkcyjne!H$2,G163&lt;=zakresy_produkcyjne!H$3)</f>
        <v/>
      </c>
      <c r="AV163" s="309">
        <f>AND(O163&gt;=zakresy_produkcyjne!I$2,O163&lt;=zakresy_produkcyjne!I$3)</f>
        <v/>
      </c>
      <c r="AW163" s="309">
        <f>AND(P163&gt;=zakresy_produkcyjne!J$2,P163&lt;=zakresy_produkcyjne!J$3)</f>
        <v/>
      </c>
      <c r="AX163" s="309">
        <f>AND(Q163&gt;=zakresy_produkcyjne!K$2,Q163&lt;=zakresy_produkcyjne!K$3)</f>
        <v/>
      </c>
      <c r="AY163" s="309">
        <f>AND(R163&gt;=zakresy_produkcyjne!L$2,R163&lt;=zakresy_produkcyjne!L$3)</f>
        <v/>
      </c>
      <c r="AZ163" s="328">
        <f>AND(AO163:AU163)</f>
        <v/>
      </c>
      <c r="BA163" s="328">
        <f>AND(AV163:AY163)</f>
        <v/>
      </c>
      <c r="BB163" s="328">
        <f>AND(AZ163:BA163)</f>
        <v/>
      </c>
      <c r="BC163" s="309">
        <f>AO163*zakresy_produkcyjne!B$4+AP163*zakresy_produkcyjne!C$4+AQ163*zakresy_produkcyjne!D$4+AR163*zakresy_produkcyjne!E$4+AS163*zakresy_produkcyjne!F$4+AT163*zakresy_produkcyjne!G$4+AU163*zakresy_produkcyjne!H$4+AV163*zakresy_produkcyjne!I$4+AW163*zakresy_produkcyjne!J$4+AX163*zakresy_produkcyjne!K$4+AY163*zakresy_produkcyjne!L$4</f>
        <v/>
      </c>
    </row>
    <row customHeight="1" ht="15" r="164" s="311">
      <c r="A164" s="337" t="n">
        <v>3.39</v>
      </c>
      <c r="B164" s="337" t="n">
        <v>2.62</v>
      </c>
      <c r="C164" s="337" t="n">
        <v>0.29</v>
      </c>
      <c r="D164" s="337" t="n">
        <v>0.036</v>
      </c>
      <c r="E164" s="337" t="n">
        <v>0.51</v>
      </c>
      <c r="F164" s="337" t="n">
        <v>0.72</v>
      </c>
      <c r="G164" s="337" t="n">
        <v>0</v>
      </c>
      <c r="H164" s="337" t="n">
        <v>0.01</v>
      </c>
      <c r="I164" s="337" t="n">
        <v>0.042</v>
      </c>
      <c r="J164" s="337" t="n">
        <v>0</v>
      </c>
      <c r="K164" s="337" t="n">
        <v>0</v>
      </c>
      <c r="L164" s="337" t="n">
        <v>0</v>
      </c>
      <c r="M164" s="337" t="n">
        <v>0</v>
      </c>
      <c r="N164" s="337" t="n">
        <v>0</v>
      </c>
      <c r="O164" s="337" t="n">
        <v>920</v>
      </c>
      <c r="P164" s="337" t="n">
        <v>90</v>
      </c>
      <c r="Q164" s="337" t="n">
        <v>400</v>
      </c>
      <c r="R164" s="337" t="n">
        <v>32</v>
      </c>
      <c r="S164" s="337" t="n"/>
      <c r="T164" s="337" t="n"/>
      <c r="U164" s="337" t="n"/>
      <c r="V164" s="337" t="n"/>
      <c r="W164" s="338" t="n">
        <v>17.6333333333333</v>
      </c>
      <c r="X164" s="337">
        <f>11*W164</f>
        <v/>
      </c>
      <c r="Y164" s="598" t="n">
        <v>4</v>
      </c>
      <c r="Z164" s="340" t="n"/>
      <c r="AA164" s="340" t="n"/>
      <c r="AB164" s="340" t="n"/>
      <c r="AC164" s="340" t="n"/>
      <c r="AD164" s="340" t="n"/>
      <c r="AE164" s="340" t="n"/>
      <c r="AF164" s="340" t="n"/>
      <c r="AG164" s="340" t="n"/>
      <c r="AH164" s="340" t="n"/>
      <c r="AI164" s="340" t="n"/>
      <c r="AJ164" s="340" t="n"/>
      <c r="AK164" s="340" t="n"/>
      <c r="AL164" s="309">
        <f>NOT(OR(ISBLANK(S164),ISBLANK(T164),ISBLANK(U164),ISBLANK(V164),AND(ISBLANK(W164),ISBLANK(X164))))</f>
        <v/>
      </c>
      <c r="AM164" s="309" t="n">
        <v>25</v>
      </c>
      <c r="AN164" s="309">
        <f>IF(AM164&lt;=30,1,IF(AM164&lt;=60,2,IF(AM164&lt;=100,3,"bd")))</f>
        <v/>
      </c>
      <c r="AO164" s="309">
        <f>AND(A164&gt;=zakresy_produkcyjne!B$2,A164&lt;=zakresy_produkcyjne!B$3)</f>
        <v/>
      </c>
      <c r="AP164" s="309">
        <f>AND(B164&gt;=zakresy_produkcyjne!C$2,B164&lt;=zakresy_produkcyjne!C$3)</f>
        <v/>
      </c>
      <c r="AQ164" s="309">
        <f>AND(C164&gt;=zakresy_produkcyjne!D$2,C164&lt;=zakresy_produkcyjne!D$3)</f>
        <v/>
      </c>
      <c r="AR164" s="309">
        <f>AND(D164&gt;=zakresy_produkcyjne!E$2,D164&lt;=zakresy_produkcyjne!E$3)</f>
        <v/>
      </c>
      <c r="AS164" s="309">
        <f>AND(E164&gt;=zakresy_produkcyjne!F$2,E164&lt;=zakresy_produkcyjne!F$3)</f>
        <v/>
      </c>
      <c r="AT164" s="309">
        <f>AND(F164&gt;=zakresy_produkcyjne!G$2,F164&lt;=zakresy_produkcyjne!G$3)</f>
        <v/>
      </c>
      <c r="AU164" s="309">
        <f>AND(G164&gt;=zakresy_produkcyjne!H$2,G164&lt;=zakresy_produkcyjne!H$3)</f>
        <v/>
      </c>
      <c r="AV164" s="309">
        <f>AND(O164&gt;=zakresy_produkcyjne!I$2,O164&lt;=zakresy_produkcyjne!I$3)</f>
        <v/>
      </c>
      <c r="AW164" s="309">
        <f>AND(P164&gt;=zakresy_produkcyjne!J$2,P164&lt;=zakresy_produkcyjne!J$3)</f>
        <v/>
      </c>
      <c r="AX164" s="309">
        <f>AND(Q164&gt;=zakresy_produkcyjne!K$2,Q164&lt;=zakresy_produkcyjne!K$3)</f>
        <v/>
      </c>
      <c r="AY164" s="309">
        <f>AND(R164&gt;=zakresy_produkcyjne!L$2,R164&lt;=zakresy_produkcyjne!L$3)</f>
        <v/>
      </c>
      <c r="AZ164" s="328">
        <f>AND(AO164:AU164)</f>
        <v/>
      </c>
      <c r="BA164" s="328">
        <f>AND(AV164:AY164)</f>
        <v/>
      </c>
      <c r="BB164" s="328">
        <f>AND(AZ164:BA164)</f>
        <v/>
      </c>
      <c r="BC164" s="309">
        <f>AO164*zakresy_produkcyjne!B$4+AP164*zakresy_produkcyjne!C$4+AQ164*zakresy_produkcyjne!D$4+AR164*zakresy_produkcyjne!E$4+AS164*zakresy_produkcyjne!F$4+AT164*zakresy_produkcyjne!G$4+AU164*zakresy_produkcyjne!H$4+AV164*zakresy_produkcyjne!I$4+AW164*zakresy_produkcyjne!J$4+AX164*zakresy_produkcyjne!K$4+AY164*zakresy_produkcyjne!L$4</f>
        <v/>
      </c>
    </row>
    <row customHeight="1" ht="15" r="165" s="311">
      <c r="A165" s="337" t="n">
        <v>3.39</v>
      </c>
      <c r="B165" s="337" t="n">
        <v>2.62</v>
      </c>
      <c r="C165" s="337" t="n">
        <v>0.29</v>
      </c>
      <c r="D165" s="337" t="n">
        <v>0.036</v>
      </c>
      <c r="E165" s="337" t="n">
        <v>0.51</v>
      </c>
      <c r="F165" s="337" t="n">
        <v>0.72</v>
      </c>
      <c r="G165" s="337" t="n">
        <v>0</v>
      </c>
      <c r="H165" s="337" t="n">
        <v>0.01</v>
      </c>
      <c r="I165" s="337" t="n">
        <v>0.042</v>
      </c>
      <c r="J165" s="337" t="n">
        <v>0</v>
      </c>
      <c r="K165" s="337" t="n">
        <v>0</v>
      </c>
      <c r="L165" s="337" t="n">
        <v>0</v>
      </c>
      <c r="M165" s="337" t="n">
        <v>0</v>
      </c>
      <c r="N165" s="337" t="n">
        <v>0</v>
      </c>
      <c r="O165" s="337" t="n">
        <v>920</v>
      </c>
      <c r="P165" s="337" t="n">
        <v>90</v>
      </c>
      <c r="Q165" s="337" t="n">
        <v>400</v>
      </c>
      <c r="R165" s="337" t="n">
        <v>64</v>
      </c>
      <c r="S165" s="337" t="n"/>
      <c r="T165" s="337" t="n"/>
      <c r="U165" s="337" t="n"/>
      <c r="V165" s="337" t="n"/>
      <c r="W165" s="338" t="n">
        <v>17.8666666666667</v>
      </c>
      <c r="X165" s="337">
        <f>11*W165</f>
        <v/>
      </c>
      <c r="Y165" s="598" t="n">
        <v>4</v>
      </c>
      <c r="Z165" s="340" t="n"/>
      <c r="AA165" s="340" t="n"/>
      <c r="AB165" s="340" t="n"/>
      <c r="AC165" s="340" t="n"/>
      <c r="AD165" s="340" t="n"/>
      <c r="AE165" s="340" t="n"/>
      <c r="AF165" s="340" t="n"/>
      <c r="AG165" s="340" t="n"/>
      <c r="AH165" s="340" t="n"/>
      <c r="AI165" s="340" t="n"/>
      <c r="AJ165" s="340" t="n"/>
      <c r="AK165" s="340" t="n"/>
      <c r="AL165" s="309">
        <f>NOT(OR(ISBLANK(S165),ISBLANK(T165),ISBLANK(U165),ISBLANK(V165),AND(ISBLANK(W165),ISBLANK(X165))))</f>
        <v/>
      </c>
      <c r="AM165" s="309" t="n">
        <v>25</v>
      </c>
      <c r="AN165" s="309">
        <f>IF(AM165&lt;=30,1,IF(AM165&lt;=60,2,IF(AM165&lt;=100,3,"bd")))</f>
        <v/>
      </c>
      <c r="AO165" s="309">
        <f>AND(A165&gt;=zakresy_produkcyjne!B$2,A165&lt;=zakresy_produkcyjne!B$3)</f>
        <v/>
      </c>
      <c r="AP165" s="309">
        <f>AND(B165&gt;=zakresy_produkcyjne!C$2,B165&lt;=zakresy_produkcyjne!C$3)</f>
        <v/>
      </c>
      <c r="AQ165" s="309">
        <f>AND(C165&gt;=zakresy_produkcyjne!D$2,C165&lt;=zakresy_produkcyjne!D$3)</f>
        <v/>
      </c>
      <c r="AR165" s="309">
        <f>AND(D165&gt;=zakresy_produkcyjne!E$2,D165&lt;=zakresy_produkcyjne!E$3)</f>
        <v/>
      </c>
      <c r="AS165" s="309">
        <f>AND(E165&gt;=zakresy_produkcyjne!F$2,E165&lt;=zakresy_produkcyjne!F$3)</f>
        <v/>
      </c>
      <c r="AT165" s="309">
        <f>AND(F165&gt;=zakresy_produkcyjne!G$2,F165&lt;=zakresy_produkcyjne!G$3)</f>
        <v/>
      </c>
      <c r="AU165" s="309">
        <f>AND(G165&gt;=zakresy_produkcyjne!H$2,G165&lt;=zakresy_produkcyjne!H$3)</f>
        <v/>
      </c>
      <c r="AV165" s="309">
        <f>AND(O165&gt;=zakresy_produkcyjne!I$2,O165&lt;=zakresy_produkcyjne!I$3)</f>
        <v/>
      </c>
      <c r="AW165" s="309">
        <f>AND(P165&gt;=zakresy_produkcyjne!J$2,P165&lt;=zakresy_produkcyjne!J$3)</f>
        <v/>
      </c>
      <c r="AX165" s="309">
        <f>AND(Q165&gt;=zakresy_produkcyjne!K$2,Q165&lt;=zakresy_produkcyjne!K$3)</f>
        <v/>
      </c>
      <c r="AY165" s="309">
        <f>AND(R165&gt;=zakresy_produkcyjne!L$2,R165&lt;=zakresy_produkcyjne!L$3)</f>
        <v/>
      </c>
      <c r="AZ165" s="328">
        <f>AND(AO165:AU165)</f>
        <v/>
      </c>
      <c r="BA165" s="328">
        <f>AND(AV165:AY165)</f>
        <v/>
      </c>
      <c r="BB165" s="328">
        <f>AND(AZ165:BA165)</f>
        <v/>
      </c>
      <c r="BC165" s="309">
        <f>AO165*zakresy_produkcyjne!B$4+AP165*zakresy_produkcyjne!C$4+AQ165*zakresy_produkcyjne!D$4+AR165*zakresy_produkcyjne!E$4+AS165*zakresy_produkcyjne!F$4+AT165*zakresy_produkcyjne!G$4+AU165*zakresy_produkcyjne!H$4+AV165*zakresy_produkcyjne!I$4+AW165*zakresy_produkcyjne!J$4+AX165*zakresy_produkcyjne!K$4+AY165*zakresy_produkcyjne!L$4</f>
        <v/>
      </c>
    </row>
    <row customHeight="1" ht="15" r="166" s="311">
      <c r="A166" s="337" t="n">
        <v>3.39</v>
      </c>
      <c r="B166" s="337" t="n">
        <v>2.62</v>
      </c>
      <c r="C166" s="337" t="n">
        <v>0.29</v>
      </c>
      <c r="D166" s="337" t="n">
        <v>0.036</v>
      </c>
      <c r="E166" s="337" t="n">
        <v>0.51</v>
      </c>
      <c r="F166" s="337" t="n">
        <v>0.72</v>
      </c>
      <c r="G166" s="337" t="n">
        <v>0</v>
      </c>
      <c r="H166" s="337" t="n">
        <v>0.01</v>
      </c>
      <c r="I166" s="337" t="n">
        <v>0.042</v>
      </c>
      <c r="J166" s="337" t="n">
        <v>0</v>
      </c>
      <c r="K166" s="337" t="n">
        <v>0</v>
      </c>
      <c r="L166" s="337" t="n">
        <v>0</v>
      </c>
      <c r="M166" s="337" t="n">
        <v>0</v>
      </c>
      <c r="N166" s="337" t="n">
        <v>0</v>
      </c>
      <c r="O166" s="337" t="n">
        <v>933</v>
      </c>
      <c r="P166" s="337" t="n">
        <v>90</v>
      </c>
      <c r="Q166" s="337" t="n">
        <v>300</v>
      </c>
      <c r="R166" s="337" t="n">
        <v>8</v>
      </c>
      <c r="S166" s="337" t="n"/>
      <c r="T166" s="337" t="n"/>
      <c r="U166" s="337" t="n"/>
      <c r="V166" s="337" t="n"/>
      <c r="W166" s="338" t="n">
        <v>10.8</v>
      </c>
      <c r="X166" s="337">
        <f>11*W166</f>
        <v/>
      </c>
      <c r="Y166" s="598" t="n">
        <v>4</v>
      </c>
      <c r="Z166" s="340" t="n"/>
      <c r="AA166" s="340" t="n"/>
      <c r="AB166" s="340" t="n"/>
      <c r="AC166" s="340" t="n"/>
      <c r="AD166" s="340" t="n"/>
      <c r="AE166" s="340" t="n"/>
      <c r="AF166" s="340" t="n"/>
      <c r="AG166" s="340" t="n"/>
      <c r="AH166" s="340" t="n"/>
      <c r="AI166" s="340" t="n"/>
      <c r="AJ166" s="340" t="n"/>
      <c r="AK166" s="340" t="n"/>
      <c r="AL166" s="309">
        <f>NOT(OR(ISBLANK(S166),ISBLANK(T166),ISBLANK(U166),ISBLANK(V166),AND(ISBLANK(W166),ISBLANK(X166))))</f>
        <v/>
      </c>
      <c r="AM166" s="309" t="n">
        <v>25</v>
      </c>
      <c r="AN166" s="309">
        <f>IF(AM166&lt;=30,1,IF(AM166&lt;=60,2,IF(AM166&lt;=100,3,"bd")))</f>
        <v/>
      </c>
      <c r="AO166" s="309">
        <f>AND(A166&gt;=zakresy_produkcyjne!B$2,A166&lt;=zakresy_produkcyjne!B$3)</f>
        <v/>
      </c>
      <c r="AP166" s="309">
        <f>AND(B166&gt;=zakresy_produkcyjne!C$2,B166&lt;=zakresy_produkcyjne!C$3)</f>
        <v/>
      </c>
      <c r="AQ166" s="309">
        <f>AND(C166&gt;=zakresy_produkcyjne!D$2,C166&lt;=zakresy_produkcyjne!D$3)</f>
        <v/>
      </c>
      <c r="AR166" s="309">
        <f>AND(D166&gt;=zakresy_produkcyjne!E$2,D166&lt;=zakresy_produkcyjne!E$3)</f>
        <v/>
      </c>
      <c r="AS166" s="309">
        <f>AND(E166&gt;=zakresy_produkcyjne!F$2,E166&lt;=zakresy_produkcyjne!F$3)</f>
        <v/>
      </c>
      <c r="AT166" s="309">
        <f>AND(F166&gt;=zakresy_produkcyjne!G$2,F166&lt;=zakresy_produkcyjne!G$3)</f>
        <v/>
      </c>
      <c r="AU166" s="309">
        <f>AND(G166&gt;=zakresy_produkcyjne!H$2,G166&lt;=zakresy_produkcyjne!H$3)</f>
        <v/>
      </c>
      <c r="AV166" s="309">
        <f>AND(O166&gt;=zakresy_produkcyjne!I$2,O166&lt;=zakresy_produkcyjne!I$3)</f>
        <v/>
      </c>
      <c r="AW166" s="309">
        <f>AND(P166&gt;=zakresy_produkcyjne!J$2,P166&lt;=zakresy_produkcyjne!J$3)</f>
        <v/>
      </c>
      <c r="AX166" s="309">
        <f>AND(Q166&gt;=zakresy_produkcyjne!K$2,Q166&lt;=zakresy_produkcyjne!K$3)</f>
        <v/>
      </c>
      <c r="AY166" s="309">
        <f>AND(R166&gt;=zakresy_produkcyjne!L$2,R166&lt;=zakresy_produkcyjne!L$3)</f>
        <v/>
      </c>
      <c r="AZ166" s="328">
        <f>AND(AO166:AU166)</f>
        <v/>
      </c>
      <c r="BA166" s="328">
        <f>AND(AV166:AY166)</f>
        <v/>
      </c>
      <c r="BB166" s="328">
        <f>AND(AZ166:BA166)</f>
        <v/>
      </c>
      <c r="BC166" s="309">
        <f>AO166*zakresy_produkcyjne!B$4+AP166*zakresy_produkcyjne!C$4+AQ166*zakresy_produkcyjne!D$4+AR166*zakresy_produkcyjne!E$4+AS166*zakresy_produkcyjne!F$4+AT166*zakresy_produkcyjne!G$4+AU166*zakresy_produkcyjne!H$4+AV166*zakresy_produkcyjne!I$4+AW166*zakresy_produkcyjne!J$4+AX166*zakresy_produkcyjne!K$4+AY166*zakresy_produkcyjne!L$4</f>
        <v/>
      </c>
    </row>
    <row customHeight="1" ht="15" r="167" s="311">
      <c r="A167" s="337" t="n">
        <v>3.39</v>
      </c>
      <c r="B167" s="337" t="n">
        <v>2.62</v>
      </c>
      <c r="C167" s="337" t="n">
        <v>0.29</v>
      </c>
      <c r="D167" s="337" t="n">
        <v>0.036</v>
      </c>
      <c r="E167" s="337" t="n">
        <v>0.51</v>
      </c>
      <c r="F167" s="337" t="n">
        <v>0.72</v>
      </c>
      <c r="G167" s="337" t="n">
        <v>0</v>
      </c>
      <c r="H167" s="337" t="n">
        <v>0.01</v>
      </c>
      <c r="I167" s="337" t="n">
        <v>0.042</v>
      </c>
      <c r="J167" s="337" t="n">
        <v>0</v>
      </c>
      <c r="K167" s="337" t="n">
        <v>0</v>
      </c>
      <c r="L167" s="337" t="n">
        <v>0</v>
      </c>
      <c r="M167" s="337" t="n">
        <v>0</v>
      </c>
      <c r="N167" s="337" t="n">
        <v>0</v>
      </c>
      <c r="O167" s="337" t="n">
        <v>933</v>
      </c>
      <c r="P167" s="337" t="n">
        <v>90</v>
      </c>
      <c r="Q167" s="337" t="n">
        <v>300</v>
      </c>
      <c r="R167" s="337" t="n">
        <v>16</v>
      </c>
      <c r="S167" s="337" t="n"/>
      <c r="T167" s="337" t="n"/>
      <c r="U167" s="337" t="n"/>
      <c r="V167" s="337" t="n"/>
      <c r="W167" s="338" t="n">
        <v>11.7333333333333</v>
      </c>
      <c r="X167" s="337">
        <f>11*W167</f>
        <v/>
      </c>
      <c r="Y167" s="598" t="n">
        <v>4</v>
      </c>
      <c r="Z167" s="340" t="n"/>
      <c r="AA167" s="340" t="n"/>
      <c r="AB167" s="340" t="n"/>
      <c r="AC167" s="340" t="n"/>
      <c r="AD167" s="340" t="n">
        <v>1</v>
      </c>
      <c r="AE167" s="340" t="n"/>
      <c r="AF167" s="340" t="n"/>
      <c r="AG167" s="340" t="n"/>
      <c r="AH167" s="340" t="n"/>
      <c r="AI167" s="340" t="n"/>
      <c r="AJ167" s="340" t="n"/>
      <c r="AK167" s="340" t="n"/>
      <c r="AL167" s="309">
        <f>NOT(OR(ISBLANK(S167),ISBLANK(T167),ISBLANK(U167),ISBLANK(V167),AND(ISBLANK(W167),ISBLANK(X167))))</f>
        <v/>
      </c>
      <c r="AM167" s="309" t="n">
        <v>25</v>
      </c>
      <c r="AN167" s="309">
        <f>IF(AM167&lt;=30,1,IF(AM167&lt;=60,2,IF(AM167&lt;=100,3,"bd")))</f>
        <v/>
      </c>
      <c r="AO167" s="309">
        <f>AND(A167&gt;=zakresy_produkcyjne!B$2,A167&lt;=zakresy_produkcyjne!B$3)</f>
        <v/>
      </c>
      <c r="AP167" s="309">
        <f>AND(B167&gt;=zakresy_produkcyjne!C$2,B167&lt;=zakresy_produkcyjne!C$3)</f>
        <v/>
      </c>
      <c r="AQ167" s="309">
        <f>AND(C167&gt;=zakresy_produkcyjne!D$2,C167&lt;=zakresy_produkcyjne!D$3)</f>
        <v/>
      </c>
      <c r="AR167" s="309">
        <f>AND(D167&gt;=zakresy_produkcyjne!E$2,D167&lt;=zakresy_produkcyjne!E$3)</f>
        <v/>
      </c>
      <c r="AS167" s="309">
        <f>AND(E167&gt;=zakresy_produkcyjne!F$2,E167&lt;=zakresy_produkcyjne!F$3)</f>
        <v/>
      </c>
      <c r="AT167" s="309">
        <f>AND(F167&gt;=zakresy_produkcyjne!G$2,F167&lt;=zakresy_produkcyjne!G$3)</f>
        <v/>
      </c>
      <c r="AU167" s="309">
        <f>AND(G167&gt;=zakresy_produkcyjne!H$2,G167&lt;=zakresy_produkcyjne!H$3)</f>
        <v/>
      </c>
      <c r="AV167" s="309">
        <f>AND(O167&gt;=zakresy_produkcyjne!I$2,O167&lt;=zakresy_produkcyjne!I$3)</f>
        <v/>
      </c>
      <c r="AW167" s="309">
        <f>AND(P167&gt;=zakresy_produkcyjne!J$2,P167&lt;=zakresy_produkcyjne!J$3)</f>
        <v/>
      </c>
      <c r="AX167" s="309">
        <f>AND(Q167&gt;=zakresy_produkcyjne!K$2,Q167&lt;=zakresy_produkcyjne!K$3)</f>
        <v/>
      </c>
      <c r="AY167" s="309">
        <f>AND(R167&gt;=zakresy_produkcyjne!L$2,R167&lt;=zakresy_produkcyjne!L$3)</f>
        <v/>
      </c>
      <c r="AZ167" s="328">
        <f>AND(AO167:AU167)</f>
        <v/>
      </c>
      <c r="BA167" s="328">
        <f>AND(AV167:AY167)</f>
        <v/>
      </c>
      <c r="BB167" s="328">
        <f>AND(AZ167:BA167)</f>
        <v/>
      </c>
      <c r="BC167" s="309">
        <f>AO167*zakresy_produkcyjne!B$4+AP167*zakresy_produkcyjne!C$4+AQ167*zakresy_produkcyjne!D$4+AR167*zakresy_produkcyjne!E$4+AS167*zakresy_produkcyjne!F$4+AT167*zakresy_produkcyjne!G$4+AU167*zakresy_produkcyjne!H$4+AV167*zakresy_produkcyjne!I$4+AW167*zakresy_produkcyjne!J$4+AX167*zakresy_produkcyjne!K$4+AY167*zakresy_produkcyjne!L$4</f>
        <v/>
      </c>
    </row>
    <row customHeight="1" ht="15" r="168" s="311">
      <c r="A168" s="337" t="n">
        <v>3.39</v>
      </c>
      <c r="B168" s="337" t="n">
        <v>2.62</v>
      </c>
      <c r="C168" s="337" t="n">
        <v>0.29</v>
      </c>
      <c r="D168" s="337" t="n">
        <v>0.036</v>
      </c>
      <c r="E168" s="337" t="n">
        <v>0.51</v>
      </c>
      <c r="F168" s="337" t="n">
        <v>0.72</v>
      </c>
      <c r="G168" s="337" t="n">
        <v>0</v>
      </c>
      <c r="H168" s="337" t="n">
        <v>0.01</v>
      </c>
      <c r="I168" s="337" t="n">
        <v>0.042</v>
      </c>
      <c r="J168" s="337" t="n">
        <v>0</v>
      </c>
      <c r="K168" s="337" t="n">
        <v>0</v>
      </c>
      <c r="L168" s="337" t="n">
        <v>0</v>
      </c>
      <c r="M168" s="337" t="n">
        <v>0</v>
      </c>
      <c r="N168" s="337" t="n">
        <v>0</v>
      </c>
      <c r="O168" s="337" t="n">
        <v>933</v>
      </c>
      <c r="P168" s="337" t="n">
        <v>90</v>
      </c>
      <c r="Q168" s="337" t="n">
        <v>300</v>
      </c>
      <c r="R168" s="337" t="n">
        <v>32</v>
      </c>
      <c r="S168" s="337" t="n"/>
      <c r="T168" s="337" t="n"/>
      <c r="U168" s="337" t="n"/>
      <c r="V168" s="337" t="n"/>
      <c r="W168" s="338" t="n">
        <v>11.8666666666667</v>
      </c>
      <c r="X168" s="337">
        <f>11*W168</f>
        <v/>
      </c>
      <c r="Y168" s="598" t="n">
        <v>4</v>
      </c>
      <c r="Z168" s="340" t="n"/>
      <c r="AA168" s="340" t="n"/>
      <c r="AB168" s="340" t="n"/>
      <c r="AC168" s="340" t="n"/>
      <c r="AD168" s="340" t="n"/>
      <c r="AE168" s="340" t="n"/>
      <c r="AF168" s="340" t="n"/>
      <c r="AG168" s="340" t="n"/>
      <c r="AH168" s="340" t="n"/>
      <c r="AI168" s="340" t="n"/>
      <c r="AJ168" s="340" t="n"/>
      <c r="AK168" s="340" t="n"/>
      <c r="AL168" s="309">
        <f>NOT(OR(ISBLANK(S168),ISBLANK(T168),ISBLANK(U168),ISBLANK(V168),AND(ISBLANK(W168),ISBLANK(X168))))</f>
        <v/>
      </c>
      <c r="AM168" s="309" t="n">
        <v>25</v>
      </c>
      <c r="AN168" s="309">
        <f>IF(AM168&lt;=30,1,IF(AM168&lt;=60,2,IF(AM168&lt;=100,3,"bd")))</f>
        <v/>
      </c>
      <c r="AO168" s="309">
        <f>AND(A168&gt;=zakresy_produkcyjne!B$2,A168&lt;=zakresy_produkcyjne!B$3)</f>
        <v/>
      </c>
      <c r="AP168" s="309">
        <f>AND(B168&gt;=zakresy_produkcyjne!C$2,B168&lt;=zakresy_produkcyjne!C$3)</f>
        <v/>
      </c>
      <c r="AQ168" s="309">
        <f>AND(C168&gt;=zakresy_produkcyjne!D$2,C168&lt;=zakresy_produkcyjne!D$3)</f>
        <v/>
      </c>
      <c r="AR168" s="309">
        <f>AND(D168&gt;=zakresy_produkcyjne!E$2,D168&lt;=zakresy_produkcyjne!E$3)</f>
        <v/>
      </c>
      <c r="AS168" s="309">
        <f>AND(E168&gt;=zakresy_produkcyjne!F$2,E168&lt;=zakresy_produkcyjne!F$3)</f>
        <v/>
      </c>
      <c r="AT168" s="309">
        <f>AND(F168&gt;=zakresy_produkcyjne!G$2,F168&lt;=zakresy_produkcyjne!G$3)</f>
        <v/>
      </c>
      <c r="AU168" s="309">
        <f>AND(G168&gt;=zakresy_produkcyjne!H$2,G168&lt;=zakresy_produkcyjne!H$3)</f>
        <v/>
      </c>
      <c r="AV168" s="309">
        <f>AND(O168&gt;=zakresy_produkcyjne!I$2,O168&lt;=zakresy_produkcyjne!I$3)</f>
        <v/>
      </c>
      <c r="AW168" s="309">
        <f>AND(P168&gt;=zakresy_produkcyjne!J$2,P168&lt;=zakresy_produkcyjne!J$3)</f>
        <v/>
      </c>
      <c r="AX168" s="309">
        <f>AND(Q168&gt;=zakresy_produkcyjne!K$2,Q168&lt;=zakresy_produkcyjne!K$3)</f>
        <v/>
      </c>
      <c r="AY168" s="309">
        <f>AND(R168&gt;=zakresy_produkcyjne!L$2,R168&lt;=zakresy_produkcyjne!L$3)</f>
        <v/>
      </c>
      <c r="AZ168" s="328">
        <f>AND(AO168:AU168)</f>
        <v/>
      </c>
      <c r="BA168" s="328">
        <f>AND(AV168:AY168)</f>
        <v/>
      </c>
      <c r="BB168" s="328">
        <f>AND(AZ168:BA168)</f>
        <v/>
      </c>
      <c r="BC168" s="309">
        <f>AO168*zakresy_produkcyjne!B$4+AP168*zakresy_produkcyjne!C$4+AQ168*zakresy_produkcyjne!D$4+AR168*zakresy_produkcyjne!E$4+AS168*zakresy_produkcyjne!F$4+AT168*zakresy_produkcyjne!G$4+AU168*zakresy_produkcyjne!H$4+AV168*zakresy_produkcyjne!I$4+AW168*zakresy_produkcyjne!J$4+AX168*zakresy_produkcyjne!K$4+AY168*zakresy_produkcyjne!L$4</f>
        <v/>
      </c>
    </row>
    <row customHeight="1" ht="15" r="169" s="311">
      <c r="A169" s="337" t="n">
        <v>3.39</v>
      </c>
      <c r="B169" s="337" t="n">
        <v>2.62</v>
      </c>
      <c r="C169" s="337" t="n">
        <v>0.29</v>
      </c>
      <c r="D169" s="337" t="n">
        <v>0.036</v>
      </c>
      <c r="E169" s="337" t="n">
        <v>0.51</v>
      </c>
      <c r="F169" s="337" t="n">
        <v>0.72</v>
      </c>
      <c r="G169" s="337" t="n">
        <v>0</v>
      </c>
      <c r="H169" s="337" t="n">
        <v>0.01</v>
      </c>
      <c r="I169" s="337" t="n">
        <v>0.042</v>
      </c>
      <c r="J169" s="337" t="n">
        <v>0</v>
      </c>
      <c r="K169" s="337" t="n">
        <v>0</v>
      </c>
      <c r="L169" s="337" t="n">
        <v>0</v>
      </c>
      <c r="M169" s="337" t="n">
        <v>0</v>
      </c>
      <c r="N169" s="337" t="n">
        <v>0</v>
      </c>
      <c r="O169" s="337" t="n">
        <v>933</v>
      </c>
      <c r="P169" s="337" t="n">
        <v>90</v>
      </c>
      <c r="Q169" s="337" t="n">
        <v>300</v>
      </c>
      <c r="R169" s="337" t="n">
        <v>64</v>
      </c>
      <c r="S169" s="337" t="n"/>
      <c r="T169" s="337" t="n"/>
      <c r="U169" s="337" t="n"/>
      <c r="V169" s="337" t="n"/>
      <c r="W169" s="338" t="n">
        <v>12.3333333333333</v>
      </c>
      <c r="X169" s="337">
        <f>11*W169</f>
        <v/>
      </c>
      <c r="Y169" s="598" t="n">
        <v>4</v>
      </c>
      <c r="Z169" s="340" t="n"/>
      <c r="AA169" s="340" t="n"/>
      <c r="AB169" s="340" t="n"/>
      <c r="AC169" s="340" t="n"/>
      <c r="AD169" s="340" t="n"/>
      <c r="AE169" s="340" t="n"/>
      <c r="AF169" s="340" t="n"/>
      <c r="AG169" s="340" t="n"/>
      <c r="AH169" s="340" t="n"/>
      <c r="AI169" s="340" t="n"/>
      <c r="AJ169" s="340" t="n"/>
      <c r="AK169" s="340" t="n"/>
      <c r="AL169" s="309">
        <f>NOT(OR(ISBLANK(S169),ISBLANK(T169),ISBLANK(U169),ISBLANK(V169),AND(ISBLANK(W169),ISBLANK(X169))))</f>
        <v/>
      </c>
      <c r="AM169" s="309" t="n">
        <v>25</v>
      </c>
      <c r="AN169" s="309">
        <f>IF(AM169&lt;=30,1,IF(AM169&lt;=60,2,IF(AM169&lt;=100,3,"bd")))</f>
        <v/>
      </c>
      <c r="AO169" s="309">
        <f>AND(A169&gt;=zakresy_produkcyjne!B$2,A169&lt;=zakresy_produkcyjne!B$3)</f>
        <v/>
      </c>
      <c r="AP169" s="309">
        <f>AND(B169&gt;=zakresy_produkcyjne!C$2,B169&lt;=zakresy_produkcyjne!C$3)</f>
        <v/>
      </c>
      <c r="AQ169" s="309">
        <f>AND(C169&gt;=zakresy_produkcyjne!D$2,C169&lt;=zakresy_produkcyjne!D$3)</f>
        <v/>
      </c>
      <c r="AR169" s="309">
        <f>AND(D169&gt;=zakresy_produkcyjne!E$2,D169&lt;=zakresy_produkcyjne!E$3)</f>
        <v/>
      </c>
      <c r="AS169" s="309">
        <f>AND(E169&gt;=zakresy_produkcyjne!F$2,E169&lt;=zakresy_produkcyjne!F$3)</f>
        <v/>
      </c>
      <c r="AT169" s="309">
        <f>AND(F169&gt;=zakresy_produkcyjne!G$2,F169&lt;=zakresy_produkcyjne!G$3)</f>
        <v/>
      </c>
      <c r="AU169" s="309">
        <f>AND(G169&gt;=zakresy_produkcyjne!H$2,G169&lt;=zakresy_produkcyjne!H$3)</f>
        <v/>
      </c>
      <c r="AV169" s="309">
        <f>AND(O169&gt;=zakresy_produkcyjne!I$2,O169&lt;=zakresy_produkcyjne!I$3)</f>
        <v/>
      </c>
      <c r="AW169" s="309">
        <f>AND(P169&gt;=zakresy_produkcyjne!J$2,P169&lt;=zakresy_produkcyjne!J$3)</f>
        <v/>
      </c>
      <c r="AX169" s="309">
        <f>AND(Q169&gt;=zakresy_produkcyjne!K$2,Q169&lt;=zakresy_produkcyjne!K$3)</f>
        <v/>
      </c>
      <c r="AY169" s="309">
        <f>AND(R169&gt;=zakresy_produkcyjne!L$2,R169&lt;=zakresy_produkcyjne!L$3)</f>
        <v/>
      </c>
      <c r="AZ169" s="328">
        <f>AND(AO169:AU169)</f>
        <v/>
      </c>
      <c r="BA169" s="328">
        <f>AND(AV169:AY169)</f>
        <v/>
      </c>
      <c r="BB169" s="328">
        <f>AND(AZ169:BA169)</f>
        <v/>
      </c>
      <c r="BC169" s="309">
        <f>AO169*zakresy_produkcyjne!B$4+AP169*zakresy_produkcyjne!C$4+AQ169*zakresy_produkcyjne!D$4+AR169*zakresy_produkcyjne!E$4+AS169*zakresy_produkcyjne!F$4+AT169*zakresy_produkcyjne!G$4+AU169*zakresy_produkcyjne!H$4+AV169*zakresy_produkcyjne!I$4+AW169*zakresy_produkcyjne!J$4+AX169*zakresy_produkcyjne!K$4+AY169*zakresy_produkcyjne!L$4</f>
        <v/>
      </c>
    </row>
    <row customHeight="1" ht="15" r="170" s="311">
      <c r="A170" s="337" t="n">
        <v>3.39</v>
      </c>
      <c r="B170" s="337" t="n">
        <v>2.62</v>
      </c>
      <c r="C170" s="337" t="n">
        <v>0.29</v>
      </c>
      <c r="D170" s="337" t="n">
        <v>0.036</v>
      </c>
      <c r="E170" s="337" t="n">
        <v>0.51</v>
      </c>
      <c r="F170" s="337" t="n">
        <v>0.72</v>
      </c>
      <c r="G170" s="337" t="n">
        <v>0</v>
      </c>
      <c r="H170" s="337" t="n">
        <v>0.01</v>
      </c>
      <c r="I170" s="337" t="n">
        <v>0.042</v>
      </c>
      <c r="J170" s="337" t="n">
        <v>0</v>
      </c>
      <c r="K170" s="337" t="n">
        <v>0</v>
      </c>
      <c r="L170" s="337" t="n">
        <v>0</v>
      </c>
      <c r="M170" s="337" t="n">
        <v>0</v>
      </c>
      <c r="N170" s="337" t="n">
        <v>0</v>
      </c>
      <c r="O170" s="337" t="n">
        <v>933</v>
      </c>
      <c r="P170" s="337" t="n">
        <v>90</v>
      </c>
      <c r="Q170" s="337" t="n">
        <v>400</v>
      </c>
      <c r="R170" s="337" t="n">
        <v>8</v>
      </c>
      <c r="S170" s="337" t="n"/>
      <c r="T170" s="337" t="n"/>
      <c r="U170" s="337" t="n"/>
      <c r="V170" s="337" t="n"/>
      <c r="W170" s="338" t="n">
        <v>14.1666666666667</v>
      </c>
      <c r="X170" s="337">
        <f>11*W170</f>
        <v/>
      </c>
      <c r="Y170" s="598" t="n">
        <v>4</v>
      </c>
      <c r="Z170" s="340" t="n"/>
      <c r="AA170" s="340" t="n"/>
      <c r="AB170" s="340" t="n"/>
      <c r="AC170" s="340" t="n"/>
      <c r="AD170" s="340" t="n"/>
      <c r="AE170" s="340" t="n"/>
      <c r="AF170" s="340" t="n"/>
      <c r="AG170" s="340" t="n"/>
      <c r="AH170" s="340" t="n"/>
      <c r="AI170" s="340" t="n"/>
      <c r="AJ170" s="340" t="n"/>
      <c r="AK170" s="340" t="n"/>
      <c r="AL170" s="309">
        <f>NOT(OR(ISBLANK(S170),ISBLANK(T170),ISBLANK(U170),ISBLANK(V170),AND(ISBLANK(W170),ISBLANK(X170))))</f>
        <v/>
      </c>
      <c r="AM170" s="309" t="n">
        <v>25</v>
      </c>
      <c r="AN170" s="309">
        <f>IF(AM170&lt;=30,1,IF(AM170&lt;=60,2,IF(AM170&lt;=100,3,"bd")))</f>
        <v/>
      </c>
      <c r="AO170" s="309">
        <f>AND(A170&gt;=zakresy_produkcyjne!B$2,A170&lt;=zakresy_produkcyjne!B$3)</f>
        <v/>
      </c>
      <c r="AP170" s="309">
        <f>AND(B170&gt;=zakresy_produkcyjne!C$2,B170&lt;=zakresy_produkcyjne!C$3)</f>
        <v/>
      </c>
      <c r="AQ170" s="309">
        <f>AND(C170&gt;=zakresy_produkcyjne!D$2,C170&lt;=zakresy_produkcyjne!D$3)</f>
        <v/>
      </c>
      <c r="AR170" s="309">
        <f>AND(D170&gt;=zakresy_produkcyjne!E$2,D170&lt;=zakresy_produkcyjne!E$3)</f>
        <v/>
      </c>
      <c r="AS170" s="309">
        <f>AND(E170&gt;=zakresy_produkcyjne!F$2,E170&lt;=zakresy_produkcyjne!F$3)</f>
        <v/>
      </c>
      <c r="AT170" s="309">
        <f>AND(F170&gt;=zakresy_produkcyjne!G$2,F170&lt;=zakresy_produkcyjne!G$3)</f>
        <v/>
      </c>
      <c r="AU170" s="309">
        <f>AND(G170&gt;=zakresy_produkcyjne!H$2,G170&lt;=zakresy_produkcyjne!H$3)</f>
        <v/>
      </c>
      <c r="AV170" s="309">
        <f>AND(O170&gt;=zakresy_produkcyjne!I$2,O170&lt;=zakresy_produkcyjne!I$3)</f>
        <v/>
      </c>
      <c r="AW170" s="309">
        <f>AND(P170&gt;=zakresy_produkcyjne!J$2,P170&lt;=zakresy_produkcyjne!J$3)</f>
        <v/>
      </c>
      <c r="AX170" s="309">
        <f>AND(Q170&gt;=zakresy_produkcyjne!K$2,Q170&lt;=zakresy_produkcyjne!K$3)</f>
        <v/>
      </c>
      <c r="AY170" s="309">
        <f>AND(R170&gt;=zakresy_produkcyjne!L$2,R170&lt;=zakresy_produkcyjne!L$3)</f>
        <v/>
      </c>
      <c r="AZ170" s="328">
        <f>AND(AO170:AU170)</f>
        <v/>
      </c>
      <c r="BA170" s="328">
        <f>AND(AV170:AY170)</f>
        <v/>
      </c>
      <c r="BB170" s="328">
        <f>AND(AZ170:BA170)</f>
        <v/>
      </c>
      <c r="BC170" s="309">
        <f>AO170*zakresy_produkcyjne!B$4+AP170*zakresy_produkcyjne!C$4+AQ170*zakresy_produkcyjne!D$4+AR170*zakresy_produkcyjne!E$4+AS170*zakresy_produkcyjne!F$4+AT170*zakresy_produkcyjne!G$4+AU170*zakresy_produkcyjne!H$4+AV170*zakresy_produkcyjne!I$4+AW170*zakresy_produkcyjne!J$4+AX170*zakresy_produkcyjne!K$4+AY170*zakresy_produkcyjne!L$4</f>
        <v/>
      </c>
    </row>
    <row customHeight="1" ht="15" r="171" s="311">
      <c r="A171" s="337" t="n">
        <v>3.39</v>
      </c>
      <c r="B171" s="337" t="n">
        <v>2.62</v>
      </c>
      <c r="C171" s="337" t="n">
        <v>0.29</v>
      </c>
      <c r="D171" s="337" t="n">
        <v>0.036</v>
      </c>
      <c r="E171" s="337" t="n">
        <v>0.51</v>
      </c>
      <c r="F171" s="337" t="n">
        <v>0.72</v>
      </c>
      <c r="G171" s="337" t="n">
        <v>0</v>
      </c>
      <c r="H171" s="337" t="n">
        <v>0.01</v>
      </c>
      <c r="I171" s="337" t="n">
        <v>0.042</v>
      </c>
      <c r="J171" s="337" t="n">
        <v>0</v>
      </c>
      <c r="K171" s="337" t="n">
        <v>0</v>
      </c>
      <c r="L171" s="337" t="n">
        <v>0</v>
      </c>
      <c r="M171" s="337" t="n">
        <v>0</v>
      </c>
      <c r="N171" s="337" t="n">
        <v>0</v>
      </c>
      <c r="O171" s="337" t="n">
        <v>933</v>
      </c>
      <c r="P171" s="337" t="n">
        <v>90</v>
      </c>
      <c r="Q171" s="337" t="n">
        <v>400</v>
      </c>
      <c r="R171" s="337" t="n">
        <v>16</v>
      </c>
      <c r="S171" s="337" t="n"/>
      <c r="T171" s="337" t="n"/>
      <c r="U171" s="337" t="n"/>
      <c r="V171" s="337" t="n"/>
      <c r="W171" s="338" t="n">
        <v>17.5666666666667</v>
      </c>
      <c r="X171" s="337">
        <f>11*W171</f>
        <v/>
      </c>
      <c r="Y171" s="598" t="n">
        <v>4</v>
      </c>
      <c r="Z171" s="340" t="n"/>
      <c r="AA171" s="340" t="n"/>
      <c r="AB171" s="340" t="n"/>
      <c r="AC171" s="340" t="n"/>
      <c r="AD171" s="340" t="n"/>
      <c r="AE171" s="340" t="n"/>
      <c r="AF171" s="340" t="n"/>
      <c r="AG171" s="340" t="n"/>
      <c r="AH171" s="340" t="n"/>
      <c r="AI171" s="340" t="n"/>
      <c r="AJ171" s="340" t="n"/>
      <c r="AK171" s="340" t="n"/>
      <c r="AL171" s="309">
        <f>NOT(OR(ISBLANK(S171),ISBLANK(T171),ISBLANK(U171),ISBLANK(V171),AND(ISBLANK(W171),ISBLANK(X171))))</f>
        <v/>
      </c>
      <c r="AM171" s="309" t="n">
        <v>25</v>
      </c>
      <c r="AN171" s="309">
        <f>IF(AM171&lt;=30,1,IF(AM171&lt;=60,2,IF(AM171&lt;=100,3,"bd")))</f>
        <v/>
      </c>
      <c r="AO171" s="309">
        <f>AND(A171&gt;=zakresy_produkcyjne!B$2,A171&lt;=zakresy_produkcyjne!B$3)</f>
        <v/>
      </c>
      <c r="AP171" s="309">
        <f>AND(B171&gt;=zakresy_produkcyjne!C$2,B171&lt;=zakresy_produkcyjne!C$3)</f>
        <v/>
      </c>
      <c r="AQ171" s="309">
        <f>AND(C171&gt;=zakresy_produkcyjne!D$2,C171&lt;=zakresy_produkcyjne!D$3)</f>
        <v/>
      </c>
      <c r="AR171" s="309">
        <f>AND(D171&gt;=zakresy_produkcyjne!E$2,D171&lt;=zakresy_produkcyjne!E$3)</f>
        <v/>
      </c>
      <c r="AS171" s="309">
        <f>AND(E171&gt;=zakresy_produkcyjne!F$2,E171&lt;=zakresy_produkcyjne!F$3)</f>
        <v/>
      </c>
      <c r="AT171" s="309">
        <f>AND(F171&gt;=zakresy_produkcyjne!G$2,F171&lt;=zakresy_produkcyjne!G$3)</f>
        <v/>
      </c>
      <c r="AU171" s="309">
        <f>AND(G171&gt;=zakresy_produkcyjne!H$2,G171&lt;=zakresy_produkcyjne!H$3)</f>
        <v/>
      </c>
      <c r="AV171" s="309">
        <f>AND(O171&gt;=zakresy_produkcyjne!I$2,O171&lt;=zakresy_produkcyjne!I$3)</f>
        <v/>
      </c>
      <c r="AW171" s="309">
        <f>AND(P171&gt;=zakresy_produkcyjne!J$2,P171&lt;=zakresy_produkcyjne!J$3)</f>
        <v/>
      </c>
      <c r="AX171" s="309">
        <f>AND(Q171&gt;=zakresy_produkcyjne!K$2,Q171&lt;=zakresy_produkcyjne!K$3)</f>
        <v/>
      </c>
      <c r="AY171" s="309">
        <f>AND(R171&gt;=zakresy_produkcyjne!L$2,R171&lt;=zakresy_produkcyjne!L$3)</f>
        <v/>
      </c>
      <c r="AZ171" s="328">
        <f>AND(AO171:AU171)</f>
        <v/>
      </c>
      <c r="BA171" s="328">
        <f>AND(AV171:AY171)</f>
        <v/>
      </c>
      <c r="BB171" s="328">
        <f>AND(AZ171:BA171)</f>
        <v/>
      </c>
      <c r="BC171" s="309">
        <f>AO171*zakresy_produkcyjne!B$4+AP171*zakresy_produkcyjne!C$4+AQ171*zakresy_produkcyjne!D$4+AR171*zakresy_produkcyjne!E$4+AS171*zakresy_produkcyjne!F$4+AT171*zakresy_produkcyjne!G$4+AU171*zakresy_produkcyjne!H$4+AV171*zakresy_produkcyjne!I$4+AW171*zakresy_produkcyjne!J$4+AX171*zakresy_produkcyjne!K$4+AY171*zakresy_produkcyjne!L$4</f>
        <v/>
      </c>
    </row>
    <row customHeight="1" ht="15" r="172" s="311">
      <c r="A172" s="337" t="n">
        <v>3.39</v>
      </c>
      <c r="B172" s="337" t="n">
        <v>2.62</v>
      </c>
      <c r="C172" s="337" t="n">
        <v>0.29</v>
      </c>
      <c r="D172" s="337" t="n">
        <v>0.036</v>
      </c>
      <c r="E172" s="337" t="n">
        <v>0.51</v>
      </c>
      <c r="F172" s="337" t="n">
        <v>0.72</v>
      </c>
      <c r="G172" s="337" t="n">
        <v>0</v>
      </c>
      <c r="H172" s="337" t="n">
        <v>0.01</v>
      </c>
      <c r="I172" s="337" t="n">
        <v>0.042</v>
      </c>
      <c r="J172" s="337" t="n">
        <v>0</v>
      </c>
      <c r="K172" s="337" t="n">
        <v>0</v>
      </c>
      <c r="L172" s="337" t="n">
        <v>0</v>
      </c>
      <c r="M172" s="337" t="n">
        <v>0</v>
      </c>
      <c r="N172" s="337" t="n">
        <v>0</v>
      </c>
      <c r="O172" s="337" t="n">
        <v>933</v>
      </c>
      <c r="P172" s="337" t="n">
        <v>90</v>
      </c>
      <c r="Q172" s="337" t="n">
        <v>400</v>
      </c>
      <c r="R172" s="337" t="n">
        <v>32</v>
      </c>
      <c r="S172" s="337" t="n"/>
      <c r="T172" s="337" t="n"/>
      <c r="U172" s="337" t="n"/>
      <c r="V172" s="337" t="n"/>
      <c r="W172" s="338" t="n">
        <v>17.8333333333333</v>
      </c>
      <c r="X172" s="337">
        <f>11*W172</f>
        <v/>
      </c>
      <c r="Y172" s="598" t="n">
        <v>4</v>
      </c>
      <c r="Z172" s="340" t="n"/>
      <c r="AA172" s="340" t="n"/>
      <c r="AB172" s="340" t="n"/>
      <c r="AC172" s="340" t="n"/>
      <c r="AD172" s="340" t="n"/>
      <c r="AE172" s="340" t="n"/>
      <c r="AF172" s="340" t="n"/>
      <c r="AG172" s="340" t="n"/>
      <c r="AH172" s="340" t="n"/>
      <c r="AI172" s="340" t="n"/>
      <c r="AJ172" s="340" t="n"/>
      <c r="AK172" s="340" t="n"/>
      <c r="AL172" s="309">
        <f>NOT(OR(ISBLANK(S172),ISBLANK(T172),ISBLANK(U172),ISBLANK(V172),AND(ISBLANK(W172),ISBLANK(X172))))</f>
        <v/>
      </c>
      <c r="AM172" s="309" t="n">
        <v>25</v>
      </c>
      <c r="AN172" s="309">
        <f>IF(AM172&lt;=30,1,IF(AM172&lt;=60,2,IF(AM172&lt;=100,3,"bd")))</f>
        <v/>
      </c>
      <c r="AO172" s="309">
        <f>AND(A172&gt;=zakresy_produkcyjne!B$2,A172&lt;=zakresy_produkcyjne!B$3)</f>
        <v/>
      </c>
      <c r="AP172" s="309">
        <f>AND(B172&gt;=zakresy_produkcyjne!C$2,B172&lt;=zakresy_produkcyjne!C$3)</f>
        <v/>
      </c>
      <c r="AQ172" s="309">
        <f>AND(C172&gt;=zakresy_produkcyjne!D$2,C172&lt;=zakresy_produkcyjne!D$3)</f>
        <v/>
      </c>
      <c r="AR172" s="309">
        <f>AND(D172&gt;=zakresy_produkcyjne!E$2,D172&lt;=zakresy_produkcyjne!E$3)</f>
        <v/>
      </c>
      <c r="AS172" s="309">
        <f>AND(E172&gt;=zakresy_produkcyjne!F$2,E172&lt;=zakresy_produkcyjne!F$3)</f>
        <v/>
      </c>
      <c r="AT172" s="309">
        <f>AND(F172&gt;=zakresy_produkcyjne!G$2,F172&lt;=zakresy_produkcyjne!G$3)</f>
        <v/>
      </c>
      <c r="AU172" s="309">
        <f>AND(G172&gt;=zakresy_produkcyjne!H$2,G172&lt;=zakresy_produkcyjne!H$3)</f>
        <v/>
      </c>
      <c r="AV172" s="309">
        <f>AND(O172&gt;=zakresy_produkcyjne!I$2,O172&lt;=zakresy_produkcyjne!I$3)</f>
        <v/>
      </c>
      <c r="AW172" s="309">
        <f>AND(P172&gt;=zakresy_produkcyjne!J$2,P172&lt;=zakresy_produkcyjne!J$3)</f>
        <v/>
      </c>
      <c r="AX172" s="309">
        <f>AND(Q172&gt;=zakresy_produkcyjne!K$2,Q172&lt;=zakresy_produkcyjne!K$3)</f>
        <v/>
      </c>
      <c r="AY172" s="309">
        <f>AND(R172&gt;=zakresy_produkcyjne!L$2,R172&lt;=zakresy_produkcyjne!L$3)</f>
        <v/>
      </c>
      <c r="AZ172" s="328">
        <f>AND(AO172:AU172)</f>
        <v/>
      </c>
      <c r="BA172" s="328">
        <f>AND(AV172:AY172)</f>
        <v/>
      </c>
      <c r="BB172" s="328">
        <f>AND(AZ172:BA172)</f>
        <v/>
      </c>
      <c r="BC172" s="309">
        <f>AO172*zakresy_produkcyjne!B$4+AP172*zakresy_produkcyjne!C$4+AQ172*zakresy_produkcyjne!D$4+AR172*zakresy_produkcyjne!E$4+AS172*zakresy_produkcyjne!F$4+AT172*zakresy_produkcyjne!G$4+AU172*zakresy_produkcyjne!H$4+AV172*zakresy_produkcyjne!I$4+AW172*zakresy_produkcyjne!J$4+AX172*zakresy_produkcyjne!K$4+AY172*zakresy_produkcyjne!L$4</f>
        <v/>
      </c>
    </row>
    <row customHeight="1" ht="15" r="173" s="311">
      <c r="A173" s="337" t="n">
        <v>3.39</v>
      </c>
      <c r="B173" s="337" t="n">
        <v>2.62</v>
      </c>
      <c r="C173" s="337" t="n">
        <v>0.29</v>
      </c>
      <c r="D173" s="337" t="n">
        <v>0.036</v>
      </c>
      <c r="E173" s="337" t="n">
        <v>0.51</v>
      </c>
      <c r="F173" s="337" t="n">
        <v>0.72</v>
      </c>
      <c r="G173" s="337" t="n">
        <v>0</v>
      </c>
      <c r="H173" s="337" t="n">
        <v>0.01</v>
      </c>
      <c r="I173" s="337" t="n">
        <v>0.042</v>
      </c>
      <c r="J173" s="337" t="n">
        <v>0</v>
      </c>
      <c r="K173" s="337" t="n">
        <v>0</v>
      </c>
      <c r="L173" s="337" t="n">
        <v>0</v>
      </c>
      <c r="M173" s="337" t="n">
        <v>0</v>
      </c>
      <c r="N173" s="337" t="n">
        <v>0</v>
      </c>
      <c r="O173" s="337" t="n">
        <v>933</v>
      </c>
      <c r="P173" s="337" t="n">
        <v>90</v>
      </c>
      <c r="Q173" s="337" t="n">
        <v>400</v>
      </c>
      <c r="R173" s="337" t="n">
        <v>64</v>
      </c>
      <c r="S173" s="337" t="n"/>
      <c r="T173" s="337" t="n"/>
      <c r="U173" s="337" t="n"/>
      <c r="V173" s="337" t="n"/>
      <c r="W173" s="338" t="n">
        <v>18.3</v>
      </c>
      <c r="X173" s="337">
        <f>11*W173</f>
        <v/>
      </c>
      <c r="Y173" s="598" t="n">
        <v>4</v>
      </c>
      <c r="Z173" s="340" t="n"/>
      <c r="AA173" s="340" t="n"/>
      <c r="AB173" s="340" t="n"/>
      <c r="AC173" s="340" t="n"/>
      <c r="AD173" s="340" t="n"/>
      <c r="AE173" s="340" t="n"/>
      <c r="AF173" s="340" t="n"/>
      <c r="AG173" s="340" t="n"/>
      <c r="AH173" s="340" t="n"/>
      <c r="AI173" s="340" t="n"/>
      <c r="AJ173" s="340" t="n"/>
      <c r="AK173" s="340" t="n"/>
      <c r="AL173" s="309">
        <f>NOT(OR(ISBLANK(S173),ISBLANK(T173),ISBLANK(U173),ISBLANK(V173),AND(ISBLANK(W173),ISBLANK(X173))))</f>
        <v/>
      </c>
      <c r="AM173" s="309" t="n">
        <v>25</v>
      </c>
      <c r="AN173" s="309">
        <f>IF(AM173&lt;=30,1,IF(AM173&lt;=60,2,IF(AM173&lt;=100,3,"bd")))</f>
        <v/>
      </c>
      <c r="AO173" s="309">
        <f>AND(A173&gt;=zakresy_produkcyjne!B$2,A173&lt;=zakresy_produkcyjne!B$3)</f>
        <v/>
      </c>
      <c r="AP173" s="309">
        <f>AND(B173&gt;=zakresy_produkcyjne!C$2,B173&lt;=zakresy_produkcyjne!C$3)</f>
        <v/>
      </c>
      <c r="AQ173" s="309">
        <f>AND(C173&gt;=zakresy_produkcyjne!D$2,C173&lt;=zakresy_produkcyjne!D$3)</f>
        <v/>
      </c>
      <c r="AR173" s="309">
        <f>AND(D173&gt;=zakresy_produkcyjne!E$2,D173&lt;=zakresy_produkcyjne!E$3)</f>
        <v/>
      </c>
      <c r="AS173" s="309">
        <f>AND(E173&gt;=zakresy_produkcyjne!F$2,E173&lt;=zakresy_produkcyjne!F$3)</f>
        <v/>
      </c>
      <c r="AT173" s="309">
        <f>AND(F173&gt;=zakresy_produkcyjne!G$2,F173&lt;=zakresy_produkcyjne!G$3)</f>
        <v/>
      </c>
      <c r="AU173" s="309">
        <f>AND(G173&gt;=zakresy_produkcyjne!H$2,G173&lt;=zakresy_produkcyjne!H$3)</f>
        <v/>
      </c>
      <c r="AV173" s="309">
        <f>AND(O173&gt;=zakresy_produkcyjne!I$2,O173&lt;=zakresy_produkcyjne!I$3)</f>
        <v/>
      </c>
      <c r="AW173" s="309">
        <f>AND(P173&gt;=zakresy_produkcyjne!J$2,P173&lt;=zakresy_produkcyjne!J$3)</f>
        <v/>
      </c>
      <c r="AX173" s="309">
        <f>AND(Q173&gt;=zakresy_produkcyjne!K$2,Q173&lt;=zakresy_produkcyjne!K$3)</f>
        <v/>
      </c>
      <c r="AY173" s="309">
        <f>AND(R173&gt;=zakresy_produkcyjne!L$2,R173&lt;=zakresy_produkcyjne!L$3)</f>
        <v/>
      </c>
      <c r="AZ173" s="328">
        <f>AND(AO173:AU173)</f>
        <v/>
      </c>
      <c r="BA173" s="328">
        <f>AND(AV173:AY173)</f>
        <v/>
      </c>
      <c r="BB173" s="328">
        <f>AND(AZ173:BA173)</f>
        <v/>
      </c>
      <c r="BC173" s="309">
        <f>AO173*zakresy_produkcyjne!B$4+AP173*zakresy_produkcyjne!C$4+AQ173*zakresy_produkcyjne!D$4+AR173*zakresy_produkcyjne!E$4+AS173*zakresy_produkcyjne!F$4+AT173*zakresy_produkcyjne!G$4+AU173*zakresy_produkcyjne!H$4+AV173*zakresy_produkcyjne!I$4+AW173*zakresy_produkcyjne!J$4+AX173*zakresy_produkcyjne!K$4+AY173*zakresy_produkcyjne!L$4</f>
        <v/>
      </c>
    </row>
    <row customHeight="1" ht="15" r="174" s="311"/>
    <row customHeight="1" ht="15" r="175" s="311"/>
    <row customHeight="1" ht="15" r="176" s="311">
      <c r="A176" s="337" t="n">
        <v>3.65</v>
      </c>
      <c r="B176" s="337" t="n">
        <v>2.59</v>
      </c>
      <c r="C176" s="337" t="n">
        <v>0.18</v>
      </c>
      <c r="D176" s="337" t="n">
        <v>0.06</v>
      </c>
      <c r="E176" s="337" t="n">
        <v>0</v>
      </c>
      <c r="F176" s="337" t="n">
        <v>0</v>
      </c>
      <c r="G176" s="337" t="n">
        <v>0</v>
      </c>
      <c r="H176" s="337" t="n">
        <v>0.014</v>
      </c>
      <c r="I176" s="337" t="n">
        <v>0.052</v>
      </c>
      <c r="J176" s="337" t="n">
        <v>0</v>
      </c>
      <c r="K176" s="337" t="n">
        <v>0</v>
      </c>
      <c r="L176" s="337" t="n">
        <v>0</v>
      </c>
      <c r="M176" s="337" t="n">
        <v>0</v>
      </c>
      <c r="N176" s="337" t="n">
        <v>0</v>
      </c>
      <c r="O176" s="337" t="n">
        <v>900</v>
      </c>
      <c r="P176" s="337" t="n">
        <v>60</v>
      </c>
      <c r="Q176" s="337" t="n">
        <v>300</v>
      </c>
      <c r="R176" s="337" t="n">
        <v>8</v>
      </c>
      <c r="S176" s="337" t="n">
        <v>1408</v>
      </c>
      <c r="T176" s="337" t="n">
        <v>804</v>
      </c>
      <c r="U176" s="337" t="n">
        <v>3</v>
      </c>
      <c r="V176" s="337" t="n">
        <v>402</v>
      </c>
      <c r="W176" s="338" t="n">
        <v>5.66666666666667</v>
      </c>
      <c r="X176" s="337">
        <f>11*W176</f>
        <v/>
      </c>
      <c r="Y176" s="598" t="n">
        <v>3</v>
      </c>
      <c r="Z176" s="340" t="n"/>
      <c r="AA176" s="340" t="n"/>
      <c r="AB176" s="340" t="n"/>
      <c r="AC176" s="340" t="n"/>
      <c r="AD176" s="340" t="n"/>
      <c r="AE176" s="340" t="n"/>
      <c r="AF176" s="309">
        <f>NOT(OR(ISBLANK(S176),ISBLANK(T176),ISBLANK(U176),ISBLANK(V176),AND(ISBLANK(W176),ISBLANK(X176))))</f>
        <v/>
      </c>
      <c r="AG176" s="309" t="n">
        <v>25</v>
      </c>
      <c r="AH176" s="309">
        <f>IF(AG176&lt;=30,1,IF(AG176&lt;=60,2,IF(AG176&lt;=100,3,"bd")))</f>
        <v/>
      </c>
      <c r="AI176" s="309">
        <f>AND(A176&gt;=zakresy_produkcyjne!B$2,A176&lt;=zakresy_produkcyjne!B$3)</f>
        <v/>
      </c>
      <c r="AJ176" s="309">
        <f>AND(B176&gt;=zakresy_produkcyjne!C$2,B176&lt;=zakresy_produkcyjne!C$3)</f>
        <v/>
      </c>
      <c r="AK176" s="309">
        <f>AND(C176&gt;=zakresy_produkcyjne!D$2,C176&lt;=zakresy_produkcyjne!D$3)</f>
        <v/>
      </c>
      <c r="AL176" s="309">
        <f>AND(D176&gt;=zakresy_produkcyjne!E$2,D176&lt;=zakresy_produkcyjne!E$3)</f>
        <v/>
      </c>
      <c r="AM176" s="309">
        <f>AND(E176&gt;=zakresy_produkcyjne!F$2,E176&lt;=zakresy_produkcyjne!F$3)</f>
        <v/>
      </c>
      <c r="AN176" s="309">
        <f>AND(F176&gt;=zakresy_produkcyjne!G$2,F176&lt;=zakresy_produkcyjne!G$3)</f>
        <v/>
      </c>
      <c r="AO176" s="309">
        <f>AND(G176&gt;=zakresy_produkcyjne!H$2,G176&lt;=zakresy_produkcyjne!H$3)</f>
        <v/>
      </c>
      <c r="AP176" s="309">
        <f>AND(O176&gt;=zakresy_produkcyjne!I$2,O176&lt;=zakresy_produkcyjne!I$3)</f>
        <v/>
      </c>
      <c r="AQ176" s="309">
        <f>AND(P176&gt;=zakresy_produkcyjne!J$2,P176&lt;=zakresy_produkcyjne!J$3)</f>
        <v/>
      </c>
      <c r="AR176" s="309">
        <f>AND(Q176&gt;=zakresy_produkcyjne!K$2,Q176&lt;=zakresy_produkcyjne!K$3)</f>
        <v/>
      </c>
      <c r="AS176" s="309">
        <f>AND(R176&gt;=zakresy_produkcyjne!L$2,R176&lt;=zakresy_produkcyjne!L$3)</f>
        <v/>
      </c>
      <c r="AT176" s="309">
        <f>AND(AI176:AO176)</f>
        <v/>
      </c>
      <c r="AU176" s="309">
        <f>AND(AP176:AS176)</f>
        <v/>
      </c>
      <c r="AV176" s="309">
        <f>AND(AT176:AU176)</f>
        <v/>
      </c>
      <c r="AW176" s="309">
        <f>AI176*zakresy_produkcyjne!B$4+AJ176*zakresy_produkcyjne!C$4+AK176*zakresy_produkcyjne!D$4+AL176*zakresy_produkcyjne!E$4+AM176*zakresy_produkcyjne!F$4+AN176*zakresy_produkcyjne!G$4+AO176*zakresy_produkcyjne!H$4+AP176*zakresy_produkcyjne!I$4+AQ176*zakresy_produkcyjne!J$4+AR176*zakresy_produkcyjne!K$4+AS176*zakresy_produkcyjne!L$4</f>
        <v/>
      </c>
      <c r="AY176" s="309" t="n">
        <v>507</v>
      </c>
      <c r="BA176" s="309" t="n">
        <v>12.1</v>
      </c>
      <c r="BB176" s="309">
        <f>KONWERTUJ_TWARDOSC(156,tabela_twardosci!$M$8:$M$69,tabela_twardosci!$K$8:$K$69)</f>
        <v/>
      </c>
      <c r="BC176" s="309" t="n">
        <v>106</v>
      </c>
      <c r="BD176" s="309" t="n">
        <v>112</v>
      </c>
      <c r="BE176" s="309" t="n">
        <v>1405.42</v>
      </c>
      <c r="BF176" s="309" t="n">
        <v>847.3200000000001</v>
      </c>
      <c r="BG176" s="309" t="n">
        <v>3.0336</v>
      </c>
      <c r="BH176" s="309" t="n">
        <v>410.293</v>
      </c>
      <c r="BI176" s="309" t="n">
        <v>66.146</v>
      </c>
    </row>
    <row customHeight="1" ht="15" r="177" s="311">
      <c r="A177" s="337" t="n">
        <v>3.65</v>
      </c>
      <c r="B177" s="337" t="n">
        <v>2.59</v>
      </c>
      <c r="C177" s="337" t="n">
        <v>0.18</v>
      </c>
      <c r="D177" s="337" t="n">
        <v>0.06</v>
      </c>
      <c r="E177" s="337" t="n">
        <v>0</v>
      </c>
      <c r="F177" s="337" t="n">
        <v>0</v>
      </c>
      <c r="G177" s="337" t="n">
        <v>0</v>
      </c>
      <c r="H177" s="337" t="n">
        <v>0.014</v>
      </c>
      <c r="I177" s="337" t="n">
        <v>0.052</v>
      </c>
      <c r="J177" s="337" t="n">
        <v>0</v>
      </c>
      <c r="K177" s="337" t="n">
        <v>0</v>
      </c>
      <c r="L177" s="337" t="n">
        <v>0</v>
      </c>
      <c r="M177" s="337" t="n">
        <v>0</v>
      </c>
      <c r="N177" s="337" t="n">
        <v>0</v>
      </c>
      <c r="O177" s="337" t="n">
        <v>900</v>
      </c>
      <c r="P177" s="337" t="n">
        <v>60</v>
      </c>
      <c r="Q177" s="337" t="n">
        <v>300</v>
      </c>
      <c r="R177" s="337" t="n">
        <v>16</v>
      </c>
      <c r="S177" s="337" t="n">
        <v>1435</v>
      </c>
      <c r="T177" s="337" t="n">
        <v>910</v>
      </c>
      <c r="U177" s="337" t="n">
        <v>3</v>
      </c>
      <c r="V177" s="337" t="n">
        <v>407</v>
      </c>
      <c r="W177" s="338" t="n">
        <v>6.9</v>
      </c>
      <c r="X177" s="337">
        <f>11*W177</f>
        <v/>
      </c>
      <c r="Y177" s="598" t="n">
        <v>3</v>
      </c>
      <c r="Z177" s="340" t="n"/>
      <c r="AA177" s="340" t="n"/>
      <c r="AB177" s="340" t="n"/>
      <c r="AC177" s="340" t="n"/>
      <c r="AD177" s="340" t="n"/>
      <c r="AE177" s="340" t="n"/>
      <c r="AF177" s="309">
        <f>NOT(OR(ISBLANK(S177),ISBLANK(T177),ISBLANK(U177),ISBLANK(V177),AND(ISBLANK(W177),ISBLANK(X177))))</f>
        <v/>
      </c>
      <c r="AG177" s="309" t="n">
        <v>25</v>
      </c>
      <c r="AH177" s="309">
        <f>IF(AG177&lt;=30,1,IF(AG177&lt;=60,2,IF(AG177&lt;=100,3,"bd")))</f>
        <v/>
      </c>
      <c r="AI177" s="309">
        <f>AND(A177&gt;=zakresy_produkcyjne!B$2,A177&lt;=zakresy_produkcyjne!B$3)</f>
        <v/>
      </c>
      <c r="AJ177" s="309">
        <f>AND(B177&gt;=zakresy_produkcyjne!C$2,B177&lt;=zakresy_produkcyjne!C$3)</f>
        <v/>
      </c>
      <c r="AK177" s="309">
        <f>AND(C177&gt;=zakresy_produkcyjne!D$2,C177&lt;=zakresy_produkcyjne!D$3)</f>
        <v/>
      </c>
      <c r="AL177" s="309">
        <f>AND(D177&gt;=zakresy_produkcyjne!E$2,D177&lt;=zakresy_produkcyjne!E$3)</f>
        <v/>
      </c>
      <c r="AM177" s="309">
        <f>AND(E177&gt;=zakresy_produkcyjne!F$2,E177&lt;=zakresy_produkcyjne!F$3)</f>
        <v/>
      </c>
      <c r="AN177" s="309">
        <f>AND(F177&gt;=zakresy_produkcyjne!G$2,F177&lt;=zakresy_produkcyjne!G$3)</f>
        <v/>
      </c>
      <c r="AO177" s="309">
        <f>AND(G177&gt;=zakresy_produkcyjne!H$2,G177&lt;=zakresy_produkcyjne!H$3)</f>
        <v/>
      </c>
      <c r="AP177" s="309">
        <f>AND(O177&gt;=zakresy_produkcyjne!I$2,O177&lt;=zakresy_produkcyjne!I$3)</f>
        <v/>
      </c>
      <c r="AQ177" s="309">
        <f>AND(P177&gt;=zakresy_produkcyjne!J$2,P177&lt;=zakresy_produkcyjne!J$3)</f>
        <v/>
      </c>
      <c r="AR177" s="309">
        <f>AND(Q177&gt;=zakresy_produkcyjne!K$2,Q177&lt;=zakresy_produkcyjne!K$3)</f>
        <v/>
      </c>
      <c r="AS177" s="309">
        <f>AND(R177&gt;=zakresy_produkcyjne!L$2,R177&lt;=zakresy_produkcyjne!L$3)</f>
        <v/>
      </c>
      <c r="AT177" s="309">
        <f>AND(AI177:AO177)</f>
        <v/>
      </c>
      <c r="AU177" s="309">
        <f>AND(AP177:AS177)</f>
        <v/>
      </c>
      <c r="AV177" s="309">
        <f>AND(AT177:AU177)</f>
        <v/>
      </c>
      <c r="AW177" s="309">
        <f>AI177*zakresy_produkcyjne!B$4+AJ177*zakresy_produkcyjne!C$4+AK177*zakresy_produkcyjne!D$4+AL177*zakresy_produkcyjne!E$4+AM177*zakresy_produkcyjne!F$4+AN177*zakresy_produkcyjne!G$4+AO177*zakresy_produkcyjne!H$4+AP177*zakresy_produkcyjne!I$4+AQ177*zakresy_produkcyjne!J$4+AR177*zakresy_produkcyjne!K$4+AS177*zakresy_produkcyjne!L$4</f>
        <v/>
      </c>
      <c r="AY177" s="309" t="n">
        <v>507</v>
      </c>
      <c r="BA177" s="309" t="n">
        <v>12.1</v>
      </c>
      <c r="BB177" s="309">
        <f>KONWERTUJ_TWARDOSC(156,tabela_twardosci!$M$8:$M$69,tabela_twardosci!$K$8:$K$69)</f>
        <v/>
      </c>
      <c r="BC177" s="309" t="n">
        <v>106</v>
      </c>
      <c r="BD177" s="309" t="n">
        <v>112</v>
      </c>
      <c r="BE177" s="309" t="n">
        <v>1417.49</v>
      </c>
      <c r="BF177" s="309" t="n">
        <v>895.05</v>
      </c>
      <c r="BG177" s="309" t="n">
        <v>3.0596</v>
      </c>
      <c r="BH177" s="309" t="n">
        <v>407.048</v>
      </c>
      <c r="BI177" s="309" t="n">
        <v>76.3896666666666</v>
      </c>
    </row>
    <row customHeight="1" ht="13.8" r="178" s="311">
      <c r="A178" s="337" t="n">
        <v>3.65</v>
      </c>
      <c r="B178" s="337" t="n">
        <v>2.59</v>
      </c>
      <c r="C178" s="337" t="n">
        <v>0.18</v>
      </c>
      <c r="D178" s="337" t="n">
        <v>0.06</v>
      </c>
      <c r="E178" s="337" t="n">
        <v>0</v>
      </c>
      <c r="F178" s="337" t="n">
        <v>0</v>
      </c>
      <c r="G178" s="337" t="n">
        <v>0</v>
      </c>
      <c r="H178" s="337" t="n">
        <v>0.014</v>
      </c>
      <c r="I178" s="337" t="n">
        <v>0.052</v>
      </c>
      <c r="J178" s="337" t="n">
        <v>0</v>
      </c>
      <c r="K178" s="337" t="n">
        <v>0</v>
      </c>
      <c r="L178" s="337" t="n">
        <v>0</v>
      </c>
      <c r="M178" s="337" t="n">
        <v>0</v>
      </c>
      <c r="N178" s="337" t="n">
        <v>0</v>
      </c>
      <c r="O178" s="337" t="n">
        <v>900</v>
      </c>
      <c r="P178" s="337" t="n">
        <v>60</v>
      </c>
      <c r="Q178" s="337" t="n">
        <v>400</v>
      </c>
      <c r="R178" s="337" t="n">
        <v>8</v>
      </c>
      <c r="S178" s="337" t="n">
        <v>957</v>
      </c>
      <c r="T178" s="337" t="n">
        <v>625</v>
      </c>
      <c r="U178" s="337" t="n">
        <v>8</v>
      </c>
      <c r="V178" s="337" t="n">
        <v>251</v>
      </c>
      <c r="W178" s="338" t="n">
        <v>11.2</v>
      </c>
      <c r="X178" s="337">
        <f>11*W178</f>
        <v/>
      </c>
      <c r="Y178" s="598" t="n">
        <v>3</v>
      </c>
      <c r="Z178" s="340" t="n"/>
      <c r="AA178" s="340" t="n"/>
      <c r="AB178" s="340" t="n"/>
      <c r="AC178" s="340" t="n"/>
      <c r="AD178" s="340" t="n"/>
      <c r="AE178" s="340" t="n"/>
      <c r="AF178" s="309">
        <f>NOT(OR(ISBLANK(S178),ISBLANK(T178),ISBLANK(U178),ISBLANK(V178),AND(ISBLANK(W178),ISBLANK(X178))))</f>
        <v/>
      </c>
      <c r="AG178" s="309" t="n">
        <v>25</v>
      </c>
      <c r="AH178" s="309">
        <f>IF(AG178&lt;=30,1,IF(AG178&lt;=60,2,IF(AG178&lt;=100,3,"bd")))</f>
        <v/>
      </c>
      <c r="AI178" s="309">
        <f>AND(A178&gt;=zakresy_produkcyjne!B$2,A178&lt;=zakresy_produkcyjne!B$3)</f>
        <v/>
      </c>
      <c r="AJ178" s="309">
        <f>AND(B178&gt;=zakresy_produkcyjne!C$2,B178&lt;=zakresy_produkcyjne!C$3)</f>
        <v/>
      </c>
      <c r="AK178" s="309">
        <f>AND(C178&gt;=zakresy_produkcyjne!D$2,C178&lt;=zakresy_produkcyjne!D$3)</f>
        <v/>
      </c>
      <c r="AL178" s="309">
        <f>AND(D178&gt;=zakresy_produkcyjne!E$2,D178&lt;=zakresy_produkcyjne!E$3)</f>
        <v/>
      </c>
      <c r="AM178" s="309">
        <f>AND(E178&gt;=zakresy_produkcyjne!F$2,E178&lt;=zakresy_produkcyjne!F$3)</f>
        <v/>
      </c>
      <c r="AN178" s="309">
        <f>AND(F178&gt;=zakresy_produkcyjne!G$2,F178&lt;=zakresy_produkcyjne!G$3)</f>
        <v/>
      </c>
      <c r="AO178" s="309">
        <f>AND(G178&gt;=zakresy_produkcyjne!H$2,G178&lt;=zakresy_produkcyjne!H$3)</f>
        <v/>
      </c>
      <c r="AP178" s="309">
        <f>AND(O178&gt;=zakresy_produkcyjne!I$2,O178&lt;=zakresy_produkcyjne!I$3)</f>
        <v/>
      </c>
      <c r="AQ178" s="309">
        <f>AND(P178&gt;=zakresy_produkcyjne!J$2,P178&lt;=zakresy_produkcyjne!J$3)</f>
        <v/>
      </c>
      <c r="AR178" s="309">
        <f>AND(Q178&gt;=zakresy_produkcyjne!K$2,Q178&lt;=zakresy_produkcyjne!K$3)</f>
        <v/>
      </c>
      <c r="AS178" s="309">
        <f>AND(R178&gt;=zakresy_produkcyjne!L$2,R178&lt;=zakresy_produkcyjne!L$3)</f>
        <v/>
      </c>
      <c r="AT178" s="309">
        <f>AND(AI178:AO178)</f>
        <v/>
      </c>
      <c r="AU178" s="309">
        <f>AND(AP178:AS178)</f>
        <v/>
      </c>
      <c r="AV178" s="309">
        <f>AND(AT178:AU178)</f>
        <v/>
      </c>
      <c r="AW178" s="309">
        <f>AI178*zakresy_produkcyjne!B$4+AJ178*zakresy_produkcyjne!C$4+AK178*zakresy_produkcyjne!D$4+AL178*zakresy_produkcyjne!E$4+AM178*zakresy_produkcyjne!F$4+AN178*zakresy_produkcyjne!G$4+AO178*zakresy_produkcyjne!H$4+AP178*zakresy_produkcyjne!I$4+AQ178*zakresy_produkcyjne!J$4+AR178*zakresy_produkcyjne!K$4+AS178*zakresy_produkcyjne!L$4</f>
        <v/>
      </c>
      <c r="AY178" s="309" t="n">
        <v>507</v>
      </c>
      <c r="BA178" s="309" t="n">
        <v>12.1</v>
      </c>
      <c r="BB178" s="309">
        <f>KONWERTUJ_TWARDOSC(156,tabela_twardosci!$M$8:$M$69,tabela_twardosci!$K$8:$K$69)</f>
        <v/>
      </c>
      <c r="BC178" s="309" t="n">
        <v>106</v>
      </c>
      <c r="BD178" s="309" t="n">
        <v>112</v>
      </c>
      <c r="BE178" s="309" t="n">
        <v>963.5</v>
      </c>
      <c r="BF178" s="309" t="n">
        <v>651</v>
      </c>
      <c r="BG178" s="309" t="n">
        <v>9.5</v>
      </c>
      <c r="BH178" s="309" t="n">
        <v>256</v>
      </c>
      <c r="BI178" s="309" t="n">
        <v>135.85</v>
      </c>
      <c r="BJ178" s="309">
        <f>IF(S178&lt;&gt;"",S178,BE178)</f>
        <v/>
      </c>
      <c r="BK178" s="309">
        <f>IF(T178&lt;&gt;"",T178,BF178)</f>
        <v/>
      </c>
      <c r="BL178" s="309">
        <f>IF(U178&lt;&gt;"",U178,BG178)</f>
        <v/>
      </c>
      <c r="BM178" s="309">
        <f>IF(V178&lt;&gt;"",V178,BH178)</f>
        <v/>
      </c>
      <c r="BN178" s="309">
        <f>IF(X178&lt;&gt;"",X178,BI178)</f>
        <v/>
      </c>
      <c r="BO178" s="309">
        <f>ABS(BE178-BJ178)</f>
        <v/>
      </c>
      <c r="BP178" s="328" t="n"/>
    </row>
    <row customHeight="1" ht="13.8" r="179" s="311">
      <c r="A179" s="337" t="n">
        <v>3.65</v>
      </c>
      <c r="B179" s="337" t="n">
        <v>2.59</v>
      </c>
      <c r="C179" s="337" t="n">
        <v>0.18</v>
      </c>
      <c r="D179" s="337" t="n">
        <v>0.06</v>
      </c>
      <c r="E179" s="337" t="n">
        <v>0</v>
      </c>
      <c r="F179" s="337" t="n">
        <v>0</v>
      </c>
      <c r="G179" s="337" t="n">
        <v>0</v>
      </c>
      <c r="H179" s="337" t="n">
        <v>0.014</v>
      </c>
      <c r="I179" s="337" t="n">
        <v>0.052</v>
      </c>
      <c r="J179" s="337" t="n">
        <v>0</v>
      </c>
      <c r="K179" s="337" t="n">
        <v>0</v>
      </c>
      <c r="L179" s="337" t="n">
        <v>0</v>
      </c>
      <c r="M179" s="337" t="n">
        <v>0</v>
      </c>
      <c r="N179" s="337" t="n">
        <v>0</v>
      </c>
      <c r="O179" s="337" t="n">
        <v>900</v>
      </c>
      <c r="P179" s="337" t="n">
        <v>60</v>
      </c>
      <c r="Q179" s="337" t="n">
        <v>400</v>
      </c>
      <c r="R179" s="337" t="n">
        <v>16</v>
      </c>
      <c r="S179" s="337" t="n">
        <v>970</v>
      </c>
      <c r="T179" s="337" t="n">
        <v>677</v>
      </c>
      <c r="U179" s="337" t="n">
        <v>11</v>
      </c>
      <c r="V179" s="337" t="n">
        <v>261</v>
      </c>
      <c r="W179" s="338" t="n">
        <v>13.5</v>
      </c>
      <c r="X179" s="337">
        <f>11*W179</f>
        <v/>
      </c>
      <c r="Y179" s="598" t="n">
        <v>3</v>
      </c>
      <c r="Z179" s="340" t="n"/>
      <c r="AA179" s="340" t="n"/>
      <c r="AB179" s="340" t="n"/>
      <c r="AC179" s="340" t="n"/>
      <c r="AD179" s="340" t="n"/>
      <c r="AE179" s="340" t="n"/>
      <c r="AF179" s="309">
        <f>NOT(OR(ISBLANK(S179),ISBLANK(T179),ISBLANK(U179),ISBLANK(V179),AND(ISBLANK(W179),ISBLANK(X179))))</f>
        <v/>
      </c>
      <c r="AG179" s="309" t="n">
        <v>25</v>
      </c>
      <c r="AH179" s="309">
        <f>IF(AG179&lt;=30,1,IF(AG179&lt;=60,2,IF(AG179&lt;=100,3,"bd")))</f>
        <v/>
      </c>
      <c r="AI179" s="309">
        <f>AND(A179&gt;=zakresy_produkcyjne!B$2,A179&lt;=zakresy_produkcyjne!B$3)</f>
        <v/>
      </c>
      <c r="AJ179" s="309">
        <f>AND(B179&gt;=zakresy_produkcyjne!C$2,B179&lt;=zakresy_produkcyjne!C$3)</f>
        <v/>
      </c>
      <c r="AK179" s="309">
        <f>AND(C179&gt;=zakresy_produkcyjne!D$2,C179&lt;=zakresy_produkcyjne!D$3)</f>
        <v/>
      </c>
      <c r="AL179" s="309">
        <f>AND(D179&gt;=zakresy_produkcyjne!E$2,D179&lt;=zakresy_produkcyjne!E$3)</f>
        <v/>
      </c>
      <c r="AM179" s="309">
        <f>AND(E179&gt;=zakresy_produkcyjne!F$2,E179&lt;=zakresy_produkcyjne!F$3)</f>
        <v/>
      </c>
      <c r="AN179" s="309">
        <f>AND(F179&gt;=zakresy_produkcyjne!G$2,F179&lt;=zakresy_produkcyjne!G$3)</f>
        <v/>
      </c>
      <c r="AO179" s="309">
        <f>AND(G179&gt;=zakresy_produkcyjne!H$2,G179&lt;=zakresy_produkcyjne!H$3)</f>
        <v/>
      </c>
      <c r="AP179" s="309">
        <f>AND(O179&gt;=zakresy_produkcyjne!I$2,O179&lt;=zakresy_produkcyjne!I$3)</f>
        <v/>
      </c>
      <c r="AQ179" s="309">
        <f>AND(P179&gt;=zakresy_produkcyjne!J$2,P179&lt;=zakresy_produkcyjne!J$3)</f>
        <v/>
      </c>
      <c r="AR179" s="309">
        <f>AND(Q179&gt;=zakresy_produkcyjne!K$2,Q179&lt;=zakresy_produkcyjne!K$3)</f>
        <v/>
      </c>
      <c r="AS179" s="309">
        <f>AND(R179&gt;=zakresy_produkcyjne!L$2,R179&lt;=zakresy_produkcyjne!L$3)</f>
        <v/>
      </c>
      <c r="AT179" s="309">
        <f>AND(AI179:AO179)</f>
        <v/>
      </c>
      <c r="AU179" s="309">
        <f>AND(AP179:AS179)</f>
        <v/>
      </c>
      <c r="AV179" s="309">
        <f>AND(AT179:AU179)</f>
        <v/>
      </c>
      <c r="AW179" s="309">
        <f>AI179*zakresy_produkcyjne!B$4+AJ179*zakresy_produkcyjne!C$4+AK179*zakresy_produkcyjne!D$4+AL179*zakresy_produkcyjne!E$4+AM179*zakresy_produkcyjne!F$4+AN179*zakresy_produkcyjne!G$4+AO179*zakresy_produkcyjne!H$4+AP179*zakresy_produkcyjne!I$4+AQ179*zakresy_produkcyjne!J$4+AR179*zakresy_produkcyjne!K$4+AS179*zakresy_produkcyjne!L$4</f>
        <v/>
      </c>
      <c r="AY179" s="309" t="n">
        <v>507</v>
      </c>
      <c r="BA179" s="309" t="n">
        <v>12.1</v>
      </c>
      <c r="BB179" s="309">
        <f>KONWERTUJ_TWARDOSC(156,tabela_twardosci!$M$8:$M$69,tabela_twardosci!$K$8:$K$69)</f>
        <v/>
      </c>
      <c r="BC179" s="309" t="n">
        <v>106</v>
      </c>
      <c r="BD179" s="309" t="n">
        <v>112</v>
      </c>
      <c r="BE179" s="309" t="n">
        <v>891.034451116229</v>
      </c>
      <c r="BF179" s="309" t="n">
        <v>622.583081465646</v>
      </c>
      <c r="BG179" s="309" t="n">
        <v>7.49082241571858</v>
      </c>
      <c r="BH179" s="309" t="n">
        <v>274.268026317225</v>
      </c>
      <c r="BI179" s="309" t="n">
        <v>92.690162041737</v>
      </c>
      <c r="BJ179" s="309">
        <f>IF(S179&lt;&gt;"",S179,BE179)</f>
        <v/>
      </c>
      <c r="BK179" s="309">
        <f>IF(T179&lt;&gt;"",T179,BF179)</f>
        <v/>
      </c>
      <c r="BL179" s="309">
        <f>IF(U179&lt;&gt;"",U179,BG179)</f>
        <v/>
      </c>
      <c r="BM179" s="309">
        <f>IF(V179&lt;&gt;"",V179,BH179)</f>
        <v/>
      </c>
      <c r="BN179" s="309">
        <f>IF(X179&lt;&gt;"",X179,BI179)</f>
        <v/>
      </c>
      <c r="BO179" s="309">
        <f>ABS(BE179-BJ179)</f>
        <v/>
      </c>
      <c r="BP179" s="328" t="n"/>
    </row>
    <row customHeight="1" ht="15" r="180" s="311"/>
    <row customHeight="1" ht="15" r="181" s="311">
      <c r="A181" s="349" t="n">
        <v>3.55</v>
      </c>
      <c r="B181" s="349" t="n">
        <v>2.55</v>
      </c>
      <c r="C181" s="349" t="n">
        <v>0.31</v>
      </c>
      <c r="D181" s="349" t="n">
        <v>0.063</v>
      </c>
      <c r="E181" s="349" t="n">
        <v>0</v>
      </c>
      <c r="F181" s="349" t="n">
        <v>1.56</v>
      </c>
      <c r="G181" s="350" t="n">
        <v>0</v>
      </c>
      <c r="H181" s="349" t="n">
        <v>0.008999999999999999</v>
      </c>
      <c r="I181" s="349" t="n">
        <v>0.025</v>
      </c>
      <c r="J181" s="350" t="n">
        <v>0</v>
      </c>
      <c r="K181" s="350" t="n">
        <v>0</v>
      </c>
      <c r="L181" s="350" t="n">
        <v>0</v>
      </c>
      <c r="M181" s="350" t="n">
        <v>0</v>
      </c>
      <c r="N181" s="350" t="n">
        <v>0</v>
      </c>
      <c r="O181" s="350" t="n">
        <v>920</v>
      </c>
      <c r="P181" s="350" t="n">
        <v>120</v>
      </c>
      <c r="Q181" s="350" t="n">
        <v>260</v>
      </c>
      <c r="R181" s="350" t="n">
        <v>30</v>
      </c>
      <c r="S181" s="350" t="n">
        <v>737</v>
      </c>
      <c r="T181" s="350" t="n"/>
      <c r="U181" s="350" t="n">
        <v>1.1</v>
      </c>
      <c r="V181" s="350" t="n">
        <v>523</v>
      </c>
      <c r="W181" s="350" t="n">
        <v>2.4</v>
      </c>
      <c r="X181" s="350">
        <f>11*W181</f>
        <v/>
      </c>
      <c r="Y181" s="599" t="n">
        <v>7</v>
      </c>
      <c r="Z181" s="352" t="n"/>
      <c r="AA181" s="352" t="n"/>
      <c r="AB181" s="352" t="n"/>
      <c r="AC181" s="352" t="n"/>
      <c r="AD181" s="352" t="n"/>
      <c r="AE181" s="352" t="n"/>
      <c r="AF181" s="352" t="n"/>
      <c r="AG181" s="352" t="n"/>
      <c r="AH181" s="352" t="n"/>
      <c r="AI181" s="352" t="n"/>
      <c r="AJ181" s="352" t="n"/>
      <c r="AK181" s="352" t="n"/>
      <c r="AL181" s="309">
        <f>NOT(OR(ISBLANK(S181),ISBLANK(T181),ISBLANK(U181),ISBLANK(V181),AND(ISBLANK(W181),ISBLANK(X181))))</f>
        <v/>
      </c>
      <c r="AM181" s="309" t="n">
        <v>25</v>
      </c>
      <c r="AN181" s="309">
        <f>IF(AM181&lt;=30,1,IF(AM181&lt;=60,2,IF(AM181&lt;=100,3,"bd")))</f>
        <v/>
      </c>
      <c r="AO181" s="309">
        <f>AND(A181&gt;=zakresy_produkcyjne!B$2,A181&lt;=zakresy_produkcyjne!B$3)</f>
        <v/>
      </c>
      <c r="AP181" s="309">
        <f>AND(B181&gt;=zakresy_produkcyjne!C$2,B181&lt;=zakresy_produkcyjne!C$3)</f>
        <v/>
      </c>
      <c r="AQ181" s="309">
        <f>AND(C181&gt;=zakresy_produkcyjne!D$2,C181&lt;=zakresy_produkcyjne!D$3)</f>
        <v/>
      </c>
      <c r="AR181" s="309">
        <f>AND(D181&gt;=zakresy_produkcyjne!E$2,D181&lt;=zakresy_produkcyjne!E$3)</f>
        <v/>
      </c>
      <c r="AS181" s="309">
        <f>AND(E181&gt;=zakresy_produkcyjne!F$2,E181&lt;=zakresy_produkcyjne!F$3)</f>
        <v/>
      </c>
      <c r="AT181" s="309">
        <f>AND(F181&gt;=zakresy_produkcyjne!G$2,F181&lt;=zakresy_produkcyjne!G$3)</f>
        <v/>
      </c>
      <c r="AU181" s="309">
        <f>AND(G181&gt;=zakresy_produkcyjne!H$2,G181&lt;=zakresy_produkcyjne!H$3)</f>
        <v/>
      </c>
      <c r="AV181" s="309">
        <f>AND(O181&gt;=zakresy_produkcyjne!I$2,O181&lt;=zakresy_produkcyjne!I$3)</f>
        <v/>
      </c>
      <c r="AW181" s="309">
        <f>AND(P181&gt;=zakresy_produkcyjne!J$2,P181&lt;=zakresy_produkcyjne!J$3)</f>
        <v/>
      </c>
      <c r="AX181" s="309">
        <f>AND(Q181&gt;=zakresy_produkcyjne!K$2,Q181&lt;=zakresy_produkcyjne!K$3)</f>
        <v/>
      </c>
      <c r="AY181" s="309">
        <f>AND(R181&gt;=zakresy_produkcyjne!L$2,R181&lt;=zakresy_produkcyjne!L$3)</f>
        <v/>
      </c>
      <c r="AZ181" s="328">
        <f>AND(AO181:AU181)</f>
        <v/>
      </c>
      <c r="BA181" s="328">
        <f>AND(AV181:AY181)</f>
        <v/>
      </c>
      <c r="BB181" s="328">
        <f>AND(AZ181:BA181)</f>
        <v/>
      </c>
      <c r="BC181" s="309">
        <f>AO181*zakresy_produkcyjne!B$4+AP181*zakresy_produkcyjne!C$4+AQ181*zakresy_produkcyjne!D$4+AR181*zakresy_produkcyjne!E$4+AS181*zakresy_produkcyjne!F$4+AT181*zakresy_produkcyjne!G$4+AU181*zakresy_produkcyjne!H$4+AV181*zakresy_produkcyjne!I$4+AW181*zakresy_produkcyjne!J$4+AX181*zakresy_produkcyjne!K$4+AY181*zakresy_produkcyjne!L$4</f>
        <v/>
      </c>
    </row>
    <row customHeight="1" ht="13.8" r="182" s="311">
      <c r="A182" s="349" t="n">
        <v>3.55</v>
      </c>
      <c r="B182" s="349" t="n">
        <v>2.55</v>
      </c>
      <c r="C182" s="349" t="n">
        <v>0.31</v>
      </c>
      <c r="D182" s="349" t="n">
        <v>0.063</v>
      </c>
      <c r="E182" s="349" t="n">
        <v>0</v>
      </c>
      <c r="F182" s="349" t="n">
        <v>1.56</v>
      </c>
      <c r="G182" s="350" t="n">
        <v>0</v>
      </c>
      <c r="H182" s="349" t="n">
        <v>0.008999999999999999</v>
      </c>
      <c r="I182" s="349" t="n">
        <v>0.025</v>
      </c>
      <c r="J182" s="350" t="n">
        <v>0</v>
      </c>
      <c r="K182" s="350" t="n">
        <v>0</v>
      </c>
      <c r="L182" s="350" t="n">
        <v>0</v>
      </c>
      <c r="M182" s="350" t="n">
        <v>0</v>
      </c>
      <c r="N182" s="350" t="n">
        <v>0</v>
      </c>
      <c r="O182" s="350" t="n">
        <v>920</v>
      </c>
      <c r="P182" s="350" t="n">
        <v>120</v>
      </c>
      <c r="Q182" s="350" t="n">
        <v>360</v>
      </c>
      <c r="R182" s="350" t="n">
        <v>15</v>
      </c>
      <c r="S182" s="350" t="n">
        <v>952</v>
      </c>
      <c r="T182" s="350" t="n">
        <v>757</v>
      </c>
      <c r="U182" s="350" t="n">
        <v>1.3</v>
      </c>
      <c r="V182" s="350" t="n">
        <v>401</v>
      </c>
      <c r="W182" s="350" t="n">
        <v>3.4</v>
      </c>
      <c r="X182" s="350">
        <f>11*W182</f>
        <v/>
      </c>
      <c r="Y182" s="599" t="n">
        <v>7</v>
      </c>
      <c r="Z182" s="352" t="n"/>
      <c r="AA182" s="352" t="n"/>
      <c r="AB182" s="352" t="n"/>
      <c r="AC182" s="352" t="n"/>
      <c r="AD182" s="352" t="n"/>
      <c r="AE182" s="352" t="n"/>
      <c r="AF182" s="309">
        <f>NOT(OR(ISBLANK(S182),ISBLANK(T182),ISBLANK(U182),ISBLANK(V182),AND(ISBLANK(W182),ISBLANK(X182))))</f>
        <v/>
      </c>
      <c r="AG182" s="309" t="n">
        <v>25</v>
      </c>
      <c r="AH182" s="309">
        <f>IF(AG182&lt;=30,1,IF(AG182&lt;=60,2,IF(AG182&lt;=100,3,"bd")))</f>
        <v/>
      </c>
      <c r="AI182" s="309">
        <f>AND(A182&gt;=zakresy_produkcyjne!B$2,A182&lt;=zakresy_produkcyjne!B$3)</f>
        <v/>
      </c>
      <c r="AJ182" s="309">
        <f>AND(B182&gt;=zakresy_produkcyjne!C$2,B182&lt;=zakresy_produkcyjne!C$3)</f>
        <v/>
      </c>
      <c r="AK182" s="309">
        <f>AND(C182&gt;=zakresy_produkcyjne!D$2,C182&lt;=zakresy_produkcyjne!D$3)</f>
        <v/>
      </c>
      <c r="AL182" s="309">
        <f>AND(D182&gt;=zakresy_produkcyjne!E$2,D182&lt;=zakresy_produkcyjne!E$3)</f>
        <v/>
      </c>
      <c r="AM182" s="309">
        <f>AND(E182&gt;=zakresy_produkcyjne!F$2,E182&lt;=zakresy_produkcyjne!F$3)</f>
        <v/>
      </c>
      <c r="AN182" s="309">
        <f>AND(F182&gt;=zakresy_produkcyjne!G$2,F182&lt;=zakresy_produkcyjne!G$3)</f>
        <v/>
      </c>
      <c r="AO182" s="309">
        <f>AND(G182&gt;=zakresy_produkcyjne!H$2,G182&lt;=zakresy_produkcyjne!H$3)</f>
        <v/>
      </c>
      <c r="AP182" s="309">
        <f>AND(O182&gt;=zakresy_produkcyjne!I$2,O182&lt;=zakresy_produkcyjne!I$3)</f>
        <v/>
      </c>
      <c r="AQ182" s="309">
        <f>AND(P182&gt;=zakresy_produkcyjne!J$2,P182&lt;=zakresy_produkcyjne!J$3)</f>
        <v/>
      </c>
      <c r="AR182" s="309">
        <f>AND(Q182&gt;=zakresy_produkcyjne!K$2,Q182&lt;=zakresy_produkcyjne!K$3)</f>
        <v/>
      </c>
      <c r="AS182" s="309">
        <f>AND(R182&gt;=zakresy_produkcyjne!L$2,R182&lt;=zakresy_produkcyjne!L$3)</f>
        <v/>
      </c>
      <c r="AT182" s="309">
        <f>AND(AI182:AO182)</f>
        <v/>
      </c>
      <c r="AU182" s="309">
        <f>AND(AP182:AS182)</f>
        <v/>
      </c>
      <c r="AV182" s="309">
        <f>AND(AT182:AU182)</f>
        <v/>
      </c>
      <c r="AW182" s="309">
        <f>AI182*zakresy_produkcyjne!B$4+AJ182*zakresy_produkcyjne!C$4+AK182*zakresy_produkcyjne!D$4+AL182*zakresy_produkcyjne!E$4+AM182*zakresy_produkcyjne!F$4+AN182*zakresy_produkcyjne!G$4+AO182*zakresy_produkcyjne!H$4+AP182*zakresy_produkcyjne!I$4+AQ182*zakresy_produkcyjne!J$4+AR182*zakresy_produkcyjne!K$4+AS182*zakresy_produkcyjne!L$4</f>
        <v/>
      </c>
      <c r="AY182" s="309" t="n">
        <v>701</v>
      </c>
      <c r="AZ182" s="309" t="n">
        <v>478</v>
      </c>
      <c r="BA182" s="309" t="n">
        <v>6.9</v>
      </c>
      <c r="BB182" s="309" t="n">
        <v>202</v>
      </c>
      <c r="BC182" s="309">
        <f>4.2*11</f>
        <v/>
      </c>
      <c r="BE182" s="309" t="n">
        <v>1039.23581311701</v>
      </c>
      <c r="BF182" s="309" t="n">
        <v>746.975375081966</v>
      </c>
      <c r="BG182" s="309" t="n">
        <v>5.68040085159626</v>
      </c>
      <c r="BH182" s="309" t="n">
        <v>316.646589800196</v>
      </c>
      <c r="BI182" s="309" t="n">
        <v>80.7854969620237</v>
      </c>
      <c r="BJ182" s="309">
        <f>IF(S182&lt;&gt;"",S182,BE182)</f>
        <v/>
      </c>
      <c r="BK182" s="309">
        <f>IF(T182&lt;&gt;"",T182,BF182)</f>
        <v/>
      </c>
      <c r="BL182" s="309">
        <f>IF(U182&lt;&gt;"",U182,BG182)</f>
        <v/>
      </c>
      <c r="BM182" s="309">
        <f>IF(V182&lt;&gt;"",V182,BH182)</f>
        <v/>
      </c>
      <c r="BN182" s="309">
        <f>IF(X182&lt;&gt;"",X182,BI182)</f>
        <v/>
      </c>
      <c r="BO182" s="309">
        <f>ABS(BE182-BJ182)</f>
        <v/>
      </c>
      <c r="BP182" s="328" t="n"/>
    </row>
    <row customHeight="1" ht="13.8" r="183" s="311">
      <c r="A183" s="349" t="n">
        <v>3.55</v>
      </c>
      <c r="B183" s="349" t="n">
        <v>2.55</v>
      </c>
      <c r="C183" s="349" t="n">
        <v>0.31</v>
      </c>
      <c r="D183" s="349" t="n">
        <v>0.063</v>
      </c>
      <c r="E183" s="349" t="n">
        <v>0</v>
      </c>
      <c r="F183" s="349" t="n">
        <v>1.56</v>
      </c>
      <c r="G183" s="350" t="n">
        <v>0</v>
      </c>
      <c r="H183" s="349" t="n">
        <v>0.008999999999999999</v>
      </c>
      <c r="I183" s="349" t="n">
        <v>0.025</v>
      </c>
      <c r="J183" s="350" t="n">
        <v>0</v>
      </c>
      <c r="K183" s="350" t="n">
        <v>0</v>
      </c>
      <c r="L183" s="350" t="n">
        <v>0</v>
      </c>
      <c r="M183" s="350" t="n">
        <v>0</v>
      </c>
      <c r="N183" s="350" t="n">
        <v>0</v>
      </c>
      <c r="O183" s="350" t="n">
        <v>920</v>
      </c>
      <c r="P183" s="350" t="n">
        <v>120</v>
      </c>
      <c r="Q183" s="350" t="n">
        <v>380</v>
      </c>
      <c r="R183" s="350" t="n">
        <v>15</v>
      </c>
      <c r="S183" s="350" t="n">
        <v>810</v>
      </c>
      <c r="T183" s="350" t="n">
        <v>675</v>
      </c>
      <c r="U183" s="350" t="n">
        <v>1.8</v>
      </c>
      <c r="V183" s="350" t="n">
        <v>369</v>
      </c>
      <c r="W183" s="350" t="n">
        <v>3.8</v>
      </c>
      <c r="X183" s="350">
        <f>11*W183</f>
        <v/>
      </c>
      <c r="Y183" s="599" t="n">
        <v>7</v>
      </c>
      <c r="Z183" s="352" t="n"/>
      <c r="AA183" s="352" t="n"/>
      <c r="AB183" s="352" t="n"/>
      <c r="AC183" s="352" t="n"/>
      <c r="AD183" s="352" t="n"/>
      <c r="AE183" s="352" t="n"/>
      <c r="AF183" s="309">
        <f>NOT(OR(ISBLANK(S183),ISBLANK(T183),ISBLANK(U183),ISBLANK(V183),AND(ISBLANK(W183),ISBLANK(X183))))</f>
        <v/>
      </c>
      <c r="AG183" s="309" t="n">
        <v>25</v>
      </c>
      <c r="AH183" s="309">
        <f>IF(AG183&lt;=30,1,IF(AG183&lt;=60,2,IF(AG183&lt;=100,3,"bd")))</f>
        <v/>
      </c>
      <c r="AI183" s="309">
        <f>AND(A183&gt;=zakresy_produkcyjne!B$2,A183&lt;=zakresy_produkcyjne!B$3)</f>
        <v/>
      </c>
      <c r="AJ183" s="309">
        <f>AND(B183&gt;=zakresy_produkcyjne!C$2,B183&lt;=zakresy_produkcyjne!C$3)</f>
        <v/>
      </c>
      <c r="AK183" s="309">
        <f>AND(C183&gt;=zakresy_produkcyjne!D$2,C183&lt;=zakresy_produkcyjne!D$3)</f>
        <v/>
      </c>
      <c r="AL183" s="309">
        <f>AND(D183&gt;=zakresy_produkcyjne!E$2,D183&lt;=zakresy_produkcyjne!E$3)</f>
        <v/>
      </c>
      <c r="AM183" s="309">
        <f>AND(E183&gt;=zakresy_produkcyjne!F$2,E183&lt;=zakresy_produkcyjne!F$3)</f>
        <v/>
      </c>
      <c r="AN183" s="309">
        <f>AND(F183&gt;=zakresy_produkcyjne!G$2,F183&lt;=zakresy_produkcyjne!G$3)</f>
        <v/>
      </c>
      <c r="AO183" s="309">
        <f>AND(G183&gt;=zakresy_produkcyjne!H$2,G183&lt;=zakresy_produkcyjne!H$3)</f>
        <v/>
      </c>
      <c r="AP183" s="309">
        <f>AND(O183&gt;=zakresy_produkcyjne!I$2,O183&lt;=zakresy_produkcyjne!I$3)</f>
        <v/>
      </c>
      <c r="AQ183" s="309">
        <f>AND(P183&gt;=zakresy_produkcyjne!J$2,P183&lt;=zakresy_produkcyjne!J$3)</f>
        <v/>
      </c>
      <c r="AR183" s="309">
        <f>AND(Q183&gt;=zakresy_produkcyjne!K$2,Q183&lt;=zakresy_produkcyjne!K$3)</f>
        <v/>
      </c>
      <c r="AS183" s="309">
        <f>AND(R183&gt;=zakresy_produkcyjne!L$2,R183&lt;=zakresy_produkcyjne!L$3)</f>
        <v/>
      </c>
      <c r="AT183" s="309">
        <f>AND(AI183:AO183)</f>
        <v/>
      </c>
      <c r="AU183" s="309">
        <f>AND(AP183:AS183)</f>
        <v/>
      </c>
      <c r="AV183" s="309">
        <f>AND(AT183:AU183)</f>
        <v/>
      </c>
      <c r="AW183" s="309">
        <f>AI183*zakresy_produkcyjne!B$4+AJ183*zakresy_produkcyjne!C$4+AK183*zakresy_produkcyjne!D$4+AL183*zakresy_produkcyjne!E$4+AM183*zakresy_produkcyjne!F$4+AN183*zakresy_produkcyjne!G$4+AO183*zakresy_produkcyjne!H$4+AP183*zakresy_produkcyjne!I$4+AQ183*zakresy_produkcyjne!J$4+AR183*zakresy_produkcyjne!K$4+AS183*zakresy_produkcyjne!L$4</f>
        <v/>
      </c>
      <c r="AY183" s="309" t="n">
        <v>701</v>
      </c>
      <c r="AZ183" s="309" t="n">
        <v>478</v>
      </c>
      <c r="BA183" s="309" t="n">
        <v>6.9</v>
      </c>
      <c r="BB183" s="309" t="n">
        <v>202</v>
      </c>
      <c r="BC183" s="309">
        <f>4.2*11</f>
        <v/>
      </c>
      <c r="BE183" s="309" t="n">
        <v>976.049611659992</v>
      </c>
      <c r="BF183" s="309" t="n">
        <v>681.687249463806</v>
      </c>
      <c r="BG183" s="309" t="n">
        <v>6.45818765194878</v>
      </c>
      <c r="BH183" s="309" t="n">
        <v>289.877844147883</v>
      </c>
      <c r="BI183" s="309" t="n">
        <v>83.8925992916614</v>
      </c>
      <c r="BJ183" s="309">
        <f>IF(S183&lt;&gt;"",S183,BE183)</f>
        <v/>
      </c>
      <c r="BK183" s="309">
        <f>IF(T183&lt;&gt;"",T183,BF183)</f>
        <v/>
      </c>
      <c r="BL183" s="309">
        <f>IF(U183&lt;&gt;"",U183,BG183)</f>
        <v/>
      </c>
      <c r="BM183" s="309">
        <f>IF(V183&lt;&gt;"",V183,BH183)</f>
        <v/>
      </c>
      <c r="BN183" s="309">
        <f>IF(X183&lt;&gt;"",X183,BI183)</f>
        <v/>
      </c>
      <c r="BO183" s="309">
        <f>ABS(BE183-BJ183)</f>
        <v/>
      </c>
      <c r="BP183" s="328" t="n"/>
    </row>
    <row customHeight="1" ht="15" r="184" s="311">
      <c r="A184" s="368" t="n">
        <v>3.65</v>
      </c>
      <c r="B184" s="368" t="n">
        <v>2.52</v>
      </c>
      <c r="C184" s="368" t="n">
        <v>0.45</v>
      </c>
      <c r="D184" s="369" t="n">
        <v>0.039</v>
      </c>
      <c r="E184" s="368" t="n">
        <v>1.08</v>
      </c>
      <c r="F184" s="368" t="n">
        <v>0.02</v>
      </c>
      <c r="G184" s="369" t="n">
        <v>0</v>
      </c>
      <c r="H184" s="368" t="n">
        <v>0.02</v>
      </c>
      <c r="I184" s="368" t="n">
        <v>0.049</v>
      </c>
      <c r="J184" s="370" t="n">
        <v>0</v>
      </c>
      <c r="K184" s="368" t="n">
        <v>0.03</v>
      </c>
      <c r="L184" s="370" t="n">
        <v>0</v>
      </c>
      <c r="M184" s="370" t="n">
        <v>0</v>
      </c>
      <c r="N184" s="369" t="n">
        <v>0</v>
      </c>
      <c r="O184" s="370" t="n">
        <v>900</v>
      </c>
      <c r="P184" s="370" t="n">
        <v>60</v>
      </c>
      <c r="Q184" s="370" t="n">
        <v>275</v>
      </c>
      <c r="R184" s="370" t="n">
        <v>5</v>
      </c>
      <c r="S184" s="370" t="n">
        <v>501</v>
      </c>
      <c r="T184" s="370" t="n">
        <v>501</v>
      </c>
      <c r="U184" s="370" t="n">
        <v>0.65</v>
      </c>
      <c r="V184" s="370" t="n">
        <v>525</v>
      </c>
      <c r="W184" s="371" t="n"/>
      <c r="X184" s="372" t="n"/>
      <c r="Y184" s="600" t="n">
        <v>11</v>
      </c>
      <c r="Z184" s="374" t="n"/>
      <c r="AA184" s="374" t="n"/>
      <c r="AB184" s="374" t="n"/>
      <c r="AC184" s="374" t="n"/>
      <c r="AD184" s="374" t="n"/>
      <c r="AE184" s="374" t="n"/>
      <c r="AF184" s="374" t="n"/>
      <c r="AG184" s="374" t="n"/>
      <c r="AH184" s="374" t="n"/>
      <c r="AI184" s="374" t="n"/>
      <c r="AJ184" s="374" t="n"/>
      <c r="AK184" s="374" t="n"/>
      <c r="AL184" s="309">
        <f>NOT(OR(ISBLANK(S184),ISBLANK(T184),ISBLANK(U184),ISBLANK(V184),AND(ISBLANK(W184),ISBLANK(X184))))</f>
        <v/>
      </c>
      <c r="AM184" s="309" t="n">
        <v>25</v>
      </c>
      <c r="AN184" s="309">
        <f>IF(AM184&lt;=30,1,IF(AM184&lt;=60,2,IF(AM184&lt;=100,3,"bd")))</f>
        <v/>
      </c>
      <c r="AO184" s="309">
        <f>AND(A184&gt;=zakresy_produkcyjne!B$2,A184&lt;=zakresy_produkcyjne!B$3)</f>
        <v/>
      </c>
      <c r="AP184" s="309">
        <f>AND(B184&gt;=zakresy_produkcyjne!C$2,B184&lt;=zakresy_produkcyjne!C$3)</f>
        <v/>
      </c>
      <c r="AQ184" s="309">
        <f>AND(C184&gt;=zakresy_produkcyjne!D$2,C184&lt;=zakresy_produkcyjne!D$3)</f>
        <v/>
      </c>
      <c r="AR184" s="309">
        <f>AND(D184&gt;=zakresy_produkcyjne!E$2,D184&lt;=zakresy_produkcyjne!E$3)</f>
        <v/>
      </c>
      <c r="AS184" s="309">
        <f>AND(E184&gt;=zakresy_produkcyjne!F$2,E184&lt;=zakresy_produkcyjne!F$3)</f>
        <v/>
      </c>
      <c r="AT184" s="309">
        <f>AND(F184&gt;=zakresy_produkcyjne!G$2,F184&lt;=zakresy_produkcyjne!G$3)</f>
        <v/>
      </c>
      <c r="AU184" s="309">
        <f>AND(G184&gt;=zakresy_produkcyjne!H$2,G184&lt;=zakresy_produkcyjne!H$3)</f>
        <v/>
      </c>
      <c r="AV184" s="309">
        <f>AND(O184&gt;=zakresy_produkcyjne!I$2,O184&lt;=zakresy_produkcyjne!I$3)</f>
        <v/>
      </c>
      <c r="AW184" s="309">
        <f>AND(P184&gt;=zakresy_produkcyjne!J$2,P184&lt;=zakresy_produkcyjne!J$3)</f>
        <v/>
      </c>
      <c r="AX184" s="309">
        <f>AND(Q184&gt;=zakresy_produkcyjne!K$2,Q184&lt;=zakresy_produkcyjne!K$3)</f>
        <v/>
      </c>
      <c r="AY184" s="309">
        <f>AND(R184&gt;=zakresy_produkcyjne!L$2,R184&lt;=zakresy_produkcyjne!L$3)</f>
        <v/>
      </c>
      <c r="AZ184" s="328">
        <f>AND(AO184:AU184)</f>
        <v/>
      </c>
      <c r="BA184" s="328">
        <f>AND(AV184:AY184)</f>
        <v/>
      </c>
      <c r="BB184" s="328">
        <f>AND(AZ184:BA184)</f>
        <v/>
      </c>
      <c r="BC184" s="309">
        <f>AO184*zakresy_produkcyjne!B$4+AP184*zakresy_produkcyjne!C$4+AQ184*zakresy_produkcyjne!D$4+AR184*zakresy_produkcyjne!E$4+AS184*zakresy_produkcyjne!F$4+AT184*zakresy_produkcyjne!G$4+AU184*zakresy_produkcyjne!H$4+AV184*zakresy_produkcyjne!I$4+AW184*zakresy_produkcyjne!J$4+AX184*zakresy_produkcyjne!K$4+AY184*zakresy_produkcyjne!L$4</f>
        <v/>
      </c>
    </row>
    <row customHeight="1" ht="13.8" r="185" s="311">
      <c r="A185" s="368" t="n">
        <v>3.65</v>
      </c>
      <c r="B185" s="368" t="n">
        <v>2.52</v>
      </c>
      <c r="C185" s="368" t="n">
        <v>0.45</v>
      </c>
      <c r="D185" s="369" t="n">
        <v>0.039</v>
      </c>
      <c r="E185" s="368" t="n">
        <v>1.08</v>
      </c>
      <c r="F185" s="368" t="n">
        <v>0.02</v>
      </c>
      <c r="G185" s="369" t="n">
        <v>0</v>
      </c>
      <c r="H185" s="368" t="n">
        <v>0.02</v>
      </c>
      <c r="I185" s="368" t="n">
        <v>0.049</v>
      </c>
      <c r="J185" s="370" t="n">
        <v>0</v>
      </c>
      <c r="K185" s="368" t="n">
        <v>0.03</v>
      </c>
      <c r="L185" s="370" t="n">
        <v>0</v>
      </c>
      <c r="M185" s="370" t="n">
        <v>0</v>
      </c>
      <c r="N185" s="369" t="n">
        <v>0</v>
      </c>
      <c r="O185" s="370" t="n">
        <v>900</v>
      </c>
      <c r="P185" s="370" t="n">
        <v>60</v>
      </c>
      <c r="Q185" s="370" t="n">
        <v>275</v>
      </c>
      <c r="R185" s="370" t="n">
        <v>10</v>
      </c>
      <c r="S185" s="370" t="n">
        <v>1185</v>
      </c>
      <c r="T185" s="370" t="n">
        <v>835</v>
      </c>
      <c r="U185" s="370" t="n">
        <v>1.9</v>
      </c>
      <c r="V185" s="370" t="n">
        <v>416</v>
      </c>
      <c r="W185" s="371" t="n"/>
      <c r="X185" s="372" t="n"/>
      <c r="Y185" s="600" t="n">
        <v>11</v>
      </c>
      <c r="Z185" s="374" t="n"/>
      <c r="AA185" s="374" t="n"/>
      <c r="AB185" s="374" t="n"/>
      <c r="AC185" s="374" t="n"/>
      <c r="AD185" s="374" t="n"/>
      <c r="AE185" s="374" t="n"/>
      <c r="AF185" s="309">
        <f>NOT(OR(ISBLANK(S185),ISBLANK(T185),ISBLANK(U185),ISBLANK(V185),AND(ISBLANK(W185),ISBLANK(X185))))</f>
        <v/>
      </c>
      <c r="AG185" s="309" t="n">
        <v>25</v>
      </c>
      <c r="AH185" s="309">
        <f>IF(AG185&lt;=30,1,IF(AG185&lt;=60,2,IF(AG185&lt;=100,3,"bd")))</f>
        <v/>
      </c>
      <c r="AI185" s="309">
        <f>AND(A185&gt;=zakresy_produkcyjne!B$2,A185&lt;=zakresy_produkcyjne!B$3)</f>
        <v/>
      </c>
      <c r="AJ185" s="309">
        <f>AND(B185&gt;=zakresy_produkcyjne!C$2,B185&lt;=zakresy_produkcyjne!C$3)</f>
        <v/>
      </c>
      <c r="AK185" s="309">
        <f>AND(C185&gt;=zakresy_produkcyjne!D$2,C185&lt;=zakresy_produkcyjne!D$3)</f>
        <v/>
      </c>
      <c r="AL185" s="309">
        <f>AND(D185&gt;=zakresy_produkcyjne!E$2,D185&lt;=zakresy_produkcyjne!E$3)</f>
        <v/>
      </c>
      <c r="AM185" s="309">
        <f>AND(E185&gt;=zakresy_produkcyjne!F$2,E185&lt;=zakresy_produkcyjne!F$3)</f>
        <v/>
      </c>
      <c r="AN185" s="309">
        <f>AND(F185&gt;=zakresy_produkcyjne!G$2,F185&lt;=zakresy_produkcyjne!G$3)</f>
        <v/>
      </c>
      <c r="AO185" s="309">
        <f>AND(G185&gt;=zakresy_produkcyjne!H$2,G185&lt;=zakresy_produkcyjne!H$3)</f>
        <v/>
      </c>
      <c r="AP185" s="309">
        <f>AND(O185&gt;=zakresy_produkcyjne!I$2,O185&lt;=zakresy_produkcyjne!I$3)</f>
        <v/>
      </c>
      <c r="AQ185" s="309">
        <f>AND(P185&gt;=zakresy_produkcyjne!J$2,P185&lt;=zakresy_produkcyjne!J$3)</f>
        <v/>
      </c>
      <c r="AR185" s="309">
        <f>AND(Q185&gt;=zakresy_produkcyjne!K$2,Q185&lt;=zakresy_produkcyjne!K$3)</f>
        <v/>
      </c>
      <c r="AS185" s="309">
        <f>AND(R185&gt;=zakresy_produkcyjne!L$2,R185&lt;=zakresy_produkcyjne!L$3)</f>
        <v/>
      </c>
      <c r="AT185" s="309">
        <f>AND(AI185:AO185)</f>
        <v/>
      </c>
      <c r="AU185" s="309">
        <f>AND(AP185:AS185)</f>
        <v/>
      </c>
      <c r="AV185" s="309">
        <f>AND(AT185:AU185)</f>
        <v/>
      </c>
      <c r="AW185" s="309">
        <f>AI185*zakresy_produkcyjne!B$4+AJ185*zakresy_produkcyjne!C$4+AK185*zakresy_produkcyjne!D$4+AL185*zakresy_produkcyjne!E$4+AM185*zakresy_produkcyjne!F$4+AN185*zakresy_produkcyjne!G$4+AO185*zakresy_produkcyjne!H$4+AP185*zakresy_produkcyjne!I$4+AQ185*zakresy_produkcyjne!J$4+AR185*zakresy_produkcyjne!K$4+AS185*zakresy_produkcyjne!L$4</f>
        <v/>
      </c>
      <c r="AY185" s="309" t="n">
        <v>706</v>
      </c>
      <c r="AZ185" s="309" t="n">
        <v>475</v>
      </c>
      <c r="BA185" s="309" t="n">
        <v>3.65</v>
      </c>
      <c r="BB185" s="309" t="n">
        <v>246</v>
      </c>
      <c r="BE185" s="309" t="n">
        <v>1114.5</v>
      </c>
      <c r="BF185" s="309" t="n">
        <v>802.5</v>
      </c>
      <c r="BG185" s="309" t="n">
        <v>1.66</v>
      </c>
      <c r="BH185" s="309" t="n">
        <v>411</v>
      </c>
      <c r="BI185" s="309" t="n">
        <v>77.90000000000001</v>
      </c>
      <c r="BJ185" s="309">
        <f>IF(S185&lt;&gt;"",S185,BE185)</f>
        <v/>
      </c>
      <c r="BK185" s="309">
        <f>IF(T185&lt;&gt;"",T185,BF185)</f>
        <v/>
      </c>
      <c r="BL185" s="309">
        <f>IF(U185&lt;&gt;"",U185,BG185)</f>
        <v/>
      </c>
      <c r="BM185" s="309">
        <f>IF(V185&lt;&gt;"",V185,BH185)</f>
        <v/>
      </c>
      <c r="BN185" s="309">
        <f>IF(X185&lt;&gt;"",X185,BI185)</f>
        <v/>
      </c>
      <c r="BO185" s="309">
        <f>ABS(BE185-BJ185)</f>
        <v/>
      </c>
      <c r="BP185" s="328" t="n"/>
    </row>
    <row customHeight="1" ht="13.8" r="186" s="311">
      <c r="A186" s="349" t="n">
        <v>3.55</v>
      </c>
      <c r="B186" s="349" t="n">
        <v>2.55</v>
      </c>
      <c r="C186" s="349" t="n">
        <v>0.31</v>
      </c>
      <c r="D186" s="349" t="n">
        <v>0.063</v>
      </c>
      <c r="E186" s="349" t="n">
        <v>0</v>
      </c>
      <c r="F186" s="349" t="n">
        <v>1.56</v>
      </c>
      <c r="G186" s="350" t="n">
        <v>0</v>
      </c>
      <c r="H186" s="349" t="n">
        <v>0.008999999999999999</v>
      </c>
      <c r="I186" s="349" t="n">
        <v>0.025</v>
      </c>
      <c r="J186" s="350" t="n">
        <v>0</v>
      </c>
      <c r="K186" s="350" t="n">
        <v>0</v>
      </c>
      <c r="L186" s="350" t="n">
        <v>0</v>
      </c>
      <c r="M186" s="350" t="n">
        <v>0</v>
      </c>
      <c r="N186" s="350" t="n">
        <v>0</v>
      </c>
      <c r="O186" s="350" t="n">
        <v>920</v>
      </c>
      <c r="P186" s="350" t="n">
        <v>120</v>
      </c>
      <c r="Q186" s="350" t="n">
        <v>400</v>
      </c>
      <c r="R186" s="350" t="n">
        <v>15</v>
      </c>
      <c r="S186" s="350" t="n">
        <v>868</v>
      </c>
      <c r="T186" s="350" t="n">
        <v>595</v>
      </c>
      <c r="U186" s="350" t="n">
        <v>1.8</v>
      </c>
      <c r="V186" s="350" t="n">
        <v>292</v>
      </c>
      <c r="W186" s="350" t="n">
        <v>4.8</v>
      </c>
      <c r="X186" s="350">
        <f>11*W186</f>
        <v/>
      </c>
      <c r="Y186" s="599" t="n">
        <v>7</v>
      </c>
      <c r="Z186" s="352" t="n"/>
      <c r="AA186" s="352" t="n"/>
      <c r="AB186" s="352" t="n"/>
      <c r="AC186" s="352" t="n"/>
      <c r="AD186" s="352" t="n"/>
      <c r="AE186" s="352" t="n"/>
      <c r="AF186" s="309">
        <f>NOT(OR(ISBLANK(S186),ISBLANK(T186),ISBLANK(U186),ISBLANK(V186),AND(ISBLANK(W186),ISBLANK(X186))))</f>
        <v/>
      </c>
      <c r="AG186" s="309" t="n">
        <v>25</v>
      </c>
      <c r="AH186" s="309">
        <f>IF(AG186&lt;=30,1,IF(AG186&lt;=60,2,IF(AG186&lt;=100,3,"bd")))</f>
        <v/>
      </c>
      <c r="AI186" s="309">
        <f>AND(A186&gt;=zakresy_produkcyjne!B$2,A186&lt;=zakresy_produkcyjne!B$3)</f>
        <v/>
      </c>
      <c r="AJ186" s="309">
        <f>AND(B186&gt;=zakresy_produkcyjne!C$2,B186&lt;=zakresy_produkcyjne!C$3)</f>
        <v/>
      </c>
      <c r="AK186" s="309">
        <f>AND(C186&gt;=zakresy_produkcyjne!D$2,C186&lt;=zakresy_produkcyjne!D$3)</f>
        <v/>
      </c>
      <c r="AL186" s="309">
        <f>AND(D186&gt;=zakresy_produkcyjne!E$2,D186&lt;=zakresy_produkcyjne!E$3)</f>
        <v/>
      </c>
      <c r="AM186" s="309">
        <f>AND(E186&gt;=zakresy_produkcyjne!F$2,E186&lt;=zakresy_produkcyjne!F$3)</f>
        <v/>
      </c>
      <c r="AN186" s="309">
        <f>AND(F186&gt;=zakresy_produkcyjne!G$2,F186&lt;=zakresy_produkcyjne!G$3)</f>
        <v/>
      </c>
      <c r="AO186" s="309">
        <f>AND(G186&gt;=zakresy_produkcyjne!H$2,G186&lt;=zakresy_produkcyjne!H$3)</f>
        <v/>
      </c>
      <c r="AP186" s="309">
        <f>AND(O186&gt;=zakresy_produkcyjne!I$2,O186&lt;=zakresy_produkcyjne!I$3)</f>
        <v/>
      </c>
      <c r="AQ186" s="309">
        <f>AND(P186&gt;=zakresy_produkcyjne!J$2,P186&lt;=zakresy_produkcyjne!J$3)</f>
        <v/>
      </c>
      <c r="AR186" s="309">
        <f>AND(Q186&gt;=zakresy_produkcyjne!K$2,Q186&lt;=zakresy_produkcyjne!K$3)</f>
        <v/>
      </c>
      <c r="AS186" s="309">
        <f>AND(R186&gt;=zakresy_produkcyjne!L$2,R186&lt;=zakresy_produkcyjne!L$3)</f>
        <v/>
      </c>
      <c r="AT186" s="309">
        <f>AND(AI186:AO186)</f>
        <v/>
      </c>
      <c r="AU186" s="309">
        <f>AND(AP186:AS186)</f>
        <v/>
      </c>
      <c r="AV186" s="309">
        <f>AND(AT186:AU186)</f>
        <v/>
      </c>
      <c r="AW186" s="309">
        <f>AI186*zakresy_produkcyjne!B$4+AJ186*zakresy_produkcyjne!C$4+AK186*zakresy_produkcyjne!D$4+AL186*zakresy_produkcyjne!E$4+AM186*zakresy_produkcyjne!F$4+AN186*zakresy_produkcyjne!G$4+AO186*zakresy_produkcyjne!H$4+AP186*zakresy_produkcyjne!I$4+AQ186*zakresy_produkcyjne!J$4+AR186*zakresy_produkcyjne!K$4+AS186*zakresy_produkcyjne!L$4</f>
        <v/>
      </c>
      <c r="AY186" s="309" t="n">
        <v>701</v>
      </c>
      <c r="AZ186" s="309" t="n">
        <v>478</v>
      </c>
      <c r="BA186" s="309" t="n">
        <v>6.9</v>
      </c>
      <c r="BB186" s="309" t="n">
        <v>202</v>
      </c>
      <c r="BC186" s="309">
        <f>4.2*11</f>
        <v/>
      </c>
      <c r="BE186" s="309" t="n">
        <v>912.863410202972</v>
      </c>
      <c r="BF186" s="309" t="n">
        <v>616.399123845646</v>
      </c>
      <c r="BG186" s="309" t="n">
        <v>7.23597445230131</v>
      </c>
      <c r="BH186" s="309" t="n">
        <v>263.109098495569</v>
      </c>
      <c r="BI186" s="309" t="n">
        <v>86.9997016212992</v>
      </c>
      <c r="BJ186" s="309">
        <f>IF(S186&lt;&gt;"",S186,BE186)</f>
        <v/>
      </c>
      <c r="BK186" s="309">
        <f>IF(T186&lt;&gt;"",T186,BF186)</f>
        <v/>
      </c>
      <c r="BL186" s="309">
        <f>IF(U186&lt;&gt;"",U186,BG186)</f>
        <v/>
      </c>
      <c r="BM186" s="309">
        <f>IF(V186&lt;&gt;"",V186,BH186)</f>
        <v/>
      </c>
      <c r="BN186" s="309">
        <f>IF(X186&lt;&gt;"",X186,BI186)</f>
        <v/>
      </c>
      <c r="BO186" s="309">
        <f>ABS(BE186-BJ186)</f>
        <v/>
      </c>
      <c r="BP186" s="328" t="n"/>
    </row>
    <row customHeight="1" ht="13.8" r="187" s="311">
      <c r="A187" s="368" t="n">
        <v>3.65</v>
      </c>
      <c r="B187" s="368" t="n">
        <v>2.52</v>
      </c>
      <c r="C187" s="368" t="n">
        <v>0.45</v>
      </c>
      <c r="D187" s="369" t="n">
        <v>0.039</v>
      </c>
      <c r="E187" s="368" t="n">
        <v>1.08</v>
      </c>
      <c r="F187" s="368" t="n">
        <v>0.02</v>
      </c>
      <c r="G187" s="369" t="n">
        <v>0</v>
      </c>
      <c r="H187" s="368" t="n">
        <v>0.02</v>
      </c>
      <c r="I187" s="368" t="n">
        <v>0.049</v>
      </c>
      <c r="J187" s="370" t="n">
        <v>0</v>
      </c>
      <c r="K187" s="368" t="n">
        <v>0.03</v>
      </c>
      <c r="L187" s="370" t="n">
        <v>0</v>
      </c>
      <c r="M187" s="370" t="n">
        <v>0</v>
      </c>
      <c r="N187" s="369" t="n">
        <v>0</v>
      </c>
      <c r="O187" s="370" t="n">
        <v>900</v>
      </c>
      <c r="P187" s="370" t="n">
        <v>60</v>
      </c>
      <c r="Q187" s="370" t="n">
        <v>275</v>
      </c>
      <c r="R187" s="370" t="n">
        <v>15</v>
      </c>
      <c r="S187" s="370" t="n">
        <v>1044</v>
      </c>
      <c r="T187" s="370" t="n">
        <v>770</v>
      </c>
      <c r="U187" s="370" t="n">
        <v>1.42</v>
      </c>
      <c r="V187" s="370" t="n">
        <v>406</v>
      </c>
      <c r="W187" s="371" t="n"/>
      <c r="X187" s="372" t="n"/>
      <c r="Y187" s="600" t="n">
        <v>11</v>
      </c>
      <c r="Z187" s="374" t="n"/>
      <c r="AA187" s="374" t="n"/>
      <c r="AB187" s="374" t="n"/>
      <c r="AC187" s="374" t="n"/>
      <c r="AD187" s="374" t="n"/>
      <c r="AE187" s="374" t="n"/>
      <c r="AF187" s="309">
        <f>NOT(OR(ISBLANK(S187),ISBLANK(T187),ISBLANK(U187),ISBLANK(V187),AND(ISBLANK(W187),ISBLANK(X187))))</f>
        <v/>
      </c>
      <c r="AG187" s="309" t="n">
        <v>25</v>
      </c>
      <c r="AH187" s="309">
        <f>IF(AG187&lt;=30,1,IF(AG187&lt;=60,2,IF(AG187&lt;=100,3,"bd")))</f>
        <v/>
      </c>
      <c r="AI187" s="309">
        <f>AND(A187&gt;=zakresy_produkcyjne!B$2,A187&lt;=zakresy_produkcyjne!B$3)</f>
        <v/>
      </c>
      <c r="AJ187" s="309">
        <f>AND(B187&gt;=zakresy_produkcyjne!C$2,B187&lt;=zakresy_produkcyjne!C$3)</f>
        <v/>
      </c>
      <c r="AK187" s="309">
        <f>AND(C187&gt;=zakresy_produkcyjne!D$2,C187&lt;=zakresy_produkcyjne!D$3)</f>
        <v/>
      </c>
      <c r="AL187" s="309">
        <f>AND(D187&gt;=zakresy_produkcyjne!E$2,D187&lt;=zakresy_produkcyjne!E$3)</f>
        <v/>
      </c>
      <c r="AM187" s="309">
        <f>AND(E187&gt;=zakresy_produkcyjne!F$2,E187&lt;=zakresy_produkcyjne!F$3)</f>
        <v/>
      </c>
      <c r="AN187" s="309">
        <f>AND(F187&gt;=zakresy_produkcyjne!G$2,F187&lt;=zakresy_produkcyjne!G$3)</f>
        <v/>
      </c>
      <c r="AO187" s="309">
        <f>AND(G187&gt;=zakresy_produkcyjne!H$2,G187&lt;=zakresy_produkcyjne!H$3)</f>
        <v/>
      </c>
      <c r="AP187" s="309">
        <f>AND(O187&gt;=zakresy_produkcyjne!I$2,O187&lt;=zakresy_produkcyjne!I$3)</f>
        <v/>
      </c>
      <c r="AQ187" s="309">
        <f>AND(P187&gt;=zakresy_produkcyjne!J$2,P187&lt;=zakresy_produkcyjne!J$3)</f>
        <v/>
      </c>
      <c r="AR187" s="309">
        <f>AND(Q187&gt;=zakresy_produkcyjne!K$2,Q187&lt;=zakresy_produkcyjne!K$3)</f>
        <v/>
      </c>
      <c r="AS187" s="309">
        <f>AND(R187&gt;=zakresy_produkcyjne!L$2,R187&lt;=zakresy_produkcyjne!L$3)</f>
        <v/>
      </c>
      <c r="AT187" s="309">
        <f>AND(AI187:AO187)</f>
        <v/>
      </c>
      <c r="AU187" s="309">
        <f>AND(AP187:AS187)</f>
        <v/>
      </c>
      <c r="AV187" s="309">
        <f>AND(AT187:AU187)</f>
        <v/>
      </c>
      <c r="AW187" s="309">
        <f>AI187*zakresy_produkcyjne!B$4+AJ187*zakresy_produkcyjne!C$4+AK187*zakresy_produkcyjne!D$4+AL187*zakresy_produkcyjne!E$4+AM187*zakresy_produkcyjne!F$4+AN187*zakresy_produkcyjne!G$4+AO187*zakresy_produkcyjne!H$4+AP187*zakresy_produkcyjne!I$4+AQ187*zakresy_produkcyjne!J$4+AR187*zakresy_produkcyjne!K$4+AS187*zakresy_produkcyjne!L$4</f>
        <v/>
      </c>
      <c r="AY187" s="309" t="n">
        <v>706</v>
      </c>
      <c r="AZ187" s="309" t="n">
        <v>475</v>
      </c>
      <c r="BA187" s="309" t="n">
        <v>3.65</v>
      </c>
      <c r="BB187" s="309" t="n">
        <v>246</v>
      </c>
      <c r="BE187" s="309" t="n">
        <v>1290.65138026117</v>
      </c>
      <c r="BF187" s="309" t="n">
        <v>1034.29937721605</v>
      </c>
      <c r="BG187" s="309" t="n">
        <v>4.25002113627421</v>
      </c>
      <c r="BH187" s="309" t="n">
        <v>463.247447130834</v>
      </c>
      <c r="BI187" s="309" t="n">
        <v>53.1541156815112</v>
      </c>
      <c r="BJ187" s="309">
        <f>IF(S187&lt;&gt;"",S187,BE187)</f>
        <v/>
      </c>
      <c r="BK187" s="309">
        <f>IF(T187&lt;&gt;"",T187,BF187)</f>
        <v/>
      </c>
      <c r="BL187" s="309">
        <f>IF(U187&lt;&gt;"",U187,BG187)</f>
        <v/>
      </c>
      <c r="BM187" s="309">
        <f>IF(V187&lt;&gt;"",V187,BH187)</f>
        <v/>
      </c>
      <c r="BN187" s="309">
        <f>IF(X187&lt;&gt;"",X187,BI187)</f>
        <v/>
      </c>
      <c r="BO187" s="309">
        <f>ABS(BE187-BJ187)</f>
        <v/>
      </c>
      <c r="BP187" s="328" t="n"/>
    </row>
    <row customHeight="1" ht="15" r="188" s="311"/>
    <row customHeight="1" ht="15" r="189" s="311"/>
    <row customHeight="1" ht="15" r="190" s="311">
      <c r="A190" s="601" t="n">
        <v>3.65</v>
      </c>
      <c r="B190" s="601" t="n">
        <v>2.8</v>
      </c>
      <c r="C190" s="601" t="n">
        <v>0.32</v>
      </c>
      <c r="D190" s="601" t="n">
        <v>0.035</v>
      </c>
      <c r="E190" s="601" t="n">
        <v>0.53</v>
      </c>
      <c r="F190" s="601" t="n">
        <v>1.29</v>
      </c>
      <c r="G190" s="601" t="n">
        <v>0.2</v>
      </c>
      <c r="H190" s="601" t="n">
        <v>0.012</v>
      </c>
      <c r="I190" s="601" t="n">
        <v>0.031</v>
      </c>
      <c r="J190" s="601" t="n">
        <v>0</v>
      </c>
      <c r="K190" s="601" t="n">
        <v>0</v>
      </c>
      <c r="L190" s="601" t="n">
        <v>0</v>
      </c>
      <c r="M190" s="601" t="n">
        <v>0</v>
      </c>
      <c r="N190" s="601" t="n">
        <v>0</v>
      </c>
      <c r="O190" s="601" t="n">
        <v>900</v>
      </c>
      <c r="P190" s="601" t="n">
        <v>90</v>
      </c>
      <c r="Q190" s="601" t="n">
        <v>340</v>
      </c>
      <c r="R190" s="601" t="n">
        <v>60</v>
      </c>
      <c r="S190" s="601" t="n">
        <v>680</v>
      </c>
      <c r="T190" s="601" t="n">
        <v>664</v>
      </c>
      <c r="U190" s="601" t="n">
        <v>18</v>
      </c>
      <c r="V190" s="601" t="n"/>
      <c r="W190" s="601" t="n"/>
      <c r="X190" s="601" t="n"/>
      <c r="Y190" s="602" t="n">
        <v>26</v>
      </c>
      <c r="Z190" s="601" t="n"/>
      <c r="AA190" s="601" t="n"/>
      <c r="AB190" s="601" t="n"/>
      <c r="AC190" s="601" t="n"/>
      <c r="AD190" s="601" t="n"/>
      <c r="AE190" s="601" t="n"/>
      <c r="AF190" s="309">
        <f>NOT(OR(ISBLANK(S190),ISBLANK(T190),ISBLANK(U190),ISBLANK(V190),AND(ISBLANK(W190),ISBLANK(X190))))</f>
        <v/>
      </c>
      <c r="AG190" s="309" t="n">
        <v>15</v>
      </c>
      <c r="AH190" s="309">
        <f>IF(AG190&lt;=30,1,IF(AG190&lt;=60,2,IF(AG190&lt;=100,3,"bd")))</f>
        <v/>
      </c>
      <c r="AI190" s="309">
        <f>AND(A190&gt;=zakresy_produkcyjne!B$2,A190&lt;=zakresy_produkcyjne!B$3)</f>
        <v/>
      </c>
      <c r="AJ190" s="309">
        <f>AND(B190&gt;=zakresy_produkcyjne!C$2,B190&lt;=zakresy_produkcyjne!C$3)</f>
        <v/>
      </c>
      <c r="AK190" s="309">
        <f>AND(C190&gt;=zakresy_produkcyjne!D$2,C190&lt;=zakresy_produkcyjne!D$3)</f>
        <v/>
      </c>
      <c r="AL190" s="309">
        <f>AND(D190&gt;=zakresy_produkcyjne!E$2,D190&lt;=zakresy_produkcyjne!E$3)</f>
        <v/>
      </c>
      <c r="AM190" s="309">
        <f>AND(E190&gt;=zakresy_produkcyjne!F$2,E190&lt;=zakresy_produkcyjne!F$3)</f>
        <v/>
      </c>
      <c r="AN190" s="309">
        <f>AND(F190&gt;=zakresy_produkcyjne!G$2,F190&lt;=zakresy_produkcyjne!G$3)</f>
        <v/>
      </c>
      <c r="AO190" s="309">
        <f>AND(G190&gt;=zakresy_produkcyjne!H$2,G190&lt;=zakresy_produkcyjne!H$3)</f>
        <v/>
      </c>
      <c r="AP190" s="309">
        <f>AND(O190&gt;=zakresy_produkcyjne!I$2,O190&lt;=zakresy_produkcyjne!I$3)</f>
        <v/>
      </c>
      <c r="AQ190" s="309">
        <f>AND(P190&gt;=zakresy_produkcyjne!J$2,P190&lt;=zakresy_produkcyjne!J$3)</f>
        <v/>
      </c>
      <c r="AR190" s="309">
        <f>AND(Q190&gt;=zakresy_produkcyjne!K$2,Q190&lt;=zakresy_produkcyjne!K$3)</f>
        <v/>
      </c>
      <c r="AS190" s="309">
        <f>AND(R190&gt;=zakresy_produkcyjne!L$2,R190&lt;=zakresy_produkcyjne!L$3)</f>
        <v/>
      </c>
      <c r="AT190" s="309">
        <f>AND(AI190:AO190)</f>
        <v/>
      </c>
      <c r="AU190" s="309">
        <f>AND(AP190:AS190)</f>
        <v/>
      </c>
      <c r="AV190" s="309">
        <f>AND(AT190:AU190)</f>
        <v/>
      </c>
      <c r="AW190" s="309">
        <f>AI190*zakresy_produkcyjne!B$4+AJ190*zakresy_produkcyjne!C$4+AK190*zakresy_produkcyjne!D$4+AL190*zakresy_produkcyjne!E$4+AM190*zakresy_produkcyjne!F$4+AN190*zakresy_produkcyjne!G$4+AO190*zakresy_produkcyjne!H$4+AP190*zakresy_produkcyjne!I$4+AQ190*zakresy_produkcyjne!J$4+AR190*zakresy_produkcyjne!K$4+AS190*zakresy_produkcyjne!L$4</f>
        <v/>
      </c>
      <c r="BE190" s="309" t="n">
        <v>657.13</v>
      </c>
      <c r="BF190" s="309" t="n">
        <v>645.34</v>
      </c>
      <c r="BG190" s="309" t="n">
        <v>15.2636</v>
      </c>
      <c r="BH190" s="309" t="n">
        <v>327.421182115307</v>
      </c>
      <c r="BI190" s="309" t="n">
        <v>99.1088</v>
      </c>
    </row>
    <row customHeight="1" ht="15" r="191" s="311">
      <c r="A191" s="601" t="n">
        <v>3.65</v>
      </c>
      <c r="B191" s="601" t="n">
        <v>2.8</v>
      </c>
      <c r="C191" s="601" t="n">
        <v>0.32</v>
      </c>
      <c r="D191" s="601" t="n">
        <v>0.035</v>
      </c>
      <c r="E191" s="601" t="n">
        <v>0.53</v>
      </c>
      <c r="F191" s="601" t="n">
        <v>1.29</v>
      </c>
      <c r="G191" s="601" t="n">
        <v>0.2</v>
      </c>
      <c r="H191" s="601" t="n">
        <v>0.012</v>
      </c>
      <c r="I191" s="601" t="n">
        <v>0.031</v>
      </c>
      <c r="J191" s="601" t="n">
        <v>0</v>
      </c>
      <c r="K191" s="601" t="n">
        <v>0</v>
      </c>
      <c r="L191" s="601" t="n">
        <v>0</v>
      </c>
      <c r="M191" s="601" t="n">
        <v>0</v>
      </c>
      <c r="N191" s="601" t="n">
        <v>0</v>
      </c>
      <c r="O191" s="601" t="n">
        <v>900</v>
      </c>
      <c r="P191" s="601" t="n">
        <v>90</v>
      </c>
      <c r="Q191" s="601" t="n">
        <v>360</v>
      </c>
      <c r="R191" s="601" t="n">
        <v>60</v>
      </c>
      <c r="S191" s="601" t="n">
        <v>660</v>
      </c>
      <c r="T191" s="601" t="n">
        <v>664</v>
      </c>
      <c r="U191" s="601" t="n">
        <v>9</v>
      </c>
      <c r="V191" s="601" t="n"/>
      <c r="W191" s="601" t="n"/>
      <c r="X191" s="601" t="n"/>
      <c r="Y191" s="603" t="n">
        <v>26</v>
      </c>
      <c r="Z191" s="601" t="n"/>
      <c r="AA191" s="601" t="n"/>
      <c r="AB191" s="601" t="n"/>
      <c r="AC191" s="601" t="n"/>
      <c r="AD191" s="601" t="n"/>
      <c r="AE191" s="601" t="n"/>
      <c r="AF191" s="309">
        <f>NOT(OR(ISBLANK(S191),ISBLANK(T191),ISBLANK(U191),ISBLANK(V191),AND(ISBLANK(W191),ISBLANK(X191))))</f>
        <v/>
      </c>
      <c r="AG191" s="309" t="n">
        <v>15</v>
      </c>
      <c r="AH191" s="309">
        <f>IF(AG191&lt;=30,1,IF(AG191&lt;=60,2,IF(AG191&lt;=100,3,"bd")))</f>
        <v/>
      </c>
      <c r="AI191" s="309">
        <f>AND(A191&gt;=zakresy_produkcyjne!B$2,A191&lt;=zakresy_produkcyjne!B$3)</f>
        <v/>
      </c>
      <c r="AJ191" s="309">
        <f>AND(B191&gt;=zakresy_produkcyjne!C$2,B191&lt;=zakresy_produkcyjne!C$3)</f>
        <v/>
      </c>
      <c r="AK191" s="309">
        <f>AND(C191&gt;=zakresy_produkcyjne!D$2,C191&lt;=zakresy_produkcyjne!D$3)</f>
        <v/>
      </c>
      <c r="AL191" s="309">
        <f>AND(D191&gt;=zakresy_produkcyjne!E$2,D191&lt;=zakresy_produkcyjne!E$3)</f>
        <v/>
      </c>
      <c r="AM191" s="309">
        <f>AND(E191&gt;=zakresy_produkcyjne!F$2,E191&lt;=zakresy_produkcyjne!F$3)</f>
        <v/>
      </c>
      <c r="AN191" s="309">
        <f>AND(F191&gt;=zakresy_produkcyjne!G$2,F191&lt;=zakresy_produkcyjne!G$3)</f>
        <v/>
      </c>
      <c r="AO191" s="309">
        <f>AND(G191&gt;=zakresy_produkcyjne!H$2,G191&lt;=zakresy_produkcyjne!H$3)</f>
        <v/>
      </c>
      <c r="AP191" s="309">
        <f>AND(O191&gt;=zakresy_produkcyjne!I$2,O191&lt;=zakresy_produkcyjne!I$3)</f>
        <v/>
      </c>
      <c r="AQ191" s="309">
        <f>AND(P191&gt;=zakresy_produkcyjne!J$2,P191&lt;=zakresy_produkcyjne!J$3)</f>
        <v/>
      </c>
      <c r="AR191" s="309">
        <f>AND(Q191&gt;=zakresy_produkcyjne!K$2,Q191&lt;=zakresy_produkcyjne!K$3)</f>
        <v/>
      </c>
      <c r="AS191" s="309">
        <f>AND(R191&gt;=zakresy_produkcyjne!L$2,R191&lt;=zakresy_produkcyjne!L$3)</f>
        <v/>
      </c>
      <c r="AT191" s="309">
        <f>AND(AI191:AO191)</f>
        <v/>
      </c>
      <c r="AU191" s="309">
        <f>AND(AP191:AS191)</f>
        <v/>
      </c>
      <c r="AV191" s="309">
        <f>AND(AT191:AU191)</f>
        <v/>
      </c>
      <c r="AW191" s="309">
        <f>AI191*zakresy_produkcyjne!B$4+AJ191*zakresy_produkcyjne!C$4+AK191*zakresy_produkcyjne!D$4+AL191*zakresy_produkcyjne!E$4+AM191*zakresy_produkcyjne!F$4+AN191*zakresy_produkcyjne!G$4+AO191*zakresy_produkcyjne!H$4+AP191*zakresy_produkcyjne!I$4+AQ191*zakresy_produkcyjne!J$4+AR191*zakresy_produkcyjne!K$4+AS191*zakresy_produkcyjne!L$4</f>
        <v/>
      </c>
      <c r="BE191" s="309" t="n">
        <v>653.51</v>
      </c>
      <c r="BF191" s="309" t="n">
        <v>633.3</v>
      </c>
      <c r="BG191" s="309" t="n">
        <v>8.812200000000001</v>
      </c>
      <c r="BH191" s="309" t="n">
        <v>324.003235751237</v>
      </c>
      <c r="BI191" s="309" t="n">
        <v>102.0638</v>
      </c>
    </row>
    <row customHeight="1" ht="15" r="192" s="311">
      <c r="A192" s="601" t="n">
        <v>3.65</v>
      </c>
      <c r="B192" s="601" t="n">
        <v>2.8</v>
      </c>
      <c r="C192" s="601" t="n">
        <v>0.32</v>
      </c>
      <c r="D192" s="601" t="n">
        <v>0.035</v>
      </c>
      <c r="E192" s="601" t="n">
        <v>0.53</v>
      </c>
      <c r="F192" s="601" t="n">
        <v>1.29</v>
      </c>
      <c r="G192" s="601" t="n">
        <v>0.2</v>
      </c>
      <c r="H192" s="601" t="n">
        <v>0.012</v>
      </c>
      <c r="I192" s="601" t="n">
        <v>0.031</v>
      </c>
      <c r="J192" s="601" t="n">
        <v>0</v>
      </c>
      <c r="K192" s="601" t="n">
        <v>0</v>
      </c>
      <c r="L192" s="601" t="n">
        <v>0</v>
      </c>
      <c r="M192" s="601" t="n">
        <v>0</v>
      </c>
      <c r="N192" s="601" t="n">
        <v>0</v>
      </c>
      <c r="O192" s="601" t="n">
        <v>900</v>
      </c>
      <c r="P192" s="601" t="n">
        <v>90</v>
      </c>
      <c r="Q192" s="601" t="n">
        <v>380</v>
      </c>
      <c r="R192" s="601" t="n">
        <v>60</v>
      </c>
      <c r="S192" s="601" t="n">
        <v>689</v>
      </c>
      <c r="T192" s="601" t="n">
        <v>672</v>
      </c>
      <c r="U192" s="601" t="n">
        <v>4</v>
      </c>
      <c r="V192" s="601" t="n"/>
      <c r="W192" s="601" t="n"/>
      <c r="X192" s="601" t="n"/>
      <c r="Y192" s="602" t="n">
        <v>26</v>
      </c>
      <c r="Z192" s="601" t="n"/>
      <c r="AA192" s="601" t="n"/>
      <c r="AB192" s="601" t="n"/>
      <c r="AC192" s="601" t="n"/>
      <c r="AD192" s="601" t="n"/>
      <c r="AE192" s="601" t="n"/>
      <c r="AF192" s="309">
        <f>NOT(OR(ISBLANK(S192),ISBLANK(T192),ISBLANK(U192),ISBLANK(V192),AND(ISBLANK(W192),ISBLANK(X192))))</f>
        <v/>
      </c>
      <c r="AG192" s="309" t="n">
        <v>15</v>
      </c>
      <c r="AH192" s="309">
        <f>IF(AG192&lt;=30,1,IF(AG192&lt;=60,2,IF(AG192&lt;=100,3,"bd")))</f>
        <v/>
      </c>
      <c r="AI192" s="309">
        <f>AND(A192&gt;=zakresy_produkcyjne!B$2,A192&lt;=zakresy_produkcyjne!B$3)</f>
        <v/>
      </c>
      <c r="AJ192" s="309">
        <f>AND(B192&gt;=zakresy_produkcyjne!C$2,B192&lt;=zakresy_produkcyjne!C$3)</f>
        <v/>
      </c>
      <c r="AK192" s="309">
        <f>AND(C192&gt;=zakresy_produkcyjne!D$2,C192&lt;=zakresy_produkcyjne!D$3)</f>
        <v/>
      </c>
      <c r="AL192" s="309">
        <f>AND(D192&gt;=zakresy_produkcyjne!E$2,D192&lt;=zakresy_produkcyjne!E$3)</f>
        <v/>
      </c>
      <c r="AM192" s="309">
        <f>AND(E192&gt;=zakresy_produkcyjne!F$2,E192&lt;=zakresy_produkcyjne!F$3)</f>
        <v/>
      </c>
      <c r="AN192" s="309">
        <f>AND(F192&gt;=zakresy_produkcyjne!G$2,F192&lt;=zakresy_produkcyjne!G$3)</f>
        <v/>
      </c>
      <c r="AO192" s="309">
        <f>AND(G192&gt;=zakresy_produkcyjne!H$2,G192&lt;=zakresy_produkcyjne!H$3)</f>
        <v/>
      </c>
      <c r="AP192" s="309">
        <f>AND(O192&gt;=zakresy_produkcyjne!I$2,O192&lt;=zakresy_produkcyjne!I$3)</f>
        <v/>
      </c>
      <c r="AQ192" s="309">
        <f>AND(P192&gt;=zakresy_produkcyjne!J$2,P192&lt;=zakresy_produkcyjne!J$3)</f>
        <v/>
      </c>
      <c r="AR192" s="309">
        <f>AND(Q192&gt;=zakresy_produkcyjne!K$2,Q192&lt;=zakresy_produkcyjne!K$3)</f>
        <v/>
      </c>
      <c r="AS192" s="309">
        <f>AND(R192&gt;=zakresy_produkcyjne!L$2,R192&lt;=zakresy_produkcyjne!L$3)</f>
        <v/>
      </c>
      <c r="AT192" s="309">
        <f>AND(AI192:AO192)</f>
        <v/>
      </c>
      <c r="AU192" s="309">
        <f>AND(AP192:AS192)</f>
        <v/>
      </c>
      <c r="AV192" s="309">
        <f>AND(AT192:AU192)</f>
        <v/>
      </c>
      <c r="AW192" s="309">
        <f>AI192*zakresy_produkcyjne!B$4+AJ192*zakresy_produkcyjne!C$4+AK192*zakresy_produkcyjne!D$4+AL192*zakresy_produkcyjne!E$4+AM192*zakresy_produkcyjne!F$4+AN192*zakresy_produkcyjne!G$4+AO192*zakresy_produkcyjne!H$4+AP192*zakresy_produkcyjne!I$4+AQ192*zakresy_produkcyjne!J$4+AR192*zakresy_produkcyjne!K$4+AS192*zakresy_produkcyjne!L$4</f>
        <v/>
      </c>
      <c r="BE192" s="309" t="n">
        <v>664.08</v>
      </c>
      <c r="BF192" s="309" t="n">
        <v>639.52</v>
      </c>
      <c r="BG192" s="309" t="n">
        <v>6.361</v>
      </c>
      <c r="BH192" s="309" t="n">
        <v>300.3887</v>
      </c>
      <c r="BI192" s="309" t="n">
        <v>110.147466666667</v>
      </c>
    </row>
    <row customHeight="1" ht="15" r="193" s="311">
      <c r="A193" s="601" t="n">
        <v>3.65</v>
      </c>
      <c r="B193" s="601" t="n">
        <v>2.8</v>
      </c>
      <c r="C193" s="601" t="n">
        <v>0.32</v>
      </c>
      <c r="D193" s="601" t="n">
        <v>0.035</v>
      </c>
      <c r="E193" s="601" t="n">
        <v>0.53</v>
      </c>
      <c r="F193" s="601" t="n">
        <v>1.29</v>
      </c>
      <c r="G193" s="601" t="n">
        <v>0.2</v>
      </c>
      <c r="H193" s="601" t="n">
        <v>0.012</v>
      </c>
      <c r="I193" s="601" t="n">
        <v>0.031</v>
      </c>
      <c r="J193" s="601" t="n">
        <v>0</v>
      </c>
      <c r="K193" s="601" t="n">
        <v>0</v>
      </c>
      <c r="L193" s="601" t="n">
        <v>0</v>
      </c>
      <c r="M193" s="601" t="n">
        <v>0</v>
      </c>
      <c r="N193" s="601" t="n">
        <v>0</v>
      </c>
      <c r="O193" s="601" t="n">
        <v>900</v>
      </c>
      <c r="P193" s="601" t="n">
        <v>90</v>
      </c>
      <c r="Q193" s="601" t="n">
        <v>400</v>
      </c>
      <c r="R193" s="601" t="n">
        <v>60</v>
      </c>
      <c r="S193" s="601" t="n">
        <v>634</v>
      </c>
      <c r="T193" s="601" t="n">
        <v>486</v>
      </c>
      <c r="U193" s="601" t="n">
        <v>13</v>
      </c>
      <c r="V193" s="601" t="n"/>
      <c r="W193" s="601" t="n"/>
      <c r="X193" s="601" t="n"/>
      <c r="Y193" s="603" t="n">
        <v>26</v>
      </c>
      <c r="Z193" s="601" t="n"/>
      <c r="AA193" s="601" t="n"/>
      <c r="AB193" s="601" t="n"/>
      <c r="AC193" s="601" t="n"/>
      <c r="AD193" s="601" t="n"/>
      <c r="AE193" s="601" t="n"/>
      <c r="AF193" s="309">
        <f>NOT(OR(ISBLANK(S193),ISBLANK(T193),ISBLANK(U193),ISBLANK(V193),AND(ISBLANK(W193),ISBLANK(X193))))</f>
        <v/>
      </c>
      <c r="AG193" s="309" t="n">
        <v>15</v>
      </c>
      <c r="AH193" s="309">
        <f>IF(AG193&lt;=30,1,IF(AG193&lt;=60,2,IF(AG193&lt;=100,3,"bd")))</f>
        <v/>
      </c>
      <c r="AI193" s="309">
        <f>AND(A193&gt;=zakresy_produkcyjne!B$2,A193&lt;=zakresy_produkcyjne!B$3)</f>
        <v/>
      </c>
      <c r="AJ193" s="309">
        <f>AND(B193&gt;=zakresy_produkcyjne!C$2,B193&lt;=zakresy_produkcyjne!C$3)</f>
        <v/>
      </c>
      <c r="AK193" s="309">
        <f>AND(C193&gt;=zakresy_produkcyjne!D$2,C193&lt;=zakresy_produkcyjne!D$3)</f>
        <v/>
      </c>
      <c r="AL193" s="309">
        <f>AND(D193&gt;=zakresy_produkcyjne!E$2,D193&lt;=zakresy_produkcyjne!E$3)</f>
        <v/>
      </c>
      <c r="AM193" s="309">
        <f>AND(E193&gt;=zakresy_produkcyjne!F$2,E193&lt;=zakresy_produkcyjne!F$3)</f>
        <v/>
      </c>
      <c r="AN193" s="309">
        <f>AND(F193&gt;=zakresy_produkcyjne!G$2,F193&lt;=zakresy_produkcyjne!G$3)</f>
        <v/>
      </c>
      <c r="AO193" s="309">
        <f>AND(G193&gt;=zakresy_produkcyjne!H$2,G193&lt;=zakresy_produkcyjne!H$3)</f>
        <v/>
      </c>
      <c r="AP193" s="309">
        <f>AND(O193&gt;=zakresy_produkcyjne!I$2,O193&lt;=zakresy_produkcyjne!I$3)</f>
        <v/>
      </c>
      <c r="AQ193" s="309">
        <f>AND(P193&gt;=zakresy_produkcyjne!J$2,P193&lt;=zakresy_produkcyjne!J$3)</f>
        <v/>
      </c>
      <c r="AR193" s="309">
        <f>AND(Q193&gt;=zakresy_produkcyjne!K$2,Q193&lt;=zakresy_produkcyjne!K$3)</f>
        <v/>
      </c>
      <c r="AS193" s="309">
        <f>AND(R193&gt;=zakresy_produkcyjne!L$2,R193&lt;=zakresy_produkcyjne!L$3)</f>
        <v/>
      </c>
      <c r="AT193" s="309">
        <f>AND(AI193:AO193)</f>
        <v/>
      </c>
      <c r="AU193" s="309">
        <f>AND(AP193:AS193)</f>
        <v/>
      </c>
      <c r="AV193" s="309">
        <f>AND(AT193:AU193)</f>
        <v/>
      </c>
      <c r="AW193" s="309">
        <f>AI193*zakresy_produkcyjne!B$4+AJ193*zakresy_produkcyjne!C$4+AK193*zakresy_produkcyjne!D$4+AL193*zakresy_produkcyjne!E$4+AM193*zakresy_produkcyjne!F$4+AN193*zakresy_produkcyjne!G$4+AO193*zakresy_produkcyjne!H$4+AP193*zakresy_produkcyjne!I$4+AQ193*zakresy_produkcyjne!J$4+AR193*zakresy_produkcyjne!K$4+AS193*zakresy_produkcyjne!L$4</f>
        <v/>
      </c>
      <c r="BE193" s="309" t="n">
        <v>638.6</v>
      </c>
      <c r="BF193" s="309" t="n">
        <v>524.53</v>
      </c>
      <c r="BG193" s="309" t="n">
        <v>10.141</v>
      </c>
      <c r="BH193" s="309" t="n">
        <v>298.2404</v>
      </c>
      <c r="BI193" s="309" t="n">
        <v>114.099</v>
      </c>
    </row>
    <row customHeight="1" ht="15" r="194" s="311">
      <c r="A194" s="601" t="n">
        <v>3.65</v>
      </c>
      <c r="B194" s="601" t="n">
        <v>2.8</v>
      </c>
      <c r="C194" s="601" t="n">
        <v>0.32</v>
      </c>
      <c r="D194" s="601" t="n">
        <v>0.035</v>
      </c>
      <c r="E194" s="601" t="n">
        <v>0.53</v>
      </c>
      <c r="F194" s="601" t="n">
        <v>1.29</v>
      </c>
      <c r="G194" s="601" t="n">
        <v>0.2</v>
      </c>
      <c r="H194" s="601" t="n">
        <v>0.012</v>
      </c>
      <c r="I194" s="601" t="n">
        <v>0.031</v>
      </c>
      <c r="J194" s="601" t="n">
        <v>0</v>
      </c>
      <c r="K194" s="601" t="n">
        <v>0</v>
      </c>
      <c r="L194" s="601" t="n">
        <v>0</v>
      </c>
      <c r="M194" s="601" t="n">
        <v>0</v>
      </c>
      <c r="N194" s="601" t="n">
        <v>0</v>
      </c>
      <c r="O194" s="601" t="n">
        <v>900</v>
      </c>
      <c r="P194" s="601" t="n">
        <v>90</v>
      </c>
      <c r="Q194" s="601" t="n">
        <v>340</v>
      </c>
      <c r="R194" s="601" t="n">
        <v>90</v>
      </c>
      <c r="S194" s="601" t="n">
        <v>550</v>
      </c>
      <c r="T194" s="601" t="n">
        <v>462</v>
      </c>
      <c r="U194" s="601" t="n">
        <v>16</v>
      </c>
      <c r="V194" s="601" t="n"/>
      <c r="W194" s="601" t="n"/>
      <c r="X194" s="601" t="n"/>
      <c r="Y194" s="602" t="n">
        <v>26</v>
      </c>
      <c r="Z194" s="601" t="n"/>
      <c r="AA194" s="601" t="n"/>
      <c r="AB194" s="601" t="n"/>
      <c r="AC194" s="601" t="n"/>
      <c r="AD194" s="601" t="n"/>
      <c r="AE194" s="601" t="n"/>
      <c r="AF194" s="309">
        <f>NOT(OR(ISBLANK(S194),ISBLANK(T194),ISBLANK(U194),ISBLANK(V194),AND(ISBLANK(W194),ISBLANK(X194))))</f>
        <v/>
      </c>
      <c r="AG194" s="309" t="n">
        <v>15</v>
      </c>
      <c r="AH194" s="309">
        <f>IF(AG194&lt;=30,1,IF(AG194&lt;=60,2,IF(AG194&lt;=100,3,"bd")))</f>
        <v/>
      </c>
      <c r="AI194" s="309">
        <f>AND(A194&gt;=zakresy_produkcyjne!B$2,A194&lt;=zakresy_produkcyjne!B$3)</f>
        <v/>
      </c>
      <c r="AJ194" s="309">
        <f>AND(B194&gt;=zakresy_produkcyjne!C$2,B194&lt;=zakresy_produkcyjne!C$3)</f>
        <v/>
      </c>
      <c r="AK194" s="309">
        <f>AND(C194&gt;=zakresy_produkcyjne!D$2,C194&lt;=zakresy_produkcyjne!D$3)</f>
        <v/>
      </c>
      <c r="AL194" s="309">
        <f>AND(D194&gt;=zakresy_produkcyjne!E$2,D194&lt;=zakresy_produkcyjne!E$3)</f>
        <v/>
      </c>
      <c r="AM194" s="309">
        <f>AND(E194&gt;=zakresy_produkcyjne!F$2,E194&lt;=zakresy_produkcyjne!F$3)</f>
        <v/>
      </c>
      <c r="AN194" s="309">
        <f>AND(F194&gt;=zakresy_produkcyjne!G$2,F194&lt;=zakresy_produkcyjne!G$3)</f>
        <v/>
      </c>
      <c r="AO194" s="309">
        <f>AND(G194&gt;=zakresy_produkcyjne!H$2,G194&lt;=zakresy_produkcyjne!H$3)</f>
        <v/>
      </c>
      <c r="AP194" s="309">
        <f>AND(O194&gt;=zakresy_produkcyjne!I$2,O194&lt;=zakresy_produkcyjne!I$3)</f>
        <v/>
      </c>
      <c r="AQ194" s="309">
        <f>AND(P194&gt;=zakresy_produkcyjne!J$2,P194&lt;=zakresy_produkcyjne!J$3)</f>
        <v/>
      </c>
      <c r="AR194" s="309">
        <f>AND(Q194&gt;=zakresy_produkcyjne!K$2,Q194&lt;=zakresy_produkcyjne!K$3)</f>
        <v/>
      </c>
      <c r="AS194" s="309">
        <f>AND(R194&gt;=zakresy_produkcyjne!L$2,R194&lt;=zakresy_produkcyjne!L$3)</f>
        <v/>
      </c>
      <c r="AT194" s="309">
        <f>AND(AI194:AO194)</f>
        <v/>
      </c>
      <c r="AU194" s="309">
        <f>AND(AP194:AS194)</f>
        <v/>
      </c>
      <c r="AV194" s="309">
        <f>AND(AT194:AU194)</f>
        <v/>
      </c>
      <c r="AW194" s="309">
        <f>AI194*zakresy_produkcyjne!B$4+AJ194*zakresy_produkcyjne!C$4+AK194*zakresy_produkcyjne!D$4+AL194*zakresy_produkcyjne!E$4+AM194*zakresy_produkcyjne!F$4+AN194*zakresy_produkcyjne!G$4+AO194*zakresy_produkcyjne!H$4+AP194*zakresy_produkcyjne!I$4+AQ194*zakresy_produkcyjne!J$4+AR194*zakresy_produkcyjne!K$4+AS194*zakresy_produkcyjne!L$4</f>
        <v/>
      </c>
      <c r="BE194" s="309" t="n">
        <v>564</v>
      </c>
      <c r="BF194" s="309" t="n">
        <v>494.22</v>
      </c>
      <c r="BG194" s="309" t="n">
        <v>14.1386</v>
      </c>
      <c r="BH194" s="309" t="n">
        <v>324.907039647741</v>
      </c>
      <c r="BI194" s="309" t="n">
        <v>104.270166666667</v>
      </c>
    </row>
    <row customHeight="1" ht="15" r="195" s="311">
      <c r="A195" s="601" t="n">
        <v>3.65</v>
      </c>
      <c r="B195" s="601" t="n">
        <v>2.8</v>
      </c>
      <c r="C195" s="601" t="n">
        <v>0.32</v>
      </c>
      <c r="D195" s="601" t="n">
        <v>0.035</v>
      </c>
      <c r="E195" s="601" t="n">
        <v>0.53</v>
      </c>
      <c r="F195" s="601" t="n">
        <v>1.29</v>
      </c>
      <c r="G195" s="601" t="n">
        <v>0.2</v>
      </c>
      <c r="H195" s="601" t="n">
        <v>0.012</v>
      </c>
      <c r="I195" s="601" t="n">
        <v>0.031</v>
      </c>
      <c r="J195" s="601" t="n">
        <v>0</v>
      </c>
      <c r="K195" s="601" t="n">
        <v>0</v>
      </c>
      <c r="L195" s="601" t="n">
        <v>0</v>
      </c>
      <c r="M195" s="601" t="n">
        <v>0</v>
      </c>
      <c r="N195" s="601" t="n">
        <v>0</v>
      </c>
      <c r="O195" s="601" t="n">
        <v>900</v>
      </c>
      <c r="P195" s="601" t="n">
        <v>90</v>
      </c>
      <c r="Q195" s="601" t="n">
        <v>360</v>
      </c>
      <c r="R195" s="601" t="n">
        <v>90</v>
      </c>
      <c r="S195" s="601" t="n">
        <v>547</v>
      </c>
      <c r="T195" s="601" t="n">
        <v>460</v>
      </c>
      <c r="U195" s="601" t="n">
        <v>7</v>
      </c>
      <c r="V195" s="601" t="n"/>
      <c r="W195" s="601" t="n"/>
      <c r="X195" s="601" t="n"/>
      <c r="Y195" s="603" t="n">
        <v>26</v>
      </c>
      <c r="Z195" s="601" t="n"/>
      <c r="AA195" s="601" t="n"/>
      <c r="AB195" s="601" t="n"/>
      <c r="AC195" s="601" t="n"/>
      <c r="AD195" s="601" t="n"/>
      <c r="AE195" s="601" t="n"/>
      <c r="AF195" s="309">
        <f>NOT(OR(ISBLANK(S195),ISBLANK(T195),ISBLANK(U195),ISBLANK(V195),AND(ISBLANK(W195),ISBLANK(X195))))</f>
        <v/>
      </c>
      <c r="AG195" s="309" t="n">
        <v>15</v>
      </c>
      <c r="AH195" s="309">
        <f>IF(AG195&lt;=30,1,IF(AG195&lt;=60,2,IF(AG195&lt;=100,3,"bd")))</f>
        <v/>
      </c>
      <c r="AI195" s="309">
        <f>AND(A195&gt;=zakresy_produkcyjne!B$2,A195&lt;=zakresy_produkcyjne!B$3)</f>
        <v/>
      </c>
      <c r="AJ195" s="309">
        <f>AND(B195&gt;=zakresy_produkcyjne!C$2,B195&lt;=zakresy_produkcyjne!C$3)</f>
        <v/>
      </c>
      <c r="AK195" s="309">
        <f>AND(C195&gt;=zakresy_produkcyjne!D$2,C195&lt;=zakresy_produkcyjne!D$3)</f>
        <v/>
      </c>
      <c r="AL195" s="309">
        <f>AND(D195&gt;=zakresy_produkcyjne!E$2,D195&lt;=zakresy_produkcyjne!E$3)</f>
        <v/>
      </c>
      <c r="AM195" s="309">
        <f>AND(E195&gt;=zakresy_produkcyjne!F$2,E195&lt;=zakresy_produkcyjne!F$3)</f>
        <v/>
      </c>
      <c r="AN195" s="309">
        <f>AND(F195&gt;=zakresy_produkcyjne!G$2,F195&lt;=zakresy_produkcyjne!G$3)</f>
        <v/>
      </c>
      <c r="AO195" s="309">
        <f>AND(G195&gt;=zakresy_produkcyjne!H$2,G195&lt;=zakresy_produkcyjne!H$3)</f>
        <v/>
      </c>
      <c r="AP195" s="309">
        <f>AND(O195&gt;=zakresy_produkcyjne!I$2,O195&lt;=zakresy_produkcyjne!I$3)</f>
        <v/>
      </c>
      <c r="AQ195" s="309">
        <f>AND(P195&gt;=zakresy_produkcyjne!J$2,P195&lt;=zakresy_produkcyjne!J$3)</f>
        <v/>
      </c>
      <c r="AR195" s="309">
        <f>AND(Q195&gt;=zakresy_produkcyjne!K$2,Q195&lt;=zakresy_produkcyjne!K$3)</f>
        <v/>
      </c>
      <c r="AS195" s="309">
        <f>AND(R195&gt;=zakresy_produkcyjne!L$2,R195&lt;=zakresy_produkcyjne!L$3)</f>
        <v/>
      </c>
      <c r="AT195" s="309">
        <f>AND(AI195:AO195)</f>
        <v/>
      </c>
      <c r="AU195" s="309">
        <f>AND(AP195:AS195)</f>
        <v/>
      </c>
      <c r="AV195" s="309">
        <f>AND(AT195:AU195)</f>
        <v/>
      </c>
      <c r="AW195" s="309">
        <f>AI195*zakresy_produkcyjne!B$4+AJ195*zakresy_produkcyjne!C$4+AK195*zakresy_produkcyjne!D$4+AL195*zakresy_produkcyjne!E$4+AM195*zakresy_produkcyjne!F$4+AN195*zakresy_produkcyjne!G$4+AO195*zakresy_produkcyjne!H$4+AP195*zakresy_produkcyjne!I$4+AQ195*zakresy_produkcyjne!J$4+AR195*zakresy_produkcyjne!K$4+AS195*zakresy_produkcyjne!L$4</f>
        <v/>
      </c>
      <c r="BE195" s="309" t="n">
        <v>565.24</v>
      </c>
      <c r="BF195" s="309" t="n">
        <v>481.56</v>
      </c>
      <c r="BG195" s="309" t="n">
        <v>8.099600000000001</v>
      </c>
      <c r="BH195" s="309" t="n">
        <v>322.369493283671</v>
      </c>
      <c r="BI195" s="309" t="n">
        <v>109.934166666667</v>
      </c>
    </row>
    <row customHeight="1" ht="15" r="196" s="311">
      <c r="A196" s="601" t="n">
        <v>3.65</v>
      </c>
      <c r="B196" s="601" t="n">
        <v>2.8</v>
      </c>
      <c r="C196" s="601" t="n">
        <v>0.32</v>
      </c>
      <c r="D196" s="601" t="n">
        <v>0.035</v>
      </c>
      <c r="E196" s="601" t="n">
        <v>0.53</v>
      </c>
      <c r="F196" s="601" t="n">
        <v>1.29</v>
      </c>
      <c r="G196" s="601" t="n">
        <v>0.2</v>
      </c>
      <c r="H196" s="601" t="n">
        <v>0.012</v>
      </c>
      <c r="I196" s="601" t="n">
        <v>0.031</v>
      </c>
      <c r="J196" s="601" t="n">
        <v>0</v>
      </c>
      <c r="K196" s="601" t="n">
        <v>0</v>
      </c>
      <c r="L196" s="601" t="n">
        <v>0</v>
      </c>
      <c r="M196" s="601" t="n">
        <v>0</v>
      </c>
      <c r="N196" s="601" t="n">
        <v>0</v>
      </c>
      <c r="O196" s="601" t="n">
        <v>900</v>
      </c>
      <c r="P196" s="601" t="n">
        <v>90</v>
      </c>
      <c r="Q196" s="601" t="n">
        <v>380</v>
      </c>
      <c r="R196" s="601" t="n">
        <v>90</v>
      </c>
      <c r="S196" s="601" t="n">
        <v>570</v>
      </c>
      <c r="T196" s="601" t="n">
        <v>556</v>
      </c>
      <c r="U196" s="601" t="n">
        <v>6</v>
      </c>
      <c r="V196" s="601" t="n"/>
      <c r="W196" s="601" t="n"/>
      <c r="X196" s="601" t="n"/>
      <c r="Y196" s="602" t="n">
        <v>26</v>
      </c>
      <c r="Z196" s="601" t="n"/>
      <c r="AA196" s="601" t="n"/>
      <c r="AB196" s="601" t="n"/>
      <c r="AC196" s="601" t="n"/>
      <c r="AD196" s="601" t="n"/>
      <c r="AE196" s="601" t="n"/>
      <c r="AF196" s="309">
        <f>NOT(OR(ISBLANK(S196),ISBLANK(T196),ISBLANK(U196),ISBLANK(V196),AND(ISBLANK(W196),ISBLANK(X196))))</f>
        <v/>
      </c>
      <c r="AG196" s="309" t="n">
        <v>15</v>
      </c>
      <c r="AH196" s="309">
        <f>IF(AG196&lt;=30,1,IF(AG196&lt;=60,2,IF(AG196&lt;=100,3,"bd")))</f>
        <v/>
      </c>
      <c r="AI196" s="309">
        <f>AND(A196&gt;=zakresy_produkcyjne!B$2,A196&lt;=zakresy_produkcyjne!B$3)</f>
        <v/>
      </c>
      <c r="AJ196" s="309">
        <f>AND(B196&gt;=zakresy_produkcyjne!C$2,B196&lt;=zakresy_produkcyjne!C$3)</f>
        <v/>
      </c>
      <c r="AK196" s="309">
        <f>AND(C196&gt;=zakresy_produkcyjne!D$2,C196&lt;=zakresy_produkcyjne!D$3)</f>
        <v/>
      </c>
      <c r="AL196" s="309">
        <f>AND(D196&gt;=zakresy_produkcyjne!E$2,D196&lt;=zakresy_produkcyjne!E$3)</f>
        <v/>
      </c>
      <c r="AM196" s="309">
        <f>AND(E196&gt;=zakresy_produkcyjne!F$2,E196&lt;=zakresy_produkcyjne!F$3)</f>
        <v/>
      </c>
      <c r="AN196" s="309">
        <f>AND(F196&gt;=zakresy_produkcyjne!G$2,F196&lt;=zakresy_produkcyjne!G$3)</f>
        <v/>
      </c>
      <c r="AO196" s="309">
        <f>AND(G196&gt;=zakresy_produkcyjne!H$2,G196&lt;=zakresy_produkcyjne!H$3)</f>
        <v/>
      </c>
      <c r="AP196" s="309">
        <f>AND(O196&gt;=zakresy_produkcyjne!I$2,O196&lt;=zakresy_produkcyjne!I$3)</f>
        <v/>
      </c>
      <c r="AQ196" s="309">
        <f>AND(P196&gt;=zakresy_produkcyjne!J$2,P196&lt;=zakresy_produkcyjne!J$3)</f>
        <v/>
      </c>
      <c r="AR196" s="309">
        <f>AND(Q196&gt;=zakresy_produkcyjne!K$2,Q196&lt;=zakresy_produkcyjne!K$3)</f>
        <v/>
      </c>
      <c r="AS196" s="309">
        <f>AND(R196&gt;=zakresy_produkcyjne!L$2,R196&lt;=zakresy_produkcyjne!L$3)</f>
        <v/>
      </c>
      <c r="AT196" s="309">
        <f>AND(AI196:AO196)</f>
        <v/>
      </c>
      <c r="AU196" s="309">
        <f>AND(AP196:AS196)</f>
        <v/>
      </c>
      <c r="AV196" s="309">
        <f>AND(AT196:AU196)</f>
        <v/>
      </c>
      <c r="AW196" s="309">
        <f>AI196*zakresy_produkcyjne!B$4+AJ196*zakresy_produkcyjne!C$4+AK196*zakresy_produkcyjne!D$4+AL196*zakresy_produkcyjne!E$4+AM196*zakresy_produkcyjne!F$4+AN196*zakresy_produkcyjne!G$4+AO196*zakresy_produkcyjne!H$4+AP196*zakresy_produkcyjne!I$4+AQ196*zakresy_produkcyjne!J$4+AR196*zakresy_produkcyjne!K$4+AS196*zakresy_produkcyjne!L$4</f>
        <v/>
      </c>
      <c r="BE196" s="309" t="n">
        <v>563.74</v>
      </c>
      <c r="BF196" s="309" t="n">
        <v>554.12</v>
      </c>
      <c r="BG196" s="309" t="n">
        <v>6.0967</v>
      </c>
      <c r="BH196" s="309" t="n">
        <v>299.1022</v>
      </c>
      <c r="BI196" s="309" t="n">
        <v>112.994166666667</v>
      </c>
    </row>
    <row customHeight="1" ht="15" r="197" s="311">
      <c r="A197" s="601" t="n">
        <v>3.65</v>
      </c>
      <c r="B197" s="601" t="n">
        <v>2.8</v>
      </c>
      <c r="C197" s="601" t="n">
        <v>0.32</v>
      </c>
      <c r="D197" s="601" t="n">
        <v>0.035</v>
      </c>
      <c r="E197" s="601" t="n">
        <v>0.53</v>
      </c>
      <c r="F197" s="601" t="n">
        <v>1.29</v>
      </c>
      <c r="G197" s="601" t="n">
        <v>0.2</v>
      </c>
      <c r="H197" s="601" t="n">
        <v>0.012</v>
      </c>
      <c r="I197" s="601" t="n">
        <v>0.031</v>
      </c>
      <c r="J197" s="601" t="n">
        <v>0</v>
      </c>
      <c r="K197" s="601" t="n">
        <v>0</v>
      </c>
      <c r="L197" s="601" t="n">
        <v>0</v>
      </c>
      <c r="M197" s="601" t="n">
        <v>0</v>
      </c>
      <c r="N197" s="601" t="n">
        <v>0</v>
      </c>
      <c r="O197" s="601" t="n">
        <v>900</v>
      </c>
      <c r="P197" s="601" t="n">
        <v>90</v>
      </c>
      <c r="Q197" s="601" t="n">
        <v>400</v>
      </c>
      <c r="R197" s="601" t="n">
        <v>90</v>
      </c>
      <c r="S197" s="601" t="n">
        <v>523</v>
      </c>
      <c r="T197" s="601" t="n">
        <v>420</v>
      </c>
      <c r="U197" s="601" t="n">
        <v>7</v>
      </c>
      <c r="V197" s="601" t="n"/>
      <c r="W197" s="601" t="n"/>
      <c r="X197" s="601" t="n"/>
      <c r="Y197" s="603" t="n">
        <v>26</v>
      </c>
      <c r="Z197" s="601" t="n"/>
      <c r="AA197" s="601" t="n"/>
      <c r="AB197" s="601" t="n"/>
      <c r="AC197" s="601" t="n"/>
      <c r="AD197" s="601" t="n"/>
      <c r="AE197" s="601" t="n"/>
      <c r="AF197" s="309">
        <f>NOT(OR(ISBLANK(S197),ISBLANK(T197),ISBLANK(U197),ISBLANK(V197),AND(ISBLANK(W197),ISBLANK(X197))))</f>
        <v/>
      </c>
      <c r="AG197" s="309" t="n">
        <v>15</v>
      </c>
      <c r="AH197" s="309">
        <f>IF(AG197&lt;=30,1,IF(AG197&lt;=60,2,IF(AG197&lt;=100,3,"bd")))</f>
        <v/>
      </c>
      <c r="AI197" s="309">
        <f>AND(A197&gt;=zakresy_produkcyjne!B$2,A197&lt;=zakresy_produkcyjne!B$3)</f>
        <v/>
      </c>
      <c r="AJ197" s="309">
        <f>AND(B197&gt;=zakresy_produkcyjne!C$2,B197&lt;=zakresy_produkcyjne!C$3)</f>
        <v/>
      </c>
      <c r="AK197" s="309">
        <f>AND(C197&gt;=zakresy_produkcyjne!D$2,C197&lt;=zakresy_produkcyjne!D$3)</f>
        <v/>
      </c>
      <c r="AL197" s="309">
        <f>AND(D197&gt;=zakresy_produkcyjne!E$2,D197&lt;=zakresy_produkcyjne!E$3)</f>
        <v/>
      </c>
      <c r="AM197" s="309">
        <f>AND(E197&gt;=zakresy_produkcyjne!F$2,E197&lt;=zakresy_produkcyjne!F$3)</f>
        <v/>
      </c>
      <c r="AN197" s="309">
        <f>AND(F197&gt;=zakresy_produkcyjne!G$2,F197&lt;=zakresy_produkcyjne!G$3)</f>
        <v/>
      </c>
      <c r="AO197" s="309">
        <f>AND(G197&gt;=zakresy_produkcyjne!H$2,G197&lt;=zakresy_produkcyjne!H$3)</f>
        <v/>
      </c>
      <c r="AP197" s="309">
        <f>AND(O197&gt;=zakresy_produkcyjne!I$2,O197&lt;=zakresy_produkcyjne!I$3)</f>
        <v/>
      </c>
      <c r="AQ197" s="309">
        <f>AND(P197&gt;=zakresy_produkcyjne!J$2,P197&lt;=zakresy_produkcyjne!J$3)</f>
        <v/>
      </c>
      <c r="AR197" s="309">
        <f>AND(Q197&gt;=zakresy_produkcyjne!K$2,Q197&lt;=zakresy_produkcyjne!K$3)</f>
        <v/>
      </c>
      <c r="AS197" s="309">
        <f>AND(R197&gt;=zakresy_produkcyjne!L$2,R197&lt;=zakresy_produkcyjne!L$3)</f>
        <v/>
      </c>
      <c r="AT197" s="309">
        <f>AND(AI197:AO197)</f>
        <v/>
      </c>
      <c r="AU197" s="309">
        <f>AND(AP197:AS197)</f>
        <v/>
      </c>
      <c r="AV197" s="309">
        <f>AND(AT197:AU197)</f>
        <v/>
      </c>
      <c r="AW197" s="309">
        <f>AI197*zakresy_produkcyjne!B$4+AJ197*zakresy_produkcyjne!C$4+AK197*zakresy_produkcyjne!D$4+AL197*zakresy_produkcyjne!E$4+AM197*zakresy_produkcyjne!F$4+AN197*zakresy_produkcyjne!G$4+AO197*zakresy_produkcyjne!H$4+AP197*zakresy_produkcyjne!I$4+AQ197*zakresy_produkcyjne!J$4+AR197*zakresy_produkcyjne!K$4+AS197*zakresy_produkcyjne!L$4</f>
        <v/>
      </c>
      <c r="BE197" s="309" t="n">
        <v>551.38</v>
      </c>
      <c r="BF197" s="309" t="n">
        <v>454.58</v>
      </c>
      <c r="BG197" s="309" t="n">
        <v>7.6897</v>
      </c>
      <c r="BH197" s="309" t="n">
        <v>296.3135</v>
      </c>
      <c r="BI197" s="309" t="n">
        <v>111.247</v>
      </c>
    </row>
    <row customHeight="1" ht="15" r="198" s="311">
      <c r="A198" s="601" t="n">
        <v>3.65</v>
      </c>
      <c r="B198" s="601" t="n">
        <v>2.8</v>
      </c>
      <c r="C198" s="601" t="n">
        <v>0.32</v>
      </c>
      <c r="D198" s="601" t="n">
        <v>0.035</v>
      </c>
      <c r="E198" s="601" t="n">
        <v>0.53</v>
      </c>
      <c r="F198" s="601" t="n">
        <v>1.29</v>
      </c>
      <c r="G198" s="601" t="n">
        <v>0.2</v>
      </c>
      <c r="H198" s="601" t="n">
        <v>0.012</v>
      </c>
      <c r="I198" s="601" t="n">
        <v>0.031</v>
      </c>
      <c r="J198" s="601" t="n">
        <v>0</v>
      </c>
      <c r="K198" s="601" t="n">
        <v>0</v>
      </c>
      <c r="L198" s="601" t="n">
        <v>0</v>
      </c>
      <c r="M198" s="601" t="n">
        <v>0</v>
      </c>
      <c r="N198" s="601" t="n">
        <v>0</v>
      </c>
      <c r="O198" s="601" t="n">
        <v>900</v>
      </c>
      <c r="P198" s="601" t="n">
        <v>90</v>
      </c>
      <c r="Q198" s="601" t="n">
        <v>340</v>
      </c>
      <c r="R198" s="601" t="n">
        <v>180</v>
      </c>
      <c r="S198" s="601" t="n">
        <v>621</v>
      </c>
      <c r="T198" s="601" t="n">
        <v>600</v>
      </c>
      <c r="U198" s="601" t="n">
        <v>6</v>
      </c>
      <c r="V198" s="601" t="n"/>
      <c r="W198" s="601" t="n"/>
      <c r="X198" s="601" t="n"/>
      <c r="Y198" s="602" t="n">
        <v>26</v>
      </c>
      <c r="Z198" s="601" t="n"/>
      <c r="AA198" s="601" t="n"/>
      <c r="AB198" s="601" t="n"/>
      <c r="AC198" s="601" t="n"/>
      <c r="AD198" s="601" t="n"/>
      <c r="AE198" s="601" t="n"/>
      <c r="AF198" s="309">
        <f>NOT(OR(ISBLANK(S198),ISBLANK(T198),ISBLANK(U198),ISBLANK(V198),AND(ISBLANK(W198),ISBLANK(X198))))</f>
        <v/>
      </c>
      <c r="AG198" s="309" t="n">
        <v>15</v>
      </c>
      <c r="AH198" s="309">
        <f>IF(AG198&lt;=30,1,IF(AG198&lt;=60,2,IF(AG198&lt;=100,3,"bd")))</f>
        <v/>
      </c>
      <c r="AI198" s="309">
        <f>AND(A198&gt;=zakresy_produkcyjne!B$2,A198&lt;=zakresy_produkcyjne!B$3)</f>
        <v/>
      </c>
      <c r="AJ198" s="309">
        <f>AND(B198&gt;=zakresy_produkcyjne!C$2,B198&lt;=zakresy_produkcyjne!C$3)</f>
        <v/>
      </c>
      <c r="AK198" s="309">
        <f>AND(C198&gt;=zakresy_produkcyjne!D$2,C198&lt;=zakresy_produkcyjne!D$3)</f>
        <v/>
      </c>
      <c r="AL198" s="309">
        <f>AND(D198&gt;=zakresy_produkcyjne!E$2,D198&lt;=zakresy_produkcyjne!E$3)</f>
        <v/>
      </c>
      <c r="AM198" s="309">
        <f>AND(E198&gt;=zakresy_produkcyjne!F$2,E198&lt;=zakresy_produkcyjne!F$3)</f>
        <v/>
      </c>
      <c r="AN198" s="309">
        <f>AND(F198&gt;=zakresy_produkcyjne!G$2,F198&lt;=zakresy_produkcyjne!G$3)</f>
        <v/>
      </c>
      <c r="AO198" s="309">
        <f>AND(G198&gt;=zakresy_produkcyjne!H$2,G198&lt;=zakresy_produkcyjne!H$3)</f>
        <v/>
      </c>
      <c r="AP198" s="309">
        <f>AND(O198&gt;=zakresy_produkcyjne!I$2,O198&lt;=zakresy_produkcyjne!I$3)</f>
        <v/>
      </c>
      <c r="AQ198" s="309">
        <f>AND(P198&gt;=zakresy_produkcyjne!J$2,P198&lt;=zakresy_produkcyjne!J$3)</f>
        <v/>
      </c>
      <c r="AR198" s="309">
        <f>AND(Q198&gt;=zakresy_produkcyjne!K$2,Q198&lt;=zakresy_produkcyjne!K$3)</f>
        <v/>
      </c>
      <c r="AS198" s="309">
        <f>AND(R198&gt;=zakresy_produkcyjne!L$2,R198&lt;=zakresy_produkcyjne!L$3)</f>
        <v/>
      </c>
      <c r="AT198" s="309">
        <f>AND(AI198:AO198)</f>
        <v/>
      </c>
      <c r="AU198" s="309">
        <f>AND(AP198:AS198)</f>
        <v/>
      </c>
      <c r="AV198" s="309">
        <f>AND(AT198:AU198)</f>
        <v/>
      </c>
      <c r="AW198" s="309">
        <f>AI198*zakresy_produkcyjne!B$4+AJ198*zakresy_produkcyjne!C$4+AK198*zakresy_produkcyjne!D$4+AL198*zakresy_produkcyjne!E$4+AM198*zakresy_produkcyjne!F$4+AN198*zakresy_produkcyjne!G$4+AO198*zakresy_produkcyjne!H$4+AP198*zakresy_produkcyjne!I$4+AQ198*zakresy_produkcyjne!J$4+AR198*zakresy_produkcyjne!K$4+AS198*zakresy_produkcyjne!L$4</f>
        <v/>
      </c>
      <c r="BE198" s="309" t="n">
        <v>606.6799999999999</v>
      </c>
      <c r="BF198" s="309" t="n">
        <v>585.13</v>
      </c>
      <c r="BG198" s="309" t="n">
        <v>8.214</v>
      </c>
      <c r="BH198" s="309" t="n">
        <v>320.622104337529</v>
      </c>
      <c r="BI198" s="309" t="n">
        <v>100.022766666667</v>
      </c>
    </row>
    <row customHeight="1" ht="15" r="199" s="311">
      <c r="A199" s="601" t="n">
        <v>3.65</v>
      </c>
      <c r="B199" s="601" t="n">
        <v>2.8</v>
      </c>
      <c r="C199" s="601" t="n">
        <v>0.32</v>
      </c>
      <c r="D199" s="601" t="n">
        <v>0.035</v>
      </c>
      <c r="E199" s="601" t="n">
        <v>0.53</v>
      </c>
      <c r="F199" s="601" t="n">
        <v>1.29</v>
      </c>
      <c r="G199" s="601" t="n">
        <v>0.2</v>
      </c>
      <c r="H199" s="601" t="n">
        <v>0.012</v>
      </c>
      <c r="I199" s="601" t="n">
        <v>0.031</v>
      </c>
      <c r="J199" s="601" t="n">
        <v>0</v>
      </c>
      <c r="K199" s="601" t="n">
        <v>0</v>
      </c>
      <c r="L199" s="601" t="n">
        <v>0</v>
      </c>
      <c r="M199" s="601" t="n">
        <v>0</v>
      </c>
      <c r="N199" s="601" t="n">
        <v>0</v>
      </c>
      <c r="O199" s="601" t="n">
        <v>900</v>
      </c>
      <c r="P199" s="601" t="n">
        <v>90</v>
      </c>
      <c r="Q199" s="601" t="n">
        <v>360</v>
      </c>
      <c r="R199" s="601" t="n">
        <v>180</v>
      </c>
      <c r="S199" s="601" t="n">
        <v>570</v>
      </c>
      <c r="T199" s="601" t="n">
        <v>558</v>
      </c>
      <c r="U199" s="601" t="n">
        <v>6</v>
      </c>
      <c r="V199" s="601" t="n"/>
      <c r="W199" s="601" t="n"/>
      <c r="X199" s="601" t="n"/>
      <c r="Y199" s="603" t="n">
        <v>26</v>
      </c>
      <c r="Z199" s="601" t="n"/>
      <c r="AA199" s="601" t="n"/>
      <c r="AB199" s="601" t="n"/>
      <c r="AC199" s="601" t="n"/>
      <c r="AD199" s="601" t="n"/>
      <c r="AE199" s="601" t="n"/>
      <c r="AF199" s="309">
        <f>NOT(OR(ISBLANK(S199),ISBLANK(T199),ISBLANK(U199),ISBLANK(V199),AND(ISBLANK(W199),ISBLANK(X199))))</f>
        <v/>
      </c>
      <c r="AG199" s="309" t="n">
        <v>15</v>
      </c>
      <c r="AH199" s="309">
        <f>IF(AG199&lt;=30,1,IF(AG199&lt;=60,2,IF(AG199&lt;=100,3,"bd")))</f>
        <v/>
      </c>
      <c r="AI199" s="309">
        <f>AND(A199&gt;=zakresy_produkcyjne!B$2,A199&lt;=zakresy_produkcyjne!B$3)</f>
        <v/>
      </c>
      <c r="AJ199" s="309">
        <f>AND(B199&gt;=zakresy_produkcyjne!C$2,B199&lt;=zakresy_produkcyjne!C$3)</f>
        <v/>
      </c>
      <c r="AK199" s="309">
        <f>AND(C199&gt;=zakresy_produkcyjne!D$2,C199&lt;=zakresy_produkcyjne!D$3)</f>
        <v/>
      </c>
      <c r="AL199" s="309">
        <f>AND(D199&gt;=zakresy_produkcyjne!E$2,D199&lt;=zakresy_produkcyjne!E$3)</f>
        <v/>
      </c>
      <c r="AM199" s="309">
        <f>AND(E199&gt;=zakresy_produkcyjne!F$2,E199&lt;=zakresy_produkcyjne!F$3)</f>
        <v/>
      </c>
      <c r="AN199" s="309">
        <f>AND(F199&gt;=zakresy_produkcyjne!G$2,F199&lt;=zakresy_produkcyjne!G$3)</f>
        <v/>
      </c>
      <c r="AO199" s="309">
        <f>AND(G199&gt;=zakresy_produkcyjne!H$2,G199&lt;=zakresy_produkcyjne!H$3)</f>
        <v/>
      </c>
      <c r="AP199" s="309">
        <f>AND(O199&gt;=zakresy_produkcyjne!I$2,O199&lt;=zakresy_produkcyjne!I$3)</f>
        <v/>
      </c>
      <c r="AQ199" s="309">
        <f>AND(P199&gt;=zakresy_produkcyjne!J$2,P199&lt;=zakresy_produkcyjne!J$3)</f>
        <v/>
      </c>
      <c r="AR199" s="309">
        <f>AND(Q199&gt;=zakresy_produkcyjne!K$2,Q199&lt;=zakresy_produkcyjne!K$3)</f>
        <v/>
      </c>
      <c r="AS199" s="309">
        <f>AND(R199&gt;=zakresy_produkcyjne!L$2,R199&lt;=zakresy_produkcyjne!L$3)</f>
        <v/>
      </c>
      <c r="AT199" s="309">
        <f>AND(AI199:AO199)</f>
        <v/>
      </c>
      <c r="AU199" s="309">
        <f>AND(AP199:AS199)</f>
        <v/>
      </c>
      <c r="AV199" s="309">
        <f>AND(AT199:AU199)</f>
        <v/>
      </c>
      <c r="AW199" s="309">
        <f>AI199*zakresy_produkcyjne!B$4+AJ199*zakresy_produkcyjne!C$4+AK199*zakresy_produkcyjne!D$4+AL199*zakresy_produkcyjne!E$4+AM199*zakresy_produkcyjne!F$4+AN199*zakresy_produkcyjne!G$4+AO199*zakresy_produkcyjne!H$4+AP199*zakresy_produkcyjne!I$4+AQ199*zakresy_produkcyjne!J$4+AR199*zakresy_produkcyjne!K$4+AS199*zakresy_produkcyjne!L$4</f>
        <v/>
      </c>
      <c r="BE199" s="309" t="n">
        <v>591.45</v>
      </c>
      <c r="BF199" s="309" t="n">
        <v>563.1</v>
      </c>
      <c r="BG199" s="309" t="n">
        <v>6.3426</v>
      </c>
      <c r="BH199" s="309" t="n">
        <v>320.605248839227</v>
      </c>
      <c r="BI199" s="309" t="n">
        <v>106.484466666667</v>
      </c>
    </row>
    <row customHeight="1" ht="15" r="200" s="311">
      <c r="A200" s="601" t="n">
        <v>3.65</v>
      </c>
      <c r="B200" s="601" t="n">
        <v>2.8</v>
      </c>
      <c r="C200" s="601" t="n">
        <v>0.32</v>
      </c>
      <c r="D200" s="601" t="n">
        <v>0.035</v>
      </c>
      <c r="E200" s="601" t="n">
        <v>0.53</v>
      </c>
      <c r="F200" s="601" t="n">
        <v>1.29</v>
      </c>
      <c r="G200" s="601" t="n">
        <v>0.2</v>
      </c>
      <c r="H200" s="601" t="n">
        <v>0.012</v>
      </c>
      <c r="I200" s="601" t="n">
        <v>0.031</v>
      </c>
      <c r="J200" s="601" t="n">
        <v>0</v>
      </c>
      <c r="K200" s="601" t="n">
        <v>0</v>
      </c>
      <c r="L200" s="601" t="n">
        <v>0</v>
      </c>
      <c r="M200" s="601" t="n">
        <v>0</v>
      </c>
      <c r="N200" s="601" t="n">
        <v>0</v>
      </c>
      <c r="O200" s="601" t="n">
        <v>900</v>
      </c>
      <c r="P200" s="601" t="n">
        <v>90</v>
      </c>
      <c r="Q200" s="601" t="n">
        <v>380</v>
      </c>
      <c r="R200" s="601" t="n">
        <v>180</v>
      </c>
      <c r="S200" s="601" t="n">
        <v>592</v>
      </c>
      <c r="T200" s="601" t="n">
        <v>582</v>
      </c>
      <c r="U200" s="601" t="n">
        <v>6</v>
      </c>
      <c r="V200" s="601" t="n"/>
      <c r="W200" s="601" t="n"/>
      <c r="X200" s="601" t="n"/>
      <c r="Y200" s="602" t="n">
        <v>26</v>
      </c>
      <c r="Z200" s="601" t="n"/>
      <c r="AA200" s="601" t="n"/>
      <c r="AB200" s="601" t="n"/>
      <c r="AC200" s="601" t="n"/>
      <c r="AD200" s="601" t="n"/>
      <c r="AE200" s="601" t="n"/>
      <c r="AF200" s="309">
        <f>NOT(OR(ISBLANK(S200),ISBLANK(T200),ISBLANK(U200),ISBLANK(V200),AND(ISBLANK(W200),ISBLANK(X200))))</f>
        <v/>
      </c>
      <c r="AG200" s="309" t="n">
        <v>15</v>
      </c>
      <c r="AH200" s="309">
        <f>IF(AG200&lt;=30,1,IF(AG200&lt;=60,2,IF(AG200&lt;=100,3,"bd")))</f>
        <v/>
      </c>
      <c r="AI200" s="309">
        <f>AND(A200&gt;=zakresy_produkcyjne!B$2,A200&lt;=zakresy_produkcyjne!B$3)</f>
        <v/>
      </c>
      <c r="AJ200" s="309">
        <f>AND(B200&gt;=zakresy_produkcyjne!C$2,B200&lt;=zakresy_produkcyjne!C$3)</f>
        <v/>
      </c>
      <c r="AK200" s="309">
        <f>AND(C200&gt;=zakresy_produkcyjne!D$2,C200&lt;=zakresy_produkcyjne!D$3)</f>
        <v/>
      </c>
      <c r="AL200" s="309">
        <f>AND(D200&gt;=zakresy_produkcyjne!E$2,D200&lt;=zakresy_produkcyjne!E$3)</f>
        <v/>
      </c>
      <c r="AM200" s="309">
        <f>AND(E200&gt;=zakresy_produkcyjne!F$2,E200&lt;=zakresy_produkcyjne!F$3)</f>
        <v/>
      </c>
      <c r="AN200" s="309">
        <f>AND(F200&gt;=zakresy_produkcyjne!G$2,F200&lt;=zakresy_produkcyjne!G$3)</f>
        <v/>
      </c>
      <c r="AO200" s="309">
        <f>AND(G200&gt;=zakresy_produkcyjne!H$2,G200&lt;=zakresy_produkcyjne!H$3)</f>
        <v/>
      </c>
      <c r="AP200" s="309">
        <f>AND(O200&gt;=zakresy_produkcyjne!I$2,O200&lt;=zakresy_produkcyjne!I$3)</f>
        <v/>
      </c>
      <c r="AQ200" s="309">
        <f>AND(P200&gt;=zakresy_produkcyjne!J$2,P200&lt;=zakresy_produkcyjne!J$3)</f>
        <v/>
      </c>
      <c r="AR200" s="309">
        <f>AND(Q200&gt;=zakresy_produkcyjne!K$2,Q200&lt;=zakresy_produkcyjne!K$3)</f>
        <v/>
      </c>
      <c r="AS200" s="309">
        <f>AND(R200&gt;=zakresy_produkcyjne!L$2,R200&lt;=zakresy_produkcyjne!L$3)</f>
        <v/>
      </c>
      <c r="AT200" s="309">
        <f>AND(AI200:AO200)</f>
        <v/>
      </c>
      <c r="AU200" s="309">
        <f>AND(AP200:AS200)</f>
        <v/>
      </c>
      <c r="AV200" s="309">
        <f>AND(AT200:AU200)</f>
        <v/>
      </c>
      <c r="AW200" s="309">
        <f>AI200*zakresy_produkcyjne!B$4+AJ200*zakresy_produkcyjne!C$4+AK200*zakresy_produkcyjne!D$4+AL200*zakresy_produkcyjne!E$4+AM200*zakresy_produkcyjne!F$4+AN200*zakresy_produkcyjne!G$4+AO200*zakresy_produkcyjne!H$4+AP200*zakresy_produkcyjne!I$4+AQ200*zakresy_produkcyjne!J$4+AR200*zakresy_produkcyjne!K$4+AS200*zakresy_produkcyjne!L$4</f>
        <v/>
      </c>
      <c r="BE200" s="309" t="n">
        <v>601.58</v>
      </c>
      <c r="BF200" s="309" t="n">
        <v>587.7</v>
      </c>
      <c r="BG200" s="309" t="n">
        <v>5.6</v>
      </c>
      <c r="BH200" s="309" t="n">
        <v>302.3659</v>
      </c>
      <c r="BI200" s="309" t="n">
        <v>107.255266666667</v>
      </c>
    </row>
    <row customHeight="1" ht="15" r="201" s="311">
      <c r="A201" s="601" t="n">
        <v>3.65</v>
      </c>
      <c r="B201" s="601" t="n">
        <v>2.8</v>
      </c>
      <c r="C201" s="601" t="n">
        <v>0.32</v>
      </c>
      <c r="D201" s="601" t="n">
        <v>0.035</v>
      </c>
      <c r="E201" s="601" t="n">
        <v>0.53</v>
      </c>
      <c r="F201" s="601" t="n">
        <v>1.29</v>
      </c>
      <c r="G201" s="601" t="n">
        <v>0.2</v>
      </c>
      <c r="H201" s="601" t="n">
        <v>0.012</v>
      </c>
      <c r="I201" s="601" t="n">
        <v>0.031</v>
      </c>
      <c r="J201" s="601" t="n">
        <v>0</v>
      </c>
      <c r="K201" s="601" t="n">
        <v>0</v>
      </c>
      <c r="L201" s="601" t="n">
        <v>0</v>
      </c>
      <c r="M201" s="601" t="n">
        <v>0</v>
      </c>
      <c r="N201" s="601" t="n">
        <v>0</v>
      </c>
      <c r="O201" s="601" t="n">
        <v>900</v>
      </c>
      <c r="P201" s="601" t="n">
        <v>90</v>
      </c>
      <c r="Q201" s="601" t="n">
        <v>400</v>
      </c>
      <c r="R201" s="601" t="n">
        <v>180</v>
      </c>
      <c r="S201" s="601" t="n">
        <v>634</v>
      </c>
      <c r="T201" s="601" t="n">
        <v>612</v>
      </c>
      <c r="U201" s="601" t="n">
        <v>4</v>
      </c>
      <c r="V201" s="601" t="n"/>
      <c r="W201" s="601" t="n"/>
      <c r="X201" s="601" t="n"/>
      <c r="Y201" s="603" t="n">
        <v>26</v>
      </c>
      <c r="Z201" s="601" t="n"/>
      <c r="AA201" s="601" t="n"/>
      <c r="AB201" s="601" t="n"/>
      <c r="AC201" s="601" t="n"/>
      <c r="AD201" s="601" t="n"/>
      <c r="AE201" s="601" t="n"/>
      <c r="AF201" s="309">
        <f>NOT(OR(ISBLANK(S201),ISBLANK(T201),ISBLANK(U201),ISBLANK(V201),AND(ISBLANK(W201),ISBLANK(X201))))</f>
        <v/>
      </c>
      <c r="AG201" s="309" t="n">
        <v>15</v>
      </c>
      <c r="AH201" s="309">
        <f>IF(AG201&lt;=30,1,IF(AG201&lt;=60,2,IF(AG201&lt;=100,3,"bd")))</f>
        <v/>
      </c>
      <c r="AI201" s="309">
        <f>AND(A201&gt;=zakresy_produkcyjne!B$2,A201&lt;=zakresy_produkcyjne!B$3)</f>
        <v/>
      </c>
      <c r="AJ201" s="309">
        <f>AND(B201&gt;=zakresy_produkcyjne!C$2,B201&lt;=zakresy_produkcyjne!C$3)</f>
        <v/>
      </c>
      <c r="AK201" s="309">
        <f>AND(C201&gt;=zakresy_produkcyjne!D$2,C201&lt;=zakresy_produkcyjne!D$3)</f>
        <v/>
      </c>
      <c r="AL201" s="309">
        <f>AND(D201&gt;=zakresy_produkcyjne!E$2,D201&lt;=zakresy_produkcyjne!E$3)</f>
        <v/>
      </c>
      <c r="AM201" s="309">
        <f>AND(E201&gt;=zakresy_produkcyjne!F$2,E201&lt;=zakresy_produkcyjne!F$3)</f>
        <v/>
      </c>
      <c r="AN201" s="309">
        <f>AND(F201&gt;=zakresy_produkcyjne!G$2,F201&lt;=zakresy_produkcyjne!G$3)</f>
        <v/>
      </c>
      <c r="AO201" s="309">
        <f>AND(G201&gt;=zakresy_produkcyjne!H$2,G201&lt;=zakresy_produkcyjne!H$3)</f>
        <v/>
      </c>
      <c r="AP201" s="309">
        <f>AND(O201&gt;=zakresy_produkcyjne!I$2,O201&lt;=zakresy_produkcyjne!I$3)</f>
        <v/>
      </c>
      <c r="AQ201" s="309">
        <f>AND(P201&gt;=zakresy_produkcyjne!J$2,P201&lt;=zakresy_produkcyjne!J$3)</f>
        <v/>
      </c>
      <c r="AR201" s="309">
        <f>AND(Q201&gt;=zakresy_produkcyjne!K$2,Q201&lt;=zakresy_produkcyjne!K$3)</f>
        <v/>
      </c>
      <c r="AS201" s="309">
        <f>AND(R201&gt;=zakresy_produkcyjne!L$2,R201&lt;=zakresy_produkcyjne!L$3)</f>
        <v/>
      </c>
      <c r="AT201" s="309">
        <f>AND(AI201:AO201)</f>
        <v/>
      </c>
      <c r="AU201" s="309">
        <f>AND(AP201:AS201)</f>
        <v/>
      </c>
      <c r="AV201" s="309">
        <f>AND(AT201:AU201)</f>
        <v/>
      </c>
      <c r="AW201" s="309">
        <f>AI201*zakresy_produkcyjne!B$4+AJ201*zakresy_produkcyjne!C$4+AK201*zakresy_produkcyjne!D$4+AL201*zakresy_produkcyjne!E$4+AM201*zakresy_produkcyjne!F$4+AN201*zakresy_produkcyjne!G$4+AO201*zakresy_produkcyjne!H$4+AP201*zakresy_produkcyjne!I$4+AQ201*zakresy_produkcyjne!J$4+AR201*zakresy_produkcyjne!K$4+AS201*zakresy_produkcyjne!L$4</f>
        <v/>
      </c>
      <c r="BE201" s="309" t="n">
        <v>610.8099999999999</v>
      </c>
      <c r="BF201" s="309" t="n">
        <v>572.61</v>
      </c>
      <c r="BG201" s="309" t="n">
        <v>4.895</v>
      </c>
      <c r="BH201" s="309" t="n">
        <v>300.9868</v>
      </c>
      <c r="BI201" s="309" t="n">
        <v>104.907</v>
      </c>
    </row>
    <row customHeight="1" ht="13.8" r="202" s="311">
      <c r="A202" s="433" t="n">
        <v>3.58</v>
      </c>
      <c r="B202" s="433" t="n">
        <v>2.1</v>
      </c>
      <c r="C202" s="433" t="n">
        <v>0.22</v>
      </c>
      <c r="D202" s="433" t="n">
        <v>0.039</v>
      </c>
      <c r="E202" s="433" t="n">
        <v>0</v>
      </c>
      <c r="F202" s="433" t="n">
        <v>0</v>
      </c>
      <c r="G202" s="433" t="n">
        <v>0</v>
      </c>
      <c r="H202" s="433" t="n">
        <v>0.006</v>
      </c>
      <c r="I202" s="433" t="n">
        <v>0.04</v>
      </c>
      <c r="J202" s="433" t="n">
        <v>0</v>
      </c>
      <c r="K202" s="433" t="n">
        <v>0</v>
      </c>
      <c r="L202" s="433" t="n">
        <v>0</v>
      </c>
      <c r="M202" s="433" t="n">
        <v>0</v>
      </c>
      <c r="N202" s="433" t="n">
        <v>0</v>
      </c>
      <c r="O202" s="433" t="n">
        <v>900</v>
      </c>
      <c r="P202" s="433" t="n">
        <v>30</v>
      </c>
      <c r="Q202" s="433" t="n">
        <v>350</v>
      </c>
      <c r="R202" s="433" t="n">
        <v>15</v>
      </c>
      <c r="S202" s="433" t="n">
        <v>960</v>
      </c>
      <c r="T202" s="434" t="n"/>
      <c r="U202" s="433" t="n">
        <v>1.6</v>
      </c>
      <c r="V202" s="433" t="n">
        <v>400</v>
      </c>
      <c r="W202" s="433" t="n"/>
      <c r="X202" s="433" t="n">
        <v>38</v>
      </c>
      <c r="Y202" s="604" t="n">
        <v>23</v>
      </c>
      <c r="Z202" s="436" t="n"/>
      <c r="AA202" s="436" t="n"/>
      <c r="AB202" s="436" t="n"/>
      <c r="AC202" s="436" t="n"/>
      <c r="AD202" s="436" t="n"/>
      <c r="AE202" s="436" t="n"/>
      <c r="AF202" s="309">
        <f>NOT(OR(ISBLANK(S202),ISBLANK(T202),ISBLANK(U202),ISBLANK(V202),AND(ISBLANK(W202),ISBLANK(X202))))</f>
        <v/>
      </c>
      <c r="AG202" s="309" t="n">
        <v>15</v>
      </c>
      <c r="AH202" s="309">
        <f>IF(AG202&lt;=30,1,IF(AG202&lt;=60,2,IF(AG202&lt;=100,3,"bd")))</f>
        <v/>
      </c>
      <c r="AI202" s="309">
        <f>AND(A202&gt;=zakresy_produkcyjne!B$2,A202&lt;=zakresy_produkcyjne!B$3)</f>
        <v/>
      </c>
      <c r="AJ202" s="309">
        <f>AND(B202&gt;=zakresy_produkcyjne!C$2,B202&lt;=zakresy_produkcyjne!C$3)</f>
        <v/>
      </c>
      <c r="AK202" s="309">
        <f>AND(C202&gt;=zakresy_produkcyjne!D$2,C202&lt;=zakresy_produkcyjne!D$3)</f>
        <v/>
      </c>
      <c r="AL202" s="309">
        <f>AND(D202&gt;=zakresy_produkcyjne!E$2,D202&lt;=zakresy_produkcyjne!E$3)</f>
        <v/>
      </c>
      <c r="AM202" s="309">
        <f>AND(E202&gt;=zakresy_produkcyjne!F$2,E202&lt;=zakresy_produkcyjne!F$3)</f>
        <v/>
      </c>
      <c r="AN202" s="309">
        <f>AND(F202&gt;=zakresy_produkcyjne!G$2,F202&lt;=zakresy_produkcyjne!G$3)</f>
        <v/>
      </c>
      <c r="AO202" s="309">
        <f>AND(G202&gt;=zakresy_produkcyjne!H$2,G202&lt;=zakresy_produkcyjne!H$3)</f>
        <v/>
      </c>
      <c r="AP202" s="309">
        <f>AND(O202&gt;=zakresy_produkcyjne!I$2,O202&lt;=zakresy_produkcyjne!I$3)</f>
        <v/>
      </c>
      <c r="AQ202" s="309">
        <f>AND(P202&gt;=zakresy_produkcyjne!J$2,P202&lt;=zakresy_produkcyjne!J$3)</f>
        <v/>
      </c>
      <c r="AR202" s="309">
        <f>AND(Q202&gt;=zakresy_produkcyjne!K$2,Q202&lt;=zakresy_produkcyjne!K$3)</f>
        <v/>
      </c>
      <c r="AS202" s="309">
        <f>AND(R202&gt;=zakresy_produkcyjne!L$2,R202&lt;=zakresy_produkcyjne!L$3)</f>
        <v/>
      </c>
      <c r="AT202" s="309">
        <f>AND(AI202:AO202)</f>
        <v/>
      </c>
      <c r="AU202" s="309">
        <f>AND(AP202:AS202)</f>
        <v/>
      </c>
      <c r="AV202" s="309">
        <f>AND(AT202:AU202)</f>
        <v/>
      </c>
      <c r="AW202" s="309">
        <f>AI202*zakresy_produkcyjne!B$4+AJ202*zakresy_produkcyjne!C$4+AK202*zakresy_produkcyjne!D$4+AL202*zakresy_produkcyjne!E$4+AM202*zakresy_produkcyjne!F$4+AN202*zakresy_produkcyjne!G$4+AO202*zakresy_produkcyjne!H$4+AP202*zakresy_produkcyjne!I$4+AQ202*zakresy_produkcyjne!J$4+AR202*zakresy_produkcyjne!K$4+AS202*zakresy_produkcyjne!L$4</f>
        <v/>
      </c>
      <c r="BE202" s="309" t="n">
        <v>1048.38250990546</v>
      </c>
      <c r="BF202" s="309" t="n">
        <v>767.402516902033</v>
      </c>
      <c r="BG202" s="309" t="n">
        <v>5.79079487352039</v>
      </c>
      <c r="BH202" s="309" t="n">
        <v>347.987164493268</v>
      </c>
      <c r="BI202" s="309" t="n">
        <v>76.5689650561328</v>
      </c>
      <c r="BJ202" s="309">
        <f>IF(S202&lt;&gt;"",S202,BE202)</f>
        <v/>
      </c>
      <c r="BK202" s="309">
        <f>IF(T202&lt;&gt;"",T202,BF202)</f>
        <v/>
      </c>
      <c r="BL202" s="309">
        <f>IF(U202&lt;&gt;"",U202,BG202)</f>
        <v/>
      </c>
      <c r="BM202" s="309">
        <f>IF(V202&lt;&gt;"",V202,BH202)</f>
        <v/>
      </c>
      <c r="BN202" s="309">
        <f>IF(X202&lt;&gt;"",X202,BI202)</f>
        <v/>
      </c>
      <c r="BO202" s="309">
        <f>ABS(BE202-BJ202)</f>
        <v/>
      </c>
      <c r="BP202" s="328" t="n"/>
    </row>
    <row customHeight="1" ht="15" r="203" s="311"/>
    <row customHeight="1" ht="15" r="204" s="311"/>
    <row customHeight="1" ht="15" r="205" s="311">
      <c r="A205" s="398" t="n">
        <v>3.44</v>
      </c>
      <c r="B205" s="398" t="n">
        <v>2.46</v>
      </c>
      <c r="C205" s="398" t="n">
        <v>0.08</v>
      </c>
      <c r="D205" s="398" t="n">
        <v>0.043</v>
      </c>
      <c r="E205" s="398" t="n">
        <v>0.52</v>
      </c>
      <c r="F205" s="398" t="n">
        <v>1.03</v>
      </c>
      <c r="G205" s="399" t="n">
        <v>0.01</v>
      </c>
      <c r="H205" s="398" t="n">
        <v>0.008</v>
      </c>
      <c r="I205" s="398" t="n">
        <v>0.016</v>
      </c>
      <c r="J205" s="399" t="n">
        <v>0.017</v>
      </c>
      <c r="K205" s="398" t="n">
        <v>0.05</v>
      </c>
      <c r="L205" s="399" t="n">
        <v>0.1</v>
      </c>
      <c r="M205" s="399" t="n">
        <v>0.005</v>
      </c>
      <c r="N205" s="400" t="n">
        <v>0.018</v>
      </c>
      <c r="O205" s="399" t="n">
        <v>770</v>
      </c>
      <c r="P205" s="399" t="n">
        <v>180</v>
      </c>
      <c r="Q205" s="399" t="n">
        <v>360</v>
      </c>
      <c r="R205" s="399" t="n">
        <v>180</v>
      </c>
      <c r="S205" s="399" t="n">
        <v>498</v>
      </c>
      <c r="T205" s="399" t="n">
        <v>374</v>
      </c>
      <c r="U205" s="399" t="n">
        <v>12.6</v>
      </c>
      <c r="V205" s="399" t="n"/>
      <c r="W205" s="399" t="n"/>
      <c r="X205" s="401" t="n"/>
      <c r="Y205" s="605" t="n">
        <v>15</v>
      </c>
      <c r="Z205" s="403" t="n"/>
      <c r="AA205" s="403" t="n"/>
      <c r="AB205" s="403" t="n"/>
      <c r="AC205" s="403" t="n"/>
      <c r="AD205" s="403" t="n"/>
      <c r="AE205" s="403" t="n"/>
      <c r="AF205" s="309">
        <f>NOT(OR(ISBLANK(S205),ISBLANK(T205),ISBLANK(U205),ISBLANK(V205),AND(ISBLANK(W205),ISBLANK(X205))))</f>
        <v/>
      </c>
      <c r="AG205" s="309" t="n">
        <v>25</v>
      </c>
      <c r="AH205" s="309">
        <f>IF(AG205&lt;=30,1,IF(AG205&lt;=60,2,IF(AG205&lt;=100,3,"bd")))</f>
        <v/>
      </c>
      <c r="AI205" s="309">
        <f>AND(A205&gt;=zakresy_produkcyjne!B$2,A205&lt;=zakresy_produkcyjne!B$3)</f>
        <v/>
      </c>
      <c r="AJ205" s="309">
        <f>AND(B205&gt;=zakresy_produkcyjne!C$2,B205&lt;=zakresy_produkcyjne!C$3)</f>
        <v/>
      </c>
      <c r="AK205" s="309">
        <f>AND(C205&gt;=zakresy_produkcyjne!D$2,C205&lt;=zakresy_produkcyjne!D$3)</f>
        <v/>
      </c>
      <c r="AL205" s="309">
        <f>AND(D205&gt;=zakresy_produkcyjne!E$2,D205&lt;=zakresy_produkcyjne!E$3)</f>
        <v/>
      </c>
      <c r="AM205" s="309">
        <f>AND(E205&gt;=zakresy_produkcyjne!F$2,E205&lt;=zakresy_produkcyjne!F$3)</f>
        <v/>
      </c>
      <c r="AN205" s="309">
        <f>AND(F205&gt;=zakresy_produkcyjne!G$2,F205&lt;=zakresy_produkcyjne!G$3)</f>
        <v/>
      </c>
      <c r="AO205" s="309">
        <f>AND(G205&gt;=zakresy_produkcyjne!H$2,G205&lt;=zakresy_produkcyjne!H$3)</f>
        <v/>
      </c>
      <c r="AP205" s="309">
        <f>AND(O205&gt;=zakresy_produkcyjne!I$2,O205&lt;=zakresy_produkcyjne!I$3)</f>
        <v/>
      </c>
      <c r="AQ205" s="309">
        <f>AND(P205&gt;=zakresy_produkcyjne!J$2,P205&lt;=zakresy_produkcyjne!J$3)</f>
        <v/>
      </c>
      <c r="AR205" s="309">
        <f>AND(Q205&gt;=zakresy_produkcyjne!K$2,Q205&lt;=zakresy_produkcyjne!K$3)</f>
        <v/>
      </c>
      <c r="AS205" s="309">
        <f>AND(R205&gt;=zakresy_produkcyjne!L$2,R205&lt;=zakresy_produkcyjne!L$3)</f>
        <v/>
      </c>
      <c r="AT205" s="309">
        <f>AND(AI205:AO205)</f>
        <v/>
      </c>
      <c r="AU205" s="309">
        <f>AND(AP205:AS205)</f>
        <v/>
      </c>
      <c r="AV205" s="309">
        <f>AND(AT205:AU205)</f>
        <v/>
      </c>
      <c r="AW205" s="309">
        <f>AI205*zakresy_produkcyjne!B$4+AJ205*zakresy_produkcyjne!C$4+AK205*zakresy_produkcyjne!D$4+AL205*zakresy_produkcyjne!E$4+AM205*zakresy_produkcyjne!F$4+AN205*zakresy_produkcyjne!G$4+AO205*zakresy_produkcyjne!H$4+AP205*zakresy_produkcyjne!I$4+AQ205*zakresy_produkcyjne!J$4+AR205*zakresy_produkcyjne!K$4+AS205*zakresy_produkcyjne!L$4</f>
        <v/>
      </c>
      <c r="BE205" s="309" t="n">
        <v>534.62</v>
      </c>
      <c r="BF205" s="309" t="n">
        <v>410.31</v>
      </c>
      <c r="BG205" s="309" t="n">
        <v>11.5563</v>
      </c>
      <c r="BH205" s="309" t="n">
        <v>336.044615946919</v>
      </c>
      <c r="BI205" s="309" t="n">
        <v>138.5585</v>
      </c>
      <c r="BJ205" s="309">
        <f>IF(S205&lt;&gt;"",S205,BE205)</f>
        <v/>
      </c>
      <c r="BK205" s="309">
        <f>IF(T205&lt;&gt;"",T205,BF205)</f>
        <v/>
      </c>
      <c r="BL205" s="309">
        <f>IF(U205&lt;&gt;"",U205,BG205)</f>
        <v/>
      </c>
      <c r="BM205" s="309">
        <f>IF(V205&lt;&gt;"",V205,BH205)</f>
        <v/>
      </c>
      <c r="BN205" s="309">
        <f>IF(X205&lt;&gt;"",X205,BI205)</f>
        <v/>
      </c>
    </row>
    <row customHeight="1" ht="15" r="206" s="311">
      <c r="A206" s="398" t="n">
        <v>3.44</v>
      </c>
      <c r="B206" s="398" t="n">
        <v>2.46</v>
      </c>
      <c r="C206" s="398" t="n">
        <v>0.08</v>
      </c>
      <c r="D206" s="398" t="n">
        <v>0.043</v>
      </c>
      <c r="E206" s="398" t="n">
        <v>0.52</v>
      </c>
      <c r="F206" s="398" t="n">
        <v>1.03</v>
      </c>
      <c r="G206" s="399" t="n">
        <v>0.01</v>
      </c>
      <c r="H206" s="398" t="n">
        <v>0.008</v>
      </c>
      <c r="I206" s="398" t="n">
        <v>0.016</v>
      </c>
      <c r="J206" s="399" t="n">
        <v>0.017</v>
      </c>
      <c r="K206" s="398" t="n">
        <v>0.05</v>
      </c>
      <c r="L206" s="399" t="n">
        <v>0.1</v>
      </c>
      <c r="M206" s="399" t="n">
        <v>0.005</v>
      </c>
      <c r="N206" s="400" t="n">
        <v>0.018</v>
      </c>
      <c r="O206" s="399" t="n">
        <v>780</v>
      </c>
      <c r="P206" s="399" t="n">
        <v>180</v>
      </c>
      <c r="Q206" s="399" t="n">
        <v>360</v>
      </c>
      <c r="R206" s="399" t="n">
        <v>180</v>
      </c>
      <c r="S206" s="399" t="n">
        <v>490</v>
      </c>
      <c r="T206" s="399" t="n">
        <v>380</v>
      </c>
      <c r="U206" s="399" t="n">
        <v>12.3</v>
      </c>
      <c r="V206" s="399" t="n"/>
      <c r="W206" s="399" t="n"/>
      <c r="X206" s="401" t="n"/>
      <c r="Y206" s="605" t="n">
        <v>15</v>
      </c>
      <c r="Z206" s="403" t="n"/>
      <c r="AA206" s="403" t="n"/>
      <c r="AB206" s="403" t="n"/>
      <c r="AC206" s="403" t="n"/>
      <c r="AD206" s="403" t="n"/>
      <c r="AE206" s="403" t="n"/>
      <c r="AF206" s="309">
        <f>NOT(OR(ISBLANK(S206),ISBLANK(T206),ISBLANK(U206),ISBLANK(V206),AND(ISBLANK(W206),ISBLANK(X206))))</f>
        <v/>
      </c>
      <c r="AG206" s="309" t="n">
        <v>25</v>
      </c>
      <c r="AH206" s="309">
        <f>IF(AG206&lt;=30,1,IF(AG206&lt;=60,2,IF(AG206&lt;=100,3,"bd")))</f>
        <v/>
      </c>
      <c r="AI206" s="309">
        <f>AND(A206&gt;=zakresy_produkcyjne!B$2,A206&lt;=zakresy_produkcyjne!B$3)</f>
        <v/>
      </c>
      <c r="AJ206" s="309">
        <f>AND(B206&gt;=zakresy_produkcyjne!C$2,B206&lt;=zakresy_produkcyjne!C$3)</f>
        <v/>
      </c>
      <c r="AK206" s="309">
        <f>AND(C206&gt;=zakresy_produkcyjne!D$2,C206&lt;=zakresy_produkcyjne!D$3)</f>
        <v/>
      </c>
      <c r="AL206" s="309">
        <f>AND(D206&gt;=zakresy_produkcyjne!E$2,D206&lt;=zakresy_produkcyjne!E$3)</f>
        <v/>
      </c>
      <c r="AM206" s="309">
        <f>AND(E206&gt;=zakresy_produkcyjne!F$2,E206&lt;=zakresy_produkcyjne!F$3)</f>
        <v/>
      </c>
      <c r="AN206" s="309">
        <f>AND(F206&gt;=zakresy_produkcyjne!G$2,F206&lt;=zakresy_produkcyjne!G$3)</f>
        <v/>
      </c>
      <c r="AO206" s="309">
        <f>AND(G206&gt;=zakresy_produkcyjne!H$2,G206&lt;=zakresy_produkcyjne!H$3)</f>
        <v/>
      </c>
      <c r="AP206" s="309">
        <f>AND(O206&gt;=zakresy_produkcyjne!I$2,O206&lt;=zakresy_produkcyjne!I$3)</f>
        <v/>
      </c>
      <c r="AQ206" s="309">
        <f>AND(P206&gt;=zakresy_produkcyjne!J$2,P206&lt;=zakresy_produkcyjne!J$3)</f>
        <v/>
      </c>
      <c r="AR206" s="309">
        <f>AND(Q206&gt;=zakresy_produkcyjne!K$2,Q206&lt;=zakresy_produkcyjne!K$3)</f>
        <v/>
      </c>
      <c r="AS206" s="309">
        <f>AND(R206&gt;=zakresy_produkcyjne!L$2,R206&lt;=zakresy_produkcyjne!L$3)</f>
        <v/>
      </c>
      <c r="AT206" s="309">
        <f>AND(AI206:AO206)</f>
        <v/>
      </c>
      <c r="AU206" s="309">
        <f>AND(AP206:AS206)</f>
        <v/>
      </c>
      <c r="AV206" s="309">
        <f>AND(AT206:AU206)</f>
        <v/>
      </c>
      <c r="AW206" s="309">
        <f>AI206*zakresy_produkcyjne!B$4+AJ206*zakresy_produkcyjne!C$4+AK206*zakresy_produkcyjne!D$4+AL206*zakresy_produkcyjne!E$4+AM206*zakresy_produkcyjne!F$4+AN206*zakresy_produkcyjne!G$4+AO206*zakresy_produkcyjne!H$4+AP206*zakresy_produkcyjne!I$4+AQ206*zakresy_produkcyjne!J$4+AR206*zakresy_produkcyjne!K$4+AS206*zakresy_produkcyjne!L$4</f>
        <v/>
      </c>
      <c r="BE206" s="309" t="n">
        <v>531.66</v>
      </c>
      <c r="BF206" s="309" t="n">
        <v>412.53</v>
      </c>
      <c r="BG206" s="309" t="n">
        <v>11.4393</v>
      </c>
      <c r="BH206" s="309" t="n">
        <v>336.044615946919</v>
      </c>
      <c r="BI206" s="309" t="n">
        <v>138.5585</v>
      </c>
      <c r="BJ206" s="309">
        <f>IF(S206&lt;&gt;"",S206,BE206)</f>
        <v/>
      </c>
      <c r="BK206" s="309">
        <f>IF(T206&lt;&gt;"",T206,BF206)</f>
        <v/>
      </c>
      <c r="BL206" s="309">
        <f>IF(U206&lt;&gt;"",U206,BG206)</f>
        <v/>
      </c>
      <c r="BM206" s="309">
        <f>IF(V206&lt;&gt;"",V206,BH206)</f>
        <v/>
      </c>
      <c r="BN206" s="309">
        <f>IF(X206&lt;&gt;"",X206,BI206)</f>
        <v/>
      </c>
    </row>
    <row customHeight="1" ht="15" r="207" s="311"/>
    <row customHeight="1" ht="15" r="208" s="311">
      <c r="A208" s="398" t="n">
        <v>3.44</v>
      </c>
      <c r="B208" s="398" t="n">
        <v>2.46</v>
      </c>
      <c r="C208" s="398" t="n">
        <v>0.08</v>
      </c>
      <c r="D208" s="398" t="n">
        <v>0.043</v>
      </c>
      <c r="E208" s="398" t="n">
        <v>0.52</v>
      </c>
      <c r="F208" s="398" t="n">
        <v>1.03</v>
      </c>
      <c r="G208" s="399" t="n">
        <v>0.01</v>
      </c>
      <c r="H208" s="398" t="n">
        <v>0.008</v>
      </c>
      <c r="I208" s="398" t="n">
        <v>0.016</v>
      </c>
      <c r="J208" s="399" t="n">
        <v>0.017</v>
      </c>
      <c r="K208" s="398" t="n">
        <v>0.05</v>
      </c>
      <c r="L208" s="399" t="n">
        <v>0.1</v>
      </c>
      <c r="M208" s="399" t="n">
        <v>0.005</v>
      </c>
      <c r="N208" s="400" t="n">
        <v>0.018</v>
      </c>
      <c r="O208" s="399" t="n">
        <v>800</v>
      </c>
      <c r="P208" s="399" t="n">
        <v>180</v>
      </c>
      <c r="Q208" s="399" t="n">
        <v>360</v>
      </c>
      <c r="R208" s="399" t="n">
        <v>180</v>
      </c>
      <c r="S208" s="399" t="n">
        <v>823</v>
      </c>
      <c r="T208" s="399" t="n">
        <v>605</v>
      </c>
      <c r="U208" s="399" t="n">
        <v>8.199999999999999</v>
      </c>
      <c r="V208" s="399" t="n"/>
      <c r="W208" s="399" t="n"/>
      <c r="X208" s="401" t="n"/>
      <c r="Y208" s="605" t="n">
        <v>15</v>
      </c>
      <c r="Z208" s="403" t="n"/>
      <c r="AA208" s="403" t="n"/>
      <c r="AB208" s="403" t="n"/>
      <c r="AC208" s="403" t="n"/>
      <c r="AD208" s="403" t="n"/>
      <c r="AE208" s="403" t="n"/>
      <c r="AF208" s="309">
        <f>NOT(OR(ISBLANK(S208),ISBLANK(T208),ISBLANK(U208),ISBLANK(V208),AND(ISBLANK(W208),ISBLANK(X208))))</f>
        <v/>
      </c>
      <c r="AG208" s="309" t="n">
        <v>25</v>
      </c>
      <c r="AH208" s="309">
        <f>IF(AG208&lt;=30,1,IF(AG208&lt;=60,2,IF(AG208&lt;=100,3,"bd")))</f>
        <v/>
      </c>
      <c r="AI208" s="309">
        <f>AND(A208&gt;=zakresy_produkcyjne!B$2,A208&lt;=zakresy_produkcyjne!B$3)</f>
        <v/>
      </c>
      <c r="AJ208" s="309">
        <f>AND(B208&gt;=zakresy_produkcyjne!C$2,B208&lt;=zakresy_produkcyjne!C$3)</f>
        <v/>
      </c>
      <c r="AK208" s="309">
        <f>AND(C208&gt;=zakresy_produkcyjne!D$2,C208&lt;=zakresy_produkcyjne!D$3)</f>
        <v/>
      </c>
      <c r="AL208" s="309">
        <f>AND(D208&gt;=zakresy_produkcyjne!E$2,D208&lt;=zakresy_produkcyjne!E$3)</f>
        <v/>
      </c>
      <c r="AM208" s="309">
        <f>AND(E208&gt;=zakresy_produkcyjne!F$2,E208&lt;=zakresy_produkcyjne!F$3)</f>
        <v/>
      </c>
      <c r="AN208" s="309">
        <f>AND(F208&gt;=zakresy_produkcyjne!G$2,F208&lt;=zakresy_produkcyjne!G$3)</f>
        <v/>
      </c>
      <c r="AO208" s="309">
        <f>AND(G208&gt;=zakresy_produkcyjne!H$2,G208&lt;=zakresy_produkcyjne!H$3)</f>
        <v/>
      </c>
      <c r="AP208" s="309">
        <f>AND(O208&gt;=zakresy_produkcyjne!I$2,O208&lt;=zakresy_produkcyjne!I$3)</f>
        <v/>
      </c>
      <c r="AQ208" s="309">
        <f>AND(P208&gt;=zakresy_produkcyjne!J$2,P208&lt;=zakresy_produkcyjne!J$3)</f>
        <v/>
      </c>
      <c r="AR208" s="309">
        <f>AND(Q208&gt;=zakresy_produkcyjne!K$2,Q208&lt;=zakresy_produkcyjne!K$3)</f>
        <v/>
      </c>
      <c r="AS208" s="309">
        <f>AND(R208&gt;=zakresy_produkcyjne!L$2,R208&lt;=zakresy_produkcyjne!L$3)</f>
        <v/>
      </c>
      <c r="AT208" s="309">
        <f>AND(AI208:AO208)</f>
        <v/>
      </c>
      <c r="AU208" s="309">
        <f>AND(AP208:AS208)</f>
        <v/>
      </c>
      <c r="AV208" s="309">
        <f>AND(AT208:AU208)</f>
        <v/>
      </c>
      <c r="AW208" s="309">
        <f>AI208*zakresy_produkcyjne!B$4+AJ208*zakresy_produkcyjne!C$4+AK208*zakresy_produkcyjne!D$4+AL208*zakresy_produkcyjne!E$4+AM208*zakresy_produkcyjne!F$4+AN208*zakresy_produkcyjne!G$4+AO208*zakresy_produkcyjne!H$4+AP208*zakresy_produkcyjne!I$4+AQ208*zakresy_produkcyjne!J$4+AR208*zakresy_produkcyjne!K$4+AS208*zakresy_produkcyjne!L$4</f>
        <v/>
      </c>
      <c r="BE208" s="309" t="n">
        <v>1041.17527370378</v>
      </c>
      <c r="BF208" s="309" t="n">
        <v>954.214375361376</v>
      </c>
      <c r="BG208" s="309" t="n">
        <v>8.07258028470091</v>
      </c>
      <c r="BH208" s="309" t="n">
        <v>250.235850168771</v>
      </c>
      <c r="BI208" s="309" t="n">
        <v>150.828693590678</v>
      </c>
      <c r="BJ208" s="309">
        <f>IF(S208&lt;&gt;"",S208,BE208)</f>
        <v/>
      </c>
      <c r="BK208" s="309">
        <f>IF(T208&lt;&gt;"",T208,BF208)</f>
        <v/>
      </c>
      <c r="BL208" s="309">
        <f>IF(U208&lt;&gt;"",U208,BG208)</f>
        <v/>
      </c>
      <c r="BM208" s="309">
        <f>IF(V208&lt;&gt;"",V208,BH208)</f>
        <v/>
      </c>
      <c r="BN208" s="309">
        <f>IF(X208&lt;&gt;"",X208,BI208)</f>
        <v/>
      </c>
      <c r="BO208" s="309">
        <f>ABS(BE208-BJ208)</f>
        <v/>
      </c>
      <c r="BP208" s="328" t="n"/>
    </row>
    <row customHeight="1" ht="15" r="209" s="311"/>
    <row customHeight="1" ht="15" r="210" s="311">
      <c r="A210" s="472" t="n">
        <v>3.4</v>
      </c>
      <c r="B210" s="472" t="n">
        <v>2.41</v>
      </c>
      <c r="C210" s="472" t="n">
        <v>0.15</v>
      </c>
      <c r="D210" s="472" t="n">
        <v>0.064</v>
      </c>
      <c r="E210" s="472" t="n">
        <v>0</v>
      </c>
      <c r="F210" s="472" t="n">
        <v>0</v>
      </c>
      <c r="G210" s="472" t="n">
        <v>0</v>
      </c>
      <c r="H210" s="472" t="n">
        <v>0.017</v>
      </c>
      <c r="I210" s="472" t="n">
        <v>0.015</v>
      </c>
      <c r="J210" s="472" t="n">
        <v>0</v>
      </c>
      <c r="K210" s="472" t="n">
        <v>0</v>
      </c>
      <c r="L210" s="472" t="n">
        <v>0</v>
      </c>
      <c r="M210" s="472" t="n">
        <v>0</v>
      </c>
      <c r="N210" s="472" t="n">
        <v>0</v>
      </c>
      <c r="O210" s="472" t="n">
        <v>927</v>
      </c>
      <c r="P210" s="472" t="n">
        <v>120</v>
      </c>
      <c r="Q210" s="472" t="n">
        <v>400</v>
      </c>
      <c r="R210" s="472" t="n">
        <v>120</v>
      </c>
      <c r="S210" s="472" t="n">
        <v>585</v>
      </c>
      <c r="T210" s="472" t="n">
        <v>480</v>
      </c>
      <c r="U210" s="472" t="n"/>
      <c r="V210" s="472" t="n"/>
      <c r="W210" s="472" t="n"/>
      <c r="X210" s="472" t="n"/>
      <c r="Y210" s="606" t="n">
        <v>43</v>
      </c>
      <c r="Z210" s="472" t="n"/>
      <c r="AA210" s="472" t="n"/>
      <c r="AB210" s="472" t="n"/>
      <c r="AC210" s="472" t="n"/>
      <c r="AD210" s="472" t="n"/>
      <c r="AE210" s="472" t="n"/>
      <c r="AF210" s="309">
        <f>NOT(OR(ISBLANK(S210),ISBLANK(T210),ISBLANK(U210),ISBLANK(V210),AND(ISBLANK(W210),ISBLANK(X210))))</f>
        <v/>
      </c>
      <c r="AG210" s="309" t="n">
        <v>25</v>
      </c>
      <c r="AH210" s="309">
        <f>IF(Dane!AG571&lt;=30,1,IF(Dane!AG571&lt;=60,2,IF(Dane!AG571&lt;=100,3,"bd")))</f>
        <v/>
      </c>
      <c r="AI210" s="309">
        <f>AND(A210&gt;=zakresy_produkcyjne!B$2,A210&lt;=zakresy_produkcyjne!B$3)</f>
        <v/>
      </c>
      <c r="AJ210" s="309">
        <f>AND(B210&gt;=zakresy_produkcyjne!C$2,B210&lt;=zakresy_produkcyjne!C$3)</f>
        <v/>
      </c>
      <c r="AK210" s="309">
        <f>AND(C210&gt;=zakresy_produkcyjne!D$2,C210&lt;=zakresy_produkcyjne!D$3)</f>
        <v/>
      </c>
      <c r="AL210" s="309">
        <f>AND(D210&gt;=zakresy_produkcyjne!E$2,D210&lt;=zakresy_produkcyjne!E$3)</f>
        <v/>
      </c>
      <c r="AM210" s="309">
        <f>AND(E210&gt;=zakresy_produkcyjne!F$2,E210&lt;=zakresy_produkcyjne!F$3)</f>
        <v/>
      </c>
      <c r="AN210" s="309">
        <f>AND(F210&gt;=zakresy_produkcyjne!G$2,F210&lt;=zakresy_produkcyjne!G$3)</f>
        <v/>
      </c>
      <c r="AO210" s="309">
        <f>AND(G210&gt;=zakresy_produkcyjne!H$2,G210&lt;=zakresy_produkcyjne!H$3)</f>
        <v/>
      </c>
      <c r="AP210" s="309">
        <f>AND(O210&gt;=zakresy_produkcyjne!I$2,O210&lt;=zakresy_produkcyjne!I$3)</f>
        <v/>
      </c>
      <c r="AQ210" s="309">
        <f>AND(P210&gt;=zakresy_produkcyjne!J$2,P210&lt;=zakresy_produkcyjne!J$3)</f>
        <v/>
      </c>
      <c r="AR210" s="309">
        <f>AND(Q210&gt;=zakresy_produkcyjne!K$2,Q210&lt;=zakresy_produkcyjne!K$3)</f>
        <v/>
      </c>
      <c r="AS210" s="309">
        <f>AND(R210&gt;=zakresy_produkcyjne!L$2,R210&lt;=zakresy_produkcyjne!L$3)</f>
        <v/>
      </c>
      <c r="AT210" s="309">
        <f>AND(AI210:AO210)</f>
        <v/>
      </c>
      <c r="AU210" s="309">
        <f>AND(AP210:AS210)</f>
        <v/>
      </c>
      <c r="AV210" s="309">
        <f>AND(AT210:AU210)</f>
        <v/>
      </c>
      <c r="AW210" s="309">
        <f>AI210*zakresy_produkcyjne!B$4+AJ210*zakresy_produkcyjne!C$4+AK210*zakresy_produkcyjne!D$4+AL210*zakresy_produkcyjne!E$4+AM210*zakresy_produkcyjne!F$4+AN210*zakresy_produkcyjne!G$4+AO210*zakresy_produkcyjne!H$4+AP210*zakresy_produkcyjne!I$4+AQ210*zakresy_produkcyjne!J$4+AR210*zakresy_produkcyjne!K$4+AS210*zakresy_produkcyjne!L$4</f>
        <v/>
      </c>
      <c r="BE210" s="309" t="n">
        <v>667.37</v>
      </c>
      <c r="BF210" s="309" t="n">
        <v>558.01</v>
      </c>
      <c r="BG210" s="309" t="n">
        <v>7.4576</v>
      </c>
      <c r="BH210" s="309" t="n">
        <v>296.96</v>
      </c>
      <c r="BI210" s="309" t="n">
        <v>90.8683</v>
      </c>
      <c r="BJ210" s="309">
        <f>IF(S210&lt;&gt;"",S210,BE210)</f>
        <v/>
      </c>
      <c r="BK210" s="309">
        <f>IF(T210&lt;&gt;"",T210,BF210)</f>
        <v/>
      </c>
      <c r="BL210" s="309">
        <f>IF(U210&lt;&gt;"",U210,BG210)</f>
        <v/>
      </c>
      <c r="BM210" s="309">
        <f>IF(V210&lt;&gt;"",V210,BH210)</f>
        <v/>
      </c>
      <c r="BN210" s="309">
        <f>IF(X210&lt;&gt;"",X210,BI210)</f>
        <v/>
      </c>
      <c r="BO210" s="309">
        <f>ABS(BE210-BJ210)</f>
        <v/>
      </c>
    </row>
    <row customHeight="1" ht="15" r="211" s="311"/>
    <row customHeight="1" ht="15" r="212" s="311"/>
    <row customHeight="1" ht="15" r="213" s="311"/>
    <row customHeight="1" ht="15" r="214" s="311">
      <c r="A214" s="433" t="n">
        <v>3.58</v>
      </c>
      <c r="B214" s="433" t="n">
        <v>2.1</v>
      </c>
      <c r="C214" s="433" t="n">
        <v>0.22</v>
      </c>
      <c r="D214" s="433" t="n">
        <v>0.039</v>
      </c>
      <c r="E214" s="433" t="n">
        <v>0</v>
      </c>
      <c r="F214" s="433" t="n">
        <v>0</v>
      </c>
      <c r="G214" s="433" t="n">
        <v>0</v>
      </c>
      <c r="H214" s="433" t="n">
        <v>0.006</v>
      </c>
      <c r="I214" s="433" t="n">
        <v>0.04</v>
      </c>
      <c r="J214" s="433" t="n">
        <v>0</v>
      </c>
      <c r="K214" s="433" t="n">
        <v>0</v>
      </c>
      <c r="L214" s="433" t="n">
        <v>0</v>
      </c>
      <c r="M214" s="433" t="n">
        <v>0</v>
      </c>
      <c r="N214" s="433" t="n">
        <v>0</v>
      </c>
      <c r="O214" s="433" t="n">
        <v>900</v>
      </c>
      <c r="P214" s="433" t="n">
        <v>30</v>
      </c>
      <c r="Q214" s="433" t="n">
        <v>400</v>
      </c>
      <c r="R214" s="433" t="n">
        <v>15</v>
      </c>
      <c r="S214" s="433" t="n">
        <v>755</v>
      </c>
      <c r="T214" s="433" t="n"/>
      <c r="U214" s="433" t="n">
        <v>5.8</v>
      </c>
      <c r="V214" s="433" t="n">
        <v>333</v>
      </c>
      <c r="W214" s="433" t="n"/>
      <c r="X214" s="433" t="n">
        <v>47</v>
      </c>
      <c r="Y214" s="604" t="n">
        <v>23</v>
      </c>
      <c r="Z214" s="436" t="n"/>
      <c r="AA214" s="436" t="n"/>
      <c r="AB214" s="436" t="n"/>
      <c r="AC214" s="436" t="n"/>
      <c r="AD214" s="436" t="n"/>
      <c r="AE214" s="436" t="n"/>
      <c r="AF214" s="309">
        <f>NOT(OR(ISBLANK(S214),ISBLANK(T214),ISBLANK(U214),ISBLANK(V214),AND(ISBLANK(W214),ISBLANK(X214))))</f>
        <v/>
      </c>
      <c r="AG214" s="309" t="n">
        <v>15</v>
      </c>
      <c r="AH214" s="309">
        <f>IF(AG214&lt;=30,1,IF(AG214&lt;=60,2,IF(AG214&lt;=100,3,"bd")))</f>
        <v/>
      </c>
      <c r="AI214" s="309">
        <f>AND(A214&gt;=zakresy_produkcyjne!B$2,A214&lt;=zakresy_produkcyjne!B$3)</f>
        <v/>
      </c>
      <c r="AJ214" s="309">
        <f>AND(B214&gt;=zakresy_produkcyjne!C$2,B214&lt;=zakresy_produkcyjne!C$3)</f>
        <v/>
      </c>
      <c r="AK214" s="309">
        <f>AND(C214&gt;=zakresy_produkcyjne!D$2,C214&lt;=zakresy_produkcyjne!D$3)</f>
        <v/>
      </c>
      <c r="AL214" s="309">
        <f>AND(D214&gt;=zakresy_produkcyjne!E$2,D214&lt;=zakresy_produkcyjne!E$3)</f>
        <v/>
      </c>
      <c r="AM214" s="309">
        <f>AND(E214&gt;=zakresy_produkcyjne!F$2,E214&lt;=zakresy_produkcyjne!F$3)</f>
        <v/>
      </c>
      <c r="AN214" s="309">
        <f>AND(F214&gt;=zakresy_produkcyjne!G$2,F214&lt;=zakresy_produkcyjne!G$3)</f>
        <v/>
      </c>
      <c r="AO214" s="309">
        <f>AND(G214&gt;=zakresy_produkcyjne!H$2,G214&lt;=zakresy_produkcyjne!H$3)</f>
        <v/>
      </c>
      <c r="AP214" s="309">
        <f>AND(O214&gt;=zakresy_produkcyjne!I$2,O214&lt;=zakresy_produkcyjne!I$3)</f>
        <v/>
      </c>
      <c r="AQ214" s="309">
        <f>AND(P214&gt;=zakresy_produkcyjne!J$2,P214&lt;=zakresy_produkcyjne!J$3)</f>
        <v/>
      </c>
      <c r="AR214" s="309">
        <f>AND(Q214&gt;=zakresy_produkcyjne!K$2,Q214&lt;=zakresy_produkcyjne!K$3)</f>
        <v/>
      </c>
      <c r="AS214" s="309">
        <f>AND(R214&gt;=zakresy_produkcyjne!L$2,R214&lt;=zakresy_produkcyjne!L$3)</f>
        <v/>
      </c>
      <c r="AT214" s="309">
        <f>AND(AI214:AO214)</f>
        <v/>
      </c>
      <c r="AU214" s="309">
        <f>AND(AP214:AS214)</f>
        <v/>
      </c>
      <c r="AV214" s="309">
        <f>AND(AT214:AU214)</f>
        <v/>
      </c>
      <c r="AW214" s="309">
        <f>AI214*zakresy_produkcyjne!B$4+AJ214*zakresy_produkcyjne!C$4+AK214*zakresy_produkcyjne!D$4+AL214*zakresy_produkcyjne!E$4+AM214*zakresy_produkcyjne!F$4+AN214*zakresy_produkcyjne!G$4+AO214*zakresy_produkcyjne!H$4+AP214*zakresy_produkcyjne!I$4+AQ214*zakresy_produkcyjne!J$4+AR214*zakresy_produkcyjne!K$4+AS214*zakresy_produkcyjne!L$4</f>
        <v/>
      </c>
      <c r="BE214" s="309" t="n">
        <v>804.9299999999999</v>
      </c>
      <c r="BF214" s="309" t="n">
        <v>666.21</v>
      </c>
      <c r="BG214" s="309" t="n">
        <v>5.38300000000001</v>
      </c>
      <c r="BH214" s="309" t="n">
        <v>330.4</v>
      </c>
      <c r="BI214" s="309" t="n">
        <v>51.907</v>
      </c>
      <c r="BJ214" s="309">
        <f>IF(S214&lt;&gt;"",S214,BE214)</f>
        <v/>
      </c>
      <c r="BK214" s="309">
        <f>IF(T214&lt;&gt;"",T214,BF214)</f>
        <v/>
      </c>
      <c r="BL214" s="309">
        <f>IF(U214&lt;&gt;"",U214,BG214)</f>
        <v/>
      </c>
      <c r="BM214" s="309">
        <f>IF(V214&lt;&gt;"",V214,BH214)</f>
        <v/>
      </c>
      <c r="BN214" s="309">
        <f>IF(X214&lt;&gt;"",X214,BI214)</f>
        <v/>
      </c>
    </row>
    <row customHeight="1" ht="15" r="215" s="311"/>
    <row customHeight="1" ht="15" r="216" s="311"/>
    <row customHeight="1" ht="15" r="217" s="311"/>
    <row customHeight="1" ht="15" r="218" s="311">
      <c r="A218" s="421" t="n">
        <v>3.58</v>
      </c>
      <c r="B218" s="421" t="n">
        <v>2.71</v>
      </c>
      <c r="C218" s="421" t="n">
        <v>0.2</v>
      </c>
      <c r="D218" s="421" t="n">
        <v>0.04</v>
      </c>
      <c r="E218" s="421" t="n">
        <v>0.5600000000000001</v>
      </c>
      <c r="F218" s="421" t="n">
        <v>0.92</v>
      </c>
      <c r="G218" s="422" t="n">
        <v>0.14</v>
      </c>
      <c r="H218" s="421" t="n">
        <v>0.017</v>
      </c>
      <c r="I218" s="421" t="n">
        <v>0</v>
      </c>
      <c r="J218" s="422" t="n">
        <v>0</v>
      </c>
      <c r="K218" s="421" t="n">
        <v>0</v>
      </c>
      <c r="L218" s="422" t="n">
        <v>0</v>
      </c>
      <c r="M218" s="422" t="n">
        <v>0</v>
      </c>
      <c r="N218" s="422" t="n">
        <v>0</v>
      </c>
      <c r="O218" s="423" t="n">
        <v>795</v>
      </c>
      <c r="P218" s="423" t="n">
        <v>120</v>
      </c>
      <c r="Q218" s="423" t="n">
        <v>350</v>
      </c>
      <c r="R218" s="423" t="n">
        <v>120</v>
      </c>
      <c r="S218" s="423" t="n">
        <v>718</v>
      </c>
      <c r="T218" s="423" t="n">
        <v>479</v>
      </c>
      <c r="U218" s="423" t="n">
        <v>16.42</v>
      </c>
      <c r="V218" s="423" t="n"/>
      <c r="W218" s="423" t="n"/>
      <c r="X218" s="607" t="n"/>
      <c r="Y218" s="608" t="n">
        <v>20</v>
      </c>
      <c r="Z218" s="428" t="n"/>
      <c r="AA218" s="428" t="n"/>
      <c r="AB218" s="428" t="n"/>
      <c r="AC218" s="428" t="n"/>
      <c r="AD218" s="428" t="n"/>
      <c r="AE218" s="428" t="n"/>
      <c r="AF218" s="309">
        <f>NOT(OR(ISBLANK(S218),ISBLANK(T218),ISBLANK(U218),ISBLANK(V218),AND(ISBLANK(W218),ISBLANK(X218))))</f>
        <v/>
      </c>
      <c r="AG218" s="309" t="n">
        <v>25</v>
      </c>
      <c r="AH218" s="309">
        <f>IF(AG218&lt;=30,1,IF(AG218&lt;=60,2,IF(AG218&lt;=100,3,"bd")))</f>
        <v/>
      </c>
      <c r="AI218" s="309">
        <f>AND(A218&gt;=zakresy_produkcyjne!B$2,A218&lt;=zakresy_produkcyjne!B$3)</f>
        <v/>
      </c>
      <c r="AJ218" s="309">
        <f>AND(B218&gt;=zakresy_produkcyjne!C$2,B218&lt;=zakresy_produkcyjne!C$3)</f>
        <v/>
      </c>
      <c r="AK218" s="309">
        <f>AND(C218&gt;=zakresy_produkcyjne!D$2,C218&lt;=zakresy_produkcyjne!D$3)</f>
        <v/>
      </c>
      <c r="AL218" s="309">
        <f>AND(D218&gt;=zakresy_produkcyjne!E$2,D218&lt;=zakresy_produkcyjne!E$3)</f>
        <v/>
      </c>
      <c r="AM218" s="309">
        <f>AND(E218&gt;=zakresy_produkcyjne!F$2,E218&lt;=zakresy_produkcyjne!F$3)</f>
        <v/>
      </c>
      <c r="AN218" s="309">
        <f>AND(F218&gt;=zakresy_produkcyjne!G$2,F218&lt;=zakresy_produkcyjne!G$3)</f>
        <v/>
      </c>
      <c r="AO218" s="309">
        <f>AND(G218&gt;=zakresy_produkcyjne!H$2,G218&lt;=zakresy_produkcyjne!H$3)</f>
        <v/>
      </c>
      <c r="AP218" s="309">
        <f>AND(O218&gt;=zakresy_produkcyjne!I$2,O218&lt;=zakresy_produkcyjne!I$3)</f>
        <v/>
      </c>
      <c r="AQ218" s="309">
        <f>AND(P218&gt;=zakresy_produkcyjne!J$2,P218&lt;=zakresy_produkcyjne!J$3)</f>
        <v/>
      </c>
      <c r="AR218" s="309">
        <f>AND(Q218&gt;=zakresy_produkcyjne!K$2,Q218&lt;=zakresy_produkcyjne!K$3)</f>
        <v/>
      </c>
      <c r="AS218" s="309">
        <f>AND(R218&gt;=zakresy_produkcyjne!L$2,R218&lt;=zakresy_produkcyjne!L$3)</f>
        <v/>
      </c>
      <c r="AT218" s="309">
        <f>AND(AI218:AO218)</f>
        <v/>
      </c>
      <c r="AU218" s="309">
        <f>AND(AP218:AS218)</f>
        <v/>
      </c>
      <c r="AV218" s="309">
        <f>AND(AT218:AU218)</f>
        <v/>
      </c>
      <c r="AW218" s="309">
        <f>AI218*zakresy_produkcyjne!B$4+AJ218*zakresy_produkcyjne!C$4+AK218*zakresy_produkcyjne!D$4+AL218*zakresy_produkcyjne!E$4+AM218*zakresy_produkcyjne!F$4+AN218*zakresy_produkcyjne!G$4+AO218*zakresy_produkcyjne!H$4+AP218*zakresy_produkcyjne!I$4+AQ218*zakresy_produkcyjne!J$4+AR218*zakresy_produkcyjne!K$4+AS218*zakresy_produkcyjne!L$4</f>
        <v/>
      </c>
      <c r="BB218" s="309" t="n">
        <v>184</v>
      </c>
      <c r="BD218" s="309" t="n">
        <v>223</v>
      </c>
      <c r="BE218" s="309" t="n">
        <v>731.877</v>
      </c>
      <c r="BF218" s="309" t="n">
        <v>496.45</v>
      </c>
      <c r="BG218" s="309" t="n">
        <v>15.9614</v>
      </c>
      <c r="BH218" s="309" t="n">
        <v>312.044735201714</v>
      </c>
      <c r="BI218" s="309" t="n">
        <v>146.6143</v>
      </c>
      <c r="BJ218" s="309">
        <f>IF(S218&lt;&gt;"",S218,BE218)</f>
        <v/>
      </c>
      <c r="BK218" s="309">
        <f>IF(T218&lt;&gt;"",T218,BF218)</f>
        <v/>
      </c>
      <c r="BL218" s="309">
        <f>IF(U218&lt;&gt;"",U218,BG218)</f>
        <v/>
      </c>
      <c r="BM218" s="309">
        <f>IF(V218&lt;&gt;"",V218,BH218)</f>
        <v/>
      </c>
      <c r="BN218" s="309">
        <f>IF(X218&lt;&gt;"",X218,BI218)</f>
        <v/>
      </c>
    </row>
    <row customHeight="1" ht="15" r="219" s="311">
      <c r="A219" s="421" t="n">
        <v>3.58</v>
      </c>
      <c r="B219" s="421" t="n">
        <v>2.71</v>
      </c>
      <c r="C219" s="421" t="n">
        <v>0.2</v>
      </c>
      <c r="D219" s="421" t="n">
        <v>0.04</v>
      </c>
      <c r="E219" s="421" t="n">
        <v>0.5600000000000001</v>
      </c>
      <c r="F219" s="421" t="n">
        <v>0.92</v>
      </c>
      <c r="G219" s="422" t="n">
        <v>0.14</v>
      </c>
      <c r="H219" s="421" t="n">
        <v>0.017</v>
      </c>
      <c r="I219" s="421" t="n">
        <v>0</v>
      </c>
      <c r="J219" s="422" t="n">
        <v>0</v>
      </c>
      <c r="K219" s="421" t="n">
        <v>0</v>
      </c>
      <c r="L219" s="422" t="n">
        <v>0</v>
      </c>
      <c r="M219" s="422" t="n">
        <v>0</v>
      </c>
      <c r="N219" s="422" t="n">
        <v>0</v>
      </c>
      <c r="O219" s="423" t="n">
        <v>795</v>
      </c>
      <c r="P219" s="423" t="n">
        <v>360</v>
      </c>
      <c r="Q219" s="423" t="n">
        <v>350</v>
      </c>
      <c r="R219" s="423" t="n">
        <v>120</v>
      </c>
      <c r="S219" s="423" t="n">
        <v>735</v>
      </c>
      <c r="T219" s="423" t="n">
        <v>495</v>
      </c>
      <c r="U219" s="423" t="n">
        <v>16.42</v>
      </c>
      <c r="V219" s="423" t="n"/>
      <c r="W219" s="423" t="n"/>
      <c r="X219" s="607" t="n"/>
      <c r="Y219" s="608" t="n">
        <v>20</v>
      </c>
      <c r="Z219" s="428" t="n"/>
      <c r="AA219" s="428" t="n"/>
      <c r="AB219" s="428" t="n"/>
      <c r="AC219" s="428" t="n"/>
      <c r="AD219" s="428" t="n"/>
      <c r="AE219" s="428" t="n"/>
      <c r="AF219" s="309">
        <f>NOT(OR(ISBLANK(S219),ISBLANK(T219),ISBLANK(U219),ISBLANK(V219),AND(ISBLANK(W219),ISBLANK(X219))))</f>
        <v/>
      </c>
      <c r="AG219" s="309" t="n">
        <v>25</v>
      </c>
      <c r="AH219" s="309">
        <f>IF(AG219&lt;=30,1,IF(AG219&lt;=60,2,IF(AG219&lt;=100,3,"bd")))</f>
        <v/>
      </c>
      <c r="AI219" s="309">
        <f>AND(A219&gt;=zakresy_produkcyjne!B$2,A219&lt;=zakresy_produkcyjne!B$3)</f>
        <v/>
      </c>
      <c r="AJ219" s="309">
        <f>AND(B219&gt;=zakresy_produkcyjne!C$2,B219&lt;=zakresy_produkcyjne!C$3)</f>
        <v/>
      </c>
      <c r="AK219" s="309">
        <f>AND(C219&gt;=zakresy_produkcyjne!D$2,C219&lt;=zakresy_produkcyjne!D$3)</f>
        <v/>
      </c>
      <c r="AL219" s="309">
        <f>AND(D219&gt;=zakresy_produkcyjne!E$2,D219&lt;=zakresy_produkcyjne!E$3)</f>
        <v/>
      </c>
      <c r="AM219" s="309">
        <f>AND(E219&gt;=zakresy_produkcyjne!F$2,E219&lt;=zakresy_produkcyjne!F$3)</f>
        <v/>
      </c>
      <c r="AN219" s="309">
        <f>AND(F219&gt;=zakresy_produkcyjne!G$2,F219&lt;=zakresy_produkcyjne!G$3)</f>
        <v/>
      </c>
      <c r="AO219" s="309">
        <f>AND(G219&gt;=zakresy_produkcyjne!H$2,G219&lt;=zakresy_produkcyjne!H$3)</f>
        <v/>
      </c>
      <c r="AP219" s="309">
        <f>AND(O219&gt;=zakresy_produkcyjne!I$2,O219&lt;=zakresy_produkcyjne!I$3)</f>
        <v/>
      </c>
      <c r="AQ219" s="309">
        <f>AND(P219&gt;=zakresy_produkcyjne!J$2,P219&lt;=zakresy_produkcyjne!J$3)</f>
        <v/>
      </c>
      <c r="AR219" s="309">
        <f>AND(Q219&gt;=zakresy_produkcyjne!K$2,Q219&lt;=zakresy_produkcyjne!K$3)</f>
        <v/>
      </c>
      <c r="AS219" s="309">
        <f>AND(R219&gt;=zakresy_produkcyjne!L$2,R219&lt;=zakresy_produkcyjne!L$3)</f>
        <v/>
      </c>
      <c r="AT219" s="309">
        <f>AND(AI219:AO219)</f>
        <v/>
      </c>
      <c r="AU219" s="309">
        <f>AND(AP219:AS219)</f>
        <v/>
      </c>
      <c r="AV219" s="309">
        <f>AND(AT219:AU219)</f>
        <v/>
      </c>
      <c r="AW219" s="309">
        <f>AI219*zakresy_produkcyjne!B$4+AJ219*zakresy_produkcyjne!C$4+AK219*zakresy_produkcyjne!D$4+AL219*zakresy_produkcyjne!E$4+AM219*zakresy_produkcyjne!F$4+AN219*zakresy_produkcyjne!G$4+AO219*zakresy_produkcyjne!H$4+AP219*zakresy_produkcyjne!I$4+AQ219*zakresy_produkcyjne!J$4+AR219*zakresy_produkcyjne!K$4+AS219*zakresy_produkcyjne!L$4</f>
        <v/>
      </c>
      <c r="BB219" s="309" t="n">
        <v>184</v>
      </c>
      <c r="BD219" s="309" t="n">
        <v>223</v>
      </c>
      <c r="BE219" s="309" t="n">
        <v>738.78</v>
      </c>
      <c r="BF219" s="309" t="n">
        <v>493.82</v>
      </c>
      <c r="BG219" s="309" t="n">
        <v>16.0248</v>
      </c>
      <c r="BH219" s="309" t="n">
        <v>311.926957423936</v>
      </c>
      <c r="BI219" s="309" t="n">
        <v>147.2293</v>
      </c>
      <c r="BJ219" s="309">
        <f>IF(S219&lt;&gt;"",S219,BE219)</f>
        <v/>
      </c>
      <c r="BK219" s="309">
        <f>IF(T219&lt;&gt;"",T219,BF219)</f>
        <v/>
      </c>
      <c r="BL219" s="309">
        <f>IF(U219&lt;&gt;"",U219,BG219)</f>
        <v/>
      </c>
      <c r="BM219" s="309">
        <f>IF(V219&lt;&gt;"",V219,BH219)</f>
        <v/>
      </c>
      <c r="BN219" s="309">
        <f>IF(X219&lt;&gt;"",X219,BI219)</f>
        <v/>
      </c>
    </row>
    <row customHeight="1" ht="15" r="220" s="311">
      <c r="A220" s="421" t="n">
        <v>3.58</v>
      </c>
      <c r="B220" s="421" t="n">
        <v>2.71</v>
      </c>
      <c r="C220" s="421" t="n">
        <v>0.2</v>
      </c>
      <c r="D220" s="421" t="n">
        <v>0.04</v>
      </c>
      <c r="E220" s="421" t="n">
        <v>0.5600000000000001</v>
      </c>
      <c r="F220" s="421" t="n">
        <v>0.92</v>
      </c>
      <c r="G220" s="422" t="n">
        <v>0.14</v>
      </c>
      <c r="H220" s="421" t="n">
        <v>0.017</v>
      </c>
      <c r="I220" s="421" t="n">
        <v>0</v>
      </c>
      <c r="J220" s="422" t="n">
        <v>0</v>
      </c>
      <c r="K220" s="421" t="n">
        <v>0</v>
      </c>
      <c r="L220" s="422" t="n">
        <v>0</v>
      </c>
      <c r="M220" s="422" t="n">
        <v>0</v>
      </c>
      <c r="N220" s="422" t="n">
        <v>0</v>
      </c>
      <c r="O220" s="423" t="n">
        <v>795</v>
      </c>
      <c r="P220" s="423" t="n">
        <v>720</v>
      </c>
      <c r="Q220" s="423" t="n">
        <v>350</v>
      </c>
      <c r="R220" s="423" t="n">
        <v>120</v>
      </c>
      <c r="S220" s="423" t="n">
        <v>737</v>
      </c>
      <c r="T220" s="423" t="n">
        <v>495</v>
      </c>
      <c r="U220" s="423" t="n">
        <v>15.65</v>
      </c>
      <c r="V220" s="423" t="n"/>
      <c r="W220" s="423" t="n"/>
      <c r="X220" s="607" t="n"/>
      <c r="Y220" s="608" t="n">
        <v>20</v>
      </c>
      <c r="Z220" s="428" t="n"/>
      <c r="AA220" s="428" t="n"/>
      <c r="AB220" s="428" t="n"/>
      <c r="AC220" s="428" t="n"/>
      <c r="AD220" s="428" t="n"/>
      <c r="AE220" s="428" t="n"/>
      <c r="AF220" s="309">
        <f>NOT(OR(ISBLANK(S220),ISBLANK(T220),ISBLANK(U220),ISBLANK(V220),AND(ISBLANK(W220),ISBLANK(X220))))</f>
        <v/>
      </c>
      <c r="AG220" s="309" t="n">
        <v>25</v>
      </c>
      <c r="AH220" s="309">
        <f>IF(AG220&lt;=30,1,IF(AG220&lt;=60,2,IF(AG220&lt;=100,3,"bd")))</f>
        <v/>
      </c>
      <c r="AI220" s="309">
        <f>AND(A220&gt;=zakresy_produkcyjne!B$2,A220&lt;=zakresy_produkcyjne!B$3)</f>
        <v/>
      </c>
      <c r="AJ220" s="309">
        <f>AND(B220&gt;=zakresy_produkcyjne!C$2,B220&lt;=zakresy_produkcyjne!C$3)</f>
        <v/>
      </c>
      <c r="AK220" s="309">
        <f>AND(C220&gt;=zakresy_produkcyjne!D$2,C220&lt;=zakresy_produkcyjne!D$3)</f>
        <v/>
      </c>
      <c r="AL220" s="309">
        <f>AND(D220&gt;=zakresy_produkcyjne!E$2,D220&lt;=zakresy_produkcyjne!E$3)</f>
        <v/>
      </c>
      <c r="AM220" s="309">
        <f>AND(E220&gt;=zakresy_produkcyjne!F$2,E220&lt;=zakresy_produkcyjne!F$3)</f>
        <v/>
      </c>
      <c r="AN220" s="309">
        <f>AND(F220&gt;=zakresy_produkcyjne!G$2,F220&lt;=zakresy_produkcyjne!G$3)</f>
        <v/>
      </c>
      <c r="AO220" s="309">
        <f>AND(G220&gt;=zakresy_produkcyjne!H$2,G220&lt;=zakresy_produkcyjne!H$3)</f>
        <v/>
      </c>
      <c r="AP220" s="309">
        <f>AND(O220&gt;=zakresy_produkcyjne!I$2,O220&lt;=zakresy_produkcyjne!I$3)</f>
        <v/>
      </c>
      <c r="AQ220" s="309">
        <f>AND(P220&gt;=zakresy_produkcyjne!J$2,P220&lt;=zakresy_produkcyjne!J$3)</f>
        <v/>
      </c>
      <c r="AR220" s="309">
        <f>AND(Q220&gt;=zakresy_produkcyjne!K$2,Q220&lt;=zakresy_produkcyjne!K$3)</f>
        <v/>
      </c>
      <c r="AS220" s="309">
        <f>AND(R220&gt;=zakresy_produkcyjne!L$2,R220&lt;=zakresy_produkcyjne!L$3)</f>
        <v/>
      </c>
      <c r="AT220" s="309">
        <f>AND(AI220:AO220)</f>
        <v/>
      </c>
      <c r="AU220" s="309">
        <f>AND(AP220:AS220)</f>
        <v/>
      </c>
      <c r="AV220" s="309">
        <f>AND(AT220:AU220)</f>
        <v/>
      </c>
      <c r="AW220" s="309">
        <f>AI220*zakresy_produkcyjne!B$4+AJ220*zakresy_produkcyjne!C$4+AK220*zakresy_produkcyjne!D$4+AL220*zakresy_produkcyjne!E$4+AM220*zakresy_produkcyjne!F$4+AN220*zakresy_produkcyjne!G$4+AO220*zakresy_produkcyjne!H$4+AP220*zakresy_produkcyjne!I$4+AQ220*zakresy_produkcyjne!J$4+AR220*zakresy_produkcyjne!K$4+AS220*zakresy_produkcyjne!L$4</f>
        <v/>
      </c>
      <c r="BB220" s="309" t="n">
        <v>184</v>
      </c>
      <c r="BD220" s="309" t="n">
        <v>223</v>
      </c>
      <c r="BE220" s="309" t="n">
        <v>742.52</v>
      </c>
      <c r="BF220" s="309" t="n">
        <v>493.56</v>
      </c>
      <c r="BG220" s="309" t="n">
        <v>15.532</v>
      </c>
      <c r="BH220" s="309" t="n">
        <v>311.926957423936</v>
      </c>
      <c r="BI220" s="309" t="n">
        <v>147.2293</v>
      </c>
      <c r="BJ220" s="309">
        <f>IF(S220&lt;&gt;"",S220,BE220)</f>
        <v/>
      </c>
      <c r="BK220" s="309">
        <f>IF(T220&lt;&gt;"",T220,BF220)</f>
        <v/>
      </c>
      <c r="BL220" s="309">
        <f>IF(U220&lt;&gt;"",U220,BG220)</f>
        <v/>
      </c>
      <c r="BM220" s="309">
        <f>IF(V220&lt;&gt;"",V220,BH220)</f>
        <v/>
      </c>
      <c r="BN220" s="309">
        <f>IF(X220&lt;&gt;"",X220,BI220)</f>
        <v/>
      </c>
    </row>
    <row customHeight="1" ht="15" r="221" s="311"/>
    <row customHeight="1" ht="15" r="222" s="311"/>
    <row customHeight="1" ht="15" r="223" s="311">
      <c r="A223" s="609" t="n">
        <v>3.5</v>
      </c>
      <c r="B223" s="609" t="n">
        <v>2.5</v>
      </c>
      <c r="C223" s="609" t="n">
        <v>0.25</v>
      </c>
      <c r="D223" s="609" t="n">
        <v>0.75</v>
      </c>
      <c r="E223" s="609" t="n">
        <v>1.5</v>
      </c>
      <c r="F223" s="609" t="n">
        <v>0.9</v>
      </c>
      <c r="G223" s="609" t="n">
        <v>0.4</v>
      </c>
      <c r="H223" s="609" t="n">
        <v>0</v>
      </c>
      <c r="I223" s="609" t="n">
        <v>0</v>
      </c>
      <c r="J223" s="609" t="n">
        <v>0</v>
      </c>
      <c r="K223" s="609" t="n">
        <v>0</v>
      </c>
      <c r="L223" s="609" t="n">
        <v>0</v>
      </c>
      <c r="M223" s="609" t="n">
        <v>0</v>
      </c>
      <c r="N223" s="609" t="n">
        <v>0</v>
      </c>
      <c r="O223" s="609" t="n">
        <v>900</v>
      </c>
      <c r="P223" s="609" t="n">
        <v>120</v>
      </c>
      <c r="Q223" s="609" t="n">
        <v>270</v>
      </c>
      <c r="R223" s="609" t="n">
        <v>120</v>
      </c>
      <c r="S223" s="609" t="n">
        <v>700</v>
      </c>
      <c r="T223" s="609" t="n"/>
      <c r="U223" s="609" t="n"/>
      <c r="V223" s="609">
        <f>KONWERTUJ_TWARDOSC(AA223,tabela_twardosci!$C$8:$C$69,tabela_twardosci!$K$8:$K$69)</f>
        <v/>
      </c>
      <c r="W223" s="609" t="n"/>
      <c r="X223" s="609" t="n"/>
      <c r="Y223" s="610" t="n">
        <v>9</v>
      </c>
      <c r="Z223" s="611" t="n"/>
      <c r="AA223" s="611" t="n">
        <v>34</v>
      </c>
      <c r="AB223" s="611" t="n"/>
      <c r="AC223" s="611" t="n"/>
      <c r="AD223" s="611" t="n"/>
      <c r="AE223" s="611" t="n"/>
      <c r="AF223" s="309">
        <f>NOT(OR(ISBLANK(S223),ISBLANK(T223),ISBLANK(U223),ISBLANK(V223),AND(ISBLANK(W223),ISBLANK(X223))))</f>
        <v/>
      </c>
      <c r="AG223" s="309" t="n">
        <v>50</v>
      </c>
      <c r="AH223" s="309">
        <f>IF(AG223&lt;=30,1,IF(AG223&lt;=60,2,IF(AG223&lt;=100,3,"bd")))</f>
        <v/>
      </c>
      <c r="AI223" s="309">
        <f>AND(A223&gt;=zakresy_produkcyjne!B$2,A223&lt;=zakresy_produkcyjne!B$3)</f>
        <v/>
      </c>
      <c r="AJ223" s="309">
        <f>AND(B223&gt;=zakresy_produkcyjne!C$2,B223&lt;=zakresy_produkcyjne!C$3)</f>
        <v/>
      </c>
      <c r="AK223" s="309">
        <f>AND(C223&gt;=zakresy_produkcyjne!D$2,C223&lt;=zakresy_produkcyjne!D$3)</f>
        <v/>
      </c>
      <c r="AL223" s="309">
        <f>AND(D223&gt;=zakresy_produkcyjne!E$2,D223&lt;=zakresy_produkcyjne!E$3)</f>
        <v/>
      </c>
      <c r="AM223" s="309">
        <f>AND(E223&gt;=zakresy_produkcyjne!F$2,E223&lt;=zakresy_produkcyjne!F$3)</f>
        <v/>
      </c>
      <c r="AN223" s="309">
        <f>AND(F223&gt;=zakresy_produkcyjne!G$2,F223&lt;=zakresy_produkcyjne!G$3)</f>
        <v/>
      </c>
      <c r="AO223" s="309">
        <f>AND(G223&gt;=zakresy_produkcyjne!H$2,G223&lt;=zakresy_produkcyjne!H$3)</f>
        <v/>
      </c>
      <c r="AP223" s="309">
        <f>AND(O223&gt;=zakresy_produkcyjne!I$2,O223&lt;=zakresy_produkcyjne!I$3)</f>
        <v/>
      </c>
      <c r="AQ223" s="309">
        <f>AND(P223&gt;=zakresy_produkcyjne!J$2,P223&lt;=zakresy_produkcyjne!J$3)</f>
        <v/>
      </c>
      <c r="AR223" s="309">
        <f>AND(Q223&gt;=zakresy_produkcyjne!K$2,Q223&lt;=zakresy_produkcyjne!K$3)</f>
        <v/>
      </c>
      <c r="AS223" s="309">
        <f>AND(R223&gt;=zakresy_produkcyjne!L$2,R223&lt;=zakresy_produkcyjne!L$3)</f>
        <v/>
      </c>
      <c r="AT223" s="309">
        <f>AND(AI223:AO223)</f>
        <v/>
      </c>
      <c r="AU223" s="309">
        <f>AND(AP223:AS223)</f>
        <v/>
      </c>
      <c r="AV223" s="309">
        <f>AND(AT223:AU223)</f>
        <v/>
      </c>
      <c r="AW223" s="309">
        <f>AI223*zakresy_produkcyjne!B$4+AJ223*zakresy_produkcyjne!C$4+AK223*zakresy_produkcyjne!D$4+AL223*zakresy_produkcyjne!E$4+AM223*zakresy_produkcyjne!F$4+AN223*zakresy_produkcyjne!G$4+AO223*zakresy_produkcyjne!H$4+AP223*zakresy_produkcyjne!I$4+AQ223*zakresy_produkcyjne!J$4+AR223*zakresy_produkcyjne!K$4+AS223*zakresy_produkcyjne!L$4</f>
        <v/>
      </c>
      <c r="BE223" s="309" t="n">
        <v>643.4</v>
      </c>
      <c r="BF223" s="309" t="n">
        <v>1181.711</v>
      </c>
      <c r="BG223" s="309" t="n">
        <v>2.2582</v>
      </c>
      <c r="BH223" s="309" t="n">
        <v>338.88</v>
      </c>
      <c r="BI223" s="309" t="n">
        <v>74.238</v>
      </c>
      <c r="BJ223" s="309">
        <f>IF(S223&lt;&gt;"",S223,BE223)</f>
        <v/>
      </c>
      <c r="BK223" s="309">
        <f>IF(T223&lt;&gt;"",T223,BF223)</f>
        <v/>
      </c>
      <c r="BL223" s="309">
        <f>IF(U223&lt;&gt;"",U223,BG223)</f>
        <v/>
      </c>
      <c r="BM223" s="309">
        <f>IF(V223&lt;&gt;"",V223,BH223)</f>
        <v/>
      </c>
      <c r="BN223" s="309">
        <f>IF(X223&lt;&gt;"",X223,BI223)</f>
        <v/>
      </c>
    </row>
    <row customHeight="1" ht="15" r="224" s="311">
      <c r="A224" s="609" t="n">
        <v>3.5</v>
      </c>
      <c r="B224" s="609" t="n">
        <v>2.5</v>
      </c>
      <c r="C224" s="609" t="n">
        <v>0.25</v>
      </c>
      <c r="D224" s="609" t="n">
        <v>0.75</v>
      </c>
      <c r="E224" s="609" t="n">
        <v>1.5</v>
      </c>
      <c r="F224" s="609" t="n">
        <v>0.9</v>
      </c>
      <c r="G224" s="609" t="n">
        <v>0.4</v>
      </c>
      <c r="H224" s="609" t="n">
        <v>0</v>
      </c>
      <c r="I224" s="609" t="n">
        <v>0</v>
      </c>
      <c r="J224" s="609" t="n">
        <v>0</v>
      </c>
      <c r="K224" s="609" t="n">
        <v>0</v>
      </c>
      <c r="L224" s="609" t="n">
        <v>0</v>
      </c>
      <c r="M224" s="609" t="n">
        <v>0</v>
      </c>
      <c r="N224" s="609" t="n">
        <v>0</v>
      </c>
      <c r="O224" s="609" t="n">
        <v>900</v>
      </c>
      <c r="P224" s="609" t="n">
        <v>120</v>
      </c>
      <c r="Q224" s="609" t="n">
        <v>290</v>
      </c>
      <c r="R224" s="609" t="n">
        <v>120</v>
      </c>
      <c r="S224" s="609" t="n">
        <v>500</v>
      </c>
      <c r="T224" s="609" t="n"/>
      <c r="U224" s="609" t="n"/>
      <c r="V224" s="609">
        <f>KONWERTUJ_TWARDOSC(AA224,tabela_twardosci!$C$8:$C$69,tabela_twardosci!$K$8:$K$69)</f>
        <v/>
      </c>
      <c r="W224" s="609" t="n"/>
      <c r="X224" s="609" t="n"/>
      <c r="Y224" s="610" t="n">
        <v>9</v>
      </c>
      <c r="Z224" s="611" t="n"/>
      <c r="AA224" s="611" t="n">
        <v>35</v>
      </c>
      <c r="AB224" s="611" t="n"/>
      <c r="AC224" s="611" t="n"/>
      <c r="AD224" s="611" t="n"/>
      <c r="AE224" s="611" t="n"/>
      <c r="AF224" s="309">
        <f>NOT(OR(ISBLANK(S224),ISBLANK(T224),ISBLANK(U224),ISBLANK(V224),AND(ISBLANK(W224),ISBLANK(X224))))</f>
        <v/>
      </c>
      <c r="AG224" s="309" t="n">
        <v>50</v>
      </c>
      <c r="AH224" s="309">
        <f>IF(AG224&lt;=30,1,IF(AG224&lt;=60,2,IF(AG224&lt;=100,3,"bd")))</f>
        <v/>
      </c>
      <c r="AI224" s="309">
        <f>AND(A224&gt;=zakresy_produkcyjne!B$2,A224&lt;=zakresy_produkcyjne!B$3)</f>
        <v/>
      </c>
      <c r="AJ224" s="309">
        <f>AND(B224&gt;=zakresy_produkcyjne!C$2,B224&lt;=zakresy_produkcyjne!C$3)</f>
        <v/>
      </c>
      <c r="AK224" s="309">
        <f>AND(C224&gt;=zakresy_produkcyjne!D$2,C224&lt;=zakresy_produkcyjne!D$3)</f>
        <v/>
      </c>
      <c r="AL224" s="309">
        <f>AND(D224&gt;=zakresy_produkcyjne!E$2,D224&lt;=zakresy_produkcyjne!E$3)</f>
        <v/>
      </c>
      <c r="AM224" s="309">
        <f>AND(E224&gt;=zakresy_produkcyjne!F$2,E224&lt;=zakresy_produkcyjne!F$3)</f>
        <v/>
      </c>
      <c r="AN224" s="309">
        <f>AND(F224&gt;=zakresy_produkcyjne!G$2,F224&lt;=zakresy_produkcyjne!G$3)</f>
        <v/>
      </c>
      <c r="AO224" s="309">
        <f>AND(G224&gt;=zakresy_produkcyjne!H$2,G224&lt;=zakresy_produkcyjne!H$3)</f>
        <v/>
      </c>
      <c r="AP224" s="309">
        <f>AND(O224&gt;=zakresy_produkcyjne!I$2,O224&lt;=zakresy_produkcyjne!I$3)</f>
        <v/>
      </c>
      <c r="AQ224" s="309">
        <f>AND(P224&gt;=zakresy_produkcyjne!J$2,P224&lt;=zakresy_produkcyjne!J$3)</f>
        <v/>
      </c>
      <c r="AR224" s="309">
        <f>AND(Q224&gt;=zakresy_produkcyjne!K$2,Q224&lt;=zakresy_produkcyjne!K$3)</f>
        <v/>
      </c>
      <c r="AS224" s="309">
        <f>AND(R224&gt;=zakresy_produkcyjne!L$2,R224&lt;=zakresy_produkcyjne!L$3)</f>
        <v/>
      </c>
      <c r="AT224" s="309">
        <f>AND(AI224:AO224)</f>
        <v/>
      </c>
      <c r="AU224" s="309">
        <f>AND(AP224:AS224)</f>
        <v/>
      </c>
      <c r="AV224" s="309">
        <f>AND(AT224:AU224)</f>
        <v/>
      </c>
      <c r="AW224" s="309">
        <f>AI224*zakresy_produkcyjne!B$4+AJ224*zakresy_produkcyjne!C$4+AK224*zakresy_produkcyjne!D$4+AL224*zakresy_produkcyjne!E$4+AM224*zakresy_produkcyjne!F$4+AN224*zakresy_produkcyjne!G$4+AO224*zakresy_produkcyjne!H$4+AP224*zakresy_produkcyjne!I$4+AQ224*zakresy_produkcyjne!J$4+AR224*zakresy_produkcyjne!K$4+AS224*zakresy_produkcyjne!L$4</f>
        <v/>
      </c>
      <c r="BE224" s="309" t="n">
        <v>543.6</v>
      </c>
      <c r="BF224" s="309" t="n">
        <v>1152.23</v>
      </c>
      <c r="BG224" s="309" t="n">
        <v>2.5127</v>
      </c>
      <c r="BH224" s="309" t="n">
        <v>325.56</v>
      </c>
      <c r="BI224" s="309" t="n">
        <v>75.36799999999999</v>
      </c>
      <c r="BJ224" s="309">
        <f>IF(S224&lt;&gt;"",S224,BE224)</f>
        <v/>
      </c>
      <c r="BK224" s="309">
        <f>IF(T224&lt;&gt;"",T224,BF224)</f>
        <v/>
      </c>
      <c r="BL224" s="309">
        <f>IF(U224&lt;&gt;"",U224,BG224)</f>
        <v/>
      </c>
      <c r="BM224" s="309">
        <f>IF(V224&lt;&gt;"",V224,BH224)</f>
        <v/>
      </c>
      <c r="BN224" s="309">
        <f>IF(X224&lt;&gt;"",X224,BI224)</f>
        <v/>
      </c>
    </row>
    <row customHeight="1" ht="15" r="225" s="311">
      <c r="A225" s="609" t="n">
        <v>3.5</v>
      </c>
      <c r="B225" s="609" t="n">
        <v>2.5</v>
      </c>
      <c r="C225" s="609" t="n">
        <v>0.25</v>
      </c>
      <c r="D225" s="609" t="n">
        <v>0.75</v>
      </c>
      <c r="E225" s="609" t="n">
        <v>1.5</v>
      </c>
      <c r="F225" s="609" t="n">
        <v>0.9</v>
      </c>
      <c r="G225" s="609" t="n">
        <v>0.4</v>
      </c>
      <c r="H225" s="609" t="n">
        <v>0</v>
      </c>
      <c r="I225" s="609" t="n">
        <v>0</v>
      </c>
      <c r="J225" s="609" t="n">
        <v>0</v>
      </c>
      <c r="K225" s="609" t="n">
        <v>0</v>
      </c>
      <c r="L225" s="609" t="n">
        <v>0</v>
      </c>
      <c r="M225" s="609" t="n">
        <v>0</v>
      </c>
      <c r="N225" s="609" t="n">
        <v>0</v>
      </c>
      <c r="O225" s="609" t="n">
        <v>900</v>
      </c>
      <c r="P225" s="609" t="n">
        <v>120</v>
      </c>
      <c r="Q225" s="612" t="n">
        <v>320</v>
      </c>
      <c r="R225" s="609" t="n">
        <v>120</v>
      </c>
      <c r="S225" s="609" t="n">
        <v>520</v>
      </c>
      <c r="T225" s="609" t="n"/>
      <c r="U225" s="609" t="n"/>
      <c r="V225" s="609">
        <f>KONWERTUJ_TWARDOSC(AA225,tabela_twardosci!$C$8:$C$69,tabela_twardosci!$K$8:$K$69)</f>
        <v/>
      </c>
      <c r="W225" s="609" t="n"/>
      <c r="X225" s="609" t="n"/>
      <c r="Y225" s="610" t="n">
        <v>9</v>
      </c>
      <c r="Z225" s="611" t="n"/>
      <c r="AA225" s="611" t="n">
        <v>32</v>
      </c>
      <c r="AB225" s="611" t="n"/>
      <c r="AC225" s="611" t="n"/>
      <c r="AD225" s="611" t="n"/>
      <c r="AE225" s="611" t="n"/>
      <c r="AF225" s="309">
        <f>NOT(OR(ISBLANK(S225),ISBLANK(T225),ISBLANK(U225),ISBLANK(V225),AND(ISBLANK(W225),ISBLANK(X225))))</f>
        <v/>
      </c>
      <c r="AG225" s="309" t="n">
        <v>50</v>
      </c>
      <c r="AH225" s="309">
        <f>IF(AG225&lt;=30,1,IF(AG225&lt;=60,2,IF(AG225&lt;=100,3,"bd")))</f>
        <v/>
      </c>
      <c r="AI225" s="309">
        <f>AND(A225&gt;=zakresy_produkcyjne!B$2,A225&lt;=zakresy_produkcyjne!B$3)</f>
        <v/>
      </c>
      <c r="AJ225" s="309">
        <f>AND(B225&gt;=zakresy_produkcyjne!C$2,B225&lt;=zakresy_produkcyjne!C$3)</f>
        <v/>
      </c>
      <c r="AK225" s="309">
        <f>AND(C225&gt;=zakresy_produkcyjne!D$2,C225&lt;=zakresy_produkcyjne!D$3)</f>
        <v/>
      </c>
      <c r="AL225" s="309">
        <f>AND(D225&gt;=zakresy_produkcyjne!E$2,D225&lt;=zakresy_produkcyjne!E$3)</f>
        <v/>
      </c>
      <c r="AM225" s="309">
        <f>AND(E225&gt;=zakresy_produkcyjne!F$2,E225&lt;=zakresy_produkcyjne!F$3)</f>
        <v/>
      </c>
      <c r="AN225" s="309">
        <f>AND(F225&gt;=zakresy_produkcyjne!G$2,F225&lt;=zakresy_produkcyjne!G$3)</f>
        <v/>
      </c>
      <c r="AO225" s="309">
        <f>AND(G225&gt;=zakresy_produkcyjne!H$2,G225&lt;=zakresy_produkcyjne!H$3)</f>
        <v/>
      </c>
      <c r="AP225" s="309">
        <f>AND(O225&gt;=zakresy_produkcyjne!I$2,O225&lt;=zakresy_produkcyjne!I$3)</f>
        <v/>
      </c>
      <c r="AQ225" s="309">
        <f>AND(P225&gt;=zakresy_produkcyjne!J$2,P225&lt;=zakresy_produkcyjne!J$3)</f>
        <v/>
      </c>
      <c r="AR225" s="309">
        <f>AND(Q225&gt;=zakresy_produkcyjne!K$2,Q225&lt;=zakresy_produkcyjne!K$3)</f>
        <v/>
      </c>
      <c r="AS225" s="309">
        <f>AND(R225&gt;=zakresy_produkcyjne!L$2,R225&lt;=zakresy_produkcyjne!L$3)</f>
        <v/>
      </c>
      <c r="AT225" s="309">
        <f>AND(AI225:AO225)</f>
        <v/>
      </c>
      <c r="AU225" s="309">
        <f>AND(AP225:AS225)</f>
        <v/>
      </c>
      <c r="AV225" s="309">
        <f>AND(AT225:AU225)</f>
        <v/>
      </c>
      <c r="AW225" s="309">
        <f>AI225*zakresy_produkcyjne!B$4+AJ225*zakresy_produkcyjne!C$4+AK225*zakresy_produkcyjne!D$4+AL225*zakresy_produkcyjne!E$4+AM225*zakresy_produkcyjne!F$4+AN225*zakresy_produkcyjne!G$4+AO225*zakresy_produkcyjne!H$4+AP225*zakresy_produkcyjne!I$4+AQ225*zakresy_produkcyjne!J$4+AR225*zakresy_produkcyjne!K$4+AS225*zakresy_produkcyjne!L$4</f>
        <v/>
      </c>
      <c r="BE225" s="309" t="n">
        <v>545.8</v>
      </c>
      <c r="BF225" s="309" t="n">
        <v>981.686</v>
      </c>
      <c r="BG225" s="309" t="n">
        <v>4.5532</v>
      </c>
      <c r="BH225" s="309" t="n">
        <v>329.88</v>
      </c>
      <c r="BI225" s="309" t="n">
        <v>90.03700000000001</v>
      </c>
      <c r="BJ225" s="309">
        <f>IF(S225&lt;&gt;"",S225,BE225)</f>
        <v/>
      </c>
      <c r="BK225" s="309">
        <f>IF(T225&lt;&gt;"",T225,BF225)</f>
        <v/>
      </c>
      <c r="BL225" s="309">
        <f>IF(U225&lt;&gt;"",U225,BG225)</f>
        <v/>
      </c>
      <c r="BM225" s="309">
        <f>IF(V225&lt;&gt;"",V225,BH225)</f>
        <v/>
      </c>
      <c r="BN225" s="309">
        <f>IF(X225&lt;&gt;"",X225,BI225)</f>
        <v/>
      </c>
    </row>
    <row customHeight="1" ht="15" r="226" s="311">
      <c r="A226" s="609" t="n">
        <v>3.5</v>
      </c>
      <c r="B226" s="609" t="n">
        <v>2.5</v>
      </c>
      <c r="C226" s="609" t="n">
        <v>0.25</v>
      </c>
      <c r="D226" s="609" t="n">
        <v>0.75</v>
      </c>
      <c r="E226" s="609" t="n">
        <v>1.5</v>
      </c>
      <c r="F226" s="609" t="n">
        <v>0.9</v>
      </c>
      <c r="G226" s="609" t="n">
        <v>0.4</v>
      </c>
      <c r="H226" s="609" t="n">
        <v>0</v>
      </c>
      <c r="I226" s="609" t="n">
        <v>0</v>
      </c>
      <c r="J226" s="609" t="n">
        <v>0</v>
      </c>
      <c r="K226" s="609" t="n">
        <v>0</v>
      </c>
      <c r="L226" s="609" t="n">
        <v>0</v>
      </c>
      <c r="M226" s="609" t="n">
        <v>0</v>
      </c>
      <c r="N226" s="609" t="n">
        <v>0</v>
      </c>
      <c r="O226" s="609" t="n">
        <v>900</v>
      </c>
      <c r="P226" s="609" t="n">
        <v>120</v>
      </c>
      <c r="Q226" s="612" t="n">
        <v>350</v>
      </c>
      <c r="R226" s="609" t="n">
        <v>120</v>
      </c>
      <c r="S226" s="609" t="n">
        <v>500</v>
      </c>
      <c r="T226" s="609" t="n"/>
      <c r="U226" s="609" t="n"/>
      <c r="V226" s="609">
        <f>KONWERTUJ_TWARDOSC(AA226,tabela_twardosci!$C$8:$C$69,tabela_twardosci!$K$8:$K$69)</f>
        <v/>
      </c>
      <c r="W226" s="609" t="n"/>
      <c r="X226" s="609" t="n"/>
      <c r="Y226" s="610" t="n">
        <v>9</v>
      </c>
      <c r="Z226" s="611" t="n"/>
      <c r="AA226" s="611" t="n">
        <v>41</v>
      </c>
      <c r="AB226" s="611" t="n"/>
      <c r="AC226" s="611" t="n"/>
      <c r="AD226" s="611" t="n"/>
      <c r="AE226" s="611" t="n"/>
      <c r="AF226" s="309">
        <f>NOT(OR(ISBLANK(S226),ISBLANK(T226),ISBLANK(U226),ISBLANK(V226),AND(ISBLANK(W226),ISBLANK(X226))))</f>
        <v/>
      </c>
      <c r="AG226" s="309" t="n">
        <v>50</v>
      </c>
      <c r="AH226" s="309">
        <f>IF(AG226&lt;=30,1,IF(AG226&lt;=60,2,IF(AG226&lt;=100,3,"bd")))</f>
        <v/>
      </c>
      <c r="AI226" s="309">
        <f>AND(A226&gt;=zakresy_produkcyjne!B$2,A226&lt;=zakresy_produkcyjne!B$3)</f>
        <v/>
      </c>
      <c r="AJ226" s="309">
        <f>AND(B226&gt;=zakresy_produkcyjne!C$2,B226&lt;=zakresy_produkcyjne!C$3)</f>
        <v/>
      </c>
      <c r="AK226" s="309">
        <f>AND(C226&gt;=zakresy_produkcyjne!D$2,C226&lt;=zakresy_produkcyjne!D$3)</f>
        <v/>
      </c>
      <c r="AL226" s="309">
        <f>AND(D226&gt;=zakresy_produkcyjne!E$2,D226&lt;=zakresy_produkcyjne!E$3)</f>
        <v/>
      </c>
      <c r="AM226" s="309">
        <f>AND(E226&gt;=zakresy_produkcyjne!F$2,E226&lt;=zakresy_produkcyjne!F$3)</f>
        <v/>
      </c>
      <c r="AN226" s="309">
        <f>AND(F226&gt;=zakresy_produkcyjne!G$2,F226&lt;=zakresy_produkcyjne!G$3)</f>
        <v/>
      </c>
      <c r="AO226" s="309">
        <f>AND(G226&gt;=zakresy_produkcyjne!H$2,G226&lt;=zakresy_produkcyjne!H$3)</f>
        <v/>
      </c>
      <c r="AP226" s="309">
        <f>AND(O226&gt;=zakresy_produkcyjne!I$2,O226&lt;=zakresy_produkcyjne!I$3)</f>
        <v/>
      </c>
      <c r="AQ226" s="309">
        <f>AND(P226&gt;=zakresy_produkcyjne!J$2,P226&lt;=zakresy_produkcyjne!J$3)</f>
        <v/>
      </c>
      <c r="AR226" s="309">
        <f>AND(Q226&gt;=zakresy_produkcyjne!K$2,Q226&lt;=zakresy_produkcyjne!K$3)</f>
        <v/>
      </c>
      <c r="AS226" s="309">
        <f>AND(R226&gt;=zakresy_produkcyjne!L$2,R226&lt;=zakresy_produkcyjne!L$3)</f>
        <v/>
      </c>
      <c r="AT226" s="309">
        <f>AND(AI226:AO226)</f>
        <v/>
      </c>
      <c r="AU226" s="309">
        <f>AND(AP226:AS226)</f>
        <v/>
      </c>
      <c r="AV226" s="309">
        <f>AND(AT226:AU226)</f>
        <v/>
      </c>
      <c r="AW226" s="309">
        <f>AI226*zakresy_produkcyjne!B$4+AJ226*zakresy_produkcyjne!C$4+AK226*zakresy_produkcyjne!D$4+AL226*zakresy_produkcyjne!E$4+AM226*zakresy_produkcyjne!F$4+AN226*zakresy_produkcyjne!G$4+AO226*zakresy_produkcyjne!H$4+AP226*zakresy_produkcyjne!I$4+AQ226*zakresy_produkcyjne!J$4+AR226*zakresy_produkcyjne!K$4+AS226*zakresy_produkcyjne!L$4</f>
        <v/>
      </c>
      <c r="BE226" s="309" t="n">
        <v>509.7</v>
      </c>
      <c r="BF226" s="309" t="n">
        <v>764.35</v>
      </c>
      <c r="BG226" s="309" t="n">
        <v>8.037800000000001</v>
      </c>
      <c r="BH226" s="309" t="n">
        <v>375.210666666667</v>
      </c>
      <c r="BI226" s="309" t="n">
        <v>100.62</v>
      </c>
      <c r="BJ226" s="309">
        <f>IF(S226&lt;&gt;"",S226,BE226)</f>
        <v/>
      </c>
      <c r="BK226" s="309">
        <f>IF(T226&lt;&gt;"",T226,BF226)</f>
        <v/>
      </c>
      <c r="BL226" s="309">
        <f>IF(U226&lt;&gt;"",U226,BG226)</f>
        <v/>
      </c>
      <c r="BM226" s="309">
        <f>IF(V226&lt;&gt;"",V226,BH226)</f>
        <v/>
      </c>
      <c r="BN226" s="309">
        <f>IF(X226&lt;&gt;"",X226,BI226)</f>
        <v/>
      </c>
    </row>
    <row customHeight="1" ht="15" r="227" s="311">
      <c r="A227" s="609" t="n">
        <v>3.5</v>
      </c>
      <c r="B227" s="609" t="n">
        <v>2.5</v>
      </c>
      <c r="C227" s="609" t="n">
        <v>0.25</v>
      </c>
      <c r="D227" s="609" t="n">
        <v>0.75</v>
      </c>
      <c r="E227" s="609" t="n">
        <v>1.5</v>
      </c>
      <c r="F227" s="609" t="n">
        <v>0.9</v>
      </c>
      <c r="G227" s="609" t="n">
        <v>0.4</v>
      </c>
      <c r="H227" s="609" t="n">
        <v>0</v>
      </c>
      <c r="I227" s="609" t="n">
        <v>0</v>
      </c>
      <c r="J227" s="609" t="n">
        <v>0</v>
      </c>
      <c r="K227" s="609" t="n">
        <v>0</v>
      </c>
      <c r="L227" s="609" t="n">
        <v>0</v>
      </c>
      <c r="M227" s="609" t="n">
        <v>0</v>
      </c>
      <c r="N227" s="609" t="n">
        <v>0</v>
      </c>
      <c r="O227" s="609" t="n">
        <v>940</v>
      </c>
      <c r="P227" s="609" t="n">
        <v>120</v>
      </c>
      <c r="Q227" s="609" t="n">
        <v>270</v>
      </c>
      <c r="R227" s="609" t="n">
        <v>120</v>
      </c>
      <c r="S227" s="609" t="n">
        <v>570</v>
      </c>
      <c r="T227" s="609" t="n"/>
      <c r="U227" s="609" t="n"/>
      <c r="V227" s="609">
        <f>KONWERTUJ_TWARDOSC(AA227,tabela_twardosci!$C$8:$C$69,tabela_twardosci!$K$8:$K$69)</f>
        <v/>
      </c>
      <c r="W227" s="609" t="n"/>
      <c r="X227" s="609" t="n"/>
      <c r="Y227" s="610" t="n">
        <v>9</v>
      </c>
      <c r="Z227" s="611" t="n"/>
      <c r="AA227" s="611" t="n">
        <v>40</v>
      </c>
      <c r="AB227" s="611" t="n"/>
      <c r="AC227" s="611" t="n"/>
      <c r="AD227" s="611" t="n"/>
      <c r="AE227" s="611" t="n"/>
      <c r="AF227" s="309">
        <f>NOT(OR(ISBLANK(S227),ISBLANK(T227),ISBLANK(U227),ISBLANK(V227),AND(ISBLANK(W227),ISBLANK(X227))))</f>
        <v/>
      </c>
      <c r="AG227" s="309" t="n">
        <v>50</v>
      </c>
      <c r="AH227" s="309">
        <f>IF(AG227&lt;=30,1,IF(AG227&lt;=60,2,IF(AG227&lt;=100,3,"bd")))</f>
        <v/>
      </c>
      <c r="AI227" s="309">
        <f>AND(A227&gt;=zakresy_produkcyjne!B$2,A227&lt;=zakresy_produkcyjne!B$3)</f>
        <v/>
      </c>
      <c r="AJ227" s="309">
        <f>AND(B227&gt;=zakresy_produkcyjne!C$2,B227&lt;=zakresy_produkcyjne!C$3)</f>
        <v/>
      </c>
      <c r="AK227" s="309">
        <f>AND(C227&gt;=zakresy_produkcyjne!D$2,C227&lt;=zakresy_produkcyjne!D$3)</f>
        <v/>
      </c>
      <c r="AL227" s="309">
        <f>AND(D227&gt;=zakresy_produkcyjne!E$2,D227&lt;=zakresy_produkcyjne!E$3)</f>
        <v/>
      </c>
      <c r="AM227" s="309">
        <f>AND(E227&gt;=zakresy_produkcyjne!F$2,E227&lt;=zakresy_produkcyjne!F$3)</f>
        <v/>
      </c>
      <c r="AN227" s="309">
        <f>AND(F227&gt;=zakresy_produkcyjne!G$2,F227&lt;=zakresy_produkcyjne!G$3)</f>
        <v/>
      </c>
      <c r="AO227" s="309">
        <f>AND(G227&gt;=zakresy_produkcyjne!H$2,G227&lt;=zakresy_produkcyjne!H$3)</f>
        <v/>
      </c>
      <c r="AP227" s="309">
        <f>AND(O227&gt;=zakresy_produkcyjne!I$2,O227&lt;=zakresy_produkcyjne!I$3)</f>
        <v/>
      </c>
      <c r="AQ227" s="309">
        <f>AND(P227&gt;=zakresy_produkcyjne!J$2,P227&lt;=zakresy_produkcyjne!J$3)</f>
        <v/>
      </c>
      <c r="AR227" s="309">
        <f>AND(Q227&gt;=zakresy_produkcyjne!K$2,Q227&lt;=zakresy_produkcyjne!K$3)</f>
        <v/>
      </c>
      <c r="AS227" s="309">
        <f>AND(R227&gt;=zakresy_produkcyjne!L$2,R227&lt;=zakresy_produkcyjne!L$3)</f>
        <v/>
      </c>
      <c r="AT227" s="309">
        <f>AND(AI227:AO227)</f>
        <v/>
      </c>
      <c r="AU227" s="309">
        <f>AND(AP227:AS227)</f>
        <v/>
      </c>
      <c r="AV227" s="309">
        <f>AND(AT227:AU227)</f>
        <v/>
      </c>
      <c r="AW227" s="309">
        <f>AI227*zakresy_produkcyjne!B$4+AJ227*zakresy_produkcyjne!C$4+AK227*zakresy_produkcyjne!D$4+AL227*zakresy_produkcyjne!E$4+AM227*zakresy_produkcyjne!F$4+AN227*zakresy_produkcyjne!G$4+AO227*zakresy_produkcyjne!H$4+AP227*zakresy_produkcyjne!I$4+AQ227*zakresy_produkcyjne!J$4+AR227*zakresy_produkcyjne!K$4+AS227*zakresy_produkcyjne!L$4</f>
        <v/>
      </c>
      <c r="BE227" s="309" t="n">
        <v>586.9</v>
      </c>
      <c r="BF227" s="309" t="n">
        <v>1174.114</v>
      </c>
      <c r="BG227" s="309" t="n">
        <v>2.1574</v>
      </c>
      <c r="BH227" s="309" t="n">
        <v>363.91</v>
      </c>
      <c r="BI227" s="309" t="n">
        <v>59.356</v>
      </c>
      <c r="BJ227" s="309">
        <f>IF(S227&lt;&gt;"",S227,BE227)</f>
        <v/>
      </c>
      <c r="BK227" s="309">
        <f>IF(T227&lt;&gt;"",T227,BF227)</f>
        <v/>
      </c>
      <c r="BL227" s="309">
        <f>IF(U227&lt;&gt;"",U227,BG227)</f>
        <v/>
      </c>
      <c r="BM227" s="309">
        <f>IF(V227&lt;&gt;"",V227,BH227)</f>
        <v/>
      </c>
      <c r="BN227" s="309">
        <f>IF(X227&lt;&gt;"",X227,BI227)</f>
        <v/>
      </c>
    </row>
    <row customHeight="1" ht="15" r="228" s="311">
      <c r="A228" s="609" t="n">
        <v>3.5</v>
      </c>
      <c r="B228" s="609" t="n">
        <v>2.5</v>
      </c>
      <c r="C228" s="609" t="n">
        <v>0.25</v>
      </c>
      <c r="D228" s="609" t="n">
        <v>0.75</v>
      </c>
      <c r="E228" s="609" t="n">
        <v>1.5</v>
      </c>
      <c r="F228" s="609" t="n">
        <v>0.9</v>
      </c>
      <c r="G228" s="609" t="n">
        <v>0.4</v>
      </c>
      <c r="H228" s="609" t="n">
        <v>0</v>
      </c>
      <c r="I228" s="609" t="n">
        <v>0</v>
      </c>
      <c r="J228" s="609" t="n">
        <v>0</v>
      </c>
      <c r="K228" s="609" t="n">
        <v>0</v>
      </c>
      <c r="L228" s="609" t="n">
        <v>0</v>
      </c>
      <c r="M228" s="609" t="n">
        <v>0</v>
      </c>
      <c r="N228" s="609" t="n">
        <v>0</v>
      </c>
      <c r="O228" s="609" t="n">
        <v>940</v>
      </c>
      <c r="P228" s="609" t="n">
        <v>120</v>
      </c>
      <c r="Q228" s="609" t="n">
        <v>290</v>
      </c>
      <c r="R228" s="609" t="n">
        <v>120</v>
      </c>
      <c r="S228" s="609" t="n">
        <v>500</v>
      </c>
      <c r="T228" s="609" t="n"/>
      <c r="U228" s="609" t="n"/>
      <c r="V228" s="609">
        <f>KONWERTUJ_TWARDOSC(AA228,tabela_twardosci!$C$8:$C$69,tabela_twardosci!$K$8:$K$69)</f>
        <v/>
      </c>
      <c r="W228" s="609" t="n"/>
      <c r="X228" s="609" t="n"/>
      <c r="Y228" s="610" t="n">
        <v>9</v>
      </c>
      <c r="Z228" s="611" t="n"/>
      <c r="AA228" s="611" t="n">
        <v>34</v>
      </c>
      <c r="AB228" s="611" t="n"/>
      <c r="AC228" s="611" t="n"/>
      <c r="AD228" s="611" t="n"/>
      <c r="AE228" s="611" t="n"/>
      <c r="AF228" s="309">
        <f>NOT(OR(ISBLANK(S228),ISBLANK(T228),ISBLANK(U228),ISBLANK(V228),AND(ISBLANK(W228),ISBLANK(X228))))</f>
        <v/>
      </c>
      <c r="AG228" s="309" t="n">
        <v>50</v>
      </c>
      <c r="AH228" s="309">
        <f>IF(AG228&lt;=30,1,IF(AG228&lt;=60,2,IF(AG228&lt;=100,3,"bd")))</f>
        <v/>
      </c>
      <c r="AI228" s="309">
        <f>AND(A228&gt;=zakresy_produkcyjne!B$2,A228&lt;=zakresy_produkcyjne!B$3)</f>
        <v/>
      </c>
      <c r="AJ228" s="309">
        <f>AND(B228&gt;=zakresy_produkcyjne!C$2,B228&lt;=zakresy_produkcyjne!C$3)</f>
        <v/>
      </c>
      <c r="AK228" s="309">
        <f>AND(C228&gt;=zakresy_produkcyjne!D$2,C228&lt;=zakresy_produkcyjne!D$3)</f>
        <v/>
      </c>
      <c r="AL228" s="309">
        <f>AND(D228&gt;=zakresy_produkcyjne!E$2,D228&lt;=zakresy_produkcyjne!E$3)</f>
        <v/>
      </c>
      <c r="AM228" s="309">
        <f>AND(E228&gt;=zakresy_produkcyjne!F$2,E228&lt;=zakresy_produkcyjne!F$3)</f>
        <v/>
      </c>
      <c r="AN228" s="309">
        <f>AND(F228&gt;=zakresy_produkcyjne!G$2,F228&lt;=zakresy_produkcyjne!G$3)</f>
        <v/>
      </c>
      <c r="AO228" s="309">
        <f>AND(G228&gt;=zakresy_produkcyjne!H$2,G228&lt;=zakresy_produkcyjne!H$3)</f>
        <v/>
      </c>
      <c r="AP228" s="309">
        <f>AND(O228&gt;=zakresy_produkcyjne!I$2,O228&lt;=zakresy_produkcyjne!I$3)</f>
        <v/>
      </c>
      <c r="AQ228" s="309">
        <f>AND(P228&gt;=zakresy_produkcyjne!J$2,P228&lt;=zakresy_produkcyjne!J$3)</f>
        <v/>
      </c>
      <c r="AR228" s="309">
        <f>AND(Q228&gt;=zakresy_produkcyjne!K$2,Q228&lt;=zakresy_produkcyjne!K$3)</f>
        <v/>
      </c>
      <c r="AS228" s="309">
        <f>AND(R228&gt;=zakresy_produkcyjne!L$2,R228&lt;=zakresy_produkcyjne!L$3)</f>
        <v/>
      </c>
      <c r="AT228" s="309">
        <f>AND(AI228:AO228)</f>
        <v/>
      </c>
      <c r="AU228" s="309">
        <f>AND(AP228:AS228)</f>
        <v/>
      </c>
      <c r="AV228" s="309">
        <f>AND(AT228:AU228)</f>
        <v/>
      </c>
      <c r="AW228" s="309">
        <f>AI228*zakresy_produkcyjne!B$4+AJ228*zakresy_produkcyjne!C$4+AK228*zakresy_produkcyjne!D$4+AL228*zakresy_produkcyjne!E$4+AM228*zakresy_produkcyjne!F$4+AN228*zakresy_produkcyjne!G$4+AO228*zakresy_produkcyjne!H$4+AP228*zakresy_produkcyjne!I$4+AQ228*zakresy_produkcyjne!J$4+AR228*zakresy_produkcyjne!K$4+AS228*zakresy_produkcyjne!L$4</f>
        <v/>
      </c>
      <c r="BE228" s="309" t="n">
        <v>525.4</v>
      </c>
      <c r="BF228" s="309" t="n">
        <v>1142.093</v>
      </c>
      <c r="BG228" s="309" t="n">
        <v>2.3641</v>
      </c>
      <c r="BH228" s="309" t="n">
        <v>333.39</v>
      </c>
      <c r="BI228" s="309" t="n">
        <v>60.252</v>
      </c>
      <c r="BJ228" s="309">
        <f>IF(S228&lt;&gt;"",S228,BE228)</f>
        <v/>
      </c>
      <c r="BK228" s="309">
        <f>IF(T228&lt;&gt;"",T228,BF228)</f>
        <v/>
      </c>
      <c r="BL228" s="309">
        <f>IF(U228&lt;&gt;"",U228,BG228)</f>
        <v/>
      </c>
      <c r="BM228" s="309">
        <f>IF(V228&lt;&gt;"",V228,BH228)</f>
        <v/>
      </c>
      <c r="BN228" s="309">
        <f>IF(X228&lt;&gt;"",X228,BI228)</f>
        <v/>
      </c>
    </row>
    <row customHeight="1" ht="15" r="229" s="311">
      <c r="A229" s="609" t="n">
        <v>3.5</v>
      </c>
      <c r="B229" s="609" t="n">
        <v>2.5</v>
      </c>
      <c r="C229" s="609" t="n">
        <v>0.25</v>
      </c>
      <c r="D229" s="609" t="n">
        <v>0.75</v>
      </c>
      <c r="E229" s="609" t="n">
        <v>1.5</v>
      </c>
      <c r="F229" s="609" t="n">
        <v>0.9</v>
      </c>
      <c r="G229" s="609" t="n">
        <v>0.4</v>
      </c>
      <c r="H229" s="609" t="n">
        <v>0</v>
      </c>
      <c r="I229" s="609" t="n">
        <v>0</v>
      </c>
      <c r="J229" s="609" t="n">
        <v>0</v>
      </c>
      <c r="K229" s="609" t="n">
        <v>0</v>
      </c>
      <c r="L229" s="609" t="n">
        <v>0</v>
      </c>
      <c r="M229" s="609" t="n">
        <v>0</v>
      </c>
      <c r="N229" s="609" t="n">
        <v>0</v>
      </c>
      <c r="O229" s="609" t="n">
        <v>940</v>
      </c>
      <c r="P229" s="609" t="n">
        <v>120</v>
      </c>
      <c r="Q229" s="612" t="n">
        <v>320</v>
      </c>
      <c r="R229" s="609" t="n">
        <v>120</v>
      </c>
      <c r="S229" s="609" t="n">
        <v>620</v>
      </c>
      <c r="T229" s="609" t="n"/>
      <c r="U229" s="609" t="n"/>
      <c r="V229" s="609">
        <f>KONWERTUJ_TWARDOSC(AA229,tabela_twardosci!$C$8:$C$69,tabela_twardosci!$K$8:$K$69)</f>
        <v/>
      </c>
      <c r="W229" s="609" t="n"/>
      <c r="X229" s="609" t="n"/>
      <c r="Y229" s="610" t="n">
        <v>9</v>
      </c>
      <c r="Z229" s="611" t="n"/>
      <c r="AA229" s="611" t="n">
        <v>40</v>
      </c>
      <c r="AB229" s="611" t="n"/>
      <c r="AC229" s="611" t="n"/>
      <c r="AD229" s="611" t="n"/>
      <c r="AE229" s="611" t="n"/>
      <c r="AF229" s="309">
        <f>NOT(OR(ISBLANK(S229),ISBLANK(T229),ISBLANK(U229),ISBLANK(V229),AND(ISBLANK(W229),ISBLANK(X229))))</f>
        <v/>
      </c>
      <c r="AG229" s="309" t="n">
        <v>50</v>
      </c>
      <c r="AH229" s="309">
        <f>IF(AG229&lt;=30,1,IF(AG229&lt;=60,2,IF(AG229&lt;=100,3,"bd")))</f>
        <v/>
      </c>
      <c r="AI229" s="309">
        <f>AND(A229&gt;=zakresy_produkcyjne!B$2,A229&lt;=zakresy_produkcyjne!B$3)</f>
        <v/>
      </c>
      <c r="AJ229" s="309">
        <f>AND(B229&gt;=zakresy_produkcyjne!C$2,B229&lt;=zakresy_produkcyjne!C$3)</f>
        <v/>
      </c>
      <c r="AK229" s="309">
        <f>AND(C229&gt;=zakresy_produkcyjne!D$2,C229&lt;=zakresy_produkcyjne!D$3)</f>
        <v/>
      </c>
      <c r="AL229" s="309">
        <f>AND(D229&gt;=zakresy_produkcyjne!E$2,D229&lt;=zakresy_produkcyjne!E$3)</f>
        <v/>
      </c>
      <c r="AM229" s="309">
        <f>AND(E229&gt;=zakresy_produkcyjne!F$2,E229&lt;=zakresy_produkcyjne!F$3)</f>
        <v/>
      </c>
      <c r="AN229" s="309">
        <f>AND(F229&gt;=zakresy_produkcyjne!G$2,F229&lt;=zakresy_produkcyjne!G$3)</f>
        <v/>
      </c>
      <c r="AO229" s="309">
        <f>AND(G229&gt;=zakresy_produkcyjne!H$2,G229&lt;=zakresy_produkcyjne!H$3)</f>
        <v/>
      </c>
      <c r="AP229" s="309">
        <f>AND(O229&gt;=zakresy_produkcyjne!I$2,O229&lt;=zakresy_produkcyjne!I$3)</f>
        <v/>
      </c>
      <c r="AQ229" s="309">
        <f>AND(P229&gt;=zakresy_produkcyjne!J$2,P229&lt;=zakresy_produkcyjne!J$3)</f>
        <v/>
      </c>
      <c r="AR229" s="309">
        <f>AND(Q229&gt;=zakresy_produkcyjne!K$2,Q229&lt;=zakresy_produkcyjne!K$3)</f>
        <v/>
      </c>
      <c r="AS229" s="309">
        <f>AND(R229&gt;=zakresy_produkcyjne!L$2,R229&lt;=zakresy_produkcyjne!L$3)</f>
        <v/>
      </c>
      <c r="AT229" s="309">
        <f>AND(AI229:AO229)</f>
        <v/>
      </c>
      <c r="AU229" s="309">
        <f>AND(AP229:AS229)</f>
        <v/>
      </c>
      <c r="AV229" s="309">
        <f>AND(AT229:AU229)</f>
        <v/>
      </c>
      <c r="AW229" s="309">
        <f>AI229*zakresy_produkcyjne!B$4+AJ229*zakresy_produkcyjne!C$4+AK229*zakresy_produkcyjne!D$4+AL229*zakresy_produkcyjne!E$4+AM229*zakresy_produkcyjne!F$4+AN229*zakresy_produkcyjne!G$4+AO229*zakresy_produkcyjne!H$4+AP229*zakresy_produkcyjne!I$4+AQ229*zakresy_produkcyjne!J$4+AR229*zakresy_produkcyjne!K$4+AS229*zakresy_produkcyjne!L$4</f>
        <v/>
      </c>
      <c r="BE229" s="309" t="n">
        <v>582.3</v>
      </c>
      <c r="BF229" s="309" t="n">
        <v>972.998</v>
      </c>
      <c r="BG229" s="309" t="n">
        <v>4.2336</v>
      </c>
      <c r="BH229" s="309" t="n">
        <v>352.72623168328</v>
      </c>
      <c r="BI229" s="309" t="n">
        <v>71.791</v>
      </c>
      <c r="BJ229" s="309">
        <f>IF(S229&lt;&gt;"",S229,BE229)</f>
        <v/>
      </c>
      <c r="BK229" s="309">
        <f>IF(T229&lt;&gt;"",T229,BF229)</f>
        <v/>
      </c>
      <c r="BL229" s="309">
        <f>IF(U229&lt;&gt;"",U229,BG229)</f>
        <v/>
      </c>
      <c r="BM229" s="309">
        <f>IF(V229&lt;&gt;"",V229,BH229)</f>
        <v/>
      </c>
      <c r="BN229" s="309">
        <f>IF(X229&lt;&gt;"",X229,BI229)</f>
        <v/>
      </c>
    </row>
    <row customHeight="1" ht="15" r="230" s="311">
      <c r="A230" s="609" t="n">
        <v>3.5</v>
      </c>
      <c r="B230" s="609" t="n">
        <v>2.5</v>
      </c>
      <c r="C230" s="609" t="n">
        <v>0.25</v>
      </c>
      <c r="D230" s="609" t="n">
        <v>0.75</v>
      </c>
      <c r="E230" s="609" t="n">
        <v>1.5</v>
      </c>
      <c r="F230" s="609" t="n">
        <v>0.9</v>
      </c>
      <c r="G230" s="609" t="n">
        <v>0.4</v>
      </c>
      <c r="H230" s="609" t="n">
        <v>0</v>
      </c>
      <c r="I230" s="609" t="n">
        <v>0</v>
      </c>
      <c r="J230" s="609" t="n">
        <v>0</v>
      </c>
      <c r="K230" s="609" t="n">
        <v>0</v>
      </c>
      <c r="L230" s="609" t="n">
        <v>0</v>
      </c>
      <c r="M230" s="609" t="n">
        <v>0</v>
      </c>
      <c r="N230" s="609" t="n">
        <v>0</v>
      </c>
      <c r="O230" s="609" t="n">
        <v>940</v>
      </c>
      <c r="P230" s="609" t="n">
        <v>120</v>
      </c>
      <c r="Q230" s="612" t="n">
        <v>350</v>
      </c>
      <c r="R230" s="609" t="n">
        <v>120</v>
      </c>
      <c r="S230" s="609" t="n">
        <v>500</v>
      </c>
      <c r="T230" s="609" t="n"/>
      <c r="U230" s="609" t="n"/>
      <c r="V230" s="609">
        <f>KONWERTUJ_TWARDOSC(AA230,tabela_twardosci!$C$8:$C$69,tabela_twardosci!$K$8:$K$69)</f>
        <v/>
      </c>
      <c r="W230" s="609" t="n"/>
      <c r="X230" s="609" t="n"/>
      <c r="Y230" s="610" t="n">
        <v>9</v>
      </c>
      <c r="Z230" s="611" t="n"/>
      <c r="AA230" s="611" t="n">
        <v>39</v>
      </c>
      <c r="AB230" s="611" t="n"/>
      <c r="AC230" s="611" t="n"/>
      <c r="AD230" s="611" t="n"/>
      <c r="AE230" s="611" t="n"/>
      <c r="AF230" s="309">
        <f>NOT(OR(ISBLANK(S230),ISBLANK(T230),ISBLANK(U230),ISBLANK(V230),AND(ISBLANK(W230),ISBLANK(X230))))</f>
        <v/>
      </c>
      <c r="AG230" s="309" t="n">
        <v>50</v>
      </c>
      <c r="AH230" s="309">
        <f>IF(AG230&lt;=30,1,IF(AG230&lt;=60,2,IF(AG230&lt;=100,3,"bd")))</f>
        <v/>
      </c>
      <c r="AI230" s="309">
        <f>AND(A230&gt;=zakresy_produkcyjne!B$2,A230&lt;=zakresy_produkcyjne!B$3)</f>
        <v/>
      </c>
      <c r="AJ230" s="309">
        <f>AND(B230&gt;=zakresy_produkcyjne!C$2,B230&lt;=zakresy_produkcyjne!C$3)</f>
        <v/>
      </c>
      <c r="AK230" s="309">
        <f>AND(C230&gt;=zakresy_produkcyjne!D$2,C230&lt;=zakresy_produkcyjne!D$3)</f>
        <v/>
      </c>
      <c r="AL230" s="309">
        <f>AND(D230&gt;=zakresy_produkcyjne!E$2,D230&lt;=zakresy_produkcyjne!E$3)</f>
        <v/>
      </c>
      <c r="AM230" s="309">
        <f>AND(E230&gt;=zakresy_produkcyjne!F$2,E230&lt;=zakresy_produkcyjne!F$3)</f>
        <v/>
      </c>
      <c r="AN230" s="309">
        <f>AND(F230&gt;=zakresy_produkcyjne!G$2,F230&lt;=zakresy_produkcyjne!G$3)</f>
        <v/>
      </c>
      <c r="AO230" s="309">
        <f>AND(G230&gt;=zakresy_produkcyjne!H$2,G230&lt;=zakresy_produkcyjne!H$3)</f>
        <v/>
      </c>
      <c r="AP230" s="309">
        <f>AND(O230&gt;=zakresy_produkcyjne!I$2,O230&lt;=zakresy_produkcyjne!I$3)</f>
        <v/>
      </c>
      <c r="AQ230" s="309">
        <f>AND(P230&gt;=zakresy_produkcyjne!J$2,P230&lt;=zakresy_produkcyjne!J$3)</f>
        <v/>
      </c>
      <c r="AR230" s="309">
        <f>AND(Q230&gt;=zakresy_produkcyjne!K$2,Q230&lt;=zakresy_produkcyjne!K$3)</f>
        <v/>
      </c>
      <c r="AS230" s="309">
        <f>AND(R230&gt;=zakresy_produkcyjne!L$2,R230&lt;=zakresy_produkcyjne!L$3)</f>
        <v/>
      </c>
      <c r="AT230" s="309">
        <f>AND(AI230:AO230)</f>
        <v/>
      </c>
      <c r="AU230" s="309">
        <f>AND(AP230:AS230)</f>
        <v/>
      </c>
      <c r="AV230" s="309">
        <f>AND(AT230:AU230)</f>
        <v/>
      </c>
      <c r="AW230" s="309">
        <f>AI230*zakresy_produkcyjne!B$4+AJ230*zakresy_produkcyjne!C$4+AK230*zakresy_produkcyjne!D$4+AL230*zakresy_produkcyjne!E$4+AM230*zakresy_produkcyjne!F$4+AN230*zakresy_produkcyjne!G$4+AO230*zakresy_produkcyjne!H$4+AP230*zakresy_produkcyjne!I$4+AQ230*zakresy_produkcyjne!J$4+AR230*zakresy_produkcyjne!K$4+AS230*zakresy_produkcyjne!L$4</f>
        <v/>
      </c>
      <c r="BE230" s="309" t="n">
        <v>521.7</v>
      </c>
      <c r="BF230" s="309" t="n">
        <v>715.15</v>
      </c>
      <c r="BG230" s="309" t="n">
        <v>6.7059</v>
      </c>
      <c r="BH230" s="309" t="n">
        <v>363.373333333333</v>
      </c>
      <c r="BI230" s="309" t="n">
        <v>58.093</v>
      </c>
      <c r="BJ230" s="309">
        <f>IF(S230&lt;&gt;"",S230,BE230)</f>
        <v/>
      </c>
      <c r="BK230" s="309">
        <f>IF(T230&lt;&gt;"",T230,BF230)</f>
        <v/>
      </c>
      <c r="BL230" s="309">
        <f>IF(U230&lt;&gt;"",U230,BG230)</f>
        <v/>
      </c>
      <c r="BM230" s="309">
        <f>IF(V230&lt;&gt;"",V230,BH230)</f>
        <v/>
      </c>
      <c r="BN230" s="309">
        <f>IF(X230&lt;&gt;"",X230,BI230)</f>
        <v/>
      </c>
    </row>
    <row customHeight="1" ht="15" r="231" s="311">
      <c r="A231" s="609" t="n">
        <v>3.5</v>
      </c>
      <c r="B231" s="609" t="n">
        <v>2.5</v>
      </c>
      <c r="C231" s="609" t="n">
        <v>0.25</v>
      </c>
      <c r="D231" s="609" t="n">
        <v>0.73</v>
      </c>
      <c r="E231" s="609" t="n">
        <v>0.8</v>
      </c>
      <c r="F231" s="609" t="n">
        <v>0.9</v>
      </c>
      <c r="G231" s="609" t="n">
        <v>0.4</v>
      </c>
      <c r="H231" s="609" t="n">
        <v>0</v>
      </c>
      <c r="I231" s="609" t="n">
        <v>0</v>
      </c>
      <c r="J231" s="609" t="n">
        <v>0</v>
      </c>
      <c r="K231" s="609" t="n">
        <v>0</v>
      </c>
      <c r="L231" s="609" t="n">
        <v>0</v>
      </c>
      <c r="M231" s="609" t="n">
        <v>0</v>
      </c>
      <c r="N231" s="609" t="n">
        <v>0</v>
      </c>
      <c r="O231" s="612" t="n">
        <v>900</v>
      </c>
      <c r="P231" s="609" t="n">
        <v>120</v>
      </c>
      <c r="Q231" s="609" t="n">
        <v>270</v>
      </c>
      <c r="R231" s="609" t="n">
        <v>120</v>
      </c>
      <c r="S231" s="609" t="n">
        <v>700</v>
      </c>
      <c r="T231" s="609" t="n"/>
      <c r="U231" s="609" t="n"/>
      <c r="V231" s="609">
        <f>KONWERTUJ_TWARDOSC(AA231,tabela_twardosci!$C$8:$C$69,tabela_twardosci!$K$8:$K$69)</f>
        <v/>
      </c>
      <c r="W231" s="609" t="n"/>
      <c r="X231" s="609" t="n"/>
      <c r="Y231" s="610" t="n">
        <v>9</v>
      </c>
      <c r="Z231" s="611" t="n"/>
      <c r="AA231" s="611" t="n">
        <v>47</v>
      </c>
      <c r="AB231" s="611" t="n"/>
      <c r="AC231" s="611" t="n"/>
      <c r="AD231" s="611" t="n"/>
      <c r="AE231" s="611" t="n"/>
      <c r="AF231" s="309">
        <f>NOT(OR(ISBLANK(S231),ISBLANK(T231),ISBLANK(U231),ISBLANK(V231),AND(ISBLANK(W231),ISBLANK(X231))))</f>
        <v/>
      </c>
      <c r="AG231" s="309" t="n">
        <v>50</v>
      </c>
      <c r="AH231" s="309">
        <f>IF(AG231&lt;=30,1,IF(AG231&lt;=60,2,IF(AG231&lt;=100,3,"bd")))</f>
        <v/>
      </c>
      <c r="AI231" s="309">
        <f>AND(A231&gt;=zakresy_produkcyjne!B$2,A231&lt;=zakresy_produkcyjne!B$3)</f>
        <v/>
      </c>
      <c r="AJ231" s="309">
        <f>AND(B231&gt;=zakresy_produkcyjne!C$2,B231&lt;=zakresy_produkcyjne!C$3)</f>
        <v/>
      </c>
      <c r="AK231" s="309">
        <f>AND(C231&gt;=zakresy_produkcyjne!D$2,C231&lt;=zakresy_produkcyjne!D$3)</f>
        <v/>
      </c>
      <c r="AL231" s="309">
        <f>AND(D231&gt;=zakresy_produkcyjne!E$2,D231&lt;=zakresy_produkcyjne!E$3)</f>
        <v/>
      </c>
      <c r="AM231" s="309">
        <f>AND(E231&gt;=zakresy_produkcyjne!F$2,E231&lt;=zakresy_produkcyjne!F$3)</f>
        <v/>
      </c>
      <c r="AN231" s="309">
        <f>AND(F231&gt;=zakresy_produkcyjne!G$2,F231&lt;=zakresy_produkcyjne!G$3)</f>
        <v/>
      </c>
      <c r="AO231" s="309">
        <f>AND(G231&gt;=zakresy_produkcyjne!H$2,G231&lt;=zakresy_produkcyjne!H$3)</f>
        <v/>
      </c>
      <c r="AP231" s="309">
        <f>AND(O231&gt;=zakresy_produkcyjne!I$2,O231&lt;=zakresy_produkcyjne!I$3)</f>
        <v/>
      </c>
      <c r="AQ231" s="309">
        <f>AND(P231&gt;=zakresy_produkcyjne!J$2,P231&lt;=zakresy_produkcyjne!J$3)</f>
        <v/>
      </c>
      <c r="AR231" s="309">
        <f>AND(Q231&gt;=zakresy_produkcyjne!K$2,Q231&lt;=zakresy_produkcyjne!K$3)</f>
        <v/>
      </c>
      <c r="AS231" s="309">
        <f>AND(R231&gt;=zakresy_produkcyjne!L$2,R231&lt;=zakresy_produkcyjne!L$3)</f>
        <v/>
      </c>
      <c r="AT231" s="309">
        <f>AND(AI231:AO231)</f>
        <v/>
      </c>
      <c r="AU231" s="309">
        <f>AND(AP231:AS231)</f>
        <v/>
      </c>
      <c r="AV231" s="309">
        <f>AND(AT231:AU231)</f>
        <v/>
      </c>
      <c r="AW231" s="309">
        <f>AI231*zakresy_produkcyjne!B$4+AJ231*zakresy_produkcyjne!C$4+AK231*zakresy_produkcyjne!D$4+AL231*zakresy_produkcyjne!E$4+AM231*zakresy_produkcyjne!F$4+AN231*zakresy_produkcyjne!G$4+AO231*zakresy_produkcyjne!H$4+AP231*zakresy_produkcyjne!I$4+AQ231*zakresy_produkcyjne!J$4+AR231*zakresy_produkcyjne!K$4+AS231*zakresy_produkcyjne!L$4</f>
        <v/>
      </c>
      <c r="BE231" s="309" t="n">
        <v>699</v>
      </c>
      <c r="BF231" s="309" t="n">
        <v>1182.675</v>
      </c>
      <c r="BG231" s="309" t="n">
        <v>2.1045</v>
      </c>
      <c r="BH231" s="309" t="n">
        <v>436.233</v>
      </c>
      <c r="BI231" s="309" t="n">
        <v>73.889</v>
      </c>
      <c r="BJ231" s="309">
        <f>IF(S231&lt;&gt;"",S231,BE231)</f>
        <v/>
      </c>
      <c r="BK231" s="309">
        <f>IF(T231&lt;&gt;"",T231,BF231)</f>
        <v/>
      </c>
      <c r="BL231" s="309">
        <f>IF(U231&lt;&gt;"",U231,BG231)</f>
        <v/>
      </c>
      <c r="BM231" s="309">
        <f>IF(V231&lt;&gt;"",V231,BH231)</f>
        <v/>
      </c>
      <c r="BN231" s="309">
        <f>IF(X231&lt;&gt;"",X231,BI231)</f>
        <v/>
      </c>
    </row>
    <row customHeight="1" ht="15" r="232" s="311">
      <c r="A232" s="609" t="n">
        <v>3.5</v>
      </c>
      <c r="B232" s="609" t="n">
        <v>2.5</v>
      </c>
      <c r="C232" s="609" t="n">
        <v>0.25</v>
      </c>
      <c r="D232" s="609" t="n">
        <v>0.73</v>
      </c>
      <c r="E232" s="609" t="n">
        <v>0.8</v>
      </c>
      <c r="F232" s="609" t="n">
        <v>0.9</v>
      </c>
      <c r="G232" s="609" t="n">
        <v>0.4</v>
      </c>
      <c r="H232" s="609" t="n">
        <v>0</v>
      </c>
      <c r="I232" s="609" t="n">
        <v>0</v>
      </c>
      <c r="J232" s="609" t="n">
        <v>0</v>
      </c>
      <c r="K232" s="609" t="n">
        <v>0</v>
      </c>
      <c r="L232" s="609" t="n">
        <v>0</v>
      </c>
      <c r="M232" s="609" t="n">
        <v>0</v>
      </c>
      <c r="N232" s="609" t="n">
        <v>0</v>
      </c>
      <c r="O232" s="612" t="n">
        <v>900</v>
      </c>
      <c r="P232" s="609" t="n">
        <v>120</v>
      </c>
      <c r="Q232" s="609" t="n">
        <v>290</v>
      </c>
      <c r="R232" s="609" t="n">
        <v>120</v>
      </c>
      <c r="S232" s="609" t="n">
        <v>730</v>
      </c>
      <c r="T232" s="609" t="n"/>
      <c r="U232" s="609" t="n"/>
      <c r="V232" s="609">
        <f>KONWERTUJ_TWARDOSC(AA232,tabela_twardosci!$C$8:$C$69,tabela_twardosci!$K$8:$K$69)</f>
        <v/>
      </c>
      <c r="W232" s="609" t="n"/>
      <c r="X232" s="609" t="n"/>
      <c r="Y232" s="610" t="n">
        <v>9</v>
      </c>
      <c r="Z232" s="611" t="n"/>
      <c r="AA232" s="611" t="n">
        <v>43</v>
      </c>
      <c r="AB232" s="611" t="n"/>
      <c r="AC232" s="611" t="n"/>
      <c r="AD232" s="611" t="n"/>
      <c r="AE232" s="611" t="n"/>
      <c r="AF232" s="309">
        <f>NOT(OR(ISBLANK(S232),ISBLANK(T232),ISBLANK(U232),ISBLANK(V232),AND(ISBLANK(W232),ISBLANK(X232))))</f>
        <v/>
      </c>
      <c r="AG232" s="309" t="n">
        <v>50</v>
      </c>
      <c r="AH232" s="309">
        <f>IF(AG232&lt;=30,1,IF(AG232&lt;=60,2,IF(AG232&lt;=100,3,"bd")))</f>
        <v/>
      </c>
      <c r="AI232" s="309">
        <f>AND(A232&gt;=zakresy_produkcyjne!B$2,A232&lt;=zakresy_produkcyjne!B$3)</f>
        <v/>
      </c>
      <c r="AJ232" s="309">
        <f>AND(B232&gt;=zakresy_produkcyjne!C$2,B232&lt;=zakresy_produkcyjne!C$3)</f>
        <v/>
      </c>
      <c r="AK232" s="309">
        <f>AND(C232&gt;=zakresy_produkcyjne!D$2,C232&lt;=zakresy_produkcyjne!D$3)</f>
        <v/>
      </c>
      <c r="AL232" s="309">
        <f>AND(D232&gt;=zakresy_produkcyjne!E$2,D232&lt;=zakresy_produkcyjne!E$3)</f>
        <v/>
      </c>
      <c r="AM232" s="309">
        <f>AND(E232&gt;=zakresy_produkcyjne!F$2,E232&lt;=zakresy_produkcyjne!F$3)</f>
        <v/>
      </c>
      <c r="AN232" s="309">
        <f>AND(F232&gt;=zakresy_produkcyjne!G$2,F232&lt;=zakresy_produkcyjne!G$3)</f>
        <v/>
      </c>
      <c r="AO232" s="309">
        <f>AND(G232&gt;=zakresy_produkcyjne!H$2,G232&lt;=zakresy_produkcyjne!H$3)</f>
        <v/>
      </c>
      <c r="AP232" s="309">
        <f>AND(O232&gt;=zakresy_produkcyjne!I$2,O232&lt;=zakresy_produkcyjne!I$3)</f>
        <v/>
      </c>
      <c r="AQ232" s="309">
        <f>AND(P232&gt;=zakresy_produkcyjne!J$2,P232&lt;=zakresy_produkcyjne!J$3)</f>
        <v/>
      </c>
      <c r="AR232" s="309">
        <f>AND(Q232&gt;=zakresy_produkcyjne!K$2,Q232&lt;=zakresy_produkcyjne!K$3)</f>
        <v/>
      </c>
      <c r="AS232" s="309">
        <f>AND(R232&gt;=zakresy_produkcyjne!L$2,R232&lt;=zakresy_produkcyjne!L$3)</f>
        <v/>
      </c>
      <c r="AT232" s="309">
        <f>AND(AI232:AO232)</f>
        <v/>
      </c>
      <c r="AU232" s="309">
        <f>AND(AP232:AS232)</f>
        <v/>
      </c>
      <c r="AV232" s="309">
        <f>AND(AT232:AU232)</f>
        <v/>
      </c>
      <c r="AW232" s="309">
        <f>AI232*zakresy_produkcyjne!B$4+AJ232*zakresy_produkcyjne!C$4+AK232*zakresy_produkcyjne!D$4+AL232*zakresy_produkcyjne!E$4+AM232*zakresy_produkcyjne!F$4+AN232*zakresy_produkcyjne!G$4+AO232*zakresy_produkcyjne!H$4+AP232*zakresy_produkcyjne!I$4+AQ232*zakresy_produkcyjne!J$4+AR232*zakresy_produkcyjne!K$4+AS232*zakresy_produkcyjne!L$4</f>
        <v/>
      </c>
      <c r="BE232" s="309" t="n">
        <v>738.5</v>
      </c>
      <c r="BF232" s="309" t="n">
        <v>1153.194</v>
      </c>
      <c r="BG232" s="309" t="n">
        <v>2.39</v>
      </c>
      <c r="BH232" s="309" t="n">
        <v>407.764285714286</v>
      </c>
      <c r="BI232" s="309" t="n">
        <v>75.125</v>
      </c>
      <c r="BJ232" s="309">
        <f>IF(S232&lt;&gt;"",S232,BE232)</f>
        <v/>
      </c>
      <c r="BK232" s="309">
        <f>IF(T232&lt;&gt;"",T232,BF232)</f>
        <v/>
      </c>
      <c r="BL232" s="309">
        <f>IF(U232&lt;&gt;"",U232,BG232)</f>
        <v/>
      </c>
      <c r="BM232" s="309">
        <f>IF(V232&lt;&gt;"",V232,BH232)</f>
        <v/>
      </c>
      <c r="BN232" s="309">
        <f>IF(X232&lt;&gt;"",X232,BI232)</f>
        <v/>
      </c>
    </row>
    <row customHeight="1" ht="21.75" r="233" s="311">
      <c r="A233" s="609" t="n">
        <v>3.5</v>
      </c>
      <c r="B233" s="609" t="n">
        <v>2.5</v>
      </c>
      <c r="C233" s="609" t="n">
        <v>0.25</v>
      </c>
      <c r="D233" s="609" t="n">
        <v>0.73</v>
      </c>
      <c r="E233" s="609" t="n">
        <v>0.8</v>
      </c>
      <c r="F233" s="609" t="n">
        <v>0.9</v>
      </c>
      <c r="G233" s="609" t="n">
        <v>0.4</v>
      </c>
      <c r="H233" s="609" t="n">
        <v>0</v>
      </c>
      <c r="I233" s="609" t="n">
        <v>0</v>
      </c>
      <c r="J233" s="609" t="n">
        <v>0</v>
      </c>
      <c r="K233" s="609" t="n">
        <v>0</v>
      </c>
      <c r="L233" s="609" t="n">
        <v>0</v>
      </c>
      <c r="M233" s="609" t="n">
        <v>0</v>
      </c>
      <c r="N233" s="609" t="n">
        <v>0</v>
      </c>
      <c r="O233" s="612" t="n">
        <v>900</v>
      </c>
      <c r="P233" s="609" t="n">
        <v>120</v>
      </c>
      <c r="Q233" s="612" t="n">
        <v>320</v>
      </c>
      <c r="R233" s="609" t="n">
        <v>120</v>
      </c>
      <c r="S233" s="609" t="n">
        <v>750</v>
      </c>
      <c r="T233" s="609" t="n"/>
      <c r="U233" s="609" t="n"/>
      <c r="V233" s="609">
        <f>KONWERTUJ_TWARDOSC(AA233,tabela_twardosci!$C$8:$C$69,tabela_twardosci!$K$8:$K$69)</f>
        <v/>
      </c>
      <c r="W233" s="609" t="n"/>
      <c r="X233" s="609" t="n"/>
      <c r="Y233" s="610" t="n">
        <v>9</v>
      </c>
      <c r="Z233" s="611" t="n"/>
      <c r="AA233" s="611" t="n">
        <v>44</v>
      </c>
      <c r="AB233" s="611" t="n"/>
      <c r="AC233" s="611" t="n"/>
      <c r="AD233" s="611" t="n"/>
      <c r="AE233" s="611" t="n"/>
      <c r="AF233" s="309">
        <f>NOT(OR(ISBLANK(S233),ISBLANK(T233),ISBLANK(U233),ISBLANK(V233),AND(ISBLANK(W233),ISBLANK(X233))))</f>
        <v/>
      </c>
      <c r="AG233" s="309" t="n">
        <v>50</v>
      </c>
      <c r="AH233" s="309">
        <f>IF(AG233&lt;=30,1,IF(AG233&lt;=60,2,IF(AG233&lt;=100,3,"bd")))</f>
        <v/>
      </c>
      <c r="AI233" s="309">
        <f>AND(A233&gt;=zakresy_produkcyjne!B$2,A233&lt;=zakresy_produkcyjne!B$3)</f>
        <v/>
      </c>
      <c r="AJ233" s="309">
        <f>AND(B233&gt;=zakresy_produkcyjne!C$2,B233&lt;=zakresy_produkcyjne!C$3)</f>
        <v/>
      </c>
      <c r="AK233" s="309">
        <f>AND(C233&gt;=zakresy_produkcyjne!D$2,C233&lt;=zakresy_produkcyjne!D$3)</f>
        <v/>
      </c>
      <c r="AL233" s="309">
        <f>AND(D233&gt;=zakresy_produkcyjne!E$2,D233&lt;=zakresy_produkcyjne!E$3)</f>
        <v/>
      </c>
      <c r="AM233" s="309">
        <f>AND(E233&gt;=zakresy_produkcyjne!F$2,E233&lt;=zakresy_produkcyjne!F$3)</f>
        <v/>
      </c>
      <c r="AN233" s="309">
        <f>AND(F233&gt;=zakresy_produkcyjne!G$2,F233&lt;=zakresy_produkcyjne!G$3)</f>
        <v/>
      </c>
      <c r="AO233" s="309">
        <f>AND(G233&gt;=zakresy_produkcyjne!H$2,G233&lt;=zakresy_produkcyjne!H$3)</f>
        <v/>
      </c>
      <c r="AP233" s="309">
        <f>AND(O233&gt;=zakresy_produkcyjne!I$2,O233&lt;=zakresy_produkcyjne!I$3)</f>
        <v/>
      </c>
      <c r="AQ233" s="309">
        <f>AND(P233&gt;=zakresy_produkcyjne!J$2,P233&lt;=zakresy_produkcyjne!J$3)</f>
        <v/>
      </c>
      <c r="AR233" s="309">
        <f>AND(Q233&gt;=zakresy_produkcyjne!K$2,Q233&lt;=zakresy_produkcyjne!K$3)</f>
        <v/>
      </c>
      <c r="AS233" s="309">
        <f>AND(R233&gt;=zakresy_produkcyjne!L$2,R233&lt;=zakresy_produkcyjne!L$3)</f>
        <v/>
      </c>
      <c r="AT233" s="309">
        <f>AND(AI233:AO233)</f>
        <v/>
      </c>
      <c r="AU233" s="309">
        <f>AND(AP233:AS233)</f>
        <v/>
      </c>
      <c r="AV233" s="309">
        <f>AND(AT233:AU233)</f>
        <v/>
      </c>
      <c r="AW233" s="309">
        <f>AI233*zakresy_produkcyjne!B$4+AJ233*zakresy_produkcyjne!C$4+AK233*zakresy_produkcyjne!D$4+AL233*zakresy_produkcyjne!E$4+AM233*zakresy_produkcyjne!F$4+AN233*zakresy_produkcyjne!G$4+AO233*zakresy_produkcyjne!H$4+AP233*zakresy_produkcyjne!I$4+AQ233*zakresy_produkcyjne!J$4+AR233*zakresy_produkcyjne!K$4+AS233*zakresy_produkcyjne!L$4</f>
        <v/>
      </c>
      <c r="BE233" s="309" t="n">
        <v>741</v>
      </c>
      <c r="BF233" s="309" t="n">
        <v>981.188</v>
      </c>
      <c r="BG233" s="309" t="n">
        <v>4.4122</v>
      </c>
      <c r="BH233" s="309" t="n">
        <v>387.619285714286</v>
      </c>
      <c r="BI233" s="309" t="n">
        <v>90.197</v>
      </c>
      <c r="BJ233" s="309">
        <f>IF(S233&lt;&gt;"",S233,BE233)</f>
        <v/>
      </c>
      <c r="BK233" s="309">
        <f>IF(T233&lt;&gt;"",T233,BF233)</f>
        <v/>
      </c>
      <c r="BL233" s="309">
        <f>IF(U233&lt;&gt;"",U233,BG233)</f>
        <v/>
      </c>
      <c r="BM233" s="309">
        <f>IF(V233&lt;&gt;"",V233,BH233)</f>
        <v/>
      </c>
      <c r="BN233" s="309">
        <f>IF(X233&lt;&gt;"",X233,BI233)</f>
        <v/>
      </c>
    </row>
    <row customHeight="1" ht="15" r="234" s="311">
      <c r="A234" s="609" t="n">
        <v>3.5</v>
      </c>
      <c r="B234" s="609" t="n">
        <v>2.5</v>
      </c>
      <c r="C234" s="609" t="n">
        <v>0.25</v>
      </c>
      <c r="D234" s="609" t="n">
        <v>0.73</v>
      </c>
      <c r="E234" s="609" t="n">
        <v>0.8</v>
      </c>
      <c r="F234" s="609" t="n">
        <v>0.9</v>
      </c>
      <c r="G234" s="609" t="n">
        <v>0.4</v>
      </c>
      <c r="H234" s="609" t="n">
        <v>0</v>
      </c>
      <c r="I234" s="609" t="n">
        <v>0</v>
      </c>
      <c r="J234" s="609" t="n">
        <v>0</v>
      </c>
      <c r="K234" s="609" t="n">
        <v>0</v>
      </c>
      <c r="L234" s="609" t="n">
        <v>0</v>
      </c>
      <c r="M234" s="609" t="n">
        <v>0</v>
      </c>
      <c r="N234" s="609" t="n">
        <v>0</v>
      </c>
      <c r="O234" s="612" t="n">
        <v>900</v>
      </c>
      <c r="P234" s="609" t="n">
        <v>120</v>
      </c>
      <c r="Q234" s="612" t="n">
        <v>350</v>
      </c>
      <c r="R234" s="609" t="n">
        <v>120</v>
      </c>
      <c r="S234" s="609" t="n">
        <v>740</v>
      </c>
      <c r="T234" s="609" t="n"/>
      <c r="U234" s="609" t="n"/>
      <c r="V234" s="609">
        <f>KONWERTUJ_TWARDOSC(AA234,tabela_twardosci!$C$8:$C$69,tabela_twardosci!$K$8:$K$69)</f>
        <v/>
      </c>
      <c r="W234" s="609" t="n"/>
      <c r="X234" s="609" t="n"/>
      <c r="Y234" s="610" t="n">
        <v>9</v>
      </c>
      <c r="Z234" s="611" t="n"/>
      <c r="AA234" s="611" t="n">
        <v>42</v>
      </c>
      <c r="AB234" s="611" t="n"/>
      <c r="AC234" s="611" t="n"/>
      <c r="AD234" s="611" t="n"/>
      <c r="AE234" s="611" t="n"/>
      <c r="AF234" s="309">
        <f>NOT(OR(ISBLANK(S234),ISBLANK(T234),ISBLANK(U234),ISBLANK(V234),AND(ISBLANK(W234),ISBLANK(X234))))</f>
        <v/>
      </c>
      <c r="AG234" s="309" t="n">
        <v>50</v>
      </c>
      <c r="AH234" s="309">
        <f>IF(AG234&lt;=30,1,IF(AG234&lt;=60,2,IF(AG234&lt;=100,3,"bd")))</f>
        <v/>
      </c>
      <c r="AI234" s="309">
        <f>AND(A234&gt;=zakresy_produkcyjne!B$2,A234&lt;=zakresy_produkcyjne!B$3)</f>
        <v/>
      </c>
      <c r="AJ234" s="309">
        <f>AND(B234&gt;=zakresy_produkcyjne!C$2,B234&lt;=zakresy_produkcyjne!C$3)</f>
        <v/>
      </c>
      <c r="AK234" s="309">
        <f>AND(C234&gt;=zakresy_produkcyjne!D$2,C234&lt;=zakresy_produkcyjne!D$3)</f>
        <v/>
      </c>
      <c r="AL234" s="309">
        <f>AND(D234&gt;=zakresy_produkcyjne!E$2,D234&lt;=zakresy_produkcyjne!E$3)</f>
        <v/>
      </c>
      <c r="AM234" s="309">
        <f>AND(E234&gt;=zakresy_produkcyjne!F$2,E234&lt;=zakresy_produkcyjne!F$3)</f>
        <v/>
      </c>
      <c r="AN234" s="309">
        <f>AND(F234&gt;=zakresy_produkcyjne!G$2,F234&lt;=zakresy_produkcyjne!G$3)</f>
        <v/>
      </c>
      <c r="AO234" s="309">
        <f>AND(G234&gt;=zakresy_produkcyjne!H$2,G234&lt;=zakresy_produkcyjne!H$3)</f>
        <v/>
      </c>
      <c r="AP234" s="309">
        <f>AND(O234&gt;=zakresy_produkcyjne!I$2,O234&lt;=zakresy_produkcyjne!I$3)</f>
        <v/>
      </c>
      <c r="AQ234" s="309">
        <f>AND(P234&gt;=zakresy_produkcyjne!J$2,P234&lt;=zakresy_produkcyjne!J$3)</f>
        <v/>
      </c>
      <c r="AR234" s="309">
        <f>AND(Q234&gt;=zakresy_produkcyjne!K$2,Q234&lt;=zakresy_produkcyjne!K$3)</f>
        <v/>
      </c>
      <c r="AS234" s="309">
        <f>AND(R234&gt;=zakresy_produkcyjne!L$2,R234&lt;=zakresy_produkcyjne!L$3)</f>
        <v/>
      </c>
      <c r="AT234" s="309">
        <f>AND(AI234:AO234)</f>
        <v/>
      </c>
      <c r="AU234" s="309">
        <f>AND(AP234:AS234)</f>
        <v/>
      </c>
      <c r="AV234" s="309">
        <f>AND(AT234:AU234)</f>
        <v/>
      </c>
      <c r="AW234" s="309">
        <f>AI234*zakresy_produkcyjne!B$4+AJ234*zakresy_produkcyjne!C$4+AK234*zakresy_produkcyjne!D$4+AL234*zakresy_produkcyjne!E$4+AM234*zakresy_produkcyjne!F$4+AN234*zakresy_produkcyjne!G$4+AO234*zakresy_produkcyjne!H$4+AP234*zakresy_produkcyjne!I$4+AQ234*zakresy_produkcyjne!J$4+AR234*zakresy_produkcyjne!K$4+AS234*zakresy_produkcyjne!L$4</f>
        <v/>
      </c>
      <c r="BE234" s="309" t="n">
        <v>704.9</v>
      </c>
      <c r="BF234" s="309" t="n">
        <v>769.02</v>
      </c>
      <c r="BG234" s="309" t="n">
        <v>7.8424</v>
      </c>
      <c r="BH234" s="309" t="n">
        <v>380.110666666667</v>
      </c>
      <c r="BI234" s="309" t="n">
        <v>101.334</v>
      </c>
      <c r="BJ234" s="309">
        <f>IF(S234&lt;&gt;"",S234,BE234)</f>
        <v/>
      </c>
      <c r="BK234" s="309">
        <f>IF(T234&lt;&gt;"",T234,BF234)</f>
        <v/>
      </c>
      <c r="BL234" s="309">
        <f>IF(U234&lt;&gt;"",U234,BG234)</f>
        <v/>
      </c>
      <c r="BM234" s="309">
        <f>IF(V234&lt;&gt;"",V234,BH234)</f>
        <v/>
      </c>
      <c r="BN234" s="309">
        <f>IF(X234&lt;&gt;"",X234,BI234)</f>
        <v/>
      </c>
    </row>
    <row customHeight="1" ht="15" r="235" s="311">
      <c r="A235" s="609" t="n">
        <v>3.5</v>
      </c>
      <c r="B235" s="609" t="n">
        <v>2.5</v>
      </c>
      <c r="C235" s="609" t="n">
        <v>0.25</v>
      </c>
      <c r="D235" s="609" t="n">
        <v>0.73</v>
      </c>
      <c r="E235" s="609" t="n">
        <v>0.8</v>
      </c>
      <c r="F235" s="609" t="n">
        <v>0.9</v>
      </c>
      <c r="G235" s="609" t="n">
        <v>0.4</v>
      </c>
      <c r="H235" s="609" t="n">
        <v>0</v>
      </c>
      <c r="I235" s="609" t="n">
        <v>0</v>
      </c>
      <c r="J235" s="609" t="n">
        <v>0</v>
      </c>
      <c r="K235" s="609" t="n">
        <v>0</v>
      </c>
      <c r="L235" s="609" t="n">
        <v>0</v>
      </c>
      <c r="M235" s="609" t="n">
        <v>0</v>
      </c>
      <c r="N235" s="609" t="n">
        <v>0</v>
      </c>
      <c r="O235" s="612" t="n">
        <v>940</v>
      </c>
      <c r="P235" s="609" t="n">
        <v>120</v>
      </c>
      <c r="Q235" s="609" t="n">
        <v>270</v>
      </c>
      <c r="R235" s="609" t="n">
        <v>120</v>
      </c>
      <c r="S235" s="609" t="n">
        <v>680</v>
      </c>
      <c r="T235" s="609" t="n"/>
      <c r="U235" s="609" t="n"/>
      <c r="V235" s="609">
        <f>KONWERTUJ_TWARDOSC(AA235,tabela_twardosci!$C$8:$C$69,tabela_twardosci!$K$8:$K$69)</f>
        <v/>
      </c>
      <c r="W235" s="609" t="n"/>
      <c r="X235" s="609" t="n"/>
      <c r="Y235" s="610" t="n">
        <v>9</v>
      </c>
      <c r="Z235" s="611" t="n"/>
      <c r="AA235" s="611" t="n">
        <v>47</v>
      </c>
      <c r="AB235" s="611" t="n"/>
      <c r="AC235" s="611" t="n"/>
      <c r="AD235" s="611" t="n"/>
      <c r="AE235" s="611" t="n"/>
      <c r="AF235" s="309">
        <f>NOT(OR(ISBLANK(S235),ISBLANK(T235),ISBLANK(U235),ISBLANK(V235),AND(ISBLANK(W235),ISBLANK(X235))))</f>
        <v/>
      </c>
      <c r="AG235" s="309" t="n">
        <v>50</v>
      </c>
      <c r="AH235" s="309">
        <f>IF(AG235&lt;=30,1,IF(AG235&lt;=60,2,IF(AG235&lt;=100,3,"bd")))</f>
        <v/>
      </c>
      <c r="AI235" s="309">
        <f>AND(A235&gt;=zakresy_produkcyjne!B$2,A235&lt;=zakresy_produkcyjne!B$3)</f>
        <v/>
      </c>
      <c r="AJ235" s="309">
        <f>AND(B235&gt;=zakresy_produkcyjne!C$2,B235&lt;=zakresy_produkcyjne!C$3)</f>
        <v/>
      </c>
      <c r="AK235" s="309">
        <f>AND(C235&gt;=zakresy_produkcyjne!D$2,C235&lt;=zakresy_produkcyjne!D$3)</f>
        <v/>
      </c>
      <c r="AL235" s="309">
        <f>AND(D235&gt;=zakresy_produkcyjne!E$2,D235&lt;=zakresy_produkcyjne!E$3)</f>
        <v/>
      </c>
      <c r="AM235" s="309">
        <f>AND(E235&gt;=zakresy_produkcyjne!F$2,E235&lt;=zakresy_produkcyjne!F$3)</f>
        <v/>
      </c>
      <c r="AN235" s="309">
        <f>AND(F235&gt;=zakresy_produkcyjne!G$2,F235&lt;=zakresy_produkcyjne!G$3)</f>
        <v/>
      </c>
      <c r="AO235" s="309">
        <f>AND(G235&gt;=zakresy_produkcyjne!H$2,G235&lt;=zakresy_produkcyjne!H$3)</f>
        <v/>
      </c>
      <c r="AP235" s="309">
        <f>AND(O235&gt;=zakresy_produkcyjne!I$2,O235&lt;=zakresy_produkcyjne!I$3)</f>
        <v/>
      </c>
      <c r="AQ235" s="309">
        <f>AND(P235&gt;=zakresy_produkcyjne!J$2,P235&lt;=zakresy_produkcyjne!J$3)</f>
        <v/>
      </c>
      <c r="AR235" s="309">
        <f>AND(Q235&gt;=zakresy_produkcyjne!K$2,Q235&lt;=zakresy_produkcyjne!K$3)</f>
        <v/>
      </c>
      <c r="AS235" s="309">
        <f>AND(R235&gt;=zakresy_produkcyjne!L$2,R235&lt;=zakresy_produkcyjne!L$3)</f>
        <v/>
      </c>
      <c r="AT235" s="309">
        <f>AND(AI235:AO235)</f>
        <v/>
      </c>
      <c r="AU235" s="309">
        <f>AND(AP235:AS235)</f>
        <v/>
      </c>
      <c r="AV235" s="309">
        <f>AND(AT235:AU235)</f>
        <v/>
      </c>
      <c r="AW235" s="309">
        <f>AI235*zakresy_produkcyjne!B$4+AJ235*zakresy_produkcyjne!C$4+AK235*zakresy_produkcyjne!D$4+AL235*zakresy_produkcyjne!E$4+AM235*zakresy_produkcyjne!F$4+AN235*zakresy_produkcyjne!G$4+AO235*zakresy_produkcyjne!H$4+AP235*zakresy_produkcyjne!I$4+AQ235*zakresy_produkcyjne!J$4+AR235*zakresy_produkcyjne!K$4+AS235*zakresy_produkcyjne!L$4</f>
        <v/>
      </c>
      <c r="BE235" s="309" t="n">
        <v>694.6</v>
      </c>
      <c r="BF235" s="309" t="n">
        <v>1174.806</v>
      </c>
      <c r="BG235" s="309" t="n">
        <v>1.9932</v>
      </c>
      <c r="BH235" s="309" t="n">
        <v>439.006</v>
      </c>
      <c r="BI235" s="309" t="n">
        <v>58.57</v>
      </c>
      <c r="BJ235" s="309">
        <f>IF(S235&lt;&gt;"",S235,BE235)</f>
        <v/>
      </c>
      <c r="BK235" s="309">
        <f>IF(T235&lt;&gt;"",T235,BF235)</f>
        <v/>
      </c>
      <c r="BL235" s="309">
        <f>IF(U235&lt;&gt;"",U235,BG235)</f>
        <v/>
      </c>
      <c r="BM235" s="309">
        <f>IF(V235&lt;&gt;"",V235,BH235)</f>
        <v/>
      </c>
      <c r="BN235" s="309">
        <f>IF(X235&lt;&gt;"",X235,BI235)</f>
        <v/>
      </c>
    </row>
    <row customHeight="1" ht="15" r="236" s="311">
      <c r="A236" s="609" t="n">
        <v>3.5</v>
      </c>
      <c r="B236" s="609" t="n">
        <v>2.5</v>
      </c>
      <c r="C236" s="609" t="n">
        <v>0.25</v>
      </c>
      <c r="D236" s="609" t="n">
        <v>0.73</v>
      </c>
      <c r="E236" s="609" t="n">
        <v>0.8</v>
      </c>
      <c r="F236" s="609" t="n">
        <v>0.9</v>
      </c>
      <c r="G236" s="609" t="n">
        <v>0.4</v>
      </c>
      <c r="H236" s="609" t="n">
        <v>0</v>
      </c>
      <c r="I236" s="609" t="n">
        <v>0</v>
      </c>
      <c r="J236" s="609" t="n">
        <v>0</v>
      </c>
      <c r="K236" s="609" t="n">
        <v>0</v>
      </c>
      <c r="L236" s="609" t="n">
        <v>0</v>
      </c>
      <c r="M236" s="609" t="n">
        <v>0</v>
      </c>
      <c r="N236" s="609" t="n">
        <v>0</v>
      </c>
      <c r="O236" s="612" t="n">
        <v>940</v>
      </c>
      <c r="P236" s="609" t="n">
        <v>120</v>
      </c>
      <c r="Q236" s="609" t="n">
        <v>290</v>
      </c>
      <c r="R236" s="609" t="n">
        <v>120</v>
      </c>
      <c r="S236" s="609" t="n">
        <v>790</v>
      </c>
      <c r="T236" s="609" t="n"/>
      <c r="U236" s="609" t="n"/>
      <c r="V236" s="609">
        <f>KONWERTUJ_TWARDOSC(AA236,tabela_twardosci!$C$8:$C$69,tabela_twardosci!$K$8:$K$69)</f>
        <v/>
      </c>
      <c r="W236" s="609" t="n"/>
      <c r="X236" s="609" t="n"/>
      <c r="Y236" s="610" t="n">
        <v>9</v>
      </c>
      <c r="Z236" s="611" t="n"/>
      <c r="AA236" s="611" t="n">
        <v>45</v>
      </c>
      <c r="AB236" s="611" t="n"/>
      <c r="AC236" s="611" t="n"/>
      <c r="AD236" s="611" t="n"/>
      <c r="AE236" s="611" t="n"/>
      <c r="AF236" s="309">
        <f>NOT(OR(ISBLANK(S236),ISBLANK(T236),ISBLANK(U236),ISBLANK(V236),AND(ISBLANK(W236),ISBLANK(X236))))</f>
        <v/>
      </c>
      <c r="AG236" s="309" t="n">
        <v>50</v>
      </c>
      <c r="AH236" s="309">
        <f>IF(AG236&lt;=30,1,IF(AG236&lt;=60,2,IF(AG236&lt;=100,3,"bd")))</f>
        <v/>
      </c>
      <c r="AI236" s="309">
        <f>AND(A236&gt;=zakresy_produkcyjne!B$2,A236&lt;=zakresy_produkcyjne!B$3)</f>
        <v/>
      </c>
      <c r="AJ236" s="309">
        <f>AND(B236&gt;=zakresy_produkcyjne!C$2,B236&lt;=zakresy_produkcyjne!C$3)</f>
        <v/>
      </c>
      <c r="AK236" s="309">
        <f>AND(C236&gt;=zakresy_produkcyjne!D$2,C236&lt;=zakresy_produkcyjne!D$3)</f>
        <v/>
      </c>
      <c r="AL236" s="309">
        <f>AND(D236&gt;=zakresy_produkcyjne!E$2,D236&lt;=zakresy_produkcyjne!E$3)</f>
        <v/>
      </c>
      <c r="AM236" s="309">
        <f>AND(E236&gt;=zakresy_produkcyjne!F$2,E236&lt;=zakresy_produkcyjne!F$3)</f>
        <v/>
      </c>
      <c r="AN236" s="309">
        <f>AND(F236&gt;=zakresy_produkcyjne!G$2,F236&lt;=zakresy_produkcyjne!G$3)</f>
        <v/>
      </c>
      <c r="AO236" s="309">
        <f>AND(G236&gt;=zakresy_produkcyjne!H$2,G236&lt;=zakresy_produkcyjne!H$3)</f>
        <v/>
      </c>
      <c r="AP236" s="309">
        <f>AND(O236&gt;=zakresy_produkcyjne!I$2,O236&lt;=zakresy_produkcyjne!I$3)</f>
        <v/>
      </c>
      <c r="AQ236" s="309">
        <f>AND(P236&gt;=zakresy_produkcyjne!J$2,P236&lt;=zakresy_produkcyjne!J$3)</f>
        <v/>
      </c>
      <c r="AR236" s="309">
        <f>AND(Q236&gt;=zakresy_produkcyjne!K$2,Q236&lt;=zakresy_produkcyjne!K$3)</f>
        <v/>
      </c>
      <c r="AS236" s="309">
        <f>AND(R236&gt;=zakresy_produkcyjne!L$2,R236&lt;=zakresy_produkcyjne!L$3)</f>
        <v/>
      </c>
      <c r="AT236" s="309">
        <f>AND(AI236:AO236)</f>
        <v/>
      </c>
      <c r="AU236" s="309">
        <f>AND(AP236:AS236)</f>
        <v/>
      </c>
      <c r="AV236" s="309">
        <f>AND(AT236:AU236)</f>
        <v/>
      </c>
      <c r="AW236" s="309">
        <f>AI236*zakresy_produkcyjne!B$4+AJ236*zakresy_produkcyjne!C$4+AK236*zakresy_produkcyjne!D$4+AL236*zakresy_produkcyjne!E$4+AM236*zakresy_produkcyjne!F$4+AN236*zakresy_produkcyjne!G$4+AO236*zakresy_produkcyjne!H$4+AP236*zakresy_produkcyjne!I$4+AQ236*zakresy_produkcyjne!J$4+AR236*zakresy_produkcyjne!K$4+AS236*zakresy_produkcyjne!L$4</f>
        <v/>
      </c>
      <c r="BE236" s="309" t="n">
        <v>749.2</v>
      </c>
      <c r="BF236" s="309" t="n">
        <v>1142.785</v>
      </c>
      <c r="BG236" s="309" t="n">
        <v>2.2119</v>
      </c>
      <c r="BH236" s="309" t="n">
        <v>416.22</v>
      </c>
      <c r="BI236" s="309" t="n">
        <v>59.466</v>
      </c>
      <c r="BJ236" s="309">
        <f>IF(S236&lt;&gt;"",S236,BE236)</f>
        <v/>
      </c>
      <c r="BK236" s="309">
        <f>IF(T236&lt;&gt;"",T236,BF236)</f>
        <v/>
      </c>
      <c r="BL236" s="309">
        <f>IF(U236&lt;&gt;"",U236,BG236)</f>
        <v/>
      </c>
      <c r="BM236" s="309">
        <f>IF(V236&lt;&gt;"",V236,BH236)</f>
        <v/>
      </c>
      <c r="BN236" s="309">
        <f>IF(X236&lt;&gt;"",X236,BI236)</f>
        <v/>
      </c>
    </row>
    <row customHeight="1" ht="15" r="237" s="311">
      <c r="A237" s="609" t="n">
        <v>3.5</v>
      </c>
      <c r="B237" s="609" t="n">
        <v>2.5</v>
      </c>
      <c r="C237" s="609" t="n">
        <v>0.25</v>
      </c>
      <c r="D237" s="609" t="n">
        <v>0.73</v>
      </c>
      <c r="E237" s="609" t="n">
        <v>0.8</v>
      </c>
      <c r="F237" s="609" t="n">
        <v>0.9</v>
      </c>
      <c r="G237" s="609" t="n">
        <v>0.4</v>
      </c>
      <c r="H237" s="609" t="n">
        <v>0</v>
      </c>
      <c r="I237" s="609" t="n">
        <v>0</v>
      </c>
      <c r="J237" s="609" t="n">
        <v>0</v>
      </c>
      <c r="K237" s="609" t="n">
        <v>0</v>
      </c>
      <c r="L237" s="609" t="n">
        <v>0</v>
      </c>
      <c r="M237" s="609" t="n">
        <v>0</v>
      </c>
      <c r="N237" s="609" t="n">
        <v>0</v>
      </c>
      <c r="O237" s="612" t="n">
        <v>940</v>
      </c>
      <c r="P237" s="609" t="n">
        <v>120</v>
      </c>
      <c r="Q237" s="612" t="n">
        <v>320</v>
      </c>
      <c r="R237" s="609" t="n">
        <v>120</v>
      </c>
      <c r="S237" s="609" t="n">
        <v>740</v>
      </c>
      <c r="T237" s="609" t="n"/>
      <c r="U237" s="609" t="n"/>
      <c r="V237" s="609">
        <f>KONWERTUJ_TWARDOSC(AA237,tabela_twardosci!$C$8:$C$69,tabela_twardosci!$K$8:$K$69)</f>
        <v/>
      </c>
      <c r="W237" s="609" t="n"/>
      <c r="X237" s="609" t="n"/>
      <c r="Y237" s="610" t="n">
        <v>9</v>
      </c>
      <c r="Z237" s="611" t="n"/>
      <c r="AA237" s="611" t="n">
        <v>41</v>
      </c>
      <c r="AB237" s="611" t="n"/>
      <c r="AC237" s="611" t="n"/>
      <c r="AD237" s="611" t="n"/>
      <c r="AE237" s="611" t="n"/>
      <c r="AF237" s="309">
        <f>NOT(OR(ISBLANK(S237),ISBLANK(T237),ISBLANK(U237),ISBLANK(V237),AND(ISBLANK(W237),ISBLANK(X237))))</f>
        <v/>
      </c>
      <c r="AG237" s="309" t="n">
        <v>50</v>
      </c>
      <c r="AH237" s="309">
        <f>IF(AG237&lt;=30,1,IF(AG237&lt;=60,2,IF(AG237&lt;=100,3,"bd")))</f>
        <v/>
      </c>
      <c r="AI237" s="309">
        <f>AND(A237&gt;=zakresy_produkcyjne!B$2,A237&lt;=zakresy_produkcyjne!B$3)</f>
        <v/>
      </c>
      <c r="AJ237" s="309">
        <f>AND(B237&gt;=zakresy_produkcyjne!C$2,B237&lt;=zakresy_produkcyjne!C$3)</f>
        <v/>
      </c>
      <c r="AK237" s="309">
        <f>AND(C237&gt;=zakresy_produkcyjne!D$2,C237&lt;=zakresy_produkcyjne!D$3)</f>
        <v/>
      </c>
      <c r="AL237" s="309">
        <f>AND(D237&gt;=zakresy_produkcyjne!E$2,D237&lt;=zakresy_produkcyjne!E$3)</f>
        <v/>
      </c>
      <c r="AM237" s="309">
        <f>AND(E237&gt;=zakresy_produkcyjne!F$2,E237&lt;=zakresy_produkcyjne!F$3)</f>
        <v/>
      </c>
      <c r="AN237" s="309">
        <f>AND(F237&gt;=zakresy_produkcyjne!G$2,F237&lt;=zakresy_produkcyjne!G$3)</f>
        <v/>
      </c>
      <c r="AO237" s="309">
        <f>AND(G237&gt;=zakresy_produkcyjne!H$2,G237&lt;=zakresy_produkcyjne!H$3)</f>
        <v/>
      </c>
      <c r="AP237" s="309">
        <f>AND(O237&gt;=zakresy_produkcyjne!I$2,O237&lt;=zakresy_produkcyjne!I$3)</f>
        <v/>
      </c>
      <c r="AQ237" s="309">
        <f>AND(P237&gt;=zakresy_produkcyjne!J$2,P237&lt;=zakresy_produkcyjne!J$3)</f>
        <v/>
      </c>
      <c r="AR237" s="309">
        <f>AND(Q237&gt;=zakresy_produkcyjne!K$2,Q237&lt;=zakresy_produkcyjne!K$3)</f>
        <v/>
      </c>
      <c r="AS237" s="309">
        <f>AND(R237&gt;=zakresy_produkcyjne!L$2,R237&lt;=zakresy_produkcyjne!L$3)</f>
        <v/>
      </c>
      <c r="AT237" s="309">
        <f>AND(AI237:AO237)</f>
        <v/>
      </c>
      <c r="AU237" s="309">
        <f>AND(AP237:AS237)</f>
        <v/>
      </c>
      <c r="AV237" s="309">
        <f>AND(AT237:AU237)</f>
        <v/>
      </c>
      <c r="AW237" s="309">
        <f>AI237*zakresy_produkcyjne!B$4+AJ237*zakresy_produkcyjne!C$4+AK237*zakresy_produkcyjne!D$4+AL237*zakresy_produkcyjne!E$4+AM237*zakresy_produkcyjne!F$4+AN237*zakresy_produkcyjne!G$4+AO237*zakresy_produkcyjne!H$4+AP237*zakresy_produkcyjne!I$4+AQ237*zakresy_produkcyjne!J$4+AR237*zakresy_produkcyjne!K$4+AS237*zakresy_produkcyjne!L$4</f>
        <v/>
      </c>
      <c r="BE237" s="309" t="n">
        <v>733.5</v>
      </c>
      <c r="BF237" s="309" t="n">
        <v>972.228</v>
      </c>
      <c r="BG237" s="309" t="n">
        <v>4.1346</v>
      </c>
      <c r="BH237" s="309" t="n">
        <v>380.72423168328</v>
      </c>
      <c r="BI237" s="309" t="n">
        <v>70.684</v>
      </c>
      <c r="BJ237" s="309">
        <f>IF(S237&lt;&gt;"",S237,BE237)</f>
        <v/>
      </c>
      <c r="BK237" s="309">
        <f>IF(T237&lt;&gt;"",T237,BF237)</f>
        <v/>
      </c>
      <c r="BL237" s="309">
        <f>IF(U237&lt;&gt;"",U237,BG237)</f>
        <v/>
      </c>
      <c r="BM237" s="309">
        <f>IF(V237&lt;&gt;"",V237,BH237)</f>
        <v/>
      </c>
      <c r="BN237" s="309">
        <f>IF(X237&lt;&gt;"",X237,BI237)</f>
        <v/>
      </c>
    </row>
    <row customHeight="1" ht="15" r="238" s="311">
      <c r="A238" s="609" t="n">
        <v>3.5</v>
      </c>
      <c r="B238" s="609" t="n">
        <v>2.5</v>
      </c>
      <c r="C238" s="609" t="n">
        <v>0.25</v>
      </c>
      <c r="D238" s="609" t="n">
        <v>0.73</v>
      </c>
      <c r="E238" s="609" t="n">
        <v>0.8</v>
      </c>
      <c r="F238" s="609" t="n">
        <v>0.9</v>
      </c>
      <c r="G238" s="609" t="n">
        <v>0.4</v>
      </c>
      <c r="H238" s="609" t="n">
        <v>0</v>
      </c>
      <c r="I238" s="609" t="n">
        <v>0</v>
      </c>
      <c r="J238" s="609" t="n">
        <v>0</v>
      </c>
      <c r="K238" s="609" t="n">
        <v>0</v>
      </c>
      <c r="L238" s="609" t="n">
        <v>0</v>
      </c>
      <c r="M238" s="609" t="n">
        <v>0</v>
      </c>
      <c r="N238" s="609" t="n">
        <v>0</v>
      </c>
      <c r="O238" s="612" t="n">
        <v>940</v>
      </c>
      <c r="P238" s="609" t="n">
        <v>120</v>
      </c>
      <c r="Q238" s="612" t="n">
        <v>350</v>
      </c>
      <c r="R238" s="609" t="n">
        <v>120</v>
      </c>
      <c r="S238" s="609" t="n">
        <v>670</v>
      </c>
      <c r="T238" s="609" t="n"/>
      <c r="U238" s="609" t="n"/>
      <c r="V238" s="609">
        <f>KONWERTUJ_TWARDOSC(AA238,tabela_twardosci!$C$8:$C$69,tabela_twardosci!$K$8:$K$69)</f>
        <v/>
      </c>
      <c r="W238" s="609" t="n"/>
      <c r="X238" s="609" t="n"/>
      <c r="Y238" s="610" t="n">
        <v>9</v>
      </c>
      <c r="Z238" s="611" t="n"/>
      <c r="AA238" s="611" t="n">
        <v>37</v>
      </c>
      <c r="AB238" s="611" t="n"/>
      <c r="AC238" s="611" t="n"/>
      <c r="AD238" s="611" t="n"/>
      <c r="AE238" s="611" t="n"/>
      <c r="AF238" s="309">
        <f>NOT(OR(ISBLANK(S238),ISBLANK(T238),ISBLANK(U238),ISBLANK(V238),AND(ISBLANK(W238),ISBLANK(X238))))</f>
        <v/>
      </c>
      <c r="AG238" s="309" t="n">
        <v>50</v>
      </c>
      <c r="AH238" s="309">
        <f>IF(AG238&lt;=30,1,IF(AG238&lt;=60,2,IF(AG238&lt;=100,3,"bd")))</f>
        <v/>
      </c>
      <c r="AI238" s="309">
        <f>AND(A238&gt;=zakresy_produkcyjne!B$2,A238&lt;=zakresy_produkcyjne!B$3)</f>
        <v/>
      </c>
      <c r="AJ238" s="309">
        <f>AND(B238&gt;=zakresy_produkcyjne!C$2,B238&lt;=zakresy_produkcyjne!C$3)</f>
        <v/>
      </c>
      <c r="AK238" s="309">
        <f>AND(C238&gt;=zakresy_produkcyjne!D$2,C238&lt;=zakresy_produkcyjne!D$3)</f>
        <v/>
      </c>
      <c r="AL238" s="309">
        <f>AND(D238&gt;=zakresy_produkcyjne!E$2,D238&lt;=zakresy_produkcyjne!E$3)</f>
        <v/>
      </c>
      <c r="AM238" s="309">
        <f>AND(E238&gt;=zakresy_produkcyjne!F$2,E238&lt;=zakresy_produkcyjne!F$3)</f>
        <v/>
      </c>
      <c r="AN238" s="309">
        <f>AND(F238&gt;=zakresy_produkcyjne!G$2,F238&lt;=zakresy_produkcyjne!G$3)</f>
        <v/>
      </c>
      <c r="AO238" s="309">
        <f>AND(G238&gt;=zakresy_produkcyjne!H$2,G238&lt;=zakresy_produkcyjne!H$3)</f>
        <v/>
      </c>
      <c r="AP238" s="309">
        <f>AND(O238&gt;=zakresy_produkcyjne!I$2,O238&lt;=zakresy_produkcyjne!I$3)</f>
        <v/>
      </c>
      <c r="AQ238" s="309">
        <f>AND(P238&gt;=zakresy_produkcyjne!J$2,P238&lt;=zakresy_produkcyjne!J$3)</f>
        <v/>
      </c>
      <c r="AR238" s="309">
        <f>AND(Q238&gt;=zakresy_produkcyjne!K$2,Q238&lt;=zakresy_produkcyjne!K$3)</f>
        <v/>
      </c>
      <c r="AS238" s="309">
        <f>AND(R238&gt;=zakresy_produkcyjne!L$2,R238&lt;=zakresy_produkcyjne!L$3)</f>
        <v/>
      </c>
      <c r="AT238" s="309">
        <f>AND(AI238:AO238)</f>
        <v/>
      </c>
      <c r="AU238" s="309">
        <f>AND(AP238:AS238)</f>
        <v/>
      </c>
      <c r="AV238" s="309">
        <f>AND(AT238:AU238)</f>
        <v/>
      </c>
      <c r="AW238" s="309">
        <f>AI238*zakresy_produkcyjne!B$4+AJ238*zakresy_produkcyjne!C$4+AK238*zakresy_produkcyjne!D$4+AL238*zakresy_produkcyjne!E$4+AM238*zakresy_produkcyjne!F$4+AN238*zakresy_produkcyjne!G$4+AO238*zakresy_produkcyjne!H$4+AP238*zakresy_produkcyjne!I$4+AQ238*zakresy_produkcyjne!J$4+AR238*zakresy_produkcyjne!K$4+AS238*zakresy_produkcyjne!L$4</f>
        <v/>
      </c>
      <c r="BE238" s="309" t="n">
        <v>675.5</v>
      </c>
      <c r="BF238" s="309" t="n">
        <v>719.27</v>
      </c>
      <c r="BG238" s="309" t="n">
        <v>6.5669</v>
      </c>
      <c r="BH238" s="309" t="n">
        <v>358.64</v>
      </c>
      <c r="BI238" s="309" t="n">
        <v>59.727</v>
      </c>
      <c r="BJ238" s="309">
        <f>IF(S238&lt;&gt;"",S238,BE238)</f>
        <v/>
      </c>
      <c r="BK238" s="309">
        <f>IF(T238&lt;&gt;"",T238,BF238)</f>
        <v/>
      </c>
      <c r="BL238" s="309">
        <f>IF(U238&lt;&gt;"",U238,BG238)</f>
        <v/>
      </c>
      <c r="BM238" s="309">
        <f>IF(V238&lt;&gt;"",V238,BH238)</f>
        <v/>
      </c>
      <c r="BN238" s="309">
        <f>IF(X238&lt;&gt;"",X238,BI238)</f>
        <v/>
      </c>
    </row>
    <row customHeight="1" ht="15" r="239" s="311"/>
    <row customHeight="1" ht="15" r="240" s="311"/>
    <row customHeight="1" ht="15" r="241" s="311"/>
    <row customHeight="1" ht="12" r="242" s="311">
      <c r="A242" s="453" t="n">
        <v>3.21</v>
      </c>
      <c r="B242" s="453" t="n">
        <v>2.57</v>
      </c>
      <c r="C242" s="453" t="n">
        <v>0.28</v>
      </c>
      <c r="D242" s="453" t="n">
        <v>0.024</v>
      </c>
      <c r="E242" s="453" t="n">
        <v>0</v>
      </c>
      <c r="F242" s="453" t="n">
        <v>0.098</v>
      </c>
      <c r="G242" s="453" t="n">
        <v>0.015</v>
      </c>
      <c r="H242" s="453" t="n">
        <v>0.01</v>
      </c>
      <c r="I242" s="453" t="n">
        <v>0.061</v>
      </c>
      <c r="J242" s="453" t="n">
        <v>0</v>
      </c>
      <c r="K242" s="453" t="n">
        <v>0.036</v>
      </c>
      <c r="L242" s="453" t="n">
        <v>0</v>
      </c>
      <c r="M242" s="453" t="n">
        <v>0</v>
      </c>
      <c r="N242" s="453" t="n">
        <v>0</v>
      </c>
      <c r="O242" s="453" t="n">
        <v>830</v>
      </c>
      <c r="P242" s="453" t="n">
        <v>60</v>
      </c>
      <c r="Q242" s="453" t="n">
        <v>400</v>
      </c>
      <c r="R242" s="453" t="n">
        <v>15</v>
      </c>
      <c r="S242" s="453" t="n">
        <v>847</v>
      </c>
      <c r="T242" s="454" t="n"/>
      <c r="U242" s="453" t="n">
        <v>4.1</v>
      </c>
      <c r="V242" s="453">
        <f>KONWERTUJ_TWARDOSC(AE242,tabela_twardosci!$M$8:$M$69,tabela_twardosci!$K$8:$K$69)</f>
        <v/>
      </c>
      <c r="W242" s="453" t="n"/>
      <c r="X242" s="453" t="n">
        <v>241.7</v>
      </c>
      <c r="Y242" s="613" t="n">
        <v>35</v>
      </c>
      <c r="Z242" s="453" t="n"/>
      <c r="AA242" s="453" t="n"/>
      <c r="AB242" s="453" t="n"/>
      <c r="AC242" s="453" t="n"/>
      <c r="AD242" s="453" t="n"/>
      <c r="AE242" s="453" t="n">
        <v>260</v>
      </c>
      <c r="AF242" s="309">
        <f>NOT(OR(ISBLANK(S242),ISBLANK(T242),ISBLANK(U242),ISBLANK(V242),AND(ISBLANK(W242),ISBLANK(X242))))</f>
        <v/>
      </c>
      <c r="AG242" s="309" t="n">
        <v>25</v>
      </c>
      <c r="AH242" s="309">
        <f>IF(AG242&lt;=30,1,IF(AG242&lt;=60,2,IF(AG242&lt;=100,3,"bd")))</f>
        <v/>
      </c>
      <c r="AI242" s="309">
        <f>AND(A242&gt;=zakresy_produkcyjne!B$2,A242&lt;=zakresy_produkcyjne!B$3)</f>
        <v/>
      </c>
      <c r="AJ242" s="309">
        <f>AND(B242&gt;=zakresy_produkcyjne!C$2,B242&lt;=zakresy_produkcyjne!C$3)</f>
        <v/>
      </c>
      <c r="AK242" s="309">
        <f>AND(C242&gt;=zakresy_produkcyjne!D$2,C242&lt;=zakresy_produkcyjne!D$3)</f>
        <v/>
      </c>
      <c r="AL242" s="309">
        <f>AND(D242&gt;=zakresy_produkcyjne!E$2,D242&lt;=zakresy_produkcyjne!E$3)</f>
        <v/>
      </c>
      <c r="AM242" s="309">
        <f>AND(E242&gt;=zakresy_produkcyjne!F$2,E242&lt;=zakresy_produkcyjne!F$3)</f>
        <v/>
      </c>
      <c r="AN242" s="309">
        <f>AND(F242&gt;=zakresy_produkcyjne!G$2,F242&lt;=zakresy_produkcyjne!G$3)</f>
        <v/>
      </c>
      <c r="AO242" s="309">
        <f>AND(G242&gt;=zakresy_produkcyjne!H$2,G242&lt;=zakresy_produkcyjne!H$3)</f>
        <v/>
      </c>
      <c r="AP242" s="309">
        <f>AND(O242&gt;=zakresy_produkcyjne!I$2,O242&lt;=zakresy_produkcyjne!I$3)</f>
        <v/>
      </c>
      <c r="AQ242" s="309">
        <f>AND(P242&gt;=zakresy_produkcyjne!J$2,P242&lt;=zakresy_produkcyjne!J$3)</f>
        <v/>
      </c>
      <c r="AR242" s="309">
        <f>AND(Q242&gt;=zakresy_produkcyjne!K$2,Q242&lt;=zakresy_produkcyjne!K$3)</f>
        <v/>
      </c>
      <c r="AS242" s="309">
        <f>AND(R242&gt;=zakresy_produkcyjne!L$2,R242&lt;=zakresy_produkcyjne!L$3)</f>
        <v/>
      </c>
      <c r="AT242" s="309">
        <f>AND(AI242:AO242)</f>
        <v/>
      </c>
      <c r="AU242" s="309">
        <f>AND(AP242:AS242)</f>
        <v/>
      </c>
      <c r="AV242" s="309">
        <f>AND(AT242:AU242)</f>
        <v/>
      </c>
      <c r="AW242" s="309">
        <f>AI242*zakresy_produkcyjne!B$4+AJ242*zakresy_produkcyjne!C$4+AK242*zakresy_produkcyjne!D$4+AL242*zakresy_produkcyjne!E$4+AM242*zakresy_produkcyjne!F$4+AN242*zakresy_produkcyjne!G$4+AO242*zakresy_produkcyjne!H$4+AP242*zakresy_produkcyjne!I$4+AQ242*zakresy_produkcyjne!J$4+AR242*zakresy_produkcyjne!K$4+AS242*zakresy_produkcyjne!L$4</f>
        <v/>
      </c>
      <c r="AY242" s="309" t="n">
        <v>425</v>
      </c>
      <c r="AZ242" s="309" t="n">
        <v>277</v>
      </c>
      <c r="BA242" s="309" t="n">
        <v>24.5</v>
      </c>
      <c r="BB242" s="309" t="n">
        <v>157</v>
      </c>
      <c r="BC242" s="309" t="n">
        <v>121</v>
      </c>
      <c r="BE242" s="309" t="n">
        <v>826.76957371485</v>
      </c>
      <c r="BF242" s="309" t="n">
        <v>628.11913517956</v>
      </c>
      <c r="BG242" s="309" t="n">
        <v>8.8596443611107</v>
      </c>
      <c r="BH242" s="309" t="n">
        <v>245.356937462405</v>
      </c>
      <c r="BI242" s="309" t="n">
        <v>122.840282733141</v>
      </c>
      <c r="BJ242" s="309">
        <f>IF(S242&lt;&gt;"",S242,BE242)</f>
        <v/>
      </c>
      <c r="BK242" s="309">
        <f>IF(T242&lt;&gt;"",T242,BF242)</f>
        <v/>
      </c>
      <c r="BL242" s="309">
        <f>IF(U242&lt;&gt;"",U242,BG242)</f>
        <v/>
      </c>
      <c r="BM242" s="309">
        <f>IF(V242&lt;&gt;"",V242,BH242)</f>
        <v/>
      </c>
      <c r="BN242" s="309">
        <f>IF(X242&lt;&gt;"",X242,BI242)</f>
        <v/>
      </c>
      <c r="BO242" s="309">
        <f>ABS(BE242-BJ242)</f>
        <v/>
      </c>
      <c r="BP242" s="328" t="n"/>
    </row>
    <row customHeight="1" ht="13.8" r="243" s="311">
      <c r="A243" s="453" t="n">
        <v>3.21</v>
      </c>
      <c r="B243" s="453" t="n">
        <v>2.57</v>
      </c>
      <c r="C243" s="453" t="n">
        <v>0.28</v>
      </c>
      <c r="D243" s="453" t="n">
        <v>0.024</v>
      </c>
      <c r="E243" s="453" t="n">
        <v>0</v>
      </c>
      <c r="F243" s="453" t="n">
        <v>0.098</v>
      </c>
      <c r="G243" s="453" t="n">
        <v>0.015</v>
      </c>
      <c r="H243" s="453" t="n">
        <v>0.01</v>
      </c>
      <c r="I243" s="453" t="n">
        <v>0.061</v>
      </c>
      <c r="J243" s="453" t="n">
        <v>0</v>
      </c>
      <c r="K243" s="453" t="n">
        <v>0.036</v>
      </c>
      <c r="L243" s="453" t="n">
        <v>0</v>
      </c>
      <c r="M243" s="453" t="n">
        <v>0</v>
      </c>
      <c r="N243" s="453" t="n">
        <v>0</v>
      </c>
      <c r="O243" s="453" t="n">
        <v>830</v>
      </c>
      <c r="P243" s="453" t="n">
        <v>60</v>
      </c>
      <c r="Q243" s="453" t="n">
        <v>350</v>
      </c>
      <c r="R243" s="453" t="n">
        <v>15</v>
      </c>
      <c r="S243" s="453" t="n">
        <v>878</v>
      </c>
      <c r="T243" s="454" t="n"/>
      <c r="U243" s="453" t="n">
        <v>6.9</v>
      </c>
      <c r="V243" s="453">
        <f>KONWERTUJ_TWARDOSC(AE243,tabela_twardosci!$M$8:$M$69,tabela_twardosci!$K$8:$K$69)</f>
        <v/>
      </c>
      <c r="W243" s="453" t="n"/>
      <c r="X243" s="453" t="n">
        <v>160</v>
      </c>
      <c r="Y243" s="613" t="n">
        <v>35</v>
      </c>
      <c r="Z243" s="453" t="n"/>
      <c r="AA243" s="453" t="n"/>
      <c r="AB243" s="453" t="n"/>
      <c r="AC243" s="453" t="n"/>
      <c r="AD243" s="453" t="n"/>
      <c r="AE243" s="453" t="n">
        <v>355</v>
      </c>
      <c r="AF243" s="309">
        <f>NOT(OR(ISBLANK(S243),ISBLANK(T243),ISBLANK(U243),ISBLANK(V243),AND(ISBLANK(W243),ISBLANK(X243))))</f>
        <v/>
      </c>
      <c r="AG243" s="309" t="n">
        <v>25</v>
      </c>
      <c r="AH243" s="309">
        <f>IF(AG243&lt;=30,1,IF(AG243&lt;=60,2,IF(AG243&lt;=100,3,"bd")))</f>
        <v/>
      </c>
      <c r="AI243" s="309">
        <f>AND(A243&gt;=zakresy_produkcyjne!B$2,A243&lt;=zakresy_produkcyjne!B$3)</f>
        <v/>
      </c>
      <c r="AJ243" s="309">
        <f>AND(B243&gt;=zakresy_produkcyjne!C$2,B243&lt;=zakresy_produkcyjne!C$3)</f>
        <v/>
      </c>
      <c r="AK243" s="309">
        <f>AND(C243&gt;=zakresy_produkcyjne!D$2,C243&lt;=zakresy_produkcyjne!D$3)</f>
        <v/>
      </c>
      <c r="AL243" s="309">
        <f>AND(D243&gt;=zakresy_produkcyjne!E$2,D243&lt;=zakresy_produkcyjne!E$3)</f>
        <v/>
      </c>
      <c r="AM243" s="309">
        <f>AND(E243&gt;=zakresy_produkcyjne!F$2,E243&lt;=zakresy_produkcyjne!F$3)</f>
        <v/>
      </c>
      <c r="AN243" s="309">
        <f>AND(F243&gt;=zakresy_produkcyjne!G$2,F243&lt;=zakresy_produkcyjne!G$3)</f>
        <v/>
      </c>
      <c r="AO243" s="309">
        <f>AND(G243&gt;=zakresy_produkcyjne!H$2,G243&lt;=zakresy_produkcyjne!H$3)</f>
        <v/>
      </c>
      <c r="AP243" s="309">
        <f>AND(O243&gt;=zakresy_produkcyjne!I$2,O243&lt;=zakresy_produkcyjne!I$3)</f>
        <v/>
      </c>
      <c r="AQ243" s="309">
        <f>AND(P243&gt;=zakresy_produkcyjne!J$2,P243&lt;=zakresy_produkcyjne!J$3)</f>
        <v/>
      </c>
      <c r="AR243" s="309">
        <f>AND(Q243&gt;=zakresy_produkcyjne!K$2,Q243&lt;=zakresy_produkcyjne!K$3)</f>
        <v/>
      </c>
      <c r="AS243" s="309">
        <f>AND(R243&gt;=zakresy_produkcyjne!L$2,R243&lt;=zakresy_produkcyjne!L$3)</f>
        <v/>
      </c>
      <c r="AT243" s="309">
        <f>AND(AI243:AO243)</f>
        <v/>
      </c>
      <c r="AU243" s="309">
        <f>AND(AP243:AS243)</f>
        <v/>
      </c>
      <c r="AV243" s="309">
        <f>AND(AT243:AU243)</f>
        <v/>
      </c>
      <c r="AW243" s="309">
        <f>AI243*zakresy_produkcyjne!B$4+AJ243*zakresy_produkcyjne!C$4+AK243*zakresy_produkcyjne!D$4+AL243*zakresy_produkcyjne!E$4+AM243*zakresy_produkcyjne!F$4+AN243*zakresy_produkcyjne!G$4+AO243*zakresy_produkcyjne!H$4+AP243*zakresy_produkcyjne!I$4+AQ243*zakresy_produkcyjne!J$4+AR243*zakresy_produkcyjne!K$4+AS243*zakresy_produkcyjne!L$4</f>
        <v/>
      </c>
      <c r="AY243" s="309" t="n">
        <v>425</v>
      </c>
      <c r="AZ243" s="309" t="n">
        <v>277</v>
      </c>
      <c r="BA243" s="309" t="n">
        <v>24.5</v>
      </c>
      <c r="BB243" s="309" t="n">
        <v>157</v>
      </c>
      <c r="BC243" s="309" t="n">
        <v>121</v>
      </c>
      <c r="BE243" s="309" t="n">
        <v>984.735077357398</v>
      </c>
      <c r="BF243" s="309" t="n">
        <v>791.33944922496</v>
      </c>
      <c r="BG243" s="309" t="n">
        <v>6.91517736022939</v>
      </c>
      <c r="BH243" s="309" t="n">
        <v>312.278801593188</v>
      </c>
      <c r="BI243" s="309" t="n">
        <v>115.072526909046</v>
      </c>
      <c r="BJ243" s="309">
        <f>IF(S243&lt;&gt;"",S243,BE243)</f>
        <v/>
      </c>
      <c r="BK243" s="309">
        <f>IF(T243&lt;&gt;"",T243,BF243)</f>
        <v/>
      </c>
      <c r="BL243" s="309">
        <f>IF(U243&lt;&gt;"",U243,BG243)</f>
        <v/>
      </c>
      <c r="BM243" s="309">
        <f>IF(V243&lt;&gt;"",V243,BH243)</f>
        <v/>
      </c>
      <c r="BN243" s="309">
        <f>IF(X243&lt;&gt;"",X243,BI243)</f>
        <v/>
      </c>
      <c r="BO243" s="309">
        <f>ABS(BE243-BJ243)</f>
        <v/>
      </c>
      <c r="BP243" s="328" t="n"/>
    </row>
    <row customHeight="1" ht="13.8" r="244" s="311">
      <c r="A244" s="453" t="n">
        <v>3.21</v>
      </c>
      <c r="B244" s="453" t="n">
        <v>2.57</v>
      </c>
      <c r="C244" s="453" t="n">
        <v>0.28</v>
      </c>
      <c r="D244" s="453" t="n">
        <v>0.024</v>
      </c>
      <c r="E244" s="453" t="n">
        <v>0</v>
      </c>
      <c r="F244" s="453" t="n">
        <v>0.098</v>
      </c>
      <c r="G244" s="453" t="n">
        <v>0.015</v>
      </c>
      <c r="H244" s="453" t="n">
        <v>0.01</v>
      </c>
      <c r="I244" s="453" t="n">
        <v>0.061</v>
      </c>
      <c r="J244" s="453" t="n">
        <v>0</v>
      </c>
      <c r="K244" s="453" t="n">
        <v>0.036</v>
      </c>
      <c r="L244" s="453" t="n">
        <v>0</v>
      </c>
      <c r="M244" s="453" t="n">
        <v>0</v>
      </c>
      <c r="N244" s="453" t="n">
        <v>0</v>
      </c>
      <c r="O244" s="453" t="n">
        <v>830</v>
      </c>
      <c r="P244" s="453" t="n">
        <v>60</v>
      </c>
      <c r="Q244" s="453" t="n">
        <v>325</v>
      </c>
      <c r="R244" s="453" t="n">
        <v>15</v>
      </c>
      <c r="S244" s="454" t="n"/>
      <c r="T244" s="454" t="n"/>
      <c r="U244" s="453" t="n"/>
      <c r="V244" s="453">
        <f>KONWERTUJ_TWARDOSC(AE244,tabela_twardosci!$M$8:$M$69,tabela_twardosci!$K$8:$K$69)</f>
        <v/>
      </c>
      <c r="W244" s="453" t="n"/>
      <c r="X244" s="453" t="n">
        <v>58.9</v>
      </c>
      <c r="Y244" s="613" t="n">
        <v>35</v>
      </c>
      <c r="Z244" s="453" t="n"/>
      <c r="AA244" s="453" t="n"/>
      <c r="AB244" s="453" t="n"/>
      <c r="AC244" s="453" t="n"/>
      <c r="AD244" s="453" t="n"/>
      <c r="AE244" s="453" t="n">
        <v>355</v>
      </c>
      <c r="AF244" s="309">
        <f>NOT(OR(ISBLANK(S244),ISBLANK(T244),ISBLANK(U244),ISBLANK(V244),AND(ISBLANK(W244),ISBLANK(X244))))</f>
        <v/>
      </c>
      <c r="AG244" s="309" t="n">
        <v>25</v>
      </c>
      <c r="AH244" s="309">
        <f>IF(AG244&lt;=30,1,IF(AG244&lt;=60,2,IF(AG244&lt;=100,3,"bd")))</f>
        <v/>
      </c>
      <c r="AI244" s="309">
        <f>AND(A244&gt;=zakresy_produkcyjne!B$2,A244&lt;=zakresy_produkcyjne!B$3)</f>
        <v/>
      </c>
      <c r="AJ244" s="309">
        <f>AND(B244&gt;=zakresy_produkcyjne!C$2,B244&lt;=zakresy_produkcyjne!C$3)</f>
        <v/>
      </c>
      <c r="AK244" s="309">
        <f>AND(C244&gt;=zakresy_produkcyjne!D$2,C244&lt;=zakresy_produkcyjne!D$3)</f>
        <v/>
      </c>
      <c r="AL244" s="309">
        <f>AND(D244&gt;=zakresy_produkcyjne!E$2,D244&lt;=zakresy_produkcyjne!E$3)</f>
        <v/>
      </c>
      <c r="AM244" s="309">
        <f>AND(E244&gt;=zakresy_produkcyjne!F$2,E244&lt;=zakresy_produkcyjne!F$3)</f>
        <v/>
      </c>
      <c r="AN244" s="309">
        <f>AND(F244&gt;=zakresy_produkcyjne!G$2,F244&lt;=zakresy_produkcyjne!G$3)</f>
        <v/>
      </c>
      <c r="AO244" s="309">
        <f>AND(G244&gt;=zakresy_produkcyjne!H$2,G244&lt;=zakresy_produkcyjne!H$3)</f>
        <v/>
      </c>
      <c r="AP244" s="309">
        <f>AND(O244&gt;=zakresy_produkcyjne!I$2,O244&lt;=zakresy_produkcyjne!I$3)</f>
        <v/>
      </c>
      <c r="AQ244" s="309">
        <f>AND(P244&gt;=zakresy_produkcyjne!J$2,P244&lt;=zakresy_produkcyjne!J$3)</f>
        <v/>
      </c>
      <c r="AR244" s="309">
        <f>AND(Q244&gt;=zakresy_produkcyjne!K$2,Q244&lt;=zakresy_produkcyjne!K$3)</f>
        <v/>
      </c>
      <c r="AS244" s="309">
        <f>AND(R244&gt;=zakresy_produkcyjne!L$2,R244&lt;=zakresy_produkcyjne!L$3)</f>
        <v/>
      </c>
      <c r="AT244" s="309">
        <f>AND(AI244:AO244)</f>
        <v/>
      </c>
      <c r="AU244" s="309">
        <f>AND(AP244:AS244)</f>
        <v/>
      </c>
      <c r="AV244" s="309">
        <f>AND(AT244:AU244)</f>
        <v/>
      </c>
      <c r="AW244" s="309">
        <f>AI244*zakresy_produkcyjne!B$4+AJ244*zakresy_produkcyjne!C$4+AK244*zakresy_produkcyjne!D$4+AL244*zakresy_produkcyjne!E$4+AM244*zakresy_produkcyjne!F$4+AN244*zakresy_produkcyjne!G$4+AO244*zakresy_produkcyjne!H$4+AP244*zakresy_produkcyjne!I$4+AQ244*zakresy_produkcyjne!J$4+AR244*zakresy_produkcyjne!K$4+AS244*zakresy_produkcyjne!L$4</f>
        <v/>
      </c>
      <c r="AY244" s="309" t="n">
        <v>425</v>
      </c>
      <c r="AZ244" s="309" t="n">
        <v>277</v>
      </c>
      <c r="BA244" s="309" t="n">
        <v>24.5</v>
      </c>
      <c r="BB244" s="309" t="n">
        <v>157</v>
      </c>
      <c r="BC244" s="309" t="n">
        <v>121</v>
      </c>
      <c r="BE244" s="309" t="n">
        <v>1063.71782917867</v>
      </c>
      <c r="BF244" s="309" t="n">
        <v>872.94960624766</v>
      </c>
      <c r="BG244" s="309" t="n">
        <v>5.94294385978874</v>
      </c>
      <c r="BH244" s="309" t="n">
        <v>345.73973365858</v>
      </c>
      <c r="BI244" s="309" t="n">
        <v>111.188648996999</v>
      </c>
      <c r="BJ244" s="309">
        <f>IF(S244&lt;&gt;"",S244,BE244)</f>
        <v/>
      </c>
      <c r="BK244" s="309">
        <f>IF(T244&lt;&gt;"",T244,BF244)</f>
        <v/>
      </c>
      <c r="BL244" s="309">
        <f>IF(U244&lt;&gt;"",U244,BG244)</f>
        <v/>
      </c>
      <c r="BM244" s="309">
        <f>IF(V244&lt;&gt;"",V244,BH244)</f>
        <v/>
      </c>
      <c r="BN244" s="309">
        <f>IF(X244&lt;&gt;"",X244,BI244)</f>
        <v/>
      </c>
      <c r="BO244" s="309">
        <f>ABS(BE244-BJ244)</f>
        <v/>
      </c>
      <c r="BP244" s="328" t="n"/>
    </row>
    <row customHeight="1" ht="13.8" r="245" s="311">
      <c r="A245" s="453" t="n">
        <v>3.21</v>
      </c>
      <c r="B245" s="453" t="n">
        <v>2.57</v>
      </c>
      <c r="C245" s="453" t="n">
        <v>0.28</v>
      </c>
      <c r="D245" s="453" t="n">
        <v>0.024</v>
      </c>
      <c r="E245" s="453" t="n">
        <v>0</v>
      </c>
      <c r="F245" s="453" t="n">
        <v>0.098</v>
      </c>
      <c r="G245" s="453" t="n">
        <v>0.015</v>
      </c>
      <c r="H245" s="453" t="n">
        <v>0.01</v>
      </c>
      <c r="I245" s="453" t="n">
        <v>0.061</v>
      </c>
      <c r="J245" s="453" t="n">
        <v>0</v>
      </c>
      <c r="K245" s="453" t="n">
        <v>0.036</v>
      </c>
      <c r="L245" s="453" t="n">
        <v>0</v>
      </c>
      <c r="M245" s="453" t="n">
        <v>0</v>
      </c>
      <c r="N245" s="453" t="n">
        <v>0</v>
      </c>
      <c r="O245" s="453" t="n">
        <v>830</v>
      </c>
      <c r="P245" s="453" t="n">
        <v>60</v>
      </c>
      <c r="Q245" s="453" t="n">
        <v>300</v>
      </c>
      <c r="R245" s="453" t="n">
        <v>15</v>
      </c>
      <c r="S245" s="453" t="n">
        <v>1348</v>
      </c>
      <c r="T245" s="454" t="n"/>
      <c r="U245" s="453" t="n">
        <v>2.8</v>
      </c>
      <c r="V245" s="453">
        <f>KONWERTUJ_TWARDOSC(AE245,tabela_twardosci!$M$8:$M$69,tabela_twardosci!$K$8:$K$69)</f>
        <v/>
      </c>
      <c r="W245" s="453" t="n"/>
      <c r="X245" s="453" t="n">
        <v>23.8</v>
      </c>
      <c r="Y245" s="613" t="n">
        <v>35</v>
      </c>
      <c r="Z245" s="453" t="n"/>
      <c r="AA245" s="453" t="n"/>
      <c r="AB245" s="453" t="n"/>
      <c r="AC245" s="453" t="n"/>
      <c r="AD245" s="453" t="n"/>
      <c r="AE245" s="453" t="n">
        <v>377</v>
      </c>
      <c r="AF245" s="309">
        <f>NOT(OR(ISBLANK(S245),ISBLANK(T245),ISBLANK(U245),ISBLANK(V245),AND(ISBLANK(W245),ISBLANK(X245))))</f>
        <v/>
      </c>
      <c r="AG245" s="309" t="n">
        <v>25</v>
      </c>
      <c r="AH245" s="309">
        <f>IF(AG245&lt;=30,1,IF(AG245&lt;=60,2,IF(AG245&lt;=100,3,"bd")))</f>
        <v/>
      </c>
      <c r="AI245" s="309">
        <f>AND(A245&gt;=zakresy_produkcyjne!B$2,A245&lt;=zakresy_produkcyjne!B$3)</f>
        <v/>
      </c>
      <c r="AJ245" s="309">
        <f>AND(B245&gt;=zakresy_produkcyjne!C$2,B245&lt;=zakresy_produkcyjne!C$3)</f>
        <v/>
      </c>
      <c r="AK245" s="309">
        <f>AND(C245&gt;=zakresy_produkcyjne!D$2,C245&lt;=zakresy_produkcyjne!D$3)</f>
        <v/>
      </c>
      <c r="AL245" s="309">
        <f>AND(D245&gt;=zakresy_produkcyjne!E$2,D245&lt;=zakresy_produkcyjne!E$3)</f>
        <v/>
      </c>
      <c r="AM245" s="309">
        <f>AND(E245&gt;=zakresy_produkcyjne!F$2,E245&lt;=zakresy_produkcyjne!F$3)</f>
        <v/>
      </c>
      <c r="AN245" s="309">
        <f>AND(F245&gt;=zakresy_produkcyjne!G$2,F245&lt;=zakresy_produkcyjne!G$3)</f>
        <v/>
      </c>
      <c r="AO245" s="309">
        <f>AND(G245&gt;=zakresy_produkcyjne!H$2,G245&lt;=zakresy_produkcyjne!H$3)</f>
        <v/>
      </c>
      <c r="AP245" s="309">
        <f>AND(O245&gt;=zakresy_produkcyjne!I$2,O245&lt;=zakresy_produkcyjne!I$3)</f>
        <v/>
      </c>
      <c r="AQ245" s="309">
        <f>AND(P245&gt;=zakresy_produkcyjne!J$2,P245&lt;=zakresy_produkcyjne!J$3)</f>
        <v/>
      </c>
      <c r="AR245" s="309">
        <f>AND(Q245&gt;=zakresy_produkcyjne!K$2,Q245&lt;=zakresy_produkcyjne!K$3)</f>
        <v/>
      </c>
      <c r="AS245" s="309">
        <f>AND(R245&gt;=zakresy_produkcyjne!L$2,R245&lt;=zakresy_produkcyjne!L$3)</f>
        <v/>
      </c>
      <c r="AT245" s="309">
        <f>AND(AI245:AO245)</f>
        <v/>
      </c>
      <c r="AU245" s="309">
        <f>AND(AP245:AS245)</f>
        <v/>
      </c>
      <c r="AV245" s="309">
        <f>AND(AT245:AU245)</f>
        <v/>
      </c>
      <c r="AW245" s="309">
        <f>AI245*zakresy_produkcyjne!B$4+AJ245*zakresy_produkcyjne!C$4+AK245*zakresy_produkcyjne!D$4+AL245*zakresy_produkcyjne!E$4+AM245*zakresy_produkcyjne!F$4+AN245*zakresy_produkcyjne!G$4+AO245*zakresy_produkcyjne!H$4+AP245*zakresy_produkcyjne!I$4+AQ245*zakresy_produkcyjne!J$4+AR245*zakresy_produkcyjne!K$4+AS245*zakresy_produkcyjne!L$4</f>
        <v/>
      </c>
      <c r="AY245" s="309" t="n">
        <v>425</v>
      </c>
      <c r="AZ245" s="309" t="n">
        <v>277</v>
      </c>
      <c r="BA245" s="309" t="n">
        <v>24.5</v>
      </c>
      <c r="BB245" s="309" t="n">
        <v>157</v>
      </c>
      <c r="BC245" s="309" t="n">
        <v>121</v>
      </c>
      <c r="BE245" s="309" t="n">
        <v>1142.70058099995</v>
      </c>
      <c r="BF245" s="309" t="n">
        <v>954.55976327036</v>
      </c>
      <c r="BG245" s="309" t="n">
        <v>4.97071035934808</v>
      </c>
      <c r="BH245" s="309" t="n">
        <v>379.200665723972</v>
      </c>
      <c r="BI245" s="309" t="n">
        <v>107.304771084952</v>
      </c>
      <c r="BJ245" s="309">
        <f>IF(S245&lt;&gt;"",S245,BE245)</f>
        <v/>
      </c>
      <c r="BK245" s="309">
        <f>IF(T245&lt;&gt;"",T245,BF245)</f>
        <v/>
      </c>
      <c r="BL245" s="309">
        <f>IF(U245&lt;&gt;"",U245,BG245)</f>
        <v/>
      </c>
      <c r="BM245" s="309">
        <f>IF(V245&lt;&gt;"",V245,BH245)</f>
        <v/>
      </c>
      <c r="BN245" s="309">
        <f>IF(X245&lt;&gt;"",X245,BI245)</f>
        <v/>
      </c>
      <c r="BO245" s="309">
        <f>ABS(BE245-BJ245)</f>
        <v/>
      </c>
      <c r="BP245" s="328" t="n"/>
    </row>
    <row customHeight="1" ht="13.8" r="246" s="311">
      <c r="A246" s="453" t="n">
        <v>3.21</v>
      </c>
      <c r="B246" s="453" t="n">
        <v>2.57</v>
      </c>
      <c r="C246" s="453" t="n">
        <v>0.28</v>
      </c>
      <c r="D246" s="453" t="n">
        <v>0.024</v>
      </c>
      <c r="E246" s="453" t="n">
        <v>0</v>
      </c>
      <c r="F246" s="453" t="n">
        <v>0.098</v>
      </c>
      <c r="G246" s="453" t="n">
        <v>0.015</v>
      </c>
      <c r="H246" s="453" t="n">
        <v>0.01</v>
      </c>
      <c r="I246" s="453" t="n">
        <v>0.061</v>
      </c>
      <c r="J246" s="453" t="n">
        <v>0</v>
      </c>
      <c r="K246" s="453" t="n">
        <v>0.036</v>
      </c>
      <c r="L246" s="453" t="n">
        <v>0</v>
      </c>
      <c r="M246" s="453" t="n">
        <v>0</v>
      </c>
      <c r="N246" s="453" t="n">
        <v>0</v>
      </c>
      <c r="O246" s="453" t="n">
        <v>950</v>
      </c>
      <c r="P246" s="453" t="n">
        <v>60</v>
      </c>
      <c r="Q246" s="453" t="n">
        <v>400</v>
      </c>
      <c r="R246" s="453" t="n">
        <v>15</v>
      </c>
      <c r="S246" s="453" t="n">
        <v>719</v>
      </c>
      <c r="T246" s="454" t="n"/>
      <c r="U246" s="453" t="n">
        <v>2.4</v>
      </c>
      <c r="V246" s="453">
        <f>KONWERTUJ_TWARDOSC(AE246,tabela_twardosci!$M$8:$M$69,tabela_twardosci!$K$8:$K$69)</f>
        <v/>
      </c>
      <c r="W246" s="453" t="n"/>
      <c r="X246" s="453" t="n">
        <v>16.8</v>
      </c>
      <c r="Y246" s="613" t="n">
        <v>35</v>
      </c>
      <c r="Z246" s="453" t="n"/>
      <c r="AA246" s="453" t="n"/>
      <c r="AB246" s="453" t="n"/>
      <c r="AC246" s="453" t="n"/>
      <c r="AD246" s="453" t="n"/>
      <c r="AE246" s="453" t="n">
        <v>285</v>
      </c>
      <c r="AF246" s="309">
        <f>NOT(OR(ISBLANK(S246),ISBLANK(T246),ISBLANK(U246),ISBLANK(V246),AND(ISBLANK(W246),ISBLANK(X246))))</f>
        <v/>
      </c>
      <c r="AG246" s="309" t="n">
        <v>25</v>
      </c>
      <c r="AH246" s="309">
        <f>IF(AG246&lt;=30,1,IF(AG246&lt;=60,2,IF(AG246&lt;=100,3,"bd")))</f>
        <v/>
      </c>
      <c r="AI246" s="309">
        <f>AND(A246&gt;=zakresy_produkcyjne!B$2,A246&lt;=zakresy_produkcyjne!B$3)</f>
        <v/>
      </c>
      <c r="AJ246" s="309">
        <f>AND(B246&gt;=zakresy_produkcyjne!C$2,B246&lt;=zakresy_produkcyjne!C$3)</f>
        <v/>
      </c>
      <c r="AK246" s="309">
        <f>AND(C246&gt;=zakresy_produkcyjne!D$2,C246&lt;=zakresy_produkcyjne!D$3)</f>
        <v/>
      </c>
      <c r="AL246" s="309">
        <f>AND(D246&gt;=zakresy_produkcyjne!E$2,D246&lt;=zakresy_produkcyjne!E$3)</f>
        <v/>
      </c>
      <c r="AM246" s="309">
        <f>AND(E246&gt;=zakresy_produkcyjne!F$2,E246&lt;=zakresy_produkcyjne!F$3)</f>
        <v/>
      </c>
      <c r="AN246" s="309">
        <f>AND(F246&gt;=zakresy_produkcyjne!G$2,F246&lt;=zakresy_produkcyjne!G$3)</f>
        <v/>
      </c>
      <c r="AO246" s="309">
        <f>AND(G246&gt;=zakresy_produkcyjne!H$2,G246&lt;=zakresy_produkcyjne!H$3)</f>
        <v/>
      </c>
      <c r="AP246" s="309">
        <f>AND(O246&gt;=zakresy_produkcyjne!I$2,O246&lt;=zakresy_produkcyjne!I$3)</f>
        <v/>
      </c>
      <c r="AQ246" s="309">
        <f>AND(P246&gt;=zakresy_produkcyjne!J$2,P246&lt;=zakresy_produkcyjne!J$3)</f>
        <v/>
      </c>
      <c r="AR246" s="309">
        <f>AND(Q246&gt;=zakresy_produkcyjne!K$2,Q246&lt;=zakresy_produkcyjne!K$3)</f>
        <v/>
      </c>
      <c r="AS246" s="309">
        <f>AND(R246&gt;=zakresy_produkcyjne!L$2,R246&lt;=zakresy_produkcyjne!L$3)</f>
        <v/>
      </c>
      <c r="AT246" s="309">
        <f>AND(AI246:AO246)</f>
        <v/>
      </c>
      <c r="AU246" s="309">
        <f>AND(AP246:AS246)</f>
        <v/>
      </c>
      <c r="AV246" s="309">
        <f>AND(AT246:AU246)</f>
        <v/>
      </c>
      <c r="AW246" s="309">
        <f>AI246*zakresy_produkcyjne!B$4+AJ246*zakresy_produkcyjne!C$4+AK246*zakresy_produkcyjne!D$4+AL246*zakresy_produkcyjne!E$4+AM246*zakresy_produkcyjne!F$4+AN246*zakresy_produkcyjne!G$4+AO246*zakresy_produkcyjne!H$4+AP246*zakresy_produkcyjne!I$4+AQ246*zakresy_produkcyjne!J$4+AR246*zakresy_produkcyjne!K$4+AS246*zakresy_produkcyjne!L$4</f>
        <v/>
      </c>
      <c r="AY246" s="309" t="n">
        <v>425</v>
      </c>
      <c r="AZ246" s="309" t="n">
        <v>277</v>
      </c>
      <c r="BA246" s="309" t="n">
        <v>24.5</v>
      </c>
      <c r="BB246" s="309" t="n">
        <v>157</v>
      </c>
      <c r="BC246" s="309" t="n">
        <v>121</v>
      </c>
      <c r="BE246" s="309" t="n">
        <v>936.026172640421</v>
      </c>
      <c r="BF246" s="309" t="n">
        <v>611.28415485964</v>
      </c>
      <c r="BG246" s="309" t="n">
        <v>6.51702623908892</v>
      </c>
      <c r="BH246" s="309" t="n">
        <v>294.815131924586</v>
      </c>
      <c r="BI246" s="309" t="n">
        <v>69.47608946935679</v>
      </c>
      <c r="BJ246" s="309">
        <f>IF(S246&lt;&gt;"",S246,BE246)</f>
        <v/>
      </c>
      <c r="BK246" s="309">
        <f>IF(T246&lt;&gt;"",T246,BF246)</f>
        <v/>
      </c>
      <c r="BL246" s="309">
        <f>IF(U246&lt;&gt;"",U246,BG246)</f>
        <v/>
      </c>
      <c r="BM246" s="309">
        <f>IF(V246&lt;&gt;"",V246,BH246)</f>
        <v/>
      </c>
      <c r="BN246" s="309">
        <f>IF(X246&lt;&gt;"",X246,BI246)</f>
        <v/>
      </c>
      <c r="BO246" s="309">
        <f>ABS(BE246-BJ246)</f>
        <v/>
      </c>
      <c r="BP246" s="328" t="n"/>
    </row>
    <row customHeight="1" ht="13.8" r="247" s="311">
      <c r="A247" s="453" t="n">
        <v>3.21</v>
      </c>
      <c r="B247" s="453" t="n">
        <v>2.57</v>
      </c>
      <c r="C247" s="453" t="n">
        <v>0.28</v>
      </c>
      <c r="D247" s="453" t="n">
        <v>0.024</v>
      </c>
      <c r="E247" s="453" t="n">
        <v>0</v>
      </c>
      <c r="F247" s="453" t="n">
        <v>0.098</v>
      </c>
      <c r="G247" s="453" t="n">
        <v>0.015</v>
      </c>
      <c r="H247" s="453" t="n">
        <v>0.01</v>
      </c>
      <c r="I247" s="453" t="n">
        <v>0.061</v>
      </c>
      <c r="J247" s="453" t="n">
        <v>0</v>
      </c>
      <c r="K247" s="453" t="n">
        <v>0.036</v>
      </c>
      <c r="L247" s="453" t="n">
        <v>0</v>
      </c>
      <c r="M247" s="453" t="n">
        <v>0</v>
      </c>
      <c r="N247" s="453" t="n">
        <v>0</v>
      </c>
      <c r="O247" s="453" t="n">
        <v>950</v>
      </c>
      <c r="P247" s="453" t="n">
        <v>60</v>
      </c>
      <c r="Q247" s="453" t="n">
        <v>350</v>
      </c>
      <c r="R247" s="453" t="n">
        <v>15</v>
      </c>
      <c r="S247" s="453" t="n">
        <v>1051</v>
      </c>
      <c r="T247" s="454" t="n"/>
      <c r="U247" s="453" t="n">
        <v>2.7</v>
      </c>
      <c r="V247" s="453">
        <f>KONWERTUJ_TWARDOSC(AE247,tabela_twardosci!$M$8:$M$69,tabela_twardosci!$K$8:$K$69)</f>
        <v/>
      </c>
      <c r="W247" s="453" t="n"/>
      <c r="X247" s="453" t="n">
        <v>38</v>
      </c>
      <c r="Y247" s="613" t="n">
        <v>35</v>
      </c>
      <c r="Z247" s="453" t="n"/>
      <c r="AA247" s="453" t="n"/>
      <c r="AB247" s="453" t="n"/>
      <c r="AC247" s="453" t="n"/>
      <c r="AD247" s="453" t="n"/>
      <c r="AE247" s="453" t="n">
        <v>321</v>
      </c>
      <c r="AF247" s="309">
        <f>NOT(OR(ISBLANK(S247),ISBLANK(T247),ISBLANK(U247),ISBLANK(V247),AND(ISBLANK(W247),ISBLANK(X247))))</f>
        <v/>
      </c>
      <c r="AG247" s="309" t="n">
        <v>25</v>
      </c>
      <c r="AH247" s="309">
        <f>IF(AG247&lt;=30,1,IF(AG247&lt;=60,2,IF(AG247&lt;=100,3,"bd")))</f>
        <v/>
      </c>
      <c r="AI247" s="309">
        <f>AND(A247&gt;=zakresy_produkcyjne!B$2,A247&lt;=zakresy_produkcyjne!B$3)</f>
        <v/>
      </c>
      <c r="AJ247" s="309">
        <f>AND(B247&gt;=zakresy_produkcyjne!C$2,B247&lt;=zakresy_produkcyjne!C$3)</f>
        <v/>
      </c>
      <c r="AK247" s="309">
        <f>AND(C247&gt;=zakresy_produkcyjne!D$2,C247&lt;=zakresy_produkcyjne!D$3)</f>
        <v/>
      </c>
      <c r="AL247" s="309">
        <f>AND(D247&gt;=zakresy_produkcyjne!E$2,D247&lt;=zakresy_produkcyjne!E$3)</f>
        <v/>
      </c>
      <c r="AM247" s="309">
        <f>AND(E247&gt;=zakresy_produkcyjne!F$2,E247&lt;=zakresy_produkcyjne!F$3)</f>
        <v/>
      </c>
      <c r="AN247" s="309">
        <f>AND(F247&gt;=zakresy_produkcyjne!G$2,F247&lt;=zakresy_produkcyjne!G$3)</f>
        <v/>
      </c>
      <c r="AO247" s="309">
        <f>AND(G247&gt;=zakresy_produkcyjne!H$2,G247&lt;=zakresy_produkcyjne!H$3)</f>
        <v/>
      </c>
      <c r="AP247" s="309">
        <f>AND(O247&gt;=zakresy_produkcyjne!I$2,O247&lt;=zakresy_produkcyjne!I$3)</f>
        <v/>
      </c>
      <c r="AQ247" s="309">
        <f>AND(P247&gt;=zakresy_produkcyjne!J$2,P247&lt;=zakresy_produkcyjne!J$3)</f>
        <v/>
      </c>
      <c r="AR247" s="309">
        <f>AND(Q247&gt;=zakresy_produkcyjne!K$2,Q247&lt;=zakresy_produkcyjne!K$3)</f>
        <v/>
      </c>
      <c r="AS247" s="309">
        <f>AND(R247&gt;=zakresy_produkcyjne!L$2,R247&lt;=zakresy_produkcyjne!L$3)</f>
        <v/>
      </c>
      <c r="AT247" s="309">
        <f>AND(AI247:AO247)</f>
        <v/>
      </c>
      <c r="AU247" s="309">
        <f>AND(AP247:AS247)</f>
        <v/>
      </c>
      <c r="AV247" s="309">
        <f>AND(AT247:AU247)</f>
        <v/>
      </c>
      <c r="AW247" s="309">
        <f>AI247*zakresy_produkcyjne!B$4+AJ247*zakresy_produkcyjne!C$4+AK247*zakresy_produkcyjne!D$4+AL247*zakresy_produkcyjne!E$4+AM247*zakresy_produkcyjne!F$4+AN247*zakresy_produkcyjne!G$4+AO247*zakresy_produkcyjne!H$4+AP247*zakresy_produkcyjne!I$4+AQ247*zakresy_produkcyjne!J$4+AR247*zakresy_produkcyjne!K$4+AS247*zakresy_produkcyjne!L$4</f>
        <v/>
      </c>
      <c r="AY247" s="309" t="n">
        <v>425</v>
      </c>
      <c r="AZ247" s="309" t="n">
        <v>277</v>
      </c>
      <c r="BA247" s="309" t="n">
        <v>24.5</v>
      </c>
      <c r="BB247" s="309" t="n">
        <v>157</v>
      </c>
      <c r="BC247" s="309" t="n">
        <v>121</v>
      </c>
      <c r="BE247" s="309" t="n">
        <v>1093.99167628297</v>
      </c>
      <c r="BF247" s="309" t="n">
        <v>774.50446890504</v>
      </c>
      <c r="BG247" s="309" t="n">
        <v>4.57255923820761</v>
      </c>
      <c r="BH247" s="309" t="n">
        <v>361.73699605537</v>
      </c>
      <c r="BI247" s="309" t="n">
        <v>61.7083336452624</v>
      </c>
      <c r="BJ247" s="309">
        <f>IF(S247&lt;&gt;"",S247,BE247)</f>
        <v/>
      </c>
      <c r="BK247" s="309">
        <f>IF(T247&lt;&gt;"",T247,BF247)</f>
        <v/>
      </c>
      <c r="BL247" s="309">
        <f>IF(U247&lt;&gt;"",U247,BG247)</f>
        <v/>
      </c>
      <c r="BM247" s="309">
        <f>IF(V247&lt;&gt;"",V247,BH247)</f>
        <v/>
      </c>
      <c r="BN247" s="309">
        <f>IF(X247&lt;&gt;"",X247,BI247)</f>
        <v/>
      </c>
      <c r="BO247" s="309">
        <f>ABS(BE247-BJ247)</f>
        <v/>
      </c>
      <c r="BP247" s="328" t="n"/>
    </row>
    <row customHeight="1" ht="13.8" r="248" s="311">
      <c r="A248" s="453" t="n">
        <v>3.21</v>
      </c>
      <c r="B248" s="453" t="n">
        <v>2.57</v>
      </c>
      <c r="C248" s="453" t="n">
        <v>0.28</v>
      </c>
      <c r="D248" s="453" t="n">
        <v>0.024</v>
      </c>
      <c r="E248" s="453" t="n">
        <v>0</v>
      </c>
      <c r="F248" s="453" t="n">
        <v>0.098</v>
      </c>
      <c r="G248" s="453" t="n">
        <v>0.015</v>
      </c>
      <c r="H248" s="453" t="n">
        <v>0.01</v>
      </c>
      <c r="I248" s="453" t="n">
        <v>0.061</v>
      </c>
      <c r="J248" s="453" t="n">
        <v>0</v>
      </c>
      <c r="K248" s="453" t="n">
        <v>0.036</v>
      </c>
      <c r="L248" s="453" t="n">
        <v>0</v>
      </c>
      <c r="M248" s="453" t="n">
        <v>0</v>
      </c>
      <c r="N248" s="453" t="n">
        <v>0</v>
      </c>
      <c r="O248" s="453" t="n">
        <v>950</v>
      </c>
      <c r="P248" s="453" t="n">
        <v>60</v>
      </c>
      <c r="Q248" s="453" t="n">
        <v>325</v>
      </c>
      <c r="R248" s="453" t="n">
        <v>15</v>
      </c>
      <c r="S248" s="454" t="n"/>
      <c r="T248" s="454" t="n"/>
      <c r="U248" s="453" t="n"/>
      <c r="V248" s="453">
        <f>KONWERTUJ_TWARDOSC(AE248,tabela_twardosci!$M$8:$M$69,tabela_twardosci!$K$8:$K$69)</f>
        <v/>
      </c>
      <c r="W248" s="453" t="n"/>
      <c r="X248" s="453" t="n">
        <v>17.7</v>
      </c>
      <c r="Y248" s="613" t="n">
        <v>35</v>
      </c>
      <c r="Z248" s="453" t="n"/>
      <c r="AA248" s="453" t="n"/>
      <c r="AB248" s="453" t="n"/>
      <c r="AC248" s="453" t="n"/>
      <c r="AD248" s="453" t="n"/>
      <c r="AE248" s="453" t="n">
        <v>436</v>
      </c>
      <c r="AF248" s="309">
        <f>NOT(OR(ISBLANK(S248),ISBLANK(T248),ISBLANK(U248),ISBLANK(V248),AND(ISBLANK(W248),ISBLANK(X248))))</f>
        <v/>
      </c>
      <c r="AG248" s="309" t="n">
        <v>25</v>
      </c>
      <c r="AH248" s="309">
        <f>IF(AG248&lt;=30,1,IF(AG248&lt;=60,2,IF(AG248&lt;=100,3,"bd")))</f>
        <v/>
      </c>
      <c r="AI248" s="309">
        <f>AND(A248&gt;=zakresy_produkcyjne!B$2,A248&lt;=zakresy_produkcyjne!B$3)</f>
        <v/>
      </c>
      <c r="AJ248" s="309">
        <f>AND(B248&gt;=zakresy_produkcyjne!C$2,B248&lt;=zakresy_produkcyjne!C$3)</f>
        <v/>
      </c>
      <c r="AK248" s="309">
        <f>AND(C248&gt;=zakresy_produkcyjne!D$2,C248&lt;=zakresy_produkcyjne!D$3)</f>
        <v/>
      </c>
      <c r="AL248" s="309">
        <f>AND(D248&gt;=zakresy_produkcyjne!E$2,D248&lt;=zakresy_produkcyjne!E$3)</f>
        <v/>
      </c>
      <c r="AM248" s="309">
        <f>AND(E248&gt;=zakresy_produkcyjne!F$2,E248&lt;=zakresy_produkcyjne!F$3)</f>
        <v/>
      </c>
      <c r="AN248" s="309">
        <f>AND(F248&gt;=zakresy_produkcyjne!G$2,F248&lt;=zakresy_produkcyjne!G$3)</f>
        <v/>
      </c>
      <c r="AO248" s="309">
        <f>AND(G248&gt;=zakresy_produkcyjne!H$2,G248&lt;=zakresy_produkcyjne!H$3)</f>
        <v/>
      </c>
      <c r="AP248" s="309">
        <f>AND(O248&gt;=zakresy_produkcyjne!I$2,O248&lt;=zakresy_produkcyjne!I$3)</f>
        <v/>
      </c>
      <c r="AQ248" s="309">
        <f>AND(P248&gt;=zakresy_produkcyjne!J$2,P248&lt;=zakresy_produkcyjne!J$3)</f>
        <v/>
      </c>
      <c r="AR248" s="309">
        <f>AND(Q248&gt;=zakresy_produkcyjne!K$2,Q248&lt;=zakresy_produkcyjne!K$3)</f>
        <v/>
      </c>
      <c r="AS248" s="309">
        <f>AND(R248&gt;=zakresy_produkcyjne!L$2,R248&lt;=zakresy_produkcyjne!L$3)</f>
        <v/>
      </c>
      <c r="AT248" s="309">
        <f>AND(AI248:AO248)</f>
        <v/>
      </c>
      <c r="AU248" s="309">
        <f>AND(AP248:AS248)</f>
        <v/>
      </c>
      <c r="AV248" s="309">
        <f>AND(AT248:AU248)</f>
        <v/>
      </c>
      <c r="AW248" s="309">
        <f>AI248*zakresy_produkcyjne!B$4+AJ248*zakresy_produkcyjne!C$4+AK248*zakresy_produkcyjne!D$4+AL248*zakresy_produkcyjne!E$4+AM248*zakresy_produkcyjne!F$4+AN248*zakresy_produkcyjne!G$4+AO248*zakresy_produkcyjne!H$4+AP248*zakresy_produkcyjne!I$4+AQ248*zakresy_produkcyjne!J$4+AR248*zakresy_produkcyjne!K$4+AS248*zakresy_produkcyjne!L$4</f>
        <v/>
      </c>
      <c r="AY248" s="309" t="n">
        <v>425</v>
      </c>
      <c r="AZ248" s="309" t="n">
        <v>277</v>
      </c>
      <c r="BA248" s="309" t="n">
        <v>24.5</v>
      </c>
      <c r="BB248" s="309" t="n">
        <v>157</v>
      </c>
      <c r="BC248" s="309" t="n">
        <v>121</v>
      </c>
      <c r="BE248" s="309" t="n">
        <v>1172.97442810424</v>
      </c>
      <c r="BF248" s="309" t="n">
        <v>856.11462592774</v>
      </c>
      <c r="BG248" s="309" t="n">
        <v>3.60032573776695</v>
      </c>
      <c r="BH248" s="309" t="n">
        <v>395.197928120762</v>
      </c>
      <c r="BI248" s="309" t="n">
        <v>57.8244557332152</v>
      </c>
      <c r="BJ248" s="309">
        <f>IF(S248&lt;&gt;"",S248,BE248)</f>
        <v/>
      </c>
      <c r="BK248" s="309">
        <f>IF(T248&lt;&gt;"",T248,BF248)</f>
        <v/>
      </c>
      <c r="BL248" s="309">
        <f>IF(U248&lt;&gt;"",U248,BG248)</f>
        <v/>
      </c>
      <c r="BM248" s="309">
        <f>IF(V248&lt;&gt;"",V248,BH248)</f>
        <v/>
      </c>
      <c r="BN248" s="309">
        <f>IF(X248&lt;&gt;"",X248,BI248)</f>
        <v/>
      </c>
      <c r="BO248" s="309">
        <f>ABS(BE248-BJ248)</f>
        <v/>
      </c>
      <c r="BP248" s="328" t="n"/>
    </row>
    <row customHeight="1" ht="13.8" r="249" s="311">
      <c r="A249" s="453" t="n">
        <v>3.21</v>
      </c>
      <c r="B249" s="453" t="n">
        <v>2.57</v>
      </c>
      <c r="C249" s="453" t="n">
        <v>0.28</v>
      </c>
      <c r="D249" s="453" t="n">
        <v>0.024</v>
      </c>
      <c r="E249" s="453" t="n">
        <v>0</v>
      </c>
      <c r="F249" s="453" t="n">
        <v>0.098</v>
      </c>
      <c r="G249" s="453" t="n">
        <v>0.015</v>
      </c>
      <c r="H249" s="453" t="n">
        <v>0.01</v>
      </c>
      <c r="I249" s="453" t="n">
        <v>0.061</v>
      </c>
      <c r="J249" s="453" t="n">
        <v>0</v>
      </c>
      <c r="K249" s="453" t="n">
        <v>0.036</v>
      </c>
      <c r="L249" s="453" t="n">
        <v>0</v>
      </c>
      <c r="M249" s="453" t="n">
        <v>0</v>
      </c>
      <c r="N249" s="453" t="n">
        <v>0</v>
      </c>
      <c r="O249" s="453" t="n">
        <v>950</v>
      </c>
      <c r="P249" s="453" t="n">
        <v>60</v>
      </c>
      <c r="Q249" s="453" t="n">
        <v>300</v>
      </c>
      <c r="R249" s="453" t="n">
        <v>15</v>
      </c>
      <c r="S249" s="453" t="n">
        <v>1062</v>
      </c>
      <c r="T249" s="454" t="n"/>
      <c r="U249" s="453" t="n">
        <v>0.2</v>
      </c>
      <c r="V249" s="453">
        <f>KONWERTUJ_TWARDOSC(AE249,tabela_twardosci!$M$8:$M$69,tabela_twardosci!$K$8:$K$69)</f>
        <v/>
      </c>
      <c r="W249" s="453" t="n"/>
      <c r="X249" s="453" t="n">
        <v>5.8</v>
      </c>
      <c r="Y249" s="613" t="n">
        <v>35</v>
      </c>
      <c r="Z249" s="453" t="n"/>
      <c r="AA249" s="453" t="n"/>
      <c r="AB249" s="453" t="n"/>
      <c r="AC249" s="453" t="n"/>
      <c r="AD249" s="453" t="n"/>
      <c r="AE249" s="453" t="n">
        <v>608</v>
      </c>
      <c r="AF249" s="309">
        <f>NOT(OR(ISBLANK(S249),ISBLANK(T249),ISBLANK(U249),ISBLANK(V249),AND(ISBLANK(W249),ISBLANK(X249))))</f>
        <v/>
      </c>
      <c r="AG249" s="309" t="n">
        <v>25</v>
      </c>
      <c r="AH249" s="309">
        <f>IF(AG249&lt;=30,1,IF(AG249&lt;=60,2,IF(AG249&lt;=100,3,"bd")))</f>
        <v/>
      </c>
      <c r="AI249" s="309">
        <f>AND(A249&gt;=zakresy_produkcyjne!B$2,A249&lt;=zakresy_produkcyjne!B$3)</f>
        <v/>
      </c>
      <c r="AJ249" s="309">
        <f>AND(B249&gt;=zakresy_produkcyjne!C$2,B249&lt;=zakresy_produkcyjne!C$3)</f>
        <v/>
      </c>
      <c r="AK249" s="309">
        <f>AND(C249&gt;=zakresy_produkcyjne!D$2,C249&lt;=zakresy_produkcyjne!D$3)</f>
        <v/>
      </c>
      <c r="AL249" s="309">
        <f>AND(D249&gt;=zakresy_produkcyjne!E$2,D249&lt;=zakresy_produkcyjne!E$3)</f>
        <v/>
      </c>
      <c r="AM249" s="309">
        <f>AND(E249&gt;=zakresy_produkcyjne!F$2,E249&lt;=zakresy_produkcyjne!F$3)</f>
        <v/>
      </c>
      <c r="AN249" s="309">
        <f>AND(F249&gt;=zakresy_produkcyjne!G$2,F249&lt;=zakresy_produkcyjne!G$3)</f>
        <v/>
      </c>
      <c r="AO249" s="309">
        <f>AND(G249&gt;=zakresy_produkcyjne!H$2,G249&lt;=zakresy_produkcyjne!H$3)</f>
        <v/>
      </c>
      <c r="AP249" s="309">
        <f>AND(O249&gt;=zakresy_produkcyjne!I$2,O249&lt;=zakresy_produkcyjne!I$3)</f>
        <v/>
      </c>
      <c r="AQ249" s="309">
        <f>AND(P249&gt;=zakresy_produkcyjne!J$2,P249&lt;=zakresy_produkcyjne!J$3)</f>
        <v/>
      </c>
      <c r="AR249" s="309">
        <f>AND(Q249&gt;=zakresy_produkcyjne!K$2,Q249&lt;=zakresy_produkcyjne!K$3)</f>
        <v/>
      </c>
      <c r="AS249" s="309">
        <f>AND(R249&gt;=zakresy_produkcyjne!L$2,R249&lt;=zakresy_produkcyjne!L$3)</f>
        <v/>
      </c>
      <c r="AT249" s="309">
        <f>AND(AI249:AO249)</f>
        <v/>
      </c>
      <c r="AU249" s="309">
        <f>AND(AP249:AS249)</f>
        <v/>
      </c>
      <c r="AV249" s="309">
        <f>AND(AT249:AU249)</f>
        <v/>
      </c>
      <c r="AW249" s="309">
        <f>AI249*zakresy_produkcyjne!B$4+AJ249*zakresy_produkcyjne!C$4+AK249*zakresy_produkcyjne!D$4+AL249*zakresy_produkcyjne!E$4+AM249*zakresy_produkcyjne!F$4+AN249*zakresy_produkcyjne!G$4+AO249*zakresy_produkcyjne!H$4+AP249*zakresy_produkcyjne!I$4+AQ249*zakresy_produkcyjne!J$4+AR249*zakresy_produkcyjne!K$4+AS249*zakresy_produkcyjne!L$4</f>
        <v/>
      </c>
      <c r="AY249" s="309" t="n">
        <v>425</v>
      </c>
      <c r="AZ249" s="309" t="n">
        <v>277</v>
      </c>
      <c r="BA249" s="309" t="n">
        <v>24.5</v>
      </c>
      <c r="BB249" s="309" t="n">
        <v>157</v>
      </c>
      <c r="BC249" s="309" t="n">
        <v>121</v>
      </c>
      <c r="BE249" s="309" t="n">
        <v>1251.95717992552</v>
      </c>
      <c r="BF249" s="309" t="n">
        <v>937.724782950439</v>
      </c>
      <c r="BG249" s="309" t="n">
        <v>2.6280922373263</v>
      </c>
      <c r="BH249" s="309" t="n">
        <v>428.658860186153</v>
      </c>
      <c r="BI249" s="309" t="n">
        <v>53.9405778211679</v>
      </c>
      <c r="BJ249" s="309">
        <f>IF(S249&lt;&gt;"",S249,BE249)</f>
        <v/>
      </c>
      <c r="BK249" s="309">
        <f>IF(T249&lt;&gt;"",T249,BF249)</f>
        <v/>
      </c>
      <c r="BL249" s="309">
        <f>IF(U249&lt;&gt;"",U249,BG249)</f>
        <v/>
      </c>
      <c r="BM249" s="309">
        <f>IF(V249&lt;&gt;"",V249,BH249)</f>
        <v/>
      </c>
      <c r="BN249" s="309">
        <f>IF(X249&lt;&gt;"",X249,BI249)</f>
        <v/>
      </c>
      <c r="BO249" s="309">
        <f>ABS(BE249-BJ249)</f>
        <v/>
      </c>
      <c r="BP249" s="328" t="n"/>
    </row>
    <row customHeight="1" ht="15" r="250" s="311"/>
    <row customHeight="1" ht="15" r="251" s="311"/>
    <row customHeight="1" ht="15" r="252" s="311">
      <c r="A252" s="429" t="n">
        <v>3.58</v>
      </c>
      <c r="B252" s="429" t="n">
        <v>2.27</v>
      </c>
      <c r="C252" s="429" t="n">
        <v>0.12</v>
      </c>
      <c r="D252" s="429" t="n">
        <v>0.037</v>
      </c>
      <c r="E252" s="429" t="n">
        <v>0.5</v>
      </c>
      <c r="F252" s="429" t="n">
        <v>0.46</v>
      </c>
      <c r="G252" s="429" t="n">
        <v>0</v>
      </c>
      <c r="H252" s="429" t="n">
        <v>0.008</v>
      </c>
      <c r="I252" s="429" t="n">
        <v>0.038</v>
      </c>
      <c r="J252" s="429" t="n">
        <v>0</v>
      </c>
      <c r="K252" s="429" t="n">
        <v>0</v>
      </c>
      <c r="L252" s="429" t="n">
        <v>0</v>
      </c>
      <c r="M252" s="429" t="n">
        <v>0</v>
      </c>
      <c r="N252" s="429" t="n">
        <v>0</v>
      </c>
      <c r="O252" s="429" t="n">
        <v>900</v>
      </c>
      <c r="P252" s="429" t="n">
        <v>120</v>
      </c>
      <c r="Q252" s="429" t="n">
        <v>270</v>
      </c>
      <c r="R252" s="429" t="n">
        <v>60</v>
      </c>
      <c r="S252" s="429" t="n">
        <v>896</v>
      </c>
      <c r="T252" s="429" t="n">
        <v>885</v>
      </c>
      <c r="U252" s="429" t="n">
        <v>0.19</v>
      </c>
      <c r="V252" s="429" t="n">
        <v>467.3</v>
      </c>
      <c r="W252" s="429" t="n"/>
      <c r="X252" s="429" t="n"/>
      <c r="Y252" s="614" t="n">
        <v>22</v>
      </c>
      <c r="Z252" s="431" t="n"/>
      <c r="AA252" s="431" t="n"/>
      <c r="AB252" s="431" t="n"/>
      <c r="AC252" s="431" t="n"/>
      <c r="AD252" s="431" t="n"/>
      <c r="AE252" s="431" t="n"/>
      <c r="AF252" s="309">
        <f>NOT(OR(ISBLANK(S252),ISBLANK(T252),ISBLANK(U252),ISBLANK(V252),AND(ISBLANK(W252),ISBLANK(X252))))</f>
        <v/>
      </c>
      <c r="AG252" s="432" t="n">
        <v>34</v>
      </c>
      <c r="AH252" s="309">
        <f>IF(AG252&lt;=30,1,IF(AG252&lt;=60,2,IF(AG252&lt;=100,3,"bd")))</f>
        <v/>
      </c>
      <c r="AI252" s="309">
        <f>AND(A252&gt;=zakresy_produkcyjne!B$2,A252&lt;=zakresy_produkcyjne!B$3)</f>
        <v/>
      </c>
      <c r="AJ252" s="309">
        <f>AND(B252&gt;=zakresy_produkcyjne!C$2,B252&lt;=zakresy_produkcyjne!C$3)</f>
        <v/>
      </c>
      <c r="AK252" s="309">
        <f>AND(C252&gt;=zakresy_produkcyjne!D$2,C252&lt;=zakresy_produkcyjne!D$3)</f>
        <v/>
      </c>
      <c r="AL252" s="309">
        <f>AND(D252&gt;=zakresy_produkcyjne!E$2,D252&lt;=zakresy_produkcyjne!E$3)</f>
        <v/>
      </c>
      <c r="AM252" s="309">
        <f>AND(E252&gt;=zakresy_produkcyjne!F$2,E252&lt;=zakresy_produkcyjne!F$3)</f>
        <v/>
      </c>
      <c r="AN252" s="309">
        <f>AND(F252&gt;=zakresy_produkcyjne!G$2,F252&lt;=zakresy_produkcyjne!G$3)</f>
        <v/>
      </c>
      <c r="AO252" s="309">
        <f>AND(G252&gt;=zakresy_produkcyjne!H$2,G252&lt;=zakresy_produkcyjne!H$3)</f>
        <v/>
      </c>
      <c r="AP252" s="309">
        <f>AND(O252&gt;=zakresy_produkcyjne!I$2,O252&lt;=zakresy_produkcyjne!I$3)</f>
        <v/>
      </c>
      <c r="AQ252" s="309">
        <f>AND(P252&gt;=zakresy_produkcyjne!J$2,P252&lt;=zakresy_produkcyjne!J$3)</f>
        <v/>
      </c>
      <c r="AR252" s="309">
        <f>AND(Q252&gt;=zakresy_produkcyjne!K$2,Q252&lt;=zakresy_produkcyjne!K$3)</f>
        <v/>
      </c>
      <c r="AS252" s="309">
        <f>AND(R252&gt;=zakresy_produkcyjne!L$2,R252&lt;=zakresy_produkcyjne!L$3)</f>
        <v/>
      </c>
      <c r="AT252" s="309">
        <f>AND(AI252:AO252)</f>
        <v/>
      </c>
      <c r="AU252" s="309">
        <f>AND(AP252:AS252)</f>
        <v/>
      </c>
      <c r="AV252" s="309">
        <f>AND(AT252:AU252)</f>
        <v/>
      </c>
      <c r="AW252" s="309">
        <f>AI252*zakresy_produkcyjne!B$4+AJ252*zakresy_produkcyjne!C$4+AK252*zakresy_produkcyjne!D$4+AL252*zakresy_produkcyjne!E$4+AM252*zakresy_produkcyjne!F$4+AN252*zakresy_produkcyjne!G$4+AO252*zakresy_produkcyjne!H$4+AP252*zakresy_produkcyjne!I$4+AQ252*zakresy_produkcyjne!J$4+AR252*zakresy_produkcyjne!K$4+AS252*zakresy_produkcyjne!L$4</f>
        <v/>
      </c>
      <c r="AY252" s="309" t="n">
        <v>741</v>
      </c>
      <c r="AZ252" s="309" t="n">
        <v>428</v>
      </c>
      <c r="BA252" s="309" t="n">
        <v>4.26</v>
      </c>
      <c r="BB252" s="309">
        <f>KONWERTUJ_TWARDOSC(19.9,tabela_twardosci!$C$8:$C$69,tabela_twardosci!$K$8:$K$69)</f>
        <v/>
      </c>
      <c r="BC252" s="309" t="n">
        <v>28</v>
      </c>
      <c r="BD252" s="309" t="n">
        <v>100</v>
      </c>
      <c r="BE252" s="309" t="n">
        <v>1329.59808340675</v>
      </c>
      <c r="BF252" s="309" t="n">
        <v>1107.90385340072</v>
      </c>
      <c r="BG252" s="309" t="n">
        <v>2.84787057665812</v>
      </c>
      <c r="BH252" s="309" t="n">
        <v>439.75523101319</v>
      </c>
      <c r="BI252" s="309" t="n">
        <v>77.70068710402769</v>
      </c>
      <c r="BJ252" s="309">
        <f>IF(S252&lt;&gt;"",S252,BE252)</f>
        <v/>
      </c>
      <c r="BK252" s="309">
        <f>IF(T252&lt;&gt;"",T252,BF252)</f>
        <v/>
      </c>
      <c r="BL252" s="309">
        <f>IF(U252&lt;&gt;"",U252,BG252)</f>
        <v/>
      </c>
      <c r="BM252" s="309">
        <f>IF(V252&lt;&gt;"",V252,BH252)</f>
        <v/>
      </c>
      <c r="BN252" s="309">
        <f>IF(X252&lt;&gt;"",X252,BI252)</f>
        <v/>
      </c>
      <c r="BO252" s="309">
        <f>ABS(BE252-BJ252)</f>
        <v/>
      </c>
      <c r="BP252" s="328" t="n"/>
    </row>
    <row customHeight="1" ht="15" r="253" s="311">
      <c r="A253" s="429" t="n">
        <v>3.58</v>
      </c>
      <c r="B253" s="429" t="n">
        <v>2.27</v>
      </c>
      <c r="C253" s="429" t="n">
        <v>0.12</v>
      </c>
      <c r="D253" s="429" t="n">
        <v>0.037</v>
      </c>
      <c r="E253" s="429" t="n">
        <v>0.5</v>
      </c>
      <c r="F253" s="429" t="n">
        <v>0.46</v>
      </c>
      <c r="G253" s="429" t="n">
        <v>0</v>
      </c>
      <c r="H253" s="429" t="n">
        <v>0.008</v>
      </c>
      <c r="I253" s="429" t="n">
        <v>0.038</v>
      </c>
      <c r="J253" s="429" t="n">
        <v>0</v>
      </c>
      <c r="K253" s="429" t="n">
        <v>0</v>
      </c>
      <c r="L253" s="429" t="n">
        <v>0</v>
      </c>
      <c r="M253" s="429" t="n">
        <v>0</v>
      </c>
      <c r="N253" s="429" t="n">
        <v>0</v>
      </c>
      <c r="O253" s="429" t="n">
        <v>900</v>
      </c>
      <c r="P253" s="429" t="n">
        <v>120</v>
      </c>
      <c r="Q253" s="429" t="n">
        <v>270</v>
      </c>
      <c r="R253" s="429" t="n">
        <v>120</v>
      </c>
      <c r="S253" s="429" t="n">
        <v>952</v>
      </c>
      <c r="T253" s="429" t="n">
        <v>902</v>
      </c>
      <c r="U253" s="429" t="n">
        <v>0.17</v>
      </c>
      <c r="V253" s="429" t="n">
        <v>465.1</v>
      </c>
      <c r="W253" s="429" t="n"/>
      <c r="X253" s="429" t="n"/>
      <c r="Y253" s="614" t="n">
        <v>22</v>
      </c>
      <c r="Z253" s="431" t="n"/>
      <c r="AA253" s="431" t="n"/>
      <c r="AB253" s="431" t="n"/>
      <c r="AC253" s="431" t="n"/>
      <c r="AD253" s="431" t="n"/>
      <c r="AE253" s="431" t="n"/>
      <c r="AF253" s="309">
        <f>NOT(OR(ISBLANK(S253),ISBLANK(T253),ISBLANK(U253),ISBLANK(V253),AND(ISBLANK(W253),ISBLANK(X253))))</f>
        <v/>
      </c>
      <c r="AG253" s="432" t="n">
        <v>34</v>
      </c>
      <c r="AH253" s="309">
        <f>IF(AG253&lt;=30,1,IF(AG253&lt;=60,2,IF(AG253&lt;=100,3,"bd")))</f>
        <v/>
      </c>
      <c r="AI253" s="309">
        <f>AND(A253&gt;=zakresy_produkcyjne!B$2,A253&lt;=zakresy_produkcyjne!B$3)</f>
        <v/>
      </c>
      <c r="AJ253" s="309">
        <f>AND(B253&gt;=zakresy_produkcyjne!C$2,B253&lt;=zakresy_produkcyjne!C$3)</f>
        <v/>
      </c>
      <c r="AK253" s="309">
        <f>AND(C253&gt;=zakresy_produkcyjne!D$2,C253&lt;=zakresy_produkcyjne!D$3)</f>
        <v/>
      </c>
      <c r="AL253" s="309">
        <f>AND(D253&gt;=zakresy_produkcyjne!E$2,D253&lt;=zakresy_produkcyjne!E$3)</f>
        <v/>
      </c>
      <c r="AM253" s="309">
        <f>AND(E253&gt;=zakresy_produkcyjne!F$2,E253&lt;=zakresy_produkcyjne!F$3)</f>
        <v/>
      </c>
      <c r="AN253" s="309">
        <f>AND(F253&gt;=zakresy_produkcyjne!G$2,F253&lt;=zakresy_produkcyjne!G$3)</f>
        <v/>
      </c>
      <c r="AO253" s="309">
        <f>AND(G253&gt;=zakresy_produkcyjne!H$2,G253&lt;=zakresy_produkcyjne!H$3)</f>
        <v/>
      </c>
      <c r="AP253" s="309">
        <f>AND(O253&gt;=zakresy_produkcyjne!I$2,O253&lt;=zakresy_produkcyjne!I$3)</f>
        <v/>
      </c>
      <c r="AQ253" s="309">
        <f>AND(P253&gt;=zakresy_produkcyjne!J$2,P253&lt;=zakresy_produkcyjne!J$3)</f>
        <v/>
      </c>
      <c r="AR253" s="309">
        <f>AND(Q253&gt;=zakresy_produkcyjne!K$2,Q253&lt;=zakresy_produkcyjne!K$3)</f>
        <v/>
      </c>
      <c r="AS253" s="309">
        <f>AND(R253&gt;=zakresy_produkcyjne!L$2,R253&lt;=zakresy_produkcyjne!L$3)</f>
        <v/>
      </c>
      <c r="AT253" s="309">
        <f>AND(AI253:AO253)</f>
        <v/>
      </c>
      <c r="AU253" s="309">
        <f>AND(AP253:AS253)</f>
        <v/>
      </c>
      <c r="AV253" s="309">
        <f>AND(AT253:AU253)</f>
        <v/>
      </c>
      <c r="AW253" s="309">
        <f>AI253*zakresy_produkcyjne!B$4+AJ253*zakresy_produkcyjne!C$4+AK253*zakresy_produkcyjne!D$4+AL253*zakresy_produkcyjne!E$4+AM253*zakresy_produkcyjne!F$4+AN253*zakresy_produkcyjne!G$4+AO253*zakresy_produkcyjne!H$4+AP253*zakresy_produkcyjne!I$4+AQ253*zakresy_produkcyjne!J$4+AR253*zakresy_produkcyjne!K$4+AS253*zakresy_produkcyjne!L$4</f>
        <v/>
      </c>
      <c r="AY253" s="309" t="n">
        <v>741</v>
      </c>
      <c r="AZ253" s="309" t="n">
        <v>428</v>
      </c>
      <c r="BA253" s="309" t="n">
        <v>4.26</v>
      </c>
      <c r="BB253" s="309">
        <f>KONWERTUJ_TWARDOSC(19.9,tabela_twardosci!$C$8:$C$69,tabela_twardosci!$K$8:$K$69)</f>
        <v/>
      </c>
      <c r="BC253" s="309" t="n">
        <v>28</v>
      </c>
      <c r="BD253" s="309" t="n">
        <v>100</v>
      </c>
      <c r="BE253" s="309" t="n">
        <v>1344.99881833275</v>
      </c>
      <c r="BF253" s="309" t="n">
        <v>1145.266255234</v>
      </c>
      <c r="BG253" s="309" t="n">
        <v>2.71123668396701</v>
      </c>
      <c r="BH253" s="309" t="n">
        <v>438.52006824681</v>
      </c>
      <c r="BI253" s="309" t="n">
        <v>81.3005442194095</v>
      </c>
      <c r="BJ253" s="309">
        <f>IF(S253&lt;&gt;"",S253,BE253)</f>
        <v/>
      </c>
      <c r="BK253" s="309">
        <f>IF(T253&lt;&gt;"",T253,BF253)</f>
        <v/>
      </c>
      <c r="BL253" s="309">
        <f>IF(U253&lt;&gt;"",U253,BG253)</f>
        <v/>
      </c>
      <c r="BM253" s="309">
        <f>IF(V253&lt;&gt;"",V253,BH253)</f>
        <v/>
      </c>
      <c r="BN253" s="309">
        <f>IF(X253&lt;&gt;"",X253,BI253)</f>
        <v/>
      </c>
      <c r="BO253" s="309">
        <f>ABS(BE253-BJ253)</f>
        <v/>
      </c>
      <c r="BP253" s="328" t="n"/>
    </row>
    <row customHeight="1" ht="15" r="254" s="311">
      <c r="A254" s="429" t="n">
        <v>3.58</v>
      </c>
      <c r="B254" s="429" t="n">
        <v>2.27</v>
      </c>
      <c r="C254" s="429" t="n">
        <v>0.12</v>
      </c>
      <c r="D254" s="429" t="n">
        <v>0.037</v>
      </c>
      <c r="E254" s="429" t="n">
        <v>0.5</v>
      </c>
      <c r="F254" s="429" t="n">
        <v>0.46</v>
      </c>
      <c r="G254" s="429" t="n">
        <v>0</v>
      </c>
      <c r="H254" s="429" t="n">
        <v>0.008</v>
      </c>
      <c r="I254" s="429" t="n">
        <v>0.038</v>
      </c>
      <c r="J254" s="429" t="n">
        <v>0</v>
      </c>
      <c r="K254" s="429" t="n">
        <v>0</v>
      </c>
      <c r="L254" s="429" t="n">
        <v>0</v>
      </c>
      <c r="M254" s="429" t="n">
        <v>0</v>
      </c>
      <c r="N254" s="429" t="n">
        <v>0</v>
      </c>
      <c r="O254" s="429" t="n">
        <v>900</v>
      </c>
      <c r="P254" s="429" t="n">
        <v>120</v>
      </c>
      <c r="Q254" s="429" t="n">
        <v>270</v>
      </c>
      <c r="R254" s="429" t="n">
        <v>180</v>
      </c>
      <c r="S254" s="429" t="n">
        <v>1154</v>
      </c>
      <c r="T254" s="429" t="n">
        <v>805</v>
      </c>
      <c r="U254" s="429" t="n">
        <v>0.03</v>
      </c>
      <c r="V254" s="429" t="n">
        <v>479.8</v>
      </c>
      <c r="W254" s="429" t="n"/>
      <c r="X254" s="429" t="n"/>
      <c r="Y254" s="614" t="n">
        <v>22</v>
      </c>
      <c r="Z254" s="431" t="n"/>
      <c r="AA254" s="431" t="n"/>
      <c r="AB254" s="431" t="n"/>
      <c r="AC254" s="431" t="n"/>
      <c r="AD254" s="431" t="n"/>
      <c r="AE254" s="431" t="n"/>
      <c r="AF254" s="309">
        <f>NOT(OR(ISBLANK(S254),ISBLANK(T254),ISBLANK(U254),ISBLANK(V254),AND(ISBLANK(W254),ISBLANK(X254))))</f>
        <v/>
      </c>
      <c r="AG254" s="432" t="n">
        <v>34</v>
      </c>
      <c r="AH254" s="309">
        <f>IF(AG254&lt;=30,1,IF(AG254&lt;=60,2,IF(AG254&lt;=100,3,"bd")))</f>
        <v/>
      </c>
      <c r="AI254" s="309">
        <f>AND(A254&gt;=zakresy_produkcyjne!B$2,A254&lt;=zakresy_produkcyjne!B$3)</f>
        <v/>
      </c>
      <c r="AJ254" s="309">
        <f>AND(B254&gt;=zakresy_produkcyjne!C$2,B254&lt;=zakresy_produkcyjne!C$3)</f>
        <v/>
      </c>
      <c r="AK254" s="309">
        <f>AND(C254&gt;=zakresy_produkcyjne!D$2,C254&lt;=zakresy_produkcyjne!D$3)</f>
        <v/>
      </c>
      <c r="AL254" s="309">
        <f>AND(D254&gt;=zakresy_produkcyjne!E$2,D254&lt;=zakresy_produkcyjne!E$3)</f>
        <v/>
      </c>
      <c r="AM254" s="309">
        <f>AND(E254&gt;=zakresy_produkcyjne!F$2,E254&lt;=zakresy_produkcyjne!F$3)</f>
        <v/>
      </c>
      <c r="AN254" s="309">
        <f>AND(F254&gt;=zakresy_produkcyjne!G$2,F254&lt;=zakresy_produkcyjne!G$3)</f>
        <v/>
      </c>
      <c r="AO254" s="309">
        <f>AND(G254&gt;=zakresy_produkcyjne!H$2,G254&lt;=zakresy_produkcyjne!H$3)</f>
        <v/>
      </c>
      <c r="AP254" s="309">
        <f>AND(O254&gt;=zakresy_produkcyjne!I$2,O254&lt;=zakresy_produkcyjne!I$3)</f>
        <v/>
      </c>
      <c r="AQ254" s="309">
        <f>AND(P254&gt;=zakresy_produkcyjne!J$2,P254&lt;=zakresy_produkcyjne!J$3)</f>
        <v/>
      </c>
      <c r="AR254" s="309">
        <f>AND(Q254&gt;=zakresy_produkcyjne!K$2,Q254&lt;=zakresy_produkcyjne!K$3)</f>
        <v/>
      </c>
      <c r="AS254" s="309">
        <f>AND(R254&gt;=zakresy_produkcyjne!L$2,R254&lt;=zakresy_produkcyjne!L$3)</f>
        <v/>
      </c>
      <c r="AT254" s="309">
        <f>AND(AI254:AO254)</f>
        <v/>
      </c>
      <c r="AU254" s="309">
        <f>AND(AP254:AS254)</f>
        <v/>
      </c>
      <c r="AV254" s="309">
        <f>AND(AT254:AU254)</f>
        <v/>
      </c>
      <c r="AW254" s="309">
        <f>AI254*zakresy_produkcyjne!B$4+AJ254*zakresy_produkcyjne!C$4+AK254*zakresy_produkcyjne!D$4+AL254*zakresy_produkcyjne!E$4+AM254*zakresy_produkcyjne!F$4+AN254*zakresy_produkcyjne!G$4+AO254*zakresy_produkcyjne!H$4+AP254*zakresy_produkcyjne!I$4+AQ254*zakresy_produkcyjne!J$4+AR254*zakresy_produkcyjne!K$4+AS254*zakresy_produkcyjne!L$4</f>
        <v/>
      </c>
      <c r="AY254" s="309" t="n">
        <v>741</v>
      </c>
      <c r="AZ254" s="309" t="n">
        <v>428</v>
      </c>
      <c r="BA254" s="309" t="n">
        <v>4.26</v>
      </c>
      <c r="BB254" s="309">
        <f>KONWERTUJ_TWARDOSC(19.9,tabela_twardosci!$C$8:$C$69,tabela_twardosci!$K$8:$K$69)</f>
        <v/>
      </c>
      <c r="BC254" s="309" t="n">
        <v>28</v>
      </c>
      <c r="BD254" s="309" t="n">
        <v>100</v>
      </c>
      <c r="BE254" s="309" t="n">
        <v>1360.39955325874</v>
      </c>
      <c r="BF254" s="309" t="n">
        <v>1182.62865706728</v>
      </c>
      <c r="BG254" s="309" t="n">
        <v>2.57460279127589</v>
      </c>
      <c r="BH254" s="309" t="n">
        <v>437.28490548043</v>
      </c>
      <c r="BI254" s="309" t="n">
        <v>84.9004013347913</v>
      </c>
      <c r="BJ254" s="309">
        <f>IF(S254&lt;&gt;"",S254,BE254)</f>
        <v/>
      </c>
      <c r="BK254" s="309">
        <f>IF(T254&lt;&gt;"",T254,BF254)</f>
        <v/>
      </c>
      <c r="BL254" s="309">
        <f>IF(U254&lt;&gt;"",U254,BG254)</f>
        <v/>
      </c>
      <c r="BM254" s="309">
        <f>IF(V254&lt;&gt;"",V254,BH254)</f>
        <v/>
      </c>
      <c r="BN254" s="309">
        <f>IF(X254&lt;&gt;"",X254,BI254)</f>
        <v/>
      </c>
      <c r="BO254" s="309">
        <f>ABS(BE254-BJ254)</f>
        <v/>
      </c>
      <c r="BP254" s="328" t="n"/>
    </row>
    <row customHeight="1" ht="15" r="255" s="311"/>
    <row customHeight="1" ht="15" r="256" s="311"/>
    <row customHeight="1" ht="15" r="257" s="311"/>
    <row customHeight="1" ht="15" r="258" s="311"/>
    <row customHeight="1" ht="15" r="259" s="311">
      <c r="A259" s="472" t="n">
        <v>3.4</v>
      </c>
      <c r="B259" s="472" t="n">
        <v>2.41</v>
      </c>
      <c r="C259" s="472" t="n">
        <v>0.15</v>
      </c>
      <c r="D259" s="472" t="n">
        <v>0.064</v>
      </c>
      <c r="E259" s="472" t="n">
        <v>0</v>
      </c>
      <c r="F259" s="472" t="n">
        <v>0</v>
      </c>
      <c r="G259" s="472" t="n">
        <v>0</v>
      </c>
      <c r="H259" s="472" t="n">
        <v>0.017</v>
      </c>
      <c r="I259" s="472" t="n">
        <v>0.015</v>
      </c>
      <c r="J259" s="472" t="n">
        <v>0</v>
      </c>
      <c r="K259" s="472" t="n">
        <v>0</v>
      </c>
      <c r="L259" s="472" t="n">
        <v>0</v>
      </c>
      <c r="M259" s="472" t="n">
        <v>0</v>
      </c>
      <c r="N259" s="472" t="n">
        <v>0</v>
      </c>
      <c r="O259" s="472" t="n">
        <v>927</v>
      </c>
      <c r="P259" s="472" t="n">
        <v>120</v>
      </c>
      <c r="Q259" s="472" t="n">
        <v>385</v>
      </c>
      <c r="R259" s="472" t="n">
        <v>120</v>
      </c>
      <c r="S259" s="472" t="n">
        <v>701</v>
      </c>
      <c r="T259" s="472" t="n">
        <v>636</v>
      </c>
      <c r="U259" s="472" t="n"/>
      <c r="V259" s="472" t="n"/>
      <c r="W259" s="472" t="n"/>
      <c r="X259" s="472" t="n"/>
      <c r="Y259" s="606" t="n">
        <v>43</v>
      </c>
      <c r="Z259" s="472" t="n"/>
      <c r="AA259" s="472" t="n"/>
      <c r="AB259" s="472" t="n"/>
      <c r="AC259" s="472" t="n"/>
      <c r="AD259" s="472" t="n"/>
      <c r="AE259" s="472" t="n"/>
      <c r="AF259" s="309">
        <f>NOT(OR(ISBLANK(S259),ISBLANK(T259),ISBLANK(U259),ISBLANK(V259),AND(ISBLANK(W259),ISBLANK(X259))))</f>
        <v/>
      </c>
      <c r="AG259" s="309" t="n">
        <v>25</v>
      </c>
      <c r="AH259" s="309">
        <f>IF(Dane!AG570&lt;=30,1,IF(Dane!AG570&lt;=60,2,IF(Dane!AG570&lt;=100,3,"bd")))</f>
        <v/>
      </c>
      <c r="AI259" s="309">
        <f>AND(A259&gt;=zakresy_produkcyjne!B$2,A259&lt;=zakresy_produkcyjne!B$3)</f>
        <v/>
      </c>
      <c r="AJ259" s="309">
        <f>AND(B259&gt;=zakresy_produkcyjne!C$2,B259&lt;=zakresy_produkcyjne!C$3)</f>
        <v/>
      </c>
      <c r="AK259" s="309">
        <f>AND(C259&gt;=zakresy_produkcyjne!D$2,C259&lt;=zakresy_produkcyjne!D$3)</f>
        <v/>
      </c>
      <c r="AL259" s="309">
        <f>AND(D259&gt;=zakresy_produkcyjne!E$2,D259&lt;=zakresy_produkcyjne!E$3)</f>
        <v/>
      </c>
      <c r="AM259" s="309">
        <f>AND(E259&gt;=zakresy_produkcyjne!F$2,E259&lt;=zakresy_produkcyjne!F$3)</f>
        <v/>
      </c>
      <c r="AN259" s="309">
        <f>AND(F259&gt;=zakresy_produkcyjne!G$2,F259&lt;=zakresy_produkcyjne!G$3)</f>
        <v/>
      </c>
      <c r="AO259" s="309">
        <f>AND(G259&gt;=zakresy_produkcyjne!H$2,G259&lt;=zakresy_produkcyjne!H$3)</f>
        <v/>
      </c>
      <c r="AP259" s="309">
        <f>AND(O259&gt;=zakresy_produkcyjne!I$2,O259&lt;=zakresy_produkcyjne!I$3)</f>
        <v/>
      </c>
      <c r="AQ259" s="309">
        <f>AND(P259&gt;=zakresy_produkcyjne!J$2,P259&lt;=zakresy_produkcyjne!J$3)</f>
        <v/>
      </c>
      <c r="AR259" s="309">
        <f>AND(Q259&gt;=zakresy_produkcyjne!K$2,Q259&lt;=zakresy_produkcyjne!K$3)</f>
        <v/>
      </c>
      <c r="AS259" s="309">
        <f>AND(R259&gt;=zakresy_produkcyjne!L$2,R259&lt;=zakresy_produkcyjne!L$3)</f>
        <v/>
      </c>
      <c r="AT259" s="309">
        <f>AND(AI259:AO259)</f>
        <v/>
      </c>
      <c r="AU259" s="309">
        <f>AND(AP259:AS259)</f>
        <v/>
      </c>
      <c r="AV259" s="309">
        <f>AND(AT259:AU259)</f>
        <v/>
      </c>
      <c r="AW259" s="309">
        <f>AI259*zakresy_produkcyjne!B$4+AJ259*zakresy_produkcyjne!C$4+AK259*zakresy_produkcyjne!D$4+AL259*zakresy_produkcyjne!E$4+AM259*zakresy_produkcyjne!F$4+AN259*zakresy_produkcyjne!G$4+AO259*zakresy_produkcyjne!H$4+AP259*zakresy_produkcyjne!I$4+AQ259*zakresy_produkcyjne!J$4+AR259*zakresy_produkcyjne!K$4+AS259*zakresy_produkcyjne!L$4</f>
        <v/>
      </c>
      <c r="BJ259" s="309">
        <f>IF(S259&lt;&gt;"",S259,BE259)</f>
        <v/>
      </c>
      <c r="BK259" s="309">
        <f>IF(T259&lt;&gt;"",T259,BF259)</f>
        <v/>
      </c>
      <c r="BL259" s="309">
        <f>IF(U259&lt;&gt;"",U259,BG259)</f>
        <v/>
      </c>
      <c r="BM259" s="309">
        <f>IF(V259&lt;&gt;"",V259,BH259)</f>
        <v/>
      </c>
      <c r="BN259" s="309">
        <f>IF(X259&lt;&gt;"",X259,BI259)</f>
        <v/>
      </c>
      <c r="BO259" s="309">
        <f>ABS(BE259-BJ259)</f>
        <v/>
      </c>
      <c r="BP259" s="328" t="n"/>
    </row>
    <row customHeight="1" ht="15" r="260" s="311"/>
    <row customHeight="1" ht="15" r="261" s="311"/>
    <row customHeight="1" ht="15" r="262" s="311">
      <c r="A262" s="615" t="n">
        <v>3.73</v>
      </c>
      <c r="B262" s="615" t="n">
        <v>2.55</v>
      </c>
      <c r="C262" s="615" t="n">
        <v>0.3</v>
      </c>
      <c r="D262" s="615" t="n">
        <v>0.044</v>
      </c>
      <c r="E262" s="615" t="n">
        <v>1.03</v>
      </c>
      <c r="F262" s="615" t="n">
        <v>1.25</v>
      </c>
      <c r="G262" s="615" t="n">
        <v>0.18</v>
      </c>
      <c r="H262" s="615" t="n">
        <v>0.023</v>
      </c>
      <c r="I262" s="615" t="n">
        <v>0.045</v>
      </c>
      <c r="J262" s="615" t="n">
        <v>0</v>
      </c>
      <c r="K262" s="615" t="n">
        <v>0.032</v>
      </c>
      <c r="L262" s="615" t="n">
        <v>0</v>
      </c>
      <c r="M262" s="615" t="n">
        <v>0</v>
      </c>
      <c r="N262" s="615" t="n">
        <v>0</v>
      </c>
      <c r="O262" s="615" t="n">
        <v>900</v>
      </c>
      <c r="P262" s="615" t="n">
        <v>60</v>
      </c>
      <c r="Q262" s="615" t="n">
        <v>300</v>
      </c>
      <c r="R262" s="615" t="n">
        <v>60</v>
      </c>
      <c r="S262" s="615" t="n">
        <v>1025</v>
      </c>
      <c r="T262" s="615" t="n">
        <v>704</v>
      </c>
      <c r="U262" s="615" t="n">
        <v>13.12</v>
      </c>
      <c r="V262" s="615" t="n">
        <v>277</v>
      </c>
      <c r="W262" s="615" t="n"/>
      <c r="X262" s="615" t="n">
        <v>100</v>
      </c>
      <c r="Y262" s="616" t="n">
        <v>57</v>
      </c>
      <c r="Z262" s="615" t="n"/>
      <c r="AA262" s="615" t="n"/>
      <c r="AB262" s="615" t="n"/>
      <c r="AC262" s="615" t="n"/>
      <c r="AD262" s="615" t="n"/>
      <c r="AE262" s="615" t="n"/>
      <c r="AF262" s="309">
        <f>NOT(OR(ISBLANK(S262),ISBLANK(T262),ISBLANK(U262),ISBLANK(V262),AND(ISBLANK(W262),ISBLANK(X262))))</f>
        <v/>
      </c>
      <c r="AG262" s="309" t="n">
        <v>25</v>
      </c>
      <c r="AH262" s="309">
        <f>IF(Dane!AG635&lt;=30,1,IF(Dane!AG635&lt;=60,2,IF(Dane!AG635&lt;=100,3,"bd")))</f>
        <v/>
      </c>
      <c r="AI262" s="309">
        <f>AND(A262&gt;=zakresy_produkcyjne!B$2,A262&lt;=zakresy_produkcyjne!B$3)</f>
        <v/>
      </c>
      <c r="AJ262" s="309">
        <f>AND(B262&gt;=zakresy_produkcyjne!C$2,B262&lt;=zakresy_produkcyjne!C$3)</f>
        <v/>
      </c>
      <c r="AK262" s="309">
        <f>AND(C262&gt;=zakresy_produkcyjne!D$2,C262&lt;=zakresy_produkcyjne!D$3)</f>
        <v/>
      </c>
      <c r="AL262" s="309">
        <f>AND(D262&gt;=zakresy_produkcyjne!E$2,D262&lt;=zakresy_produkcyjne!E$3)</f>
        <v/>
      </c>
      <c r="AM262" s="309">
        <f>AND(E262&gt;=zakresy_produkcyjne!F$2,E262&lt;=zakresy_produkcyjne!F$3)</f>
        <v/>
      </c>
      <c r="AN262" s="309">
        <f>AND(F262&gt;=zakresy_produkcyjne!G$2,F262&lt;=zakresy_produkcyjne!G$3)</f>
        <v/>
      </c>
      <c r="AO262" s="309">
        <f>AND(G262&gt;=zakresy_produkcyjne!H$2,G262&lt;=zakresy_produkcyjne!H$3)</f>
        <v/>
      </c>
      <c r="AP262" s="309">
        <f>AND(O262&gt;=zakresy_produkcyjne!I$2,O262&lt;=zakresy_produkcyjne!I$3)</f>
        <v/>
      </c>
      <c r="AQ262" s="309">
        <f>AND(P262&gt;=zakresy_produkcyjne!J$2,P262&lt;=zakresy_produkcyjne!J$3)</f>
        <v/>
      </c>
      <c r="AR262" s="309">
        <f>AND(Q262&gt;=zakresy_produkcyjne!K$2,Q262&lt;=zakresy_produkcyjne!K$3)</f>
        <v/>
      </c>
      <c r="AS262" s="309">
        <f>AND(R262&gt;=zakresy_produkcyjne!L$2,R262&lt;=zakresy_produkcyjne!L$3)</f>
        <v/>
      </c>
      <c r="AT262" s="309">
        <f>AND(AI262:AO262)</f>
        <v/>
      </c>
      <c r="AU262" s="309">
        <f>AND(AP262:AS262)</f>
        <v/>
      </c>
      <c r="AV262" s="309">
        <f>AND(AT262:AU262)</f>
        <v/>
      </c>
      <c r="AW262" s="309">
        <f>AI262*zakresy_produkcyjne!B$4+AJ262*zakresy_produkcyjne!C$4+AK262*zakresy_produkcyjne!D$4+AL262*zakresy_produkcyjne!E$4+AM262*zakresy_produkcyjne!F$4+AN262*zakresy_produkcyjne!G$4+AO262*zakresy_produkcyjne!H$4+AP262*zakresy_produkcyjne!I$4+AQ262*zakresy_produkcyjne!J$4+AR262*zakresy_produkcyjne!K$4+AS262*zakresy_produkcyjne!L$4</f>
        <v/>
      </c>
      <c r="BP262" s="309">
        <f>(S262/Q262) * (statystyki!$Q$5/statystyki!$S$5)</f>
        <v/>
      </c>
      <c r="BQ262" s="309">
        <f>BP262/AVERAGE(Dane!$BP$3:$BP$497)</f>
        <v/>
      </c>
    </row>
    <row customHeight="1" ht="15" r="263" s="311">
      <c r="A263" s="615" t="n">
        <v>3.73</v>
      </c>
      <c r="B263" s="615" t="n">
        <v>2.55</v>
      </c>
      <c r="C263" s="615" t="n">
        <v>0.3</v>
      </c>
      <c r="D263" s="615" t="n">
        <v>0.044</v>
      </c>
      <c r="E263" s="615" t="n">
        <v>1.03</v>
      </c>
      <c r="F263" s="615" t="n">
        <v>1.25</v>
      </c>
      <c r="G263" s="615" t="n">
        <v>0.18</v>
      </c>
      <c r="H263" s="615" t="n">
        <v>0.023</v>
      </c>
      <c r="I263" s="615" t="n">
        <v>0.045</v>
      </c>
      <c r="J263" s="615" t="n">
        <v>0</v>
      </c>
      <c r="K263" s="615" t="n">
        <v>0.032</v>
      </c>
      <c r="L263" s="615" t="n">
        <v>0</v>
      </c>
      <c r="M263" s="615" t="n">
        <v>0</v>
      </c>
      <c r="N263" s="615" t="n">
        <v>0</v>
      </c>
      <c r="O263" s="615" t="n">
        <v>900</v>
      </c>
      <c r="P263" s="615" t="n">
        <v>60</v>
      </c>
      <c r="Q263" s="615" t="n">
        <v>365</v>
      </c>
      <c r="R263" s="615" t="n">
        <v>60</v>
      </c>
      <c r="S263" s="615" t="n">
        <v>625</v>
      </c>
      <c r="T263" s="615" t="n">
        <v>489</v>
      </c>
      <c r="U263" s="615" t="n">
        <v>3.96</v>
      </c>
      <c r="V263" s="615" t="n">
        <v>329</v>
      </c>
      <c r="W263" s="615" t="n"/>
      <c r="X263" s="615" t="n">
        <v>40</v>
      </c>
      <c r="Y263" s="616" t="n">
        <v>57</v>
      </c>
      <c r="Z263" s="615" t="n"/>
      <c r="AA263" s="615" t="n"/>
      <c r="AB263" s="615" t="n"/>
      <c r="AC263" s="615" t="n"/>
      <c r="AD263" s="615" t="n"/>
      <c r="AE263" s="615" t="n"/>
      <c r="AF263" s="309">
        <f>NOT(OR(ISBLANK(S263),ISBLANK(T263),ISBLANK(U263),ISBLANK(V263),AND(ISBLANK(W263),ISBLANK(X263))))</f>
        <v/>
      </c>
      <c r="AG263" s="309" t="n">
        <v>25</v>
      </c>
      <c r="AH263" s="309">
        <f>IF(podejrzane!AG284&lt;=30,1,IF(podejrzane!AG284&lt;=60,2,IF(podejrzane!AG284&lt;=100,3,"bd")))</f>
        <v/>
      </c>
      <c r="AI263" s="309">
        <f>AND(A263&gt;=zakresy_produkcyjne!B$2,A263&lt;=zakresy_produkcyjne!B$3)</f>
        <v/>
      </c>
      <c r="AJ263" s="309">
        <f>AND(B263&gt;=zakresy_produkcyjne!C$2,B263&lt;=zakresy_produkcyjne!C$3)</f>
        <v/>
      </c>
      <c r="AK263" s="309">
        <f>AND(C263&gt;=zakresy_produkcyjne!D$2,C263&lt;=zakresy_produkcyjne!D$3)</f>
        <v/>
      </c>
      <c r="AL263" s="309">
        <f>AND(D263&gt;=zakresy_produkcyjne!E$2,D263&lt;=zakresy_produkcyjne!E$3)</f>
        <v/>
      </c>
      <c r="AM263" s="309">
        <f>AND(E263&gt;=zakresy_produkcyjne!F$2,E263&lt;=zakresy_produkcyjne!F$3)</f>
        <v/>
      </c>
      <c r="AN263" s="309">
        <f>AND(F263&gt;=zakresy_produkcyjne!G$2,F263&lt;=zakresy_produkcyjne!G$3)</f>
        <v/>
      </c>
      <c r="AO263" s="309">
        <f>AND(G263&gt;=zakresy_produkcyjne!H$2,G263&lt;=zakresy_produkcyjne!H$3)</f>
        <v/>
      </c>
      <c r="AP263" s="309">
        <f>AND(O263&gt;=zakresy_produkcyjne!I$2,O263&lt;=zakresy_produkcyjne!I$3)</f>
        <v/>
      </c>
      <c r="AQ263" s="309">
        <f>AND(P263&gt;=zakresy_produkcyjne!J$2,P263&lt;=zakresy_produkcyjne!J$3)</f>
        <v/>
      </c>
      <c r="AR263" s="309">
        <f>AND(Q263&gt;=zakresy_produkcyjne!K$2,Q263&lt;=zakresy_produkcyjne!K$3)</f>
        <v/>
      </c>
      <c r="AS263" s="309">
        <f>AND(R263&gt;=zakresy_produkcyjne!L$2,R263&lt;=zakresy_produkcyjne!L$3)</f>
        <v/>
      </c>
      <c r="AT263" s="309">
        <f>AND(AI263:AO263)</f>
        <v/>
      </c>
      <c r="AU263" s="309">
        <f>AND(AP263:AS263)</f>
        <v/>
      </c>
      <c r="AV263" s="309">
        <f>AND(AT263:AU263)</f>
        <v/>
      </c>
      <c r="AW263" s="309">
        <f>AI263*zakresy_produkcyjne!B$4+AJ263*zakresy_produkcyjne!C$4+AK263*zakresy_produkcyjne!D$4+AL263*zakresy_produkcyjne!E$4+AM263*zakresy_produkcyjne!F$4+AN263*zakresy_produkcyjne!G$4+AO263*zakresy_produkcyjne!H$4+AP263*zakresy_produkcyjne!I$4+AQ263*zakresy_produkcyjne!J$4+AR263*zakresy_produkcyjne!K$4+AS263*zakresy_produkcyjne!L$4</f>
        <v/>
      </c>
      <c r="BP263" s="309">
        <f>(S263/Q263) * (statystyki!$Q$5/statystyki!$S$5)</f>
        <v/>
      </c>
      <c r="BQ263" s="309">
        <f>BP263/AVERAGE(Dane!$BP$3:$BP$497)</f>
        <v/>
      </c>
    </row>
    <row customHeight="1" ht="15" r="264" s="311"/>
    <row customHeight="1" ht="15" r="265" s="311"/>
    <row customHeight="1" ht="15" r="266" s="311"/>
    <row customHeight="1" ht="15" r="267" s="311">
      <c r="A267" s="503" t="n">
        <v>3.72</v>
      </c>
      <c r="B267" s="503" t="n">
        <v>2.51</v>
      </c>
      <c r="C267" s="503" t="n">
        <v>0.35</v>
      </c>
      <c r="D267" s="503" t="n">
        <v>0.043</v>
      </c>
      <c r="E267" s="503" t="n">
        <v>0.05</v>
      </c>
      <c r="F267" s="503" t="n">
        <v>0.09</v>
      </c>
      <c r="G267" s="503" t="n">
        <v>0.06</v>
      </c>
      <c r="H267" s="503" t="n">
        <v>0.017</v>
      </c>
      <c r="I267" s="503" t="n">
        <v>0.023</v>
      </c>
      <c r="J267" s="503" t="n">
        <v>0</v>
      </c>
      <c r="K267" s="503" t="n">
        <v>0</v>
      </c>
      <c r="L267" s="503" t="n">
        <v>0.021</v>
      </c>
      <c r="M267" s="503" t="n">
        <v>0</v>
      </c>
      <c r="N267" s="503" t="n">
        <v>0</v>
      </c>
      <c r="O267" s="503" t="n">
        <v>927</v>
      </c>
      <c r="P267" s="503" t="n">
        <v>60</v>
      </c>
      <c r="Q267" s="503" t="n">
        <v>371</v>
      </c>
      <c r="R267" s="503" t="n">
        <v>600</v>
      </c>
      <c r="S267" s="503" t="n"/>
      <c r="T267" s="503" t="n"/>
      <c r="U267" s="503" t="n"/>
      <c r="V267" s="503">
        <f>KONWERTUJ_TWARDOSC(AE267,tabela_twardosci!$M$8:$M$69,tabela_twardosci!$K$8:$K$69)</f>
        <v/>
      </c>
      <c r="W267" s="503" t="n"/>
      <c r="X267" s="503" t="n"/>
      <c r="Y267" s="504" t="n">
        <v>68</v>
      </c>
      <c r="Z267" s="503" t="n"/>
      <c r="AA267" s="503" t="n"/>
      <c r="AB267" s="503" t="n"/>
      <c r="AC267" s="503" t="n"/>
      <c r="AD267" s="503" t="n"/>
      <c r="AE267" s="503" t="n">
        <v>341</v>
      </c>
      <c r="AF267" s="309">
        <f>NOT(OR(ISBLANK(S267),ISBLANK(T267),ISBLANK(U267),ISBLANK(V267),AND(ISBLANK(W267),ISBLANK(X267))))</f>
        <v/>
      </c>
      <c r="AG267" s="309" t="n">
        <v>25</v>
      </c>
      <c r="AH267" s="309">
        <f>IF(Dane!AG823&lt;=30,1,IF(Dane!AG823&lt;=60,2,IF(Dane!AG823&lt;=100,3,"bd")))</f>
        <v/>
      </c>
      <c r="AI267" s="309">
        <f>AND(A267&gt;=zakresy_produkcyjne!B$2,A267&lt;=zakresy_produkcyjne!B$3)</f>
        <v/>
      </c>
      <c r="AJ267" s="309">
        <f>AND(B267&gt;=zakresy_produkcyjne!C$2,B267&lt;=zakresy_produkcyjne!C$3)</f>
        <v/>
      </c>
      <c r="AK267" s="309">
        <f>AND(C267&gt;=zakresy_produkcyjne!D$2,C267&lt;=zakresy_produkcyjne!D$3)</f>
        <v/>
      </c>
      <c r="AL267" s="309">
        <f>AND(D267&gt;=zakresy_produkcyjne!E$2,D267&lt;=zakresy_produkcyjne!E$3)</f>
        <v/>
      </c>
      <c r="AM267" s="309">
        <f>AND(E267&gt;=zakresy_produkcyjne!F$2,E267&lt;=zakresy_produkcyjne!F$3)</f>
        <v/>
      </c>
      <c r="AN267" s="309">
        <f>AND(F267&gt;=zakresy_produkcyjne!G$2,F267&lt;=zakresy_produkcyjne!G$3)</f>
        <v/>
      </c>
      <c r="AO267" s="309">
        <f>AND(G267&gt;=zakresy_produkcyjne!H$2,G267&lt;=zakresy_produkcyjne!H$3)</f>
        <v/>
      </c>
      <c r="AP267" s="309">
        <f>AND(O267&gt;=zakresy_produkcyjne!I$2,O267&lt;=zakresy_produkcyjne!I$3)</f>
        <v/>
      </c>
      <c r="AQ267" s="309">
        <f>AND(P267&gt;=zakresy_produkcyjne!J$2,P267&lt;=zakresy_produkcyjne!J$3)</f>
        <v/>
      </c>
      <c r="AR267" s="309">
        <f>AND(Q267&gt;=zakresy_produkcyjne!K$2,Q267&lt;=zakresy_produkcyjne!K$3)</f>
        <v/>
      </c>
      <c r="AS267" s="309">
        <f>AND(R267&gt;=zakresy_produkcyjne!L$2,R267&lt;=zakresy_produkcyjne!L$3)</f>
        <v/>
      </c>
      <c r="AT267" s="309">
        <f>AND(AI267:AO267)</f>
        <v/>
      </c>
      <c r="AU267" s="309">
        <f>AND(AP267:AS267)</f>
        <v/>
      </c>
      <c r="AV267" s="309">
        <f>AND(AT267:AU267)</f>
        <v/>
      </c>
      <c r="AW267" s="309">
        <f>AI267*zakresy_produkcyjne!B$4+AJ267*zakresy_produkcyjne!C$4+AK267*zakresy_produkcyjne!D$4+AL267*zakresy_produkcyjne!E$4+AM267*zakresy_produkcyjne!F$4+AN267*zakresy_produkcyjne!G$4+AO267*zakresy_produkcyjne!H$4+AP267*zakresy_produkcyjne!I$4+AQ267*zakresy_produkcyjne!J$4+AR267*zakresy_produkcyjne!K$4+AS267*zakresy_produkcyjne!L$4</f>
        <v/>
      </c>
      <c r="BJ267" s="309">
        <f>IF(S267&lt;&gt;"",S267,BE267)</f>
        <v/>
      </c>
      <c r="BK267" s="309">
        <f>IF(T267&lt;&gt;"",T267,BF267)</f>
        <v/>
      </c>
      <c r="BL267" s="309">
        <f>IF(U267&lt;&gt;"",U267,BG267)</f>
        <v/>
      </c>
      <c r="BM267" s="309">
        <f>IF(V267&lt;&gt;"",V267,BH267)</f>
        <v/>
      </c>
      <c r="BN267" s="309">
        <f>IF(X267&lt;&gt;"",X267,BI267)</f>
        <v/>
      </c>
      <c r="BO267" s="309">
        <f>ABS(BE267-BJ267)</f>
        <v/>
      </c>
      <c r="BP267" s="309">
        <f>IF(S267&lt;&gt;"",POWER((Arkusz10!$O$9*Q267+Arkusz10!$P$9)-S267,2))</f>
        <v/>
      </c>
    </row>
    <row customHeight="1" ht="15" r="268" s="311">
      <c r="A268" s="503" t="n">
        <v>3.72</v>
      </c>
      <c r="B268" s="503" t="n">
        <v>2.51</v>
      </c>
      <c r="C268" s="503" t="n">
        <v>0.35</v>
      </c>
      <c r="D268" s="503" t="n">
        <v>0.043</v>
      </c>
      <c r="E268" s="503" t="n">
        <v>0.05</v>
      </c>
      <c r="F268" s="503" t="n">
        <v>0.09</v>
      </c>
      <c r="G268" s="503" t="n">
        <v>0.06</v>
      </c>
      <c r="H268" s="503" t="n">
        <v>0.017</v>
      </c>
      <c r="I268" s="503" t="n">
        <v>0.023</v>
      </c>
      <c r="J268" s="503" t="n">
        <v>0</v>
      </c>
      <c r="K268" s="503" t="n">
        <v>0</v>
      </c>
      <c r="L268" s="503" t="n">
        <v>0.021</v>
      </c>
      <c r="M268" s="503" t="n">
        <v>0</v>
      </c>
      <c r="N268" s="503" t="n">
        <v>0</v>
      </c>
      <c r="O268" s="503" t="n">
        <v>927</v>
      </c>
      <c r="P268" s="503" t="n">
        <v>60</v>
      </c>
      <c r="Q268" s="503" t="n">
        <v>371</v>
      </c>
      <c r="R268" s="503" t="n">
        <v>840</v>
      </c>
      <c r="S268" s="503" t="n"/>
      <c r="T268" s="503" t="n"/>
      <c r="U268" s="503" t="n"/>
      <c r="V268" s="503">
        <f>KONWERTUJ_TWARDOSC(AE268,tabela_twardosci!$M$8:$M$69,tabela_twardosci!$K$8:$K$69)</f>
        <v/>
      </c>
      <c r="W268" s="503" t="n"/>
      <c r="X268" s="503" t="n"/>
      <c r="Y268" s="504" t="n">
        <v>68</v>
      </c>
      <c r="Z268" s="503" t="n"/>
      <c r="AA268" s="503" t="n"/>
      <c r="AB268" s="503" t="n"/>
      <c r="AC268" s="503" t="n"/>
      <c r="AD268" s="503" t="n"/>
      <c r="AE268" s="503" t="n">
        <v>345</v>
      </c>
      <c r="AF268" s="309">
        <f>NOT(OR(ISBLANK(S268),ISBLANK(T268),ISBLANK(U268),ISBLANK(V268),AND(ISBLANK(W268),ISBLANK(X268))))</f>
        <v/>
      </c>
      <c r="AG268" s="309" t="n">
        <v>25</v>
      </c>
      <c r="AH268" s="309">
        <f>IF(Dane!AG824&lt;=30,1,IF(Dane!AG824&lt;=60,2,IF(Dane!AG824&lt;=100,3,"bd")))</f>
        <v/>
      </c>
      <c r="AI268" s="309">
        <f>AND(A268&gt;=zakresy_produkcyjne!B$2,A268&lt;=zakresy_produkcyjne!B$3)</f>
        <v/>
      </c>
      <c r="AJ268" s="309">
        <f>AND(B268&gt;=zakresy_produkcyjne!C$2,B268&lt;=zakresy_produkcyjne!C$3)</f>
        <v/>
      </c>
      <c r="AK268" s="309">
        <f>AND(C268&gt;=zakresy_produkcyjne!D$2,C268&lt;=zakresy_produkcyjne!D$3)</f>
        <v/>
      </c>
      <c r="AL268" s="309">
        <f>AND(D268&gt;=zakresy_produkcyjne!E$2,D268&lt;=zakresy_produkcyjne!E$3)</f>
        <v/>
      </c>
      <c r="AM268" s="309">
        <f>AND(E268&gt;=zakresy_produkcyjne!F$2,E268&lt;=zakresy_produkcyjne!F$3)</f>
        <v/>
      </c>
      <c r="AN268" s="309">
        <f>AND(F268&gt;=zakresy_produkcyjne!G$2,F268&lt;=zakresy_produkcyjne!G$3)</f>
        <v/>
      </c>
      <c r="AO268" s="309">
        <f>AND(G268&gt;=zakresy_produkcyjne!H$2,G268&lt;=zakresy_produkcyjne!H$3)</f>
        <v/>
      </c>
      <c r="AP268" s="309">
        <f>AND(O268&gt;=zakresy_produkcyjne!I$2,O268&lt;=zakresy_produkcyjne!I$3)</f>
        <v/>
      </c>
      <c r="AQ268" s="309">
        <f>AND(P268&gt;=zakresy_produkcyjne!J$2,P268&lt;=zakresy_produkcyjne!J$3)</f>
        <v/>
      </c>
      <c r="AR268" s="309">
        <f>AND(Q268&gt;=zakresy_produkcyjne!K$2,Q268&lt;=zakresy_produkcyjne!K$3)</f>
        <v/>
      </c>
      <c r="AS268" s="309">
        <f>AND(R268&gt;=zakresy_produkcyjne!L$2,R268&lt;=zakresy_produkcyjne!L$3)</f>
        <v/>
      </c>
      <c r="AT268" s="309">
        <f>AND(AI268:AO268)</f>
        <v/>
      </c>
      <c r="AU268" s="309">
        <f>AND(AP268:AS268)</f>
        <v/>
      </c>
      <c r="AV268" s="309">
        <f>AND(AT268:AU268)</f>
        <v/>
      </c>
      <c r="AW268" s="309">
        <f>AI268*zakresy_produkcyjne!B$4+AJ268*zakresy_produkcyjne!C$4+AK268*zakresy_produkcyjne!D$4+AL268*zakresy_produkcyjne!E$4+AM268*zakresy_produkcyjne!F$4+AN268*zakresy_produkcyjne!G$4+AO268*zakresy_produkcyjne!H$4+AP268*zakresy_produkcyjne!I$4+AQ268*zakresy_produkcyjne!J$4+AR268*zakresy_produkcyjne!K$4+AS268*zakresy_produkcyjne!L$4</f>
        <v/>
      </c>
      <c r="BJ268" s="309">
        <f>IF(S268&lt;&gt;"",S268,BE268)</f>
        <v/>
      </c>
      <c r="BK268" s="309">
        <f>IF(T268&lt;&gt;"",T268,BF268)</f>
        <v/>
      </c>
      <c r="BL268" s="309">
        <f>IF(U268&lt;&gt;"",U268,BG268)</f>
        <v/>
      </c>
      <c r="BM268" s="309">
        <f>IF(V268&lt;&gt;"",V268,BH268)</f>
        <v/>
      </c>
      <c r="BN268" s="309">
        <f>IF(X268&lt;&gt;"",X268,BI268)</f>
        <v/>
      </c>
      <c r="BO268" s="309">
        <f>ABS(BE268-BJ268)</f>
        <v/>
      </c>
      <c r="BP268" s="309">
        <f>IF(S268&lt;&gt;"",POWER((Arkusz10!$O$9*Q268+Arkusz10!$P$9)-S268,2))</f>
        <v/>
      </c>
    </row>
    <row customHeight="1" ht="15" r="269" s="311">
      <c r="A269" s="503" t="n">
        <v>3.72</v>
      </c>
      <c r="B269" s="503" t="n">
        <v>2.51</v>
      </c>
      <c r="C269" s="503" t="n">
        <v>0.35</v>
      </c>
      <c r="D269" s="503" t="n">
        <v>0.043</v>
      </c>
      <c r="E269" s="503" t="n">
        <v>0.05</v>
      </c>
      <c r="F269" s="503" t="n">
        <v>0.09</v>
      </c>
      <c r="G269" s="503" t="n">
        <v>0.06</v>
      </c>
      <c r="H269" s="503" t="n">
        <v>0.017</v>
      </c>
      <c r="I269" s="503" t="n">
        <v>0.023</v>
      </c>
      <c r="J269" s="503" t="n">
        <v>0</v>
      </c>
      <c r="K269" s="503" t="n">
        <v>0</v>
      </c>
      <c r="L269" s="503" t="n">
        <v>0.021</v>
      </c>
      <c r="M269" s="503" t="n">
        <v>0</v>
      </c>
      <c r="N269" s="503" t="n">
        <v>0</v>
      </c>
      <c r="O269" s="503" t="n">
        <v>927</v>
      </c>
      <c r="P269" s="503" t="n">
        <v>60</v>
      </c>
      <c r="Q269" s="503" t="n">
        <v>371</v>
      </c>
      <c r="R269" s="503" t="n">
        <v>1440</v>
      </c>
      <c r="S269" s="503" t="n"/>
      <c r="T269" s="503" t="n"/>
      <c r="U269" s="503" t="n"/>
      <c r="V269" s="503">
        <f>KONWERTUJ_TWARDOSC(AE269,tabela_twardosci!$M$8:$M$69,tabela_twardosci!$K$8:$K$69)</f>
        <v/>
      </c>
      <c r="W269" s="503" t="n"/>
      <c r="X269" s="503" t="n"/>
      <c r="Y269" s="504" t="n">
        <v>68</v>
      </c>
      <c r="Z269" s="503" t="n"/>
      <c r="AA269" s="503" t="n"/>
      <c r="AB269" s="503" t="n"/>
      <c r="AC269" s="503" t="n"/>
      <c r="AD269" s="503" t="n"/>
      <c r="AE269" s="503" t="n">
        <v>347</v>
      </c>
      <c r="AF269" s="309">
        <f>NOT(OR(ISBLANK(S269),ISBLANK(T269),ISBLANK(U269),ISBLANK(V269),AND(ISBLANK(W269),ISBLANK(X269))))</f>
        <v/>
      </c>
      <c r="AG269" s="309" t="n">
        <v>25</v>
      </c>
      <c r="AH269" s="309">
        <f>IF(Dane!AG825&lt;=30,1,IF(Dane!AG825&lt;=60,2,IF(Dane!AG825&lt;=100,3,"bd")))</f>
        <v/>
      </c>
      <c r="AI269" s="309">
        <f>AND(A269&gt;=zakresy_produkcyjne!B$2,A269&lt;=zakresy_produkcyjne!B$3)</f>
        <v/>
      </c>
      <c r="AJ269" s="309">
        <f>AND(B269&gt;=zakresy_produkcyjne!C$2,B269&lt;=zakresy_produkcyjne!C$3)</f>
        <v/>
      </c>
      <c r="AK269" s="309">
        <f>AND(C269&gt;=zakresy_produkcyjne!D$2,C269&lt;=zakresy_produkcyjne!D$3)</f>
        <v/>
      </c>
      <c r="AL269" s="309">
        <f>AND(D269&gt;=zakresy_produkcyjne!E$2,D269&lt;=zakresy_produkcyjne!E$3)</f>
        <v/>
      </c>
      <c r="AM269" s="309">
        <f>AND(E269&gt;=zakresy_produkcyjne!F$2,E269&lt;=zakresy_produkcyjne!F$3)</f>
        <v/>
      </c>
      <c r="AN269" s="309">
        <f>AND(F269&gt;=zakresy_produkcyjne!G$2,F269&lt;=zakresy_produkcyjne!G$3)</f>
        <v/>
      </c>
      <c r="AO269" s="309">
        <f>AND(G269&gt;=zakresy_produkcyjne!H$2,G269&lt;=zakresy_produkcyjne!H$3)</f>
        <v/>
      </c>
      <c r="AP269" s="309">
        <f>AND(O269&gt;=zakresy_produkcyjne!I$2,O269&lt;=zakresy_produkcyjne!I$3)</f>
        <v/>
      </c>
      <c r="AQ269" s="309">
        <f>AND(P269&gt;=zakresy_produkcyjne!J$2,P269&lt;=zakresy_produkcyjne!J$3)</f>
        <v/>
      </c>
      <c r="AR269" s="309">
        <f>AND(Q269&gt;=zakresy_produkcyjne!K$2,Q269&lt;=zakresy_produkcyjne!K$3)</f>
        <v/>
      </c>
      <c r="AS269" s="309">
        <f>AND(R269&gt;=zakresy_produkcyjne!L$2,R269&lt;=zakresy_produkcyjne!L$3)</f>
        <v/>
      </c>
      <c r="AT269" s="309">
        <f>AND(AI269:AO269)</f>
        <v/>
      </c>
      <c r="AU269" s="309">
        <f>AND(AP269:AS269)</f>
        <v/>
      </c>
      <c r="AV269" s="309">
        <f>AND(AT269:AU269)</f>
        <v/>
      </c>
      <c r="AW269" s="309">
        <f>AI269*zakresy_produkcyjne!B$4+AJ269*zakresy_produkcyjne!C$4+AK269*zakresy_produkcyjne!D$4+AL269*zakresy_produkcyjne!E$4+AM269*zakresy_produkcyjne!F$4+AN269*zakresy_produkcyjne!G$4+AO269*zakresy_produkcyjne!H$4+AP269*zakresy_produkcyjne!I$4+AQ269*zakresy_produkcyjne!J$4+AR269*zakresy_produkcyjne!K$4+AS269*zakresy_produkcyjne!L$4</f>
        <v/>
      </c>
      <c r="BJ269" s="309">
        <f>IF(S269&lt;&gt;"",S269,BE269)</f>
        <v/>
      </c>
      <c r="BK269" s="309">
        <f>IF(T269&lt;&gt;"",T269,BF269)</f>
        <v/>
      </c>
      <c r="BL269" s="309">
        <f>IF(U269&lt;&gt;"",U269,BG269)</f>
        <v/>
      </c>
      <c r="BM269" s="309">
        <f>IF(V269&lt;&gt;"",V269,BH269)</f>
        <v/>
      </c>
      <c r="BN269" s="309">
        <f>IF(X269&lt;&gt;"",X269,BI269)</f>
        <v/>
      </c>
      <c r="BO269" s="309">
        <f>ABS(BE269-BJ269)</f>
        <v/>
      </c>
      <c r="BP269" s="309">
        <f>IF(S269&lt;&gt;"",POWER((Arkusz10!$O$9*Q269+Arkusz10!$P$9)-S269,2))</f>
        <v/>
      </c>
    </row>
    <row customHeight="1" ht="15" r="270" s="311">
      <c r="BJ270" s="309">
        <f>IF(S270&lt;&gt;"",S270,BE270)</f>
        <v/>
      </c>
      <c r="BK270" s="309">
        <f>IF(T270&lt;&gt;"",T270,BF270)</f>
        <v/>
      </c>
      <c r="BL270" s="309">
        <f>IF(U270&lt;&gt;"",U270,BG270)</f>
        <v/>
      </c>
      <c r="BM270" s="309">
        <f>IF(V270&lt;&gt;"",V270,BH270)</f>
        <v/>
      </c>
      <c r="BN270" s="309">
        <f>IF(X270&lt;&gt;"",X270,BI270)</f>
        <v/>
      </c>
      <c r="BO270" s="309">
        <f>ABS(BE270-BJ270)</f>
        <v/>
      </c>
      <c r="BP270" s="309">
        <f>IF(S270&lt;&gt;"",POWER((Arkusz10!$O$9*Q270+Arkusz10!$P$9)-S270,2))</f>
        <v/>
      </c>
    </row>
    <row customHeight="1" ht="15" r="271" s="311">
      <c r="A271" s="503" t="n">
        <v>3.72</v>
      </c>
      <c r="B271" s="503" t="n">
        <v>2.51</v>
      </c>
      <c r="C271" s="503" t="n">
        <v>0.35</v>
      </c>
      <c r="D271" s="503" t="n">
        <v>0.043</v>
      </c>
      <c r="E271" s="503" t="n">
        <v>0.05</v>
      </c>
      <c r="F271" s="503" t="n">
        <v>0.09</v>
      </c>
      <c r="G271" s="503" t="n">
        <v>0.06</v>
      </c>
      <c r="H271" s="503" t="n">
        <v>0.017</v>
      </c>
      <c r="I271" s="503" t="n">
        <v>0.023</v>
      </c>
      <c r="J271" s="503" t="n">
        <v>0</v>
      </c>
      <c r="K271" s="503" t="n">
        <v>0</v>
      </c>
      <c r="L271" s="503" t="n">
        <v>0.021</v>
      </c>
      <c r="M271" s="503" t="n">
        <v>0</v>
      </c>
      <c r="N271" s="503" t="n">
        <v>0</v>
      </c>
      <c r="O271" s="503" t="n">
        <v>927</v>
      </c>
      <c r="P271" s="503" t="n">
        <v>60</v>
      </c>
      <c r="Q271" s="503" t="n">
        <v>316</v>
      </c>
      <c r="R271" s="503" t="n">
        <v>600</v>
      </c>
      <c r="S271" s="503" t="n"/>
      <c r="T271" s="503" t="n"/>
      <c r="U271" s="503" t="n"/>
      <c r="V271" s="503">
        <f>KONWERTUJ_TWARDOSC(AE271,tabela_twardosci!$M$8:$M$69,tabela_twardosci!$K$8:$K$69)</f>
        <v/>
      </c>
      <c r="W271" s="503" t="n"/>
      <c r="X271" s="503" t="n"/>
      <c r="Y271" s="504" t="n">
        <v>68</v>
      </c>
      <c r="Z271" s="503" t="n"/>
      <c r="AA271" s="503" t="n"/>
      <c r="AB271" s="503" t="n"/>
      <c r="AC271" s="503" t="n"/>
      <c r="AD271" s="503" t="n"/>
      <c r="AE271" s="503" t="n">
        <v>411</v>
      </c>
      <c r="AF271" s="309">
        <f>NOT(OR(ISBLANK(S271),ISBLANK(T271),ISBLANK(U271),ISBLANK(V271),AND(ISBLANK(W271),ISBLANK(X271))))</f>
        <v/>
      </c>
      <c r="AG271" s="309" t="n">
        <v>25</v>
      </c>
      <c r="AH271" s="309">
        <f>IF(Dane!AG810&lt;=30,1,IF(Dane!AG810&lt;=60,2,IF(Dane!AG810&lt;=100,3,"bd")))</f>
        <v/>
      </c>
      <c r="AI271" s="309">
        <f>AND(A271&gt;=zakresy_produkcyjne!B$2,A271&lt;=zakresy_produkcyjne!B$3)</f>
        <v/>
      </c>
      <c r="AJ271" s="309">
        <f>AND(B271&gt;=zakresy_produkcyjne!C$2,B271&lt;=zakresy_produkcyjne!C$3)</f>
        <v/>
      </c>
      <c r="AK271" s="309">
        <f>AND(C271&gt;=zakresy_produkcyjne!D$2,C271&lt;=zakresy_produkcyjne!D$3)</f>
        <v/>
      </c>
      <c r="AL271" s="309">
        <f>AND(D271&gt;=zakresy_produkcyjne!E$2,D271&lt;=zakresy_produkcyjne!E$3)</f>
        <v/>
      </c>
      <c r="AM271" s="309">
        <f>AND(E271&gt;=zakresy_produkcyjne!F$2,E271&lt;=zakresy_produkcyjne!F$3)</f>
        <v/>
      </c>
      <c r="AN271" s="309">
        <f>AND(F271&gt;=zakresy_produkcyjne!G$2,F271&lt;=zakresy_produkcyjne!G$3)</f>
        <v/>
      </c>
      <c r="AO271" s="309">
        <f>AND(G271&gt;=zakresy_produkcyjne!H$2,G271&lt;=zakresy_produkcyjne!H$3)</f>
        <v/>
      </c>
      <c r="AP271" s="309">
        <f>AND(O271&gt;=zakresy_produkcyjne!I$2,O271&lt;=zakresy_produkcyjne!I$3)</f>
        <v/>
      </c>
      <c r="AQ271" s="309">
        <f>AND(P271&gt;=zakresy_produkcyjne!J$2,P271&lt;=zakresy_produkcyjne!J$3)</f>
        <v/>
      </c>
      <c r="AR271" s="309">
        <f>AND(Q271&gt;=zakresy_produkcyjne!K$2,Q271&lt;=zakresy_produkcyjne!K$3)</f>
        <v/>
      </c>
      <c r="AS271" s="309">
        <f>AND(R271&gt;=zakresy_produkcyjne!L$2,R271&lt;=zakresy_produkcyjne!L$3)</f>
        <v/>
      </c>
      <c r="AT271" s="309">
        <f>AND(AI271:AO271)</f>
        <v/>
      </c>
      <c r="AU271" s="309">
        <f>AND(AP271:AS271)</f>
        <v/>
      </c>
      <c r="AV271" s="309">
        <f>AND(AT271:AU271)</f>
        <v/>
      </c>
      <c r="AW271" s="309">
        <f>AI271*zakresy_produkcyjne!B$4+AJ271*zakresy_produkcyjne!C$4+AK271*zakresy_produkcyjne!D$4+AL271*zakresy_produkcyjne!E$4+AM271*zakresy_produkcyjne!F$4+AN271*zakresy_produkcyjne!G$4+AO271*zakresy_produkcyjne!H$4+AP271*zakresy_produkcyjne!I$4+AQ271*zakresy_produkcyjne!J$4+AR271*zakresy_produkcyjne!K$4+AS271*zakresy_produkcyjne!L$4</f>
        <v/>
      </c>
      <c r="BJ271" s="309">
        <f>IF(S271&lt;&gt;"",S271,BE271)</f>
        <v/>
      </c>
      <c r="BK271" s="309">
        <f>IF(T271&lt;&gt;"",T271,BF271)</f>
        <v/>
      </c>
      <c r="BL271" s="309">
        <f>IF(U271&lt;&gt;"",U271,BG271)</f>
        <v/>
      </c>
      <c r="BM271" s="309">
        <f>IF(V271&lt;&gt;"",V271,BH271)</f>
        <v/>
      </c>
      <c r="BN271" s="309">
        <f>IF(X271&lt;&gt;"",X271,BI271)</f>
        <v/>
      </c>
      <c r="BO271" s="309">
        <f>ABS(BE271-BJ271)</f>
        <v/>
      </c>
      <c r="BP271" s="309">
        <f>IF(S271&lt;&gt;"",POWER((Arkusz10!$O$9*Q271+Arkusz10!$P$9)-S271,2))</f>
        <v/>
      </c>
    </row>
    <row customHeight="1" ht="15" r="272" s="311">
      <c r="A272" s="503" t="n">
        <v>3.72</v>
      </c>
      <c r="B272" s="503" t="n">
        <v>2.51</v>
      </c>
      <c r="C272" s="503" t="n">
        <v>0.35</v>
      </c>
      <c r="D272" s="503" t="n">
        <v>0.043</v>
      </c>
      <c r="E272" s="503" t="n">
        <v>0.05</v>
      </c>
      <c r="F272" s="503" t="n">
        <v>0.09</v>
      </c>
      <c r="G272" s="503" t="n">
        <v>0.06</v>
      </c>
      <c r="H272" s="503" t="n">
        <v>0.017</v>
      </c>
      <c r="I272" s="503" t="n">
        <v>0.023</v>
      </c>
      <c r="J272" s="503" t="n">
        <v>0</v>
      </c>
      <c r="K272" s="503" t="n">
        <v>0</v>
      </c>
      <c r="L272" s="503" t="n">
        <v>0.021</v>
      </c>
      <c r="M272" s="503" t="n">
        <v>0</v>
      </c>
      <c r="N272" s="503" t="n">
        <v>0</v>
      </c>
      <c r="O272" s="503" t="n">
        <v>927</v>
      </c>
      <c r="P272" s="503" t="n">
        <v>60</v>
      </c>
      <c r="Q272" s="503" t="n">
        <v>316</v>
      </c>
      <c r="R272" s="503" t="n">
        <v>840</v>
      </c>
      <c r="S272" s="503" t="n"/>
      <c r="T272" s="503" t="n"/>
      <c r="U272" s="503" t="n"/>
      <c r="V272" s="503">
        <f>KONWERTUJ_TWARDOSC(AE272,tabela_twardosci!$M$8:$M$69,tabela_twardosci!$K$8:$K$69)</f>
        <v/>
      </c>
      <c r="W272" s="503" t="n"/>
      <c r="X272" s="503" t="n"/>
      <c r="Y272" s="504" t="n">
        <v>68</v>
      </c>
      <c r="Z272" s="503" t="n"/>
      <c r="AA272" s="503" t="n"/>
      <c r="AB272" s="503" t="n"/>
      <c r="AC272" s="503" t="n"/>
      <c r="AD272" s="503" t="n"/>
      <c r="AE272" s="503" t="n">
        <v>419</v>
      </c>
      <c r="AF272" s="309">
        <f>NOT(OR(ISBLANK(S272),ISBLANK(T272),ISBLANK(U272),ISBLANK(V272),AND(ISBLANK(W272),ISBLANK(X272))))</f>
        <v/>
      </c>
      <c r="AG272" s="309" t="n">
        <v>25</v>
      </c>
      <c r="AH272" s="309">
        <f>IF(Dane!AG811&lt;=30,1,IF(Dane!AG811&lt;=60,2,IF(Dane!AG811&lt;=100,3,"bd")))</f>
        <v/>
      </c>
      <c r="AI272" s="309">
        <f>AND(A272&gt;=zakresy_produkcyjne!B$2,A272&lt;=zakresy_produkcyjne!B$3)</f>
        <v/>
      </c>
      <c r="AJ272" s="309">
        <f>AND(B272&gt;=zakresy_produkcyjne!C$2,B272&lt;=zakresy_produkcyjne!C$3)</f>
        <v/>
      </c>
      <c r="AK272" s="309">
        <f>AND(C272&gt;=zakresy_produkcyjne!D$2,C272&lt;=zakresy_produkcyjne!D$3)</f>
        <v/>
      </c>
      <c r="AL272" s="309">
        <f>AND(D272&gt;=zakresy_produkcyjne!E$2,D272&lt;=zakresy_produkcyjne!E$3)</f>
        <v/>
      </c>
      <c r="AM272" s="309">
        <f>AND(E272&gt;=zakresy_produkcyjne!F$2,E272&lt;=zakresy_produkcyjne!F$3)</f>
        <v/>
      </c>
      <c r="AN272" s="309">
        <f>AND(F272&gt;=zakresy_produkcyjne!G$2,F272&lt;=zakresy_produkcyjne!G$3)</f>
        <v/>
      </c>
      <c r="AO272" s="309">
        <f>AND(G272&gt;=zakresy_produkcyjne!H$2,G272&lt;=zakresy_produkcyjne!H$3)</f>
        <v/>
      </c>
      <c r="AP272" s="309">
        <f>AND(O272&gt;=zakresy_produkcyjne!I$2,O272&lt;=zakresy_produkcyjne!I$3)</f>
        <v/>
      </c>
      <c r="AQ272" s="309">
        <f>AND(P272&gt;=zakresy_produkcyjne!J$2,P272&lt;=zakresy_produkcyjne!J$3)</f>
        <v/>
      </c>
      <c r="AR272" s="309">
        <f>AND(Q272&gt;=zakresy_produkcyjne!K$2,Q272&lt;=zakresy_produkcyjne!K$3)</f>
        <v/>
      </c>
      <c r="AS272" s="309">
        <f>AND(R272&gt;=zakresy_produkcyjne!L$2,R272&lt;=zakresy_produkcyjne!L$3)</f>
        <v/>
      </c>
      <c r="AT272" s="309">
        <f>AND(AI272:AO272)</f>
        <v/>
      </c>
      <c r="AU272" s="309">
        <f>AND(AP272:AS272)</f>
        <v/>
      </c>
      <c r="AV272" s="309">
        <f>AND(AT272:AU272)</f>
        <v/>
      </c>
      <c r="AW272" s="309">
        <f>AI272*zakresy_produkcyjne!B$4+AJ272*zakresy_produkcyjne!C$4+AK272*zakresy_produkcyjne!D$4+AL272*zakresy_produkcyjne!E$4+AM272*zakresy_produkcyjne!F$4+AN272*zakresy_produkcyjne!G$4+AO272*zakresy_produkcyjne!H$4+AP272*zakresy_produkcyjne!I$4+AQ272*zakresy_produkcyjne!J$4+AR272*zakresy_produkcyjne!K$4+AS272*zakresy_produkcyjne!L$4</f>
        <v/>
      </c>
      <c r="BJ272" s="309">
        <f>IF(S272&lt;&gt;"",S272,BE272)</f>
        <v/>
      </c>
      <c r="BK272" s="309">
        <f>IF(T272&lt;&gt;"",T272,BF272)</f>
        <v/>
      </c>
      <c r="BL272" s="309">
        <f>IF(U272&lt;&gt;"",U272,BG272)</f>
        <v/>
      </c>
      <c r="BM272" s="309">
        <f>IF(V272&lt;&gt;"",V272,BH272)</f>
        <v/>
      </c>
      <c r="BN272" s="309">
        <f>IF(X272&lt;&gt;"",X272,BI272)</f>
        <v/>
      </c>
      <c r="BO272" s="309">
        <f>ABS(BE272-BJ272)</f>
        <v/>
      </c>
      <c r="BP272" s="309">
        <f>IF(S272&lt;&gt;"",POWER((Arkusz10!$O$9*Q272+Arkusz10!$P$9)-S272,2))</f>
        <v/>
      </c>
    </row>
    <row customHeight="1" ht="15" r="273" s="311">
      <c r="A273" s="503" t="n">
        <v>3.72</v>
      </c>
      <c r="B273" s="503" t="n">
        <v>2.51</v>
      </c>
      <c r="C273" s="503" t="n">
        <v>0.35</v>
      </c>
      <c r="D273" s="503" t="n">
        <v>0.043</v>
      </c>
      <c r="E273" s="503" t="n">
        <v>0.05</v>
      </c>
      <c r="F273" s="503" t="n">
        <v>0.09</v>
      </c>
      <c r="G273" s="503" t="n">
        <v>0.06</v>
      </c>
      <c r="H273" s="503" t="n">
        <v>0.017</v>
      </c>
      <c r="I273" s="503" t="n">
        <v>0.023</v>
      </c>
      <c r="J273" s="503" t="n">
        <v>0</v>
      </c>
      <c r="K273" s="503" t="n">
        <v>0</v>
      </c>
      <c r="L273" s="503" t="n">
        <v>0.021</v>
      </c>
      <c r="M273" s="503" t="n">
        <v>0</v>
      </c>
      <c r="N273" s="503" t="n">
        <v>0</v>
      </c>
      <c r="O273" s="503" t="n">
        <v>927</v>
      </c>
      <c r="P273" s="503" t="n">
        <v>60</v>
      </c>
      <c r="Q273" s="503" t="n">
        <v>316</v>
      </c>
      <c r="R273" s="503" t="n">
        <v>1440</v>
      </c>
      <c r="S273" s="503" t="n"/>
      <c r="T273" s="503" t="n"/>
      <c r="U273" s="503" t="n"/>
      <c r="V273" s="503">
        <f>KONWERTUJ_TWARDOSC(AE273,tabela_twardosci!$M$8:$M$69,tabela_twardosci!$K$8:$K$69)</f>
        <v/>
      </c>
      <c r="W273" s="503" t="n"/>
      <c r="X273" s="503" t="n"/>
      <c r="Y273" s="504" t="n">
        <v>68</v>
      </c>
      <c r="Z273" s="503" t="n"/>
      <c r="AA273" s="503" t="n"/>
      <c r="AB273" s="503" t="n"/>
      <c r="AC273" s="503" t="n"/>
      <c r="AD273" s="503" t="n"/>
      <c r="AE273" s="503" t="n">
        <v>418</v>
      </c>
      <c r="AF273" s="309">
        <f>NOT(OR(ISBLANK(S273),ISBLANK(T273),ISBLANK(U273),ISBLANK(V273),AND(ISBLANK(W273),ISBLANK(X273))))</f>
        <v/>
      </c>
      <c r="AG273" s="309" t="n">
        <v>25</v>
      </c>
      <c r="AH273" s="309">
        <f>IF(Dane!AG812&lt;=30,1,IF(Dane!AG812&lt;=60,2,IF(Dane!AG812&lt;=100,3,"bd")))</f>
        <v/>
      </c>
      <c r="AI273" s="309">
        <f>AND(A273&gt;=zakresy_produkcyjne!B$2,A273&lt;=zakresy_produkcyjne!B$3)</f>
        <v/>
      </c>
      <c r="AJ273" s="309">
        <f>AND(B273&gt;=zakresy_produkcyjne!C$2,B273&lt;=zakresy_produkcyjne!C$3)</f>
        <v/>
      </c>
      <c r="AK273" s="309">
        <f>AND(C273&gt;=zakresy_produkcyjne!D$2,C273&lt;=zakresy_produkcyjne!D$3)</f>
        <v/>
      </c>
      <c r="AL273" s="309">
        <f>AND(D273&gt;=zakresy_produkcyjne!E$2,D273&lt;=zakresy_produkcyjne!E$3)</f>
        <v/>
      </c>
      <c r="AM273" s="309">
        <f>AND(E273&gt;=zakresy_produkcyjne!F$2,E273&lt;=zakresy_produkcyjne!F$3)</f>
        <v/>
      </c>
      <c r="AN273" s="309">
        <f>AND(F273&gt;=zakresy_produkcyjne!G$2,F273&lt;=zakresy_produkcyjne!G$3)</f>
        <v/>
      </c>
      <c r="AO273" s="309">
        <f>AND(G273&gt;=zakresy_produkcyjne!H$2,G273&lt;=zakresy_produkcyjne!H$3)</f>
        <v/>
      </c>
      <c r="AP273" s="309">
        <f>AND(O273&gt;=zakresy_produkcyjne!I$2,O273&lt;=zakresy_produkcyjne!I$3)</f>
        <v/>
      </c>
      <c r="AQ273" s="309">
        <f>AND(P273&gt;=zakresy_produkcyjne!J$2,P273&lt;=zakresy_produkcyjne!J$3)</f>
        <v/>
      </c>
      <c r="AR273" s="309">
        <f>AND(Q273&gt;=zakresy_produkcyjne!K$2,Q273&lt;=zakresy_produkcyjne!K$3)</f>
        <v/>
      </c>
      <c r="AS273" s="309">
        <f>AND(R273&gt;=zakresy_produkcyjne!L$2,R273&lt;=zakresy_produkcyjne!L$3)</f>
        <v/>
      </c>
      <c r="AT273" s="309">
        <f>AND(AI273:AO273)</f>
        <v/>
      </c>
      <c r="AU273" s="309">
        <f>AND(AP273:AS273)</f>
        <v/>
      </c>
      <c r="AV273" s="309">
        <f>AND(AT273:AU273)</f>
        <v/>
      </c>
      <c r="AW273" s="309">
        <f>AI273*zakresy_produkcyjne!B$4+AJ273*zakresy_produkcyjne!C$4+AK273*zakresy_produkcyjne!D$4+AL273*zakresy_produkcyjne!E$4+AM273*zakresy_produkcyjne!F$4+AN273*zakresy_produkcyjne!G$4+AO273*zakresy_produkcyjne!H$4+AP273*zakresy_produkcyjne!I$4+AQ273*zakresy_produkcyjne!J$4+AR273*zakresy_produkcyjne!K$4+AS273*zakresy_produkcyjne!L$4</f>
        <v/>
      </c>
      <c r="BJ273" s="309">
        <f>IF(S273&lt;&gt;"",S273,BE273)</f>
        <v/>
      </c>
      <c r="BK273" s="309">
        <f>IF(T273&lt;&gt;"",T273,BF273)</f>
        <v/>
      </c>
      <c r="BL273" s="309">
        <f>IF(U273&lt;&gt;"",U273,BG273)</f>
        <v/>
      </c>
      <c r="BM273" s="309">
        <f>IF(V273&lt;&gt;"",V273,BH273)</f>
        <v/>
      </c>
      <c r="BN273" s="309">
        <f>IF(X273&lt;&gt;"",X273,BI273)</f>
        <v/>
      </c>
      <c r="BO273" s="309">
        <f>ABS(BE273-BJ273)</f>
        <v/>
      </c>
      <c r="BP273" s="309">
        <f>IF(S273&lt;&gt;"",POWER((Arkusz10!$O$9*Q273+Arkusz10!$P$9)-S273,2))</f>
        <v/>
      </c>
    </row>
    <row customHeight="1" ht="15" r="274" s="311">
      <c r="BJ274" s="309">
        <f>IF(S274&lt;&gt;"",S274,BE274)</f>
        <v/>
      </c>
      <c r="BK274" s="309">
        <f>IF(T274&lt;&gt;"",T274,BF274)</f>
        <v/>
      </c>
      <c r="BL274" s="309">
        <f>IF(U274&lt;&gt;"",U274,BG274)</f>
        <v/>
      </c>
      <c r="BM274" s="309">
        <f>IF(V274&lt;&gt;"",V274,BH274)</f>
        <v/>
      </c>
      <c r="BN274" s="309">
        <f>IF(X274&lt;&gt;"",X274,BI274)</f>
        <v/>
      </c>
      <c r="BO274" s="309">
        <f>ABS(BE274-BJ274)</f>
        <v/>
      </c>
      <c r="BP274" s="309">
        <f>IF(S274&lt;&gt;"",POWER((Arkusz10!$O$9*Q274+Arkusz10!$P$9)-S274,2))</f>
        <v/>
      </c>
    </row>
    <row customHeight="1" ht="13.8" r="275" s="311">
      <c r="A275" s="503" t="n">
        <v>3.72</v>
      </c>
      <c r="B275" s="503" t="n">
        <v>2.51</v>
      </c>
      <c r="C275" s="503" t="n">
        <v>0.35</v>
      </c>
      <c r="D275" s="503" t="n">
        <v>0.043</v>
      </c>
      <c r="E275" s="503" t="n">
        <v>0.05</v>
      </c>
      <c r="F275" s="503" t="n">
        <v>0.09</v>
      </c>
      <c r="G275" s="503" t="n">
        <v>0.06</v>
      </c>
      <c r="H275" s="503" t="n">
        <v>0.017</v>
      </c>
      <c r="I275" s="503" t="n">
        <v>0.023</v>
      </c>
      <c r="J275" s="503" t="n">
        <v>0</v>
      </c>
      <c r="K275" s="503" t="n">
        <v>0</v>
      </c>
      <c r="L275" s="503" t="n">
        <v>0.021</v>
      </c>
      <c r="M275" s="503" t="n">
        <v>0</v>
      </c>
      <c r="N275" s="503" t="n">
        <v>0</v>
      </c>
      <c r="O275" s="503" t="n">
        <v>871</v>
      </c>
      <c r="P275" s="503" t="n">
        <v>60</v>
      </c>
      <c r="Q275" s="503" t="n">
        <v>371</v>
      </c>
      <c r="R275" s="503" t="n">
        <v>600</v>
      </c>
      <c r="S275" s="503" t="n"/>
      <c r="T275" s="503" t="n"/>
      <c r="U275" s="503" t="n"/>
      <c r="V275" s="503">
        <f>KONWERTUJ_TWARDOSC(AE275,tabela_twardosci!$M$8:$M$69,tabela_twardosci!$K$8:$K$69)</f>
        <v/>
      </c>
      <c r="W275" s="503" t="n"/>
      <c r="X275" s="503" t="n"/>
      <c r="Y275" s="504" t="n">
        <v>68</v>
      </c>
      <c r="Z275" s="503" t="n"/>
      <c r="AA275" s="503" t="n"/>
      <c r="AB275" s="503" t="n"/>
      <c r="AC275" s="503" t="n"/>
      <c r="AD275" s="503" t="n"/>
      <c r="AE275" s="503" t="n">
        <v>361</v>
      </c>
      <c r="AF275" s="309">
        <f>NOT(OR(ISBLANK(S275),ISBLANK(T275),ISBLANK(U275),ISBLANK(V275),AND(ISBLANK(W275),ISBLANK(X275))))</f>
        <v/>
      </c>
      <c r="AG275" s="309" t="n">
        <v>25</v>
      </c>
      <c r="AH275" s="309">
        <f>IF(Dane!AG797&lt;=30,1,IF(Dane!AG797&lt;=60,2,IF(Dane!AG797&lt;=100,3,"bd")))</f>
        <v/>
      </c>
      <c r="AI275" s="309">
        <f>AND(A275&gt;=zakresy_produkcyjne!B$2,A275&lt;=zakresy_produkcyjne!B$3)</f>
        <v/>
      </c>
      <c r="AJ275" s="309">
        <f>AND(B275&gt;=zakresy_produkcyjne!C$2,B275&lt;=zakresy_produkcyjne!C$3)</f>
        <v/>
      </c>
      <c r="AK275" s="309">
        <f>AND(C275&gt;=zakresy_produkcyjne!D$2,C275&lt;=zakresy_produkcyjne!D$3)</f>
        <v/>
      </c>
      <c r="AL275" s="309">
        <f>AND(D275&gt;=zakresy_produkcyjne!E$2,D275&lt;=zakresy_produkcyjne!E$3)</f>
        <v/>
      </c>
      <c r="AM275" s="309">
        <f>AND(E275&gt;=zakresy_produkcyjne!F$2,E275&lt;=zakresy_produkcyjne!F$3)</f>
        <v/>
      </c>
      <c r="AN275" s="309">
        <f>AND(F275&gt;=zakresy_produkcyjne!G$2,F275&lt;=zakresy_produkcyjne!G$3)</f>
        <v/>
      </c>
      <c r="AO275" s="309">
        <f>AND(G275&gt;=zakresy_produkcyjne!H$2,G275&lt;=zakresy_produkcyjne!H$3)</f>
        <v/>
      </c>
      <c r="AP275" s="309">
        <f>AND(O275&gt;=zakresy_produkcyjne!I$2,O275&lt;=zakresy_produkcyjne!I$3)</f>
        <v/>
      </c>
      <c r="AQ275" s="309">
        <f>AND(P275&gt;=zakresy_produkcyjne!J$2,P275&lt;=zakresy_produkcyjne!J$3)</f>
        <v/>
      </c>
      <c r="AR275" s="309">
        <f>AND(Q275&gt;=zakresy_produkcyjne!K$2,Q275&lt;=zakresy_produkcyjne!K$3)</f>
        <v/>
      </c>
      <c r="AS275" s="309">
        <f>AND(R275&gt;=zakresy_produkcyjne!L$2,R275&lt;=zakresy_produkcyjne!L$3)</f>
        <v/>
      </c>
      <c r="AT275" s="309">
        <f>AND(AI275:AO275)</f>
        <v/>
      </c>
      <c r="AU275" s="309">
        <f>AND(AP275:AS275)</f>
        <v/>
      </c>
      <c r="AV275" s="309">
        <f>AND(AT275:AU275)</f>
        <v/>
      </c>
      <c r="AW275" s="309">
        <f>AI275*zakresy_produkcyjne!B$4+AJ275*zakresy_produkcyjne!C$4+AK275*zakresy_produkcyjne!D$4+AL275*zakresy_produkcyjne!E$4+AM275*zakresy_produkcyjne!F$4+AN275*zakresy_produkcyjne!G$4+AO275*zakresy_produkcyjne!H$4+AP275*zakresy_produkcyjne!I$4+AQ275*zakresy_produkcyjne!J$4+AR275*zakresy_produkcyjne!K$4+AS275*zakresy_produkcyjne!L$4</f>
        <v/>
      </c>
    </row>
    <row customHeight="1" ht="13.8" r="276" s="311">
      <c r="A276" s="503" t="n">
        <v>3.72</v>
      </c>
      <c r="B276" s="503" t="n">
        <v>2.51</v>
      </c>
      <c r="C276" s="503" t="n">
        <v>0.35</v>
      </c>
      <c r="D276" s="503" t="n">
        <v>0.043</v>
      </c>
      <c r="E276" s="503" t="n">
        <v>0.05</v>
      </c>
      <c r="F276" s="503" t="n">
        <v>0.09</v>
      </c>
      <c r="G276" s="503" t="n">
        <v>0.06</v>
      </c>
      <c r="H276" s="503" t="n">
        <v>0.017</v>
      </c>
      <c r="I276" s="503" t="n">
        <v>0.023</v>
      </c>
      <c r="J276" s="503" t="n">
        <v>0</v>
      </c>
      <c r="K276" s="503" t="n">
        <v>0</v>
      </c>
      <c r="L276" s="503" t="n">
        <v>0.021</v>
      </c>
      <c r="M276" s="503" t="n">
        <v>0</v>
      </c>
      <c r="N276" s="503" t="n">
        <v>0</v>
      </c>
      <c r="O276" s="503" t="n">
        <v>871</v>
      </c>
      <c r="P276" s="503" t="n">
        <v>60</v>
      </c>
      <c r="Q276" s="503" t="n">
        <v>371</v>
      </c>
      <c r="R276" s="503" t="n">
        <v>840</v>
      </c>
      <c r="S276" s="503" t="n"/>
      <c r="T276" s="503" t="n"/>
      <c r="U276" s="503" t="n"/>
      <c r="V276" s="503">
        <f>KONWERTUJ_TWARDOSC(AE276,tabela_twardosci!$M$8:$M$69,tabela_twardosci!$K$8:$K$69)</f>
        <v/>
      </c>
      <c r="W276" s="503" t="n"/>
      <c r="X276" s="503" t="n"/>
      <c r="Y276" s="504" t="n">
        <v>68</v>
      </c>
      <c r="Z276" s="503" t="n"/>
      <c r="AA276" s="503" t="n"/>
      <c r="AB276" s="503" t="n"/>
      <c r="AC276" s="503" t="n"/>
      <c r="AD276" s="503" t="n"/>
      <c r="AE276" s="503" t="n">
        <v>364</v>
      </c>
      <c r="AF276" s="309">
        <f>NOT(OR(ISBLANK(S276),ISBLANK(T276),ISBLANK(U276),ISBLANK(V276),AND(ISBLANK(W276),ISBLANK(X276))))</f>
        <v/>
      </c>
      <c r="AG276" s="309" t="n">
        <v>25</v>
      </c>
      <c r="AH276" s="309">
        <f>IF(Dane!AG798&lt;=30,1,IF(Dane!AG798&lt;=60,2,IF(Dane!AG798&lt;=100,3,"bd")))</f>
        <v/>
      </c>
      <c r="AI276" s="309">
        <f>AND(A276&gt;=zakresy_produkcyjne!B$2,A276&lt;=zakresy_produkcyjne!B$3)</f>
        <v/>
      </c>
      <c r="AJ276" s="309">
        <f>AND(B276&gt;=zakresy_produkcyjne!C$2,B276&lt;=zakresy_produkcyjne!C$3)</f>
        <v/>
      </c>
      <c r="AK276" s="309">
        <f>AND(C276&gt;=zakresy_produkcyjne!D$2,C276&lt;=zakresy_produkcyjne!D$3)</f>
        <v/>
      </c>
      <c r="AL276" s="309">
        <f>AND(D276&gt;=zakresy_produkcyjne!E$2,D276&lt;=zakresy_produkcyjne!E$3)</f>
        <v/>
      </c>
      <c r="AM276" s="309">
        <f>AND(E276&gt;=zakresy_produkcyjne!F$2,E276&lt;=zakresy_produkcyjne!F$3)</f>
        <v/>
      </c>
      <c r="AN276" s="309">
        <f>AND(F276&gt;=zakresy_produkcyjne!G$2,F276&lt;=zakresy_produkcyjne!G$3)</f>
        <v/>
      </c>
      <c r="AO276" s="309">
        <f>AND(G276&gt;=zakresy_produkcyjne!H$2,G276&lt;=zakresy_produkcyjne!H$3)</f>
        <v/>
      </c>
      <c r="AP276" s="309">
        <f>AND(O276&gt;=zakresy_produkcyjne!I$2,O276&lt;=zakresy_produkcyjne!I$3)</f>
        <v/>
      </c>
      <c r="AQ276" s="309">
        <f>AND(P276&gt;=zakresy_produkcyjne!J$2,P276&lt;=zakresy_produkcyjne!J$3)</f>
        <v/>
      </c>
      <c r="AR276" s="309">
        <f>AND(Q276&gt;=zakresy_produkcyjne!K$2,Q276&lt;=zakresy_produkcyjne!K$3)</f>
        <v/>
      </c>
      <c r="AS276" s="309">
        <f>AND(R276&gt;=zakresy_produkcyjne!L$2,R276&lt;=zakresy_produkcyjne!L$3)</f>
        <v/>
      </c>
      <c r="AT276" s="309">
        <f>AND(AI276:AO276)</f>
        <v/>
      </c>
      <c r="AU276" s="309">
        <f>AND(AP276:AS276)</f>
        <v/>
      </c>
      <c r="AV276" s="309">
        <f>AND(AT276:AU276)</f>
        <v/>
      </c>
      <c r="AW276" s="309">
        <f>AI276*zakresy_produkcyjne!B$4+AJ276*zakresy_produkcyjne!C$4+AK276*zakresy_produkcyjne!D$4+AL276*zakresy_produkcyjne!E$4+AM276*zakresy_produkcyjne!F$4+AN276*zakresy_produkcyjne!G$4+AO276*zakresy_produkcyjne!H$4+AP276*zakresy_produkcyjne!I$4+AQ276*zakresy_produkcyjne!J$4+AR276*zakresy_produkcyjne!K$4+AS276*zakresy_produkcyjne!L$4</f>
        <v/>
      </c>
    </row>
    <row customHeight="1" ht="13.8" r="277" s="311">
      <c r="A277" s="503" t="n">
        <v>3.72</v>
      </c>
      <c r="B277" s="503" t="n">
        <v>2.51</v>
      </c>
      <c r="C277" s="503" t="n">
        <v>0.35</v>
      </c>
      <c r="D277" s="503" t="n">
        <v>0.043</v>
      </c>
      <c r="E277" s="503" t="n">
        <v>0.05</v>
      </c>
      <c r="F277" s="503" t="n">
        <v>0.09</v>
      </c>
      <c r="G277" s="503" t="n">
        <v>0.06</v>
      </c>
      <c r="H277" s="503" t="n">
        <v>0.017</v>
      </c>
      <c r="I277" s="503" t="n">
        <v>0.023</v>
      </c>
      <c r="J277" s="503" t="n">
        <v>0</v>
      </c>
      <c r="K277" s="503" t="n">
        <v>0</v>
      </c>
      <c r="L277" s="503" t="n">
        <v>0.021</v>
      </c>
      <c r="M277" s="503" t="n">
        <v>0</v>
      </c>
      <c r="N277" s="503" t="n">
        <v>0</v>
      </c>
      <c r="O277" s="503" t="n">
        <v>871</v>
      </c>
      <c r="P277" s="503" t="n">
        <v>60</v>
      </c>
      <c r="Q277" s="503" t="n">
        <v>371</v>
      </c>
      <c r="R277" s="503" t="n">
        <v>1440</v>
      </c>
      <c r="S277" s="503" t="n"/>
      <c r="T277" s="503" t="n"/>
      <c r="U277" s="503" t="n"/>
      <c r="V277" s="503">
        <f>KONWERTUJ_TWARDOSC(AE277,tabela_twardosci!$M$8:$M$69,tabela_twardosci!$K$8:$K$69)</f>
        <v/>
      </c>
      <c r="W277" s="503" t="n"/>
      <c r="X277" s="503" t="n"/>
      <c r="Y277" s="504" t="n">
        <v>68</v>
      </c>
      <c r="Z277" s="503" t="n"/>
      <c r="AA277" s="503" t="n"/>
      <c r="AB277" s="503" t="n"/>
      <c r="AC277" s="503" t="n"/>
      <c r="AD277" s="503" t="n"/>
      <c r="AE277" s="503" t="n">
        <v>362</v>
      </c>
      <c r="AF277" s="309">
        <f>NOT(OR(ISBLANK(S277),ISBLANK(T277),ISBLANK(U277),ISBLANK(V277),AND(ISBLANK(W277),ISBLANK(X277))))</f>
        <v/>
      </c>
      <c r="AG277" s="309" t="n">
        <v>25</v>
      </c>
      <c r="AH277" s="309">
        <f>IF(Dane!AG799&lt;=30,1,IF(Dane!AG799&lt;=60,2,IF(Dane!AG799&lt;=100,3,"bd")))</f>
        <v/>
      </c>
      <c r="AI277" s="309">
        <f>AND(A277&gt;=zakresy_produkcyjne!B$2,A277&lt;=zakresy_produkcyjne!B$3)</f>
        <v/>
      </c>
      <c r="AJ277" s="309">
        <f>AND(B277&gt;=zakresy_produkcyjne!C$2,B277&lt;=zakresy_produkcyjne!C$3)</f>
        <v/>
      </c>
      <c r="AK277" s="309">
        <f>AND(C277&gt;=zakresy_produkcyjne!D$2,C277&lt;=zakresy_produkcyjne!D$3)</f>
        <v/>
      </c>
      <c r="AL277" s="309">
        <f>AND(D277&gt;=zakresy_produkcyjne!E$2,D277&lt;=zakresy_produkcyjne!E$3)</f>
        <v/>
      </c>
      <c r="AM277" s="309">
        <f>AND(E277&gt;=zakresy_produkcyjne!F$2,E277&lt;=zakresy_produkcyjne!F$3)</f>
        <v/>
      </c>
      <c r="AN277" s="309">
        <f>AND(F277&gt;=zakresy_produkcyjne!G$2,F277&lt;=zakresy_produkcyjne!G$3)</f>
        <v/>
      </c>
      <c r="AO277" s="309">
        <f>AND(G277&gt;=zakresy_produkcyjne!H$2,G277&lt;=zakresy_produkcyjne!H$3)</f>
        <v/>
      </c>
      <c r="AP277" s="309">
        <f>AND(O277&gt;=zakresy_produkcyjne!I$2,O277&lt;=zakresy_produkcyjne!I$3)</f>
        <v/>
      </c>
      <c r="AQ277" s="309">
        <f>AND(P277&gt;=zakresy_produkcyjne!J$2,P277&lt;=zakresy_produkcyjne!J$3)</f>
        <v/>
      </c>
      <c r="AR277" s="309">
        <f>AND(Q277&gt;=zakresy_produkcyjne!K$2,Q277&lt;=zakresy_produkcyjne!K$3)</f>
        <v/>
      </c>
      <c r="AS277" s="309">
        <f>AND(R277&gt;=zakresy_produkcyjne!L$2,R277&lt;=zakresy_produkcyjne!L$3)</f>
        <v/>
      </c>
      <c r="AT277" s="309">
        <f>AND(AI277:AO277)</f>
        <v/>
      </c>
      <c r="AU277" s="309">
        <f>AND(AP277:AS277)</f>
        <v/>
      </c>
      <c r="AV277" s="309">
        <f>AND(AT277:AU277)</f>
        <v/>
      </c>
      <c r="AW277" s="309">
        <f>AI277*zakresy_produkcyjne!B$4+AJ277*zakresy_produkcyjne!C$4+AK277*zakresy_produkcyjne!D$4+AL277*zakresy_produkcyjne!E$4+AM277*zakresy_produkcyjne!F$4+AN277*zakresy_produkcyjne!G$4+AO277*zakresy_produkcyjne!H$4+AP277*zakresy_produkcyjne!I$4+AQ277*zakresy_produkcyjne!J$4+AR277*zakresy_produkcyjne!K$4+AS277*zakresy_produkcyjne!L$4</f>
        <v/>
      </c>
    </row>
    <row customHeight="1" ht="15" r="278" s="311">
      <c r="BJ278" s="309">
        <f>IF(S278&lt;&gt;"",S278,BE278)</f>
        <v/>
      </c>
      <c r="BK278" s="309">
        <f>IF(T278&lt;&gt;"",T278,BF278)</f>
        <v/>
      </c>
      <c r="BL278" s="309">
        <f>IF(U278&lt;&gt;"",U278,BG278)</f>
        <v/>
      </c>
      <c r="BM278" s="309">
        <f>IF(V278&lt;&gt;"",V278,BH278)</f>
        <v/>
      </c>
      <c r="BN278" s="309">
        <f>IF(X278&lt;&gt;"",X278,BI278)</f>
        <v/>
      </c>
      <c r="BO278" s="309">
        <f>ABS(BE278-BJ278)</f>
        <v/>
      </c>
      <c r="BP278" s="309">
        <f>IF(S278&lt;&gt;"",POWER((Arkusz10!$O$9*Q278+Arkusz10!$P$9)-S278,2))</f>
        <v/>
      </c>
    </row>
    <row customHeight="1" ht="13.8" r="279" s="311">
      <c r="A279" s="503" t="n">
        <v>3.72</v>
      </c>
      <c r="B279" s="503" t="n">
        <v>2.51</v>
      </c>
      <c r="C279" s="503" t="n">
        <v>0.35</v>
      </c>
      <c r="D279" s="503" t="n">
        <v>0.043</v>
      </c>
      <c r="E279" s="503" t="n">
        <v>0.05</v>
      </c>
      <c r="F279" s="503" t="n">
        <v>0.09</v>
      </c>
      <c r="G279" s="503" t="n">
        <v>0.06</v>
      </c>
      <c r="H279" s="503" t="n">
        <v>0.017</v>
      </c>
      <c r="I279" s="503" t="n">
        <v>0.023</v>
      </c>
      <c r="J279" s="503" t="n">
        <v>0</v>
      </c>
      <c r="K279" s="503" t="n">
        <v>0</v>
      </c>
      <c r="L279" s="503" t="n">
        <v>0.021</v>
      </c>
      <c r="M279" s="503" t="n">
        <v>0</v>
      </c>
      <c r="N279" s="503" t="n">
        <v>0</v>
      </c>
      <c r="O279" s="503" t="n">
        <v>871</v>
      </c>
      <c r="P279" s="503" t="n">
        <v>60</v>
      </c>
      <c r="Q279" s="503" t="n">
        <v>316</v>
      </c>
      <c r="R279" s="503" t="n">
        <v>600</v>
      </c>
      <c r="S279" s="503" t="n"/>
      <c r="T279" s="503" t="n"/>
      <c r="U279" s="503" t="n"/>
      <c r="V279" s="503">
        <f>KONWERTUJ_TWARDOSC(AE279,tabela_twardosci!$M$8:$M$69,tabela_twardosci!$K$8:$K$69)</f>
        <v/>
      </c>
      <c r="W279" s="503" t="n"/>
      <c r="X279" s="503" t="n"/>
      <c r="Y279" s="504" t="n">
        <v>68</v>
      </c>
      <c r="Z279" s="503" t="n"/>
      <c r="AA279" s="503" t="n"/>
      <c r="AB279" s="503" t="n"/>
      <c r="AC279" s="503" t="n"/>
      <c r="AD279" s="503" t="n"/>
      <c r="AE279" s="503" t="n">
        <v>427</v>
      </c>
      <c r="AF279" s="309">
        <f>NOT(OR(ISBLANK(S279),ISBLANK(T279),ISBLANK(U279),ISBLANK(V279),AND(ISBLANK(W279),ISBLANK(X279))))</f>
        <v/>
      </c>
      <c r="AG279" s="309" t="n">
        <v>25</v>
      </c>
      <c r="AH279" s="309">
        <f>IF(Dane!AG784&lt;=30,1,IF(Dane!AG784&lt;=60,2,IF(Dane!AG784&lt;=100,3,"bd")))</f>
        <v/>
      </c>
      <c r="AI279" s="309">
        <f>AND(A279&gt;=zakresy_produkcyjne!B$2,A279&lt;=zakresy_produkcyjne!B$3)</f>
        <v/>
      </c>
      <c r="AJ279" s="309">
        <f>AND(B279&gt;=zakresy_produkcyjne!C$2,B279&lt;=zakresy_produkcyjne!C$3)</f>
        <v/>
      </c>
      <c r="AK279" s="309">
        <f>AND(C279&gt;=zakresy_produkcyjne!D$2,C279&lt;=zakresy_produkcyjne!D$3)</f>
        <v/>
      </c>
      <c r="AL279" s="309">
        <f>AND(D279&gt;=zakresy_produkcyjne!E$2,D279&lt;=zakresy_produkcyjne!E$3)</f>
        <v/>
      </c>
      <c r="AM279" s="309">
        <f>AND(E279&gt;=zakresy_produkcyjne!F$2,E279&lt;=zakresy_produkcyjne!F$3)</f>
        <v/>
      </c>
      <c r="AN279" s="309">
        <f>AND(F279&gt;=zakresy_produkcyjne!G$2,F279&lt;=zakresy_produkcyjne!G$3)</f>
        <v/>
      </c>
      <c r="AO279" s="309">
        <f>AND(G279&gt;=zakresy_produkcyjne!H$2,G279&lt;=zakresy_produkcyjne!H$3)</f>
        <v/>
      </c>
      <c r="AP279" s="309">
        <f>AND(O279&gt;=zakresy_produkcyjne!I$2,O279&lt;=zakresy_produkcyjne!I$3)</f>
        <v/>
      </c>
      <c r="AQ279" s="309">
        <f>AND(P279&gt;=zakresy_produkcyjne!J$2,P279&lt;=zakresy_produkcyjne!J$3)</f>
        <v/>
      </c>
      <c r="AR279" s="309">
        <f>AND(Q279&gt;=zakresy_produkcyjne!K$2,Q279&lt;=zakresy_produkcyjne!K$3)</f>
        <v/>
      </c>
      <c r="AS279" s="309">
        <f>AND(R279&gt;=zakresy_produkcyjne!L$2,R279&lt;=zakresy_produkcyjne!L$3)</f>
        <v/>
      </c>
      <c r="AT279" s="309">
        <f>AND(AI279:AO279)</f>
        <v/>
      </c>
      <c r="AU279" s="309">
        <f>AND(AP279:AS279)</f>
        <v/>
      </c>
      <c r="AV279" s="309">
        <f>AND(AT279:AU279)</f>
        <v/>
      </c>
      <c r="AW279" s="309">
        <f>AI279*zakresy_produkcyjne!B$4+AJ279*zakresy_produkcyjne!C$4+AK279*zakresy_produkcyjne!D$4+AL279*zakresy_produkcyjne!E$4+AM279*zakresy_produkcyjne!F$4+AN279*zakresy_produkcyjne!G$4+AO279*zakresy_produkcyjne!H$4+AP279*zakresy_produkcyjne!I$4+AQ279*zakresy_produkcyjne!J$4+AR279*zakresy_produkcyjne!K$4+AS279*zakresy_produkcyjne!L$4</f>
        <v/>
      </c>
    </row>
    <row customHeight="1" ht="13.8" r="280" s="311">
      <c r="A280" s="503" t="n">
        <v>3.72</v>
      </c>
      <c r="B280" s="503" t="n">
        <v>2.51</v>
      </c>
      <c r="C280" s="503" t="n">
        <v>0.35</v>
      </c>
      <c r="D280" s="503" t="n">
        <v>0.043</v>
      </c>
      <c r="E280" s="503" t="n">
        <v>0.05</v>
      </c>
      <c r="F280" s="503" t="n">
        <v>0.09</v>
      </c>
      <c r="G280" s="503" t="n">
        <v>0.06</v>
      </c>
      <c r="H280" s="503" t="n">
        <v>0.017</v>
      </c>
      <c r="I280" s="503" t="n">
        <v>0.023</v>
      </c>
      <c r="J280" s="503" t="n">
        <v>0</v>
      </c>
      <c r="K280" s="503" t="n">
        <v>0</v>
      </c>
      <c r="L280" s="503" t="n">
        <v>0.021</v>
      </c>
      <c r="M280" s="503" t="n">
        <v>0</v>
      </c>
      <c r="N280" s="503" t="n">
        <v>0</v>
      </c>
      <c r="O280" s="503" t="n">
        <v>871</v>
      </c>
      <c r="P280" s="503" t="n">
        <v>60</v>
      </c>
      <c r="Q280" s="503" t="n">
        <v>316</v>
      </c>
      <c r="R280" s="503" t="n">
        <v>840</v>
      </c>
      <c r="S280" s="503" t="n"/>
      <c r="T280" s="503" t="n"/>
      <c r="U280" s="503" t="n"/>
      <c r="V280" s="503">
        <f>KONWERTUJ_TWARDOSC(AE280,tabela_twardosci!$M$8:$M$69,tabela_twardosci!$K$8:$K$69)</f>
        <v/>
      </c>
      <c r="W280" s="503" t="n"/>
      <c r="X280" s="503" t="n"/>
      <c r="Y280" s="504" t="n">
        <v>68</v>
      </c>
      <c r="Z280" s="503" t="n"/>
      <c r="AA280" s="503" t="n"/>
      <c r="AB280" s="503" t="n"/>
      <c r="AC280" s="503" t="n"/>
      <c r="AD280" s="503" t="n"/>
      <c r="AE280" s="503" t="n">
        <v>430</v>
      </c>
      <c r="AF280" s="309">
        <f>NOT(OR(ISBLANK(S280),ISBLANK(T280),ISBLANK(U280),ISBLANK(V280),AND(ISBLANK(W280),ISBLANK(X280))))</f>
        <v/>
      </c>
      <c r="AG280" s="309" t="n">
        <v>25</v>
      </c>
      <c r="AH280" s="309">
        <f>IF(Dane!AG785&lt;=30,1,IF(Dane!AG785&lt;=60,2,IF(Dane!AG785&lt;=100,3,"bd")))</f>
        <v/>
      </c>
      <c r="AI280" s="309">
        <f>AND(A280&gt;=zakresy_produkcyjne!B$2,A280&lt;=zakresy_produkcyjne!B$3)</f>
        <v/>
      </c>
      <c r="AJ280" s="309">
        <f>AND(B280&gt;=zakresy_produkcyjne!C$2,B280&lt;=zakresy_produkcyjne!C$3)</f>
        <v/>
      </c>
      <c r="AK280" s="309">
        <f>AND(C280&gt;=zakresy_produkcyjne!D$2,C280&lt;=zakresy_produkcyjne!D$3)</f>
        <v/>
      </c>
      <c r="AL280" s="309">
        <f>AND(D280&gt;=zakresy_produkcyjne!E$2,D280&lt;=zakresy_produkcyjne!E$3)</f>
        <v/>
      </c>
      <c r="AM280" s="309">
        <f>AND(E280&gt;=zakresy_produkcyjne!F$2,E280&lt;=zakresy_produkcyjne!F$3)</f>
        <v/>
      </c>
      <c r="AN280" s="309">
        <f>AND(F280&gt;=zakresy_produkcyjne!G$2,F280&lt;=zakresy_produkcyjne!G$3)</f>
        <v/>
      </c>
      <c r="AO280" s="309">
        <f>AND(G280&gt;=zakresy_produkcyjne!H$2,G280&lt;=zakresy_produkcyjne!H$3)</f>
        <v/>
      </c>
      <c r="AP280" s="309">
        <f>AND(O280&gt;=zakresy_produkcyjne!I$2,O280&lt;=zakresy_produkcyjne!I$3)</f>
        <v/>
      </c>
      <c r="AQ280" s="309">
        <f>AND(P280&gt;=zakresy_produkcyjne!J$2,P280&lt;=zakresy_produkcyjne!J$3)</f>
        <v/>
      </c>
      <c r="AR280" s="309">
        <f>AND(Q280&gt;=zakresy_produkcyjne!K$2,Q280&lt;=zakresy_produkcyjne!K$3)</f>
        <v/>
      </c>
      <c r="AS280" s="309">
        <f>AND(R280&gt;=zakresy_produkcyjne!L$2,R280&lt;=zakresy_produkcyjne!L$3)</f>
        <v/>
      </c>
      <c r="AT280" s="309">
        <f>AND(AI280:AO280)</f>
        <v/>
      </c>
      <c r="AU280" s="309">
        <f>AND(AP280:AS280)</f>
        <v/>
      </c>
      <c r="AV280" s="309">
        <f>AND(AT280:AU280)</f>
        <v/>
      </c>
      <c r="AW280" s="309">
        <f>AI280*zakresy_produkcyjne!B$4+AJ280*zakresy_produkcyjne!C$4+AK280*zakresy_produkcyjne!D$4+AL280*zakresy_produkcyjne!E$4+AM280*zakresy_produkcyjne!F$4+AN280*zakresy_produkcyjne!G$4+AO280*zakresy_produkcyjne!H$4+AP280*zakresy_produkcyjne!I$4+AQ280*zakresy_produkcyjne!J$4+AR280*zakresy_produkcyjne!K$4+AS280*zakresy_produkcyjne!L$4</f>
        <v/>
      </c>
    </row>
    <row customHeight="1" ht="13.8" r="281" s="311">
      <c r="A281" s="503" t="n">
        <v>3.72</v>
      </c>
      <c r="B281" s="503" t="n">
        <v>2.51</v>
      </c>
      <c r="C281" s="503" t="n">
        <v>0.35</v>
      </c>
      <c r="D281" s="503" t="n">
        <v>0.043</v>
      </c>
      <c r="E281" s="503" t="n">
        <v>0.05</v>
      </c>
      <c r="F281" s="503" t="n">
        <v>0.09</v>
      </c>
      <c r="G281" s="503" t="n">
        <v>0.06</v>
      </c>
      <c r="H281" s="503" t="n">
        <v>0.017</v>
      </c>
      <c r="I281" s="503" t="n">
        <v>0.023</v>
      </c>
      <c r="J281" s="503" t="n">
        <v>0</v>
      </c>
      <c r="K281" s="503" t="n">
        <v>0</v>
      </c>
      <c r="L281" s="503" t="n">
        <v>0.021</v>
      </c>
      <c r="M281" s="503" t="n">
        <v>0</v>
      </c>
      <c r="N281" s="503" t="n">
        <v>0</v>
      </c>
      <c r="O281" s="503" t="n">
        <v>871</v>
      </c>
      <c r="P281" s="503" t="n">
        <v>60</v>
      </c>
      <c r="Q281" s="503" t="n">
        <v>316</v>
      </c>
      <c r="R281" s="503" t="n">
        <v>1440</v>
      </c>
      <c r="S281" s="503" t="n"/>
      <c r="T281" s="503" t="n"/>
      <c r="U281" s="503" t="n"/>
      <c r="V281" s="503">
        <f>KONWERTUJ_TWARDOSC(AE281,tabela_twardosci!$M$8:$M$69,tabela_twardosci!$K$8:$K$69)</f>
        <v/>
      </c>
      <c r="W281" s="503" t="n"/>
      <c r="X281" s="503" t="n"/>
      <c r="Y281" s="504" t="n">
        <v>68</v>
      </c>
      <c r="Z281" s="503" t="n"/>
      <c r="AA281" s="503" t="n"/>
      <c r="AB281" s="503" t="n"/>
      <c r="AC281" s="503" t="n"/>
      <c r="AD281" s="503" t="n"/>
      <c r="AE281" s="503" t="n">
        <v>432</v>
      </c>
      <c r="AF281" s="309">
        <f>NOT(OR(ISBLANK(S281),ISBLANK(T281),ISBLANK(U281),ISBLANK(V281),AND(ISBLANK(W281),ISBLANK(X281))))</f>
        <v/>
      </c>
      <c r="AG281" s="309" t="n">
        <v>25</v>
      </c>
      <c r="AH281" s="309">
        <f>IF(Dane!AG786&lt;=30,1,IF(Dane!AG786&lt;=60,2,IF(Dane!AG786&lt;=100,3,"bd")))</f>
        <v/>
      </c>
      <c r="AI281" s="309">
        <f>AND(A281&gt;=zakresy_produkcyjne!B$2,A281&lt;=zakresy_produkcyjne!B$3)</f>
        <v/>
      </c>
      <c r="AJ281" s="309">
        <f>AND(B281&gt;=zakresy_produkcyjne!C$2,B281&lt;=zakresy_produkcyjne!C$3)</f>
        <v/>
      </c>
      <c r="AK281" s="309">
        <f>AND(C281&gt;=zakresy_produkcyjne!D$2,C281&lt;=zakresy_produkcyjne!D$3)</f>
        <v/>
      </c>
      <c r="AL281" s="309">
        <f>AND(D281&gt;=zakresy_produkcyjne!E$2,D281&lt;=zakresy_produkcyjne!E$3)</f>
        <v/>
      </c>
      <c r="AM281" s="309">
        <f>AND(E281&gt;=zakresy_produkcyjne!F$2,E281&lt;=zakresy_produkcyjne!F$3)</f>
        <v/>
      </c>
      <c r="AN281" s="309">
        <f>AND(F281&gt;=zakresy_produkcyjne!G$2,F281&lt;=zakresy_produkcyjne!G$3)</f>
        <v/>
      </c>
      <c r="AO281" s="309">
        <f>AND(G281&gt;=zakresy_produkcyjne!H$2,G281&lt;=zakresy_produkcyjne!H$3)</f>
        <v/>
      </c>
      <c r="AP281" s="309">
        <f>AND(O281&gt;=zakresy_produkcyjne!I$2,O281&lt;=zakresy_produkcyjne!I$3)</f>
        <v/>
      </c>
      <c r="AQ281" s="309">
        <f>AND(P281&gt;=zakresy_produkcyjne!J$2,P281&lt;=zakresy_produkcyjne!J$3)</f>
        <v/>
      </c>
      <c r="AR281" s="309">
        <f>AND(Q281&gt;=zakresy_produkcyjne!K$2,Q281&lt;=zakresy_produkcyjne!K$3)</f>
        <v/>
      </c>
      <c r="AS281" s="309">
        <f>AND(R281&gt;=zakresy_produkcyjne!L$2,R281&lt;=zakresy_produkcyjne!L$3)</f>
        <v/>
      </c>
      <c r="AT281" s="309">
        <f>AND(AI281:AO281)</f>
        <v/>
      </c>
      <c r="AU281" s="309">
        <f>AND(AP281:AS281)</f>
        <v/>
      </c>
      <c r="AV281" s="309">
        <f>AND(AT281:AU281)</f>
        <v/>
      </c>
      <c r="AW281" s="309">
        <f>AI281*zakresy_produkcyjne!B$4+AJ281*zakresy_produkcyjne!C$4+AK281*zakresy_produkcyjne!D$4+AL281*zakresy_produkcyjne!E$4+AM281*zakresy_produkcyjne!F$4+AN281*zakresy_produkcyjne!G$4+AO281*zakresy_produkcyjne!H$4+AP281*zakresy_produkcyjne!I$4+AQ281*zakresy_produkcyjne!J$4+AR281*zakresy_produkcyjne!K$4+AS281*zakresy_produkcyjne!L$4</f>
        <v/>
      </c>
    </row>
    <row customHeight="1" ht="15" r="282" s="311">
      <c r="BJ282" s="309">
        <f>IF(S282&lt;&gt;"",S282,BE282)</f>
        <v/>
      </c>
      <c r="BK282" s="309">
        <f>IF(T282&lt;&gt;"",T282,BF282)</f>
        <v/>
      </c>
      <c r="BL282" s="309">
        <f>IF(U282&lt;&gt;"",U282,BG282)</f>
        <v/>
      </c>
      <c r="BM282" s="309">
        <f>IF(V282&lt;&gt;"",V282,BH282)</f>
        <v/>
      </c>
      <c r="BN282" s="309">
        <f>IF(X282&lt;&gt;"",X282,BI282)</f>
        <v/>
      </c>
      <c r="BO282" s="309">
        <f>ABS(BE282-BJ282)</f>
        <v/>
      </c>
      <c r="BP282" s="309">
        <f>IF(S282&lt;&gt;"",POWER((Arkusz10!$O$9*Q282+Arkusz10!$P$9)-S282,2))</f>
        <v/>
      </c>
    </row>
    <row customHeight="1" ht="15" r="283" s="311">
      <c r="BJ283" s="309">
        <f>IF(S283&lt;&gt;"",S283,BE283)</f>
        <v/>
      </c>
      <c r="BK283" s="309">
        <f>IF(T283&lt;&gt;"",T283,BF283)</f>
        <v/>
      </c>
      <c r="BL283" s="309">
        <f>IF(U283&lt;&gt;"",U283,BG283)</f>
        <v/>
      </c>
      <c r="BM283" s="309">
        <f>IF(V283&lt;&gt;"",V283,BH283)</f>
        <v/>
      </c>
      <c r="BN283" s="309">
        <f>IF(X283&lt;&gt;"",X283,BI283)</f>
        <v/>
      </c>
      <c r="BO283" s="309">
        <f>ABS(BE283-BJ283)</f>
        <v/>
      </c>
      <c r="BP283" s="309">
        <f>IF(S283&lt;&gt;"",POWER((Arkusz10!$O$9*Q283+Arkusz10!$P$9)-S283,2))</f>
        <v/>
      </c>
    </row>
    <row customHeight="1" ht="13.8" r="284" s="311">
      <c r="A284" s="503" t="n">
        <v>3.72</v>
      </c>
      <c r="B284" s="503" t="n">
        <v>2.51</v>
      </c>
      <c r="C284" s="503" t="n">
        <v>0.35</v>
      </c>
      <c r="D284" s="503" t="n">
        <v>0.043</v>
      </c>
      <c r="E284" s="503" t="n">
        <v>0.05</v>
      </c>
      <c r="F284" s="503" t="n">
        <v>0.09</v>
      </c>
      <c r="G284" s="503" t="n">
        <v>0.06</v>
      </c>
      <c r="H284" s="503" t="n">
        <v>0.017</v>
      </c>
      <c r="I284" s="503" t="n">
        <v>0.023</v>
      </c>
      <c r="J284" s="503" t="n">
        <v>0</v>
      </c>
      <c r="K284" s="503" t="n">
        <v>0</v>
      </c>
      <c r="L284" s="503" t="n">
        <v>0.021</v>
      </c>
      <c r="M284" s="503" t="n">
        <v>0</v>
      </c>
      <c r="N284" s="503" t="n">
        <v>0</v>
      </c>
      <c r="O284" s="503" t="n">
        <v>871</v>
      </c>
      <c r="P284" s="503" t="n">
        <v>60</v>
      </c>
      <c r="Q284" s="503" t="n">
        <v>316</v>
      </c>
      <c r="R284" s="503" t="n">
        <v>10</v>
      </c>
      <c r="S284" s="503" t="n"/>
      <c r="T284" s="503" t="n"/>
      <c r="U284" s="503" t="n"/>
      <c r="V284" s="503">
        <f>KONWERTUJ_TWARDOSC(AE284,tabela_twardosci!$M$8:$M$69,tabela_twardosci!$K$8:$K$69)</f>
        <v/>
      </c>
      <c r="W284" s="503" t="n"/>
      <c r="X284" s="503" t="n"/>
      <c r="Y284" s="504" t="n">
        <v>68</v>
      </c>
      <c r="Z284" s="503" t="n"/>
      <c r="AA284" s="503" t="n"/>
      <c r="AB284" s="503" t="n"/>
      <c r="AC284" s="503" t="n"/>
      <c r="AD284" s="503" t="n"/>
      <c r="AE284" s="503" t="n">
        <v>429</v>
      </c>
      <c r="AF284" s="309">
        <f>NOT(OR(ISBLANK(S284),ISBLANK(T284),ISBLANK(U284),ISBLANK(V284),AND(ISBLANK(W284),ISBLANK(X284))))</f>
        <v/>
      </c>
      <c r="AG284" s="309" t="n">
        <v>25</v>
      </c>
      <c r="AH284" s="309">
        <f>IF(Dane!AG774&lt;=30,1,IF(Dane!AG774&lt;=60,2,IF(Dane!AG774&lt;=100,3,"bd")))</f>
        <v/>
      </c>
      <c r="AI284" s="309">
        <f>AND(A284&gt;=zakresy_produkcyjne!B$2,A284&lt;=zakresy_produkcyjne!B$3)</f>
        <v/>
      </c>
      <c r="AJ284" s="309">
        <f>AND(B284&gt;=zakresy_produkcyjne!C$2,B284&lt;=zakresy_produkcyjne!C$3)</f>
        <v/>
      </c>
      <c r="AK284" s="309">
        <f>AND(C284&gt;=zakresy_produkcyjne!D$2,C284&lt;=zakresy_produkcyjne!D$3)</f>
        <v/>
      </c>
      <c r="AL284" s="309">
        <f>AND(D284&gt;=zakresy_produkcyjne!E$2,D284&lt;=zakresy_produkcyjne!E$3)</f>
        <v/>
      </c>
      <c r="AM284" s="309">
        <f>AND(E284&gt;=zakresy_produkcyjne!F$2,E284&lt;=zakresy_produkcyjne!F$3)</f>
        <v/>
      </c>
      <c r="AN284" s="309">
        <f>AND(F284&gt;=zakresy_produkcyjne!G$2,F284&lt;=zakresy_produkcyjne!G$3)</f>
        <v/>
      </c>
      <c r="AO284" s="309">
        <f>AND(G284&gt;=zakresy_produkcyjne!H$2,G284&lt;=zakresy_produkcyjne!H$3)</f>
        <v/>
      </c>
      <c r="AP284" s="309">
        <f>AND(O284&gt;=zakresy_produkcyjne!I$2,O284&lt;=zakresy_produkcyjne!I$3)</f>
        <v/>
      </c>
      <c r="AQ284" s="309">
        <f>AND(P284&gt;=zakresy_produkcyjne!J$2,P284&lt;=zakresy_produkcyjne!J$3)</f>
        <v/>
      </c>
      <c r="AR284" s="309">
        <f>AND(Q284&gt;=zakresy_produkcyjne!K$2,Q284&lt;=zakresy_produkcyjne!K$3)</f>
        <v/>
      </c>
      <c r="AS284" s="309">
        <f>AND(R284&gt;=zakresy_produkcyjne!L$2,R284&lt;=zakresy_produkcyjne!L$3)</f>
        <v/>
      </c>
      <c r="AT284" s="309">
        <f>AND(AI284:AO284)</f>
        <v/>
      </c>
      <c r="AU284" s="309">
        <f>AND(AP284:AS284)</f>
        <v/>
      </c>
      <c r="AV284" s="309">
        <f>AND(AT284:AU284)</f>
        <v/>
      </c>
      <c r="AW284" s="309">
        <f>AI284*zakresy_produkcyjne!B$4+AJ284*zakresy_produkcyjne!C$4+AK284*zakresy_produkcyjne!D$4+AL284*zakresy_produkcyjne!E$4+AM284*zakresy_produkcyjne!F$4+AN284*zakresy_produkcyjne!G$4+AO284*zakresy_produkcyjne!H$4+AP284*zakresy_produkcyjne!I$4+AQ284*zakresy_produkcyjne!J$4+AR284*zakresy_produkcyjne!K$4+AS284*zakresy_produkcyjne!L$4</f>
        <v/>
      </c>
    </row>
    <row customHeight="1" ht="13.8" r="285" s="311">
      <c r="A285" s="503" t="n">
        <v>3.72</v>
      </c>
      <c r="B285" s="503" t="n">
        <v>2.51</v>
      </c>
      <c r="C285" s="503" t="n">
        <v>0.35</v>
      </c>
      <c r="D285" s="503" t="n">
        <v>0.043</v>
      </c>
      <c r="E285" s="503" t="n">
        <v>0.05</v>
      </c>
      <c r="F285" s="503" t="n">
        <v>0.09</v>
      </c>
      <c r="G285" s="503" t="n">
        <v>0.06</v>
      </c>
      <c r="H285" s="503" t="n">
        <v>0.017</v>
      </c>
      <c r="I285" s="503" t="n">
        <v>0.023</v>
      </c>
      <c r="J285" s="503" t="n">
        <v>0</v>
      </c>
      <c r="K285" s="503" t="n">
        <v>0</v>
      </c>
      <c r="L285" s="503" t="n">
        <v>0.021</v>
      </c>
      <c r="M285" s="503" t="n">
        <v>0</v>
      </c>
      <c r="N285" s="503" t="n">
        <v>0</v>
      </c>
      <c r="O285" s="503" t="n">
        <v>871</v>
      </c>
      <c r="P285" s="503" t="n">
        <v>60</v>
      </c>
      <c r="Q285" s="503" t="n">
        <v>316</v>
      </c>
      <c r="R285" s="503" t="n">
        <v>15</v>
      </c>
      <c r="S285" s="503" t="n"/>
      <c r="T285" s="503" t="n"/>
      <c r="U285" s="503" t="n"/>
      <c r="V285" s="503">
        <f>KONWERTUJ_TWARDOSC(AE285,tabela_twardosci!$M$8:$M$69,tabela_twardosci!$K$8:$K$69)</f>
        <v/>
      </c>
      <c r="W285" s="503" t="n"/>
      <c r="X285" s="503" t="n"/>
      <c r="Y285" s="504" t="n">
        <v>68</v>
      </c>
      <c r="Z285" s="503" t="n"/>
      <c r="AA285" s="503" t="n"/>
      <c r="AB285" s="503" t="n"/>
      <c r="AC285" s="503" t="n"/>
      <c r="AD285" s="503" t="n"/>
      <c r="AE285" s="503" t="n">
        <v>432</v>
      </c>
      <c r="AF285" s="309">
        <f>NOT(OR(ISBLANK(S285),ISBLANK(T285),ISBLANK(U285),ISBLANK(V285),AND(ISBLANK(W285),ISBLANK(X285))))</f>
        <v/>
      </c>
      <c r="AG285" s="309" t="n">
        <v>25</v>
      </c>
      <c r="AH285" s="309">
        <f>IF(Dane!AG775&lt;=30,1,IF(Dane!AG775&lt;=60,2,IF(Dane!AG775&lt;=100,3,"bd")))</f>
        <v/>
      </c>
      <c r="AI285" s="309">
        <f>AND(A285&gt;=zakresy_produkcyjne!B$2,A285&lt;=zakresy_produkcyjne!B$3)</f>
        <v/>
      </c>
      <c r="AJ285" s="309">
        <f>AND(B285&gt;=zakresy_produkcyjne!C$2,B285&lt;=zakresy_produkcyjne!C$3)</f>
        <v/>
      </c>
      <c r="AK285" s="309">
        <f>AND(C285&gt;=zakresy_produkcyjne!D$2,C285&lt;=zakresy_produkcyjne!D$3)</f>
        <v/>
      </c>
      <c r="AL285" s="309">
        <f>AND(D285&gt;=zakresy_produkcyjne!E$2,D285&lt;=zakresy_produkcyjne!E$3)</f>
        <v/>
      </c>
      <c r="AM285" s="309">
        <f>AND(E285&gt;=zakresy_produkcyjne!F$2,E285&lt;=zakresy_produkcyjne!F$3)</f>
        <v/>
      </c>
      <c r="AN285" s="309">
        <f>AND(F285&gt;=zakresy_produkcyjne!G$2,F285&lt;=zakresy_produkcyjne!G$3)</f>
        <v/>
      </c>
      <c r="AO285" s="309">
        <f>AND(G285&gt;=zakresy_produkcyjne!H$2,G285&lt;=zakresy_produkcyjne!H$3)</f>
        <v/>
      </c>
      <c r="AP285" s="309">
        <f>AND(O285&gt;=zakresy_produkcyjne!I$2,O285&lt;=zakresy_produkcyjne!I$3)</f>
        <v/>
      </c>
      <c r="AQ285" s="309">
        <f>AND(P285&gt;=zakresy_produkcyjne!J$2,P285&lt;=zakresy_produkcyjne!J$3)</f>
        <v/>
      </c>
      <c r="AR285" s="309">
        <f>AND(Q285&gt;=zakresy_produkcyjne!K$2,Q285&lt;=zakresy_produkcyjne!K$3)</f>
        <v/>
      </c>
      <c r="AS285" s="309">
        <f>AND(R285&gt;=zakresy_produkcyjne!L$2,R285&lt;=zakresy_produkcyjne!L$3)</f>
        <v/>
      </c>
      <c r="AT285" s="309">
        <f>AND(AI285:AO285)</f>
        <v/>
      </c>
      <c r="AU285" s="309">
        <f>AND(AP285:AS285)</f>
        <v/>
      </c>
      <c r="AV285" s="309">
        <f>AND(AT285:AU285)</f>
        <v/>
      </c>
      <c r="AW285" s="309">
        <f>AI285*zakresy_produkcyjne!B$4+AJ285*zakresy_produkcyjne!C$4+AK285*zakresy_produkcyjne!D$4+AL285*zakresy_produkcyjne!E$4+AM285*zakresy_produkcyjne!F$4+AN285*zakresy_produkcyjne!G$4+AO285*zakresy_produkcyjne!H$4+AP285*zakresy_produkcyjne!I$4+AQ285*zakresy_produkcyjne!J$4+AR285*zakresy_produkcyjne!K$4+AS285*zakresy_produkcyjne!L$4</f>
        <v/>
      </c>
    </row>
    <row customHeight="1" ht="15" r="286" s="311"/>
    <row customHeight="1" ht="13.8" r="287" s="311">
      <c r="A287" s="503" t="n">
        <v>3.72</v>
      </c>
      <c r="B287" s="503" t="n">
        <v>2.51</v>
      </c>
      <c r="C287" s="503" t="n">
        <v>0.35</v>
      </c>
      <c r="D287" s="503" t="n">
        <v>0.043</v>
      </c>
      <c r="E287" s="503" t="n">
        <v>0.05</v>
      </c>
      <c r="F287" s="503" t="n">
        <v>0.09</v>
      </c>
      <c r="G287" s="503" t="n">
        <v>0.06</v>
      </c>
      <c r="H287" s="503" t="n">
        <v>0.017</v>
      </c>
      <c r="I287" s="503" t="n">
        <v>0.023</v>
      </c>
      <c r="J287" s="503" t="n">
        <v>0</v>
      </c>
      <c r="K287" s="503" t="n">
        <v>0</v>
      </c>
      <c r="L287" s="503" t="n">
        <v>0.021</v>
      </c>
      <c r="M287" s="503" t="n">
        <v>0</v>
      </c>
      <c r="N287" s="503" t="n">
        <v>0</v>
      </c>
      <c r="O287" s="503" t="n">
        <v>871</v>
      </c>
      <c r="P287" s="503" t="n">
        <v>60</v>
      </c>
      <c r="Q287" s="503" t="n">
        <v>371</v>
      </c>
      <c r="R287" s="503" t="n">
        <v>10</v>
      </c>
      <c r="S287" s="503" t="n"/>
      <c r="T287" s="503" t="n"/>
      <c r="U287" s="503" t="n">
        <v>5.8</v>
      </c>
      <c r="V287" s="503">
        <f>KONWERTUJ_TWARDOSC(AE287,tabela_twardosci!$M$8:$M$69,tabela_twardosci!$K$8:$K$69)</f>
        <v/>
      </c>
      <c r="W287" s="503" t="n"/>
      <c r="X287" s="503" t="n"/>
      <c r="Y287" s="504" t="n">
        <v>68</v>
      </c>
      <c r="Z287" s="503" t="n"/>
      <c r="AA287" s="503" t="n"/>
      <c r="AB287" s="503" t="n"/>
      <c r="AC287" s="503" t="n"/>
      <c r="AD287" s="503" t="n"/>
      <c r="AE287" s="503" t="n">
        <v>352</v>
      </c>
      <c r="AF287" s="309">
        <f>NOT(OR(ISBLANK(S287),ISBLANK(T287),ISBLANK(U287),ISBLANK(V287),AND(ISBLANK(W287),ISBLANK(X287))))</f>
        <v/>
      </c>
      <c r="AG287" s="309" t="n">
        <v>25</v>
      </c>
      <c r="AH287" s="309">
        <f>IF(Dane!AG787&lt;=30,1,IF(Dane!AG787&lt;=60,2,IF(Dane!AG787&lt;=100,3,"bd")))</f>
        <v/>
      </c>
      <c r="AI287" s="309">
        <f>AND(A287&gt;=zakresy_produkcyjne!B$2,A287&lt;=zakresy_produkcyjne!B$3)</f>
        <v/>
      </c>
      <c r="AJ287" s="309">
        <f>AND(B287&gt;=zakresy_produkcyjne!C$2,B287&lt;=zakresy_produkcyjne!C$3)</f>
        <v/>
      </c>
      <c r="AK287" s="309">
        <f>AND(C287&gt;=zakresy_produkcyjne!D$2,C287&lt;=zakresy_produkcyjne!D$3)</f>
        <v/>
      </c>
      <c r="AL287" s="309">
        <f>AND(D287&gt;=zakresy_produkcyjne!E$2,D287&lt;=zakresy_produkcyjne!E$3)</f>
        <v/>
      </c>
      <c r="AM287" s="309">
        <f>AND(E287&gt;=zakresy_produkcyjne!F$2,E287&lt;=zakresy_produkcyjne!F$3)</f>
        <v/>
      </c>
      <c r="AN287" s="309">
        <f>AND(F287&gt;=zakresy_produkcyjne!G$2,F287&lt;=zakresy_produkcyjne!G$3)</f>
        <v/>
      </c>
      <c r="AO287" s="309">
        <f>AND(G287&gt;=zakresy_produkcyjne!H$2,G287&lt;=zakresy_produkcyjne!H$3)</f>
        <v/>
      </c>
      <c r="AP287" s="309">
        <f>AND(O287&gt;=zakresy_produkcyjne!I$2,O287&lt;=zakresy_produkcyjne!I$3)</f>
        <v/>
      </c>
      <c r="AQ287" s="309">
        <f>AND(P287&gt;=zakresy_produkcyjne!J$2,P287&lt;=zakresy_produkcyjne!J$3)</f>
        <v/>
      </c>
      <c r="AR287" s="309">
        <f>AND(Q287&gt;=zakresy_produkcyjne!K$2,Q287&lt;=zakresy_produkcyjne!K$3)</f>
        <v/>
      </c>
      <c r="AS287" s="309">
        <f>AND(R287&gt;=zakresy_produkcyjne!L$2,R287&lt;=zakresy_produkcyjne!L$3)</f>
        <v/>
      </c>
      <c r="AT287" s="309">
        <f>AND(AI287:AO287)</f>
        <v/>
      </c>
      <c r="AU287" s="309">
        <f>AND(AP287:AS287)</f>
        <v/>
      </c>
      <c r="AV287" s="309">
        <f>AND(AT287:AU287)</f>
        <v/>
      </c>
      <c r="AW287" s="309">
        <f>AI287*zakresy_produkcyjne!B$4+AJ287*zakresy_produkcyjne!C$4+AK287*zakresy_produkcyjne!D$4+AL287*zakresy_produkcyjne!E$4+AM287*zakresy_produkcyjne!F$4+AN287*zakresy_produkcyjne!G$4+AO287*zakresy_produkcyjne!H$4+AP287*zakresy_produkcyjne!I$4+AQ287*zakresy_produkcyjne!J$4+AR287*zakresy_produkcyjne!K$4+AS287*zakresy_produkcyjne!L$4</f>
        <v/>
      </c>
    </row>
    <row customHeight="1" ht="13.8" r="288" s="311">
      <c r="A288" s="503" t="n">
        <v>3.72</v>
      </c>
      <c r="B288" s="503" t="n">
        <v>2.51</v>
      </c>
      <c r="C288" s="503" t="n">
        <v>0.35</v>
      </c>
      <c r="D288" s="503" t="n">
        <v>0.043</v>
      </c>
      <c r="E288" s="503" t="n">
        <v>0.05</v>
      </c>
      <c r="F288" s="503" t="n">
        <v>0.09</v>
      </c>
      <c r="G288" s="503" t="n">
        <v>0.06</v>
      </c>
      <c r="H288" s="503" t="n">
        <v>0.017</v>
      </c>
      <c r="I288" s="503" t="n">
        <v>0.023</v>
      </c>
      <c r="J288" s="503" t="n">
        <v>0</v>
      </c>
      <c r="K288" s="503" t="n">
        <v>0</v>
      </c>
      <c r="L288" s="503" t="n">
        <v>0.021</v>
      </c>
      <c r="M288" s="503" t="n">
        <v>0</v>
      </c>
      <c r="N288" s="503" t="n">
        <v>0</v>
      </c>
      <c r="O288" s="503" t="n">
        <v>871</v>
      </c>
      <c r="P288" s="503" t="n">
        <v>60</v>
      </c>
      <c r="Q288" s="503" t="n">
        <v>371</v>
      </c>
      <c r="R288" s="503" t="n">
        <v>15</v>
      </c>
      <c r="S288" s="503" t="n"/>
      <c r="T288" s="503" t="n"/>
      <c r="U288" s="503" t="n">
        <v>5.2</v>
      </c>
      <c r="V288" s="503">
        <f>KONWERTUJ_TWARDOSC(AE288,tabela_twardosci!$M$8:$M$69,tabela_twardosci!$K$8:$K$69)</f>
        <v/>
      </c>
      <c r="W288" s="503" t="n"/>
      <c r="X288" s="503" t="n"/>
      <c r="Y288" s="504" t="n">
        <v>68</v>
      </c>
      <c r="Z288" s="503" t="n"/>
      <c r="AA288" s="503" t="n"/>
      <c r="AB288" s="503" t="n"/>
      <c r="AC288" s="503" t="n"/>
      <c r="AD288" s="503" t="n"/>
      <c r="AE288" s="503" t="n">
        <v>355</v>
      </c>
      <c r="AF288" s="309">
        <f>NOT(OR(ISBLANK(S288),ISBLANK(T288),ISBLANK(U288),ISBLANK(V288),AND(ISBLANK(W288),ISBLANK(X288))))</f>
        <v/>
      </c>
      <c r="AG288" s="309" t="n">
        <v>25</v>
      </c>
      <c r="AH288" s="309">
        <f>IF(Dane!AG788&lt;=30,1,IF(Dane!AG788&lt;=60,2,IF(Dane!AG788&lt;=100,3,"bd")))</f>
        <v/>
      </c>
      <c r="AI288" s="309">
        <f>AND(A288&gt;=zakresy_produkcyjne!B$2,A288&lt;=zakresy_produkcyjne!B$3)</f>
        <v/>
      </c>
      <c r="AJ288" s="309">
        <f>AND(B288&gt;=zakresy_produkcyjne!C$2,B288&lt;=zakresy_produkcyjne!C$3)</f>
        <v/>
      </c>
      <c r="AK288" s="309">
        <f>AND(C288&gt;=zakresy_produkcyjne!D$2,C288&lt;=zakresy_produkcyjne!D$3)</f>
        <v/>
      </c>
      <c r="AL288" s="309">
        <f>AND(D288&gt;=zakresy_produkcyjne!E$2,D288&lt;=zakresy_produkcyjne!E$3)</f>
        <v/>
      </c>
      <c r="AM288" s="309">
        <f>AND(E288&gt;=zakresy_produkcyjne!F$2,E288&lt;=zakresy_produkcyjne!F$3)</f>
        <v/>
      </c>
      <c r="AN288" s="309">
        <f>AND(F288&gt;=zakresy_produkcyjne!G$2,F288&lt;=zakresy_produkcyjne!G$3)</f>
        <v/>
      </c>
      <c r="AO288" s="309">
        <f>AND(G288&gt;=zakresy_produkcyjne!H$2,G288&lt;=zakresy_produkcyjne!H$3)</f>
        <v/>
      </c>
      <c r="AP288" s="309">
        <f>AND(O288&gt;=zakresy_produkcyjne!I$2,O288&lt;=zakresy_produkcyjne!I$3)</f>
        <v/>
      </c>
      <c r="AQ288" s="309">
        <f>AND(P288&gt;=zakresy_produkcyjne!J$2,P288&lt;=zakresy_produkcyjne!J$3)</f>
        <v/>
      </c>
      <c r="AR288" s="309">
        <f>AND(Q288&gt;=zakresy_produkcyjne!K$2,Q288&lt;=zakresy_produkcyjne!K$3)</f>
        <v/>
      </c>
      <c r="AS288" s="309">
        <f>AND(R288&gt;=zakresy_produkcyjne!L$2,R288&lt;=zakresy_produkcyjne!L$3)</f>
        <v/>
      </c>
      <c r="AT288" s="309">
        <f>AND(AI288:AO288)</f>
        <v/>
      </c>
      <c r="AU288" s="309">
        <f>AND(AP288:AS288)</f>
        <v/>
      </c>
      <c r="AV288" s="309">
        <f>AND(AT288:AU288)</f>
        <v/>
      </c>
      <c r="AW288" s="309">
        <f>AI288*zakresy_produkcyjne!B$4+AJ288*zakresy_produkcyjne!C$4+AK288*zakresy_produkcyjne!D$4+AL288*zakresy_produkcyjne!E$4+AM288*zakresy_produkcyjne!F$4+AN288*zakresy_produkcyjne!G$4+AO288*zakresy_produkcyjne!H$4+AP288*zakresy_produkcyjne!I$4+AQ288*zakresy_produkcyjne!J$4+AR288*zakresy_produkcyjne!K$4+AS288*zakresy_produkcyjne!L$4</f>
        <v/>
      </c>
    </row>
    <row customHeight="1" ht="15" r="289" s="311"/>
    <row customHeight="1" ht="13.2" r="290" s="311">
      <c r="A290" s="503" t="n">
        <v>3.72</v>
      </c>
      <c r="B290" s="503" t="n">
        <v>2.51</v>
      </c>
      <c r="C290" s="503" t="n">
        <v>0.35</v>
      </c>
      <c r="D290" s="503" t="n">
        <v>0.043</v>
      </c>
      <c r="E290" s="503" t="n">
        <v>0.05</v>
      </c>
      <c r="F290" s="503" t="n">
        <v>0.09</v>
      </c>
      <c r="G290" s="503" t="n">
        <v>0.06</v>
      </c>
      <c r="H290" s="503" t="n">
        <v>0.017</v>
      </c>
      <c r="I290" s="503" t="n">
        <v>0.023</v>
      </c>
      <c r="J290" s="503" t="n">
        <v>0</v>
      </c>
      <c r="K290" s="503" t="n">
        <v>0</v>
      </c>
      <c r="L290" s="503" t="n">
        <v>0.021</v>
      </c>
      <c r="M290" s="503" t="n">
        <v>0</v>
      </c>
      <c r="N290" s="503" t="n">
        <v>0</v>
      </c>
      <c r="O290" s="503" t="n">
        <v>927</v>
      </c>
      <c r="P290" s="503" t="n">
        <v>60</v>
      </c>
      <c r="Q290" s="503" t="n">
        <v>316</v>
      </c>
      <c r="R290" s="503" t="n">
        <v>10</v>
      </c>
      <c r="S290" s="503" t="n"/>
      <c r="T290" s="503" t="n"/>
      <c r="U290" s="503" t="n"/>
      <c r="V290" s="503">
        <f>KONWERTUJ_TWARDOSC(AE290,tabela_twardosci!$M$8:$M$69,tabela_twardosci!$K$8:$K$69)</f>
        <v/>
      </c>
      <c r="W290" s="503" t="n"/>
      <c r="X290" s="503" t="n"/>
      <c r="Y290" s="504" t="n">
        <v>68</v>
      </c>
      <c r="Z290" s="503" t="n"/>
      <c r="AA290" s="503" t="n"/>
      <c r="AB290" s="503" t="n"/>
      <c r="AC290" s="503" t="n"/>
      <c r="AD290" s="503" t="n"/>
      <c r="AE290" s="503" t="n">
        <v>421</v>
      </c>
      <c r="AF290" s="309">
        <f>NOT(OR(ISBLANK(S290),ISBLANK(T290),ISBLANK(U290),ISBLANK(V290),AND(ISBLANK(W290),ISBLANK(X290))))</f>
        <v/>
      </c>
      <c r="AG290" s="309" t="n">
        <v>25</v>
      </c>
      <c r="AH290" s="309">
        <f>IF(Dane!AG800&lt;=30,1,IF(Dane!AG800&lt;=60,2,IF(Dane!AG800&lt;=100,3,"bd")))</f>
        <v/>
      </c>
      <c r="AI290" s="309">
        <f>AND(A290&gt;=zakresy_produkcyjne!B$2,A290&lt;=zakresy_produkcyjne!B$3)</f>
        <v/>
      </c>
      <c r="AJ290" s="309">
        <f>AND(B290&gt;=zakresy_produkcyjne!C$2,B290&lt;=zakresy_produkcyjne!C$3)</f>
        <v/>
      </c>
      <c r="AK290" s="309">
        <f>AND(C290&gt;=zakresy_produkcyjne!D$2,C290&lt;=zakresy_produkcyjne!D$3)</f>
        <v/>
      </c>
      <c r="AL290" s="309">
        <f>AND(D290&gt;=zakresy_produkcyjne!E$2,D290&lt;=zakresy_produkcyjne!E$3)</f>
        <v/>
      </c>
      <c r="AM290" s="309">
        <f>AND(E290&gt;=zakresy_produkcyjne!F$2,E290&lt;=zakresy_produkcyjne!F$3)</f>
        <v/>
      </c>
      <c r="AN290" s="309">
        <f>AND(F290&gt;=zakresy_produkcyjne!G$2,F290&lt;=zakresy_produkcyjne!G$3)</f>
        <v/>
      </c>
      <c r="AO290" s="309">
        <f>AND(G290&gt;=zakresy_produkcyjne!H$2,G290&lt;=zakresy_produkcyjne!H$3)</f>
        <v/>
      </c>
      <c r="AP290" s="309">
        <f>AND(O290&gt;=zakresy_produkcyjne!I$2,O290&lt;=zakresy_produkcyjne!I$3)</f>
        <v/>
      </c>
      <c r="AQ290" s="309">
        <f>AND(P290&gt;=zakresy_produkcyjne!J$2,P290&lt;=zakresy_produkcyjne!J$3)</f>
        <v/>
      </c>
      <c r="AR290" s="309">
        <f>AND(Q290&gt;=zakresy_produkcyjne!K$2,Q290&lt;=zakresy_produkcyjne!K$3)</f>
        <v/>
      </c>
      <c r="AS290" s="309">
        <f>AND(R290&gt;=zakresy_produkcyjne!L$2,R290&lt;=zakresy_produkcyjne!L$3)</f>
        <v/>
      </c>
      <c r="AT290" s="309">
        <f>AND(AI290:AO290)</f>
        <v/>
      </c>
      <c r="AU290" s="309">
        <f>AND(AP290:AS290)</f>
        <v/>
      </c>
      <c r="AV290" s="309">
        <f>AND(AT290:AU290)</f>
        <v/>
      </c>
      <c r="AW290" s="309">
        <f>AI290*zakresy_produkcyjne!B$4+AJ290*zakresy_produkcyjne!C$4+AK290*zakresy_produkcyjne!D$4+AL290*zakresy_produkcyjne!E$4+AM290*zakresy_produkcyjne!F$4+AN290*zakresy_produkcyjne!G$4+AO290*zakresy_produkcyjne!H$4+AP290*zakresy_produkcyjne!I$4+AQ290*zakresy_produkcyjne!J$4+AR290*zakresy_produkcyjne!K$4+AS290*zakresy_produkcyjne!L$4</f>
        <v/>
      </c>
    </row>
    <row customHeight="1" ht="13.8" r="291" s="311">
      <c r="A291" s="503" t="n">
        <v>3.72</v>
      </c>
      <c r="B291" s="503" t="n">
        <v>2.51</v>
      </c>
      <c r="C291" s="503" t="n">
        <v>0.35</v>
      </c>
      <c r="D291" s="503" t="n">
        <v>0.043</v>
      </c>
      <c r="E291" s="503" t="n">
        <v>0.05</v>
      </c>
      <c r="F291" s="503" t="n">
        <v>0.09</v>
      </c>
      <c r="G291" s="503" t="n">
        <v>0.06</v>
      </c>
      <c r="H291" s="503" t="n">
        <v>0.017</v>
      </c>
      <c r="I291" s="503" t="n">
        <v>0.023</v>
      </c>
      <c r="J291" s="503" t="n">
        <v>0</v>
      </c>
      <c r="K291" s="503" t="n">
        <v>0</v>
      </c>
      <c r="L291" s="503" t="n">
        <v>0.021</v>
      </c>
      <c r="M291" s="503" t="n">
        <v>0</v>
      </c>
      <c r="N291" s="503" t="n">
        <v>0</v>
      </c>
      <c r="O291" s="503" t="n">
        <v>927</v>
      </c>
      <c r="P291" s="503" t="n">
        <v>60</v>
      </c>
      <c r="Q291" s="503" t="n">
        <v>316</v>
      </c>
      <c r="R291" s="503" t="n">
        <v>15</v>
      </c>
      <c r="S291" s="503" t="n"/>
      <c r="T291" s="503" t="n"/>
      <c r="U291" s="503" t="n"/>
      <c r="V291" s="503">
        <f>KONWERTUJ_TWARDOSC(AE291,tabela_twardosci!$M$8:$M$69,tabela_twardosci!$K$8:$K$69)</f>
        <v/>
      </c>
      <c r="W291" s="503" t="n"/>
      <c r="X291" s="503" t="n"/>
      <c r="Y291" s="504" t="n">
        <v>68</v>
      </c>
      <c r="Z291" s="503" t="n"/>
      <c r="AA291" s="503" t="n"/>
      <c r="AB291" s="503" t="n"/>
      <c r="AC291" s="503" t="n"/>
      <c r="AD291" s="503" t="n"/>
      <c r="AE291" s="503" t="n">
        <v>417</v>
      </c>
      <c r="AF291" s="309">
        <f>NOT(OR(ISBLANK(S291),ISBLANK(T291),ISBLANK(U291),ISBLANK(V291),AND(ISBLANK(W291),ISBLANK(X291))))</f>
        <v/>
      </c>
      <c r="AG291" s="309" t="n">
        <v>25</v>
      </c>
      <c r="AH291" s="309">
        <f>IF(Dane!AG801&lt;=30,1,IF(Dane!AG801&lt;=60,2,IF(Dane!AG801&lt;=100,3,"bd")))</f>
        <v/>
      </c>
      <c r="AI291" s="309">
        <f>AND(A291&gt;=zakresy_produkcyjne!B$2,A291&lt;=zakresy_produkcyjne!B$3)</f>
        <v/>
      </c>
      <c r="AJ291" s="309">
        <f>AND(B291&gt;=zakresy_produkcyjne!C$2,B291&lt;=zakresy_produkcyjne!C$3)</f>
        <v/>
      </c>
      <c r="AK291" s="309">
        <f>AND(C291&gt;=zakresy_produkcyjne!D$2,C291&lt;=zakresy_produkcyjne!D$3)</f>
        <v/>
      </c>
      <c r="AL291" s="309">
        <f>AND(D291&gt;=zakresy_produkcyjne!E$2,D291&lt;=zakresy_produkcyjne!E$3)</f>
        <v/>
      </c>
      <c r="AM291" s="309">
        <f>AND(E291&gt;=zakresy_produkcyjne!F$2,E291&lt;=zakresy_produkcyjne!F$3)</f>
        <v/>
      </c>
      <c r="AN291" s="309">
        <f>AND(F291&gt;=zakresy_produkcyjne!G$2,F291&lt;=zakresy_produkcyjne!G$3)</f>
        <v/>
      </c>
      <c r="AO291" s="309">
        <f>AND(G291&gt;=zakresy_produkcyjne!H$2,G291&lt;=zakresy_produkcyjne!H$3)</f>
        <v/>
      </c>
      <c r="AP291" s="309">
        <f>AND(O291&gt;=zakresy_produkcyjne!I$2,O291&lt;=zakresy_produkcyjne!I$3)</f>
        <v/>
      </c>
      <c r="AQ291" s="309">
        <f>AND(P291&gt;=zakresy_produkcyjne!J$2,P291&lt;=zakresy_produkcyjne!J$3)</f>
        <v/>
      </c>
      <c r="AR291" s="309">
        <f>AND(Q291&gt;=zakresy_produkcyjne!K$2,Q291&lt;=zakresy_produkcyjne!K$3)</f>
        <v/>
      </c>
      <c r="AS291" s="309">
        <f>AND(R291&gt;=zakresy_produkcyjne!L$2,R291&lt;=zakresy_produkcyjne!L$3)</f>
        <v/>
      </c>
      <c r="AT291" s="309">
        <f>AND(AI291:AO291)</f>
        <v/>
      </c>
      <c r="AU291" s="309">
        <f>AND(AP291:AS291)</f>
        <v/>
      </c>
      <c r="AV291" s="309">
        <f>AND(AT291:AU291)</f>
        <v/>
      </c>
      <c r="AW291" s="309">
        <f>AI291*zakresy_produkcyjne!B$4+AJ291*zakresy_produkcyjne!C$4+AK291*zakresy_produkcyjne!D$4+AL291*zakresy_produkcyjne!E$4+AM291*zakresy_produkcyjne!F$4+AN291*zakresy_produkcyjne!G$4+AO291*zakresy_produkcyjne!H$4+AP291*zakresy_produkcyjne!I$4+AQ291*zakresy_produkcyjne!J$4+AR291*zakresy_produkcyjne!K$4+AS291*zakresy_produkcyjne!L$4</f>
        <v/>
      </c>
    </row>
    <row customHeight="1" ht="15" r="292" s="311"/>
    <row customHeight="1" ht="13.8" r="293" s="311">
      <c r="A293" s="503" t="n">
        <v>3.72</v>
      </c>
      <c r="B293" s="503" t="n">
        <v>2.51</v>
      </c>
      <c r="C293" s="503" t="n">
        <v>0.35</v>
      </c>
      <c r="D293" s="503" t="n">
        <v>0.043</v>
      </c>
      <c r="E293" s="503" t="n">
        <v>0.05</v>
      </c>
      <c r="F293" s="503" t="n">
        <v>0.09</v>
      </c>
      <c r="G293" s="503" t="n">
        <v>0.06</v>
      </c>
      <c r="H293" s="503" t="n">
        <v>0.017</v>
      </c>
      <c r="I293" s="503" t="n">
        <v>0.023</v>
      </c>
      <c r="J293" s="503" t="n">
        <v>0</v>
      </c>
      <c r="K293" s="503" t="n">
        <v>0</v>
      </c>
      <c r="L293" s="503" t="n">
        <v>0.021</v>
      </c>
      <c r="M293" s="503" t="n">
        <v>0</v>
      </c>
      <c r="N293" s="503" t="n">
        <v>0</v>
      </c>
      <c r="O293" s="503" t="n">
        <v>927</v>
      </c>
      <c r="P293" s="503" t="n">
        <v>60</v>
      </c>
      <c r="Q293" s="503" t="n">
        <v>371</v>
      </c>
      <c r="R293" s="503" t="n">
        <v>10</v>
      </c>
      <c r="S293" s="503" t="n"/>
      <c r="T293" s="503" t="n"/>
      <c r="U293" s="503" t="n"/>
      <c r="V293" s="503">
        <f>KONWERTUJ_TWARDOSC(AE293,tabela_twardosci!$M$8:$M$69,tabela_twardosci!$K$8:$K$69)</f>
        <v/>
      </c>
      <c r="W293" s="503" t="n"/>
      <c r="X293" s="503" t="n"/>
      <c r="Y293" s="504" t="n">
        <v>68</v>
      </c>
      <c r="Z293" s="503" t="n"/>
      <c r="AA293" s="503" t="n"/>
      <c r="AB293" s="503" t="n"/>
      <c r="AC293" s="503" t="n"/>
      <c r="AD293" s="503" t="n"/>
      <c r="AE293" s="503" t="n">
        <v>363</v>
      </c>
      <c r="AF293" s="309">
        <f>NOT(OR(ISBLANK(S293),ISBLANK(T293),ISBLANK(U293),ISBLANK(V293),AND(ISBLANK(W293),ISBLANK(X293))))</f>
        <v/>
      </c>
      <c r="AG293" s="309" t="n">
        <v>25</v>
      </c>
      <c r="AH293" s="309">
        <f>IF(Dane!AG813&lt;=30,1,IF(Dane!AG813&lt;=60,2,IF(Dane!AG813&lt;=100,3,"bd")))</f>
        <v/>
      </c>
      <c r="AI293" s="309">
        <f>AND(A293&gt;=zakresy_produkcyjne!B$2,A293&lt;=zakresy_produkcyjne!B$3)</f>
        <v/>
      </c>
      <c r="AJ293" s="309">
        <f>AND(B293&gt;=zakresy_produkcyjne!C$2,B293&lt;=zakresy_produkcyjne!C$3)</f>
        <v/>
      </c>
      <c r="AK293" s="309">
        <f>AND(C293&gt;=zakresy_produkcyjne!D$2,C293&lt;=zakresy_produkcyjne!D$3)</f>
        <v/>
      </c>
      <c r="AL293" s="309">
        <f>AND(D293&gt;=zakresy_produkcyjne!E$2,D293&lt;=zakresy_produkcyjne!E$3)</f>
        <v/>
      </c>
      <c r="AM293" s="309">
        <f>AND(E293&gt;=zakresy_produkcyjne!F$2,E293&lt;=zakresy_produkcyjne!F$3)</f>
        <v/>
      </c>
      <c r="AN293" s="309">
        <f>AND(F293&gt;=zakresy_produkcyjne!G$2,F293&lt;=zakresy_produkcyjne!G$3)</f>
        <v/>
      </c>
      <c r="AO293" s="309">
        <f>AND(G293&gt;=zakresy_produkcyjne!H$2,G293&lt;=zakresy_produkcyjne!H$3)</f>
        <v/>
      </c>
      <c r="AP293" s="309">
        <f>AND(O293&gt;=zakresy_produkcyjne!I$2,O293&lt;=zakresy_produkcyjne!I$3)</f>
        <v/>
      </c>
      <c r="AQ293" s="309">
        <f>AND(P293&gt;=zakresy_produkcyjne!J$2,P293&lt;=zakresy_produkcyjne!J$3)</f>
        <v/>
      </c>
      <c r="AR293" s="309">
        <f>AND(Q293&gt;=zakresy_produkcyjne!K$2,Q293&lt;=zakresy_produkcyjne!K$3)</f>
        <v/>
      </c>
      <c r="AS293" s="309">
        <f>AND(R293&gt;=zakresy_produkcyjne!L$2,R293&lt;=zakresy_produkcyjne!L$3)</f>
        <v/>
      </c>
      <c r="AT293" s="309">
        <f>AND(AI293:AO293)</f>
        <v/>
      </c>
      <c r="AU293" s="309">
        <f>AND(AP293:AS293)</f>
        <v/>
      </c>
      <c r="AV293" s="309">
        <f>AND(AT293:AU293)</f>
        <v/>
      </c>
      <c r="AW293" s="309">
        <f>AI293*zakresy_produkcyjne!B$4+AJ293*zakresy_produkcyjne!C$4+AK293*zakresy_produkcyjne!D$4+AL293*zakresy_produkcyjne!E$4+AM293*zakresy_produkcyjne!F$4+AN293*zakresy_produkcyjne!G$4+AO293*zakresy_produkcyjne!H$4+AP293*zakresy_produkcyjne!I$4+AQ293*zakresy_produkcyjne!J$4+AR293*zakresy_produkcyjne!K$4+AS293*zakresy_produkcyjne!L$4</f>
        <v/>
      </c>
    </row>
    <row customHeight="1" ht="13.8" r="294" s="311">
      <c r="A294" s="503" t="n">
        <v>3.72</v>
      </c>
      <c r="B294" s="503" t="n">
        <v>2.51</v>
      </c>
      <c r="C294" s="503" t="n">
        <v>0.35</v>
      </c>
      <c r="D294" s="503" t="n">
        <v>0.043</v>
      </c>
      <c r="E294" s="503" t="n">
        <v>0.05</v>
      </c>
      <c r="F294" s="503" t="n">
        <v>0.09</v>
      </c>
      <c r="G294" s="503" t="n">
        <v>0.06</v>
      </c>
      <c r="H294" s="503" t="n">
        <v>0.017</v>
      </c>
      <c r="I294" s="503" t="n">
        <v>0.023</v>
      </c>
      <c r="J294" s="503" t="n">
        <v>0</v>
      </c>
      <c r="K294" s="503" t="n">
        <v>0</v>
      </c>
      <c r="L294" s="503" t="n">
        <v>0.021</v>
      </c>
      <c r="M294" s="503" t="n">
        <v>0</v>
      </c>
      <c r="N294" s="503" t="n">
        <v>0</v>
      </c>
      <c r="O294" s="503" t="n">
        <v>927</v>
      </c>
      <c r="P294" s="503" t="n">
        <v>60</v>
      </c>
      <c r="Q294" s="503" t="n">
        <v>371</v>
      </c>
      <c r="R294" s="503" t="n">
        <v>15</v>
      </c>
      <c r="S294" s="503" t="n">
        <v>1087</v>
      </c>
      <c r="T294" s="503" t="n">
        <v>815</v>
      </c>
      <c r="U294" s="503" t="n">
        <v>1.9</v>
      </c>
      <c r="V294" s="503">
        <f>KONWERTUJ_TWARDOSC(AE294,tabela_twardosci!$M$8:$M$69,tabela_twardosci!$K$8:$K$69)</f>
        <v/>
      </c>
      <c r="W294" s="503" t="n"/>
      <c r="X294" s="503" t="n"/>
      <c r="Y294" s="504" t="n">
        <v>68</v>
      </c>
      <c r="Z294" s="503" t="n"/>
      <c r="AA294" s="503" t="n"/>
      <c r="AB294" s="503" t="n"/>
      <c r="AC294" s="503" t="n"/>
      <c r="AD294" s="503" t="n"/>
      <c r="AE294" s="503" t="n">
        <v>346</v>
      </c>
      <c r="AF294" s="309">
        <f>NOT(OR(ISBLANK(S294),ISBLANK(T294),ISBLANK(U294),ISBLANK(V294),AND(ISBLANK(W294),ISBLANK(X294))))</f>
        <v/>
      </c>
      <c r="AG294" s="309" t="n">
        <v>25</v>
      </c>
      <c r="AH294" s="309">
        <f>IF(Dane!AG814&lt;=30,1,IF(Dane!AG814&lt;=60,2,IF(Dane!AG814&lt;=100,3,"bd")))</f>
        <v/>
      </c>
      <c r="AI294" s="309">
        <f>AND(A294&gt;=zakresy_produkcyjne!B$2,A294&lt;=zakresy_produkcyjne!B$3)</f>
        <v/>
      </c>
      <c r="AJ294" s="309">
        <f>AND(B294&gt;=zakresy_produkcyjne!C$2,B294&lt;=zakresy_produkcyjne!C$3)</f>
        <v/>
      </c>
      <c r="AK294" s="309">
        <f>AND(C294&gt;=zakresy_produkcyjne!D$2,C294&lt;=zakresy_produkcyjne!D$3)</f>
        <v/>
      </c>
      <c r="AL294" s="309">
        <f>AND(D294&gt;=zakresy_produkcyjne!E$2,D294&lt;=zakresy_produkcyjne!E$3)</f>
        <v/>
      </c>
      <c r="AM294" s="309">
        <f>AND(E294&gt;=zakresy_produkcyjne!F$2,E294&lt;=zakresy_produkcyjne!F$3)</f>
        <v/>
      </c>
      <c r="AN294" s="309">
        <f>AND(F294&gt;=zakresy_produkcyjne!G$2,F294&lt;=zakresy_produkcyjne!G$3)</f>
        <v/>
      </c>
      <c r="AO294" s="309">
        <f>AND(G294&gt;=zakresy_produkcyjne!H$2,G294&lt;=zakresy_produkcyjne!H$3)</f>
        <v/>
      </c>
      <c r="AP294" s="309">
        <f>AND(O294&gt;=zakresy_produkcyjne!I$2,O294&lt;=zakresy_produkcyjne!I$3)</f>
        <v/>
      </c>
      <c r="AQ294" s="309">
        <f>AND(P294&gt;=zakresy_produkcyjne!J$2,P294&lt;=zakresy_produkcyjne!J$3)</f>
        <v/>
      </c>
      <c r="AR294" s="309">
        <f>AND(Q294&gt;=zakresy_produkcyjne!K$2,Q294&lt;=zakresy_produkcyjne!K$3)</f>
        <v/>
      </c>
      <c r="AS294" s="309">
        <f>AND(R294&gt;=zakresy_produkcyjne!L$2,R294&lt;=zakresy_produkcyjne!L$3)</f>
        <v/>
      </c>
      <c r="AT294" s="309">
        <f>AND(AI294:AO294)</f>
        <v/>
      </c>
      <c r="AU294" s="309">
        <f>AND(AP294:AS294)</f>
        <v/>
      </c>
      <c r="AV294" s="309">
        <f>AND(AT294:AU294)</f>
        <v/>
      </c>
      <c r="AW294" s="309">
        <f>AI294*zakresy_produkcyjne!B$4+AJ294*zakresy_produkcyjne!C$4+AK294*zakresy_produkcyjne!D$4+AL294*zakresy_produkcyjne!E$4+AM294*zakresy_produkcyjne!F$4+AN294*zakresy_produkcyjne!G$4+AO294*zakresy_produkcyjne!H$4+AP294*zakresy_produkcyjne!I$4+AQ294*zakresy_produkcyjne!J$4+AR294*zakresy_produkcyjne!K$4+AS294*zakresy_produkcyjne!L$4</f>
        <v/>
      </c>
    </row>
    <row customHeight="1" ht="15" r="295" s="311"/>
    <row customHeight="1" ht="15" r="296" s="311"/>
    <row customHeight="1" ht="15" r="297" s="311">
      <c r="A297" s="449" t="n">
        <v>3.62</v>
      </c>
      <c r="B297" s="449" t="n">
        <v>2.55</v>
      </c>
      <c r="C297" s="449" t="n">
        <v>0.4</v>
      </c>
      <c r="D297" s="449" t="n">
        <v>0.08</v>
      </c>
      <c r="E297" s="449" t="n">
        <v>0.017</v>
      </c>
      <c r="F297" s="449" t="n">
        <v>0.012</v>
      </c>
      <c r="G297" s="449" t="n">
        <v>0</v>
      </c>
      <c r="H297" s="449" t="n">
        <v>0.018</v>
      </c>
      <c r="I297" s="449" t="n">
        <v>0.017</v>
      </c>
      <c r="J297" s="449" t="n">
        <v>0</v>
      </c>
      <c r="K297" s="449" t="n">
        <v>0.048</v>
      </c>
      <c r="L297" s="449" t="n">
        <v>0.07199999999999999</v>
      </c>
      <c r="M297" s="449" t="n">
        <v>0</v>
      </c>
      <c r="N297" s="449" t="n">
        <v>0.015</v>
      </c>
      <c r="O297" s="449" t="n">
        <v>900</v>
      </c>
      <c r="P297" s="449" t="n">
        <v>60</v>
      </c>
      <c r="Q297" s="449" t="n">
        <v>300</v>
      </c>
      <c r="R297" s="449" t="n">
        <v>90</v>
      </c>
      <c r="S297" s="449" t="n">
        <v>1190</v>
      </c>
      <c r="T297" s="449" t="n">
        <v>560</v>
      </c>
      <c r="U297" s="449" t="n"/>
      <c r="V297" s="449" t="n">
        <v>440</v>
      </c>
      <c r="W297" s="449" t="n"/>
      <c r="X297" s="449" t="n"/>
      <c r="Y297" s="617" t="n">
        <v>62</v>
      </c>
      <c r="Z297" s="618" t="n"/>
      <c r="AA297" s="618" t="n"/>
      <c r="AB297" s="618" t="n"/>
      <c r="AC297" s="618" t="n"/>
      <c r="AD297" s="618" t="n"/>
      <c r="AE297" s="618" t="n"/>
      <c r="AF297" s="309">
        <f>NOT(OR(ISBLANK(S297),ISBLANK(T297),ISBLANK(U297),ISBLANK(V297),AND(ISBLANK(W297),ISBLANK(X297))))</f>
        <v/>
      </c>
      <c r="AG297" s="309" t="n">
        <v>25</v>
      </c>
      <c r="AH297" s="309">
        <f>IF(podejrzane!AG287&lt;=30,1,IF(podejrzane!AG287&lt;=60,2,IF(podejrzane!AG287&lt;=100,3,"bd")))</f>
        <v/>
      </c>
      <c r="AI297" s="309">
        <f>AND(A297&gt;=zakresy_produkcyjne!B$2,A297&lt;=zakresy_produkcyjne!B$3)</f>
        <v/>
      </c>
      <c r="AJ297" s="309">
        <f>AND(B297&gt;=zakresy_produkcyjne!C$2,B297&lt;=zakresy_produkcyjne!C$3)</f>
        <v/>
      </c>
      <c r="AK297" s="309">
        <f>AND(C297&gt;=zakresy_produkcyjne!D$2,C297&lt;=zakresy_produkcyjne!D$3)</f>
        <v/>
      </c>
      <c r="AL297" s="309">
        <f>AND(D297&gt;=zakresy_produkcyjne!E$2,D297&lt;=zakresy_produkcyjne!E$3)</f>
        <v/>
      </c>
      <c r="AM297" s="309">
        <f>AND(E297&gt;=zakresy_produkcyjne!F$2,E297&lt;=zakresy_produkcyjne!F$3)</f>
        <v/>
      </c>
      <c r="AN297" s="309">
        <f>AND(F297&gt;=zakresy_produkcyjne!G$2,F297&lt;=zakresy_produkcyjne!G$3)</f>
        <v/>
      </c>
      <c r="AO297" s="309">
        <f>AND(G297&gt;=zakresy_produkcyjne!H$2,G297&lt;=zakresy_produkcyjne!H$3)</f>
        <v/>
      </c>
      <c r="AP297" s="309">
        <f>AND(O297&gt;=zakresy_produkcyjne!I$2,O297&lt;=zakresy_produkcyjne!I$3)</f>
        <v/>
      </c>
      <c r="AQ297" s="309">
        <f>AND(P297&gt;=zakresy_produkcyjne!J$2,P297&lt;=zakresy_produkcyjne!J$3)</f>
        <v/>
      </c>
      <c r="AR297" s="309">
        <f>AND(Q297&gt;=zakresy_produkcyjne!K$2,Q297&lt;=zakresy_produkcyjne!K$3)</f>
        <v/>
      </c>
      <c r="AS297" s="309">
        <f>AND(R297&gt;=zakresy_produkcyjne!L$2,R297&lt;=zakresy_produkcyjne!L$3)</f>
        <v/>
      </c>
      <c r="AT297" s="309">
        <f>AND(AI297:AO297)</f>
        <v/>
      </c>
      <c r="AU297" s="309">
        <f>AND(AP297:AS297)</f>
        <v/>
      </c>
      <c r="AV297" s="309">
        <f>AND(AT297:AU297)</f>
        <v/>
      </c>
      <c r="AW297" s="309">
        <f>AI297*zakresy_produkcyjne!B$4+AJ297*zakresy_produkcyjne!C$4+AK297*zakresy_produkcyjne!D$4+AL297*zakresy_produkcyjne!E$4+AM297*zakresy_produkcyjne!F$4+AN297*zakresy_produkcyjne!G$4+AO297*zakresy_produkcyjne!H$4+AP297*zakresy_produkcyjne!I$4+AQ297*zakresy_produkcyjne!J$4+AR297*zakresy_produkcyjne!K$4+AS297*zakresy_produkcyjne!L$4</f>
        <v/>
      </c>
      <c r="BP297" s="309">
        <f>IF(S297&lt;&gt;"",POWER((Arkusz10!$O$9*Q297+Arkusz10!$P$9)-S297,2))</f>
        <v/>
      </c>
    </row>
    <row customHeight="1" ht="15" r="298" s="311">
      <c r="A298" s="449" t="n">
        <v>3.62</v>
      </c>
      <c r="B298" s="449" t="n">
        <v>2.55</v>
      </c>
      <c r="C298" s="449" t="n">
        <v>0.4</v>
      </c>
      <c r="D298" s="449" t="n">
        <v>0.08</v>
      </c>
      <c r="E298" s="449" t="n">
        <v>0.017</v>
      </c>
      <c r="F298" s="449" t="n">
        <v>0.012</v>
      </c>
      <c r="G298" s="449" t="n">
        <v>0</v>
      </c>
      <c r="H298" s="449" t="n">
        <v>0.018</v>
      </c>
      <c r="I298" s="449" t="n">
        <v>0.017</v>
      </c>
      <c r="J298" s="449" t="n">
        <v>0</v>
      </c>
      <c r="K298" s="449" t="n">
        <v>0.048</v>
      </c>
      <c r="L298" s="449" t="n">
        <v>0.07199999999999999</v>
      </c>
      <c r="M298" s="449" t="n">
        <v>0</v>
      </c>
      <c r="N298" s="449" t="n">
        <v>0.015</v>
      </c>
      <c r="O298" s="449" t="n">
        <v>900</v>
      </c>
      <c r="P298" s="449" t="n">
        <v>60</v>
      </c>
      <c r="Q298" s="449" t="n">
        <v>300</v>
      </c>
      <c r="R298" s="449" t="n">
        <v>120</v>
      </c>
      <c r="S298" s="449" t="n">
        <v>1227</v>
      </c>
      <c r="T298" s="449" t="n">
        <v>554</v>
      </c>
      <c r="U298" s="449" t="n"/>
      <c r="V298" s="449" t="n">
        <v>445</v>
      </c>
      <c r="W298" s="449" t="n"/>
      <c r="X298" s="449" t="n"/>
      <c r="Y298" s="617" t="n">
        <v>62</v>
      </c>
      <c r="Z298" s="618" t="n"/>
      <c r="AA298" s="618" t="n"/>
      <c r="AB298" s="618" t="n"/>
      <c r="AC298" s="618" t="n"/>
      <c r="AD298" s="618" t="n"/>
      <c r="AE298" s="618" t="n"/>
      <c r="AF298" s="309">
        <f>NOT(OR(ISBLANK(S298),ISBLANK(T298),ISBLANK(U298),ISBLANK(V298),AND(ISBLANK(W298),ISBLANK(X298))))</f>
        <v/>
      </c>
      <c r="AG298" s="309" t="n">
        <v>25</v>
      </c>
      <c r="AH298" s="309">
        <f>IF(podejrzane!AG288&lt;=30,1,IF(podejrzane!AG288&lt;=60,2,IF(podejrzane!AG288&lt;=100,3,"bd")))</f>
        <v/>
      </c>
      <c r="AI298" s="309">
        <f>AND(A298&gt;=zakresy_produkcyjne!B$2,A298&lt;=zakresy_produkcyjne!B$3)</f>
        <v/>
      </c>
      <c r="AJ298" s="309">
        <f>AND(B298&gt;=zakresy_produkcyjne!C$2,B298&lt;=zakresy_produkcyjne!C$3)</f>
        <v/>
      </c>
      <c r="AK298" s="309">
        <f>AND(C298&gt;=zakresy_produkcyjne!D$2,C298&lt;=zakresy_produkcyjne!D$3)</f>
        <v/>
      </c>
      <c r="AL298" s="309">
        <f>AND(D298&gt;=zakresy_produkcyjne!E$2,D298&lt;=zakresy_produkcyjne!E$3)</f>
        <v/>
      </c>
      <c r="AM298" s="309">
        <f>AND(E298&gt;=zakresy_produkcyjne!F$2,E298&lt;=zakresy_produkcyjne!F$3)</f>
        <v/>
      </c>
      <c r="AN298" s="309">
        <f>AND(F298&gt;=zakresy_produkcyjne!G$2,F298&lt;=zakresy_produkcyjne!G$3)</f>
        <v/>
      </c>
      <c r="AO298" s="309">
        <f>AND(G298&gt;=zakresy_produkcyjne!H$2,G298&lt;=zakresy_produkcyjne!H$3)</f>
        <v/>
      </c>
      <c r="AP298" s="309">
        <f>AND(O298&gt;=zakresy_produkcyjne!I$2,O298&lt;=zakresy_produkcyjne!I$3)</f>
        <v/>
      </c>
      <c r="AQ298" s="309">
        <f>AND(P298&gt;=zakresy_produkcyjne!J$2,P298&lt;=zakresy_produkcyjne!J$3)</f>
        <v/>
      </c>
      <c r="AR298" s="309">
        <f>AND(Q298&gt;=zakresy_produkcyjne!K$2,Q298&lt;=zakresy_produkcyjne!K$3)</f>
        <v/>
      </c>
      <c r="AS298" s="309">
        <f>AND(R298&gt;=zakresy_produkcyjne!L$2,R298&lt;=zakresy_produkcyjne!L$3)</f>
        <v/>
      </c>
      <c r="AT298" s="309">
        <f>AND(AI298:AO298)</f>
        <v/>
      </c>
      <c r="AU298" s="309">
        <f>AND(AP298:AS298)</f>
        <v/>
      </c>
      <c r="AV298" s="309">
        <f>AND(AT298:AU298)</f>
        <v/>
      </c>
      <c r="AW298" s="309">
        <f>AI298*zakresy_produkcyjne!B$4+AJ298*zakresy_produkcyjne!C$4+AK298*zakresy_produkcyjne!D$4+AL298*zakresy_produkcyjne!E$4+AM298*zakresy_produkcyjne!F$4+AN298*zakresy_produkcyjne!G$4+AO298*zakresy_produkcyjne!H$4+AP298*zakresy_produkcyjne!I$4+AQ298*zakresy_produkcyjne!J$4+AR298*zakresy_produkcyjne!K$4+AS298*zakresy_produkcyjne!L$4</f>
        <v/>
      </c>
      <c r="BP298" s="309">
        <f>IF(S298&lt;&gt;"",POWER((Arkusz10!$O$9*Q298+Arkusz10!$P$9)-S298,2))</f>
        <v/>
      </c>
    </row>
    <row customHeight="1" ht="15" r="299" s="311">
      <c r="A299" s="449" t="n">
        <v>3.62</v>
      </c>
      <c r="B299" s="449" t="n">
        <v>2.55</v>
      </c>
      <c r="C299" s="449" t="n">
        <v>0.4</v>
      </c>
      <c r="D299" s="449" t="n">
        <v>0.08</v>
      </c>
      <c r="E299" s="449" t="n">
        <v>0.017</v>
      </c>
      <c r="F299" s="449" t="n">
        <v>0.012</v>
      </c>
      <c r="G299" s="449" t="n">
        <v>0</v>
      </c>
      <c r="H299" s="449" t="n">
        <v>0.018</v>
      </c>
      <c r="I299" s="449" t="n">
        <v>0.017</v>
      </c>
      <c r="J299" s="449" t="n">
        <v>0</v>
      </c>
      <c r="K299" s="449" t="n">
        <v>0.048</v>
      </c>
      <c r="L299" s="449" t="n">
        <v>0.07199999999999999</v>
      </c>
      <c r="M299" s="449" t="n">
        <v>0</v>
      </c>
      <c r="N299" s="449" t="n">
        <v>0.015</v>
      </c>
      <c r="O299" s="449" t="n">
        <v>900</v>
      </c>
      <c r="P299" s="449" t="n">
        <v>60</v>
      </c>
      <c r="Q299" s="449" t="n">
        <v>300</v>
      </c>
      <c r="R299" s="449" t="n">
        <v>150</v>
      </c>
      <c r="S299" s="449" t="n">
        <v>1400</v>
      </c>
      <c r="T299" s="449" t="n">
        <v>560</v>
      </c>
      <c r="U299" s="449" t="n"/>
      <c r="V299" s="449" t="n">
        <v>456</v>
      </c>
      <c r="W299" s="449" t="n"/>
      <c r="X299" s="449" t="n"/>
      <c r="Y299" s="617" t="n">
        <v>62</v>
      </c>
      <c r="Z299" s="618" t="n"/>
      <c r="AA299" s="618" t="n"/>
      <c r="AB299" s="618" t="n"/>
      <c r="AC299" s="618" t="n"/>
      <c r="AD299" s="618" t="n"/>
      <c r="AE299" s="618" t="n"/>
      <c r="AF299" s="309">
        <f>NOT(OR(ISBLANK(S299),ISBLANK(T299),ISBLANK(U299),ISBLANK(V299),AND(ISBLANK(W299),ISBLANK(X299))))</f>
        <v/>
      </c>
      <c r="AG299" s="309" t="n">
        <v>25</v>
      </c>
      <c r="AH299" s="309">
        <f>IF(Dane!AG644&lt;=30,1,IF(Dane!AG644&lt;=60,2,IF(Dane!AG644&lt;=100,3,"bd")))</f>
        <v/>
      </c>
      <c r="AI299" s="309">
        <f>AND(A299&gt;=zakresy_produkcyjne!B$2,A299&lt;=zakresy_produkcyjne!B$3)</f>
        <v/>
      </c>
      <c r="AJ299" s="309">
        <f>AND(B299&gt;=zakresy_produkcyjne!C$2,B299&lt;=zakresy_produkcyjne!C$3)</f>
        <v/>
      </c>
      <c r="AK299" s="309">
        <f>AND(C299&gt;=zakresy_produkcyjne!D$2,C299&lt;=zakresy_produkcyjne!D$3)</f>
        <v/>
      </c>
      <c r="AL299" s="309">
        <f>AND(D299&gt;=zakresy_produkcyjne!E$2,D299&lt;=zakresy_produkcyjne!E$3)</f>
        <v/>
      </c>
      <c r="AM299" s="309">
        <f>AND(E299&gt;=zakresy_produkcyjne!F$2,E299&lt;=zakresy_produkcyjne!F$3)</f>
        <v/>
      </c>
      <c r="AN299" s="309">
        <f>AND(F299&gt;=zakresy_produkcyjne!G$2,F299&lt;=zakresy_produkcyjne!G$3)</f>
        <v/>
      </c>
      <c r="AO299" s="309">
        <f>AND(G299&gt;=zakresy_produkcyjne!H$2,G299&lt;=zakresy_produkcyjne!H$3)</f>
        <v/>
      </c>
      <c r="AP299" s="309">
        <f>AND(O299&gt;=zakresy_produkcyjne!I$2,O299&lt;=zakresy_produkcyjne!I$3)</f>
        <v/>
      </c>
      <c r="AQ299" s="309">
        <f>AND(P299&gt;=zakresy_produkcyjne!J$2,P299&lt;=zakresy_produkcyjne!J$3)</f>
        <v/>
      </c>
      <c r="AR299" s="309">
        <f>AND(Q299&gt;=zakresy_produkcyjne!K$2,Q299&lt;=zakresy_produkcyjne!K$3)</f>
        <v/>
      </c>
      <c r="AS299" s="309">
        <f>AND(R299&gt;=zakresy_produkcyjne!L$2,R299&lt;=zakresy_produkcyjne!L$3)</f>
        <v/>
      </c>
      <c r="AT299" s="309">
        <f>AND(AI299:AO299)</f>
        <v/>
      </c>
      <c r="AU299" s="309">
        <f>AND(AP299:AS299)</f>
        <v/>
      </c>
      <c r="AV299" s="309">
        <f>AND(AT299:AU299)</f>
        <v/>
      </c>
      <c r="AW299" s="309">
        <f>AI299*zakresy_produkcyjne!B$4+AJ299*zakresy_produkcyjne!C$4+AK299*zakresy_produkcyjne!D$4+AL299*zakresy_produkcyjne!E$4+AM299*zakresy_produkcyjne!F$4+AN299*zakresy_produkcyjne!G$4+AO299*zakresy_produkcyjne!H$4+AP299*zakresy_produkcyjne!I$4+AQ299*zakresy_produkcyjne!J$4+AR299*zakresy_produkcyjne!K$4+AS299*zakresy_produkcyjne!L$4</f>
        <v/>
      </c>
      <c r="BP299" s="309">
        <f>IF(S299&lt;&gt;"",POWER((Arkusz10!$O$9*Q299+Arkusz10!$P$9)-S299,2))</f>
        <v/>
      </c>
    </row>
    <row customHeight="1" ht="15" r="300" s="311">
      <c r="A300" s="449" t="n">
        <v>3.62</v>
      </c>
      <c r="B300" s="449" t="n">
        <v>2.55</v>
      </c>
      <c r="C300" s="449" t="n">
        <v>0.4</v>
      </c>
      <c r="D300" s="449" t="n">
        <v>0.08</v>
      </c>
      <c r="E300" s="449" t="n">
        <v>0.017</v>
      </c>
      <c r="F300" s="449" t="n">
        <v>0.012</v>
      </c>
      <c r="G300" s="449" t="n">
        <v>0</v>
      </c>
      <c r="H300" s="449" t="n">
        <v>0.018</v>
      </c>
      <c r="I300" s="449" t="n">
        <v>0.017</v>
      </c>
      <c r="J300" s="449" t="n">
        <v>0</v>
      </c>
      <c r="K300" s="449" t="n">
        <v>0.048</v>
      </c>
      <c r="L300" s="449" t="n">
        <v>0.07199999999999999</v>
      </c>
      <c r="M300" s="449" t="n">
        <v>0</v>
      </c>
      <c r="N300" s="449" t="n">
        <v>0.015</v>
      </c>
      <c r="O300" s="449" t="n">
        <v>900</v>
      </c>
      <c r="P300" s="449" t="n">
        <v>60</v>
      </c>
      <c r="Q300" s="449" t="n">
        <v>350</v>
      </c>
      <c r="R300" s="449" t="n">
        <v>90</v>
      </c>
      <c r="S300" s="449" t="n">
        <v>1300</v>
      </c>
      <c r="T300" s="449" t="n">
        <v>863</v>
      </c>
      <c r="U300" s="449" t="n"/>
      <c r="V300" s="449" t="n">
        <v>437</v>
      </c>
      <c r="W300" s="449" t="n"/>
      <c r="X300" s="449" t="n"/>
      <c r="Y300" s="617" t="n">
        <v>62</v>
      </c>
      <c r="Z300" s="618" t="n"/>
      <c r="AA300" s="618" t="n"/>
      <c r="AB300" s="618" t="n"/>
      <c r="AC300" s="618" t="n"/>
      <c r="AD300" s="618" t="n"/>
      <c r="AE300" s="618" t="n"/>
      <c r="AF300" s="309">
        <f>NOT(OR(ISBLANK(S300),ISBLANK(T300),ISBLANK(U300),ISBLANK(V300),AND(ISBLANK(W300),ISBLANK(X300))))</f>
        <v/>
      </c>
      <c r="AG300" s="309" t="n">
        <v>25</v>
      </c>
      <c r="AH300" s="309">
        <f>IF(Dane!AG646&lt;=30,1,IF(Dane!AG646&lt;=60,2,IF(Dane!AG646&lt;=100,3,"bd")))</f>
        <v/>
      </c>
      <c r="AI300" s="309">
        <f>AND(A300&gt;=zakresy_produkcyjne!B$2,A300&lt;=zakresy_produkcyjne!B$3)</f>
        <v/>
      </c>
      <c r="AJ300" s="309">
        <f>AND(B300&gt;=zakresy_produkcyjne!C$2,B300&lt;=zakresy_produkcyjne!C$3)</f>
        <v/>
      </c>
      <c r="AK300" s="309">
        <f>AND(C300&gt;=zakresy_produkcyjne!D$2,C300&lt;=zakresy_produkcyjne!D$3)</f>
        <v/>
      </c>
      <c r="AL300" s="309">
        <f>AND(D300&gt;=zakresy_produkcyjne!E$2,D300&lt;=zakresy_produkcyjne!E$3)</f>
        <v/>
      </c>
      <c r="AM300" s="309">
        <f>AND(E300&gt;=zakresy_produkcyjne!F$2,E300&lt;=zakresy_produkcyjne!F$3)</f>
        <v/>
      </c>
      <c r="AN300" s="309">
        <f>AND(F300&gt;=zakresy_produkcyjne!G$2,F300&lt;=zakresy_produkcyjne!G$3)</f>
        <v/>
      </c>
      <c r="AO300" s="309">
        <f>AND(G300&gt;=zakresy_produkcyjne!H$2,G300&lt;=zakresy_produkcyjne!H$3)</f>
        <v/>
      </c>
      <c r="AP300" s="309">
        <f>AND(O300&gt;=zakresy_produkcyjne!I$2,O300&lt;=zakresy_produkcyjne!I$3)</f>
        <v/>
      </c>
      <c r="AQ300" s="309">
        <f>AND(P300&gt;=zakresy_produkcyjne!J$2,P300&lt;=zakresy_produkcyjne!J$3)</f>
        <v/>
      </c>
      <c r="AR300" s="309">
        <f>AND(Q300&gt;=zakresy_produkcyjne!K$2,Q300&lt;=zakresy_produkcyjne!K$3)</f>
        <v/>
      </c>
      <c r="AS300" s="309">
        <f>AND(R300&gt;=zakresy_produkcyjne!L$2,R300&lt;=zakresy_produkcyjne!L$3)</f>
        <v/>
      </c>
      <c r="AT300" s="309">
        <f>AND(AI300:AO300)</f>
        <v/>
      </c>
      <c r="AU300" s="309">
        <f>AND(AP300:AS300)</f>
        <v/>
      </c>
      <c r="AV300" s="309">
        <f>AND(AT300:AU300)</f>
        <v/>
      </c>
      <c r="AW300" s="309">
        <f>AI300*zakresy_produkcyjne!B$4+AJ300*zakresy_produkcyjne!C$4+AK300*zakresy_produkcyjne!D$4+AL300*zakresy_produkcyjne!E$4+AM300*zakresy_produkcyjne!F$4+AN300*zakresy_produkcyjne!G$4+AO300*zakresy_produkcyjne!H$4+AP300*zakresy_produkcyjne!I$4+AQ300*zakresy_produkcyjne!J$4+AR300*zakresy_produkcyjne!K$4+AS300*zakresy_produkcyjne!L$4</f>
        <v/>
      </c>
      <c r="BP300" s="309">
        <f>IF(S300&lt;&gt;"",POWER((Arkusz10!$O$9*Q300+Arkusz10!$P$9)-S300,2))</f>
        <v/>
      </c>
    </row>
    <row customHeight="1" ht="15" r="301" s="311">
      <c r="A301" s="449" t="n">
        <v>3.62</v>
      </c>
      <c r="B301" s="449" t="n">
        <v>2.55</v>
      </c>
      <c r="C301" s="449" t="n">
        <v>0.4</v>
      </c>
      <c r="D301" s="449" t="n">
        <v>0.08</v>
      </c>
      <c r="E301" s="449" t="n">
        <v>0.017</v>
      </c>
      <c r="F301" s="449" t="n">
        <v>0.012</v>
      </c>
      <c r="G301" s="449" t="n">
        <v>0</v>
      </c>
      <c r="H301" s="449" t="n">
        <v>0.018</v>
      </c>
      <c r="I301" s="449" t="n">
        <v>0.017</v>
      </c>
      <c r="J301" s="449" t="n">
        <v>0</v>
      </c>
      <c r="K301" s="449" t="n">
        <v>0.048</v>
      </c>
      <c r="L301" s="449" t="n">
        <v>0.07199999999999999</v>
      </c>
      <c r="M301" s="449" t="n">
        <v>0</v>
      </c>
      <c r="N301" s="449" t="n">
        <v>0.015</v>
      </c>
      <c r="O301" s="449" t="n">
        <v>900</v>
      </c>
      <c r="P301" s="449" t="n">
        <v>60</v>
      </c>
      <c r="Q301" s="449" t="n">
        <v>350</v>
      </c>
      <c r="R301" s="449" t="n">
        <v>120</v>
      </c>
      <c r="S301" s="449" t="n">
        <v>1327</v>
      </c>
      <c r="T301" s="449" t="n">
        <v>820</v>
      </c>
      <c r="U301" s="449" t="n"/>
      <c r="V301" s="449" t="n">
        <v>440</v>
      </c>
      <c r="W301" s="449" t="n"/>
      <c r="X301" s="449" t="n"/>
      <c r="Y301" s="617" t="n">
        <v>62</v>
      </c>
      <c r="Z301" s="618" t="n"/>
      <c r="AA301" s="618" t="n"/>
      <c r="AB301" s="618" t="n"/>
      <c r="AC301" s="618" t="n"/>
      <c r="AD301" s="618" t="n"/>
      <c r="AE301" s="618" t="n"/>
      <c r="AF301" s="309">
        <f>NOT(OR(ISBLANK(S301),ISBLANK(T301),ISBLANK(U301),ISBLANK(V301),AND(ISBLANK(W301),ISBLANK(X301))))</f>
        <v/>
      </c>
      <c r="AG301" s="309" t="n">
        <v>25</v>
      </c>
      <c r="AH301" s="309">
        <f>IF(Dane!AG647&lt;=30,1,IF(Dane!AG647&lt;=60,2,IF(Dane!AG647&lt;=100,3,"bd")))</f>
        <v/>
      </c>
      <c r="AI301" s="309">
        <f>AND(A301&gt;=zakresy_produkcyjne!B$2,A301&lt;=zakresy_produkcyjne!B$3)</f>
        <v/>
      </c>
      <c r="AJ301" s="309">
        <f>AND(B301&gt;=zakresy_produkcyjne!C$2,B301&lt;=zakresy_produkcyjne!C$3)</f>
        <v/>
      </c>
      <c r="AK301" s="309">
        <f>AND(C301&gt;=zakresy_produkcyjne!D$2,C301&lt;=zakresy_produkcyjne!D$3)</f>
        <v/>
      </c>
      <c r="AL301" s="309">
        <f>AND(D301&gt;=zakresy_produkcyjne!E$2,D301&lt;=zakresy_produkcyjne!E$3)</f>
        <v/>
      </c>
      <c r="AM301" s="309">
        <f>AND(E301&gt;=zakresy_produkcyjne!F$2,E301&lt;=zakresy_produkcyjne!F$3)</f>
        <v/>
      </c>
      <c r="AN301" s="309">
        <f>AND(F301&gt;=zakresy_produkcyjne!G$2,F301&lt;=zakresy_produkcyjne!G$3)</f>
        <v/>
      </c>
      <c r="AO301" s="309">
        <f>AND(G301&gt;=zakresy_produkcyjne!H$2,G301&lt;=zakresy_produkcyjne!H$3)</f>
        <v/>
      </c>
      <c r="AP301" s="309">
        <f>AND(O301&gt;=zakresy_produkcyjne!I$2,O301&lt;=zakresy_produkcyjne!I$3)</f>
        <v/>
      </c>
      <c r="AQ301" s="309">
        <f>AND(P301&gt;=zakresy_produkcyjne!J$2,P301&lt;=zakresy_produkcyjne!J$3)</f>
        <v/>
      </c>
      <c r="AR301" s="309">
        <f>AND(Q301&gt;=zakresy_produkcyjne!K$2,Q301&lt;=zakresy_produkcyjne!K$3)</f>
        <v/>
      </c>
      <c r="AS301" s="309">
        <f>AND(R301&gt;=zakresy_produkcyjne!L$2,R301&lt;=zakresy_produkcyjne!L$3)</f>
        <v/>
      </c>
      <c r="AT301" s="309">
        <f>AND(AI301:AO301)</f>
        <v/>
      </c>
      <c r="AU301" s="309">
        <f>AND(AP301:AS301)</f>
        <v/>
      </c>
      <c r="AV301" s="309">
        <f>AND(AT301:AU301)</f>
        <v/>
      </c>
      <c r="AW301" s="309">
        <f>AI301*zakresy_produkcyjne!B$4+AJ301*zakresy_produkcyjne!C$4+AK301*zakresy_produkcyjne!D$4+AL301*zakresy_produkcyjne!E$4+AM301*zakresy_produkcyjne!F$4+AN301*zakresy_produkcyjne!G$4+AO301*zakresy_produkcyjne!H$4+AP301*zakresy_produkcyjne!I$4+AQ301*zakresy_produkcyjne!J$4+AR301*zakresy_produkcyjne!K$4+AS301*zakresy_produkcyjne!L$4</f>
        <v/>
      </c>
      <c r="BP301" s="309">
        <f>IF(S301&lt;&gt;"",POWER((Arkusz10!$O$9*Q301+Arkusz10!$P$9)-S301,2))</f>
        <v/>
      </c>
    </row>
    <row customHeight="1" ht="15" r="302" s="311">
      <c r="A302" s="449" t="n">
        <v>3.62</v>
      </c>
      <c r="B302" s="449" t="n">
        <v>2.55</v>
      </c>
      <c r="C302" s="449" t="n">
        <v>0.4</v>
      </c>
      <c r="D302" s="449" t="n">
        <v>0.08</v>
      </c>
      <c r="E302" s="449" t="n">
        <v>0.017</v>
      </c>
      <c r="F302" s="449" t="n">
        <v>0.012</v>
      </c>
      <c r="G302" s="449" t="n">
        <v>0</v>
      </c>
      <c r="H302" s="449" t="n">
        <v>0.018</v>
      </c>
      <c r="I302" s="449" t="n">
        <v>0.017</v>
      </c>
      <c r="J302" s="449" t="n">
        <v>0</v>
      </c>
      <c r="K302" s="449" t="n">
        <v>0.048</v>
      </c>
      <c r="L302" s="449" t="n">
        <v>0.07199999999999999</v>
      </c>
      <c r="M302" s="449" t="n">
        <v>0</v>
      </c>
      <c r="N302" s="449" t="n">
        <v>0.015</v>
      </c>
      <c r="O302" s="449" t="n">
        <v>900</v>
      </c>
      <c r="P302" s="449" t="n">
        <v>60</v>
      </c>
      <c r="Q302" s="449" t="n">
        <v>350</v>
      </c>
      <c r="R302" s="449" t="n">
        <v>150</v>
      </c>
      <c r="S302" s="449" t="n">
        <v>1500</v>
      </c>
      <c r="T302" s="449" t="n">
        <v>887</v>
      </c>
      <c r="U302" s="449" t="n"/>
      <c r="V302" s="449" t="n">
        <v>447</v>
      </c>
      <c r="W302" s="449" t="n"/>
      <c r="X302" s="449" t="n"/>
      <c r="Y302" s="617" t="n">
        <v>62</v>
      </c>
      <c r="Z302" s="618" t="n"/>
      <c r="AA302" s="618" t="n"/>
      <c r="AB302" s="618" t="n"/>
      <c r="AC302" s="618" t="n"/>
      <c r="AD302" s="618" t="n"/>
      <c r="AE302" s="618" t="n"/>
      <c r="AF302" s="309">
        <f>NOT(OR(ISBLANK(S302),ISBLANK(T302),ISBLANK(U302),ISBLANK(V302),AND(ISBLANK(W302),ISBLANK(X302))))</f>
        <v/>
      </c>
      <c r="AG302" s="309" t="n">
        <v>25</v>
      </c>
      <c r="AH302" s="309">
        <f>IF(Dane!AG648&lt;=30,1,IF(Dane!AG648&lt;=60,2,IF(Dane!AG648&lt;=100,3,"bd")))</f>
        <v/>
      </c>
      <c r="AI302" s="309">
        <f>AND(A302&gt;=zakresy_produkcyjne!B$2,A302&lt;=zakresy_produkcyjne!B$3)</f>
        <v/>
      </c>
      <c r="AJ302" s="309">
        <f>AND(B302&gt;=zakresy_produkcyjne!C$2,B302&lt;=zakresy_produkcyjne!C$3)</f>
        <v/>
      </c>
      <c r="AK302" s="309">
        <f>AND(C302&gt;=zakresy_produkcyjne!D$2,C302&lt;=zakresy_produkcyjne!D$3)</f>
        <v/>
      </c>
      <c r="AL302" s="309">
        <f>AND(D302&gt;=zakresy_produkcyjne!E$2,D302&lt;=zakresy_produkcyjne!E$3)</f>
        <v/>
      </c>
      <c r="AM302" s="309">
        <f>AND(E302&gt;=zakresy_produkcyjne!F$2,E302&lt;=zakresy_produkcyjne!F$3)</f>
        <v/>
      </c>
      <c r="AN302" s="309">
        <f>AND(F302&gt;=zakresy_produkcyjne!G$2,F302&lt;=zakresy_produkcyjne!G$3)</f>
        <v/>
      </c>
      <c r="AO302" s="309">
        <f>AND(G302&gt;=zakresy_produkcyjne!H$2,G302&lt;=zakresy_produkcyjne!H$3)</f>
        <v/>
      </c>
      <c r="AP302" s="309">
        <f>AND(O302&gt;=zakresy_produkcyjne!I$2,O302&lt;=zakresy_produkcyjne!I$3)</f>
        <v/>
      </c>
      <c r="AQ302" s="309">
        <f>AND(P302&gt;=zakresy_produkcyjne!J$2,P302&lt;=zakresy_produkcyjne!J$3)</f>
        <v/>
      </c>
      <c r="AR302" s="309">
        <f>AND(Q302&gt;=zakresy_produkcyjne!K$2,Q302&lt;=zakresy_produkcyjne!K$3)</f>
        <v/>
      </c>
      <c r="AS302" s="309">
        <f>AND(R302&gt;=zakresy_produkcyjne!L$2,R302&lt;=zakresy_produkcyjne!L$3)</f>
        <v/>
      </c>
      <c r="AT302" s="309">
        <f>AND(AI302:AO302)</f>
        <v/>
      </c>
      <c r="AU302" s="309">
        <f>AND(AP302:AS302)</f>
        <v/>
      </c>
      <c r="AV302" s="309">
        <f>AND(AT302:AU302)</f>
        <v/>
      </c>
      <c r="AW302" s="309">
        <f>AI302*zakresy_produkcyjne!B$4+AJ302*zakresy_produkcyjne!C$4+AK302*zakresy_produkcyjne!D$4+AL302*zakresy_produkcyjne!E$4+AM302*zakresy_produkcyjne!F$4+AN302*zakresy_produkcyjne!G$4+AO302*zakresy_produkcyjne!H$4+AP302*zakresy_produkcyjne!I$4+AQ302*zakresy_produkcyjne!J$4+AR302*zakresy_produkcyjne!K$4+AS302*zakresy_produkcyjne!L$4</f>
        <v/>
      </c>
      <c r="BP302" s="309">
        <f>IF(S302&lt;&gt;"",POWER((Arkusz10!$O$9*Q302+Arkusz10!$P$9)-S302,2))</f>
        <v/>
      </c>
    </row>
    <row customHeight="1" ht="15" r="303" s="311">
      <c r="A303" s="449" t="n">
        <v>3.62</v>
      </c>
      <c r="B303" s="449" t="n">
        <v>2.55</v>
      </c>
      <c r="C303" s="449" t="n">
        <v>0.4</v>
      </c>
      <c r="D303" s="449" t="n">
        <v>0.08</v>
      </c>
      <c r="E303" s="449" t="n">
        <v>0.017</v>
      </c>
      <c r="F303" s="449" t="n">
        <v>0.012</v>
      </c>
      <c r="G303" s="449" t="n">
        <v>0</v>
      </c>
      <c r="H303" s="449" t="n">
        <v>0.018</v>
      </c>
      <c r="I303" s="449" t="n">
        <v>0.017</v>
      </c>
      <c r="J303" s="449" t="n">
        <v>0</v>
      </c>
      <c r="K303" s="449" t="n">
        <v>0.048</v>
      </c>
      <c r="L303" s="449" t="n">
        <v>0.07199999999999999</v>
      </c>
      <c r="M303" s="449" t="n">
        <v>0</v>
      </c>
      <c r="N303" s="449" t="n">
        <v>0.015</v>
      </c>
      <c r="O303" s="449" t="n">
        <v>900</v>
      </c>
      <c r="P303" s="449" t="n">
        <v>60</v>
      </c>
      <c r="Q303" s="449" t="n">
        <v>400</v>
      </c>
      <c r="R303" s="449" t="n">
        <v>90</v>
      </c>
      <c r="S303" s="449" t="n">
        <v>1200</v>
      </c>
      <c r="T303" s="449" t="n">
        <v>790</v>
      </c>
      <c r="U303" s="449" t="n"/>
      <c r="V303" s="449" t="n">
        <v>430</v>
      </c>
      <c r="W303" s="449" t="n"/>
      <c r="X303" s="449" t="n"/>
      <c r="Y303" s="617" t="n">
        <v>62</v>
      </c>
      <c r="Z303" s="618" t="n"/>
      <c r="AA303" s="618" t="n"/>
      <c r="AB303" s="618" t="n"/>
      <c r="AC303" s="618" t="n"/>
      <c r="AD303" s="618" t="n"/>
      <c r="AE303" s="618" t="n"/>
      <c r="AF303" s="309">
        <f>NOT(OR(ISBLANK(S303),ISBLANK(T303),ISBLANK(U303),ISBLANK(V303),AND(ISBLANK(W303),ISBLANK(X303))))</f>
        <v/>
      </c>
      <c r="AG303" s="309" t="n">
        <v>25</v>
      </c>
      <c r="AH303" s="309">
        <f>IF(Dane!AG649&lt;=30,1,IF(Dane!AG649&lt;=60,2,IF(Dane!AG649&lt;=100,3,"bd")))</f>
        <v/>
      </c>
      <c r="AI303" s="309">
        <f>AND(A303&gt;=zakresy_produkcyjne!B$2,A303&lt;=zakresy_produkcyjne!B$3)</f>
        <v/>
      </c>
      <c r="AJ303" s="309">
        <f>AND(B303&gt;=zakresy_produkcyjne!C$2,B303&lt;=zakresy_produkcyjne!C$3)</f>
        <v/>
      </c>
      <c r="AK303" s="309">
        <f>AND(C303&gt;=zakresy_produkcyjne!D$2,C303&lt;=zakresy_produkcyjne!D$3)</f>
        <v/>
      </c>
      <c r="AL303" s="309">
        <f>AND(D303&gt;=zakresy_produkcyjne!E$2,D303&lt;=zakresy_produkcyjne!E$3)</f>
        <v/>
      </c>
      <c r="AM303" s="309">
        <f>AND(E303&gt;=zakresy_produkcyjne!F$2,E303&lt;=zakresy_produkcyjne!F$3)</f>
        <v/>
      </c>
      <c r="AN303" s="309">
        <f>AND(F303&gt;=zakresy_produkcyjne!G$2,F303&lt;=zakresy_produkcyjne!G$3)</f>
        <v/>
      </c>
      <c r="AO303" s="309">
        <f>AND(G303&gt;=zakresy_produkcyjne!H$2,G303&lt;=zakresy_produkcyjne!H$3)</f>
        <v/>
      </c>
      <c r="AP303" s="309">
        <f>AND(O303&gt;=zakresy_produkcyjne!I$2,O303&lt;=zakresy_produkcyjne!I$3)</f>
        <v/>
      </c>
      <c r="AQ303" s="309">
        <f>AND(P303&gt;=zakresy_produkcyjne!J$2,P303&lt;=zakresy_produkcyjne!J$3)</f>
        <v/>
      </c>
      <c r="AR303" s="309">
        <f>AND(Q303&gt;=zakresy_produkcyjne!K$2,Q303&lt;=zakresy_produkcyjne!K$3)</f>
        <v/>
      </c>
      <c r="AS303" s="309">
        <f>AND(R303&gt;=zakresy_produkcyjne!L$2,R303&lt;=zakresy_produkcyjne!L$3)</f>
        <v/>
      </c>
      <c r="AT303" s="309">
        <f>AND(AI303:AO303)</f>
        <v/>
      </c>
      <c r="AU303" s="309">
        <f>AND(AP303:AS303)</f>
        <v/>
      </c>
      <c r="AV303" s="309">
        <f>AND(AT303:AU303)</f>
        <v/>
      </c>
      <c r="AW303" s="309">
        <f>AI303*zakresy_produkcyjne!B$4+AJ303*zakresy_produkcyjne!C$4+AK303*zakresy_produkcyjne!D$4+AL303*zakresy_produkcyjne!E$4+AM303*zakresy_produkcyjne!F$4+AN303*zakresy_produkcyjne!G$4+AO303*zakresy_produkcyjne!H$4+AP303*zakresy_produkcyjne!I$4+AQ303*zakresy_produkcyjne!J$4+AR303*zakresy_produkcyjne!K$4+AS303*zakresy_produkcyjne!L$4</f>
        <v/>
      </c>
      <c r="BP303" s="309">
        <f>IF(S303&lt;&gt;"",POWER((Arkusz10!$O$9*Q303+Arkusz10!$P$9)-S303,2))</f>
        <v/>
      </c>
    </row>
    <row customHeight="1" ht="15" r="304" s="311">
      <c r="A304" s="449" t="n">
        <v>3.62</v>
      </c>
      <c r="B304" s="449" t="n">
        <v>2.55</v>
      </c>
      <c r="C304" s="449" t="n">
        <v>0.4</v>
      </c>
      <c r="D304" s="449" t="n">
        <v>0.08</v>
      </c>
      <c r="E304" s="449" t="n">
        <v>0.017</v>
      </c>
      <c r="F304" s="449" t="n">
        <v>0.012</v>
      </c>
      <c r="G304" s="449" t="n">
        <v>0</v>
      </c>
      <c r="H304" s="449" t="n">
        <v>0.018</v>
      </c>
      <c r="I304" s="449" t="n">
        <v>0.017</v>
      </c>
      <c r="J304" s="449" t="n">
        <v>0</v>
      </c>
      <c r="K304" s="449" t="n">
        <v>0.048</v>
      </c>
      <c r="L304" s="449" t="n">
        <v>0.07199999999999999</v>
      </c>
      <c r="M304" s="449" t="n">
        <v>0</v>
      </c>
      <c r="N304" s="449" t="n">
        <v>0.015</v>
      </c>
      <c r="O304" s="449" t="n">
        <v>900</v>
      </c>
      <c r="P304" s="449" t="n">
        <v>60</v>
      </c>
      <c r="Q304" s="449" t="n">
        <v>400</v>
      </c>
      <c r="R304" s="449" t="n">
        <v>120</v>
      </c>
      <c r="S304" s="449" t="n">
        <v>1300</v>
      </c>
      <c r="T304" s="449" t="n">
        <v>900</v>
      </c>
      <c r="U304" s="449" t="n"/>
      <c r="V304" s="449" t="n">
        <v>427</v>
      </c>
      <c r="W304" s="449" t="n"/>
      <c r="X304" s="449" t="n"/>
      <c r="Y304" s="617" t="n">
        <v>62</v>
      </c>
      <c r="Z304" s="618" t="n"/>
      <c r="AA304" s="618" t="n"/>
      <c r="AB304" s="618" t="n"/>
      <c r="AC304" s="618" t="n"/>
      <c r="AD304" s="618" t="n"/>
      <c r="AE304" s="618" t="n"/>
      <c r="AF304" s="309">
        <f>NOT(OR(ISBLANK(S304),ISBLANK(T304),ISBLANK(U304),ISBLANK(V304),AND(ISBLANK(W304),ISBLANK(X304))))</f>
        <v/>
      </c>
      <c r="AG304" s="309" t="n">
        <v>25</v>
      </c>
      <c r="AH304" s="309">
        <f>IF(Dane!AG650&lt;=30,1,IF(Dane!AG650&lt;=60,2,IF(Dane!AG650&lt;=100,3,"bd")))</f>
        <v/>
      </c>
      <c r="AI304" s="309">
        <f>AND(A304&gt;=zakresy_produkcyjne!B$2,A304&lt;=zakresy_produkcyjne!B$3)</f>
        <v/>
      </c>
      <c r="AJ304" s="309">
        <f>AND(B304&gt;=zakresy_produkcyjne!C$2,B304&lt;=zakresy_produkcyjne!C$3)</f>
        <v/>
      </c>
      <c r="AK304" s="309">
        <f>AND(C304&gt;=zakresy_produkcyjne!D$2,C304&lt;=zakresy_produkcyjne!D$3)</f>
        <v/>
      </c>
      <c r="AL304" s="309">
        <f>AND(D304&gt;=zakresy_produkcyjne!E$2,D304&lt;=zakresy_produkcyjne!E$3)</f>
        <v/>
      </c>
      <c r="AM304" s="309">
        <f>AND(E304&gt;=zakresy_produkcyjne!F$2,E304&lt;=zakresy_produkcyjne!F$3)</f>
        <v/>
      </c>
      <c r="AN304" s="309">
        <f>AND(F304&gt;=zakresy_produkcyjne!G$2,F304&lt;=zakresy_produkcyjne!G$3)</f>
        <v/>
      </c>
      <c r="AO304" s="309">
        <f>AND(G304&gt;=zakresy_produkcyjne!H$2,G304&lt;=zakresy_produkcyjne!H$3)</f>
        <v/>
      </c>
      <c r="AP304" s="309">
        <f>AND(O304&gt;=zakresy_produkcyjne!I$2,O304&lt;=zakresy_produkcyjne!I$3)</f>
        <v/>
      </c>
      <c r="AQ304" s="309">
        <f>AND(P304&gt;=zakresy_produkcyjne!J$2,P304&lt;=zakresy_produkcyjne!J$3)</f>
        <v/>
      </c>
      <c r="AR304" s="309">
        <f>AND(Q304&gt;=zakresy_produkcyjne!K$2,Q304&lt;=zakresy_produkcyjne!K$3)</f>
        <v/>
      </c>
      <c r="AS304" s="309">
        <f>AND(R304&gt;=zakresy_produkcyjne!L$2,R304&lt;=zakresy_produkcyjne!L$3)</f>
        <v/>
      </c>
      <c r="AT304" s="309">
        <f>AND(AI304:AO304)</f>
        <v/>
      </c>
      <c r="AU304" s="309">
        <f>AND(AP304:AS304)</f>
        <v/>
      </c>
      <c r="AV304" s="309">
        <f>AND(AT304:AU304)</f>
        <v/>
      </c>
      <c r="AW304" s="309">
        <f>AI304*zakresy_produkcyjne!B$4+AJ304*zakresy_produkcyjne!C$4+AK304*zakresy_produkcyjne!D$4+AL304*zakresy_produkcyjne!E$4+AM304*zakresy_produkcyjne!F$4+AN304*zakresy_produkcyjne!G$4+AO304*zakresy_produkcyjne!H$4+AP304*zakresy_produkcyjne!I$4+AQ304*zakresy_produkcyjne!J$4+AR304*zakresy_produkcyjne!K$4+AS304*zakresy_produkcyjne!L$4</f>
        <v/>
      </c>
      <c r="BP304" s="309">
        <f>IF(S304&lt;&gt;"",POWER((Arkusz10!$O$9*Q304+Arkusz10!$P$9)-S304,2))</f>
        <v/>
      </c>
    </row>
    <row customHeight="1" ht="15" r="305" s="311">
      <c r="A305" s="449" t="n">
        <v>3.62</v>
      </c>
      <c r="B305" s="449" t="n">
        <v>2.55</v>
      </c>
      <c r="C305" s="449" t="n">
        <v>0.4</v>
      </c>
      <c r="D305" s="449" t="n">
        <v>0.08</v>
      </c>
      <c r="E305" s="449" t="n">
        <v>0.017</v>
      </c>
      <c r="F305" s="449" t="n">
        <v>0.012</v>
      </c>
      <c r="G305" s="449" t="n">
        <v>0</v>
      </c>
      <c r="H305" s="449" t="n">
        <v>0.018</v>
      </c>
      <c r="I305" s="449" t="n">
        <v>0.017</v>
      </c>
      <c r="J305" s="449" t="n">
        <v>0</v>
      </c>
      <c r="K305" s="449" t="n">
        <v>0.048</v>
      </c>
      <c r="L305" s="449" t="n">
        <v>0.07199999999999999</v>
      </c>
      <c r="M305" s="449" t="n">
        <v>0</v>
      </c>
      <c r="N305" s="449" t="n">
        <v>0.015</v>
      </c>
      <c r="O305" s="449" t="n">
        <v>900</v>
      </c>
      <c r="P305" s="449" t="n">
        <v>60</v>
      </c>
      <c r="Q305" s="449" t="n">
        <v>400</v>
      </c>
      <c r="R305" s="449" t="n">
        <v>150</v>
      </c>
      <c r="S305" s="449" t="n">
        <v>1150</v>
      </c>
      <c r="T305" s="449" t="n">
        <v>700</v>
      </c>
      <c r="U305" s="449" t="n"/>
      <c r="V305" s="449" t="n">
        <v>410</v>
      </c>
      <c r="W305" s="449" t="n"/>
      <c r="X305" s="449" t="n"/>
      <c r="Y305" s="617" t="n">
        <v>62</v>
      </c>
      <c r="Z305" s="618" t="n"/>
      <c r="AA305" s="618" t="n"/>
      <c r="AB305" s="618" t="n"/>
      <c r="AC305" s="618" t="n"/>
      <c r="AD305" s="618" t="n"/>
      <c r="AE305" s="618" t="n"/>
      <c r="AF305" s="309">
        <f>NOT(OR(ISBLANK(S305),ISBLANK(T305),ISBLANK(U305),ISBLANK(V305),AND(ISBLANK(W305),ISBLANK(X305))))</f>
        <v/>
      </c>
      <c r="AG305" s="309" t="n">
        <v>25</v>
      </c>
      <c r="AH305" s="309">
        <f>IF(Dane!AG651&lt;=30,1,IF(Dane!AG651&lt;=60,2,IF(Dane!AG651&lt;=100,3,"bd")))</f>
        <v/>
      </c>
      <c r="AI305" s="309">
        <f>AND(A305&gt;=zakresy_produkcyjne!B$2,A305&lt;=zakresy_produkcyjne!B$3)</f>
        <v/>
      </c>
      <c r="AJ305" s="309">
        <f>AND(B305&gt;=zakresy_produkcyjne!C$2,B305&lt;=zakresy_produkcyjne!C$3)</f>
        <v/>
      </c>
      <c r="AK305" s="309">
        <f>AND(C305&gt;=zakresy_produkcyjne!D$2,C305&lt;=zakresy_produkcyjne!D$3)</f>
        <v/>
      </c>
      <c r="AL305" s="309">
        <f>AND(D305&gt;=zakresy_produkcyjne!E$2,D305&lt;=zakresy_produkcyjne!E$3)</f>
        <v/>
      </c>
      <c r="AM305" s="309">
        <f>AND(E305&gt;=zakresy_produkcyjne!F$2,E305&lt;=zakresy_produkcyjne!F$3)</f>
        <v/>
      </c>
      <c r="AN305" s="309">
        <f>AND(F305&gt;=zakresy_produkcyjne!G$2,F305&lt;=zakresy_produkcyjne!G$3)</f>
        <v/>
      </c>
      <c r="AO305" s="309">
        <f>AND(G305&gt;=zakresy_produkcyjne!H$2,G305&lt;=zakresy_produkcyjne!H$3)</f>
        <v/>
      </c>
      <c r="AP305" s="309">
        <f>AND(O305&gt;=zakresy_produkcyjne!I$2,O305&lt;=zakresy_produkcyjne!I$3)</f>
        <v/>
      </c>
      <c r="AQ305" s="309">
        <f>AND(P305&gt;=zakresy_produkcyjne!J$2,P305&lt;=zakresy_produkcyjne!J$3)</f>
        <v/>
      </c>
      <c r="AR305" s="309">
        <f>AND(Q305&gt;=zakresy_produkcyjne!K$2,Q305&lt;=zakresy_produkcyjne!K$3)</f>
        <v/>
      </c>
      <c r="AS305" s="309">
        <f>AND(R305&gt;=zakresy_produkcyjne!L$2,R305&lt;=zakresy_produkcyjne!L$3)</f>
        <v/>
      </c>
      <c r="AT305" s="309">
        <f>AND(AI305:AO305)</f>
        <v/>
      </c>
      <c r="AU305" s="309">
        <f>AND(AP305:AS305)</f>
        <v/>
      </c>
      <c r="AV305" s="309">
        <f>AND(AT305:AU305)</f>
        <v/>
      </c>
      <c r="AW305" s="309">
        <f>AI305*zakresy_produkcyjne!B$4+AJ305*zakresy_produkcyjne!C$4+AK305*zakresy_produkcyjne!D$4+AL305*zakresy_produkcyjne!E$4+AM305*zakresy_produkcyjne!F$4+AN305*zakresy_produkcyjne!G$4+AO305*zakresy_produkcyjne!H$4+AP305*zakresy_produkcyjne!I$4+AQ305*zakresy_produkcyjne!J$4+AR305*zakresy_produkcyjne!K$4+AS305*zakresy_produkcyjne!L$4</f>
        <v/>
      </c>
      <c r="BP305" s="309">
        <f>IF(S305&lt;&gt;"",POWER((Arkusz10!$O$9*Q305+Arkusz10!$P$9)-S305,2))</f>
        <v/>
      </c>
    </row>
    <row customHeight="1" ht="15" r="306" s="311"/>
    <row customHeight="1" ht="15" r="307" s="311"/>
    <row customHeight="1" ht="13.8" r="308" s="311">
      <c r="A308" s="503" t="n">
        <v>3.59</v>
      </c>
      <c r="B308" s="503" t="n">
        <v>2.49</v>
      </c>
      <c r="C308" s="503" t="n">
        <v>0.15</v>
      </c>
      <c r="D308" s="503" t="n">
        <v>0.047</v>
      </c>
      <c r="E308" s="503" t="n">
        <v>0</v>
      </c>
      <c r="F308" s="503" t="n">
        <v>0.08</v>
      </c>
      <c r="G308" s="503" t="n">
        <v>0.06</v>
      </c>
      <c r="H308" s="503" t="n">
        <v>0.011</v>
      </c>
      <c r="I308" s="503" t="n">
        <v>0.025</v>
      </c>
      <c r="J308" s="503" t="n">
        <v>0</v>
      </c>
      <c r="K308" s="503" t="n">
        <v>0</v>
      </c>
      <c r="L308" s="503" t="n">
        <v>0.021</v>
      </c>
      <c r="M308" s="503" t="n">
        <v>0</v>
      </c>
      <c r="N308" s="503" t="n">
        <v>0</v>
      </c>
      <c r="O308" s="503" t="n">
        <v>871</v>
      </c>
      <c r="P308" s="503" t="n">
        <v>60</v>
      </c>
      <c r="Q308" s="503" t="n">
        <v>371</v>
      </c>
      <c r="R308" s="503" t="n">
        <v>25</v>
      </c>
      <c r="S308" s="503" t="n"/>
      <c r="T308" s="503" t="n"/>
      <c r="U308" s="503" t="n">
        <v>9.699999999999999</v>
      </c>
      <c r="V308" s="503" t="n"/>
      <c r="W308" s="503" t="n"/>
      <c r="X308" s="503" t="n"/>
      <c r="Y308" s="504" t="n">
        <v>68</v>
      </c>
      <c r="Z308" s="503" t="n"/>
      <c r="AA308" s="503" t="n"/>
      <c r="AB308" s="503" t="n"/>
      <c r="AC308" s="503" t="n"/>
      <c r="AD308" s="503" t="n"/>
      <c r="AE308" s="503" t="n"/>
      <c r="AF308" s="309">
        <f>NOT(OR(ISBLANK(S308),ISBLANK(T308),ISBLANK(U308),ISBLANK(V308),AND(ISBLANK(W308),ISBLANK(X308))))</f>
        <v/>
      </c>
      <c r="AG308" s="309" t="n">
        <v>25</v>
      </c>
      <c r="AH308" s="309">
        <f>IF(Dane!AG826&lt;=30,1,IF(Dane!AG826&lt;=60,2,IF(Dane!AG826&lt;=100,3,"bd")))</f>
        <v/>
      </c>
      <c r="AI308" s="309">
        <f>AND(A308&gt;=zakresy_produkcyjne!B$2,A308&lt;=zakresy_produkcyjne!B$3)</f>
        <v/>
      </c>
      <c r="AJ308" s="309">
        <f>AND(B308&gt;=zakresy_produkcyjne!C$2,B308&lt;=zakresy_produkcyjne!C$3)</f>
        <v/>
      </c>
      <c r="AK308" s="309">
        <f>AND(C308&gt;=zakresy_produkcyjne!D$2,C308&lt;=zakresy_produkcyjne!D$3)</f>
        <v/>
      </c>
      <c r="AL308" s="309">
        <f>AND(D308&gt;=zakresy_produkcyjne!E$2,D308&lt;=zakresy_produkcyjne!E$3)</f>
        <v/>
      </c>
      <c r="AM308" s="309">
        <f>AND(E308&gt;=zakresy_produkcyjne!F$2,E308&lt;=zakresy_produkcyjne!F$3)</f>
        <v/>
      </c>
      <c r="AN308" s="309">
        <f>AND(F308&gt;=zakresy_produkcyjne!G$2,F308&lt;=zakresy_produkcyjne!G$3)</f>
        <v/>
      </c>
      <c r="AO308" s="309">
        <f>AND(G308&gt;=zakresy_produkcyjne!H$2,G308&lt;=zakresy_produkcyjne!H$3)</f>
        <v/>
      </c>
      <c r="AP308" s="309">
        <f>AND(O308&gt;=zakresy_produkcyjne!I$2,O308&lt;=zakresy_produkcyjne!I$3)</f>
        <v/>
      </c>
      <c r="AQ308" s="309">
        <f>AND(P308&gt;=zakresy_produkcyjne!J$2,P308&lt;=zakresy_produkcyjne!J$3)</f>
        <v/>
      </c>
      <c r="AR308" s="309">
        <f>AND(Q308&gt;=zakresy_produkcyjne!K$2,Q308&lt;=zakresy_produkcyjne!K$3)</f>
        <v/>
      </c>
      <c r="AS308" s="309">
        <f>AND(R308&gt;=zakresy_produkcyjne!L$2,R308&lt;=zakresy_produkcyjne!L$3)</f>
        <v/>
      </c>
      <c r="AT308" s="309">
        <f>AND(AI308:AO308)</f>
        <v/>
      </c>
      <c r="AU308" s="309">
        <f>AND(AP308:AS308)</f>
        <v/>
      </c>
      <c r="AV308" s="309">
        <f>AND(AT308:AU308)</f>
        <v/>
      </c>
      <c r="AW308" s="309">
        <f>AI308*zakresy_produkcyjne!B$4+AJ308*zakresy_produkcyjne!C$4+AK308*zakresy_produkcyjne!D$4+AL308*zakresy_produkcyjne!E$4+AM308*zakresy_produkcyjne!F$4+AN308*zakresy_produkcyjne!G$4+AO308*zakresy_produkcyjne!H$4+AP308*zakresy_produkcyjne!I$4+AQ308*zakresy_produkcyjne!J$4+AR308*zakresy_produkcyjne!K$4+AS308*zakresy_produkcyjne!L$4</f>
        <v/>
      </c>
    </row>
    <row customHeight="1" ht="13.8" r="309" s="311">
      <c r="A309" s="503" t="n">
        <v>3.6</v>
      </c>
      <c r="B309" s="503" t="n">
        <v>2.5</v>
      </c>
      <c r="C309" s="503" t="n">
        <v>0.45</v>
      </c>
      <c r="D309" s="503" t="n">
        <v>0.04</v>
      </c>
      <c r="E309" s="503" t="n">
        <v>0</v>
      </c>
      <c r="F309" s="503" t="n">
        <v>0.07000000000000001</v>
      </c>
      <c r="G309" s="503" t="n">
        <v>0.06</v>
      </c>
      <c r="H309" s="503" t="n">
        <v>0.01</v>
      </c>
      <c r="I309" s="503" t="n">
        <v>0.023</v>
      </c>
      <c r="J309" s="503" t="n">
        <v>0</v>
      </c>
      <c r="K309" s="503" t="n">
        <v>0</v>
      </c>
      <c r="L309" s="503" t="n">
        <v>0.02</v>
      </c>
      <c r="M309" s="503" t="n">
        <v>0</v>
      </c>
      <c r="N309" s="503" t="n">
        <v>0</v>
      </c>
      <c r="O309" s="503" t="n">
        <v>927</v>
      </c>
      <c r="P309" s="503" t="n">
        <v>60</v>
      </c>
      <c r="Q309" s="503" t="n">
        <v>371</v>
      </c>
      <c r="R309" s="503" t="n">
        <v>15</v>
      </c>
      <c r="S309" s="503" t="n"/>
      <c r="T309" s="503" t="n"/>
      <c r="U309" s="503" t="n">
        <v>2.1</v>
      </c>
      <c r="V309" s="503" t="n"/>
      <c r="W309" s="503" t="n"/>
      <c r="X309" s="503" t="n"/>
      <c r="Y309" s="504" t="n">
        <v>68</v>
      </c>
      <c r="Z309" s="503" t="n"/>
      <c r="AA309" s="503" t="n"/>
      <c r="AB309" s="503" t="n"/>
      <c r="AC309" s="503" t="n"/>
      <c r="AD309" s="503" t="n"/>
      <c r="AE309" s="503" t="n"/>
      <c r="AF309" s="309">
        <f>NOT(OR(ISBLANK(S309),ISBLANK(T309),ISBLANK(U309),ISBLANK(V309),AND(ISBLANK(W309),ISBLANK(X309))))</f>
        <v/>
      </c>
      <c r="AG309" s="309" t="n">
        <v>25</v>
      </c>
      <c r="AH309" s="309">
        <f>IF(Dane!AG827&lt;=30,1,IF(Dane!AG827&lt;=60,2,IF(Dane!AG827&lt;=100,3,"bd")))</f>
        <v/>
      </c>
      <c r="AI309" s="309">
        <f>AND(A309&gt;=zakresy_produkcyjne!B$2,A309&lt;=zakresy_produkcyjne!B$3)</f>
        <v/>
      </c>
      <c r="AJ309" s="309">
        <f>AND(B309&gt;=zakresy_produkcyjne!C$2,B309&lt;=zakresy_produkcyjne!C$3)</f>
        <v/>
      </c>
      <c r="AK309" s="309">
        <f>AND(C309&gt;=zakresy_produkcyjne!D$2,C309&lt;=zakresy_produkcyjne!D$3)</f>
        <v/>
      </c>
      <c r="AL309" s="309">
        <f>AND(D309&gt;=zakresy_produkcyjne!E$2,D309&lt;=zakresy_produkcyjne!E$3)</f>
        <v/>
      </c>
      <c r="AM309" s="309">
        <f>AND(E309&gt;=zakresy_produkcyjne!F$2,E309&lt;=zakresy_produkcyjne!F$3)</f>
        <v/>
      </c>
      <c r="AN309" s="309">
        <f>AND(F309&gt;=zakresy_produkcyjne!G$2,F309&lt;=zakresy_produkcyjne!G$3)</f>
        <v/>
      </c>
      <c r="AO309" s="309">
        <f>AND(G309&gt;=zakresy_produkcyjne!H$2,G309&lt;=zakresy_produkcyjne!H$3)</f>
        <v/>
      </c>
      <c r="AP309" s="309">
        <f>AND(O309&gt;=zakresy_produkcyjne!I$2,O309&lt;=zakresy_produkcyjne!I$3)</f>
        <v/>
      </c>
      <c r="AQ309" s="309">
        <f>AND(P309&gt;=zakresy_produkcyjne!J$2,P309&lt;=zakresy_produkcyjne!J$3)</f>
        <v/>
      </c>
      <c r="AR309" s="309">
        <f>AND(Q309&gt;=zakresy_produkcyjne!K$2,Q309&lt;=zakresy_produkcyjne!K$3)</f>
        <v/>
      </c>
      <c r="AS309" s="309">
        <f>AND(R309&gt;=zakresy_produkcyjne!L$2,R309&lt;=zakresy_produkcyjne!L$3)</f>
        <v/>
      </c>
      <c r="AT309" s="309">
        <f>AND(AI309:AO309)</f>
        <v/>
      </c>
      <c r="AU309" s="309">
        <f>AND(AP309:AS309)</f>
        <v/>
      </c>
      <c r="AV309" s="309">
        <f>AND(AT309:AU309)</f>
        <v/>
      </c>
      <c r="AW309" s="309">
        <f>AI309*zakresy_produkcyjne!B$4+AJ309*zakresy_produkcyjne!C$4+AK309*zakresy_produkcyjne!D$4+AL309*zakresy_produkcyjne!E$4+AM309*zakresy_produkcyjne!F$4+AN309*zakresy_produkcyjne!G$4+AO309*zakresy_produkcyjne!H$4+AP309*zakresy_produkcyjne!I$4+AQ309*zakresy_produkcyjne!J$4+AR309*zakresy_produkcyjne!K$4+AS309*zakresy_produkcyjne!L$4</f>
        <v/>
      </c>
    </row>
    <row customHeight="1" ht="15" r="310" s="311"/>
    <row customHeight="1" ht="15" r="311" s="311"/>
    <row customHeight="1" ht="15" r="312" s="311"/>
    <row customHeight="1" ht="15" r="313" s="311"/>
    <row customHeight="1" ht="15" r="314" s="311"/>
    <row customHeight="1" ht="15" r="315" s="311"/>
    <row customHeight="1" ht="15" r="316" s="311"/>
    <row customHeight="1" ht="15" r="317" s="311"/>
    <row customHeight="1" ht="15" r="318" s="311"/>
    <row customHeight="1" ht="15" r="319" s="311"/>
    <row customHeight="1" ht="15" r="320" s="311"/>
    <row customHeight="1" ht="15" r="321" s="311"/>
    <row customHeight="1" ht="15" r="322" s="311"/>
    <row customHeight="1" ht="15" r="323" s="311"/>
    <row customHeight="1" ht="15" r="324" s="311"/>
    <row customHeight="1" ht="15" r="325" s="311"/>
    <row customHeight="1" ht="15" r="326" s="311"/>
    <row customHeight="1" ht="15" r="327" s="311"/>
    <row customHeight="1" ht="15" r="328" s="311"/>
    <row customHeight="1" ht="15" r="329" s="311"/>
    <row customHeight="1" ht="15" r="330" s="311"/>
    <row customHeight="1" ht="15" r="331" s="311"/>
    <row customHeight="1" ht="15" r="332" s="311"/>
    <row customHeight="1" ht="15" r="333" s="311"/>
    <row customHeight="1" ht="15" r="334" s="311"/>
    <row customHeight="1" ht="15" r="335" s="311"/>
    <row customHeight="1" ht="15" r="336" s="311"/>
    <row customHeight="1" ht="15" r="337" s="311"/>
    <row customHeight="1" ht="15" r="338" s="311"/>
    <row customHeight="1" ht="15" r="339" s="311"/>
    <row customHeight="1" ht="15" r="340" s="311"/>
    <row customHeight="1" ht="15" r="341" s="311"/>
    <row customHeight="1" ht="15" r="342" s="311"/>
    <row customHeight="1" ht="15" r="343" s="311"/>
    <row customHeight="1" ht="15" r="344" s="311"/>
    <row customHeight="1" ht="15" r="345" s="311"/>
    <row customHeight="1" ht="15" r="346" s="311"/>
    <row customHeight="1" ht="15" r="347" s="311"/>
    <row customHeight="1" ht="15" r="348" s="311"/>
    <row customHeight="1" ht="15" r="349" s="311"/>
    <row customHeight="1" ht="15" r="350" s="311"/>
    <row customHeight="1" ht="15" r="351" s="311"/>
    <row customHeight="1" ht="15" r="352" s="311"/>
    <row customHeight="1" ht="15" r="353" s="311"/>
    <row customHeight="1" ht="15" r="354" s="311"/>
    <row customHeight="1" ht="15" r="355" s="311"/>
    <row customHeight="1" ht="15" r="356" s="311"/>
    <row customHeight="1" ht="15" r="357" s="311"/>
    <row customHeight="1" ht="15" r="358" s="311"/>
    <row customHeight="1" ht="15" r="359" s="311"/>
    <row customHeight="1" ht="15" r="360" s="311"/>
    <row customHeight="1" ht="15" r="361" s="311"/>
    <row customHeight="1" ht="15" r="362" s="311"/>
    <row customHeight="1" ht="15" r="363" s="311"/>
    <row customHeight="1" ht="15" r="364" s="311"/>
    <row customHeight="1" ht="15" r="365" s="311"/>
    <row customHeight="1" ht="15" r="366" s="311"/>
    <row customHeight="1" ht="15" r="367" s="311"/>
    <row customHeight="1" ht="15" r="368" s="311"/>
    <row customHeight="1" ht="15" r="369" s="311"/>
    <row customHeight="1" ht="15" r="370" s="311"/>
    <row customHeight="1" ht="15" r="371" s="311"/>
    <row customHeight="1" ht="15" r="372" s="311"/>
    <row customHeight="1" ht="15" r="373" s="311"/>
    <row customHeight="1" ht="15" r="374" s="311"/>
    <row customHeight="1" ht="15" r="375" s="311"/>
    <row customHeight="1" ht="15" r="376" s="311"/>
    <row customHeight="1" ht="15" r="377" s="311"/>
    <row customHeight="1" ht="15" r="378" s="311"/>
    <row customHeight="1" ht="15" r="379" s="311"/>
    <row customHeight="1" ht="15" r="380" s="311"/>
    <row customHeight="1" ht="15" r="381" s="311"/>
    <row customHeight="1" ht="15" r="382" s="311"/>
    <row customHeight="1" ht="15" r="383" s="311"/>
    <row customHeight="1" ht="15" r="384" s="311"/>
    <row customHeight="1" ht="15" r="385" s="311"/>
    <row customHeight="1" ht="15" r="386" s="311"/>
    <row customHeight="1" ht="15" r="387" s="311"/>
    <row customHeight="1" ht="15" r="388" s="311"/>
    <row customHeight="1" ht="15" r="389" s="311"/>
    <row customHeight="1" ht="15" r="390" s="311"/>
    <row customHeight="1" ht="15" r="391" s="311"/>
    <row customHeight="1" ht="15" r="392" s="311"/>
    <row customHeight="1" ht="15" r="393" s="311"/>
    <row customHeight="1" ht="15" r="394" s="311"/>
    <row customHeight="1" ht="15" r="395" s="311"/>
    <row customHeight="1" ht="15" r="396" s="311"/>
    <row customHeight="1" ht="15" r="397" s="311"/>
    <row customHeight="1" ht="15" r="398" s="311"/>
    <row customHeight="1" ht="15" r="399" s="311"/>
    <row customHeight="1" ht="15" r="400" s="311"/>
    <row customHeight="1" ht="15" r="401" s="311"/>
    <row customHeight="1" ht="15" r="402" s="311"/>
    <row customHeight="1" ht="15" r="403" s="311"/>
    <row customHeight="1" ht="15" r="404" s="311"/>
    <row customHeight="1" ht="15" r="405" s="311"/>
    <row customHeight="1" ht="15" r="406" s="311"/>
    <row customHeight="1" ht="15" r="407" s="311"/>
    <row customHeight="1" ht="15" r="408" s="311"/>
    <row customHeight="1" ht="15" r="409" s="311"/>
    <row customHeight="1" ht="15" r="410" s="311"/>
    <row customHeight="1" ht="15" r="411" s="311"/>
    <row customHeight="1" ht="15" r="412" s="311"/>
    <row customHeight="1" ht="15" r="413" s="311"/>
    <row customHeight="1" ht="15" r="414" s="311"/>
    <row customHeight="1" ht="15" r="415" s="311"/>
    <row customHeight="1" ht="15" r="416" s="311"/>
    <row customHeight="1" ht="15" r="417" s="311"/>
    <row customHeight="1" ht="15" r="418" s="311"/>
    <row customHeight="1" ht="15" r="419" s="311"/>
    <row customHeight="1" ht="15" r="420" s="311"/>
  </sheetData>
  <conditionalFormatting sqref="H1:M24">
    <cfRule aboveAverage="0" bottom="0" dxfId="0" equalAverage="0" operator="equal" percent="0" priority="2" rank="0" text="" type="cellIs">
      <formula>""&amp;""</formula>
    </cfRule>
  </conditionalFormatting>
  <conditionalFormatting sqref="F1:K4">
    <cfRule aboveAverage="0" bottom="0" dxfId="0" equalAverage="0" operator="equal" percent="0" priority="3" rank="0" text="" type="cellIs">
      <formula>""&amp;""</formula>
    </cfRule>
  </conditionalFormatting>
  <conditionalFormatting sqref="F11:J24">
    <cfRule aboveAverage="0" bottom="0" dxfId="0" equalAverage="0" operator="equal" percent="0" priority="4" rank="0" text="" type="cellIs">
      <formula>""&amp;""</formula>
    </cfRule>
  </conditionalFormatting>
  <conditionalFormatting sqref="K11:K24">
    <cfRule aboveAverage="0" bottom="0" dxfId="0" equalAverage="0" operator="equal" percent="0" priority="5" rank="0" text="" type="cellIs">
      <formula>""&amp;""</formula>
    </cfRule>
  </conditionalFormatting>
  <conditionalFormatting sqref="AC28:AM43">
    <cfRule aboveAverage="0" bottom="0" dxfId="0" equalAverage="0" operator="equal" percent="0" priority="6" rank="0" text="" type="cellIs">
      <formula>1</formula>
    </cfRule>
    <cfRule aboveAverage="0" bottom="0" dxfId="0" equalAverage="0" operator="equal" percent="0" priority="7" rank="0" text="" type="cellIs">
      <formula>0</formula>
    </cfRule>
  </conditionalFormatting>
  <conditionalFormatting sqref="H28:M43">
    <cfRule aboveAverage="0" bottom="0" dxfId="0" equalAverage="0" operator="equal" percent="0" priority="8" rank="0" text="" type="cellIs">
      <formula>""&amp;""</formula>
    </cfRule>
  </conditionalFormatting>
  <conditionalFormatting sqref="F28:J43">
    <cfRule aboveAverage="0" bottom="0" dxfId="0" equalAverage="0" operator="equal" percent="0" priority="9" rank="0" text="" type="cellIs">
      <formula>""&amp;""</formula>
    </cfRule>
  </conditionalFormatting>
  <conditionalFormatting sqref="K28:K43">
    <cfRule aboveAverage="0" bottom="0" dxfId="0" equalAverage="0" operator="equal" percent="0" priority="10" rank="0" text="" type="cellIs">
      <formula>""&amp;""</formula>
    </cfRule>
  </conditionalFormatting>
  <conditionalFormatting sqref="AP28:AP43">
    <cfRule aboveAverage="0" bottom="0" dxfId="0" equalAverage="0" operator="equal" percent="0" priority="11" rank="0" text="" type="cellIs">
      <formula>1</formula>
    </cfRule>
    <cfRule aboveAverage="0" bottom="0" dxfId="0" equalAverage="0" operator="equal" percent="0" priority="12" rank="0" text="" type="cellIs">
      <formula>0</formula>
    </cfRule>
  </conditionalFormatting>
  <conditionalFormatting sqref="AC28:AP43">
    <cfRule aboveAverage="0" bottom="0" dxfId="0" equalAverage="0" operator="equal" percent="0" priority="13" rank="0" text="" type="cellIs">
      <formula>1</formula>
    </cfRule>
    <cfRule aboveAverage="0" bottom="0" dxfId="0" equalAverage="0" operator="equal" percent="0" priority="14" rank="0" text="" type="cellIs">
      <formula>0</formula>
    </cfRule>
  </conditionalFormatting>
  <conditionalFormatting sqref="AC54:AM173">
    <cfRule aboveAverage="0" bottom="0" dxfId="0" equalAverage="0" operator="equal" percent="0" priority="15" rank="0" text="" type="cellIs">
      <formula>1</formula>
    </cfRule>
    <cfRule aboveAverage="0" bottom="0" dxfId="0" equalAverage="0" operator="equal" percent="0" priority="16" rank="0" text="" type="cellIs">
      <formula>0</formula>
    </cfRule>
  </conditionalFormatting>
  <conditionalFormatting sqref="H54:M173">
    <cfRule aboveAverage="0" bottom="0" dxfId="0" equalAverage="0" operator="equal" percent="0" priority="17" rank="0" text="" type="cellIs">
      <formula>""&amp;""</formula>
    </cfRule>
  </conditionalFormatting>
  <conditionalFormatting sqref="K125:K126 K131:K173 F54:J173">
    <cfRule aboveAverage="0" bottom="0" dxfId="0" equalAverage="0" operator="equal" percent="0" priority="18" rank="0" text="" type="cellIs">
      <formula>""&amp;""</formula>
    </cfRule>
  </conditionalFormatting>
  <conditionalFormatting sqref="K127:K130">
    <cfRule aboveAverage="0" bottom="0" dxfId="0" equalAverage="0" operator="equal" percent="0" priority="19" rank="0" text="" type="cellIs">
      <formula>""&amp;""</formula>
    </cfRule>
  </conditionalFormatting>
  <conditionalFormatting sqref="K54:K156">
    <cfRule aboveAverage="0" bottom="0" dxfId="0" equalAverage="0" operator="equal" percent="0" priority="20" rank="0" text="" type="cellIs">
      <formula>""&amp;""</formula>
    </cfRule>
  </conditionalFormatting>
  <conditionalFormatting sqref="I143:I173">
    <cfRule aboveAverage="0" bottom="0" dxfId="0" equalAverage="0" operator="equal" percent="0" priority="21" rank="0" text="" type="cellIs">
      <formula>""&amp;""</formula>
    </cfRule>
  </conditionalFormatting>
  <conditionalFormatting sqref="AP54:AP173">
    <cfRule aboveAverage="0" bottom="0" dxfId="0" equalAverage="0" operator="equal" percent="0" priority="22" rank="0" text="" type="cellIs">
      <formula>1</formula>
    </cfRule>
    <cfRule aboveAverage="0" bottom="0" dxfId="0" equalAverage="0" operator="equal" percent="0" priority="23" rank="0" text="" type="cellIs">
      <formula>0</formula>
    </cfRule>
  </conditionalFormatting>
  <conditionalFormatting sqref="AC54:AP173">
    <cfRule aboveAverage="0" bottom="0" dxfId="0" equalAverage="0" operator="equal" percent="0" priority="24" rank="0" text="" type="cellIs">
      <formula>1</formula>
    </cfRule>
    <cfRule aboveAverage="0" bottom="0" dxfId="0" equalAverage="0" operator="equal" percent="0" priority="25" rank="0" text="" type="cellIs">
      <formula>0</formula>
    </cfRule>
  </conditionalFormatting>
  <conditionalFormatting sqref="AC181:AM181">
    <cfRule aboveAverage="0" bottom="0" dxfId="0" equalAverage="0" operator="equal" percent="0" priority="26" rank="0" text="" type="cellIs">
      <formula>1</formula>
    </cfRule>
    <cfRule aboveAverage="0" bottom="0" dxfId="0" equalAverage="0" operator="equal" percent="0" priority="27" rank="0" text="" type="cellIs">
      <formula>0</formula>
    </cfRule>
  </conditionalFormatting>
  <conditionalFormatting sqref="H181:M181">
    <cfRule aboveAverage="0" bottom="0" dxfId="0" equalAverage="0" operator="equal" percent="0" priority="28" rank="0" text="" type="cellIs">
      <formula>""&amp;""</formula>
    </cfRule>
  </conditionalFormatting>
  <conditionalFormatting sqref="F181:K181">
    <cfRule aboveAverage="0" bottom="0" dxfId="0" equalAverage="0" operator="equal" percent="0" priority="29" rank="0" text="" type="cellIs">
      <formula>""&amp;""</formula>
    </cfRule>
  </conditionalFormatting>
  <conditionalFormatting sqref="AP181">
    <cfRule aboveAverage="0" bottom="0" dxfId="0" equalAverage="0" operator="equal" percent="0" priority="30" rank="0" text="" type="cellIs">
      <formula>1</formula>
    </cfRule>
    <cfRule aboveAverage="0" bottom="0" dxfId="0" equalAverage="0" operator="equal" percent="0" priority="31" rank="0" text="" type="cellIs">
      <formula>0</formula>
    </cfRule>
  </conditionalFormatting>
  <conditionalFormatting sqref="AC181:AP181">
    <cfRule aboveAverage="0" bottom="0" dxfId="0" equalAverage="0" operator="equal" percent="0" priority="32" rank="0" text="" type="cellIs">
      <formula>1</formula>
    </cfRule>
    <cfRule aboveAverage="0" bottom="0" dxfId="0" equalAverage="0" operator="equal" percent="0" priority="33" rank="0" text="" type="cellIs">
      <formula>0</formula>
    </cfRule>
  </conditionalFormatting>
  <conditionalFormatting sqref="AC184:AM184">
    <cfRule aboveAverage="0" bottom="0" dxfId="0" equalAverage="0" operator="equal" percent="0" priority="34" rank="0" text="" type="cellIs">
      <formula>1</formula>
    </cfRule>
    <cfRule aboveAverage="0" bottom="0" dxfId="0" equalAverage="0" operator="equal" percent="0" priority="35" rank="0" text="" type="cellIs">
      <formula>0</formula>
    </cfRule>
  </conditionalFormatting>
  <conditionalFormatting sqref="H184:M184">
    <cfRule aboveAverage="0" bottom="0" dxfId="0" equalAverage="0" operator="equal" percent="0" priority="36" rank="0" text="" type="cellIs">
      <formula>""&amp;""</formula>
    </cfRule>
  </conditionalFormatting>
  <conditionalFormatting sqref="F184:K184">
    <cfRule aboveAverage="0" bottom="0" dxfId="0" equalAverage="0" operator="equal" percent="0" priority="37" rank="0" text="" type="cellIs">
      <formula>""&amp;""</formula>
    </cfRule>
  </conditionalFormatting>
  <conditionalFormatting sqref="I184:M184">
    <cfRule aboveAverage="0" bottom="0" dxfId="0" equalAverage="0" operator="equal" percent="0" priority="38" rank="0" text="" type="cellIs">
      <formula>""&amp;""</formula>
    </cfRule>
  </conditionalFormatting>
  <conditionalFormatting sqref="F184 I184:J184">
    <cfRule aboveAverage="0" bottom="0" dxfId="0" equalAverage="0" operator="equal" percent="0" priority="39" rank="0" text="" type="cellIs">
      <formula>""&amp;""</formula>
    </cfRule>
  </conditionalFormatting>
  <conditionalFormatting sqref="K184">
    <cfRule aboveAverage="0" bottom="0" dxfId="0" equalAverage="0" operator="equal" percent="0" priority="40" rank="0" text="" type="cellIs">
      <formula>""&amp;""</formula>
    </cfRule>
  </conditionalFormatting>
  <conditionalFormatting sqref="G184">
    <cfRule aboveAverage="0" bottom="0" dxfId="0" equalAverage="0" operator="equal" percent="0" priority="41" rank="0" text="" type="cellIs">
      <formula>""&amp;""</formula>
    </cfRule>
  </conditionalFormatting>
  <conditionalFormatting sqref="H184">
    <cfRule aboveAverage="0" bottom="0" dxfId="0" equalAverage="0" operator="equal" percent="0" priority="42" rank="0" text="" type="cellIs">
      <formula>""&amp;""</formula>
    </cfRule>
  </conditionalFormatting>
  <conditionalFormatting sqref="AP184">
    <cfRule aboveAverage="0" bottom="0" dxfId="0" equalAverage="0" operator="equal" percent="0" priority="43" rank="0" text="" type="cellIs">
      <formula>1</formula>
    </cfRule>
    <cfRule aboveAverage="0" bottom="0" dxfId="0" equalAverage="0" operator="equal" percent="0" priority="44" rank="0" text="" type="cellIs">
      <formula>0</formula>
    </cfRule>
  </conditionalFormatting>
  <conditionalFormatting sqref="AC184:AP184">
    <cfRule aboveAverage="0" bottom="0" dxfId="0" equalAverage="0" operator="equal" percent="0" priority="45" rank="0" text="" type="cellIs">
      <formula>1</formula>
    </cfRule>
    <cfRule aboveAverage="0" bottom="0" dxfId="0" equalAverage="0" operator="equal" percent="0" priority="46" rank="0" text="" type="cellIs">
      <formula>0</formula>
    </cfRule>
  </conditionalFormatting>
  <conditionalFormatting sqref="AI190:AV201">
    <cfRule aboveAverage="0" bottom="0" dxfId="0" equalAverage="0" operator="equal" percent="0" priority="47" rank="0" text="" type="cellIs">
      <formula>1</formula>
    </cfRule>
    <cfRule aboveAverage="0" bottom="0" dxfId="0" equalAverage="0" operator="equal" percent="0" priority="48" rank="0" text="" type="cellIs">
      <formula>0</formula>
    </cfRule>
  </conditionalFormatting>
  <conditionalFormatting sqref="AI176:AV177">
    <cfRule aboveAverage="0" bottom="0" dxfId="0" equalAverage="0" operator="equal" percent="0" priority="49" rank="0" text="" type="cellIs">
      <formula>1</formula>
    </cfRule>
    <cfRule aboveAverage="0" bottom="0" dxfId="0" equalAverage="0" operator="equal" percent="0" priority="50" rank="0" text="" type="cellIs">
      <formula>0</formula>
    </cfRule>
  </conditionalFormatting>
  <conditionalFormatting sqref="AI205:AV206">
    <cfRule aboveAverage="0" bottom="0" dxfId="0" equalAverage="0" operator="equal" percent="0" priority="51" rank="0" text="" type="cellIs">
      <formula>1</formula>
    </cfRule>
    <cfRule aboveAverage="0" bottom="0" dxfId="0" equalAverage="0" operator="equal" percent="0" priority="52" rank="0" text="" type="cellIs">
      <formula>0</formula>
    </cfRule>
  </conditionalFormatting>
  <conditionalFormatting sqref="AI214:AV214">
    <cfRule aboveAverage="0" bottom="0" dxfId="0" equalAverage="0" operator="equal" percent="0" priority="53" rank="0" text="" type="cellIs">
      <formula>1</formula>
    </cfRule>
    <cfRule aboveAverage="0" bottom="0" dxfId="0" equalAverage="0" operator="equal" percent="0" priority="54" rank="0" text="" type="cellIs">
      <formula>0</formula>
    </cfRule>
  </conditionalFormatting>
  <conditionalFormatting sqref="AI218:AV220">
    <cfRule aboveAverage="0" bottom="0" dxfId="0" equalAverage="0" operator="equal" percent="0" priority="55" rank="0" text="" type="cellIs">
      <formula>1</formula>
    </cfRule>
    <cfRule aboveAverage="0" bottom="0" dxfId="0" equalAverage="0" operator="equal" percent="0" priority="56" rank="0" text="" type="cellIs">
      <formula>0</formula>
    </cfRule>
  </conditionalFormatting>
  <conditionalFormatting sqref="AI223:AV238">
    <cfRule aboveAverage="0" bottom="0" dxfId="0" equalAverage="0" operator="equal" percent="0" priority="57" rank="0" text="" type="cellIs">
      <formula>1</formula>
    </cfRule>
    <cfRule aboveAverage="0" bottom="0" dxfId="0" equalAverage="0" operator="equal" percent="0" priority="58" rank="0" text="" type="cellIs">
      <formula>0</formula>
    </cfRule>
  </conditionalFormatting>
  <conditionalFormatting sqref="AI210:AV210">
    <cfRule aboveAverage="0" bottom="0" dxfId="0" equalAverage="0" operator="equal" percent="0" priority="59" rank="0" text="" type="cellIs">
      <formula>1</formula>
    </cfRule>
    <cfRule aboveAverage="0" bottom="0" dxfId="0" equalAverage="0" operator="equal" percent="0" priority="60" rank="0" text="" type="cellIs">
      <formula>0</formula>
    </cfRule>
  </conditionalFormatting>
  <conditionalFormatting sqref="AI178:AV178">
    <cfRule aboveAverage="0" bottom="0" dxfId="0" equalAverage="0" operator="equal" percent="0" priority="61" rank="0" text="" type="cellIs">
      <formula>1</formula>
    </cfRule>
    <cfRule aboveAverage="0" bottom="0" dxfId="0" equalAverage="0" operator="equal" percent="0" priority="62" rank="0" text="" type="cellIs">
      <formula>0</formula>
    </cfRule>
  </conditionalFormatting>
  <conditionalFormatting sqref="AI185:AV185">
    <cfRule aboveAverage="0" bottom="0" dxfId="0" equalAverage="0" operator="equal" percent="0" priority="63" rank="0" text="" type="cellIs">
      <formula>1</formula>
    </cfRule>
    <cfRule aboveAverage="0" bottom="0" dxfId="0" equalAverage="0" operator="equal" percent="0" priority="64" rank="0" text="" type="cellIs">
      <formula>0</formula>
    </cfRule>
  </conditionalFormatting>
  <conditionalFormatting sqref="AI179:AV179">
    <cfRule aboveAverage="0" bottom="0" dxfId="0" equalAverage="0" operator="equal" percent="0" priority="65" rank="0" text="" type="cellIs">
      <formula>1</formula>
    </cfRule>
    <cfRule aboveAverage="0" bottom="0" dxfId="0" equalAverage="0" operator="equal" percent="0" priority="66" rank="0" text="" type="cellIs">
      <formula>0</formula>
    </cfRule>
  </conditionalFormatting>
  <conditionalFormatting sqref="AI182:AV182">
    <cfRule aboveAverage="0" bottom="0" dxfId="0" equalAverage="0" operator="equal" percent="0" priority="67" rank="0" text="" type="cellIs">
      <formula>1</formula>
    </cfRule>
    <cfRule aboveAverage="0" bottom="0" dxfId="0" equalAverage="0" operator="equal" percent="0" priority="68" rank="0" text="" type="cellIs">
      <formula>0</formula>
    </cfRule>
  </conditionalFormatting>
  <conditionalFormatting sqref="AI183:AV183">
    <cfRule aboveAverage="0" bottom="0" dxfId="0" equalAverage="0" operator="equal" percent="0" priority="69" rank="0" text="" type="cellIs">
      <formula>1</formula>
    </cfRule>
    <cfRule aboveAverage="0" bottom="0" dxfId="0" equalAverage="0" operator="equal" percent="0" priority="70" rank="0" text="" type="cellIs">
      <formula>0</formula>
    </cfRule>
  </conditionalFormatting>
  <conditionalFormatting sqref="AI186:AV186">
    <cfRule aboveAverage="0" bottom="0" dxfId="0" equalAverage="0" operator="equal" percent="0" priority="71" rank="0" text="" type="cellIs">
      <formula>1</formula>
    </cfRule>
    <cfRule aboveAverage="0" bottom="0" dxfId="0" equalAverage="0" operator="equal" percent="0" priority="72" rank="0" text="" type="cellIs">
      <formula>0</formula>
    </cfRule>
  </conditionalFormatting>
  <conditionalFormatting sqref="AI187:AV187">
    <cfRule aboveAverage="0" bottom="0" dxfId="0" equalAverage="0" operator="equal" percent="0" priority="73" rank="0" text="" type="cellIs">
      <formula>1</formula>
    </cfRule>
    <cfRule aboveAverage="0" bottom="0" dxfId="0" equalAverage="0" operator="equal" percent="0" priority="74" rank="0" text="" type="cellIs">
      <formula>0</formula>
    </cfRule>
  </conditionalFormatting>
  <conditionalFormatting sqref="AI202:AV202">
    <cfRule aboveAverage="0" bottom="0" dxfId="0" equalAverage="0" operator="equal" percent="0" priority="75" rank="0" text="" type="cellIs">
      <formula>1</formula>
    </cfRule>
    <cfRule aboveAverage="0" bottom="0" dxfId="0" equalAverage="0" operator="equal" percent="0" priority="76" rank="0" text="" type="cellIs">
      <formula>0</formula>
    </cfRule>
  </conditionalFormatting>
  <conditionalFormatting sqref="AI242:AV242">
    <cfRule aboveAverage="0" bottom="0" dxfId="0" equalAverage="0" operator="equal" percent="0" priority="77" rank="0" text="" type="cellIs">
      <formula>1</formula>
    </cfRule>
    <cfRule aboveAverage="0" bottom="0" dxfId="0" equalAverage="0" operator="equal" percent="0" priority="78" rank="0" text="" type="cellIs">
      <formula>0</formula>
    </cfRule>
  </conditionalFormatting>
  <conditionalFormatting sqref="AI243:AV243">
    <cfRule aboveAverage="0" bottom="0" dxfId="0" equalAverage="0" operator="equal" percent="0" priority="79" rank="0" text="" type="cellIs">
      <formula>1</formula>
    </cfRule>
    <cfRule aboveAverage="0" bottom="0" dxfId="0" equalAverage="0" operator="equal" percent="0" priority="80" rank="0" text="" type="cellIs">
      <formula>0</formula>
    </cfRule>
  </conditionalFormatting>
  <conditionalFormatting sqref="AI244:AV244">
    <cfRule aboveAverage="0" bottom="0" dxfId="0" equalAverage="0" operator="equal" percent="0" priority="81" rank="0" text="" type="cellIs">
      <formula>1</formula>
    </cfRule>
    <cfRule aboveAverage="0" bottom="0" dxfId="0" equalAverage="0" operator="equal" percent="0" priority="82" rank="0" text="" type="cellIs">
      <formula>0</formula>
    </cfRule>
  </conditionalFormatting>
  <conditionalFormatting sqref="AI245:AV245">
    <cfRule aboveAverage="0" bottom="0" dxfId="0" equalAverage="0" operator="equal" percent="0" priority="83" rank="0" text="" type="cellIs">
      <formula>1</formula>
    </cfRule>
    <cfRule aboveAverage="0" bottom="0" dxfId="0" equalAverage="0" operator="equal" percent="0" priority="84" rank="0" text="" type="cellIs">
      <formula>0</formula>
    </cfRule>
  </conditionalFormatting>
  <conditionalFormatting sqref="AI246:AV246">
    <cfRule aboveAverage="0" bottom="0" dxfId="0" equalAverage="0" operator="equal" percent="0" priority="85" rank="0" text="" type="cellIs">
      <formula>1</formula>
    </cfRule>
    <cfRule aboveAverage="0" bottom="0" dxfId="0" equalAverage="0" operator="equal" percent="0" priority="86" rank="0" text="" type="cellIs">
      <formula>0</formula>
    </cfRule>
  </conditionalFormatting>
  <conditionalFormatting sqref="AI247:AV247">
    <cfRule aboveAverage="0" bottom="0" dxfId="0" equalAverage="0" operator="equal" percent="0" priority="87" rank="0" text="" type="cellIs">
      <formula>1</formula>
    </cfRule>
    <cfRule aboveAverage="0" bottom="0" dxfId="0" equalAverage="0" operator="equal" percent="0" priority="88" rank="0" text="" type="cellIs">
      <formula>0</formula>
    </cfRule>
  </conditionalFormatting>
  <conditionalFormatting sqref="AI248:AV248">
    <cfRule aboveAverage="0" bottom="0" dxfId="0" equalAverage="0" operator="equal" percent="0" priority="89" rank="0" text="" type="cellIs">
      <formula>1</formula>
    </cfRule>
    <cfRule aboveAverage="0" bottom="0" dxfId="0" equalAverage="0" operator="equal" percent="0" priority="90" rank="0" text="" type="cellIs">
      <formula>0</formula>
    </cfRule>
  </conditionalFormatting>
  <conditionalFormatting sqref="AI249:AV249">
    <cfRule aboveAverage="0" bottom="0" dxfId="0" equalAverage="0" operator="equal" percent="0" priority="91" rank="0" text="" type="cellIs">
      <formula>1</formula>
    </cfRule>
    <cfRule aboveAverage="0" bottom="0" dxfId="0" equalAverage="0" operator="equal" percent="0" priority="92" rank="0" text="" type="cellIs">
      <formula>0</formula>
    </cfRule>
  </conditionalFormatting>
  <conditionalFormatting sqref="AI208:AV208">
    <cfRule aboveAverage="0" bottom="0" dxfId="0" equalAverage="0" operator="equal" percent="0" priority="93" rank="0" text="" type="cellIs">
      <formula>1</formula>
    </cfRule>
    <cfRule aboveAverage="0" bottom="0" dxfId="0" equalAverage="0" operator="equal" percent="0" priority="94" rank="0" text="" type="cellIs">
      <formula>0</formula>
    </cfRule>
  </conditionalFormatting>
  <conditionalFormatting sqref="AI252:AV254">
    <cfRule aboveAverage="0" bottom="0" dxfId="0" equalAverage="0" operator="equal" percent="0" priority="95" rank="0" text="" type="cellIs">
      <formula>1</formula>
    </cfRule>
    <cfRule aboveAverage="0" bottom="0" dxfId="0" equalAverage="0" operator="equal" percent="0" priority="96" rank="0" text="" type="cellIs">
      <formula>0</formula>
    </cfRule>
  </conditionalFormatting>
  <conditionalFormatting sqref="AI259:AV259">
    <cfRule aboveAverage="0" bottom="0" dxfId="0" equalAverage="0" operator="equal" percent="0" priority="97" rank="0" text="" type="cellIs">
      <formula>1</formula>
    </cfRule>
    <cfRule aboveAverage="0" bottom="0" dxfId="0" equalAverage="0" operator="equal" percent="0" priority="98" rank="0" text="" type="cellIs">
      <formula>0</formula>
    </cfRule>
  </conditionalFormatting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  <legacyDrawing r:id="anysvml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B476"/>
  <sheetViews>
    <sheetView colorId="64" defaultGridColor="1" rightToLeft="0" showFormulas="0" showGridLines="1" showOutlineSymbols="1" showRowColHeaders="1" showZeros="1" tabSelected="0" topLeftCell="A5" view="normal" workbookViewId="0" zoomScale="85" zoomScaleNormal="85" zoomScalePageLayoutView="100">
      <selection activeCell="M39" activeCellId="0" pane="topLeft" sqref="M39"/>
    </sheetView>
  </sheetViews>
  <sheetFormatPr baseColWidth="8" defaultRowHeight="12.8" outlineLevelRow="0" zeroHeight="0"/>
  <cols>
    <col customWidth="1" max="1025" min="1" style="309" width="10.5"/>
  </cols>
  <sheetData>
    <row customHeight="1" ht="13.8" r="1" s="311">
      <c r="A1" s="329" t="n">
        <v>1507</v>
      </c>
      <c r="B1" s="329" t="n">
        <v>1072</v>
      </c>
    </row>
    <row customHeight="1" ht="13.8" r="2" s="311">
      <c r="A2" s="329" t="n">
        <v>1307</v>
      </c>
      <c r="B2" s="329" t="n">
        <v>936</v>
      </c>
    </row>
    <row customHeight="1" ht="13.8" r="3" s="311">
      <c r="A3" s="329" t="n">
        <v>1132</v>
      </c>
      <c r="B3" s="329" t="n">
        <v>804</v>
      </c>
    </row>
    <row customHeight="1" ht="13.8" r="4" s="311">
      <c r="A4" s="329" t="n">
        <v>1028</v>
      </c>
      <c r="B4" s="329" t="n">
        <v>652</v>
      </c>
    </row>
    <row customHeight="1" ht="13.8" r="5" s="311">
      <c r="A5" s="333" t="n">
        <v>1064.9</v>
      </c>
      <c r="B5" s="334" t="n">
        <v>781.526</v>
      </c>
    </row>
    <row customHeight="1" ht="13.8" r="6" s="311">
      <c r="A6" s="333" t="n">
        <v>1032.6</v>
      </c>
      <c r="B6" s="334" t="n">
        <v>764.306</v>
      </c>
    </row>
    <row customHeight="1" ht="13.8" r="7" s="311">
      <c r="A7" s="333" t="n">
        <v>1168.8</v>
      </c>
      <c r="B7" s="334" t="n">
        <v>829.514</v>
      </c>
    </row>
    <row customHeight="1" ht="13.8" r="8" s="311">
      <c r="A8" s="333" t="n">
        <v>1002.7</v>
      </c>
      <c r="B8" s="334" t="n">
        <v>766.782</v>
      </c>
    </row>
    <row customHeight="1" ht="13.8" r="9" s="311">
      <c r="A9" s="333" t="n">
        <v>1259.7</v>
      </c>
      <c r="B9" s="334" t="n">
        <v>920.658</v>
      </c>
    </row>
    <row customHeight="1" ht="13.8" r="10" s="311">
      <c r="A10" s="333" t="n">
        <v>1310</v>
      </c>
      <c r="B10" s="334" t="n">
        <v>1026.678</v>
      </c>
    </row>
    <row customHeight="1" ht="13.8" r="11" s="311">
      <c r="A11" s="333" t="n">
        <v>1428.6</v>
      </c>
      <c r="B11" s="334" t="n">
        <v>1124.087</v>
      </c>
    </row>
    <row customHeight="1" ht="13.8" r="12" s="311">
      <c r="A12" s="333" t="n">
        <v>1425.5</v>
      </c>
      <c r="B12" s="334" t="n">
        <v>1119.029</v>
      </c>
    </row>
    <row customHeight="1" ht="13.8" r="13" s="311">
      <c r="A13" s="337" t="n">
        <v>1443</v>
      </c>
      <c r="B13" s="337" t="n">
        <v>1030</v>
      </c>
    </row>
    <row customHeight="1" ht="13.8" r="14" s="311">
      <c r="A14" s="337" t="n">
        <v>1462</v>
      </c>
      <c r="B14" s="337" t="n">
        <v>1146</v>
      </c>
    </row>
    <row customHeight="1" ht="13.8" r="15" s="311">
      <c r="A15" s="337" t="n">
        <v>957</v>
      </c>
      <c r="B15" s="337" t="n">
        <v>625</v>
      </c>
    </row>
    <row customHeight="1" ht="13.8" r="16" s="311">
      <c r="A16" s="337" t="n">
        <v>970</v>
      </c>
      <c r="B16" s="337" t="n">
        <v>677</v>
      </c>
    </row>
    <row customHeight="1" ht="13.8" r="17" s="311">
      <c r="A17" s="337" t="n">
        <v>984</v>
      </c>
      <c r="B17" s="337" t="n">
        <v>711</v>
      </c>
    </row>
    <row customHeight="1" ht="13.8" r="18" s="311">
      <c r="A18" s="337" t="n">
        <v>947</v>
      </c>
      <c r="B18" s="337" t="n">
        <v>717</v>
      </c>
    </row>
    <row customHeight="1" ht="13.8" r="19" s="311">
      <c r="A19" s="341" t="n">
        <v>1361</v>
      </c>
      <c r="B19" s="341" t="n">
        <v>1111</v>
      </c>
    </row>
    <row customHeight="1" ht="13.8" r="20" s="311">
      <c r="A20" s="341" t="n">
        <v>1001</v>
      </c>
      <c r="B20" s="341" t="n">
        <v>772</v>
      </c>
    </row>
    <row customHeight="1" ht="13.8" r="21" s="311">
      <c r="A21" s="345" t="n">
        <v>1507</v>
      </c>
      <c r="B21" s="345" t="n">
        <v>1072</v>
      </c>
    </row>
    <row customHeight="1" ht="13.8" r="22" s="311">
      <c r="A22" s="345" t="n">
        <v>1372</v>
      </c>
      <c r="B22" s="345" t="n">
        <v>936</v>
      </c>
    </row>
    <row customHeight="1" ht="13.8" r="23" s="311">
      <c r="A23" s="345" t="n">
        <v>1132</v>
      </c>
      <c r="B23" s="345" t="n">
        <v>804</v>
      </c>
    </row>
    <row customHeight="1" ht="13.8" r="24" s="311">
      <c r="A24" s="345" t="n">
        <v>1028</v>
      </c>
      <c r="B24" s="345" t="n">
        <v>652</v>
      </c>
    </row>
    <row customHeight="1" ht="13.8" r="25" s="311">
      <c r="A25" s="350" t="n">
        <v>1343</v>
      </c>
      <c r="B25" s="350" t="n">
        <v>1343</v>
      </c>
    </row>
    <row customHeight="1" ht="13.8" r="26" s="311">
      <c r="A26" s="350" t="n">
        <v>1065</v>
      </c>
      <c r="B26" s="350" t="n">
        <v>835</v>
      </c>
    </row>
    <row customHeight="1" ht="13.8" r="27" s="311">
      <c r="A27" s="350" t="n">
        <v>1381</v>
      </c>
      <c r="B27" s="350" t="n">
        <v>1017</v>
      </c>
    </row>
    <row customHeight="1" ht="13.8" r="28" s="311">
      <c r="A28" s="350" t="n">
        <v>1201</v>
      </c>
      <c r="B28" s="350" t="n">
        <v>779</v>
      </c>
    </row>
    <row customHeight="1" ht="13.8" r="29" s="311">
      <c r="A29" s="350" t="n">
        <v>1255</v>
      </c>
      <c r="B29" s="350" t="n">
        <v>968</v>
      </c>
    </row>
    <row customHeight="1" ht="13.8" r="30" s="311">
      <c r="A30" s="350" t="n">
        <v>952</v>
      </c>
      <c r="B30" s="350" t="n">
        <v>757</v>
      </c>
    </row>
    <row customHeight="1" ht="13.8" r="31" s="311">
      <c r="A31" s="350" t="n">
        <v>1068</v>
      </c>
      <c r="B31" s="350" t="n">
        <v>783</v>
      </c>
    </row>
    <row customHeight="1" ht="13.8" r="32" s="311">
      <c r="A32" s="350" t="n">
        <v>810</v>
      </c>
      <c r="B32" s="350" t="n">
        <v>675</v>
      </c>
    </row>
    <row customHeight="1" ht="13.8" r="33" s="311">
      <c r="A33" s="350" t="n">
        <v>960</v>
      </c>
      <c r="B33" s="350" t="n">
        <v>681</v>
      </c>
    </row>
    <row customHeight="1" ht="13.8" r="34" s="311">
      <c r="A34" s="350" t="n">
        <v>868</v>
      </c>
      <c r="B34" s="350" t="n">
        <v>595</v>
      </c>
    </row>
    <row customHeight="1" ht="13.8" r="35" s="311">
      <c r="A35" s="350" t="n">
        <v>950</v>
      </c>
      <c r="B35" s="350" t="n">
        <v>597</v>
      </c>
    </row>
    <row customHeight="1" ht="13.8" r="36" s="311">
      <c r="A36" s="353" t="n">
        <v>997</v>
      </c>
      <c r="B36" s="353" t="n">
        <v>795</v>
      </c>
    </row>
    <row customHeight="1" ht="13.8" r="37" s="311">
      <c r="A37" s="353" t="n">
        <v>1139</v>
      </c>
      <c r="B37" s="353" t="n">
        <v>957</v>
      </c>
    </row>
    <row customHeight="1" ht="13.8" r="38" s="311">
      <c r="A38" s="353" t="n">
        <v>1124</v>
      </c>
      <c r="B38" s="353" t="n">
        <v>927</v>
      </c>
    </row>
    <row customHeight="1" ht="13.8" r="39" s="311">
      <c r="A39" s="353" t="n">
        <v>1116</v>
      </c>
      <c r="B39" s="353" t="n">
        <v>906</v>
      </c>
    </row>
    <row customHeight="1" ht="13.8" r="40" s="311">
      <c r="A40" s="353" t="n">
        <v>831</v>
      </c>
      <c r="B40" s="353" t="n">
        <v>693</v>
      </c>
    </row>
    <row customHeight="1" ht="13.8" r="41" s="311">
      <c r="A41" s="353" t="n">
        <v>983</v>
      </c>
      <c r="B41" s="353" t="n">
        <v>806</v>
      </c>
    </row>
    <row customHeight="1" ht="13.8" r="42" s="311">
      <c r="A42" s="353" t="n">
        <v>965</v>
      </c>
      <c r="B42" s="353" t="n">
        <v>759</v>
      </c>
    </row>
    <row customHeight="1" ht="13.8" r="43" s="311">
      <c r="A43" s="353" t="n">
        <v>976</v>
      </c>
      <c r="B43" s="353" t="n">
        <v>788</v>
      </c>
    </row>
    <row customHeight="1" ht="13.8" r="44" s="311">
      <c r="A44" s="353" t="n">
        <v>724</v>
      </c>
      <c r="B44" s="353" t="n">
        <v>539</v>
      </c>
    </row>
    <row customHeight="1" ht="13.8" r="45" s="311">
      <c r="A45" s="353" t="n">
        <v>871</v>
      </c>
      <c r="B45" s="353" t="n">
        <v>691</v>
      </c>
    </row>
    <row customHeight="1" ht="13.8" r="46" s="311">
      <c r="A46" s="353" t="n">
        <v>849</v>
      </c>
      <c r="B46" s="353" t="n">
        <v>673</v>
      </c>
    </row>
    <row customHeight="1" ht="13.8" r="47" s="311">
      <c r="A47" s="353" t="n">
        <v>861</v>
      </c>
      <c r="B47" s="353" t="n">
        <v>687</v>
      </c>
    </row>
    <row customHeight="1" ht="13.8" r="48" s="311">
      <c r="A48" s="353" t="n">
        <v>1039</v>
      </c>
      <c r="B48" s="353" t="n">
        <v>834</v>
      </c>
    </row>
    <row customHeight="1" ht="13.8" r="49" s="311">
      <c r="A49" s="353" t="n">
        <v>1181</v>
      </c>
      <c r="B49" s="353" t="n">
        <v>995</v>
      </c>
    </row>
    <row customHeight="1" ht="13.8" r="50" s="311">
      <c r="A50" s="353" t="n">
        <v>1162</v>
      </c>
      <c r="B50" s="353" t="n">
        <v>967</v>
      </c>
    </row>
    <row customHeight="1" ht="13.8" r="51" s="311">
      <c r="A51" s="353" t="n">
        <v>1168</v>
      </c>
      <c r="B51" s="353" t="n">
        <v>978</v>
      </c>
    </row>
    <row customHeight="1" ht="13.8" r="52" s="311">
      <c r="A52" s="353" t="n">
        <v>873</v>
      </c>
      <c r="B52" s="353" t="n">
        <v>685</v>
      </c>
    </row>
    <row customHeight="1" ht="13.8" r="53" s="311">
      <c r="A53" s="353" t="n">
        <v>1017</v>
      </c>
      <c r="B53" s="353" t="n">
        <v>825</v>
      </c>
    </row>
    <row customHeight="1" ht="13.8" r="54" s="311">
      <c r="A54" s="353" t="n">
        <v>1034</v>
      </c>
      <c r="B54" s="353" t="n">
        <v>858</v>
      </c>
    </row>
    <row customHeight="1" ht="13.8" r="55" s="311">
      <c r="A55" s="353" t="n">
        <v>1030</v>
      </c>
      <c r="B55" s="353" t="n">
        <v>851</v>
      </c>
    </row>
    <row customHeight="1" ht="13.8" r="56" s="311">
      <c r="A56" s="353" t="n">
        <v>778</v>
      </c>
      <c r="B56" s="353" t="n">
        <v>591</v>
      </c>
    </row>
    <row customHeight="1" ht="13.8" r="57" s="311">
      <c r="A57" s="353" t="n">
        <v>928</v>
      </c>
      <c r="B57" s="353" t="n">
        <v>735</v>
      </c>
    </row>
    <row customHeight="1" ht="13.8" r="58" s="311">
      <c r="A58" s="353" t="n">
        <v>921</v>
      </c>
      <c r="B58" s="353" t="n">
        <v>733</v>
      </c>
    </row>
    <row customHeight="1" ht="13.8" r="59" s="311">
      <c r="A59" s="353" t="n">
        <v>907</v>
      </c>
      <c r="B59" s="353" t="n">
        <v>716</v>
      </c>
    </row>
    <row customHeight="1" ht="13.8" r="60" s="311">
      <c r="A60" s="353" t="n">
        <v>1010</v>
      </c>
      <c r="B60" s="353" t="n">
        <v>815</v>
      </c>
    </row>
    <row customHeight="1" ht="13.8" r="61" s="311">
      <c r="A61" s="353" t="n">
        <v>1156</v>
      </c>
      <c r="B61" s="353" t="n">
        <v>985</v>
      </c>
    </row>
    <row customHeight="1" ht="13.8" r="62" s="311">
      <c r="A62" s="353" t="n">
        <v>1160</v>
      </c>
      <c r="B62" s="353" t="n">
        <v>945</v>
      </c>
    </row>
    <row customHeight="1" ht="13.8" r="63" s="311">
      <c r="A63" s="353" t="n">
        <v>1121</v>
      </c>
      <c r="B63" s="353" t="n">
        <v>942</v>
      </c>
    </row>
    <row customHeight="1" ht="13.8" r="64" s="311">
      <c r="A64" s="353" t="n">
        <v>852</v>
      </c>
      <c r="B64" s="353" t="n">
        <v>667</v>
      </c>
    </row>
    <row customHeight="1" ht="13.8" r="65" s="311">
      <c r="A65" s="353" t="n">
        <v>1003</v>
      </c>
      <c r="B65" s="353" t="n">
        <v>822</v>
      </c>
    </row>
    <row customHeight="1" ht="13.8" r="66" s="311">
      <c r="A66" s="353" t="n">
        <v>1018</v>
      </c>
      <c r="B66" s="353" t="n">
        <v>828</v>
      </c>
    </row>
    <row customHeight="1" ht="13.8" r="67" s="311">
      <c r="A67" s="353" t="n">
        <v>997</v>
      </c>
      <c r="B67" s="353" t="n">
        <v>805</v>
      </c>
    </row>
    <row customHeight="1" ht="13.8" r="68" s="311">
      <c r="A68" s="353" t="n">
        <v>757</v>
      </c>
      <c r="B68" s="353" t="n">
        <v>565</v>
      </c>
    </row>
    <row customHeight="1" ht="13.8" r="69" s="311">
      <c r="A69" s="353" t="n">
        <v>905</v>
      </c>
      <c r="B69" s="353" t="n">
        <v>711</v>
      </c>
    </row>
    <row customHeight="1" ht="13.8" r="70" s="311">
      <c r="A70" s="353" t="n">
        <v>889</v>
      </c>
      <c r="B70" s="353" t="n">
        <v>698</v>
      </c>
    </row>
    <row customHeight="1" ht="13.8" r="71" s="311">
      <c r="A71" s="353" t="n">
        <v>898</v>
      </c>
      <c r="B71" s="353" t="n">
        <v>702</v>
      </c>
    </row>
    <row customHeight="1" ht="13.8" r="72" s="311">
      <c r="A72" s="359" t="n">
        <v>1099.56</v>
      </c>
      <c r="B72" s="358" t="n"/>
    </row>
    <row customHeight="1" ht="13.8" r="73" s="311">
      <c r="A73" s="359" t="n">
        <v>1094.54</v>
      </c>
      <c r="B73" s="358" t="n"/>
    </row>
    <row customHeight="1" ht="13.8" r="74" s="311">
      <c r="A74" s="359" t="n">
        <v>1095.085</v>
      </c>
      <c r="B74" s="358" t="n"/>
    </row>
    <row customHeight="1" ht="13.8" r="75" s="311">
      <c r="A75" s="359" t="n">
        <v>1085.36</v>
      </c>
      <c r="B75" s="358" t="n"/>
    </row>
    <row customHeight="1" ht="13.8" r="76" s="311">
      <c r="A76" s="359" t="n">
        <v>1084.95</v>
      </c>
      <c r="B76" s="358" t="n"/>
    </row>
    <row customHeight="1" ht="13.8" r="77" s="311">
      <c r="A77" s="359" t="n">
        <v>1091.04</v>
      </c>
      <c r="B77" s="358" t="n"/>
    </row>
    <row customHeight="1" ht="13.8" r="78" s="311">
      <c r="A78" s="359" t="n">
        <v>1075.68</v>
      </c>
      <c r="B78" s="358" t="n"/>
    </row>
    <row customHeight="1" ht="13.8" r="79" s="311">
      <c r="A79" s="359" t="n">
        <v>939.27</v>
      </c>
      <c r="B79" s="358" t="n"/>
    </row>
    <row customHeight="1" ht="13.8" r="80" s="311">
      <c r="A80" s="359" t="n">
        <v>940.1</v>
      </c>
      <c r="B80" s="358" t="n"/>
    </row>
    <row customHeight="1" ht="13.8" r="81" s="311">
      <c r="A81" s="359" t="n">
        <v>939.6799999999999</v>
      </c>
      <c r="B81" s="358" t="n"/>
    </row>
    <row customHeight="1" ht="13.8" r="82" s="311">
      <c r="A82" s="359" t="n">
        <v>939.33</v>
      </c>
      <c r="B82" s="358" t="n"/>
    </row>
    <row customHeight="1" ht="13.8" r="83" s="311">
      <c r="A83" s="366" t="n">
        <v>933.92</v>
      </c>
      <c r="B83" s="365" t="n"/>
    </row>
    <row customHeight="1" ht="13.8" r="84" s="311">
      <c r="A84" s="370" t="n">
        <v>1185</v>
      </c>
      <c r="B84" s="370" t="n">
        <v>835</v>
      </c>
    </row>
    <row customHeight="1" ht="13.8" r="85" s="311">
      <c r="A85" s="370" t="n">
        <v>1044</v>
      </c>
      <c r="B85" s="370" t="n">
        <v>770</v>
      </c>
    </row>
    <row customHeight="1" ht="13.8" r="86" s="311">
      <c r="A86" s="370" t="n">
        <v>1171</v>
      </c>
      <c r="B86" s="370" t="n">
        <v>774</v>
      </c>
    </row>
    <row customHeight="1" ht="13.8" r="87" s="311">
      <c r="A87" s="370" t="n">
        <v>1291</v>
      </c>
      <c r="B87" s="370" t="n">
        <v>977</v>
      </c>
    </row>
    <row customHeight="1" ht="13.8" r="88" s="311">
      <c r="A88" s="377" t="n">
        <v>1247</v>
      </c>
      <c r="B88" s="377" t="n">
        <v>1036</v>
      </c>
    </row>
    <row customHeight="1" ht="13.8" r="89" s="311">
      <c r="A89" s="383" t="n">
        <v>1433.9</v>
      </c>
      <c r="B89" s="383" t="n">
        <v>1092.2</v>
      </c>
    </row>
    <row customHeight="1" ht="13.8" r="90" s="311">
      <c r="A90" s="383" t="n">
        <v>1115.1</v>
      </c>
      <c r="B90" s="383" t="n">
        <v>871.6</v>
      </c>
    </row>
    <row customHeight="1" ht="13.8" r="91" s="311">
      <c r="A91" s="383" t="n">
        <v>1134.5</v>
      </c>
      <c r="B91" s="383" t="n">
        <v>854.4</v>
      </c>
    </row>
    <row customHeight="1" ht="13.8" r="92" s="311">
      <c r="A92" s="390" t="n">
        <v>1071</v>
      </c>
      <c r="B92" s="390" t="n">
        <v>781</v>
      </c>
    </row>
    <row customHeight="1" ht="13.8" r="93" s="311">
      <c r="A93" s="390" t="n">
        <v>1058</v>
      </c>
      <c r="B93" s="390" t="n">
        <v>774</v>
      </c>
    </row>
    <row customHeight="1" ht="13.8" r="94" s="311">
      <c r="A94" s="390" t="n">
        <v>1129</v>
      </c>
      <c r="B94" s="390" t="n">
        <v>817</v>
      </c>
    </row>
    <row customHeight="1" ht="13.8" r="95" s="311">
      <c r="A95" s="390" t="n">
        <v>1149</v>
      </c>
      <c r="B95" s="390" t="n">
        <v>828</v>
      </c>
    </row>
    <row customHeight="1" ht="13.8" r="96" s="311">
      <c r="A96" s="390" t="n">
        <v>1210</v>
      </c>
      <c r="B96" s="390" t="n">
        <v>861</v>
      </c>
    </row>
    <row customHeight="1" ht="13.8" r="97" s="311">
      <c r="A97" s="390" t="n">
        <v>1180</v>
      </c>
      <c r="B97" s="390" t="n">
        <v>843</v>
      </c>
    </row>
    <row customHeight="1" ht="13.8" r="98" s="311">
      <c r="A98" s="390" t="n">
        <v>1169</v>
      </c>
      <c r="B98" s="390" t="n">
        <v>834</v>
      </c>
    </row>
    <row customHeight="1" ht="13.8" r="99" s="311">
      <c r="A99" s="390" t="n">
        <v>1203</v>
      </c>
      <c r="B99" s="390" t="n">
        <v>858</v>
      </c>
    </row>
    <row customHeight="1" ht="13.8" r="100" s="311">
      <c r="A100" s="390" t="n">
        <v>1137</v>
      </c>
      <c r="B100" s="390" t="n">
        <v>821</v>
      </c>
    </row>
    <row customHeight="1" ht="13.8" r="101" s="311">
      <c r="A101" s="390" t="n">
        <v>1086</v>
      </c>
      <c r="B101" s="390" t="n">
        <v>784</v>
      </c>
    </row>
    <row customHeight="1" ht="13.8" r="102" s="311">
      <c r="A102" s="390" t="n">
        <v>1149</v>
      </c>
      <c r="B102" s="390" t="n">
        <v>828</v>
      </c>
    </row>
    <row customHeight="1" ht="13.8" r="103" s="311">
      <c r="A103" s="390" t="n">
        <v>1172</v>
      </c>
      <c r="B103" s="390" t="n">
        <v>830</v>
      </c>
    </row>
    <row customHeight="1" ht="13.8" r="104" s="311">
      <c r="A104" s="390" t="n">
        <v>1167</v>
      </c>
      <c r="B104" s="390" t="n">
        <v>833</v>
      </c>
    </row>
    <row customHeight="1" ht="13.8" r="105" s="311">
      <c r="A105" s="390" t="n">
        <v>1149</v>
      </c>
      <c r="B105" s="390" t="n">
        <v>828</v>
      </c>
    </row>
    <row customHeight="1" ht="13.8" r="106" s="311">
      <c r="A106" s="390" t="n">
        <v>1180</v>
      </c>
      <c r="B106" s="390" t="n">
        <v>867</v>
      </c>
    </row>
    <row customHeight="1" ht="13.8" r="107" s="311">
      <c r="A107" s="390" t="n">
        <v>1186</v>
      </c>
      <c r="B107" s="390" t="n">
        <v>888</v>
      </c>
    </row>
    <row customHeight="1" ht="13.8" r="108" s="311">
      <c r="A108" s="390" t="n">
        <v>1154</v>
      </c>
      <c r="B108" s="390" t="n">
        <v>831</v>
      </c>
    </row>
    <row customHeight="1" ht="13.8" r="109" s="311">
      <c r="A109" s="390" t="n">
        <v>1114</v>
      </c>
      <c r="B109" s="390" t="n">
        <v>813</v>
      </c>
    </row>
    <row customHeight="1" ht="13.8" r="110" s="311">
      <c r="A110" s="390" t="n">
        <v>1106</v>
      </c>
      <c r="B110" s="390" t="n">
        <v>808</v>
      </c>
    </row>
    <row customHeight="1" ht="13.8" r="111" s="311">
      <c r="A111" s="390" t="n">
        <v>1110</v>
      </c>
      <c r="B111" s="390" t="n">
        <v>810</v>
      </c>
    </row>
    <row customHeight="1" ht="13.8" r="112" s="311">
      <c r="A112" s="390" t="n">
        <v>1110</v>
      </c>
      <c r="B112" s="390" t="n">
        <v>784</v>
      </c>
    </row>
    <row customHeight="1" ht="13.8" r="113" s="311">
      <c r="A113" s="390" t="n">
        <v>1082</v>
      </c>
      <c r="B113" s="390" t="n">
        <v>782</v>
      </c>
    </row>
    <row customHeight="1" ht="13.8" r="114" s="311">
      <c r="A114" s="390" t="n">
        <v>1094</v>
      </c>
      <c r="B114" s="390" t="n">
        <v>790</v>
      </c>
    </row>
    <row customHeight="1" ht="13.8" r="115" s="311">
      <c r="A115" s="390" t="n">
        <v>1154</v>
      </c>
      <c r="B115" s="390" t="n">
        <v>832</v>
      </c>
    </row>
    <row customHeight="1" ht="13.8" r="116" s="311">
      <c r="A116" s="396" t="n">
        <v>963</v>
      </c>
      <c r="B116" s="396" t="n">
        <v>712</v>
      </c>
    </row>
    <row customHeight="1" ht="13.8" r="117" s="311">
      <c r="A117" s="396" t="n">
        <v>1140</v>
      </c>
      <c r="B117" s="396" t="n">
        <v>830</v>
      </c>
    </row>
    <row customHeight="1" ht="13.8" r="118" s="311">
      <c r="A118" s="396" t="n">
        <v>1290</v>
      </c>
      <c r="B118" s="396" t="n">
        <v>952</v>
      </c>
    </row>
    <row customHeight="1" ht="13.8" r="119" s="311">
      <c r="A119" s="399" t="n">
        <v>823</v>
      </c>
      <c r="B119" s="399" t="n">
        <v>605</v>
      </c>
    </row>
    <row customHeight="1" ht="13.8" r="120" s="311">
      <c r="A120" s="399" t="n">
        <v>872</v>
      </c>
      <c r="B120" s="399" t="n">
        <v>683</v>
      </c>
    </row>
    <row customHeight="1" ht="13.8" r="121" s="311">
      <c r="A121" s="399" t="n">
        <v>1052</v>
      </c>
      <c r="B121" s="399" t="n">
        <v>888</v>
      </c>
    </row>
    <row customHeight="1" ht="13.8" r="122" s="311">
      <c r="A122" s="399" t="n">
        <v>1385</v>
      </c>
      <c r="B122" s="399" t="n">
        <v>1229</v>
      </c>
    </row>
    <row customHeight="1" ht="13.8" r="123" s="311">
      <c r="A123" s="399" t="n">
        <v>1481</v>
      </c>
      <c r="B123" s="399" t="n">
        <v>1317</v>
      </c>
    </row>
    <row customHeight="1" ht="13.8" r="124" s="311">
      <c r="A124" s="399" t="n">
        <v>919</v>
      </c>
      <c r="B124" s="399" t="n">
        <v>722</v>
      </c>
    </row>
    <row customHeight="1" ht="13.8" r="125" s="311">
      <c r="A125" s="404" t="n">
        <v>1125</v>
      </c>
      <c r="B125" s="404" t="n">
        <v>800</v>
      </c>
    </row>
    <row customHeight="1" ht="13.8" r="126" s="311">
      <c r="A126" s="404" t="n">
        <v>1104</v>
      </c>
      <c r="B126" s="404" t="n">
        <v>851</v>
      </c>
    </row>
    <row customHeight="1" ht="13.8" r="127" s="311">
      <c r="A127" s="404" t="n">
        <v>965</v>
      </c>
      <c r="B127" s="404" t="n">
        <v>620</v>
      </c>
    </row>
    <row customHeight="1" ht="13.8" r="128" s="311">
      <c r="A128" s="404" t="n">
        <v>967</v>
      </c>
      <c r="B128" s="404" t="n">
        <v>660</v>
      </c>
    </row>
    <row customHeight="1" ht="13.8" r="129" s="311">
      <c r="A129" s="353" t="n">
        <v>1657</v>
      </c>
      <c r="B129" s="409" t="n">
        <v>1365.252</v>
      </c>
    </row>
    <row customHeight="1" ht="13.8" r="130" s="311">
      <c r="A130" s="353" t="n">
        <v>1154</v>
      </c>
      <c r="B130" s="409" t="n">
        <v>851.612</v>
      </c>
    </row>
    <row customHeight="1" ht="13.8" r="131" s="311">
      <c r="A131" s="411" t="n">
        <v>1437</v>
      </c>
      <c r="B131" s="411" t="n">
        <v>1215</v>
      </c>
    </row>
    <row customHeight="1" ht="13.8" r="132" s="311">
      <c r="A132" s="411" t="n">
        <v>935</v>
      </c>
      <c r="B132" s="411" t="n">
        <v>721</v>
      </c>
    </row>
    <row customHeight="1" ht="13.8" r="133" s="311">
      <c r="A133" s="411" t="n">
        <v>909</v>
      </c>
      <c r="B133" s="411" t="n">
        <v>686</v>
      </c>
    </row>
    <row customHeight="1" ht="13.8" r="134" s="311">
      <c r="A134" s="411" t="n">
        <v>874</v>
      </c>
      <c r="B134" s="411" t="n">
        <v>652</v>
      </c>
    </row>
    <row customHeight="1" ht="13.8" r="135" s="311">
      <c r="A135" s="418" t="n">
        <v>1390</v>
      </c>
      <c r="B135" s="418" t="n">
        <v>1180</v>
      </c>
    </row>
    <row customHeight="1" ht="13.8" r="136" s="311">
      <c r="A136" s="418" t="n">
        <v>1354</v>
      </c>
      <c r="B136" s="418" t="n">
        <v>1176</v>
      </c>
    </row>
    <row customHeight="1" ht="13.8" r="137" s="311">
      <c r="A137" s="418" t="n">
        <v>1369</v>
      </c>
      <c r="B137" s="418" t="n">
        <v>1159</v>
      </c>
    </row>
    <row customHeight="1" ht="13.8" r="138" s="311">
      <c r="A138" s="418" t="n">
        <v>1375</v>
      </c>
      <c r="B138" s="418" t="n">
        <v>1182</v>
      </c>
    </row>
    <row customHeight="1" ht="13.8" r="139" s="311">
      <c r="A139" s="418" t="n">
        <v>1325</v>
      </c>
      <c r="B139" s="418" t="n">
        <v>1205</v>
      </c>
    </row>
    <row customHeight="1" ht="13.8" r="140" s="311">
      <c r="A140" s="418" t="n">
        <v>1111</v>
      </c>
      <c r="B140" s="418" t="n">
        <v>824</v>
      </c>
    </row>
    <row customHeight="1" ht="13.8" r="141" s="311">
      <c r="A141" s="418" t="n">
        <v>1109</v>
      </c>
      <c r="B141" s="418" t="n">
        <v>931</v>
      </c>
    </row>
    <row customHeight="1" ht="13.8" r="142" s="311">
      <c r="A142" s="418" t="n">
        <v>1070</v>
      </c>
      <c r="B142" s="418" t="n">
        <v>901</v>
      </c>
    </row>
    <row customHeight="1" ht="13.8" r="143" s="311">
      <c r="A143" s="418" t="n">
        <v>1043</v>
      </c>
      <c r="B143" s="418" t="n">
        <v>892</v>
      </c>
    </row>
    <row customHeight="1" ht="13.8" r="144" s="311">
      <c r="A144" s="418" t="n">
        <v>1042</v>
      </c>
      <c r="B144" s="418" t="n">
        <v>822</v>
      </c>
    </row>
    <row customHeight="1" ht="13.8" r="145" s="311">
      <c r="A145" s="418" t="n">
        <v>973</v>
      </c>
      <c r="B145" s="418" t="n">
        <v>642</v>
      </c>
    </row>
    <row customHeight="1" ht="13.8" r="146" s="311">
      <c r="A146" s="418" t="n">
        <v>989</v>
      </c>
      <c r="B146" s="418" t="n">
        <v>708</v>
      </c>
    </row>
    <row customHeight="1" ht="13.8" r="147" s="311">
      <c r="A147" s="418" t="n">
        <v>950</v>
      </c>
      <c r="B147" s="418" t="n">
        <v>677</v>
      </c>
    </row>
    <row customHeight="1" ht="13.8" r="148" s="311">
      <c r="A148" s="418" t="n">
        <v>986</v>
      </c>
      <c r="B148" s="418" t="n">
        <v>723</v>
      </c>
    </row>
    <row customHeight="1" ht="13.8" r="149" s="311">
      <c r="A149" s="418" t="n">
        <v>959</v>
      </c>
      <c r="B149" s="418" t="n">
        <v>695</v>
      </c>
    </row>
    <row customHeight="1" ht="13.8" r="150" s="311">
      <c r="A150" s="424" t="n">
        <v>1054.327</v>
      </c>
      <c r="B150" s="425" t="n"/>
    </row>
    <row customHeight="1" ht="13.8" r="151" s="311">
      <c r="A151" s="429" t="n">
        <v>1033</v>
      </c>
      <c r="B151" s="429" t="n">
        <v>805</v>
      </c>
    </row>
    <row customHeight="1" ht="13.8" r="152" s="311">
      <c r="A152" s="429" t="n">
        <v>1023</v>
      </c>
      <c r="B152" s="429" t="n">
        <v>823</v>
      </c>
    </row>
    <row customHeight="1" ht="13.8" r="153" s="311">
      <c r="A153" s="429" t="n">
        <v>1008</v>
      </c>
      <c r="B153" s="429" t="n">
        <v>818</v>
      </c>
    </row>
    <row customHeight="1" ht="13.8" r="154" s="311">
      <c r="A154" s="429" t="n">
        <v>1013</v>
      </c>
      <c r="B154" s="429" t="n">
        <v>833</v>
      </c>
    </row>
    <row customHeight="1" ht="13.8" r="155" s="311">
      <c r="A155" s="429" t="n">
        <v>1015</v>
      </c>
      <c r="B155" s="429" t="n">
        <v>832</v>
      </c>
    </row>
    <row customHeight="1" ht="13.8" r="156" s="311">
      <c r="A156" s="429" t="n">
        <v>1026</v>
      </c>
      <c r="B156" s="429" t="n">
        <v>840</v>
      </c>
    </row>
    <row customHeight="1" ht="13.8" r="157" s="311">
      <c r="A157" s="429" t="n">
        <v>1241</v>
      </c>
      <c r="B157" s="429" t="n">
        <v>1010</v>
      </c>
    </row>
    <row customHeight="1" ht="13.8" r="158" s="311">
      <c r="A158" s="429" t="n">
        <v>1245</v>
      </c>
      <c r="B158" s="429" t="n">
        <v>1023</v>
      </c>
    </row>
    <row customHeight="1" ht="13.8" r="159" s="311">
      <c r="A159" s="429" t="n">
        <v>1281</v>
      </c>
      <c r="B159" s="429" t="n">
        <v>1041</v>
      </c>
    </row>
    <row customHeight="1" ht="13.8" r="160" s="311">
      <c r="A160" s="429" t="n">
        <v>1481</v>
      </c>
      <c r="B160" s="429" t="n">
        <v>1188</v>
      </c>
    </row>
    <row customHeight="1" ht="13.8" r="161" s="311">
      <c r="A161" s="429" t="n">
        <v>1491</v>
      </c>
      <c r="B161" s="429" t="n">
        <v>1240</v>
      </c>
    </row>
    <row customHeight="1" ht="13.8" r="162" s="311">
      <c r="A162" s="429" t="n">
        <v>1509</v>
      </c>
      <c r="B162" s="429" t="n">
        <v>1272</v>
      </c>
    </row>
    <row customHeight="1" ht="13.8" r="163" s="311">
      <c r="A163" s="429" t="n">
        <v>896</v>
      </c>
      <c r="B163" s="429" t="n">
        <v>885</v>
      </c>
    </row>
    <row customHeight="1" ht="13.8" r="164" s="311">
      <c r="A164" s="429" t="n">
        <v>952</v>
      </c>
      <c r="B164" s="429" t="n">
        <v>902</v>
      </c>
    </row>
    <row customHeight="1" ht="13.8" r="165" s="311">
      <c r="A165" s="429" t="n">
        <v>1154</v>
      </c>
      <c r="B165" s="429" t="n">
        <v>805</v>
      </c>
    </row>
    <row customHeight="1" ht="13.8" r="166" s="311">
      <c r="A166" s="429" t="n">
        <v>1388</v>
      </c>
      <c r="B166" s="429" t="n">
        <v>1235</v>
      </c>
    </row>
    <row customHeight="1" ht="13.8" r="167" s="311">
      <c r="A167" s="429" t="n">
        <v>1373</v>
      </c>
      <c r="B167" s="429" t="n">
        <v>1250</v>
      </c>
    </row>
    <row customHeight="1" ht="13.8" r="168" s="311">
      <c r="A168" s="429" t="n">
        <v>1529</v>
      </c>
      <c r="B168" s="429" t="n">
        <v>1268</v>
      </c>
    </row>
    <row customHeight="1" ht="13.8" r="169" s="311">
      <c r="A169" s="429" t="n">
        <v>1089</v>
      </c>
      <c r="B169" s="429" t="n">
        <v>890</v>
      </c>
    </row>
    <row customHeight="1" ht="13.8" r="170" s="311">
      <c r="A170" s="429" t="n">
        <v>1073</v>
      </c>
      <c r="B170" s="429" t="n">
        <v>905</v>
      </c>
    </row>
    <row customHeight="1" ht="13.8" r="171" s="311">
      <c r="A171" s="429" t="n">
        <v>1095</v>
      </c>
      <c r="B171" s="429" t="n">
        <v>913</v>
      </c>
    </row>
    <row customHeight="1" ht="13.8" r="172" s="311">
      <c r="A172" s="429" t="n">
        <v>1380</v>
      </c>
      <c r="B172" s="429" t="n">
        <v>1249</v>
      </c>
    </row>
    <row customHeight="1" ht="13.8" r="173" s="311">
      <c r="A173" s="429" t="n">
        <v>1543</v>
      </c>
      <c r="B173" s="429" t="n">
        <v>1313</v>
      </c>
    </row>
    <row customHeight="1" ht="13.8" r="174" s="311">
      <c r="A174" s="429" t="n">
        <v>1602</v>
      </c>
      <c r="B174" s="429" t="n">
        <v>1339</v>
      </c>
    </row>
    <row customHeight="1" ht="13.8" r="175" s="311">
      <c r="A175" s="429" t="n">
        <v>1125</v>
      </c>
      <c r="B175" s="429" t="n">
        <v>901</v>
      </c>
    </row>
    <row customHeight="1" ht="13.8" r="176" s="311">
      <c r="A176" s="429" t="n">
        <v>1116</v>
      </c>
      <c r="B176" s="429" t="n">
        <v>921</v>
      </c>
    </row>
    <row customHeight="1" ht="13.8" r="177" s="311">
      <c r="A177" s="429" t="n">
        <v>1126</v>
      </c>
      <c r="B177" s="429" t="n">
        <v>924</v>
      </c>
    </row>
    <row customHeight="1" ht="13.8" r="178" s="311">
      <c r="A178" s="429" t="n">
        <v>1329</v>
      </c>
      <c r="B178" s="429" t="n">
        <v>1108</v>
      </c>
    </row>
    <row customHeight="1" ht="13.8" r="179" s="311">
      <c r="A179" s="429" t="n">
        <v>1197</v>
      </c>
      <c r="B179" s="429" t="n">
        <v>1181</v>
      </c>
    </row>
    <row customHeight="1" ht="13.8" r="180" s="311">
      <c r="A180" s="429" t="n">
        <v>1359</v>
      </c>
      <c r="B180" s="429" t="n">
        <v>1195</v>
      </c>
    </row>
    <row customHeight="1" ht="13.8" r="181" s="311">
      <c r="A181" s="429" t="n">
        <v>924</v>
      </c>
      <c r="B181" s="429" t="n">
        <v>778</v>
      </c>
    </row>
    <row customHeight="1" ht="13.8" r="182" s="311">
      <c r="A182" s="429" t="n">
        <v>883</v>
      </c>
      <c r="B182" s="429" t="n">
        <v>813</v>
      </c>
    </row>
    <row customHeight="1" ht="13.8" r="183" s="311">
      <c r="A183" s="429" t="n">
        <v>997</v>
      </c>
      <c r="B183" s="429" t="n">
        <v>821</v>
      </c>
    </row>
    <row customHeight="1" ht="13.8" r="184" s="311">
      <c r="A184" s="433" t="n">
        <v>960</v>
      </c>
      <c r="B184" s="434" t="n">
        <v>732.54</v>
      </c>
    </row>
    <row customHeight="1" ht="13.8" r="185" s="311">
      <c r="A185" s="433" t="n">
        <v>1100</v>
      </c>
      <c r="B185" s="434" t="n">
        <v>874.062</v>
      </c>
    </row>
    <row customHeight="1" ht="13.8" r="186" s="311">
      <c r="A186" s="433" t="n">
        <v>1200</v>
      </c>
      <c r="B186" s="434" t="n">
        <v>989.696</v>
      </c>
    </row>
    <row customHeight="1" ht="13.8" r="187" s="311">
      <c r="A187" s="433" t="n">
        <v>1060</v>
      </c>
      <c r="B187" s="434" t="n">
        <v>857.896</v>
      </c>
    </row>
    <row customHeight="1" ht="13.8" r="188" s="311">
      <c r="A188" s="433" t="n">
        <v>1040</v>
      </c>
      <c r="B188" s="434" t="n">
        <v>850.016</v>
      </c>
    </row>
    <row customHeight="1" ht="13.8" r="189" s="311">
      <c r="A189" s="436" t="n">
        <v>850</v>
      </c>
      <c r="B189" s="437" t="n">
        <v>633.64</v>
      </c>
    </row>
    <row customHeight="1" ht="13.8" r="190" s="311">
      <c r="A190" s="436" t="n">
        <v>1000</v>
      </c>
      <c r="B190" s="437" t="n">
        <v>807.956</v>
      </c>
    </row>
    <row customHeight="1" ht="13.8" r="191" s="311">
      <c r="A191" s="436" t="n">
        <v>1005</v>
      </c>
      <c r="B191" s="437" t="n">
        <v>810.4059999999999</v>
      </c>
    </row>
    <row customHeight="1" ht="13.8" r="192" s="311">
      <c r="A192" s="436" t="n">
        <v>1010</v>
      </c>
      <c r="B192" s="437" t="n">
        <v>813.9059999999999</v>
      </c>
    </row>
    <row customHeight="1" ht="13.8" r="193" s="311">
      <c r="A193" s="438" t="n">
        <v>1486</v>
      </c>
      <c r="B193" s="438" t="n">
        <v>1418</v>
      </c>
    </row>
    <row customHeight="1" ht="13.8" r="194" s="311">
      <c r="A194" s="438" t="n">
        <v>1430</v>
      </c>
      <c r="B194" s="438" t="n">
        <v>1283</v>
      </c>
    </row>
    <row customHeight="1" ht="13.8" r="195" s="311">
      <c r="A195" s="438" t="n">
        <v>1205</v>
      </c>
      <c r="B195" s="438" t="n">
        <v>1178</v>
      </c>
    </row>
    <row customHeight="1" ht="13.8" r="196" s="311">
      <c r="A196" s="438" t="n">
        <v>1202</v>
      </c>
      <c r="B196" s="438" t="n">
        <v>1025</v>
      </c>
    </row>
    <row customHeight="1" ht="13.8" r="197" s="311">
      <c r="A197" s="438" t="n">
        <v>1032</v>
      </c>
      <c r="B197" s="438" t="n">
        <v>780</v>
      </c>
    </row>
    <row customHeight="1" ht="13.8" r="198" s="311">
      <c r="A198" s="438" t="n">
        <v>862</v>
      </c>
      <c r="B198" s="438" t="n">
        <v>635</v>
      </c>
    </row>
    <row customHeight="1" ht="13.8" r="199" s="311">
      <c r="A199" s="439" t="n">
        <v>1513</v>
      </c>
      <c r="B199" s="439" t="n">
        <v>1395</v>
      </c>
    </row>
    <row customHeight="1" ht="13.8" r="200" s="311">
      <c r="A200" s="439" t="n">
        <v>1032</v>
      </c>
      <c r="B200" s="439" t="n">
        <v>759</v>
      </c>
    </row>
    <row customHeight="1" ht="13.8" r="201" s="311">
      <c r="A201" s="440" t="n">
        <v>1223</v>
      </c>
      <c r="B201" s="440" t="n">
        <v>821</v>
      </c>
    </row>
    <row customHeight="1" ht="13.8" r="202" s="311">
      <c r="A202" s="440" t="n">
        <v>1433</v>
      </c>
      <c r="B202" s="440" t="n">
        <v>1156</v>
      </c>
    </row>
    <row customHeight="1" ht="13.8" r="203" s="311">
      <c r="A203" s="440" t="n">
        <v>1279</v>
      </c>
      <c r="B203" s="440" t="n">
        <v>1240</v>
      </c>
    </row>
    <row customHeight="1" ht="13.8" r="204" s="311">
      <c r="A204" s="440" t="n">
        <v>1477</v>
      </c>
      <c r="B204" s="440" t="n">
        <v>1353</v>
      </c>
    </row>
    <row customHeight="1" ht="13.8" r="205" s="311">
      <c r="A205" s="440" t="n">
        <v>1497</v>
      </c>
      <c r="B205" s="440" t="n">
        <v>1375</v>
      </c>
    </row>
    <row customHeight="1" ht="13.8" r="206" s="311">
      <c r="A206" s="440" t="n">
        <v>1086</v>
      </c>
      <c r="B206" s="440" t="n">
        <v>847</v>
      </c>
    </row>
    <row customHeight="1" ht="13.8" r="207" s="311">
      <c r="A207" s="440" t="n">
        <v>1046</v>
      </c>
      <c r="B207" s="440" t="n">
        <v>883</v>
      </c>
    </row>
    <row customHeight="1" ht="13.8" r="208" s="311">
      <c r="A208" s="440" t="n">
        <v>1223</v>
      </c>
      <c r="B208" s="440" t="n">
        <v>922</v>
      </c>
    </row>
    <row customHeight="1" ht="13.8" r="209" s="311">
      <c r="A209" s="440" t="n">
        <v>1062</v>
      </c>
      <c r="B209" s="440" t="n">
        <v>897</v>
      </c>
    </row>
    <row customHeight="1" ht="13.8" r="210" s="311">
      <c r="A210" s="442" t="n">
        <v>1594</v>
      </c>
      <c r="B210" s="442" t="n">
        <v>1390</v>
      </c>
    </row>
    <row customHeight="1" ht="13.8" r="211" s="311">
      <c r="A211" s="442" t="n">
        <v>1329</v>
      </c>
      <c r="B211" s="442" t="n">
        <v>1199</v>
      </c>
    </row>
    <row customHeight="1" ht="13.8" r="212" s="311">
      <c r="A212" s="442" t="n">
        <v>1078</v>
      </c>
      <c r="B212" s="442" t="n">
        <v>898</v>
      </c>
    </row>
    <row customHeight="1" ht="13.8" r="213" s="311">
      <c r="A213" s="442" t="n">
        <v>1013</v>
      </c>
      <c r="B213" s="442" t="n">
        <v>819</v>
      </c>
    </row>
    <row customHeight="1" ht="13.8" r="214" s="311">
      <c r="A214" s="442" t="n">
        <v>1008</v>
      </c>
      <c r="B214" s="442" t="n">
        <v>779</v>
      </c>
    </row>
    <row customHeight="1" ht="13.8" r="215" s="311">
      <c r="A215" s="445" t="n">
        <v>1340</v>
      </c>
      <c r="B215" s="445" t="n">
        <v>1276</v>
      </c>
    </row>
    <row customHeight="1" ht="13.8" r="216" s="311">
      <c r="A216" s="445" t="n">
        <v>1094</v>
      </c>
      <c r="B216" s="445" t="n">
        <v>881</v>
      </c>
    </row>
    <row customHeight="1" ht="13.8" r="217" s="311">
      <c r="A217" s="445" t="n">
        <v>887</v>
      </c>
      <c r="B217" s="445" t="n">
        <v>701</v>
      </c>
    </row>
    <row customHeight="1" ht="13.8" r="218" s="311">
      <c r="A218" s="333" t="n">
        <v>1179</v>
      </c>
      <c r="B218" s="333" t="n">
        <v>1137</v>
      </c>
    </row>
    <row customHeight="1" ht="13.8" r="219" s="311">
      <c r="A219" s="333" t="n">
        <v>1144</v>
      </c>
      <c r="B219" s="333" t="n">
        <v>1103</v>
      </c>
    </row>
    <row customHeight="1" ht="13.8" r="220" s="311">
      <c r="A220" s="333" t="n">
        <v>1010</v>
      </c>
      <c r="B220" s="333" t="n">
        <v>970</v>
      </c>
    </row>
    <row customHeight="1" ht="13.8" r="221" s="311">
      <c r="A221" s="333" t="n">
        <v>848</v>
      </c>
      <c r="B221" s="333" t="n">
        <v>595</v>
      </c>
    </row>
    <row customHeight="1" ht="13.8" r="222" s="311">
      <c r="A222" s="333" t="n">
        <v>1438</v>
      </c>
      <c r="B222" s="333" t="n">
        <v>1250</v>
      </c>
    </row>
    <row customHeight="1" ht="13.8" r="223" s="311">
      <c r="A223" s="333" t="n">
        <v>1130</v>
      </c>
      <c r="B223" s="333" t="n">
        <v>990</v>
      </c>
    </row>
    <row customHeight="1" ht="13.8" r="224" s="311">
      <c r="A224" s="333" t="n">
        <v>980</v>
      </c>
      <c r="B224" s="333" t="n">
        <v>750</v>
      </c>
    </row>
    <row customHeight="1" ht="13.8" r="225" s="311">
      <c r="A225" s="333" t="n">
        <v>830</v>
      </c>
      <c r="B225" s="333" t="n">
        <v>650</v>
      </c>
    </row>
    <row customHeight="1" ht="13.8" r="226" s="311">
      <c r="A226" s="449" t="n">
        <v>1111.1</v>
      </c>
      <c r="B226" s="449" t="n">
        <v>816</v>
      </c>
    </row>
    <row customHeight="1" ht="13.8" r="227" s="311">
      <c r="A227" s="449" t="n">
        <v>1089.9</v>
      </c>
      <c r="B227" s="449" t="n">
        <v>784</v>
      </c>
    </row>
    <row customHeight="1" ht="13.8" r="228" s="311">
      <c r="A228" s="449" t="n">
        <v>1085.7</v>
      </c>
      <c r="B228" s="449" t="n">
        <v>778</v>
      </c>
    </row>
    <row customHeight="1" ht="13.8" r="229" s="311">
      <c r="A229" s="449" t="n">
        <v>1105.1</v>
      </c>
      <c r="B229" s="449" t="n">
        <v>810</v>
      </c>
    </row>
    <row customHeight="1" ht="13.8" r="230" s="311">
      <c r="A230" s="450" t="n">
        <v>805</v>
      </c>
      <c r="B230" s="450" t="n">
        <v>565</v>
      </c>
    </row>
    <row customHeight="1" ht="13.8" r="231" s="311">
      <c r="A231" s="450" t="n">
        <v>823</v>
      </c>
      <c r="B231" s="450" t="n">
        <v>553</v>
      </c>
    </row>
    <row customHeight="1" ht="13.8" r="232" s="311">
      <c r="A232" s="450" t="n">
        <v>935</v>
      </c>
      <c r="B232" s="450" t="n">
        <v>732</v>
      </c>
    </row>
    <row customHeight="1" ht="13.8" r="233" s="311">
      <c r="A233" s="450" t="n">
        <v>957</v>
      </c>
      <c r="B233" s="450" t="n">
        <v>693</v>
      </c>
    </row>
    <row customHeight="1" ht="13.8" r="234" s="311">
      <c r="A234" s="451" t="n">
        <v>1196</v>
      </c>
      <c r="B234" s="451" t="n">
        <v>1123</v>
      </c>
    </row>
    <row customHeight="1" ht="13.8" r="235" s="311">
      <c r="A235" s="451" t="n">
        <v>979</v>
      </c>
      <c r="B235" s="451" t="n">
        <v>873</v>
      </c>
    </row>
    <row customHeight="1" ht="13.8" r="236" s="311">
      <c r="A236" s="451" t="n">
        <v>911</v>
      </c>
      <c r="B236" s="451" t="n">
        <v>645</v>
      </c>
    </row>
    <row customHeight="1" ht="13.8" r="237" s="311">
      <c r="A237" s="451" t="n">
        <v>1535</v>
      </c>
      <c r="B237" s="451" t="n">
        <v>1385</v>
      </c>
    </row>
    <row customHeight="1" ht="13.8" r="238" s="311">
      <c r="A238" s="451" t="n">
        <v>1303</v>
      </c>
      <c r="B238" s="451" t="n">
        <v>1100</v>
      </c>
    </row>
    <row customHeight="1" ht="13.8" r="239" s="311">
      <c r="A239" s="451" t="n">
        <v>712</v>
      </c>
      <c r="B239" s="451" t="n">
        <v>510</v>
      </c>
    </row>
    <row customHeight="1" ht="13.8" r="240" s="311">
      <c r="A240" s="451" t="n">
        <v>1166</v>
      </c>
      <c r="B240" s="451" t="n">
        <v>1099</v>
      </c>
    </row>
    <row customHeight="1" ht="13.8" r="241" s="311">
      <c r="A241" s="451" t="n">
        <v>964</v>
      </c>
      <c r="B241" s="451" t="n">
        <v>537</v>
      </c>
    </row>
    <row customHeight="1" ht="13.8" r="242" s="311">
      <c r="A242" s="451" t="n">
        <v>749</v>
      </c>
      <c r="B242" s="451" t="n">
        <v>458</v>
      </c>
    </row>
    <row customHeight="1" ht="13.8" r="243" s="311">
      <c r="A243" s="619" t="n">
        <v>1407.163</v>
      </c>
      <c r="B243" s="620" t="n">
        <v>1263</v>
      </c>
    </row>
    <row customHeight="1" ht="13.8" r="244" s="311">
      <c r="A244" s="619" t="n">
        <v>1363.792</v>
      </c>
      <c r="B244" s="620" t="n">
        <v>1184</v>
      </c>
    </row>
    <row customHeight="1" ht="13.8" r="245" s="311">
      <c r="A245" s="619" t="n">
        <v>1372.501</v>
      </c>
      <c r="B245" s="620" t="n">
        <v>1108</v>
      </c>
    </row>
    <row customHeight="1" ht="13.8" r="246" s="311">
      <c r="A246" s="619" t="n">
        <v>1352.885</v>
      </c>
      <c r="B246" s="620" t="n">
        <v>1127</v>
      </c>
    </row>
    <row customHeight="1" ht="13.8" r="247" s="311">
      <c r="A247" s="619" t="n">
        <v>1338.136</v>
      </c>
      <c r="B247" s="620" t="n">
        <v>1032</v>
      </c>
    </row>
    <row customHeight="1" ht="13.8" r="248" s="311">
      <c r="A248" s="619" t="n">
        <v>1286.516</v>
      </c>
      <c r="B248" s="620" t="n">
        <v>968</v>
      </c>
    </row>
    <row customHeight="1" ht="13.8" r="249" s="311">
      <c r="A249" s="619" t="n">
        <v>1283.614</v>
      </c>
      <c r="B249" s="620" t="n">
        <v>985</v>
      </c>
    </row>
    <row customHeight="1" ht="13.8" r="250" s="311">
      <c r="A250" s="619" t="n">
        <v>1270.22</v>
      </c>
      <c r="B250" s="620" t="n">
        <v>973</v>
      </c>
    </row>
    <row customHeight="1" ht="13.8" r="251" s="311">
      <c r="A251" s="619" t="n">
        <v>1147.206</v>
      </c>
      <c r="B251" s="620" t="n">
        <v>871</v>
      </c>
    </row>
    <row customHeight="1" ht="13.8" r="252" s="311">
      <c r="A252" s="619" t="n">
        <v>1237.11</v>
      </c>
      <c r="B252" s="620" t="n">
        <v>946</v>
      </c>
    </row>
    <row customHeight="1" ht="13.8" r="253" s="311">
      <c r="A253" s="619" t="n">
        <v>1142.772</v>
      </c>
      <c r="B253" s="620" t="n">
        <v>847</v>
      </c>
    </row>
    <row customHeight="1" ht="13.8" r="254" s="311">
      <c r="A254" s="619" t="n">
        <v>1136.323</v>
      </c>
      <c r="B254" s="620" t="n">
        <v>825</v>
      </c>
    </row>
    <row customHeight="1" ht="13.8" r="255" s="311">
      <c r="A255" s="619" t="n">
        <v>1128.688</v>
      </c>
      <c r="B255" s="620" t="n">
        <v>872</v>
      </c>
    </row>
    <row customHeight="1" ht="13.8" r="256" s="311">
      <c r="A256" s="619" t="n">
        <v>1098.767</v>
      </c>
      <c r="B256" s="620" t="n">
        <v>788</v>
      </c>
    </row>
    <row customHeight="1" ht="13.8" r="257" s="311">
      <c r="A257" s="619" t="n">
        <v>1029.264</v>
      </c>
      <c r="B257" s="620" t="n">
        <v>760</v>
      </c>
    </row>
    <row customHeight="1" ht="13.8" r="258" s="311">
      <c r="A258" s="619" t="n">
        <v>1126.166</v>
      </c>
      <c r="B258" s="620" t="n">
        <v>830</v>
      </c>
    </row>
    <row customHeight="1" ht="13.8" r="259" s="311">
      <c r="A259" s="619" t="n">
        <v>983.991</v>
      </c>
      <c r="B259" s="620" t="n">
        <v>707</v>
      </c>
    </row>
    <row customHeight="1" ht="13.8" r="260" s="311">
      <c r="A260" s="619" t="n">
        <v>977.311</v>
      </c>
      <c r="B260" s="620" t="n">
        <v>691</v>
      </c>
    </row>
    <row customHeight="1" ht="13.8" r="261" s="311">
      <c r="A261" s="453" t="n">
        <v>847</v>
      </c>
      <c r="B261" s="454" t="n">
        <v>613.78</v>
      </c>
    </row>
    <row customHeight="1" ht="13.8" r="262" s="311">
      <c r="A262" s="453" t="n">
        <v>813</v>
      </c>
      <c r="B262" s="454" t="n">
        <v>589.88</v>
      </c>
    </row>
    <row customHeight="1" ht="13.8" r="263" s="311">
      <c r="A263" s="453" t="n">
        <v>847</v>
      </c>
      <c r="B263" s="454" t="n">
        <v>617.3200000000001</v>
      </c>
    </row>
    <row customHeight="1" ht="13.8" r="264" s="311">
      <c r="A264" s="453" t="n">
        <v>828</v>
      </c>
      <c r="B264" s="454" t="n">
        <v>613.8</v>
      </c>
    </row>
    <row customHeight="1" ht="13.8" r="265" s="311">
      <c r="A265" s="453" t="n">
        <v>820</v>
      </c>
      <c r="B265" s="454" t="n">
        <v>595.02</v>
      </c>
    </row>
    <row customHeight="1" ht="13.8" r="266" s="311">
      <c r="A266" s="453" t="n">
        <v>878</v>
      </c>
      <c r="B266" s="454" t="n">
        <v>669.3200000000001</v>
      </c>
    </row>
    <row customHeight="1" ht="13.8" r="267" s="311">
      <c r="A267" s="453" t="n">
        <v>816</v>
      </c>
      <c r="B267" s="454" t="n">
        <v>606.71</v>
      </c>
    </row>
    <row customHeight="1" ht="13.8" r="268" s="311">
      <c r="A268" s="453" t="n">
        <v>923</v>
      </c>
      <c r="B268" s="454" t="n">
        <v>734.59</v>
      </c>
    </row>
    <row customHeight="1" ht="13.8" r="269" s="311">
      <c r="A269" s="453" t="n">
        <v>947</v>
      </c>
      <c r="B269" s="454" t="n">
        <v>733.5</v>
      </c>
    </row>
    <row customHeight="1" ht="13.8" r="270" s="311">
      <c r="A270" s="453" t="n">
        <v>912</v>
      </c>
      <c r="B270" s="454" t="n">
        <v>721.92</v>
      </c>
    </row>
    <row customHeight="1" ht="13.8" r="271" s="311">
      <c r="A271" s="454" t="n">
        <v>1100.25</v>
      </c>
      <c r="B271" s="454" t="n"/>
    </row>
    <row customHeight="1" ht="13.8" r="272" s="311">
      <c r="A272" s="453" t="n">
        <v>1170</v>
      </c>
      <c r="B272" s="454" t="n">
        <v>853.01</v>
      </c>
    </row>
    <row customHeight="1" ht="13.8" r="273" s="311">
      <c r="A273" s="453" t="n">
        <v>918</v>
      </c>
      <c r="B273" s="454" t="n">
        <v>733.58</v>
      </c>
    </row>
    <row customHeight="1" ht="13.8" r="274" s="311">
      <c r="A274" s="453" t="n">
        <v>940</v>
      </c>
      <c r="B274" s="454" t="n">
        <v>738.8099999999999</v>
      </c>
    </row>
    <row customHeight="1" ht="13.8" r="275" s="311">
      <c r="A275" s="453" t="n">
        <v>875</v>
      </c>
      <c r="B275" s="454" t="n">
        <v>672.13</v>
      </c>
    </row>
    <row customHeight="1" ht="13.8" r="276" s="311">
      <c r="A276" s="453" t="n">
        <v>1348</v>
      </c>
      <c r="B276" s="454" t="n">
        <v>1150.11</v>
      </c>
    </row>
    <row customHeight="1" ht="13.8" r="277" s="311">
      <c r="A277" s="453" t="n">
        <v>1282</v>
      </c>
      <c r="B277" s="454" t="n">
        <v>1023.093</v>
      </c>
    </row>
    <row customHeight="1" ht="13.8" r="278" s="311">
      <c r="A278" s="453" t="n">
        <v>1329</v>
      </c>
      <c r="B278" s="454" t="n">
        <v>1153.634</v>
      </c>
    </row>
    <row customHeight="1" ht="13.8" r="279" s="311">
      <c r="A279" s="453" t="n">
        <v>1021</v>
      </c>
      <c r="B279" s="454" t="n">
        <v>811.3</v>
      </c>
    </row>
    <row customHeight="1" ht="13.8" r="280" s="311">
      <c r="A280" s="453" t="n">
        <v>973</v>
      </c>
      <c r="B280" s="454" t="n">
        <v>751.85</v>
      </c>
    </row>
    <row customHeight="1" ht="13.8" r="281" s="311">
      <c r="A281" s="453" t="n">
        <v>719</v>
      </c>
      <c r="B281" s="454" t="n">
        <v>568.04</v>
      </c>
    </row>
    <row customHeight="1" ht="13.8" r="282" s="311">
      <c r="A282" s="453" t="n">
        <v>837</v>
      </c>
      <c r="B282" s="454" t="n">
        <v>612.29</v>
      </c>
    </row>
    <row customHeight="1" ht="13.8" r="283" s="311">
      <c r="A283" s="453" t="n">
        <v>841</v>
      </c>
      <c r="B283" s="454" t="n">
        <v>616.08</v>
      </c>
    </row>
    <row customHeight="1" ht="13.8" r="284" s="311">
      <c r="A284" s="453" t="n">
        <v>878</v>
      </c>
      <c r="B284" s="454" t="n">
        <v>647.29</v>
      </c>
    </row>
    <row customHeight="1" ht="13.8" r="285" s="311">
      <c r="A285" s="453" t="n">
        <v>890</v>
      </c>
      <c r="B285" s="454" t="n">
        <v>676.16</v>
      </c>
    </row>
    <row customHeight="1" ht="13.8" r="286" s="311">
      <c r="A286" s="453" t="n">
        <v>1051</v>
      </c>
      <c r="B286" s="454" t="n">
        <v>791.145</v>
      </c>
    </row>
    <row customHeight="1" ht="13.8" r="287" s="311">
      <c r="A287" s="453" t="n">
        <v>1067</v>
      </c>
      <c r="B287" s="454" t="n">
        <v>796.5549999999999</v>
      </c>
    </row>
    <row customHeight="1" ht="13.8" r="288" s="311">
      <c r="A288" s="453" t="n">
        <v>1082</v>
      </c>
      <c r="B288" s="454" t="n">
        <v>808.322</v>
      </c>
    </row>
    <row customHeight="1" ht="13.8" r="289" s="311">
      <c r="A289" s="454" t="n">
        <v>1080.531</v>
      </c>
      <c r="B289" s="454" t="n"/>
    </row>
    <row customHeight="1" ht="13.8" r="290" s="311">
      <c r="A290" s="453" t="n">
        <v>1119</v>
      </c>
      <c r="B290" s="454" t="n">
        <v>846.699</v>
      </c>
    </row>
    <row customHeight="1" ht="13.8" r="291" s="311">
      <c r="A291" s="454" t="n">
        <v>1139.22</v>
      </c>
      <c r="B291" s="454" t="n"/>
    </row>
    <row customHeight="1" ht="13.8" r="292" s="311">
      <c r="A292" s="453" t="n">
        <v>1141</v>
      </c>
      <c r="B292" s="454" t="n">
        <v>836.944</v>
      </c>
    </row>
    <row customHeight="1" ht="13.8" r="293" s="311">
      <c r="A293" s="453" t="n">
        <v>1240</v>
      </c>
      <c r="B293" s="454" t="n">
        <v>993.5890000000001</v>
      </c>
    </row>
    <row customHeight="1" ht="13.8" r="294" s="311">
      <c r="A294" s="453" t="n">
        <v>1240</v>
      </c>
      <c r="B294" s="454" t="n">
        <v>995.648</v>
      </c>
    </row>
    <row customHeight="1" ht="13.8" r="295" s="311">
      <c r="A295" s="453" t="n">
        <v>1234</v>
      </c>
      <c r="B295" s="454" t="n">
        <v>984.572</v>
      </c>
    </row>
    <row customHeight="1" ht="13.8" r="296" s="311">
      <c r="A296" s="453" t="n">
        <v>1062</v>
      </c>
      <c r="B296" s="454" t="n">
        <v>804.614</v>
      </c>
    </row>
    <row customHeight="1" ht="13.8" r="297" s="311">
      <c r="A297" s="453" t="n">
        <v>1224</v>
      </c>
      <c r="B297" s="454" t="n">
        <v>933.793</v>
      </c>
    </row>
    <row customHeight="1" ht="13.8" r="298" s="311">
      <c r="A298" s="453" t="n">
        <v>1346</v>
      </c>
      <c r="B298" s="454" t="n">
        <v>1131.154</v>
      </c>
    </row>
    <row customHeight="1" ht="13.8" r="299" s="311">
      <c r="A299" s="453" t="n">
        <v>1360</v>
      </c>
      <c r="B299" s="454" t="n">
        <v>1130.914</v>
      </c>
    </row>
    <row customHeight="1" ht="13.8" r="300" s="311">
      <c r="A300" s="453" t="n">
        <v>1302</v>
      </c>
      <c r="B300" s="454" t="n">
        <v>1064.502</v>
      </c>
    </row>
    <row customHeight="1" ht="13.8" r="301" s="311">
      <c r="A301" s="333" t="n">
        <v>1262</v>
      </c>
      <c r="B301" s="455" t="n">
        <v>959.112</v>
      </c>
    </row>
    <row customHeight="1" ht="13.8" r="302" s="311">
      <c r="A302" s="333" t="n">
        <v>1142</v>
      </c>
      <c r="B302" s="455" t="n">
        <v>845.529</v>
      </c>
    </row>
    <row customHeight="1" ht="13.8" r="303" s="311">
      <c r="A303" s="333" t="n">
        <v>1391</v>
      </c>
      <c r="B303" s="455" t="n">
        <v>1201.094</v>
      </c>
    </row>
    <row customHeight="1" ht="13.8" r="304" s="311">
      <c r="A304" s="333" t="n">
        <v>1169</v>
      </c>
      <c r="B304" s="334" t="n">
        <v>899.497</v>
      </c>
    </row>
    <row customHeight="1" ht="13.8" r="305" s="311">
      <c r="A305" s="456" t="n">
        <v>1333</v>
      </c>
      <c r="B305" s="456" t="n">
        <v>1320</v>
      </c>
    </row>
    <row customHeight="1" ht="13.8" r="306" s="311">
      <c r="A306" s="456" t="n">
        <v>1246</v>
      </c>
      <c r="B306" s="456" t="n">
        <v>975</v>
      </c>
    </row>
    <row customHeight="1" ht="13.8" r="307" s="311">
      <c r="A307" s="456" t="n">
        <v>1076</v>
      </c>
      <c r="B307" s="456" t="n">
        <v>1039.5</v>
      </c>
    </row>
    <row customHeight="1" ht="13.8" r="308" s="311">
      <c r="A308" s="456" t="n">
        <v>1036</v>
      </c>
      <c r="B308" s="456" t="n">
        <v>901</v>
      </c>
    </row>
    <row customHeight="1" ht="13.8" r="309" s="311">
      <c r="A309" s="456" t="n">
        <v>1011</v>
      </c>
      <c r="B309" s="456" t="n">
        <v>898</v>
      </c>
    </row>
    <row customHeight="1" ht="13.8" r="310" s="311">
      <c r="A310" s="456" t="n">
        <v>1023.5</v>
      </c>
      <c r="B310" s="456" t="n">
        <v>905</v>
      </c>
    </row>
    <row customHeight="1" ht="13.8" r="311" s="311">
      <c r="A311" s="458" t="n">
        <v>1520</v>
      </c>
      <c r="B311" s="458" t="n">
        <v>1410</v>
      </c>
    </row>
    <row customHeight="1" ht="13.8" r="312" s="311">
      <c r="A312" s="458" t="n">
        <v>1263</v>
      </c>
      <c r="B312" s="458" t="n">
        <v>880</v>
      </c>
    </row>
    <row customHeight="1" ht="13.8" r="313" s="311">
      <c r="A313" s="458" t="n">
        <v>1075</v>
      </c>
      <c r="B313" s="458" t="n">
        <v>695</v>
      </c>
    </row>
    <row customHeight="1" ht="13.8" r="314" s="311">
      <c r="A314" s="458" t="n">
        <v>862</v>
      </c>
      <c r="B314" s="458" t="n">
        <v>565</v>
      </c>
    </row>
    <row customHeight="1" ht="13.8" r="315" s="311">
      <c r="A315" s="462" t="n">
        <v>956</v>
      </c>
      <c r="B315" s="462" t="n">
        <v>619</v>
      </c>
    </row>
    <row customHeight="1" ht="13.8" r="316" s="311">
      <c r="A316" s="462" t="n">
        <v>936</v>
      </c>
      <c r="B316" s="462" t="n">
        <v>643</v>
      </c>
    </row>
    <row customHeight="1" ht="13.8" r="317" s="311">
      <c r="A317" s="465" t="n">
        <v>1282.838</v>
      </c>
      <c r="B317" s="464" t="n"/>
    </row>
    <row customHeight="1" ht="13.8" r="318" s="311">
      <c r="A318" s="465" t="n">
        <v>1321.998</v>
      </c>
      <c r="B318" s="464" t="n"/>
    </row>
    <row customHeight="1" ht="13.8" r="319" s="311">
      <c r="A319" s="465" t="n">
        <v>1320.378</v>
      </c>
      <c r="B319" s="464" t="n"/>
    </row>
    <row customHeight="1" ht="13.8" r="320" s="311">
      <c r="A320" s="465" t="n">
        <v>1311.98</v>
      </c>
      <c r="B320" s="464" t="n"/>
    </row>
    <row customHeight="1" ht="13.8" r="321" s="311">
      <c r="A321" s="465" t="n">
        <v>1324.42</v>
      </c>
      <c r="B321" s="464" t="n"/>
    </row>
    <row customHeight="1" ht="13.8" r="322" s="311">
      <c r="A322" s="465" t="n">
        <v>1320.16</v>
      </c>
      <c r="B322" s="464" t="n"/>
    </row>
    <row customHeight="1" ht="13.8" r="323" s="311">
      <c r="A323" s="465" t="n">
        <v>1308.39</v>
      </c>
      <c r="B323" s="464" t="n"/>
    </row>
    <row customHeight="1" ht="13.8" r="324" s="311">
      <c r="A324" s="465" t="n">
        <v>1073.62</v>
      </c>
      <c r="B324" s="464" t="n"/>
    </row>
    <row customHeight="1" ht="13.8" r="325" s="311">
      <c r="A325" s="465" t="n">
        <v>1064.04</v>
      </c>
      <c r="B325" s="464" t="n"/>
    </row>
    <row customHeight="1" ht="13.8" r="326" s="311">
      <c r="A326" s="465" t="n">
        <v>1058.83</v>
      </c>
      <c r="B326" s="464" t="n"/>
    </row>
    <row customHeight="1" ht="13.8" r="327" s="311">
      <c r="A327" s="465" t="n">
        <v>1055.22</v>
      </c>
      <c r="B327" s="464" t="n"/>
    </row>
    <row customHeight="1" ht="13.8" r="328" s="311">
      <c r="A328" s="465" t="n">
        <v>1047.33</v>
      </c>
      <c r="B328" s="464" t="n"/>
    </row>
    <row customHeight="1" ht="13.8" r="329" s="311">
      <c r="A329" s="465" t="n">
        <v>1051.28</v>
      </c>
      <c r="B329" s="464" t="n"/>
    </row>
    <row customHeight="1" ht="13.8" r="330" s="311">
      <c r="A330" s="465" t="n">
        <v>1054.16</v>
      </c>
      <c r="B330" s="464" t="n"/>
    </row>
    <row customHeight="1" ht="13.8" r="331" s="311">
      <c r="A331" s="465" t="n">
        <v>969.265</v>
      </c>
      <c r="B331" s="464" t="n"/>
    </row>
    <row customHeight="1" ht="13.8" r="332" s="311">
      <c r="A332" s="465" t="n">
        <v>975.995</v>
      </c>
      <c r="B332" s="464" t="n"/>
    </row>
    <row customHeight="1" ht="13.8" r="333" s="311">
      <c r="A333" s="465" t="n">
        <v>977.635</v>
      </c>
      <c r="B333" s="464" t="n"/>
    </row>
    <row customHeight="1" ht="13.8" r="334" s="311">
      <c r="A334" s="465" t="n">
        <v>974.9</v>
      </c>
      <c r="B334" s="464" t="n"/>
    </row>
    <row customHeight="1" ht="13.8" r="335" s="311">
      <c r="A335" s="464" t="n">
        <v>1005</v>
      </c>
      <c r="B335" s="465" t="n">
        <v>774.4</v>
      </c>
    </row>
    <row customHeight="1" ht="13.8" r="336" s="311">
      <c r="A336" s="465" t="n">
        <v>973.175</v>
      </c>
      <c r="B336" s="464" t="n"/>
    </row>
    <row customHeight="1" ht="13.8" r="337" s="311">
      <c r="A337" s="465" t="n">
        <v>972.275</v>
      </c>
      <c r="B337" s="464" t="n"/>
    </row>
    <row customHeight="1" ht="13.8" r="338" s="311">
      <c r="A338" s="465" t="n">
        <v>964.63</v>
      </c>
      <c r="B338" s="464" t="n"/>
    </row>
    <row customHeight="1" ht="13.8" r="339" s="311">
      <c r="A339" s="465" t="n">
        <v>977.53</v>
      </c>
      <c r="B339" s="464" t="n"/>
    </row>
    <row customHeight="1" ht="13.8" r="340" s="311">
      <c r="A340" s="465" t="n">
        <v>977.9</v>
      </c>
      <c r="B340" s="464" t="n"/>
    </row>
    <row customHeight="1" ht="13.8" r="341" s="311">
      <c r="A341" s="465" t="n">
        <v>977.3200000000001</v>
      </c>
      <c r="B341" s="464" t="n"/>
    </row>
    <row customHeight="1" ht="13.8" r="342" s="311">
      <c r="A342" s="465" t="n">
        <v>975.52</v>
      </c>
      <c r="B342" s="464" t="n"/>
    </row>
    <row customHeight="1" ht="13.8" r="343" s="311">
      <c r="A343" s="465" t="n">
        <v>974.0700000000001</v>
      </c>
      <c r="B343" s="464" t="n"/>
    </row>
    <row customHeight="1" ht="13.8" r="344" s="311">
      <c r="A344" s="465" t="n">
        <v>973.4</v>
      </c>
      <c r="B344" s="464" t="n"/>
    </row>
    <row customHeight="1" ht="13.8" r="345" s="311">
      <c r="A345" s="465" t="n">
        <v>939.92</v>
      </c>
      <c r="B345" s="464" t="n"/>
    </row>
    <row customHeight="1" ht="13.8" r="346" s="311">
      <c r="A346" s="465" t="n">
        <v>961.47</v>
      </c>
      <c r="B346" s="464" t="n"/>
    </row>
    <row customHeight="1" ht="13.8" r="347" s="311">
      <c r="A347" s="465" t="n">
        <v>962.88</v>
      </c>
      <c r="B347" s="464" t="n"/>
    </row>
    <row customHeight="1" ht="13.8" r="348" s="311">
      <c r="A348" s="465" t="n">
        <v>965.0700000000001</v>
      </c>
      <c r="B348" s="464" t="n"/>
    </row>
    <row customHeight="1" ht="13.8" r="349" s="311">
      <c r="A349" s="465" t="n">
        <v>974.74</v>
      </c>
      <c r="B349" s="464" t="n"/>
    </row>
    <row customHeight="1" ht="13.8" r="350" s="311">
      <c r="A350" s="465" t="n">
        <v>975.98</v>
      </c>
      <c r="B350" s="464" t="n"/>
    </row>
    <row customHeight="1" ht="13.8" r="351" s="311">
      <c r="A351" s="465" t="n">
        <v>975.1900000000001</v>
      </c>
      <c r="B351" s="464" t="n"/>
    </row>
    <row customHeight="1" ht="13.8" r="352" s="311">
      <c r="A352" s="465" t="n">
        <v>1281.48</v>
      </c>
      <c r="B352" s="464" t="n"/>
    </row>
    <row customHeight="1" ht="13.8" r="353" s="311">
      <c r="A353" s="465" t="n">
        <v>1333.25</v>
      </c>
      <c r="B353" s="464" t="n"/>
    </row>
    <row customHeight="1" ht="13.8" r="354" s="311">
      <c r="A354" s="465" t="n">
        <v>1327.388</v>
      </c>
      <c r="B354" s="464" t="n"/>
    </row>
    <row customHeight="1" ht="13.8" r="355" s="311">
      <c r="A355" s="465" t="n">
        <v>1328</v>
      </c>
      <c r="B355" s="464" t="n"/>
    </row>
    <row customHeight="1" ht="13.8" r="356" s="311">
      <c r="A356" s="464" t="n">
        <v>1292</v>
      </c>
      <c r="B356" s="465" t="n">
        <v>1031.329</v>
      </c>
    </row>
    <row customHeight="1" ht="13.8" r="357" s="311">
      <c r="A357" s="465" t="n">
        <v>1324.03</v>
      </c>
      <c r="B357" s="464" t="n"/>
    </row>
    <row customHeight="1" ht="13.8" r="358" s="311">
      <c r="A358" s="465" t="n">
        <v>1320.08</v>
      </c>
      <c r="B358" s="464" t="n"/>
    </row>
    <row customHeight="1" ht="13.8" r="359" s="311">
      <c r="A359" s="465" t="n">
        <v>1186.045</v>
      </c>
      <c r="B359" s="464" t="n"/>
    </row>
    <row customHeight="1" ht="13.8" r="360" s="311">
      <c r="A360" s="465" t="n">
        <v>1187.915</v>
      </c>
      <c r="B360" s="464" t="n"/>
    </row>
    <row customHeight="1" ht="13.8" r="361" s="311">
      <c r="A361" s="465" t="n">
        <v>1187.565</v>
      </c>
      <c r="B361" s="464" t="n"/>
    </row>
    <row customHeight="1" ht="13.8" r="362" s="311">
      <c r="A362" s="465" t="n">
        <v>1186.795</v>
      </c>
      <c r="B362" s="464" t="n"/>
    </row>
    <row customHeight="1" ht="13.8" r="363" s="311">
      <c r="A363" s="464" t="n">
        <v>1161</v>
      </c>
      <c r="B363" s="465" t="n">
        <v>858.804</v>
      </c>
    </row>
    <row customHeight="1" ht="13.8" r="364" s="311">
      <c r="A364" s="464" t="n"/>
      <c r="B364" s="464" t="n"/>
    </row>
    <row customHeight="1" ht="13.8" r="365" s="311">
      <c r="A365" s="464" t="n"/>
      <c r="B365" s="464" t="n"/>
    </row>
    <row customHeight="1" ht="13.8" r="366" s="311">
      <c r="A366" s="464" t="n"/>
      <c r="B366" s="464" t="n"/>
    </row>
    <row customHeight="1" ht="13.8" r="367" s="311">
      <c r="A367" s="464" t="n">
        <v>978</v>
      </c>
      <c r="B367" s="465" t="n">
        <v>742.0700000000001</v>
      </c>
    </row>
    <row customHeight="1" ht="13.8" r="368" s="311">
      <c r="A368" s="464" t="n">
        <v>1010</v>
      </c>
      <c r="B368" s="465" t="n">
        <v>753.991</v>
      </c>
    </row>
    <row customHeight="1" ht="13.8" r="369" s="311">
      <c r="A369" s="464" t="n">
        <v>1035</v>
      </c>
      <c r="B369" s="464" t="n">
        <v>705</v>
      </c>
    </row>
    <row customHeight="1" ht="13.8" r="370" s="311">
      <c r="A370" s="464" t="n">
        <v>1023</v>
      </c>
      <c r="B370" s="465" t="n">
        <v>757.4</v>
      </c>
    </row>
    <row customHeight="1" ht="13.8" r="371" s="311">
      <c r="A371" s="464" t="n"/>
      <c r="B371" s="464" t="n"/>
    </row>
    <row customHeight="1" ht="13.8" r="372" s="311">
      <c r="A372" s="464" t="n">
        <v>987</v>
      </c>
      <c r="B372" s="465" t="n">
        <v>747.85</v>
      </c>
    </row>
    <row customHeight="1" ht="13.8" r="373" s="311">
      <c r="A373" s="464" t="n"/>
      <c r="B373" s="464" t="n"/>
    </row>
    <row customHeight="1" ht="13.8" r="374" s="311">
      <c r="A374" s="464" t="n"/>
      <c r="B374" s="464" t="n"/>
    </row>
    <row customHeight="1" ht="13.8" r="375" s="311">
      <c r="A375" s="464" t="n"/>
      <c r="B375" s="464" t="n"/>
    </row>
    <row customHeight="1" ht="13.8" r="376" s="311">
      <c r="A376" s="464" t="n"/>
      <c r="B376" s="464" t="n"/>
    </row>
    <row customHeight="1" ht="13.8" r="377" s="311">
      <c r="A377" s="464" t="n">
        <v>993</v>
      </c>
      <c r="B377" s="465" t="n">
        <v>732.022</v>
      </c>
    </row>
    <row customHeight="1" ht="13.8" r="378" s="311">
      <c r="A378" s="464" t="n"/>
      <c r="B378" s="464" t="n"/>
    </row>
    <row customHeight="1" ht="13.8" r="379" s="311">
      <c r="A379" s="464" t="n"/>
      <c r="B379" s="464" t="n"/>
    </row>
    <row customHeight="1" ht="13.8" r="380" s="311">
      <c r="A380" s="464" t="n">
        <v>1052</v>
      </c>
      <c r="B380" s="465" t="n">
        <v>776.024</v>
      </c>
    </row>
    <row customHeight="1" ht="13.8" r="381" s="311">
      <c r="A381" s="464" t="n"/>
      <c r="B381" s="464" t="n"/>
    </row>
    <row customHeight="1" ht="13.8" r="382" s="311">
      <c r="A382" s="464" t="n"/>
      <c r="B382" s="464" t="n"/>
    </row>
    <row customHeight="1" ht="13.8" r="383" s="311">
      <c r="A383" s="464" t="n"/>
      <c r="B383" s="464" t="n"/>
    </row>
    <row customHeight="1" ht="13.8" r="384" s="311">
      <c r="A384" s="464" t="n">
        <v>912</v>
      </c>
      <c r="B384" s="465" t="n">
        <v>674.64</v>
      </c>
    </row>
    <row customHeight="1" ht="13.8" r="385" s="311">
      <c r="A385" s="464" t="n"/>
      <c r="B385" s="464" t="n"/>
    </row>
    <row customHeight="1" ht="13.8" r="386" s="311">
      <c r="A386" s="464" t="n"/>
      <c r="B386" s="464" t="n"/>
    </row>
    <row customHeight="1" ht="13.8" r="387" s="311">
      <c r="A387" s="464" t="n"/>
      <c r="B387" s="464" t="n"/>
    </row>
    <row customHeight="1" ht="13.8" r="388" s="311">
      <c r="A388" s="464" t="n"/>
      <c r="B388" s="464" t="n"/>
    </row>
    <row customHeight="1" ht="13.8" r="389" s="311">
      <c r="A389" s="464" t="n"/>
      <c r="B389" s="464" t="n"/>
    </row>
    <row customHeight="1" ht="13.8" r="390" s="311">
      <c r="A390" s="464" t="n"/>
      <c r="B390" s="464" t="n"/>
    </row>
    <row customHeight="1" ht="13.8" r="391" s="311">
      <c r="A391" s="464" t="n"/>
      <c r="B391" s="464" t="n"/>
    </row>
    <row customHeight="1" ht="13.8" r="392" s="311">
      <c r="A392" s="464" t="n"/>
      <c r="B392" s="464" t="n"/>
    </row>
    <row customHeight="1" ht="13.8" r="393" s="311">
      <c r="A393" s="464" t="n"/>
      <c r="B393" s="464" t="n"/>
    </row>
    <row customHeight="1" ht="13.8" r="394" s="311">
      <c r="A394" s="464" t="n"/>
      <c r="B394" s="464" t="n"/>
    </row>
    <row customHeight="1" ht="13.8" r="395" s="311">
      <c r="A395" s="464" t="n"/>
      <c r="B395" s="464" t="n"/>
    </row>
    <row customHeight="1" ht="13.8" r="396" s="311">
      <c r="A396" s="464" t="n"/>
      <c r="B396" s="464" t="n"/>
    </row>
    <row customHeight="1" ht="13.8" r="397" s="311">
      <c r="A397" s="464" t="n"/>
      <c r="B397" s="464" t="n"/>
    </row>
    <row customHeight="1" ht="13.8" r="398" s="311">
      <c r="A398" s="464" t="n"/>
      <c r="B398" s="464" t="n"/>
    </row>
    <row customHeight="1" ht="13.8" r="399" s="311">
      <c r="A399" s="464" t="n"/>
      <c r="B399" s="464" t="n"/>
    </row>
    <row customHeight="1" ht="13.8" r="400" s="311">
      <c r="A400" s="464" t="n"/>
      <c r="B400" s="464" t="n"/>
    </row>
    <row customHeight="1" ht="13.8" r="401" s="311">
      <c r="A401" s="464" t="n"/>
      <c r="B401" s="464" t="n"/>
    </row>
    <row customHeight="1" ht="13.8" r="402" s="311">
      <c r="A402" s="464" t="n"/>
      <c r="B402" s="464" t="n"/>
    </row>
    <row customHeight="1" ht="13.8" r="403" s="311">
      <c r="A403" s="464" t="n"/>
      <c r="B403" s="464" t="n"/>
    </row>
    <row customHeight="1" ht="13.8" r="404" s="311">
      <c r="A404" s="464" t="n"/>
      <c r="B404" s="464" t="n"/>
    </row>
    <row customHeight="1" ht="13.8" r="405" s="311">
      <c r="A405" s="464" t="n">
        <v>956</v>
      </c>
      <c r="B405" s="465" t="n">
        <v>686.77</v>
      </c>
    </row>
    <row customHeight="1" ht="13.8" r="406" s="311">
      <c r="A406" s="464" t="n"/>
      <c r="B406" s="464" t="n"/>
    </row>
    <row customHeight="1" ht="13.8" r="407" s="311">
      <c r="A407" s="464" t="n"/>
      <c r="B407" s="464" t="n"/>
    </row>
    <row customHeight="1" ht="13.8" r="408" s="311">
      <c r="A408" s="464" t="n"/>
      <c r="B408" s="464" t="n"/>
    </row>
    <row customHeight="1" ht="13.8" r="409" s="311">
      <c r="A409" s="464" t="n"/>
      <c r="B409" s="464" t="n"/>
    </row>
    <row customHeight="1" ht="13.8" r="410" s="311">
      <c r="A410" s="464" t="n"/>
      <c r="B410" s="464" t="n"/>
    </row>
    <row customHeight="1" ht="13.8" r="411" s="311">
      <c r="A411" s="464" t="n"/>
      <c r="B411" s="464" t="n"/>
    </row>
    <row customHeight="1" ht="13.8" r="412" s="311">
      <c r="A412" s="464" t="n"/>
      <c r="B412" s="464" t="n"/>
    </row>
    <row customHeight="1" ht="13.8" r="413" s="311">
      <c r="A413" s="464" t="n"/>
      <c r="B413" s="464" t="n"/>
    </row>
    <row customHeight="1" ht="13.8" r="414" s="311">
      <c r="A414" s="464" t="n"/>
      <c r="B414" s="464" t="n"/>
    </row>
    <row customHeight="1" ht="13.8" r="415" s="311">
      <c r="A415" s="464" t="n"/>
      <c r="B415" s="464" t="n"/>
    </row>
    <row customHeight="1" ht="13.8" r="416" s="311">
      <c r="A416" s="464" t="n"/>
      <c r="B416" s="464" t="n"/>
    </row>
    <row customHeight="1" ht="13.8" r="417" s="311">
      <c r="A417" s="464" t="n"/>
      <c r="B417" s="464" t="n"/>
    </row>
    <row customHeight="1" ht="13.8" r="418" s="311">
      <c r="A418" s="464" t="n"/>
      <c r="B418" s="464" t="n"/>
    </row>
    <row customHeight="1" ht="13.8" r="419" s="311">
      <c r="A419" s="464" t="n"/>
      <c r="B419" s="464" t="n"/>
    </row>
    <row customHeight="1" ht="13.8" r="420" s="311">
      <c r="A420" s="464" t="n"/>
      <c r="B420" s="464" t="n"/>
    </row>
    <row customHeight="1" ht="13.8" r="421" s="311">
      <c r="A421" s="464" t="n"/>
      <c r="B421" s="464" t="n"/>
    </row>
    <row customHeight="1" ht="13.8" r="422" s="311">
      <c r="A422" s="466" t="n">
        <v>961</v>
      </c>
      <c r="B422" s="467" t="n">
        <v>720.01</v>
      </c>
    </row>
    <row customHeight="1" ht="13.8" r="423" s="311">
      <c r="A423" s="466" t="n">
        <v>1065</v>
      </c>
      <c r="B423" s="467" t="n">
        <v>837.631</v>
      </c>
    </row>
    <row customHeight="1" ht="13.8" r="424" s="311">
      <c r="A424" s="466" t="n">
        <v>1052</v>
      </c>
      <c r="B424" s="467" t="n">
        <v>858.9109999999999</v>
      </c>
    </row>
    <row customHeight="1" ht="13.8" r="425" s="311">
      <c r="A425" s="466" t="n">
        <v>1065</v>
      </c>
      <c r="B425" s="467" t="n">
        <v>806.332</v>
      </c>
    </row>
    <row customHeight="1" ht="13.8" r="426" s="311">
      <c r="A426" s="466" t="n">
        <v>1052</v>
      </c>
      <c r="B426" s="467" t="n">
        <v>830.202</v>
      </c>
    </row>
    <row customHeight="1" ht="13.8" r="427" s="311">
      <c r="A427" s="466" t="n">
        <v>1052</v>
      </c>
      <c r="B427" s="467" t="n">
        <v>852.575</v>
      </c>
    </row>
    <row customHeight="1" ht="13.8" r="428" s="311">
      <c r="A428" s="466" t="n">
        <v>1065</v>
      </c>
      <c r="B428" s="467" t="n">
        <v>815.048</v>
      </c>
    </row>
    <row customHeight="1" ht="13.8" r="429" s="311">
      <c r="A429" s="466" t="n">
        <v>1078</v>
      </c>
      <c r="B429" s="467" t="n">
        <v>842.457</v>
      </c>
    </row>
    <row customHeight="1" ht="13.8" r="430" s="311">
      <c r="A430" s="466" t="n">
        <v>1078</v>
      </c>
      <c r="B430" s="467" t="n">
        <v>890.336</v>
      </c>
    </row>
    <row customHeight="1" ht="13.8" r="431" s="311">
      <c r="A431" s="466" t="n">
        <v>1078</v>
      </c>
      <c r="B431" s="467" t="n">
        <v>810.522</v>
      </c>
    </row>
    <row customHeight="1" ht="13.8" r="432" s="311">
      <c r="A432" s="466" t="n">
        <v>1091</v>
      </c>
      <c r="B432" s="467" t="n">
        <v>842.345</v>
      </c>
    </row>
    <row customHeight="1" ht="13.8" r="433" s="311">
      <c r="A433" s="466" t="n">
        <v>1065</v>
      </c>
      <c r="B433" s="467" t="n">
        <v>867.22</v>
      </c>
    </row>
    <row customHeight="1" ht="13.8" r="434" s="311">
      <c r="A434" s="466" t="n">
        <v>1052</v>
      </c>
      <c r="B434" s="467" t="n">
        <v>824.992</v>
      </c>
    </row>
    <row customHeight="1" ht="13.8" r="435" s="311">
      <c r="A435" s="466" t="n">
        <v>1039</v>
      </c>
      <c r="B435" s="467" t="n">
        <v>834.9</v>
      </c>
    </row>
    <row customHeight="1" ht="13.8" r="436" s="311">
      <c r="A436" s="466" t="n">
        <v>1039</v>
      </c>
      <c r="B436" s="467" t="n">
        <v>859.29</v>
      </c>
    </row>
    <row customHeight="1" ht="13.8" r="437" s="311">
      <c r="A437" s="466" t="n">
        <v>1013</v>
      </c>
      <c r="B437" s="467" t="n">
        <v>785.15</v>
      </c>
    </row>
    <row customHeight="1" ht="13.8" r="438" s="311">
      <c r="A438" s="466" t="n">
        <v>1026</v>
      </c>
      <c r="B438" s="467" t="n">
        <v>819.5</v>
      </c>
    </row>
    <row customHeight="1" ht="13.8" r="439" s="311">
      <c r="A439" s="466" t="n">
        <v>1039</v>
      </c>
      <c r="B439" s="467" t="n">
        <v>846.4400000000001</v>
      </c>
    </row>
    <row customHeight="1" ht="13.8" r="440" s="311">
      <c r="A440" s="466" t="n">
        <v>961</v>
      </c>
      <c r="B440" s="467" t="n">
        <v>728.72</v>
      </c>
    </row>
    <row customHeight="1" ht="13.8" r="441" s="311">
      <c r="A441" s="466" t="n">
        <v>1065</v>
      </c>
      <c r="B441" s="467" t="n">
        <v>879.723</v>
      </c>
    </row>
    <row customHeight="1" ht="13.8" r="442" s="311">
      <c r="A442" s="466" t="n">
        <v>1026</v>
      </c>
      <c r="B442" s="467" t="n">
        <v>872.246</v>
      </c>
    </row>
    <row customHeight="1" ht="13.8" r="443" s="311">
      <c r="A443" s="466" t="n">
        <v>896</v>
      </c>
      <c r="B443" s="467" t="n">
        <v>718.74</v>
      </c>
    </row>
    <row customHeight="1" ht="13.8" r="444" s="311">
      <c r="A444" s="466" t="n">
        <v>1065</v>
      </c>
      <c r="B444" s="467" t="n">
        <v>859.837</v>
      </c>
    </row>
    <row customHeight="1" ht="13.8" r="445" s="311">
      <c r="A445" s="466" t="n">
        <v>1026</v>
      </c>
      <c r="B445" s="467" t="n">
        <v>853.6660000000001</v>
      </c>
    </row>
    <row customHeight="1" ht="13.8" r="446" s="311">
      <c r="A446" s="470" t="n">
        <v>875</v>
      </c>
      <c r="B446" s="470" t="n">
        <v>460</v>
      </c>
    </row>
    <row customHeight="1" ht="13.8" r="447" s="311">
      <c r="A447" s="470" t="n">
        <v>1161</v>
      </c>
      <c r="B447" s="470" t="n">
        <v>512</v>
      </c>
    </row>
    <row customHeight="1" ht="13.8" r="448" s="311">
      <c r="A448" s="470" t="n">
        <v>1275</v>
      </c>
      <c r="B448" s="470" t="n">
        <v>687</v>
      </c>
    </row>
    <row customHeight="1" ht="13.8" r="449" s="311">
      <c r="A449" s="471" t="n">
        <v>950</v>
      </c>
      <c r="B449" s="471" t="n">
        <v>575</v>
      </c>
    </row>
    <row customHeight="1" ht="13.8" r="450" s="311">
      <c r="A450" s="471" t="n">
        <v>1168</v>
      </c>
      <c r="B450" s="471" t="n">
        <v>827</v>
      </c>
    </row>
    <row customHeight="1" ht="13.8" r="451" s="311">
      <c r="A451" s="471" t="n">
        <v>1485</v>
      </c>
      <c r="B451" s="471" t="n">
        <v>1133</v>
      </c>
    </row>
    <row customHeight="1" ht="13.8" r="452" s="311">
      <c r="A452" s="472" t="n">
        <v>1528</v>
      </c>
      <c r="B452" s="472" t="n">
        <v>1410</v>
      </c>
    </row>
    <row customHeight="1" ht="13.8" r="453" s="311">
      <c r="A453" s="472" t="n">
        <v>1522</v>
      </c>
      <c r="B453" s="472" t="n">
        <v>1373</v>
      </c>
    </row>
    <row customHeight="1" ht="13.8" r="454" s="311">
      <c r="A454" s="472" t="n">
        <v>1470</v>
      </c>
      <c r="B454" s="472" t="n">
        <v>1302</v>
      </c>
    </row>
    <row customHeight="1" ht="13.8" r="455" s="311">
      <c r="A455" s="472" t="n">
        <v>1326</v>
      </c>
      <c r="B455" s="472" t="n">
        <v>1154</v>
      </c>
    </row>
    <row customHeight="1" ht="13.8" r="456" s="311">
      <c r="A456" s="472" t="n">
        <v>1277</v>
      </c>
      <c r="B456" s="472" t="n">
        <v>1081</v>
      </c>
    </row>
    <row customHeight="1" ht="13.8" r="457" s="311">
      <c r="A457" s="472" t="n">
        <v>1185</v>
      </c>
      <c r="B457" s="472" t="n">
        <v>989</v>
      </c>
    </row>
    <row customHeight="1" ht="13.8" r="458" s="311">
      <c r="A458" s="472" t="n">
        <v>1105</v>
      </c>
      <c r="B458" s="472" t="n">
        <v>946</v>
      </c>
    </row>
    <row customHeight="1" ht="13.8" r="459" s="311">
      <c r="A459" s="472" t="n">
        <v>1062</v>
      </c>
      <c r="B459" s="472" t="n">
        <v>861</v>
      </c>
    </row>
    <row customHeight="1" ht="13.8" r="460" s="311">
      <c r="A460" s="472" t="n">
        <v>701</v>
      </c>
      <c r="B460" s="472" t="n">
        <v>636</v>
      </c>
    </row>
    <row customHeight="1" ht="13.8" r="461" s="311">
      <c r="A461" s="438" t="n">
        <v>1446.4</v>
      </c>
      <c r="B461" s="438" t="n">
        <v>1126.2</v>
      </c>
    </row>
    <row customHeight="1" ht="13.8" r="462" s="311">
      <c r="A462" s="438" t="n">
        <v>1264.1</v>
      </c>
      <c r="B462" s="438" t="n">
        <v>1031.3</v>
      </c>
    </row>
    <row customHeight="1" ht="13.8" r="463" s="311">
      <c r="A463" s="438" t="n">
        <v>1069.1</v>
      </c>
      <c r="B463" s="438" t="n">
        <v>776.1</v>
      </c>
    </row>
    <row customHeight="1" ht="13.8" r="464" s="311">
      <c r="A464" s="449" t="n">
        <v>1133.6</v>
      </c>
      <c r="B464" s="475" t="n">
        <v>781.925</v>
      </c>
    </row>
    <row customHeight="1" ht="13.8" r="465" s="311">
      <c r="A465" s="449" t="n">
        <v>1131</v>
      </c>
      <c r="B465" s="475" t="n">
        <v>783.443</v>
      </c>
    </row>
    <row customHeight="1" ht="13.8" r="466" s="311">
      <c r="A466" s="449" t="n">
        <v>1159</v>
      </c>
      <c r="B466" s="475" t="n">
        <v>789.258</v>
      </c>
    </row>
    <row customHeight="1" ht="13.8" r="467" s="311">
      <c r="A467" s="449" t="n">
        <v>1173.5</v>
      </c>
      <c r="B467" s="475" t="n">
        <v>879.226</v>
      </c>
    </row>
    <row customHeight="1" ht="13.8" r="468" s="311">
      <c r="A468" s="449" t="n">
        <v>1121</v>
      </c>
      <c r="B468" s="475" t="n">
        <v>877.624</v>
      </c>
    </row>
    <row customHeight="1" ht="13.8" r="469" s="311">
      <c r="A469" s="449" t="n">
        <v>1128.5</v>
      </c>
      <c r="B469" s="475" t="n">
        <v>875.25</v>
      </c>
    </row>
    <row customHeight="1" ht="13.8" r="470" s="311">
      <c r="A470" s="449" t="n">
        <v>1210</v>
      </c>
      <c r="B470" s="475" t="n">
        <v>951.551</v>
      </c>
    </row>
    <row customHeight="1" ht="13.8" r="471" s="311">
      <c r="A471" s="449" t="n">
        <v>1185</v>
      </c>
      <c r="B471" s="475" t="n">
        <v>920.398</v>
      </c>
    </row>
    <row customHeight="1" ht="13.8" r="472" s="311">
      <c r="A472" s="449" t="n">
        <v>1131</v>
      </c>
      <c r="B472" s="475" t="n">
        <v>865.367</v>
      </c>
    </row>
    <row customHeight="1" ht="13.8" r="473" s="311">
      <c r="A473" s="449" t="n">
        <v>1128.5</v>
      </c>
      <c r="B473" s="475" t="n">
        <v>885.273</v>
      </c>
    </row>
    <row customHeight="1" ht="13.8" r="474" s="311">
      <c r="A474" s="449" t="n">
        <v>1082.5</v>
      </c>
      <c r="B474" s="475" t="n">
        <v>878.476</v>
      </c>
    </row>
    <row customHeight="1" ht="13.8" r="475" s="311">
      <c r="A475" s="449" t="n">
        <v>1041.5</v>
      </c>
      <c r="B475" s="475" t="n">
        <v>849.16</v>
      </c>
    </row>
    <row customHeight="1" ht="13.8" r="476" s="311">
      <c r="A476" s="449" t="n">
        <v>1041</v>
      </c>
      <c r="B476" s="475" t="n">
        <v>832.83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Roman,Regularna"&amp;12 &amp;A</oddHeader>
    <oddFooter>&amp;C&amp;"Times New Roman,Regularna"&amp;12 Strona &amp;P</oddFooter>
    <evenHeader/>
    <evenFooter/>
    <firstHeader/>
    <firstFooter/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X389"/>
  <sheetViews>
    <sheetView colorId="64" defaultGridColor="1" rightToLeft="0" showFormulas="0" showGridLines="1" showOutlineSymbols="1" showRowColHeaders="1" showZeros="1" tabSelected="1" topLeftCell="S1" view="normal" workbookViewId="0" zoomScale="85" zoomScaleNormal="85" zoomScalePageLayoutView="100">
      <selection activeCell="AC31" activeCellId="0" pane="topLeft" sqref="AC31"/>
    </sheetView>
  </sheetViews>
  <sheetFormatPr baseColWidth="8" defaultRowHeight="13.8" outlineLevelRow="0" zeroHeight="0"/>
  <cols>
    <col customWidth="1" max="1025" min="1" style="309" width="10.5"/>
  </cols>
  <sheetData>
    <row customHeight="1" ht="13.8" r="1" s="311">
      <c r="A1" s="329" t="n">
        <v>240</v>
      </c>
      <c r="B1" s="329" t="n">
        <v>1507</v>
      </c>
      <c r="C1" s="309">
        <f>A1*$O$9+$P$9</f>
        <v/>
      </c>
      <c r="D1" s="309">
        <f>ABS(B1-C1)</f>
        <v/>
      </c>
      <c r="E1" s="309">
        <f>D1/$D$389</f>
        <v/>
      </c>
    </row>
    <row customHeight="1" ht="13.8" r="2" s="311">
      <c r="A2" s="329" t="n">
        <v>270</v>
      </c>
      <c r="B2" s="329" t="n">
        <v>1307</v>
      </c>
      <c r="C2" s="309">
        <f>A2*$O$9+$P$9</f>
        <v/>
      </c>
      <c r="D2" s="309">
        <f>ABS(B2-C2)</f>
        <v/>
      </c>
      <c r="E2" s="309">
        <f>D2/$D$389</f>
        <v/>
      </c>
    </row>
    <row customHeight="1" ht="13.8" r="3" s="311">
      <c r="A3" s="329" t="n">
        <v>310</v>
      </c>
      <c r="B3" s="329" t="n">
        <v>1132</v>
      </c>
      <c r="C3" s="309">
        <f>A3*$O$9+$P$9</f>
        <v/>
      </c>
      <c r="D3" s="309">
        <f>ABS(B3-C3)</f>
        <v/>
      </c>
      <c r="E3" s="309">
        <f>D3/$D$389</f>
        <v/>
      </c>
    </row>
    <row customHeight="1" ht="13.8" r="4" s="311">
      <c r="A4" s="329" t="n">
        <v>360</v>
      </c>
      <c r="B4" s="329" t="n">
        <v>1028</v>
      </c>
      <c r="C4" s="309">
        <f>A4*$O$9+$P$9</f>
        <v/>
      </c>
      <c r="D4" s="309">
        <f>ABS(B4-C4)</f>
        <v/>
      </c>
      <c r="E4" s="309">
        <f>D4/$D$389</f>
        <v/>
      </c>
    </row>
    <row customHeight="1" ht="13.8" r="5" s="311">
      <c r="A5" s="333" t="n">
        <v>390</v>
      </c>
      <c r="B5" s="333" t="n">
        <v>1064.9</v>
      </c>
      <c r="C5" s="309">
        <f>A5*$O$9+$P$9</f>
        <v/>
      </c>
      <c r="D5" s="309">
        <f>ABS(B5-C5)</f>
        <v/>
      </c>
      <c r="E5" s="309">
        <f>D5/$D$389</f>
        <v/>
      </c>
    </row>
    <row customHeight="1" ht="13.8" r="6" s="311">
      <c r="A6" s="333" t="n">
        <v>380</v>
      </c>
      <c r="B6" s="333" t="n">
        <v>1032.6</v>
      </c>
      <c r="C6" s="309">
        <f>A6*$O$9+$P$9</f>
        <v/>
      </c>
      <c r="D6" s="309">
        <f>ABS(B6-C6)</f>
        <v/>
      </c>
      <c r="E6" s="309">
        <f>D6/$D$389</f>
        <v/>
      </c>
    </row>
    <row customHeight="1" ht="13.8" r="7" s="311">
      <c r="A7" s="333" t="n">
        <v>350</v>
      </c>
      <c r="B7" s="333" t="n">
        <v>1168.8</v>
      </c>
      <c r="C7" s="309">
        <f>A7*$O$9+$P$9</f>
        <v/>
      </c>
      <c r="D7" s="309">
        <f>ABS(B7-C7)</f>
        <v/>
      </c>
      <c r="E7" s="309">
        <f>D7/$D$389</f>
        <v/>
      </c>
    </row>
    <row customHeight="1" ht="13.8" r="8" s="311">
      <c r="A8" s="333" t="n">
        <v>340</v>
      </c>
      <c r="B8" s="333" t="n">
        <v>1002.7</v>
      </c>
      <c r="C8" s="309">
        <f>A8*$O$9+$P$9</f>
        <v/>
      </c>
      <c r="D8" s="309">
        <f>ABS(B8-C8)</f>
        <v/>
      </c>
      <c r="E8" s="309">
        <f>D8/$D$389</f>
        <v/>
      </c>
    </row>
    <row customHeight="1" ht="13.8" r="9" s="311">
      <c r="A9" s="333" t="n">
        <v>330</v>
      </c>
      <c r="B9" s="333" t="n">
        <v>1259.7</v>
      </c>
      <c r="C9" s="309">
        <f>A9*$O$9+$P$9</f>
        <v/>
      </c>
      <c r="D9" s="309">
        <f>ABS(B9-C9)</f>
        <v/>
      </c>
      <c r="E9" s="309">
        <f>D9/$D$389</f>
        <v/>
      </c>
      <c r="O9" s="309">
        <f aca="false" ref="O9:X21" t="array">LINEST(B1:B388,A1:A388)</f>
        <v/>
      </c>
      <c r="P9" s="309" t="n">
        <v>2121.99223189234</v>
      </c>
      <c r="Q9" s="309" t="e">
        <v>#N/A</v>
      </c>
      <c r="R9" s="309" t="e">
        <v>#N/A</v>
      </c>
      <c r="S9" s="309" t="e">
        <v>#N/A</v>
      </c>
      <c r="T9" s="309" t="e">
        <v>#N/A</v>
      </c>
      <c r="U9" s="309" t="e">
        <v>#N/A</v>
      </c>
      <c r="V9" s="309" t="e">
        <v>#N/A</v>
      </c>
      <c r="W9" s="309" t="e">
        <v>#N/A</v>
      </c>
      <c r="X9" s="309" t="e">
        <v>#N/A</v>
      </c>
    </row>
    <row customHeight="1" ht="13.8" r="10" s="311">
      <c r="A10" s="333" t="n">
        <v>320</v>
      </c>
      <c r="B10" s="333" t="n">
        <v>1310</v>
      </c>
      <c r="C10" s="309">
        <f>A10*$O$9+$P$9</f>
        <v/>
      </c>
      <c r="D10" s="309">
        <f>ABS(B10-C10)</f>
        <v/>
      </c>
      <c r="E10" s="309">
        <f>D10/$D$389</f>
        <v/>
      </c>
      <c r="O10" s="309" t="n">
        <v>-2.94102953957257</v>
      </c>
      <c r="P10" s="309" t="n">
        <v>2121.99223189234</v>
      </c>
      <c r="Q10" s="309" t="e">
        <v>#N/A</v>
      </c>
      <c r="R10" s="309" t="e">
        <v>#N/A</v>
      </c>
      <c r="S10" s="309" t="e">
        <v>#N/A</v>
      </c>
      <c r="T10" s="309" t="e">
        <v>#N/A</v>
      </c>
      <c r="U10" s="309" t="e">
        <v>#N/A</v>
      </c>
      <c r="V10" s="309" t="e">
        <v>#N/A</v>
      </c>
      <c r="W10" s="309" t="e">
        <v>#N/A</v>
      </c>
      <c r="X10" s="309" t="e">
        <v>#N/A</v>
      </c>
    </row>
    <row customHeight="1" ht="13.8" r="11" s="311">
      <c r="A11" s="333" t="n">
        <v>290</v>
      </c>
      <c r="B11" s="333" t="n">
        <v>1428.6</v>
      </c>
      <c r="C11" s="309">
        <f>A11*$O$9+$P$9</f>
        <v/>
      </c>
      <c r="D11" s="309">
        <f>ABS(B11-C11)</f>
        <v/>
      </c>
      <c r="E11" s="309">
        <f>D11/$D$389</f>
        <v/>
      </c>
      <c r="O11" s="309" t="n">
        <v>-2.94102953957257</v>
      </c>
      <c r="P11" s="309" t="n">
        <v>2121.99223189234</v>
      </c>
      <c r="Q11" s="309" t="e">
        <v>#N/A</v>
      </c>
      <c r="R11" s="309" t="e">
        <v>#N/A</v>
      </c>
      <c r="S11" s="309" t="e">
        <v>#N/A</v>
      </c>
      <c r="T11" s="309" t="e">
        <v>#N/A</v>
      </c>
      <c r="U11" s="309" t="e">
        <v>#N/A</v>
      </c>
      <c r="V11" s="309" t="e">
        <v>#N/A</v>
      </c>
      <c r="W11" s="309" t="e">
        <v>#N/A</v>
      </c>
      <c r="X11" s="309" t="e">
        <v>#N/A</v>
      </c>
    </row>
    <row customHeight="1" ht="13.8" r="12" s="311">
      <c r="A12" s="333" t="n">
        <v>280</v>
      </c>
      <c r="B12" s="333" t="n">
        <v>1425.5</v>
      </c>
      <c r="C12" s="309">
        <f>A12*$O$9+$P$9</f>
        <v/>
      </c>
      <c r="D12" s="309">
        <f>ABS(B12-C12)</f>
        <v/>
      </c>
      <c r="E12" s="309">
        <f>D12/$D$389</f>
        <v/>
      </c>
      <c r="O12" s="309" t="n">
        <v>-2.94102953957257</v>
      </c>
      <c r="P12" s="309" t="n">
        <v>2121.99223189234</v>
      </c>
      <c r="Q12" s="309" t="e">
        <v>#N/A</v>
      </c>
      <c r="R12" s="309" t="e">
        <v>#N/A</v>
      </c>
      <c r="S12" s="309" t="e">
        <v>#N/A</v>
      </c>
      <c r="T12" s="309" t="e">
        <v>#N/A</v>
      </c>
      <c r="U12" s="309" t="e">
        <v>#N/A</v>
      </c>
      <c r="V12" s="309" t="e">
        <v>#N/A</v>
      </c>
      <c r="W12" s="309" t="e">
        <v>#N/A</v>
      </c>
      <c r="X12" s="309" t="e">
        <v>#N/A</v>
      </c>
    </row>
    <row customHeight="1" ht="13.8" r="13" s="311">
      <c r="A13" s="337" t="n">
        <v>300</v>
      </c>
      <c r="B13" s="337" t="n">
        <v>1443</v>
      </c>
      <c r="C13" s="309">
        <f>A13*$O$9+$P$9</f>
        <v/>
      </c>
      <c r="D13" s="309">
        <f>ABS(B13-C13)</f>
        <v/>
      </c>
      <c r="E13" s="309">
        <f>D13/$D$389</f>
        <v/>
      </c>
      <c r="O13" s="309" t="n">
        <v>-2.94102953957257</v>
      </c>
      <c r="P13" s="309" t="n">
        <v>2121.99223189234</v>
      </c>
      <c r="Q13" s="309" t="e">
        <v>#N/A</v>
      </c>
      <c r="R13" s="309" t="e">
        <v>#N/A</v>
      </c>
      <c r="S13" s="309" t="e">
        <v>#N/A</v>
      </c>
      <c r="T13" s="309" t="e">
        <v>#N/A</v>
      </c>
      <c r="U13" s="309" t="e">
        <v>#N/A</v>
      </c>
      <c r="V13" s="309" t="e">
        <v>#N/A</v>
      </c>
      <c r="W13" s="309" t="e">
        <v>#N/A</v>
      </c>
      <c r="X13" s="309" t="e">
        <v>#N/A</v>
      </c>
    </row>
    <row customHeight="1" ht="13.8" r="14" s="311">
      <c r="A14" s="337" t="n">
        <v>300</v>
      </c>
      <c r="B14" s="337" t="n">
        <v>1462</v>
      </c>
      <c r="C14" s="309">
        <f>A14*$O$9+$P$9</f>
        <v/>
      </c>
      <c r="D14" s="309">
        <f>ABS(B14-C14)</f>
        <v/>
      </c>
      <c r="E14" s="309">
        <f>D14/$D$389</f>
        <v/>
      </c>
      <c r="O14" s="309" t="n">
        <v>-2.94102953957257</v>
      </c>
      <c r="P14" s="309" t="n">
        <v>2121.99223189234</v>
      </c>
      <c r="Q14" s="309" t="e">
        <v>#N/A</v>
      </c>
      <c r="R14" s="309" t="e">
        <v>#N/A</v>
      </c>
      <c r="S14" s="309" t="e">
        <v>#N/A</v>
      </c>
      <c r="T14" s="309" t="e">
        <v>#N/A</v>
      </c>
      <c r="U14" s="309" t="e">
        <v>#N/A</v>
      </c>
      <c r="V14" s="309" t="e">
        <v>#N/A</v>
      </c>
      <c r="W14" s="309" t="e">
        <v>#N/A</v>
      </c>
      <c r="X14" s="309" t="e">
        <v>#N/A</v>
      </c>
    </row>
    <row customHeight="1" ht="13.8" r="15" s="311">
      <c r="A15" s="337" t="n">
        <v>400</v>
      </c>
      <c r="B15" s="337" t="n">
        <v>984</v>
      </c>
      <c r="C15" s="309">
        <f>A15*$O$9+$P$9</f>
        <v/>
      </c>
      <c r="D15" s="309">
        <f>ABS(B15-C15)</f>
        <v/>
      </c>
      <c r="E15" s="309">
        <f>D15/$D$389</f>
        <v/>
      </c>
      <c r="O15" s="309" t="n">
        <v>-2.94102953957257</v>
      </c>
      <c r="P15" s="309" t="n">
        <v>2121.99223189234</v>
      </c>
      <c r="Q15" s="309" t="e">
        <v>#N/A</v>
      </c>
      <c r="R15" s="309" t="e">
        <v>#N/A</v>
      </c>
      <c r="S15" s="309" t="e">
        <v>#N/A</v>
      </c>
      <c r="T15" s="309" t="e">
        <v>#N/A</v>
      </c>
      <c r="U15" s="309" t="e">
        <v>#N/A</v>
      </c>
      <c r="V15" s="309" t="e">
        <v>#N/A</v>
      </c>
      <c r="W15" s="309" t="e">
        <v>#N/A</v>
      </c>
      <c r="X15" s="309" t="e">
        <v>#N/A</v>
      </c>
    </row>
    <row customHeight="1" ht="13.8" r="16" s="311">
      <c r="A16" s="337" t="n">
        <v>400</v>
      </c>
      <c r="B16" s="337" t="n">
        <v>947</v>
      </c>
      <c r="C16" s="309">
        <f>A16*$O$9+$P$9</f>
        <v/>
      </c>
      <c r="D16" s="309">
        <f>ABS(B16-C16)</f>
        <v/>
      </c>
      <c r="E16" s="309">
        <f>D16/$D$389</f>
        <v/>
      </c>
      <c r="O16" s="309" t="n">
        <v>-2.94102953957257</v>
      </c>
      <c r="P16" s="309" t="n">
        <v>2121.99223189234</v>
      </c>
      <c r="Q16" s="309" t="e">
        <v>#N/A</v>
      </c>
      <c r="R16" s="309" t="e">
        <v>#N/A</v>
      </c>
      <c r="S16" s="309" t="e">
        <v>#N/A</v>
      </c>
      <c r="T16" s="309" t="e">
        <v>#N/A</v>
      </c>
      <c r="U16" s="309" t="e">
        <v>#N/A</v>
      </c>
      <c r="V16" s="309" t="e">
        <v>#N/A</v>
      </c>
      <c r="W16" s="309" t="e">
        <v>#N/A</v>
      </c>
      <c r="X16" s="309" t="e">
        <v>#N/A</v>
      </c>
    </row>
    <row customHeight="1" ht="13.8" r="17" s="311">
      <c r="A17" s="341" t="n">
        <v>300</v>
      </c>
      <c r="B17" s="341" t="n">
        <v>1361</v>
      </c>
      <c r="C17" s="309">
        <f>A17*$O$9+$P$9</f>
        <v/>
      </c>
      <c r="D17" s="309">
        <f>ABS(B17-C17)</f>
        <v/>
      </c>
      <c r="E17" s="309">
        <f>D17/$D$389</f>
        <v/>
      </c>
      <c r="O17" s="309" t="n">
        <v>-2.94102953957257</v>
      </c>
      <c r="P17" s="309" t="n">
        <v>2121.99223189234</v>
      </c>
      <c r="Q17" s="309" t="e">
        <v>#N/A</v>
      </c>
      <c r="R17" s="309" t="e">
        <v>#N/A</v>
      </c>
      <c r="S17" s="309" t="e">
        <v>#N/A</v>
      </c>
      <c r="T17" s="309" t="e">
        <v>#N/A</v>
      </c>
      <c r="U17" s="309" t="e">
        <v>#N/A</v>
      </c>
      <c r="V17" s="309" t="e">
        <v>#N/A</v>
      </c>
      <c r="W17" s="309" t="e">
        <v>#N/A</v>
      </c>
      <c r="X17" s="309" t="e">
        <v>#N/A</v>
      </c>
    </row>
    <row customHeight="1" ht="13.8" r="18" s="311">
      <c r="A18" s="341" t="n">
        <v>380</v>
      </c>
      <c r="B18" s="341" t="n">
        <v>1001</v>
      </c>
      <c r="C18" s="309">
        <f>A18*$O$9+$P$9</f>
        <v/>
      </c>
      <c r="D18" s="309">
        <f>ABS(B18-C18)</f>
        <v/>
      </c>
      <c r="E18" s="309">
        <f>D18/$D$389</f>
        <v/>
      </c>
      <c r="O18" s="309" t="n">
        <v>-2.94102953957257</v>
      </c>
      <c r="P18" s="309" t="n">
        <v>2121.99223189234</v>
      </c>
      <c r="Q18" s="309" t="e">
        <v>#N/A</v>
      </c>
      <c r="R18" s="309" t="e">
        <v>#N/A</v>
      </c>
      <c r="S18" s="309" t="e">
        <v>#N/A</v>
      </c>
      <c r="T18" s="309" t="e">
        <v>#N/A</v>
      </c>
      <c r="U18" s="309" t="e">
        <v>#N/A</v>
      </c>
      <c r="V18" s="309" t="e">
        <v>#N/A</v>
      </c>
      <c r="W18" s="309" t="e">
        <v>#N/A</v>
      </c>
      <c r="X18" s="309" t="e">
        <v>#N/A</v>
      </c>
    </row>
    <row customHeight="1" ht="13.8" r="19" s="311">
      <c r="A19" s="345" t="n">
        <v>240</v>
      </c>
      <c r="B19" s="345" t="n">
        <v>1507</v>
      </c>
      <c r="C19" s="309">
        <f>A19*$O$9+$P$9</f>
        <v/>
      </c>
      <c r="D19" s="309">
        <f>ABS(B19-C19)</f>
        <v/>
      </c>
      <c r="E19" s="309">
        <f>D19/$D$389</f>
        <v/>
      </c>
      <c r="O19" s="309" t="n">
        <v>-2.94102953957257</v>
      </c>
      <c r="P19" s="309" t="n">
        <v>2121.99223189234</v>
      </c>
      <c r="Q19" s="309" t="e">
        <v>#N/A</v>
      </c>
      <c r="R19" s="309" t="e">
        <v>#N/A</v>
      </c>
      <c r="S19" s="309" t="e">
        <v>#N/A</v>
      </c>
      <c r="T19" s="309" t="e">
        <v>#N/A</v>
      </c>
      <c r="U19" s="309" t="e">
        <v>#N/A</v>
      </c>
      <c r="V19" s="309" t="e">
        <v>#N/A</v>
      </c>
      <c r="W19" s="309" t="e">
        <v>#N/A</v>
      </c>
      <c r="X19" s="309" t="e">
        <v>#N/A</v>
      </c>
    </row>
    <row customHeight="1" ht="13.8" r="20" s="311">
      <c r="A20" s="345" t="n">
        <v>270</v>
      </c>
      <c r="B20" s="345" t="n">
        <v>1372</v>
      </c>
      <c r="C20" s="309">
        <f>A20*$O$9+$P$9</f>
        <v/>
      </c>
      <c r="D20" s="309">
        <f>ABS(B20-C20)</f>
        <v/>
      </c>
      <c r="E20" s="309">
        <f>D20/$D$389</f>
        <v/>
      </c>
      <c r="O20" s="309" t="n">
        <v>-2.94102953957257</v>
      </c>
      <c r="P20" s="309" t="n">
        <v>2121.99223189234</v>
      </c>
      <c r="Q20" s="309" t="e">
        <v>#N/A</v>
      </c>
      <c r="R20" s="309" t="e">
        <v>#N/A</v>
      </c>
      <c r="S20" s="309" t="e">
        <v>#N/A</v>
      </c>
      <c r="T20" s="309" t="e">
        <v>#N/A</v>
      </c>
      <c r="U20" s="309" t="e">
        <v>#N/A</v>
      </c>
      <c r="V20" s="309" t="e">
        <v>#N/A</v>
      </c>
      <c r="W20" s="309" t="e">
        <v>#N/A</v>
      </c>
      <c r="X20" s="309" t="e">
        <v>#N/A</v>
      </c>
    </row>
    <row customHeight="1" ht="13.8" r="21" s="311">
      <c r="A21" s="345" t="n">
        <v>310</v>
      </c>
      <c r="B21" s="345" t="n">
        <v>1132</v>
      </c>
      <c r="C21" s="309">
        <f>A21*$O$9+$P$9</f>
        <v/>
      </c>
      <c r="D21" s="309">
        <f>ABS(B21-C21)</f>
        <v/>
      </c>
      <c r="E21" s="309">
        <f>D21/$D$389</f>
        <v/>
      </c>
      <c r="O21" s="309" t="n">
        <v>-2.94102953957257</v>
      </c>
      <c r="P21" s="309" t="n">
        <v>2121.99223189234</v>
      </c>
      <c r="Q21" s="309" t="e">
        <v>#N/A</v>
      </c>
      <c r="R21" s="309" t="e">
        <v>#N/A</v>
      </c>
      <c r="S21" s="309" t="e">
        <v>#N/A</v>
      </c>
      <c r="T21" s="309" t="e">
        <v>#N/A</v>
      </c>
      <c r="U21" s="309" t="e">
        <v>#N/A</v>
      </c>
      <c r="V21" s="309" t="e">
        <v>#N/A</v>
      </c>
      <c r="W21" s="309" t="e">
        <v>#N/A</v>
      </c>
      <c r="X21" s="309" t="e">
        <v>#N/A</v>
      </c>
    </row>
    <row customHeight="1" ht="13.8" r="22" s="311">
      <c r="A22" s="345" t="n">
        <v>360</v>
      </c>
      <c r="B22" s="345" t="n">
        <v>1028</v>
      </c>
      <c r="C22" s="309">
        <f>A22*$O$9+$P$9</f>
        <v/>
      </c>
      <c r="D22" s="309">
        <f>ABS(B22-C22)</f>
        <v/>
      </c>
      <c r="E22" s="309">
        <f>D22/$D$389</f>
        <v/>
      </c>
    </row>
    <row customHeight="1" ht="13.8" r="23" s="311">
      <c r="A23" s="350" t="n">
        <v>260</v>
      </c>
      <c r="B23" s="350" t="n">
        <v>1343</v>
      </c>
      <c r="C23" s="309">
        <f>A23*$O$9+$P$9</f>
        <v/>
      </c>
      <c r="D23" s="309">
        <f>ABS(B23-C23)</f>
        <v/>
      </c>
      <c r="E23" s="309">
        <f>D23/$D$389</f>
        <v/>
      </c>
    </row>
    <row customHeight="1" ht="13.8" r="24" s="311">
      <c r="A24" s="350" t="n">
        <v>300</v>
      </c>
      <c r="B24" s="350" t="n">
        <v>1065</v>
      </c>
      <c r="C24" s="309">
        <f>A24*$O$9+$P$9</f>
        <v/>
      </c>
      <c r="D24" s="309">
        <f>ABS(B24-C24)</f>
        <v/>
      </c>
      <c r="E24" s="309">
        <f>D24/$D$389</f>
        <v/>
      </c>
    </row>
    <row customHeight="1" ht="13.8" r="25" s="311">
      <c r="A25" s="350" t="n">
        <v>300</v>
      </c>
      <c r="B25" s="350" t="n">
        <v>1381</v>
      </c>
      <c r="C25" s="309">
        <f>A25*$O$9+$P$9</f>
        <v/>
      </c>
      <c r="D25" s="309">
        <f>ABS(B25-C25)</f>
        <v/>
      </c>
      <c r="E25" s="309">
        <f>D25/$D$389</f>
        <v/>
      </c>
    </row>
    <row customHeight="1" ht="13.8" r="26" s="311">
      <c r="A26" s="350" t="n">
        <v>330</v>
      </c>
      <c r="B26" s="350" t="n">
        <v>1201</v>
      </c>
      <c r="C26" s="309">
        <f>A26*$O$9+$P$9</f>
        <v/>
      </c>
      <c r="D26" s="309">
        <f>ABS(B26-C26)</f>
        <v/>
      </c>
      <c r="E26" s="309">
        <f>D26/$D$389</f>
        <v/>
      </c>
    </row>
    <row customHeight="1" ht="13.8" r="27" s="311">
      <c r="A27" s="350" t="n">
        <v>330</v>
      </c>
      <c r="B27" s="350" t="n">
        <v>1255</v>
      </c>
      <c r="C27" s="309">
        <f>A27*$O$9+$P$9</f>
        <v/>
      </c>
      <c r="D27" s="309">
        <f>ABS(B27-C27)</f>
        <v/>
      </c>
      <c r="E27" s="309">
        <f>D27/$D$389</f>
        <v/>
      </c>
    </row>
    <row customHeight="1" ht="13.8" r="28" s="311">
      <c r="A28" s="350" t="n">
        <v>360</v>
      </c>
      <c r="B28" s="350" t="n">
        <v>1068</v>
      </c>
      <c r="C28" s="309">
        <f>A28*$O$9+$P$9</f>
        <v/>
      </c>
      <c r="D28" s="309">
        <f>ABS(B28-C28)</f>
        <v/>
      </c>
      <c r="E28" s="309">
        <f>D28/$D$389</f>
        <v/>
      </c>
    </row>
    <row customHeight="1" ht="13.8" r="29" s="311">
      <c r="A29" s="350" t="n">
        <v>380</v>
      </c>
      <c r="B29" s="350" t="n">
        <v>960</v>
      </c>
      <c r="C29" s="309">
        <f>A29*$O$9+$P$9</f>
        <v/>
      </c>
      <c r="D29" s="309">
        <f>ABS(B29-C29)</f>
        <v/>
      </c>
      <c r="E29" s="309">
        <f>D29/$D$389</f>
        <v/>
      </c>
    </row>
    <row customHeight="1" ht="13.8" r="30" s="311">
      <c r="A30" s="350" t="n">
        <v>400</v>
      </c>
      <c r="B30" s="350" t="n">
        <v>950</v>
      </c>
      <c r="C30" s="309">
        <f>A30*$O$9+$P$9</f>
        <v/>
      </c>
      <c r="D30" s="309">
        <f>ABS(B30-C30)</f>
        <v/>
      </c>
      <c r="E30" s="309">
        <f>D30/$D$389</f>
        <v/>
      </c>
    </row>
    <row customHeight="1" ht="13.8" r="31" s="311">
      <c r="A31" s="353" t="n">
        <v>250</v>
      </c>
      <c r="B31" s="353" t="n">
        <v>997</v>
      </c>
      <c r="C31" s="309">
        <f>A31*$O$9+$P$9</f>
        <v/>
      </c>
      <c r="D31" s="309">
        <f>ABS(B31-C31)</f>
        <v/>
      </c>
      <c r="E31" s="309">
        <f>D31/$D$389</f>
        <v/>
      </c>
    </row>
    <row customHeight="1" ht="13.8" r="32" s="311">
      <c r="A32" s="353" t="n">
        <v>250</v>
      </c>
      <c r="B32" s="353" t="n">
        <v>1139</v>
      </c>
      <c r="C32" s="309">
        <f>A32*$O$9+$P$9</f>
        <v/>
      </c>
      <c r="D32" s="309">
        <f>ABS(B32-C32)</f>
        <v/>
      </c>
      <c r="E32" s="309">
        <f>D32/$D$389</f>
        <v/>
      </c>
    </row>
    <row customHeight="1" ht="13.8" r="33" s="311">
      <c r="A33" s="353" t="n">
        <v>250</v>
      </c>
      <c r="B33" s="353" t="n">
        <v>1124</v>
      </c>
      <c r="C33" s="309">
        <f>A33*$O$9+$P$9</f>
        <v/>
      </c>
      <c r="D33" s="309">
        <f>ABS(B33-C33)</f>
        <v/>
      </c>
      <c r="E33" s="309">
        <f>D33/$D$389</f>
        <v/>
      </c>
    </row>
    <row customHeight="1" ht="13.8" r="34" s="311">
      <c r="A34" s="353" t="n">
        <v>250</v>
      </c>
      <c r="B34" s="353" t="n">
        <v>1116</v>
      </c>
      <c r="C34" s="309">
        <f>A34*$O$9+$P$9</f>
        <v/>
      </c>
      <c r="D34" s="309">
        <f>ABS(B34-C34)</f>
        <v/>
      </c>
      <c r="E34" s="309">
        <f>D34/$D$389</f>
        <v/>
      </c>
    </row>
    <row customHeight="1" ht="13.8" r="35" s="311">
      <c r="A35" s="353" t="n">
        <v>300</v>
      </c>
      <c r="B35" s="353" t="n">
        <v>831</v>
      </c>
      <c r="C35" s="309">
        <f>A35*$O$9+$P$9</f>
        <v/>
      </c>
      <c r="D35" s="309">
        <f>ABS(B35-C35)</f>
        <v/>
      </c>
      <c r="E35" s="309">
        <f>D35/$D$389</f>
        <v/>
      </c>
    </row>
    <row customHeight="1" ht="13.8" r="36" s="311">
      <c r="A36" s="353" t="n">
        <v>300</v>
      </c>
      <c r="B36" s="353" t="n">
        <v>983</v>
      </c>
      <c r="C36" s="309">
        <f>A36*$O$9+$P$9</f>
        <v/>
      </c>
      <c r="D36" s="309">
        <f>ABS(B36-C36)</f>
        <v/>
      </c>
      <c r="E36" s="309">
        <f>D36/$D$389</f>
        <v/>
      </c>
    </row>
    <row customHeight="1" ht="13.8" r="37" s="311">
      <c r="A37" s="353" t="n">
        <v>300</v>
      </c>
      <c r="B37" s="353" t="n">
        <v>965</v>
      </c>
      <c r="C37" s="309">
        <f>A37*$O$9+$P$9</f>
        <v/>
      </c>
      <c r="D37" s="309">
        <f>ABS(B37-C37)</f>
        <v/>
      </c>
      <c r="E37" s="309">
        <f>D37/$D$389</f>
        <v/>
      </c>
    </row>
    <row customHeight="1" ht="13.8" r="38" s="311">
      <c r="A38" s="353" t="n">
        <v>300</v>
      </c>
      <c r="B38" s="353" t="n">
        <v>976</v>
      </c>
      <c r="C38" s="309">
        <f>A38*$O$9+$P$9</f>
        <v/>
      </c>
      <c r="D38" s="309">
        <f>ABS(B38-C38)</f>
        <v/>
      </c>
      <c r="E38" s="309">
        <f>D38/$D$389</f>
        <v/>
      </c>
    </row>
    <row customHeight="1" ht="13.8" r="39" s="311">
      <c r="A39" s="353" t="n">
        <v>350</v>
      </c>
      <c r="B39" s="353" t="n">
        <v>724</v>
      </c>
      <c r="C39" s="309">
        <f>A39*$O$9+$P$9</f>
        <v/>
      </c>
      <c r="D39" s="309">
        <f>ABS(B39-C39)</f>
        <v/>
      </c>
      <c r="E39" s="309">
        <f>D39/$D$389</f>
        <v/>
      </c>
    </row>
    <row customHeight="1" ht="13.8" r="40" s="311">
      <c r="A40" s="353" t="n">
        <v>350</v>
      </c>
      <c r="B40" s="353" t="n">
        <v>871</v>
      </c>
      <c r="C40" s="309">
        <f>A40*$O$9+$P$9</f>
        <v/>
      </c>
      <c r="D40" s="309">
        <f>ABS(B40-C40)</f>
        <v/>
      </c>
      <c r="E40" s="309">
        <f>D40/$D$389</f>
        <v/>
      </c>
    </row>
    <row customHeight="1" ht="13.8" r="41" s="311">
      <c r="A41" s="353" t="n">
        <v>350</v>
      </c>
      <c r="B41" s="353" t="n">
        <v>849</v>
      </c>
      <c r="C41" s="309">
        <f>A41*$O$9+$P$9</f>
        <v/>
      </c>
      <c r="D41" s="309">
        <f>ABS(B41-C41)</f>
        <v/>
      </c>
      <c r="E41" s="309">
        <f>D41/$D$389</f>
        <v/>
      </c>
    </row>
    <row customHeight="1" ht="13.8" r="42" s="311">
      <c r="A42" s="353" t="n">
        <v>350</v>
      </c>
      <c r="B42" s="353" t="n">
        <v>861</v>
      </c>
      <c r="C42" s="309">
        <f>A42*$O$9+$P$9</f>
        <v/>
      </c>
      <c r="D42" s="309">
        <f>ABS(B42-C42)</f>
        <v/>
      </c>
      <c r="E42" s="309">
        <f>D42/$D$389</f>
        <v/>
      </c>
    </row>
    <row customHeight="1" ht="13.8" r="43" s="311">
      <c r="A43" s="353" t="n">
        <v>250</v>
      </c>
      <c r="B43" s="353" t="n">
        <v>1039</v>
      </c>
      <c r="C43" s="309">
        <f>A43*$O$9+$P$9</f>
        <v/>
      </c>
      <c r="D43" s="309">
        <f>ABS(B43-C43)</f>
        <v/>
      </c>
      <c r="E43" s="309">
        <f>D43/$D$389</f>
        <v/>
      </c>
    </row>
    <row customHeight="1" ht="13.8" r="44" s="311">
      <c r="A44" s="353" t="n">
        <v>250</v>
      </c>
      <c r="B44" s="353" t="n">
        <v>1181</v>
      </c>
      <c r="C44" s="309">
        <f>A44*$O$9+$P$9</f>
        <v/>
      </c>
      <c r="D44" s="309">
        <f>ABS(B44-C44)</f>
        <v/>
      </c>
      <c r="E44" s="309">
        <f>D44/$D$389</f>
        <v/>
      </c>
    </row>
    <row customHeight="1" ht="13.8" r="45" s="311">
      <c r="A45" s="353" t="n">
        <v>250</v>
      </c>
      <c r="B45" s="353" t="n">
        <v>1162</v>
      </c>
      <c r="C45" s="309">
        <f>A45*$O$9+$P$9</f>
        <v/>
      </c>
      <c r="D45" s="309">
        <f>ABS(B45-C45)</f>
        <v/>
      </c>
      <c r="E45" s="309">
        <f>D45/$D$389</f>
        <v/>
      </c>
    </row>
    <row customHeight="1" ht="13.8" r="46" s="311">
      <c r="A46" s="353" t="n">
        <v>250</v>
      </c>
      <c r="B46" s="353" t="n">
        <v>1168</v>
      </c>
      <c r="C46" s="309">
        <f>A46*$O$9+$P$9</f>
        <v/>
      </c>
      <c r="D46" s="309">
        <f>ABS(B46-C46)</f>
        <v/>
      </c>
      <c r="E46" s="309">
        <f>D46/$D$389</f>
        <v/>
      </c>
    </row>
    <row customHeight="1" ht="13.8" r="47" s="311">
      <c r="A47" s="353" t="n">
        <v>300</v>
      </c>
      <c r="B47" s="353" t="n">
        <v>873</v>
      </c>
      <c r="C47" s="309">
        <f>A47*$O$9+$P$9</f>
        <v/>
      </c>
      <c r="D47" s="309">
        <f>ABS(B47-C47)</f>
        <v/>
      </c>
      <c r="E47" s="309">
        <f>D47/$D$389</f>
        <v/>
      </c>
    </row>
    <row customHeight="1" ht="13.8" r="48" s="311">
      <c r="A48" s="353" t="n">
        <v>300</v>
      </c>
      <c r="B48" s="353" t="n">
        <v>1017</v>
      </c>
      <c r="C48" s="309">
        <f>A48*$O$9+$P$9</f>
        <v/>
      </c>
      <c r="D48" s="309">
        <f>ABS(B48-C48)</f>
        <v/>
      </c>
      <c r="E48" s="309">
        <f>D48/$D$389</f>
        <v/>
      </c>
    </row>
    <row customHeight="1" ht="13.8" r="49" s="311">
      <c r="A49" s="353" t="n">
        <v>300</v>
      </c>
      <c r="B49" s="353" t="n">
        <v>1034</v>
      </c>
      <c r="C49" s="309">
        <f>A49*$O$9+$P$9</f>
        <v/>
      </c>
      <c r="D49" s="309">
        <f>ABS(B49-C49)</f>
        <v/>
      </c>
      <c r="E49" s="309">
        <f>D49/$D$389</f>
        <v/>
      </c>
    </row>
    <row customHeight="1" ht="13.8" r="50" s="311">
      <c r="A50" s="353" t="n">
        <v>300</v>
      </c>
      <c r="B50" s="353" t="n">
        <v>1030</v>
      </c>
      <c r="C50" s="309">
        <f>A50*$O$9+$P$9</f>
        <v/>
      </c>
      <c r="D50" s="309">
        <f>ABS(B50-C50)</f>
        <v/>
      </c>
      <c r="E50" s="309">
        <f>D50/$D$389</f>
        <v/>
      </c>
    </row>
    <row customHeight="1" ht="13.8" r="51" s="311">
      <c r="A51" s="353" t="n">
        <v>350</v>
      </c>
      <c r="B51" s="353" t="n">
        <v>778</v>
      </c>
      <c r="C51" s="309">
        <f>A51*$O$9+$P$9</f>
        <v/>
      </c>
      <c r="D51" s="309">
        <f>ABS(B51-C51)</f>
        <v/>
      </c>
      <c r="E51" s="309">
        <f>D51/$D$389</f>
        <v/>
      </c>
    </row>
    <row customHeight="1" ht="13.8" r="52" s="311">
      <c r="A52" s="353" t="n">
        <v>350</v>
      </c>
      <c r="B52" s="353" t="n">
        <v>928</v>
      </c>
      <c r="C52" s="309">
        <f>A52*$O$9+$P$9</f>
        <v/>
      </c>
      <c r="D52" s="309">
        <f>ABS(B52-C52)</f>
        <v/>
      </c>
      <c r="E52" s="309">
        <f>D52/$D$389</f>
        <v/>
      </c>
    </row>
    <row customHeight="1" ht="13.8" r="53" s="311">
      <c r="A53" s="353" t="n">
        <v>350</v>
      </c>
      <c r="B53" s="353" t="n">
        <v>921</v>
      </c>
      <c r="C53" s="309">
        <f>A53*$O$9+$P$9</f>
        <v/>
      </c>
      <c r="D53" s="309">
        <f>ABS(B53-C53)</f>
        <v/>
      </c>
      <c r="E53" s="309">
        <f>D53/$D$389</f>
        <v/>
      </c>
    </row>
    <row customHeight="1" ht="13.8" r="54" s="311">
      <c r="A54" s="353" t="n">
        <v>350</v>
      </c>
      <c r="B54" s="353" t="n">
        <v>907</v>
      </c>
      <c r="C54" s="309">
        <f>A54*$O$9+$P$9</f>
        <v/>
      </c>
      <c r="D54" s="309">
        <f>ABS(B54-C54)</f>
        <v/>
      </c>
      <c r="E54" s="309">
        <f>D54/$D$389</f>
        <v/>
      </c>
    </row>
    <row customHeight="1" ht="13.8" r="55" s="311">
      <c r="A55" s="353" t="n">
        <v>250</v>
      </c>
      <c r="B55" s="353" t="n">
        <v>1010</v>
      </c>
      <c r="C55" s="309">
        <f>A55*$O$9+$P$9</f>
        <v/>
      </c>
      <c r="D55" s="309">
        <f>ABS(B55-C55)</f>
        <v/>
      </c>
      <c r="E55" s="309">
        <f>D55/$D$389</f>
        <v/>
      </c>
    </row>
    <row customHeight="1" ht="13.8" r="56" s="311">
      <c r="A56" s="353" t="n">
        <v>250</v>
      </c>
      <c r="B56" s="353" t="n">
        <v>1156</v>
      </c>
      <c r="C56" s="309">
        <f>A56*$O$9+$P$9</f>
        <v/>
      </c>
      <c r="D56" s="309">
        <f>ABS(B56-C56)</f>
        <v/>
      </c>
      <c r="E56" s="309">
        <f>D56/$D$389</f>
        <v/>
      </c>
    </row>
    <row customHeight="1" ht="13.8" r="57" s="311">
      <c r="A57" s="353" t="n">
        <v>250</v>
      </c>
      <c r="B57" s="353" t="n">
        <v>1160</v>
      </c>
      <c r="C57" s="309">
        <f>A57*$O$9+$P$9</f>
        <v/>
      </c>
      <c r="D57" s="309">
        <f>ABS(B57-C57)</f>
        <v/>
      </c>
      <c r="E57" s="309">
        <f>D57/$D$389</f>
        <v/>
      </c>
    </row>
    <row customHeight="1" ht="13.8" r="58" s="311">
      <c r="A58" s="353" t="n">
        <v>250</v>
      </c>
      <c r="B58" s="353" t="n">
        <v>1121</v>
      </c>
      <c r="C58" s="309">
        <f>A58*$O$9+$P$9</f>
        <v/>
      </c>
      <c r="D58" s="309">
        <f>ABS(B58-C58)</f>
        <v/>
      </c>
      <c r="E58" s="309">
        <f>D58/$D$389</f>
        <v/>
      </c>
    </row>
    <row customHeight="1" ht="13.8" r="59" s="311">
      <c r="A59" s="353" t="n">
        <v>300</v>
      </c>
      <c r="B59" s="353" t="n">
        <v>852</v>
      </c>
      <c r="C59" s="309">
        <f>A59*$O$9+$P$9</f>
        <v/>
      </c>
      <c r="D59" s="309">
        <f>ABS(B59-C59)</f>
        <v/>
      </c>
      <c r="E59" s="309">
        <f>D59/$D$389</f>
        <v/>
      </c>
    </row>
    <row customHeight="1" ht="13.8" r="60" s="311">
      <c r="A60" s="353" t="n">
        <v>300</v>
      </c>
      <c r="B60" s="353" t="n">
        <v>1003</v>
      </c>
      <c r="C60" s="309">
        <f>A60*$O$9+$P$9</f>
        <v/>
      </c>
      <c r="D60" s="309">
        <f>ABS(B60-C60)</f>
        <v/>
      </c>
      <c r="E60" s="309">
        <f>D60/$D$389</f>
        <v/>
      </c>
    </row>
    <row customHeight="1" ht="13.8" r="61" s="311">
      <c r="A61" s="353" t="n">
        <v>300</v>
      </c>
      <c r="B61" s="353" t="n">
        <v>1018</v>
      </c>
      <c r="C61" s="309">
        <f>A61*$O$9+$P$9</f>
        <v/>
      </c>
      <c r="D61" s="309">
        <f>ABS(B61-C61)</f>
        <v/>
      </c>
      <c r="E61" s="309">
        <f>D61/$D$389</f>
        <v/>
      </c>
    </row>
    <row customHeight="1" ht="13.8" r="62" s="311">
      <c r="A62" s="353" t="n">
        <v>300</v>
      </c>
      <c r="B62" s="353" t="n">
        <v>997</v>
      </c>
      <c r="C62" s="309">
        <f>A62*$O$9+$P$9</f>
        <v/>
      </c>
      <c r="D62" s="309">
        <f>ABS(B62-C62)</f>
        <v/>
      </c>
      <c r="E62" s="309">
        <f>D62/$D$389</f>
        <v/>
      </c>
    </row>
    <row customHeight="1" ht="13.8" r="63" s="311">
      <c r="A63" s="353" t="n">
        <v>350</v>
      </c>
      <c r="B63" s="353" t="n">
        <v>757</v>
      </c>
      <c r="C63" s="309">
        <f>A63*$O$9+$P$9</f>
        <v/>
      </c>
      <c r="D63" s="309">
        <f>ABS(B63-C63)</f>
        <v/>
      </c>
      <c r="E63" s="309">
        <f>D63/$D$389</f>
        <v/>
      </c>
    </row>
    <row customHeight="1" ht="13.8" r="64" s="311">
      <c r="A64" s="353" t="n">
        <v>350</v>
      </c>
      <c r="B64" s="353" t="n">
        <v>905</v>
      </c>
      <c r="C64" s="309">
        <f>A64*$O$9+$P$9</f>
        <v/>
      </c>
      <c r="D64" s="309">
        <f>ABS(B64-C64)</f>
        <v/>
      </c>
      <c r="E64" s="309">
        <f>D64/$D$389</f>
        <v/>
      </c>
    </row>
    <row customHeight="1" ht="13.8" r="65" s="311">
      <c r="A65" s="353" t="n">
        <v>350</v>
      </c>
      <c r="B65" s="353" t="n">
        <v>889</v>
      </c>
      <c r="C65" s="309">
        <f>A65*$O$9+$P$9</f>
        <v/>
      </c>
      <c r="D65" s="309">
        <f>ABS(B65-C65)</f>
        <v/>
      </c>
      <c r="E65" s="309">
        <f>D65/$D$389</f>
        <v/>
      </c>
    </row>
    <row customHeight="1" ht="13.8" r="66" s="311">
      <c r="A66" s="353" t="n">
        <v>350</v>
      </c>
      <c r="B66" s="353" t="n">
        <v>898</v>
      </c>
      <c r="C66" s="309">
        <f>A66*$O$9+$P$9</f>
        <v/>
      </c>
      <c r="D66" s="309">
        <f>ABS(B66-C66)</f>
        <v/>
      </c>
      <c r="E66" s="309">
        <f>D66/$D$389</f>
        <v/>
      </c>
    </row>
    <row customHeight="1" ht="13.8" r="67" s="311">
      <c r="A67" s="370" t="n">
        <v>275</v>
      </c>
      <c r="B67" s="370" t="n">
        <v>1171</v>
      </c>
      <c r="C67" s="309">
        <f>A67*$O$9+$P$9</f>
        <v/>
      </c>
      <c r="D67" s="309">
        <f>ABS(B67-C67)</f>
        <v/>
      </c>
      <c r="E67" s="309">
        <f>D67/$D$389</f>
        <v/>
      </c>
    </row>
    <row customHeight="1" ht="13.8" r="68" s="311">
      <c r="A68" s="370" t="n">
        <v>275</v>
      </c>
      <c r="B68" s="370" t="n">
        <v>1291</v>
      </c>
      <c r="C68" s="309">
        <f>A68*$O$9+$P$9</f>
        <v/>
      </c>
      <c r="D68" s="309">
        <f>ABS(B68-C68)</f>
        <v/>
      </c>
      <c r="E68" s="309">
        <f>D68/$D$389</f>
        <v/>
      </c>
    </row>
    <row customHeight="1" ht="13.8" r="69" s="311">
      <c r="A69" s="377" t="n">
        <v>275</v>
      </c>
      <c r="B69" s="377" t="n">
        <v>1247</v>
      </c>
      <c r="C69" s="309">
        <f>A69*$O$9+$P$9</f>
        <v/>
      </c>
      <c r="D69" s="309">
        <f>ABS(B69-C69)</f>
        <v/>
      </c>
      <c r="E69" s="309">
        <f>D69/$D$389</f>
        <v/>
      </c>
    </row>
    <row customHeight="1" ht="13.8" r="70" s="311">
      <c r="A70" s="383" t="n">
        <v>300</v>
      </c>
      <c r="B70" s="383" t="n">
        <v>1433.9</v>
      </c>
      <c r="C70" s="309">
        <f>A70*$O$9+$P$9</f>
        <v/>
      </c>
      <c r="D70" s="309">
        <f>ABS(B70-C70)</f>
        <v/>
      </c>
      <c r="E70" s="309">
        <f>D70/$D$389</f>
        <v/>
      </c>
    </row>
    <row customHeight="1" ht="13.8" r="71" s="311">
      <c r="A71" s="383" t="n">
        <v>360</v>
      </c>
      <c r="B71" s="383" t="n">
        <v>1115.1</v>
      </c>
      <c r="C71" s="309">
        <f>A71*$O$9+$P$9</f>
        <v/>
      </c>
      <c r="D71" s="309">
        <f>ABS(B71-C71)</f>
        <v/>
      </c>
      <c r="E71" s="309">
        <f>D71/$D$389</f>
        <v/>
      </c>
    </row>
    <row customHeight="1" ht="13.8" r="72" s="311">
      <c r="A72" s="383" t="n">
        <v>360</v>
      </c>
      <c r="B72" s="383" t="n">
        <v>1134.5</v>
      </c>
      <c r="C72" s="309">
        <f>A72*$O$9+$P$9</f>
        <v/>
      </c>
      <c r="D72" s="309">
        <f>ABS(B72-C72)</f>
        <v/>
      </c>
      <c r="E72" s="309">
        <f>D72/$D$389</f>
        <v/>
      </c>
    </row>
    <row customHeight="1" ht="13.8" r="73" s="311">
      <c r="A73" s="390" t="n">
        <v>370</v>
      </c>
      <c r="B73" s="390" t="n">
        <v>1071</v>
      </c>
      <c r="C73" s="309">
        <f>A73*$O$9+$P$9</f>
        <v/>
      </c>
      <c r="D73" s="309">
        <f>ABS(B73-C73)</f>
        <v/>
      </c>
      <c r="E73" s="309">
        <f>D73/$D$389</f>
        <v/>
      </c>
    </row>
    <row customHeight="1" ht="13.8" r="74" s="311">
      <c r="A74" s="390" t="n">
        <v>370</v>
      </c>
      <c r="B74" s="390" t="n">
        <v>1058</v>
      </c>
      <c r="C74" s="309">
        <f>A74*$O$9+$P$9</f>
        <v/>
      </c>
      <c r="D74" s="309">
        <f>ABS(B74-C74)</f>
        <v/>
      </c>
      <c r="E74" s="309">
        <f>D74/$D$389</f>
        <v/>
      </c>
    </row>
    <row customHeight="1" ht="13.8" r="75" s="311">
      <c r="A75" s="390" t="n">
        <v>370</v>
      </c>
      <c r="B75" s="390" t="n">
        <v>1129</v>
      </c>
      <c r="C75" s="309">
        <f>A75*$O$9+$P$9</f>
        <v/>
      </c>
      <c r="D75" s="309">
        <f>ABS(B75-C75)</f>
        <v/>
      </c>
      <c r="E75" s="309">
        <f>D75/$D$389</f>
        <v/>
      </c>
    </row>
    <row customHeight="1" ht="13.8" r="76" s="311">
      <c r="A76" s="390" t="n">
        <v>370</v>
      </c>
      <c r="B76" s="390" t="n">
        <v>1149</v>
      </c>
      <c r="C76" s="309">
        <f>A76*$O$9+$P$9</f>
        <v/>
      </c>
      <c r="D76" s="309">
        <f>ABS(B76-C76)</f>
        <v/>
      </c>
      <c r="E76" s="309">
        <f>D76/$D$389</f>
        <v/>
      </c>
    </row>
    <row customHeight="1" ht="13.8" r="77" s="311">
      <c r="A77" s="390" t="n">
        <v>370</v>
      </c>
      <c r="B77" s="390" t="n">
        <v>1210</v>
      </c>
      <c r="C77" s="309">
        <f>A77*$O$9+$P$9</f>
        <v/>
      </c>
      <c r="D77" s="309">
        <f>ABS(B77-C77)</f>
        <v/>
      </c>
      <c r="E77" s="309">
        <f>D77/$D$389</f>
        <v/>
      </c>
    </row>
    <row customHeight="1" ht="13.8" r="78" s="311">
      <c r="A78" s="390" t="n">
        <v>370</v>
      </c>
      <c r="B78" s="390" t="n">
        <v>1180</v>
      </c>
      <c r="C78" s="309">
        <f>A78*$O$9+$P$9</f>
        <v/>
      </c>
      <c r="D78" s="309">
        <f>ABS(B78-C78)</f>
        <v/>
      </c>
      <c r="E78" s="309">
        <f>D78/$D$389</f>
        <v/>
      </c>
    </row>
    <row customHeight="1" ht="13.8" r="79" s="311">
      <c r="A79" s="390" t="n">
        <v>370</v>
      </c>
      <c r="B79" s="390" t="n">
        <v>1169</v>
      </c>
      <c r="C79" s="309">
        <f>A79*$O$9+$P$9</f>
        <v/>
      </c>
      <c r="D79" s="309">
        <f>ABS(B79-C79)</f>
        <v/>
      </c>
      <c r="E79" s="309">
        <f>D79/$D$389</f>
        <v/>
      </c>
    </row>
    <row customHeight="1" ht="13.8" r="80" s="311">
      <c r="A80" s="390" t="n">
        <v>370</v>
      </c>
      <c r="B80" s="390" t="n">
        <v>1203</v>
      </c>
      <c r="C80" s="309">
        <f>A80*$O$9+$P$9</f>
        <v/>
      </c>
      <c r="D80" s="309">
        <f>ABS(B80-C80)</f>
        <v/>
      </c>
      <c r="E80" s="309">
        <f>D80/$D$389</f>
        <v/>
      </c>
    </row>
    <row customHeight="1" ht="13.8" r="81" s="311">
      <c r="A81" s="390" t="n">
        <v>370</v>
      </c>
      <c r="B81" s="390" t="n">
        <v>1137</v>
      </c>
      <c r="C81" s="309">
        <f>A81*$O$9+$P$9</f>
        <v/>
      </c>
      <c r="D81" s="309">
        <f>ABS(B81-C81)</f>
        <v/>
      </c>
      <c r="E81" s="309">
        <f>D81/$D$389</f>
        <v/>
      </c>
    </row>
    <row customHeight="1" ht="13.8" r="82" s="311">
      <c r="A82" s="390" t="n">
        <v>370</v>
      </c>
      <c r="B82" s="390" t="n">
        <v>1086</v>
      </c>
      <c r="C82" s="309">
        <f>A82*$O$9+$P$9</f>
        <v/>
      </c>
      <c r="D82" s="309">
        <f>ABS(B82-C82)</f>
        <v/>
      </c>
      <c r="E82" s="309">
        <f>D82/$D$389</f>
        <v/>
      </c>
    </row>
    <row customHeight="1" ht="13.8" r="83" s="311">
      <c r="A83" s="390" t="n">
        <v>370</v>
      </c>
      <c r="B83" s="390" t="n">
        <v>1149</v>
      </c>
      <c r="C83" s="309">
        <f>A83*$O$9+$P$9</f>
        <v/>
      </c>
      <c r="D83" s="309">
        <f>ABS(B83-C83)</f>
        <v/>
      </c>
      <c r="E83" s="309">
        <f>D83/$D$389</f>
        <v/>
      </c>
    </row>
    <row customHeight="1" ht="13.8" r="84" s="311">
      <c r="A84" s="390" t="n">
        <v>370</v>
      </c>
      <c r="B84" s="390" t="n">
        <v>1172</v>
      </c>
      <c r="C84" s="309">
        <f>A84*$O$9+$P$9</f>
        <v/>
      </c>
      <c r="D84" s="309">
        <f>ABS(B84-C84)</f>
        <v/>
      </c>
      <c r="E84" s="309">
        <f>D84/$D$389</f>
        <v/>
      </c>
    </row>
    <row customHeight="1" ht="13.8" r="85" s="311">
      <c r="A85" s="390" t="n">
        <v>370</v>
      </c>
      <c r="B85" s="390" t="n">
        <v>1167</v>
      </c>
      <c r="C85" s="309">
        <f>A85*$O$9+$P$9</f>
        <v/>
      </c>
      <c r="D85" s="309">
        <f>ABS(B85-C85)</f>
        <v/>
      </c>
      <c r="E85" s="309">
        <f>D85/$D$389</f>
        <v/>
      </c>
    </row>
    <row customHeight="1" ht="13.8" r="86" s="311">
      <c r="A86" s="390" t="n">
        <v>370</v>
      </c>
      <c r="B86" s="390" t="n">
        <v>1149</v>
      </c>
      <c r="C86" s="309">
        <f>A86*$O$9+$P$9</f>
        <v/>
      </c>
      <c r="D86" s="309">
        <f>ABS(B86-C86)</f>
        <v/>
      </c>
      <c r="E86" s="309">
        <f>D86/$D$389</f>
        <v/>
      </c>
    </row>
    <row customHeight="1" ht="13.8" r="87" s="311">
      <c r="A87" s="390" t="n">
        <v>370</v>
      </c>
      <c r="B87" s="390" t="n">
        <v>1180</v>
      </c>
      <c r="C87" s="309">
        <f>A87*$O$9+$P$9</f>
        <v/>
      </c>
      <c r="D87" s="309">
        <f>ABS(B87-C87)</f>
        <v/>
      </c>
      <c r="E87" s="309">
        <f>D87/$D$389</f>
        <v/>
      </c>
    </row>
    <row customHeight="1" ht="13.8" r="88" s="311">
      <c r="A88" s="390" t="n">
        <v>370</v>
      </c>
      <c r="B88" s="390" t="n">
        <v>1186</v>
      </c>
      <c r="C88" s="309">
        <f>A88*$O$9+$P$9</f>
        <v/>
      </c>
      <c r="D88" s="309">
        <f>ABS(B88-C88)</f>
        <v/>
      </c>
      <c r="E88" s="309">
        <f>D88/$D$389</f>
        <v/>
      </c>
    </row>
    <row customHeight="1" ht="13.8" r="89" s="311">
      <c r="A89" s="390" t="n">
        <v>370</v>
      </c>
      <c r="B89" s="390" t="n">
        <v>1154</v>
      </c>
      <c r="C89" s="309">
        <f>A89*$O$9+$P$9</f>
        <v/>
      </c>
      <c r="D89" s="309">
        <f>ABS(B89-C89)</f>
        <v/>
      </c>
      <c r="E89" s="309">
        <f>D89/$D$389</f>
        <v/>
      </c>
    </row>
    <row customHeight="1" ht="13.8" r="90" s="311">
      <c r="A90" s="390" t="n">
        <v>370</v>
      </c>
      <c r="B90" s="390" t="n">
        <v>1114</v>
      </c>
      <c r="C90" s="309">
        <f>A90*$O$9+$P$9</f>
        <v/>
      </c>
      <c r="D90" s="309">
        <f>ABS(B90-C90)</f>
        <v/>
      </c>
      <c r="E90" s="309">
        <f>D90/$D$389</f>
        <v/>
      </c>
    </row>
    <row customHeight="1" ht="13.8" r="91" s="311">
      <c r="A91" s="390" t="n">
        <v>370</v>
      </c>
      <c r="B91" s="390" t="n">
        <v>1106</v>
      </c>
      <c r="C91" s="309">
        <f>A91*$O$9+$P$9</f>
        <v/>
      </c>
      <c r="D91" s="309">
        <f>ABS(B91-C91)</f>
        <v/>
      </c>
      <c r="E91" s="309">
        <f>D91/$D$389</f>
        <v/>
      </c>
    </row>
    <row customHeight="1" ht="13.8" r="92" s="311">
      <c r="A92" s="390" t="n">
        <v>370</v>
      </c>
      <c r="B92" s="390" t="n">
        <v>1110</v>
      </c>
      <c r="C92" s="309">
        <f>A92*$O$9+$P$9</f>
        <v/>
      </c>
      <c r="D92" s="309">
        <f>ABS(B92-C92)</f>
        <v/>
      </c>
      <c r="E92" s="309">
        <f>D92/$D$389</f>
        <v/>
      </c>
    </row>
    <row customHeight="1" ht="13.8" r="93" s="311">
      <c r="A93" s="390" t="n">
        <v>370</v>
      </c>
      <c r="B93" s="390" t="n">
        <v>1110</v>
      </c>
      <c r="C93" s="309">
        <f>A93*$O$9+$P$9</f>
        <v/>
      </c>
      <c r="D93" s="309">
        <f>ABS(B93-C93)</f>
        <v/>
      </c>
      <c r="E93" s="309">
        <f>D93/$D$389</f>
        <v/>
      </c>
    </row>
    <row customHeight="1" ht="13.8" r="94" s="311">
      <c r="A94" s="390" t="n">
        <v>370</v>
      </c>
      <c r="B94" s="390" t="n">
        <v>1082</v>
      </c>
      <c r="C94" s="309">
        <f>A94*$O$9+$P$9</f>
        <v/>
      </c>
      <c r="D94" s="309">
        <f>ABS(B94-C94)</f>
        <v/>
      </c>
      <c r="E94" s="309">
        <f>D94/$D$389</f>
        <v/>
      </c>
    </row>
    <row customHeight="1" ht="13.8" r="95" s="311">
      <c r="A95" s="390" t="n">
        <v>370</v>
      </c>
      <c r="B95" s="390" t="n">
        <v>1094</v>
      </c>
      <c r="C95" s="309">
        <f>A95*$O$9+$P$9</f>
        <v/>
      </c>
      <c r="D95" s="309">
        <f>ABS(B95-C95)</f>
        <v/>
      </c>
      <c r="E95" s="309">
        <f>D95/$D$389</f>
        <v/>
      </c>
    </row>
    <row customHeight="1" ht="13.8" r="96" s="311">
      <c r="A96" s="390" t="n">
        <v>370</v>
      </c>
      <c r="B96" s="390" t="n">
        <v>1154</v>
      </c>
      <c r="C96" s="309">
        <f>A96*$O$9+$P$9</f>
        <v/>
      </c>
      <c r="D96" s="309">
        <f>ABS(B96-C96)</f>
        <v/>
      </c>
      <c r="E96" s="309">
        <f>D96/$D$389</f>
        <v/>
      </c>
    </row>
    <row customHeight="1" ht="13.8" r="97" s="311">
      <c r="A97" s="396" t="n">
        <v>380</v>
      </c>
      <c r="B97" s="396" t="n">
        <v>963</v>
      </c>
      <c r="C97" s="309">
        <f>A97*$O$9+$P$9</f>
        <v/>
      </c>
      <c r="D97" s="309">
        <f>ABS(B97-C97)</f>
        <v/>
      </c>
      <c r="E97" s="309">
        <f>D97/$D$389</f>
        <v/>
      </c>
    </row>
    <row customHeight="1" ht="13.8" r="98" s="311">
      <c r="A98" s="396" t="n">
        <v>340</v>
      </c>
      <c r="B98" s="396" t="n">
        <v>1140</v>
      </c>
      <c r="C98" s="309">
        <f>A98*$O$9+$P$9</f>
        <v/>
      </c>
      <c r="D98" s="309">
        <f>ABS(B98-C98)</f>
        <v/>
      </c>
      <c r="E98" s="309">
        <f>D98/$D$389</f>
        <v/>
      </c>
    </row>
    <row customHeight="1" ht="13.8" r="99" s="311">
      <c r="A99" s="396" t="n">
        <v>300</v>
      </c>
      <c r="B99" s="396" t="n">
        <v>1290</v>
      </c>
      <c r="C99" s="309">
        <f>A99*$O$9+$P$9</f>
        <v/>
      </c>
      <c r="D99" s="309">
        <f>ABS(B99-C99)</f>
        <v/>
      </c>
      <c r="E99" s="309">
        <f>D99/$D$389</f>
        <v/>
      </c>
    </row>
    <row customHeight="1" ht="13.8" r="100" s="311">
      <c r="A100" s="399" t="n">
        <v>360</v>
      </c>
      <c r="B100" s="399" t="n">
        <v>872</v>
      </c>
      <c r="C100" s="309">
        <f>A100*$O$9+$P$9</f>
        <v/>
      </c>
      <c r="D100" s="309">
        <f>ABS(B100-C100)</f>
        <v/>
      </c>
      <c r="E100" s="309">
        <f>D100/$D$389</f>
        <v/>
      </c>
    </row>
    <row customHeight="1" ht="13.8" r="101" s="311">
      <c r="A101" s="399" t="n">
        <v>385</v>
      </c>
      <c r="B101" s="399" t="n">
        <v>1052</v>
      </c>
      <c r="C101" s="309">
        <f>A101*$O$9+$P$9</f>
        <v/>
      </c>
      <c r="D101" s="309">
        <f>ABS(B101-C101)</f>
        <v/>
      </c>
      <c r="E101" s="309">
        <f>D101/$D$389</f>
        <v/>
      </c>
    </row>
    <row customHeight="1" ht="13.8" r="102" s="311">
      <c r="A102" s="399" t="n">
        <v>315</v>
      </c>
      <c r="B102" s="399" t="n">
        <v>1385</v>
      </c>
      <c r="C102" s="309">
        <f>A102*$O$9+$P$9</f>
        <v/>
      </c>
      <c r="D102" s="309">
        <f>ABS(B102-C102)</f>
        <v/>
      </c>
      <c r="E102" s="309">
        <f>D102/$D$389</f>
        <v/>
      </c>
    </row>
    <row customHeight="1" ht="13.8" r="103" s="311">
      <c r="A103" s="399" t="n">
        <v>288</v>
      </c>
      <c r="B103" s="399" t="n">
        <v>1481</v>
      </c>
      <c r="C103" s="309">
        <f>A103*$O$9+$P$9</f>
        <v/>
      </c>
      <c r="D103" s="309">
        <f>ABS(B103-C103)</f>
        <v/>
      </c>
      <c r="E103" s="309">
        <f>D103/$D$389</f>
        <v/>
      </c>
    </row>
    <row customHeight="1" ht="13.8" r="104" s="311">
      <c r="A104" s="399" t="n">
        <v>360</v>
      </c>
      <c r="B104" s="399" t="n">
        <v>919</v>
      </c>
      <c r="C104" s="309">
        <f>A104*$O$9+$P$9</f>
        <v/>
      </c>
      <c r="D104" s="309">
        <f>ABS(B104-C104)</f>
        <v/>
      </c>
      <c r="E104" s="309">
        <f>D104/$D$389</f>
        <v/>
      </c>
    </row>
    <row customHeight="1" ht="13.8" r="105" s="311">
      <c r="A105" s="404" t="n">
        <v>350</v>
      </c>
      <c r="B105" s="404" t="n">
        <v>1125</v>
      </c>
      <c r="C105" s="309">
        <f>A105*$O$9+$P$9</f>
        <v/>
      </c>
      <c r="D105" s="309">
        <f>ABS(B105-C105)</f>
        <v/>
      </c>
      <c r="E105" s="309">
        <f>D105/$D$389</f>
        <v/>
      </c>
    </row>
    <row customHeight="1" ht="13.8" r="106" s="311">
      <c r="A106" s="404" t="n">
        <v>370</v>
      </c>
      <c r="B106" s="404" t="n">
        <v>1104</v>
      </c>
      <c r="C106" s="309">
        <f>A106*$O$9+$P$9</f>
        <v/>
      </c>
      <c r="D106" s="309">
        <f>ABS(B106-C106)</f>
        <v/>
      </c>
      <c r="E106" s="309">
        <f>D106/$D$389</f>
        <v/>
      </c>
    </row>
    <row customHeight="1" ht="13.8" r="107" s="311">
      <c r="A107" s="404" t="n">
        <v>390</v>
      </c>
      <c r="B107" s="404" t="n">
        <v>965</v>
      </c>
      <c r="C107" s="309">
        <f>A107*$O$9+$P$9</f>
        <v/>
      </c>
      <c r="D107" s="309">
        <f>ABS(B107-C107)</f>
        <v/>
      </c>
      <c r="E107" s="309">
        <f>D107/$D$389</f>
        <v/>
      </c>
    </row>
    <row customHeight="1" ht="13.8" r="108" s="311">
      <c r="A108" s="404" t="n">
        <v>410</v>
      </c>
      <c r="B108" s="404" t="n">
        <v>967</v>
      </c>
      <c r="C108" s="309">
        <f>A108*$O$9+$P$9</f>
        <v/>
      </c>
      <c r="D108" s="309">
        <f>ABS(B108-C108)</f>
        <v/>
      </c>
      <c r="E108" s="309">
        <f>D108/$D$389</f>
        <v/>
      </c>
    </row>
    <row customHeight="1" ht="13.8" r="109" s="311">
      <c r="A109" s="353" t="n">
        <v>285</v>
      </c>
      <c r="B109" s="353" t="n">
        <v>1657</v>
      </c>
      <c r="C109" s="309">
        <f>A109*$O$9+$P$9</f>
        <v/>
      </c>
      <c r="D109" s="309">
        <f>ABS(B109-C109)</f>
        <v/>
      </c>
      <c r="E109" s="309">
        <f>D109/$D$389</f>
        <v/>
      </c>
    </row>
    <row customHeight="1" ht="13.8" r="110" s="311">
      <c r="A110" s="353" t="n">
        <v>370</v>
      </c>
      <c r="B110" s="353" t="n">
        <v>1154</v>
      </c>
      <c r="C110" s="309">
        <f>A110*$O$9+$P$9</f>
        <v/>
      </c>
      <c r="D110" s="309">
        <f>ABS(B110-C110)</f>
        <v/>
      </c>
      <c r="E110" s="309">
        <f>D110/$D$389</f>
        <v/>
      </c>
    </row>
    <row customHeight="1" ht="13.8" r="111" s="311">
      <c r="A111" s="411" t="n">
        <v>300</v>
      </c>
      <c r="B111" s="411" t="n">
        <v>1437</v>
      </c>
      <c r="C111" s="309">
        <f>A111*$O$9+$P$9</f>
        <v/>
      </c>
      <c r="D111" s="309">
        <f>ABS(B111-C111)</f>
        <v/>
      </c>
      <c r="E111" s="309">
        <f>D111/$D$389</f>
        <v/>
      </c>
    </row>
    <row customHeight="1" ht="13.8" r="112" s="311">
      <c r="A112" s="411" t="n">
        <v>320</v>
      </c>
      <c r="B112" s="411" t="n">
        <v>935</v>
      </c>
      <c r="C112" s="309">
        <f>A112*$O$9+$P$9</f>
        <v/>
      </c>
      <c r="D112" s="309">
        <f>ABS(B112-C112)</f>
        <v/>
      </c>
      <c r="E112" s="309">
        <f>D112/$D$389</f>
        <v/>
      </c>
    </row>
    <row customHeight="1" ht="13.8" r="113" s="311">
      <c r="A113" s="411" t="n">
        <v>340</v>
      </c>
      <c r="B113" s="411" t="n">
        <v>909</v>
      </c>
      <c r="C113" s="309">
        <f>A113*$O$9+$P$9</f>
        <v/>
      </c>
      <c r="D113" s="309">
        <f>ABS(B113-C113)</f>
        <v/>
      </c>
      <c r="E113" s="309">
        <f>D113/$D$389</f>
        <v/>
      </c>
    </row>
    <row customHeight="1" ht="13.8" r="114" s="311">
      <c r="A114" s="411" t="n">
        <v>360</v>
      </c>
      <c r="B114" s="411" t="n">
        <v>874</v>
      </c>
      <c r="C114" s="309">
        <f>A114*$O$9+$P$9</f>
        <v/>
      </c>
      <c r="D114" s="309">
        <f>ABS(B114-C114)</f>
        <v/>
      </c>
      <c r="E114" s="309">
        <f>D114/$D$389</f>
        <v/>
      </c>
    </row>
    <row customHeight="1" ht="13.8" r="115" s="311">
      <c r="A115" s="418" t="n">
        <v>300</v>
      </c>
      <c r="B115" s="418" t="n">
        <v>1390</v>
      </c>
      <c r="C115" s="309">
        <f>A115*$O$9+$P$9</f>
        <v/>
      </c>
      <c r="D115" s="309">
        <f>ABS(B115-C115)</f>
        <v/>
      </c>
      <c r="E115" s="309">
        <f>D115/$D$389</f>
        <v/>
      </c>
    </row>
    <row customHeight="1" ht="13.8" r="116" s="311">
      <c r="A116" s="418" t="n">
        <v>300</v>
      </c>
      <c r="B116" s="418" t="n">
        <v>1354</v>
      </c>
      <c r="C116" s="309">
        <f>A116*$O$9+$P$9</f>
        <v/>
      </c>
      <c r="D116" s="309">
        <f>ABS(B116-C116)</f>
        <v/>
      </c>
      <c r="E116" s="309">
        <f>D116/$D$389</f>
        <v/>
      </c>
    </row>
    <row customHeight="1" ht="13.8" r="117" s="311">
      <c r="A117" s="418" t="n">
        <v>300</v>
      </c>
      <c r="B117" s="418" t="n">
        <v>1369</v>
      </c>
      <c r="C117" s="309">
        <f>A117*$O$9+$P$9</f>
        <v/>
      </c>
      <c r="D117" s="309">
        <f>ABS(B117-C117)</f>
        <v/>
      </c>
      <c r="E117" s="309">
        <f>D117/$D$389</f>
        <v/>
      </c>
    </row>
    <row customHeight="1" ht="13.8" r="118" s="311">
      <c r="A118" s="418" t="n">
        <v>300</v>
      </c>
      <c r="B118" s="418" t="n">
        <v>1375</v>
      </c>
      <c r="C118" s="309">
        <f>A118*$O$9+$P$9</f>
        <v/>
      </c>
      <c r="D118" s="309">
        <f>ABS(B118-C118)</f>
        <v/>
      </c>
      <c r="E118" s="309">
        <f>D118/$D$389</f>
        <v/>
      </c>
    </row>
    <row customHeight="1" ht="13.8" r="119" s="311">
      <c r="A119" s="418" t="n">
        <v>300</v>
      </c>
      <c r="B119" s="418" t="n">
        <v>1325</v>
      </c>
      <c r="C119" s="309">
        <f>A119*$O$9+$P$9</f>
        <v/>
      </c>
      <c r="D119" s="309">
        <f>ABS(B119-C119)</f>
        <v/>
      </c>
      <c r="E119" s="309">
        <f>D119/$D$389</f>
        <v/>
      </c>
    </row>
    <row customHeight="1" ht="13.8" r="120" s="311">
      <c r="A120" s="418" t="n">
        <v>350</v>
      </c>
      <c r="B120" s="418" t="n">
        <v>1111</v>
      </c>
      <c r="C120" s="309">
        <f>A120*$O$9+$P$9</f>
        <v/>
      </c>
      <c r="D120" s="309">
        <f>ABS(B120-C120)</f>
        <v/>
      </c>
      <c r="E120" s="309">
        <f>D120/$D$389</f>
        <v/>
      </c>
    </row>
    <row customHeight="1" ht="13.8" r="121" s="311">
      <c r="A121" s="418" t="n">
        <v>350</v>
      </c>
      <c r="B121" s="418" t="n">
        <v>1109</v>
      </c>
      <c r="C121" s="309">
        <f>A121*$O$9+$P$9</f>
        <v/>
      </c>
      <c r="D121" s="309">
        <f>ABS(B121-C121)</f>
        <v/>
      </c>
      <c r="E121" s="309">
        <f>D121/$D$389</f>
        <v/>
      </c>
    </row>
    <row customHeight="1" ht="13.8" r="122" s="311">
      <c r="A122" s="418" t="n">
        <v>350</v>
      </c>
      <c r="B122" s="418" t="n">
        <v>1070</v>
      </c>
      <c r="C122" s="309">
        <f>A122*$O$9+$P$9</f>
        <v/>
      </c>
      <c r="D122" s="309">
        <f>ABS(B122-C122)</f>
        <v/>
      </c>
      <c r="E122" s="309">
        <f>D122/$D$389</f>
        <v/>
      </c>
    </row>
    <row customHeight="1" ht="13.8" r="123" s="311">
      <c r="A123" s="418" t="n">
        <v>350</v>
      </c>
      <c r="B123" s="418" t="n">
        <v>1043</v>
      </c>
      <c r="C123" s="309">
        <f>A123*$O$9+$P$9</f>
        <v/>
      </c>
      <c r="D123" s="309">
        <f>ABS(B123-C123)</f>
        <v/>
      </c>
      <c r="E123" s="309">
        <f>D123/$D$389</f>
        <v/>
      </c>
    </row>
    <row customHeight="1" ht="13.8" r="124" s="311">
      <c r="A124" s="418" t="n">
        <v>350</v>
      </c>
      <c r="B124" s="418" t="n">
        <v>1042</v>
      </c>
      <c r="C124" s="309">
        <f>A124*$O$9+$P$9</f>
        <v/>
      </c>
      <c r="D124" s="309">
        <f>ABS(B124-C124)</f>
        <v/>
      </c>
      <c r="E124" s="309">
        <f>D124/$D$389</f>
        <v/>
      </c>
    </row>
    <row customHeight="1" ht="13.8" r="125" s="311">
      <c r="A125" s="418" t="n">
        <v>400</v>
      </c>
      <c r="B125" s="418" t="n">
        <v>973</v>
      </c>
      <c r="C125" s="309">
        <f>A125*$O$9+$P$9</f>
        <v/>
      </c>
      <c r="D125" s="309">
        <f>ABS(B125-C125)</f>
        <v/>
      </c>
      <c r="E125" s="309">
        <f>D125/$D$389</f>
        <v/>
      </c>
    </row>
    <row customHeight="1" ht="13.8" r="126" s="311">
      <c r="A126" s="418" t="n">
        <v>400</v>
      </c>
      <c r="B126" s="418" t="n">
        <v>989</v>
      </c>
      <c r="C126" s="309">
        <f>A126*$O$9+$P$9</f>
        <v/>
      </c>
      <c r="D126" s="309">
        <f>ABS(B126-C126)</f>
        <v/>
      </c>
      <c r="E126" s="309">
        <f>D126/$D$389</f>
        <v/>
      </c>
    </row>
    <row customHeight="1" ht="13.8" r="127" s="311">
      <c r="A127" s="418" t="n">
        <v>400</v>
      </c>
      <c r="B127" s="418" t="n">
        <v>950</v>
      </c>
      <c r="C127" s="309">
        <f>A127*$O$9+$P$9</f>
        <v/>
      </c>
      <c r="D127" s="309">
        <f>ABS(B127-C127)</f>
        <v/>
      </c>
      <c r="E127" s="309">
        <f>D127/$D$389</f>
        <v/>
      </c>
    </row>
    <row customHeight="1" ht="13.8" r="128" s="311">
      <c r="A128" s="418" t="n">
        <v>400</v>
      </c>
      <c r="B128" s="418" t="n">
        <v>986</v>
      </c>
      <c r="C128" s="309">
        <f>A128*$O$9+$P$9</f>
        <v/>
      </c>
      <c r="D128" s="309">
        <f>ABS(B128-C128)</f>
        <v/>
      </c>
      <c r="E128" s="309">
        <f>D128/$D$389</f>
        <v/>
      </c>
    </row>
    <row customHeight="1" ht="13.8" r="129" s="311">
      <c r="A129" s="418" t="n">
        <v>400</v>
      </c>
      <c r="B129" s="418" t="n">
        <v>959</v>
      </c>
      <c r="C129" s="309">
        <f>A129*$O$9+$P$9</f>
        <v/>
      </c>
      <c r="D129" s="309">
        <f>ABS(B129-C129)</f>
        <v/>
      </c>
      <c r="E129" s="309">
        <f>D129/$D$389</f>
        <v/>
      </c>
    </row>
    <row customHeight="1" ht="13.8" r="130" s="311">
      <c r="A130" s="429" t="n">
        <v>375</v>
      </c>
      <c r="B130" s="429" t="n">
        <v>1033</v>
      </c>
      <c r="C130" s="309">
        <f>A130*$O$9+$P$9</f>
        <v/>
      </c>
      <c r="D130" s="309">
        <f>ABS(B130-C130)</f>
        <v/>
      </c>
      <c r="E130" s="309">
        <f>D130/$D$389</f>
        <v/>
      </c>
    </row>
    <row customHeight="1" ht="13.8" r="131" s="311">
      <c r="A131" s="429" t="n">
        <v>375</v>
      </c>
      <c r="B131" s="429" t="n">
        <v>1023</v>
      </c>
      <c r="C131" s="309">
        <f>A131*$O$9+$P$9</f>
        <v/>
      </c>
      <c r="D131" s="309">
        <f>ABS(B131-C131)</f>
        <v/>
      </c>
      <c r="E131" s="309">
        <f>D131/$D$389</f>
        <v/>
      </c>
    </row>
    <row customHeight="1" ht="13.8" r="132" s="311">
      <c r="A132" s="429" t="n">
        <v>375</v>
      </c>
      <c r="B132" s="429" t="n">
        <v>1008</v>
      </c>
      <c r="C132" s="309">
        <f>A132*$O$9+$P$9</f>
        <v/>
      </c>
      <c r="D132" s="309">
        <f>ABS(B132-C132)</f>
        <v/>
      </c>
      <c r="E132" s="309">
        <f>D132/$D$389</f>
        <v/>
      </c>
    </row>
    <row customHeight="1" ht="13.8" r="133" s="311">
      <c r="A133" s="429" t="n">
        <v>350</v>
      </c>
      <c r="B133" s="429" t="n">
        <v>1013</v>
      </c>
      <c r="C133" s="309">
        <f>A133*$O$9+$P$9</f>
        <v/>
      </c>
      <c r="D133" s="309">
        <f>ABS(B133-C133)</f>
        <v/>
      </c>
      <c r="E133" s="309">
        <f>D133/$D$389</f>
        <v/>
      </c>
    </row>
    <row customHeight="1" ht="13.8" r="134" s="311">
      <c r="A134" s="429" t="n">
        <v>350</v>
      </c>
      <c r="B134" s="429" t="n">
        <v>1015</v>
      </c>
      <c r="C134" s="309">
        <f>A134*$O$9+$P$9</f>
        <v/>
      </c>
      <c r="D134" s="309">
        <f>ABS(B134-C134)</f>
        <v/>
      </c>
      <c r="E134" s="309">
        <f>D134/$D$389</f>
        <v/>
      </c>
    </row>
    <row customHeight="1" ht="13.8" r="135" s="311">
      <c r="A135" s="429" t="n">
        <v>350</v>
      </c>
      <c r="B135" s="429" t="n">
        <v>1026</v>
      </c>
      <c r="C135" s="309">
        <f>A135*$O$9+$P$9</f>
        <v/>
      </c>
      <c r="D135" s="309">
        <f>ABS(B135-C135)</f>
        <v/>
      </c>
      <c r="E135" s="309">
        <f>D135/$D$389</f>
        <v/>
      </c>
    </row>
    <row customHeight="1" ht="13.8" r="136" s="311">
      <c r="A136" s="429" t="n">
        <v>325</v>
      </c>
      <c r="B136" s="429" t="n">
        <v>1241</v>
      </c>
      <c r="C136" s="309">
        <f>A136*$O$9+$P$9</f>
        <v/>
      </c>
      <c r="D136" s="309">
        <f>ABS(B136-C136)</f>
        <v/>
      </c>
      <c r="E136" s="309">
        <f>D136/$D$389</f>
        <v/>
      </c>
    </row>
    <row customHeight="1" ht="13.8" r="137" s="311">
      <c r="A137" s="429" t="n">
        <v>325</v>
      </c>
      <c r="B137" s="429" t="n">
        <v>1245</v>
      </c>
      <c r="C137" s="309">
        <f>A137*$O$9+$P$9</f>
        <v/>
      </c>
      <c r="D137" s="309">
        <f>ABS(B137-C137)</f>
        <v/>
      </c>
      <c r="E137" s="309">
        <f>D137/$D$389</f>
        <v/>
      </c>
    </row>
    <row customHeight="1" ht="13.8" r="138" s="311">
      <c r="A138" s="429" t="n">
        <v>325</v>
      </c>
      <c r="B138" s="429" t="n">
        <v>1281</v>
      </c>
      <c r="C138" s="309">
        <f>A138*$O$9+$P$9</f>
        <v/>
      </c>
      <c r="D138" s="309">
        <f>ABS(B138-C138)</f>
        <v/>
      </c>
      <c r="E138" s="309">
        <f>D138/$D$389</f>
        <v/>
      </c>
    </row>
    <row customHeight="1" ht="13.8" r="139" s="311">
      <c r="A139" s="429" t="n">
        <v>300</v>
      </c>
      <c r="B139" s="429" t="n">
        <v>1481</v>
      </c>
      <c r="C139" s="309">
        <f>A139*$O$9+$P$9</f>
        <v/>
      </c>
      <c r="D139" s="309">
        <f>ABS(B139-C139)</f>
        <v/>
      </c>
      <c r="E139" s="309">
        <f>D139/$D$389</f>
        <v/>
      </c>
    </row>
    <row customHeight="1" ht="13.8" r="140" s="311">
      <c r="A140" s="429" t="n">
        <v>300</v>
      </c>
      <c r="B140" s="429" t="n">
        <v>1491</v>
      </c>
      <c r="C140" s="309">
        <f>A140*$O$9+$P$9</f>
        <v/>
      </c>
      <c r="D140" s="309">
        <f>ABS(B140-C140)</f>
        <v/>
      </c>
      <c r="E140" s="309">
        <f>D140/$D$389</f>
        <v/>
      </c>
    </row>
    <row customHeight="1" ht="13.8" r="141" s="311">
      <c r="A141" s="429" t="n">
        <v>300</v>
      </c>
      <c r="B141" s="429" t="n">
        <v>1509</v>
      </c>
      <c r="C141" s="309">
        <f>A141*$O$9+$P$9</f>
        <v/>
      </c>
      <c r="D141" s="309">
        <f>ABS(B141-C141)</f>
        <v/>
      </c>
      <c r="E141" s="309">
        <f>D141/$D$389</f>
        <v/>
      </c>
    </row>
    <row customHeight="1" ht="13.8" r="142" s="311">
      <c r="A142" s="429" t="n">
        <v>300</v>
      </c>
      <c r="B142" s="429" t="n">
        <v>1388</v>
      </c>
      <c r="C142" s="309">
        <f>A142*$O$9+$P$9</f>
        <v/>
      </c>
      <c r="D142" s="309">
        <f>ABS(B142-C142)</f>
        <v/>
      </c>
      <c r="E142" s="309">
        <f>D142/$D$389</f>
        <v/>
      </c>
    </row>
    <row customHeight="1" ht="13.8" r="143" s="311">
      <c r="A143" s="429" t="n">
        <v>300</v>
      </c>
      <c r="B143" s="429" t="n">
        <v>1373</v>
      </c>
      <c r="C143" s="309">
        <f>A143*$O$9+$P$9</f>
        <v/>
      </c>
      <c r="D143" s="309">
        <f>ABS(B143-C143)</f>
        <v/>
      </c>
      <c r="E143" s="309">
        <f>D143/$D$389</f>
        <v/>
      </c>
    </row>
    <row customHeight="1" ht="13.8" r="144" s="311">
      <c r="A144" s="429" t="n">
        <v>300</v>
      </c>
      <c r="B144" s="429" t="n">
        <v>1529</v>
      </c>
      <c r="C144" s="309">
        <f>A144*$O$9+$P$9</f>
        <v/>
      </c>
      <c r="D144" s="309">
        <f>ABS(B144-C144)</f>
        <v/>
      </c>
      <c r="E144" s="309">
        <f>D144/$D$389</f>
        <v/>
      </c>
    </row>
    <row customHeight="1" ht="13.8" r="145" s="311">
      <c r="A145" s="429" t="n">
        <v>356</v>
      </c>
      <c r="B145" s="429" t="n">
        <v>1089</v>
      </c>
      <c r="C145" s="309">
        <f>A145*$O$9+$P$9</f>
        <v/>
      </c>
      <c r="D145" s="309">
        <f>ABS(B145-C145)</f>
        <v/>
      </c>
      <c r="E145" s="309">
        <f>D145/$D$389</f>
        <v/>
      </c>
    </row>
    <row customHeight="1" ht="13.8" r="146" s="311">
      <c r="A146" s="429" t="n">
        <v>356</v>
      </c>
      <c r="B146" s="429" t="n">
        <v>1073</v>
      </c>
      <c r="C146" s="309">
        <f>A146*$O$9+$P$9</f>
        <v/>
      </c>
      <c r="D146" s="309">
        <f>ABS(B146-C146)</f>
        <v/>
      </c>
      <c r="E146" s="309">
        <f>D146/$D$389</f>
        <v/>
      </c>
    </row>
    <row customHeight="1" ht="13.8" r="147" s="311">
      <c r="A147" s="429" t="n">
        <v>356</v>
      </c>
      <c r="B147" s="429" t="n">
        <v>1095</v>
      </c>
      <c r="C147" s="309">
        <f>A147*$O$9+$P$9</f>
        <v/>
      </c>
      <c r="D147" s="309">
        <f>ABS(B147-C147)</f>
        <v/>
      </c>
      <c r="E147" s="309">
        <f>D147/$D$389</f>
        <v/>
      </c>
    </row>
    <row customHeight="1" ht="13.8" r="148" s="311">
      <c r="A148" s="429" t="n">
        <v>300</v>
      </c>
      <c r="B148" s="429" t="n">
        <v>1380</v>
      </c>
      <c r="C148" s="309">
        <f>A148*$O$9+$P$9</f>
        <v/>
      </c>
      <c r="D148" s="309">
        <f>ABS(B148-C148)</f>
        <v/>
      </c>
      <c r="E148" s="309">
        <f>D148/$D$389</f>
        <v/>
      </c>
    </row>
    <row customHeight="1" ht="13.8" r="149" s="311">
      <c r="A149" s="429" t="n">
        <v>300</v>
      </c>
      <c r="B149" s="429" t="n">
        <v>1543</v>
      </c>
      <c r="C149" s="309">
        <f>A149*$O$9+$P$9</f>
        <v/>
      </c>
      <c r="D149" s="309">
        <f>ABS(B149-C149)</f>
        <v/>
      </c>
      <c r="E149" s="309">
        <f>D149/$D$389</f>
        <v/>
      </c>
    </row>
    <row customHeight="1" ht="13.8" r="150" s="311">
      <c r="A150" s="429" t="n">
        <v>300</v>
      </c>
      <c r="B150" s="429" t="n">
        <v>1602</v>
      </c>
      <c r="C150" s="309">
        <f>A150*$O$9+$P$9</f>
        <v/>
      </c>
      <c r="D150" s="309">
        <f>ABS(B150-C150)</f>
        <v/>
      </c>
      <c r="E150" s="309">
        <f>D150/$D$389</f>
        <v/>
      </c>
    </row>
    <row customHeight="1" ht="13.8" r="151" s="311">
      <c r="A151" s="429" t="n">
        <v>359</v>
      </c>
      <c r="B151" s="429" t="n">
        <v>1125</v>
      </c>
      <c r="C151" s="309">
        <f>A151*$O$9+$P$9</f>
        <v/>
      </c>
      <c r="D151" s="309">
        <f>ABS(B151-C151)</f>
        <v/>
      </c>
      <c r="E151" s="309">
        <f>D151/$D$389</f>
        <v/>
      </c>
    </row>
    <row customHeight="1" ht="13.8" r="152" s="311">
      <c r="A152" s="429" t="n">
        <v>359</v>
      </c>
      <c r="B152" s="429" t="n">
        <v>1116</v>
      </c>
      <c r="C152" s="309">
        <f>A152*$O$9+$P$9</f>
        <v/>
      </c>
      <c r="D152" s="309">
        <f>ABS(B152-C152)</f>
        <v/>
      </c>
      <c r="E152" s="309">
        <f>D152/$D$389</f>
        <v/>
      </c>
    </row>
    <row customHeight="1" ht="13.8" r="153" s="311">
      <c r="A153" s="429" t="n">
        <v>359</v>
      </c>
      <c r="B153" s="429" t="n">
        <v>1126</v>
      </c>
      <c r="C153" s="309">
        <f>A153*$O$9+$P$9</f>
        <v/>
      </c>
      <c r="D153" s="309">
        <f>ABS(B153-C153)</f>
        <v/>
      </c>
      <c r="E153" s="309">
        <f>D153/$D$389</f>
        <v/>
      </c>
    </row>
    <row customHeight="1" ht="13.8" r="154" s="311">
      <c r="A154" s="429" t="n">
        <v>300</v>
      </c>
      <c r="B154" s="429" t="n">
        <v>1329</v>
      </c>
      <c r="C154" s="309">
        <f>A154*$O$9+$P$9</f>
        <v/>
      </c>
      <c r="D154" s="309">
        <f>ABS(B154-C154)</f>
        <v/>
      </c>
      <c r="E154" s="309">
        <f>D154/$D$389</f>
        <v/>
      </c>
    </row>
    <row customHeight="1" ht="13.8" r="155" s="311">
      <c r="A155" s="429" t="n">
        <v>300</v>
      </c>
      <c r="B155" s="429" t="n">
        <v>1197</v>
      </c>
      <c r="C155" s="309">
        <f>A155*$O$9+$P$9</f>
        <v/>
      </c>
      <c r="D155" s="309">
        <f>ABS(B155-C155)</f>
        <v/>
      </c>
      <c r="E155" s="309">
        <f>D155/$D$389</f>
        <v/>
      </c>
    </row>
    <row customHeight="1" ht="13.8" r="156" s="311">
      <c r="A156" s="429" t="n">
        <v>300</v>
      </c>
      <c r="B156" s="429" t="n">
        <v>1359</v>
      </c>
      <c r="C156" s="309">
        <f>A156*$O$9+$P$9</f>
        <v/>
      </c>
      <c r="D156" s="309">
        <f>ABS(B156-C156)</f>
        <v/>
      </c>
      <c r="E156" s="309">
        <f>D156/$D$389</f>
        <v/>
      </c>
    </row>
    <row customHeight="1" ht="13.8" r="157" s="311">
      <c r="A157" s="429" t="n">
        <v>363</v>
      </c>
      <c r="B157" s="429" t="n">
        <v>924</v>
      </c>
      <c r="C157" s="309">
        <f>A157*$O$9+$P$9</f>
        <v/>
      </c>
      <c r="D157" s="309">
        <f>ABS(B157-C157)</f>
        <v/>
      </c>
      <c r="E157" s="309">
        <f>D157/$D$389</f>
        <v/>
      </c>
    </row>
    <row customHeight="1" ht="13.8" r="158" s="311">
      <c r="A158" s="429" t="n">
        <v>363</v>
      </c>
      <c r="B158" s="429" t="n">
        <v>883</v>
      </c>
      <c r="C158" s="309">
        <f>A158*$O$9+$P$9</f>
        <v/>
      </c>
      <c r="D158" s="309">
        <f>ABS(B158-C158)</f>
        <v/>
      </c>
      <c r="E158" s="309">
        <f>D158/$D$389</f>
        <v/>
      </c>
    </row>
    <row customHeight="1" ht="13.8" r="159" s="311">
      <c r="A159" s="429" t="n">
        <v>363</v>
      </c>
      <c r="B159" s="429" t="n">
        <v>997</v>
      </c>
      <c r="C159" s="309">
        <f>A159*$O$9+$P$9</f>
        <v/>
      </c>
      <c r="D159" s="309">
        <f>ABS(B159-C159)</f>
        <v/>
      </c>
      <c r="E159" s="309">
        <f>D159/$D$389</f>
        <v/>
      </c>
    </row>
    <row customHeight="1" ht="13.8" r="160" s="311">
      <c r="A160" s="433" t="n">
        <v>350</v>
      </c>
      <c r="B160" s="433" t="n">
        <v>1100</v>
      </c>
      <c r="C160" s="309">
        <f>A160*$O$9+$P$9</f>
        <v/>
      </c>
      <c r="D160" s="309">
        <f>ABS(B160-C160)</f>
        <v/>
      </c>
      <c r="E160" s="309">
        <f>D160/$D$389</f>
        <v/>
      </c>
    </row>
    <row customHeight="1" ht="13.8" r="161" s="311">
      <c r="A161" s="433" t="n">
        <v>350</v>
      </c>
      <c r="B161" s="433" t="n">
        <v>1200</v>
      </c>
      <c r="C161" s="309">
        <f>A161*$O$9+$P$9</f>
        <v/>
      </c>
      <c r="D161" s="309">
        <f>ABS(B161-C161)</f>
        <v/>
      </c>
      <c r="E161" s="309">
        <f>D161/$D$389</f>
        <v/>
      </c>
    </row>
    <row customHeight="1" ht="13.8" r="162" s="311">
      <c r="A162" s="433" t="n">
        <v>350</v>
      </c>
      <c r="B162" s="433" t="n">
        <v>1060</v>
      </c>
      <c r="C162" s="309">
        <f>A162*$O$9+$P$9</f>
        <v/>
      </c>
      <c r="D162" s="309">
        <f>ABS(B162-C162)</f>
        <v/>
      </c>
      <c r="E162" s="309">
        <f>D162/$D$389</f>
        <v/>
      </c>
    </row>
    <row customHeight="1" ht="13.8" r="163" s="311">
      <c r="A163" s="433" t="n">
        <v>350</v>
      </c>
      <c r="B163" s="433" t="n">
        <v>1040</v>
      </c>
      <c r="C163" s="309">
        <f>A163*$O$9+$P$9</f>
        <v/>
      </c>
      <c r="D163" s="309">
        <f>ABS(B163-C163)</f>
        <v/>
      </c>
      <c r="E163" s="309">
        <f>D163/$D$389</f>
        <v/>
      </c>
    </row>
    <row customHeight="1" ht="13.8" r="164" s="311">
      <c r="A164" s="433" t="n">
        <v>400</v>
      </c>
      <c r="B164" s="436" t="n">
        <v>850</v>
      </c>
      <c r="C164" s="309">
        <f>A164*$O$9+$P$9</f>
        <v/>
      </c>
      <c r="D164" s="309">
        <f>ABS(B164-C164)</f>
        <v/>
      </c>
      <c r="E164" s="309">
        <f>D164/$D$389</f>
        <v/>
      </c>
    </row>
    <row customHeight="1" ht="13.8" r="165" s="311">
      <c r="A165" s="433" t="n">
        <v>400</v>
      </c>
      <c r="B165" s="436" t="n">
        <v>1000</v>
      </c>
      <c r="C165" s="309">
        <f>A165*$O$9+$P$9</f>
        <v/>
      </c>
      <c r="D165" s="309">
        <f>ABS(B165-C165)</f>
        <v/>
      </c>
      <c r="E165" s="309">
        <f>D165/$D$389</f>
        <v/>
      </c>
    </row>
    <row customHeight="1" ht="13.8" r="166" s="311">
      <c r="A166" s="433" t="n">
        <v>400</v>
      </c>
      <c r="B166" s="436" t="n">
        <v>1005</v>
      </c>
      <c r="C166" s="309">
        <f>A166*$O$9+$P$9</f>
        <v/>
      </c>
      <c r="D166" s="309">
        <f>ABS(B166-C166)</f>
        <v/>
      </c>
      <c r="E166" s="309">
        <f>D166/$D$389</f>
        <v/>
      </c>
    </row>
    <row customHeight="1" ht="13.8" r="167" s="311">
      <c r="A167" s="433" t="n">
        <v>400</v>
      </c>
      <c r="B167" s="436" t="n">
        <v>1010</v>
      </c>
      <c r="C167" s="309">
        <f>A167*$O$9+$P$9</f>
        <v/>
      </c>
      <c r="D167" s="309">
        <f>ABS(B167-C167)</f>
        <v/>
      </c>
      <c r="E167" s="309">
        <f>D167/$D$389</f>
        <v/>
      </c>
    </row>
    <row customHeight="1" ht="13.8" r="168" s="311">
      <c r="A168" s="438" t="n">
        <v>280</v>
      </c>
      <c r="B168" s="438" t="n">
        <v>1486</v>
      </c>
      <c r="C168" s="309">
        <f>A168*$O$9+$P$9</f>
        <v/>
      </c>
      <c r="D168" s="309">
        <f>ABS(B168-C168)</f>
        <v/>
      </c>
      <c r="E168" s="309">
        <f>D168/$D$389</f>
        <v/>
      </c>
    </row>
    <row customHeight="1" ht="13.8" r="169" s="311">
      <c r="A169" s="438" t="n">
        <v>300</v>
      </c>
      <c r="B169" s="438" t="n">
        <v>1430</v>
      </c>
      <c r="C169" s="309">
        <f>A169*$O$9+$P$9</f>
        <v/>
      </c>
      <c r="D169" s="309">
        <f>ABS(B169-C169)</f>
        <v/>
      </c>
      <c r="E169" s="309">
        <f>D169/$D$389</f>
        <v/>
      </c>
    </row>
    <row customHeight="1" ht="13.8" r="170" s="311">
      <c r="A170" s="438" t="n">
        <v>320</v>
      </c>
      <c r="B170" s="438" t="n">
        <v>1205</v>
      </c>
      <c r="C170" s="309">
        <f>A170*$O$9+$P$9</f>
        <v/>
      </c>
      <c r="D170" s="309">
        <f>ABS(B170-C170)</f>
        <v/>
      </c>
      <c r="E170" s="309">
        <f>D170/$D$389</f>
        <v/>
      </c>
    </row>
    <row customHeight="1" ht="13.8" r="171" s="311">
      <c r="A171" s="438" t="n">
        <v>340</v>
      </c>
      <c r="B171" s="438" t="n">
        <v>1202</v>
      </c>
      <c r="C171" s="309">
        <f>A171*$O$9+$P$9</f>
        <v/>
      </c>
      <c r="D171" s="309">
        <f>ABS(B171-C171)</f>
        <v/>
      </c>
      <c r="E171" s="309">
        <f>D171/$D$389</f>
        <v/>
      </c>
    </row>
    <row customHeight="1" ht="13.8" r="172" s="311">
      <c r="A172" s="438" t="n">
        <v>360</v>
      </c>
      <c r="B172" s="438" t="n">
        <v>1032</v>
      </c>
      <c r="C172" s="309">
        <f>A172*$O$9+$P$9</f>
        <v/>
      </c>
      <c r="D172" s="309">
        <f>ABS(B172-C172)</f>
        <v/>
      </c>
      <c r="E172" s="309">
        <f>D172/$D$389</f>
        <v/>
      </c>
    </row>
    <row customHeight="1" ht="13.8" r="173" s="311">
      <c r="A173" s="438" t="n">
        <v>380</v>
      </c>
      <c r="B173" s="438" t="n">
        <v>862</v>
      </c>
      <c r="C173" s="309">
        <f>A173*$O$9+$P$9</f>
        <v/>
      </c>
      <c r="D173" s="309">
        <f>ABS(B173-C173)</f>
        <v/>
      </c>
      <c r="E173" s="309">
        <f>D173/$D$389</f>
        <v/>
      </c>
    </row>
    <row customHeight="1" ht="13.8" r="174" s="311">
      <c r="A174" s="439" t="n">
        <v>300</v>
      </c>
      <c r="B174" s="439" t="n">
        <v>1513</v>
      </c>
      <c r="C174" s="309">
        <f>A174*$O$9+$P$9</f>
        <v/>
      </c>
      <c r="D174" s="309">
        <f>ABS(B174-C174)</f>
        <v/>
      </c>
      <c r="E174" s="309">
        <f>D174/$D$389</f>
        <v/>
      </c>
    </row>
    <row customHeight="1" ht="13.8" r="175" s="311">
      <c r="A175" s="439" t="n">
        <v>400</v>
      </c>
      <c r="B175" s="439" t="n">
        <v>1032</v>
      </c>
      <c r="C175" s="309">
        <f>A175*$O$9+$P$9</f>
        <v/>
      </c>
      <c r="D175" s="309">
        <f>ABS(B175-C175)</f>
        <v/>
      </c>
      <c r="E175" s="309">
        <f>D175/$D$389</f>
        <v/>
      </c>
    </row>
    <row customHeight="1" ht="13.8" r="176" s="311">
      <c r="A176" s="440" t="n">
        <v>260</v>
      </c>
      <c r="B176" s="440" t="n">
        <v>1223</v>
      </c>
      <c r="C176" s="309">
        <f>A176*$O$9+$P$9</f>
        <v/>
      </c>
      <c r="D176" s="309">
        <f>ABS(B176-C176)</f>
        <v/>
      </c>
      <c r="E176" s="309">
        <f>D176/$D$389</f>
        <v/>
      </c>
    </row>
    <row customHeight="1" ht="13.8" r="177" s="311">
      <c r="A177" s="440" t="n">
        <v>260</v>
      </c>
      <c r="B177" s="440" t="n">
        <v>1433</v>
      </c>
      <c r="C177" s="309">
        <f>A177*$O$9+$P$9</f>
        <v/>
      </c>
      <c r="D177" s="309">
        <f>ABS(B177-C177)</f>
        <v/>
      </c>
      <c r="E177" s="309">
        <f>D177/$D$389</f>
        <v/>
      </c>
    </row>
    <row customHeight="1" ht="13.8" r="178" s="311">
      <c r="A178" s="440" t="n">
        <v>260</v>
      </c>
      <c r="B178" s="440" t="n">
        <v>1279</v>
      </c>
      <c r="C178" s="309">
        <f>A178*$O$9+$P$9</f>
        <v/>
      </c>
      <c r="D178" s="309">
        <f>ABS(B178-C178)</f>
        <v/>
      </c>
      <c r="E178" s="309">
        <f>D178/$D$389</f>
        <v/>
      </c>
    </row>
    <row customHeight="1" ht="13.8" r="179" s="311">
      <c r="A179" s="440" t="n">
        <v>260</v>
      </c>
      <c r="B179" s="440" t="n">
        <v>1477</v>
      </c>
      <c r="C179" s="309">
        <f>A179*$O$9+$P$9</f>
        <v/>
      </c>
      <c r="D179" s="309">
        <f>ABS(B179-C179)</f>
        <v/>
      </c>
      <c r="E179" s="309">
        <f>D179/$D$389</f>
        <v/>
      </c>
    </row>
    <row customHeight="1" ht="13.8" r="180" s="311">
      <c r="A180" s="440" t="n">
        <v>260</v>
      </c>
      <c r="B180" s="440" t="n">
        <v>1497</v>
      </c>
      <c r="C180" s="309">
        <f>A180*$O$9+$P$9</f>
        <v/>
      </c>
      <c r="D180" s="309">
        <f>ABS(B180-C180)</f>
        <v/>
      </c>
      <c r="E180" s="309">
        <f>D180/$D$389</f>
        <v/>
      </c>
    </row>
    <row customHeight="1" ht="13.8" r="181" s="311">
      <c r="A181" s="440" t="n">
        <v>371</v>
      </c>
      <c r="B181" s="440" t="n">
        <v>1086</v>
      </c>
      <c r="C181" s="309">
        <f>A181*$O$9+$P$9</f>
        <v/>
      </c>
      <c r="D181" s="309">
        <f>ABS(B181-C181)</f>
        <v/>
      </c>
      <c r="E181" s="309">
        <f>D181/$D$389</f>
        <v/>
      </c>
    </row>
    <row customHeight="1" ht="13.8" r="182" s="311">
      <c r="A182" s="440" t="n">
        <v>371</v>
      </c>
      <c r="B182" s="440" t="n">
        <v>1046</v>
      </c>
      <c r="C182" s="309">
        <f>A182*$O$9+$P$9</f>
        <v/>
      </c>
      <c r="D182" s="309">
        <f>ABS(B182-C182)</f>
        <v/>
      </c>
      <c r="E182" s="309">
        <f>D182/$D$389</f>
        <v/>
      </c>
    </row>
    <row customHeight="1" ht="13.8" r="183" s="311">
      <c r="A183" s="440" t="n">
        <v>371</v>
      </c>
      <c r="B183" s="440" t="n">
        <v>1223</v>
      </c>
      <c r="C183" s="309">
        <f>A183*$O$9+$P$9</f>
        <v/>
      </c>
      <c r="D183" s="309">
        <f>ABS(B183-C183)</f>
        <v/>
      </c>
      <c r="E183" s="309">
        <f>D183/$D$389</f>
        <v/>
      </c>
    </row>
    <row customHeight="1" ht="13.8" r="184" s="311">
      <c r="A184" s="440" t="n">
        <v>371</v>
      </c>
      <c r="B184" s="440" t="n">
        <v>1062</v>
      </c>
      <c r="C184" s="309">
        <f>A184*$O$9+$P$9</f>
        <v/>
      </c>
      <c r="D184" s="309">
        <f>ABS(B184-C184)</f>
        <v/>
      </c>
      <c r="E184" s="309">
        <f>D184/$D$389</f>
        <v/>
      </c>
    </row>
    <row customHeight="1" ht="13.8" r="185" s="311">
      <c r="A185" s="442" t="n">
        <v>260</v>
      </c>
      <c r="B185" s="442" t="n">
        <v>1594</v>
      </c>
      <c r="C185" s="309">
        <f>A185*$O$9+$P$9</f>
        <v/>
      </c>
      <c r="D185" s="309">
        <f>ABS(B185-C185)</f>
        <v/>
      </c>
      <c r="E185" s="309">
        <f>D185/$D$389</f>
        <v/>
      </c>
    </row>
    <row customHeight="1" ht="13.8" r="186" s="311">
      <c r="A186" s="442" t="n">
        <v>288</v>
      </c>
      <c r="B186" s="442" t="n">
        <v>1329</v>
      </c>
      <c r="C186" s="309">
        <f>A186*$O$9+$P$9</f>
        <v/>
      </c>
      <c r="D186" s="309">
        <f>ABS(B186-C186)</f>
        <v/>
      </c>
      <c r="E186" s="309">
        <f>D186/$D$389</f>
        <v/>
      </c>
    </row>
    <row customHeight="1" ht="13.8" r="187" s="311">
      <c r="A187" s="442" t="n">
        <v>371</v>
      </c>
      <c r="B187" s="442" t="n">
        <v>1078</v>
      </c>
      <c r="C187" s="309">
        <f>A187*$O$9+$P$9</f>
        <v/>
      </c>
      <c r="D187" s="309">
        <f>ABS(B187-C187)</f>
        <v/>
      </c>
      <c r="E187" s="309">
        <f>D187/$D$389</f>
        <v/>
      </c>
    </row>
    <row customHeight="1" ht="13.8" r="188" s="311">
      <c r="A188" s="442" t="n">
        <v>385</v>
      </c>
      <c r="B188" s="442" t="n">
        <v>1013</v>
      </c>
      <c r="C188" s="309">
        <f>A188*$O$9+$P$9</f>
        <v/>
      </c>
      <c r="D188" s="309">
        <f>ABS(B188-C188)</f>
        <v/>
      </c>
      <c r="E188" s="309">
        <f>D188/$D$389</f>
        <v/>
      </c>
    </row>
    <row customHeight="1" ht="13.8" r="189" s="311">
      <c r="A189" s="442" t="n">
        <v>399</v>
      </c>
      <c r="B189" s="442" t="n">
        <v>1008</v>
      </c>
      <c r="C189" s="309">
        <f>A189*$O$9+$P$9</f>
        <v/>
      </c>
      <c r="D189" s="309">
        <f>ABS(B189-C189)</f>
        <v/>
      </c>
      <c r="E189" s="309">
        <f>D189/$D$389</f>
        <v/>
      </c>
    </row>
    <row customHeight="1" ht="13.8" r="190" s="311">
      <c r="A190" s="445" t="n">
        <v>270</v>
      </c>
      <c r="B190" s="445" t="n">
        <v>1340</v>
      </c>
      <c r="C190" s="309">
        <f>A190*$O$9+$P$9</f>
        <v/>
      </c>
      <c r="D190" s="309">
        <f>ABS(B190-C190)</f>
        <v/>
      </c>
      <c r="E190" s="309">
        <f>D190/$D$389</f>
        <v/>
      </c>
    </row>
    <row customHeight="1" ht="13.8" r="191" s="311">
      <c r="A191" s="445" t="n">
        <v>330</v>
      </c>
      <c r="B191" s="445" t="n">
        <v>1094</v>
      </c>
      <c r="C191" s="309">
        <f>A191*$O$9+$P$9</f>
        <v/>
      </c>
      <c r="D191" s="309">
        <f>ABS(B191-C191)</f>
        <v/>
      </c>
      <c r="E191" s="309">
        <f>D191/$D$389</f>
        <v/>
      </c>
    </row>
    <row customHeight="1" ht="13.8" r="192" s="311">
      <c r="A192" s="445" t="n">
        <v>380</v>
      </c>
      <c r="B192" s="445" t="n">
        <v>887</v>
      </c>
      <c r="C192" s="309">
        <f>A192*$O$9+$P$9</f>
        <v/>
      </c>
      <c r="D192" s="309">
        <f>ABS(B192-C192)</f>
        <v/>
      </c>
      <c r="E192" s="309">
        <f>D192/$D$389</f>
        <v/>
      </c>
    </row>
    <row customHeight="1" ht="13.8" r="193" s="311">
      <c r="A193" s="333" t="n">
        <v>273</v>
      </c>
      <c r="B193" s="333" t="n">
        <v>1179</v>
      </c>
      <c r="C193" s="309">
        <f>A193*$O$9+$P$9</f>
        <v/>
      </c>
      <c r="D193" s="309">
        <f>ABS(B193-C193)</f>
        <v/>
      </c>
      <c r="E193" s="309">
        <f>D193/$D$389</f>
        <v/>
      </c>
    </row>
    <row customHeight="1" ht="13.8" r="194" s="311">
      <c r="A194" s="333" t="n">
        <v>329</v>
      </c>
      <c r="B194" s="333" t="n">
        <v>1144</v>
      </c>
      <c r="C194" s="309">
        <f>A194*$O$9+$P$9</f>
        <v/>
      </c>
      <c r="D194" s="309">
        <f>ABS(B194-C194)</f>
        <v/>
      </c>
      <c r="E194" s="309">
        <f>D194/$D$389</f>
        <v/>
      </c>
    </row>
    <row customHeight="1" ht="13.8" r="195" s="311">
      <c r="A195" s="333" t="n">
        <v>366</v>
      </c>
      <c r="B195" s="333" t="n">
        <v>1010</v>
      </c>
      <c r="C195" s="309">
        <f>A195*$O$9+$P$9</f>
        <v/>
      </c>
      <c r="D195" s="309">
        <f>ABS(B195-C195)</f>
        <v/>
      </c>
      <c r="E195" s="309">
        <f>D195/$D$389</f>
        <v/>
      </c>
    </row>
    <row customHeight="1" ht="13.8" r="196" s="311">
      <c r="A196" s="333" t="n">
        <v>385</v>
      </c>
      <c r="B196" s="333" t="n">
        <v>848</v>
      </c>
      <c r="C196" s="309">
        <f>A196*$O$9+$P$9</f>
        <v/>
      </c>
      <c r="D196" s="309">
        <f>ABS(B196-C196)</f>
        <v/>
      </c>
      <c r="E196" s="309">
        <f>D196/$D$389</f>
        <v/>
      </c>
    </row>
    <row customHeight="1" ht="13.8" r="197" s="311">
      <c r="A197" s="333" t="n">
        <v>260</v>
      </c>
      <c r="B197" s="333" t="n">
        <v>1438</v>
      </c>
      <c r="C197" s="309">
        <f>A197*$O$9+$P$9</f>
        <v/>
      </c>
      <c r="D197" s="309">
        <f>ABS(B197-C197)</f>
        <v/>
      </c>
      <c r="E197" s="309">
        <f>D197/$D$389</f>
        <v/>
      </c>
    </row>
    <row customHeight="1" ht="13.8" r="198" s="311">
      <c r="A198" s="333" t="n">
        <v>288</v>
      </c>
      <c r="B198" s="333" t="n">
        <v>1130</v>
      </c>
      <c r="C198" s="309">
        <f>A198*$O$9+$P$9</f>
        <v/>
      </c>
      <c r="D198" s="309">
        <f>ABS(B198-C198)</f>
        <v/>
      </c>
      <c r="E198" s="309">
        <f>D198/$D$389</f>
        <v/>
      </c>
    </row>
    <row customHeight="1" ht="13.8" r="199" s="311">
      <c r="A199" s="333" t="n">
        <v>358</v>
      </c>
      <c r="B199" s="333" t="n">
        <v>980</v>
      </c>
      <c r="C199" s="309">
        <f>A199*$O$9+$P$9</f>
        <v/>
      </c>
      <c r="D199" s="309">
        <f>ABS(B199-C199)</f>
        <v/>
      </c>
      <c r="E199" s="309">
        <f>D199/$D$389</f>
        <v/>
      </c>
    </row>
    <row customHeight="1" ht="13.8" r="200" s="311">
      <c r="A200" s="333" t="n">
        <v>385</v>
      </c>
      <c r="B200" s="333" t="n">
        <v>830</v>
      </c>
      <c r="C200" s="309">
        <f>A200*$O$9+$P$9</f>
        <v/>
      </c>
      <c r="D200" s="309">
        <f>ABS(B200-C200)</f>
        <v/>
      </c>
      <c r="E200" s="309">
        <f>D200/$D$389</f>
        <v/>
      </c>
    </row>
    <row customHeight="1" ht="13.8" r="201" s="311">
      <c r="A201" s="449" t="n">
        <v>365</v>
      </c>
      <c r="B201" s="449" t="n">
        <v>1111.1</v>
      </c>
      <c r="C201" s="309">
        <f>A201*$O$9+$P$9</f>
        <v/>
      </c>
      <c r="D201" s="309">
        <f>ABS(B201-C201)</f>
        <v/>
      </c>
      <c r="E201" s="309">
        <f>D201/$D$389</f>
        <v/>
      </c>
    </row>
    <row customHeight="1" ht="13.8" r="202" s="311">
      <c r="A202" s="449" t="n">
        <v>365</v>
      </c>
      <c r="B202" s="449" t="n">
        <v>1089.9</v>
      </c>
      <c r="C202" s="309">
        <f>A202*$O$9+$P$9</f>
        <v/>
      </c>
      <c r="D202" s="309">
        <f>ABS(B202-C202)</f>
        <v/>
      </c>
      <c r="E202" s="309">
        <f>D202/$D$389</f>
        <v/>
      </c>
    </row>
    <row customHeight="1" ht="13.8" r="203" s="311">
      <c r="A203" s="449" t="n">
        <v>365</v>
      </c>
      <c r="B203" s="449" t="n">
        <v>1085.7</v>
      </c>
      <c r="C203" s="309">
        <f>A203*$O$9+$P$9</f>
        <v/>
      </c>
      <c r="D203" s="309">
        <f>ABS(B203-C203)</f>
        <v/>
      </c>
      <c r="E203" s="309">
        <f>D203/$D$389</f>
        <v/>
      </c>
    </row>
    <row customHeight="1" ht="13.8" r="204" s="311">
      <c r="A204" s="449" t="n">
        <v>365</v>
      </c>
      <c r="B204" s="449" t="n">
        <v>1105.1</v>
      </c>
      <c r="C204" s="309">
        <f>A204*$O$9+$P$9</f>
        <v/>
      </c>
      <c r="D204" s="309">
        <f>ABS(B204-C204)</f>
        <v/>
      </c>
      <c r="E204" s="309">
        <f>D204/$D$389</f>
        <v/>
      </c>
    </row>
    <row customHeight="1" ht="13.8" r="205" s="311">
      <c r="A205" s="450" t="n">
        <v>380</v>
      </c>
      <c r="B205" s="450" t="n">
        <v>805</v>
      </c>
      <c r="C205" s="309">
        <f>A205*$O$9+$P$9</f>
        <v/>
      </c>
      <c r="D205" s="309">
        <f>ABS(B205-C205)</f>
        <v/>
      </c>
      <c r="E205" s="309">
        <f>D205/$D$389</f>
        <v/>
      </c>
    </row>
    <row customHeight="1" ht="13.8" r="206" s="311">
      <c r="A206" s="450" t="n">
        <v>380</v>
      </c>
      <c r="B206" s="450" t="n">
        <v>823</v>
      </c>
      <c r="C206" s="309">
        <f>A206*$O$9+$P$9</f>
        <v/>
      </c>
      <c r="D206" s="309">
        <f>ABS(B206-C206)</f>
        <v/>
      </c>
      <c r="E206" s="309">
        <f>D206/$D$389</f>
        <v/>
      </c>
    </row>
    <row customHeight="1" ht="13.8" r="207" s="311">
      <c r="A207" s="450" t="n">
        <v>380</v>
      </c>
      <c r="B207" s="450" t="n">
        <v>935</v>
      </c>
      <c r="C207" s="309">
        <f>A207*$O$9+$P$9</f>
        <v/>
      </c>
      <c r="D207" s="309">
        <f>ABS(B207-C207)</f>
        <v/>
      </c>
      <c r="E207" s="309">
        <f>D207/$D$389</f>
        <v/>
      </c>
    </row>
    <row customHeight="1" ht="13.8" r="208" s="311">
      <c r="A208" s="450" t="n">
        <v>380</v>
      </c>
      <c r="B208" s="450" t="n">
        <v>957</v>
      </c>
      <c r="C208" s="309">
        <f>A208*$O$9+$P$9</f>
        <v/>
      </c>
      <c r="D208" s="309">
        <f>ABS(B208-C208)</f>
        <v/>
      </c>
      <c r="E208" s="309">
        <f>D208/$D$389</f>
        <v/>
      </c>
    </row>
    <row customHeight="1" ht="13.8" r="209" s="311">
      <c r="A209" s="451" t="n">
        <v>300</v>
      </c>
      <c r="B209" s="451" t="n">
        <v>1196</v>
      </c>
      <c r="C209" s="309">
        <f>A209*$O$9+$P$9</f>
        <v/>
      </c>
      <c r="D209" s="309">
        <f>ABS(B209-C209)</f>
        <v/>
      </c>
      <c r="E209" s="309">
        <f>D209/$D$389</f>
        <v/>
      </c>
    </row>
    <row customHeight="1" ht="13.8" r="210" s="311">
      <c r="A210" s="451" t="n">
        <v>350</v>
      </c>
      <c r="B210" s="451" t="n">
        <v>979</v>
      </c>
      <c r="C210" s="309">
        <f>A210*$O$9+$P$9</f>
        <v/>
      </c>
      <c r="D210" s="309">
        <f>ABS(B210-C210)</f>
        <v/>
      </c>
      <c r="E210" s="309">
        <f>D210/$D$389</f>
        <v/>
      </c>
    </row>
    <row customHeight="1" ht="13.8" r="211" s="311">
      <c r="A211" s="451" t="n">
        <v>400</v>
      </c>
      <c r="B211" s="451" t="n">
        <v>911</v>
      </c>
      <c r="C211" s="309">
        <f>A211*$O$9+$P$9</f>
        <v/>
      </c>
      <c r="D211" s="309">
        <f>ABS(B211-C211)</f>
        <v/>
      </c>
      <c r="E211" s="309">
        <f>D211/$D$389</f>
        <v/>
      </c>
    </row>
    <row customHeight="1" ht="13.8" r="212" s="311">
      <c r="A212" s="451" t="n">
        <v>300</v>
      </c>
      <c r="B212" s="451" t="n">
        <v>1535</v>
      </c>
      <c r="C212" s="309">
        <f>A212*$O$9+$P$9</f>
        <v/>
      </c>
      <c r="D212" s="309">
        <f>ABS(B212-C212)</f>
        <v/>
      </c>
      <c r="E212" s="309">
        <f>D212/$D$389</f>
        <v/>
      </c>
    </row>
    <row customHeight="1" ht="13.8" r="213" s="311">
      <c r="A213" s="451" t="n">
        <v>350</v>
      </c>
      <c r="B213" s="451" t="n">
        <v>1303</v>
      </c>
      <c r="C213" s="309">
        <f>A213*$O$9+$P$9</f>
        <v/>
      </c>
      <c r="D213" s="309">
        <f>ABS(B213-C213)</f>
        <v/>
      </c>
      <c r="E213" s="309">
        <f>D213/$D$389</f>
        <v/>
      </c>
    </row>
    <row customHeight="1" ht="13.8" r="214" s="311">
      <c r="A214" s="451" t="n">
        <v>400</v>
      </c>
      <c r="B214" s="451" t="n">
        <v>712</v>
      </c>
      <c r="C214" s="309">
        <f>A214*$O$9+$P$9</f>
        <v/>
      </c>
      <c r="D214" s="309">
        <f>ABS(B214-C214)</f>
        <v/>
      </c>
      <c r="E214" s="309">
        <f>D214/$D$389</f>
        <v/>
      </c>
    </row>
    <row customHeight="1" ht="13.8" r="215" s="311">
      <c r="A215" s="451" t="n">
        <v>300</v>
      </c>
      <c r="B215" s="451" t="n">
        <v>1166</v>
      </c>
      <c r="C215" s="309">
        <f>A215*$O$9+$P$9</f>
        <v/>
      </c>
      <c r="D215" s="309">
        <f>ABS(B215-C215)</f>
        <v/>
      </c>
      <c r="E215" s="309">
        <f>D215/$D$389</f>
        <v/>
      </c>
    </row>
    <row customHeight="1" ht="13.8" r="216" s="311">
      <c r="A216" s="451" t="n">
        <v>350</v>
      </c>
      <c r="B216" s="451" t="n">
        <v>964</v>
      </c>
      <c r="C216" s="309">
        <f>A216*$O$9+$P$9</f>
        <v/>
      </c>
      <c r="D216" s="309">
        <f>ABS(B216-C216)</f>
        <v/>
      </c>
      <c r="E216" s="309">
        <f>D216/$D$389</f>
        <v/>
      </c>
    </row>
    <row customHeight="1" ht="13.8" r="217" s="311">
      <c r="A217" s="451" t="n">
        <v>400</v>
      </c>
      <c r="B217" s="451" t="n">
        <v>749</v>
      </c>
      <c r="C217" s="309">
        <f>A217*$O$9+$P$9</f>
        <v/>
      </c>
      <c r="D217" s="309">
        <f>ABS(B217-C217)</f>
        <v/>
      </c>
      <c r="E217" s="309">
        <f>D217/$D$389</f>
        <v/>
      </c>
    </row>
    <row customHeight="1" ht="13.8" r="218" s="311">
      <c r="A218" s="453" t="n">
        <v>400</v>
      </c>
      <c r="B218" s="453" t="n">
        <v>813</v>
      </c>
      <c r="C218" s="309">
        <f>A218*$O$9+$P$9</f>
        <v/>
      </c>
      <c r="D218" s="309">
        <f>ABS(B218-C218)</f>
        <v/>
      </c>
      <c r="E218" s="309">
        <f>D218/$D$389</f>
        <v/>
      </c>
    </row>
    <row customHeight="1" ht="13.8" r="219" s="311">
      <c r="A219" s="453" t="n">
        <v>400</v>
      </c>
      <c r="B219" s="453" t="n">
        <v>847</v>
      </c>
      <c r="C219" s="309">
        <f>A219*$O$9+$P$9</f>
        <v/>
      </c>
      <c r="D219" s="309">
        <f>ABS(B219-C219)</f>
        <v/>
      </c>
      <c r="E219" s="309">
        <f>D219/$D$389</f>
        <v/>
      </c>
    </row>
    <row customHeight="1" ht="13.8" r="220" s="311">
      <c r="A220" s="453" t="n">
        <v>400</v>
      </c>
      <c r="B220" s="453" t="n">
        <v>828</v>
      </c>
      <c r="C220" s="309">
        <f>A220*$O$9+$P$9</f>
        <v/>
      </c>
      <c r="D220" s="309">
        <f>ABS(B220-C220)</f>
        <v/>
      </c>
      <c r="E220" s="309">
        <f>D220/$D$389</f>
        <v/>
      </c>
    </row>
    <row customHeight="1" ht="13.8" r="221" s="311">
      <c r="A221" s="453" t="n">
        <v>400</v>
      </c>
      <c r="B221" s="453" t="n">
        <v>820</v>
      </c>
      <c r="C221" s="309">
        <f>A221*$O$9+$P$9</f>
        <v/>
      </c>
      <c r="D221" s="309">
        <f>ABS(B221-C221)</f>
        <v/>
      </c>
      <c r="E221" s="309">
        <f>D221/$D$389</f>
        <v/>
      </c>
    </row>
    <row customHeight="1" ht="13.8" r="222" s="311">
      <c r="A222" s="453" t="n">
        <v>350</v>
      </c>
      <c r="B222" s="453" t="n">
        <v>816</v>
      </c>
      <c r="C222" s="309">
        <f>A222*$O$9+$P$9</f>
        <v/>
      </c>
      <c r="D222" s="309">
        <f>ABS(B222-C222)</f>
        <v/>
      </c>
      <c r="E222" s="309">
        <f>D222/$D$389</f>
        <v/>
      </c>
    </row>
    <row customHeight="1" ht="13.8" r="223" s="311">
      <c r="A223" s="453" t="n">
        <v>350</v>
      </c>
      <c r="B223" s="453" t="n">
        <v>923</v>
      </c>
      <c r="C223" s="309">
        <f>A223*$O$9+$P$9</f>
        <v/>
      </c>
      <c r="D223" s="309">
        <f>ABS(B223-C223)</f>
        <v/>
      </c>
      <c r="E223" s="309">
        <f>D223/$D$389</f>
        <v/>
      </c>
    </row>
    <row customHeight="1" ht="13.8" r="224" s="311">
      <c r="A224" s="453" t="n">
        <v>350</v>
      </c>
      <c r="B224" s="453" t="n">
        <v>947</v>
      </c>
      <c r="C224" s="309">
        <f>A224*$O$9+$P$9</f>
        <v/>
      </c>
      <c r="D224" s="309">
        <f>ABS(B224-C224)</f>
        <v/>
      </c>
      <c r="E224" s="309">
        <f>D224/$D$389</f>
        <v/>
      </c>
    </row>
    <row customHeight="1" ht="13.8" r="225" s="311">
      <c r="A225" s="453" t="n">
        <v>350</v>
      </c>
      <c r="B225" s="453" t="n">
        <v>912</v>
      </c>
      <c r="C225" s="309">
        <f>A225*$O$9+$P$9</f>
        <v/>
      </c>
      <c r="D225" s="309">
        <f>ABS(B225-C225)</f>
        <v/>
      </c>
      <c r="E225" s="309">
        <f>D225/$D$389</f>
        <v/>
      </c>
    </row>
    <row customHeight="1" ht="13.8" r="226" s="311">
      <c r="A226" s="453" t="n">
        <v>325</v>
      </c>
      <c r="B226" s="453" t="n">
        <v>1170</v>
      </c>
      <c r="C226" s="309">
        <f>A226*$O$9+$P$9</f>
        <v/>
      </c>
      <c r="D226" s="309">
        <f>ABS(B226-C226)</f>
        <v/>
      </c>
      <c r="E226" s="309">
        <f>D226/$D$389</f>
        <v/>
      </c>
    </row>
    <row customHeight="1" ht="13.8" r="227" s="311">
      <c r="A227" s="453" t="n">
        <v>325</v>
      </c>
      <c r="B227" s="453" t="n">
        <v>918</v>
      </c>
      <c r="C227" s="309">
        <f>A227*$O$9+$P$9</f>
        <v/>
      </c>
      <c r="D227" s="309">
        <f>ABS(B227-C227)</f>
        <v/>
      </c>
      <c r="E227" s="309">
        <f>D227/$D$389</f>
        <v/>
      </c>
    </row>
    <row customHeight="1" ht="13.8" r="228" s="311">
      <c r="A228" s="453" t="n">
        <v>325</v>
      </c>
      <c r="B228" s="453" t="n">
        <v>940</v>
      </c>
      <c r="C228" s="309">
        <f>A228*$O$9+$P$9</f>
        <v/>
      </c>
      <c r="D228" s="309">
        <f>ABS(B228-C228)</f>
        <v/>
      </c>
      <c r="E228" s="309">
        <f>D228/$D$389</f>
        <v/>
      </c>
    </row>
    <row customHeight="1" ht="13.8" r="229" s="311">
      <c r="A229" s="453" t="n">
        <v>325</v>
      </c>
      <c r="B229" s="453" t="n">
        <v>875</v>
      </c>
      <c r="C229" s="309">
        <f>A229*$O$9+$P$9</f>
        <v/>
      </c>
      <c r="D229" s="309">
        <f>ABS(B229-C229)</f>
        <v/>
      </c>
      <c r="E229" s="309">
        <f>D229/$D$389</f>
        <v/>
      </c>
    </row>
    <row customHeight="1" ht="13.8" r="230" s="311">
      <c r="A230" s="453" t="n">
        <v>300</v>
      </c>
      <c r="B230" s="453" t="n">
        <v>1282</v>
      </c>
      <c r="C230" s="309">
        <f>A230*$O$9+$P$9</f>
        <v/>
      </c>
      <c r="D230" s="309">
        <f>ABS(B230-C230)</f>
        <v/>
      </c>
      <c r="E230" s="309">
        <f>D230/$D$389</f>
        <v/>
      </c>
    </row>
    <row customHeight="1" ht="13.8" r="231" s="311">
      <c r="A231" s="453" t="n">
        <v>300</v>
      </c>
      <c r="B231" s="453" t="n">
        <v>1329</v>
      </c>
      <c r="C231" s="309">
        <f>A231*$O$9+$P$9</f>
        <v/>
      </c>
      <c r="D231" s="309">
        <f>ABS(B231-C231)</f>
        <v/>
      </c>
      <c r="E231" s="309">
        <f>D231/$D$389</f>
        <v/>
      </c>
    </row>
    <row customHeight="1" ht="13.8" r="232" s="311">
      <c r="A232" s="453" t="n">
        <v>300</v>
      </c>
      <c r="B232" s="453" t="n">
        <v>1021</v>
      </c>
      <c r="C232" s="309">
        <f>A232*$O$9+$P$9</f>
        <v/>
      </c>
      <c r="D232" s="309">
        <f>ABS(B232-C232)</f>
        <v/>
      </c>
      <c r="E232" s="309">
        <f>D232/$D$389</f>
        <v/>
      </c>
    </row>
    <row customHeight="1" ht="13.8" r="233" s="311">
      <c r="A233" s="453" t="n">
        <v>300</v>
      </c>
      <c r="B233" s="453" t="n">
        <v>973</v>
      </c>
      <c r="C233" s="309">
        <f>A233*$O$9+$P$9</f>
        <v/>
      </c>
      <c r="D233" s="309">
        <f>ABS(B233-C233)</f>
        <v/>
      </c>
      <c r="E233" s="309">
        <f>D233/$D$389</f>
        <v/>
      </c>
    </row>
    <row customHeight="1" ht="13.8" r="234" s="311">
      <c r="A234" s="453" t="n">
        <v>400</v>
      </c>
      <c r="B234" s="453" t="n">
        <v>837</v>
      </c>
      <c r="C234" s="309">
        <f>A234*$O$9+$P$9</f>
        <v/>
      </c>
      <c r="D234" s="309">
        <f>ABS(B234-C234)</f>
        <v/>
      </c>
      <c r="E234" s="309">
        <f>D234/$D$389</f>
        <v/>
      </c>
    </row>
    <row customHeight="1" ht="13.8" r="235" s="311">
      <c r="A235" s="453" t="n">
        <v>400</v>
      </c>
      <c r="B235" s="453" t="n">
        <v>841</v>
      </c>
      <c r="C235" s="309">
        <f>A235*$O$9+$P$9</f>
        <v/>
      </c>
      <c r="D235" s="309">
        <f>ABS(B235-C235)</f>
        <v/>
      </c>
      <c r="E235" s="309">
        <f>D235/$D$389</f>
        <v/>
      </c>
    </row>
    <row customHeight="1" ht="13.8" r="236" s="311">
      <c r="A236" s="453" t="n">
        <v>400</v>
      </c>
      <c r="B236" s="453" t="n">
        <v>878</v>
      </c>
      <c r="C236" s="309">
        <f>A236*$O$9+$P$9</f>
        <v/>
      </c>
      <c r="D236" s="309">
        <f>ABS(B236-C236)</f>
        <v/>
      </c>
      <c r="E236" s="309">
        <f>D236/$D$389</f>
        <v/>
      </c>
    </row>
    <row customHeight="1" ht="13.8" r="237" s="311">
      <c r="A237" s="453" t="n">
        <v>400</v>
      </c>
      <c r="B237" s="453" t="n">
        <v>890</v>
      </c>
      <c r="C237" s="309">
        <f>A237*$O$9+$P$9</f>
        <v/>
      </c>
      <c r="D237" s="309">
        <f>ABS(B237-C237)</f>
        <v/>
      </c>
      <c r="E237" s="309">
        <f>D237/$D$389</f>
        <v/>
      </c>
    </row>
    <row customHeight="1" ht="13.8" r="238" s="311">
      <c r="A238" s="453" t="n">
        <v>350</v>
      </c>
      <c r="B238" s="453" t="n">
        <v>1067</v>
      </c>
      <c r="C238" s="309">
        <f>A238*$O$9+$P$9</f>
        <v/>
      </c>
      <c r="D238" s="309">
        <f>ABS(B238-C238)</f>
        <v/>
      </c>
      <c r="E238" s="309">
        <f>D238/$D$389</f>
        <v/>
      </c>
    </row>
    <row customHeight="1" ht="13.8" r="239" s="311">
      <c r="A239" s="453" t="n">
        <v>350</v>
      </c>
      <c r="B239" s="453" t="n">
        <v>1082</v>
      </c>
      <c r="C239" s="309">
        <f>A239*$O$9+$P$9</f>
        <v/>
      </c>
      <c r="D239" s="309">
        <f>ABS(B239-C239)</f>
        <v/>
      </c>
      <c r="E239" s="309">
        <f>D239/$D$389</f>
        <v/>
      </c>
    </row>
    <row customHeight="1" ht="13.8" r="240" s="311">
      <c r="A240" s="453" t="n">
        <v>350</v>
      </c>
      <c r="B240" s="453" t="n">
        <v>1119</v>
      </c>
      <c r="C240" s="309">
        <f>A240*$O$9+$P$9</f>
        <v/>
      </c>
      <c r="D240" s="309">
        <f>ABS(B240-C240)</f>
        <v/>
      </c>
      <c r="E240" s="309">
        <f>D240/$D$389</f>
        <v/>
      </c>
    </row>
    <row customHeight="1" ht="13.8" r="241" s="311">
      <c r="A241" s="453" t="n">
        <v>325</v>
      </c>
      <c r="B241" s="453" t="n">
        <v>1141</v>
      </c>
      <c r="C241" s="309">
        <f>A241*$O$9+$P$9</f>
        <v/>
      </c>
      <c r="D241" s="309">
        <f>ABS(B241-C241)</f>
        <v/>
      </c>
      <c r="E241" s="309">
        <f>D241/$D$389</f>
        <v/>
      </c>
    </row>
    <row customHeight="1" ht="13.8" r="242" s="311">
      <c r="A242" s="453" t="n">
        <v>325</v>
      </c>
      <c r="B242" s="453" t="n">
        <v>1240</v>
      </c>
      <c r="C242" s="309">
        <f>A242*$O$9+$P$9</f>
        <v/>
      </c>
      <c r="D242" s="309">
        <f>ABS(B242-C242)</f>
        <v/>
      </c>
      <c r="E242" s="309">
        <f>D242/$D$389</f>
        <v/>
      </c>
    </row>
    <row customHeight="1" ht="13.8" r="243" s="311">
      <c r="A243" s="453" t="n">
        <v>325</v>
      </c>
      <c r="B243" s="453" t="n">
        <v>1240</v>
      </c>
      <c r="C243" s="309">
        <f>A243*$O$9+$P$9</f>
        <v/>
      </c>
      <c r="D243" s="309">
        <f>ABS(B243-C243)</f>
        <v/>
      </c>
      <c r="E243" s="309">
        <f>D243/$D$389</f>
        <v/>
      </c>
    </row>
    <row customHeight="1" ht="13.8" r="244" s="311">
      <c r="A244" s="453" t="n">
        <v>325</v>
      </c>
      <c r="B244" s="453" t="n">
        <v>1234</v>
      </c>
      <c r="C244" s="309">
        <f>A244*$O$9+$P$9</f>
        <v/>
      </c>
      <c r="D244" s="309">
        <f>ABS(B244-C244)</f>
        <v/>
      </c>
      <c r="E244" s="309">
        <f>D244/$D$389</f>
        <v/>
      </c>
    </row>
    <row customHeight="1" ht="13.8" r="245" s="311">
      <c r="A245" s="453" t="n">
        <v>300</v>
      </c>
      <c r="B245" s="453" t="n">
        <v>1224</v>
      </c>
      <c r="C245" s="309">
        <f>A245*$O$9+$P$9</f>
        <v/>
      </c>
      <c r="D245" s="309">
        <f>ABS(B245-C245)</f>
        <v/>
      </c>
      <c r="E245" s="309">
        <f>D245/$D$389</f>
        <v/>
      </c>
    </row>
    <row customHeight="1" ht="13.8" r="246" s="311">
      <c r="A246" s="453" t="n">
        <v>300</v>
      </c>
      <c r="B246" s="453" t="n">
        <v>1346</v>
      </c>
      <c r="C246" s="309">
        <f>A246*$O$9+$P$9</f>
        <v/>
      </c>
      <c r="D246" s="309">
        <f>ABS(B246-C246)</f>
        <v/>
      </c>
      <c r="E246" s="309">
        <f>D246/$D$389</f>
        <v/>
      </c>
    </row>
    <row customHeight="1" ht="13.8" r="247" s="311">
      <c r="A247" s="453" t="n">
        <v>300</v>
      </c>
      <c r="B247" s="453" t="n">
        <v>1360</v>
      </c>
      <c r="C247" s="309">
        <f>A247*$O$9+$P$9</f>
        <v/>
      </c>
      <c r="D247" s="309">
        <f>ABS(B247-C247)</f>
        <v/>
      </c>
      <c r="E247" s="309">
        <f>D247/$D$389</f>
        <v/>
      </c>
    </row>
    <row customHeight="1" ht="13.8" r="248" s="311">
      <c r="A248" s="453" t="n">
        <v>300</v>
      </c>
      <c r="B248" s="453" t="n">
        <v>1302</v>
      </c>
      <c r="C248" s="309">
        <f>A248*$O$9+$P$9</f>
        <v/>
      </c>
      <c r="D248" s="309">
        <f>ABS(B248-C248)</f>
        <v/>
      </c>
      <c r="E248" s="309">
        <f>D248/$D$389</f>
        <v/>
      </c>
    </row>
    <row customHeight="1" ht="13.8" r="249" s="311">
      <c r="A249" s="333" t="n">
        <v>320</v>
      </c>
      <c r="B249" s="333" t="n">
        <v>1262</v>
      </c>
      <c r="C249" s="309">
        <f>A249*$O$9+$P$9</f>
        <v/>
      </c>
      <c r="D249" s="309">
        <f>ABS(B249-C249)</f>
        <v/>
      </c>
      <c r="E249" s="309">
        <f>D249/$D$389</f>
        <v/>
      </c>
    </row>
    <row customHeight="1" ht="13.8" r="250" s="311">
      <c r="A250" s="333" t="n">
        <v>360</v>
      </c>
      <c r="B250" s="333" t="n">
        <v>1142</v>
      </c>
      <c r="C250" s="309">
        <f>A250*$O$9+$P$9</f>
        <v/>
      </c>
      <c r="D250" s="309">
        <f>ABS(B250-C250)</f>
        <v/>
      </c>
      <c r="E250" s="309">
        <f>D250/$D$389</f>
        <v/>
      </c>
    </row>
    <row customHeight="1" ht="13.8" r="251" s="311">
      <c r="A251" s="333" t="n">
        <v>320</v>
      </c>
      <c r="B251" s="333" t="n">
        <v>1391</v>
      </c>
      <c r="C251" s="309">
        <f>A251*$O$9+$P$9</f>
        <v/>
      </c>
      <c r="D251" s="309">
        <f>ABS(B251-C251)</f>
        <v/>
      </c>
      <c r="E251" s="309">
        <f>D251/$D$389</f>
        <v/>
      </c>
    </row>
    <row customHeight="1" ht="13.8" r="252" s="311">
      <c r="A252" s="333" t="n">
        <v>360</v>
      </c>
      <c r="B252" s="333" t="n">
        <v>1169</v>
      </c>
      <c r="C252" s="309">
        <f>A252*$O$9+$P$9</f>
        <v/>
      </c>
      <c r="D252" s="309">
        <f>ABS(B252-C252)</f>
        <v/>
      </c>
      <c r="E252" s="309">
        <f>D252/$D$389</f>
        <v/>
      </c>
    </row>
    <row customHeight="1" ht="13.8" r="253" s="311">
      <c r="A253" s="456" t="n">
        <v>300</v>
      </c>
      <c r="B253" s="456" t="n">
        <v>1333</v>
      </c>
      <c r="C253" s="309">
        <f>A253*$O$9+$P$9</f>
        <v/>
      </c>
      <c r="D253" s="309">
        <f>ABS(B253-C253)</f>
        <v/>
      </c>
      <c r="E253" s="309">
        <f>D253/$D$389</f>
        <v/>
      </c>
    </row>
    <row customHeight="1" ht="13.8" r="254" s="311">
      <c r="A254" s="456" t="n">
        <v>300</v>
      </c>
      <c r="B254" s="456" t="n">
        <v>1246</v>
      </c>
      <c r="C254" s="309">
        <f>A254*$O$9+$P$9</f>
        <v/>
      </c>
      <c r="D254" s="309">
        <f>ABS(B254-C254)</f>
        <v/>
      </c>
      <c r="E254" s="309">
        <f>D254/$D$389</f>
        <v/>
      </c>
    </row>
    <row customHeight="1" ht="13.8" r="255" s="311">
      <c r="A255" s="456" t="n">
        <v>300</v>
      </c>
      <c r="B255" s="456" t="n">
        <v>1076</v>
      </c>
      <c r="C255" s="309">
        <f>A255*$O$9+$P$9</f>
        <v/>
      </c>
      <c r="D255" s="309">
        <f>ABS(B255-C255)</f>
        <v/>
      </c>
      <c r="E255" s="309">
        <f>D255/$D$389</f>
        <v/>
      </c>
    </row>
    <row customHeight="1" ht="13.8" r="256" s="311">
      <c r="A256" s="456" t="n">
        <v>360</v>
      </c>
      <c r="B256" s="456" t="n">
        <v>1036</v>
      </c>
      <c r="C256" s="309">
        <f>A256*$O$9+$P$9</f>
        <v/>
      </c>
      <c r="D256" s="309">
        <f>ABS(B256-C256)</f>
        <v/>
      </c>
      <c r="E256" s="309">
        <f>D256/$D$389</f>
        <v/>
      </c>
    </row>
    <row customHeight="1" ht="13.8" r="257" s="311">
      <c r="A257" s="456" t="n">
        <v>360</v>
      </c>
      <c r="B257" s="456" t="n">
        <v>1011</v>
      </c>
      <c r="C257" s="309">
        <f>A257*$O$9+$P$9</f>
        <v/>
      </c>
      <c r="D257" s="309">
        <f>ABS(B257-C257)</f>
        <v/>
      </c>
      <c r="E257" s="309">
        <f>D257/$D$389</f>
        <v/>
      </c>
    </row>
    <row customHeight="1" ht="13.8" r="258" s="311">
      <c r="A258" s="456" t="n">
        <v>360</v>
      </c>
      <c r="B258" s="456" t="n">
        <v>1023.5</v>
      </c>
      <c r="C258" s="309">
        <f>A258*$O$9+$P$9</f>
        <v/>
      </c>
      <c r="D258" s="309">
        <f>ABS(B258-C258)</f>
        <v/>
      </c>
      <c r="E258" s="309">
        <f>D258/$D$389</f>
        <v/>
      </c>
    </row>
    <row customHeight="1" ht="13.8" r="259" s="311">
      <c r="A259" s="458" t="n">
        <v>250</v>
      </c>
      <c r="B259" s="458" t="n">
        <v>1520</v>
      </c>
      <c r="C259" s="309">
        <f>A259*$O$9+$P$9</f>
        <v/>
      </c>
      <c r="D259" s="309">
        <f>ABS(B259-C259)</f>
        <v/>
      </c>
      <c r="E259" s="309">
        <f>D259/$D$389</f>
        <v/>
      </c>
    </row>
    <row customHeight="1" ht="13.8" r="260" s="311">
      <c r="A260" s="458" t="n">
        <v>325</v>
      </c>
      <c r="B260" s="458" t="n">
        <v>1263</v>
      </c>
      <c r="C260" s="309">
        <f>A260*$O$9+$P$9</f>
        <v/>
      </c>
      <c r="D260" s="309">
        <f>ABS(B260-C260)</f>
        <v/>
      </c>
      <c r="E260" s="309">
        <f>D260/$D$389</f>
        <v/>
      </c>
    </row>
    <row customHeight="1" ht="13.8" r="261" s="311">
      <c r="A261" s="458" t="n">
        <v>375</v>
      </c>
      <c r="B261" s="458" t="n">
        <v>1075</v>
      </c>
      <c r="C261" s="309">
        <f>A261*$O$9+$P$9</f>
        <v/>
      </c>
      <c r="D261" s="309">
        <f>ABS(B261-C261)</f>
        <v/>
      </c>
      <c r="E261" s="309">
        <f>D261/$D$389</f>
        <v/>
      </c>
    </row>
    <row customHeight="1" ht="13.8" r="262" s="311">
      <c r="A262" s="458" t="n">
        <v>425</v>
      </c>
      <c r="B262" s="458" t="n">
        <v>862</v>
      </c>
      <c r="C262" s="309">
        <f>A262*$O$9+$P$9</f>
        <v/>
      </c>
      <c r="D262" s="309">
        <f>ABS(B262-C262)</f>
        <v/>
      </c>
      <c r="E262" s="309">
        <f>D262/$D$389</f>
        <v/>
      </c>
    </row>
    <row customHeight="1" ht="13.8" r="263" s="311">
      <c r="A263" s="462" t="n">
        <v>370</v>
      </c>
      <c r="B263" s="462" t="n">
        <v>956</v>
      </c>
      <c r="C263" s="309">
        <f>A263*$O$9+$P$9</f>
        <v/>
      </c>
      <c r="D263" s="309">
        <f>ABS(B263-C263)</f>
        <v/>
      </c>
      <c r="E263" s="309">
        <f>D263/$D$389</f>
        <v/>
      </c>
    </row>
    <row customHeight="1" ht="18.75" r="264" s="311">
      <c r="A264" s="462" t="n">
        <v>370</v>
      </c>
      <c r="B264" s="462" t="n">
        <v>936</v>
      </c>
      <c r="C264" s="309">
        <f>A264*$O$9+$P$9</f>
        <v/>
      </c>
      <c r="D264" s="309">
        <f>ABS(B264-C264)</f>
        <v/>
      </c>
      <c r="E264" s="309">
        <f>D264/$D$389</f>
        <v/>
      </c>
    </row>
    <row customHeight="1" ht="13.8" r="265" s="311">
      <c r="A265" s="464" t="n">
        <v>350</v>
      </c>
      <c r="B265" s="464" t="n">
        <v>1005</v>
      </c>
      <c r="C265" s="309">
        <f>A265*$O$9+$P$9</f>
        <v/>
      </c>
      <c r="D265" s="309">
        <f>ABS(B265-C265)</f>
        <v/>
      </c>
      <c r="E265" s="309">
        <f>D265/$D$389</f>
        <v/>
      </c>
    </row>
    <row customHeight="1" ht="13.8" r="266" s="311">
      <c r="A266" s="464" t="n">
        <v>300</v>
      </c>
      <c r="B266" s="464" t="n">
        <v>1292</v>
      </c>
      <c r="C266" s="309">
        <f>A266*$O$9+$P$9</f>
        <v/>
      </c>
      <c r="D266" s="309">
        <f>ABS(B266-C266)</f>
        <v/>
      </c>
      <c r="E266" s="309">
        <f>D266/$D$389</f>
        <v/>
      </c>
    </row>
    <row customHeight="1" ht="13.8" r="267" s="311">
      <c r="A267" s="464" t="n">
        <v>325</v>
      </c>
      <c r="B267" s="464" t="n">
        <v>1161</v>
      </c>
      <c r="C267" s="309">
        <f>A267*$O$9+$P$9</f>
        <v/>
      </c>
      <c r="D267" s="309">
        <f>ABS(B267-C267)</f>
        <v/>
      </c>
      <c r="E267" s="309">
        <f>D267/$D$389</f>
        <v/>
      </c>
    </row>
    <row customHeight="1" ht="13.8" r="268" s="311">
      <c r="A268" s="464" t="n">
        <v>350</v>
      </c>
      <c r="B268" s="464" t="n">
        <v>978</v>
      </c>
      <c r="C268" s="309">
        <f>A268*$O$9+$P$9</f>
        <v/>
      </c>
      <c r="D268" s="309">
        <f>ABS(B268-C268)</f>
        <v/>
      </c>
      <c r="E268" s="309">
        <f>D268/$D$389</f>
        <v/>
      </c>
    </row>
    <row customHeight="1" ht="13.8" r="269" s="311">
      <c r="A269" s="464" t="n">
        <v>350</v>
      </c>
      <c r="B269" s="464" t="n">
        <v>1010</v>
      </c>
      <c r="C269" s="309">
        <f>A269*$O$9+$P$9</f>
        <v/>
      </c>
      <c r="D269" s="309">
        <f>ABS(B269-C269)</f>
        <v/>
      </c>
      <c r="E269" s="309">
        <f>D269/$D$389</f>
        <v/>
      </c>
    </row>
    <row customHeight="1" ht="13.8" r="270" s="311">
      <c r="A270" s="464" t="n">
        <v>350</v>
      </c>
      <c r="B270" s="464" t="n">
        <v>1035</v>
      </c>
      <c r="C270" s="309">
        <f>A270*$O$9+$P$9</f>
        <v/>
      </c>
      <c r="D270" s="309">
        <f>ABS(B270-C270)</f>
        <v/>
      </c>
      <c r="E270" s="309">
        <f>D270/$D$389</f>
        <v/>
      </c>
    </row>
    <row customHeight="1" ht="13.8" r="271" s="311">
      <c r="A271" s="464" t="n">
        <v>350</v>
      </c>
      <c r="B271" s="464" t="n">
        <v>1023</v>
      </c>
      <c r="C271" s="309">
        <f>A271*$O$9+$P$9</f>
        <v/>
      </c>
      <c r="D271" s="309">
        <f>ABS(B271-C271)</f>
        <v/>
      </c>
      <c r="E271" s="309">
        <f>D271/$D$389</f>
        <v/>
      </c>
    </row>
    <row customHeight="1" ht="13.8" r="272" s="311">
      <c r="A272" s="464" t="n">
        <v>350</v>
      </c>
      <c r="B272" s="464" t="n">
        <v>987</v>
      </c>
      <c r="C272" s="309">
        <f>A272*$O$9+$P$9</f>
        <v/>
      </c>
      <c r="D272" s="309">
        <f>ABS(B272-C272)</f>
        <v/>
      </c>
      <c r="E272" s="309">
        <f>D272/$D$389</f>
        <v/>
      </c>
    </row>
    <row customHeight="1" ht="13.8" r="273" s="311">
      <c r="A273" s="464" t="n">
        <v>375</v>
      </c>
      <c r="B273" s="464" t="n">
        <v>993</v>
      </c>
      <c r="C273" s="309">
        <f>A273*$O$9+$P$9</f>
        <v/>
      </c>
      <c r="D273" s="309">
        <f>ABS(B273-C273)</f>
        <v/>
      </c>
      <c r="E273" s="309">
        <f>D273/$D$389</f>
        <v/>
      </c>
    </row>
    <row customHeight="1" ht="13.8" r="274" s="311">
      <c r="A274" s="464" t="n">
        <v>400</v>
      </c>
      <c r="B274" s="464" t="n">
        <v>1052</v>
      </c>
      <c r="C274" s="309">
        <f>A274*$O$9+$P$9</f>
        <v/>
      </c>
      <c r="D274" s="309">
        <f>ABS(B274-C274)</f>
        <v/>
      </c>
      <c r="E274" s="309">
        <f>D274/$D$389</f>
        <v/>
      </c>
    </row>
    <row customHeight="1" ht="13.8" r="275" s="311">
      <c r="A275" s="464" t="n">
        <v>400</v>
      </c>
      <c r="B275" s="464" t="n">
        <v>912</v>
      </c>
      <c r="C275" s="309">
        <f>A275*$O$9+$P$9</f>
        <v/>
      </c>
      <c r="D275" s="309">
        <f>ABS(B275-C275)</f>
        <v/>
      </c>
      <c r="E275" s="309">
        <f>D275/$D$389</f>
        <v/>
      </c>
    </row>
    <row customHeight="1" ht="13.8" r="276" s="311">
      <c r="A276" s="464" t="n">
        <v>350</v>
      </c>
      <c r="B276" s="464" t="n">
        <v>956</v>
      </c>
      <c r="C276" s="309">
        <f>A276*$O$9+$P$9</f>
        <v/>
      </c>
      <c r="D276" s="309">
        <f>ABS(B276-C276)</f>
        <v/>
      </c>
      <c r="E276" s="309">
        <f>D276/$D$389</f>
        <v/>
      </c>
    </row>
    <row customHeight="1" ht="13.8" r="277" s="311">
      <c r="A277" s="466" t="n">
        <v>340</v>
      </c>
      <c r="B277" s="466" t="n">
        <v>961</v>
      </c>
      <c r="C277" s="309">
        <f>A277*$O$9+$P$9</f>
        <v/>
      </c>
      <c r="D277" s="309">
        <f>ABS(B277-C277)</f>
        <v/>
      </c>
      <c r="E277" s="309">
        <f>D277/$D$389</f>
        <v/>
      </c>
    </row>
    <row customHeight="1" ht="13.8" r="278" s="311">
      <c r="A278" s="466" t="n">
        <v>340</v>
      </c>
      <c r="B278" s="466" t="n">
        <v>1065</v>
      </c>
      <c r="C278" s="309">
        <f>A278*$O$9+$P$9</f>
        <v/>
      </c>
      <c r="D278" s="309">
        <f>ABS(B278-C278)</f>
        <v/>
      </c>
      <c r="E278" s="309">
        <f>D278/$D$389</f>
        <v/>
      </c>
    </row>
    <row customHeight="1" ht="13.8" r="279" s="311">
      <c r="A279" s="466" t="n">
        <v>340</v>
      </c>
      <c r="B279" s="466" t="n">
        <v>1052</v>
      </c>
      <c r="C279" s="309">
        <f>A279*$O$9+$P$9</f>
        <v/>
      </c>
      <c r="D279" s="309">
        <f>ABS(B279-C279)</f>
        <v/>
      </c>
      <c r="E279" s="309">
        <f>D279/$D$389</f>
        <v/>
      </c>
    </row>
    <row customHeight="1" ht="13.8" r="280" s="311">
      <c r="A280" s="466" t="n">
        <v>360</v>
      </c>
      <c r="B280" s="466" t="n">
        <v>1065</v>
      </c>
      <c r="C280" s="309">
        <f>A280*$O$9+$P$9</f>
        <v/>
      </c>
      <c r="D280" s="309">
        <f>ABS(B280-C280)</f>
        <v/>
      </c>
      <c r="E280" s="309">
        <f>D280/$D$389</f>
        <v/>
      </c>
    </row>
    <row customHeight="1" ht="13.8" r="281" s="311">
      <c r="A281" s="466" t="n">
        <v>360</v>
      </c>
      <c r="B281" s="466" t="n">
        <v>1052</v>
      </c>
      <c r="C281" s="309">
        <f>A281*$O$9+$P$9</f>
        <v/>
      </c>
      <c r="D281" s="309">
        <f>ABS(B281-C281)</f>
        <v/>
      </c>
      <c r="E281" s="309">
        <f>D281/$D$389</f>
        <v/>
      </c>
    </row>
    <row customHeight="1" ht="13.8" r="282" s="311">
      <c r="A282" s="466" t="n">
        <v>360</v>
      </c>
      <c r="B282" s="466" t="n">
        <v>1052</v>
      </c>
      <c r="C282" s="309">
        <f>A282*$O$9+$P$9</f>
        <v/>
      </c>
      <c r="D282" s="309">
        <f>ABS(B282-C282)</f>
        <v/>
      </c>
      <c r="E282" s="309">
        <f>D282/$D$389</f>
        <v/>
      </c>
    </row>
    <row customHeight="1" ht="13.8" r="283" s="311">
      <c r="A283" s="466" t="n">
        <v>340</v>
      </c>
      <c r="B283" s="466" t="n">
        <v>1065</v>
      </c>
      <c r="C283" s="309">
        <f>A283*$O$9+$P$9</f>
        <v/>
      </c>
      <c r="D283" s="309">
        <f>ABS(B283-C283)</f>
        <v/>
      </c>
      <c r="E283" s="309">
        <f>D283/$D$389</f>
        <v/>
      </c>
    </row>
    <row customHeight="1" ht="13.8" r="284" s="311">
      <c r="A284" s="466" t="n">
        <v>340</v>
      </c>
      <c r="B284" s="466" t="n">
        <v>1078</v>
      </c>
      <c r="C284" s="309">
        <f>A284*$O$9+$P$9</f>
        <v/>
      </c>
      <c r="D284" s="309">
        <f>ABS(B284-C284)</f>
        <v/>
      </c>
      <c r="E284" s="309">
        <f>D284/$D$389</f>
        <v/>
      </c>
    </row>
    <row customHeight="1" ht="13.8" r="285" s="311">
      <c r="A285" s="466" t="n">
        <v>340</v>
      </c>
      <c r="B285" s="466" t="n">
        <v>1078</v>
      </c>
      <c r="C285" s="309">
        <f>A285*$O$9+$P$9</f>
        <v/>
      </c>
      <c r="D285" s="309">
        <f>ABS(B285-C285)</f>
        <v/>
      </c>
      <c r="E285" s="309">
        <f>D285/$D$389</f>
        <v/>
      </c>
    </row>
    <row customHeight="1" ht="13.8" r="286" s="311">
      <c r="A286" s="466" t="n">
        <v>360</v>
      </c>
      <c r="B286" s="466" t="n">
        <v>1078</v>
      </c>
      <c r="C286" s="309">
        <f>A286*$O$9+$P$9</f>
        <v/>
      </c>
      <c r="D286" s="309">
        <f>ABS(B286-C286)</f>
        <v/>
      </c>
      <c r="E286" s="309">
        <f>D286/$D$389</f>
        <v/>
      </c>
    </row>
    <row customHeight="1" ht="13.8" r="287" s="311">
      <c r="A287" s="466" t="n">
        <v>360</v>
      </c>
      <c r="B287" s="466" t="n">
        <v>1091</v>
      </c>
      <c r="C287" s="309">
        <f>A287*$O$9+$P$9</f>
        <v/>
      </c>
      <c r="D287" s="309">
        <f>ABS(B287-C287)</f>
        <v/>
      </c>
      <c r="E287" s="309">
        <f>D287/$D$389</f>
        <v/>
      </c>
    </row>
    <row customHeight="1" ht="13.8" r="288" s="311">
      <c r="A288" s="466" t="n">
        <v>360</v>
      </c>
      <c r="B288" s="466" t="n">
        <v>1065</v>
      </c>
      <c r="C288" s="309">
        <f>A288*$O$9+$P$9</f>
        <v/>
      </c>
      <c r="D288" s="309">
        <f>ABS(B288-C288)</f>
        <v/>
      </c>
      <c r="E288" s="309">
        <f>D288/$D$389</f>
        <v/>
      </c>
    </row>
    <row customHeight="1" ht="13.8" r="289" s="311">
      <c r="A289" s="466" t="n">
        <v>340</v>
      </c>
      <c r="B289" s="466" t="n">
        <v>1052</v>
      </c>
      <c r="C289" s="309">
        <f>A289*$O$9+$P$9</f>
        <v/>
      </c>
      <c r="D289" s="309">
        <f>ABS(B289-C289)</f>
        <v/>
      </c>
      <c r="E289" s="309">
        <f>D289/$D$389</f>
        <v/>
      </c>
    </row>
    <row customHeight="1" ht="13.8" r="290" s="311">
      <c r="A290" s="466" t="n">
        <v>340</v>
      </c>
      <c r="B290" s="466" t="n">
        <v>1039</v>
      </c>
      <c r="C290" s="309">
        <f>A290*$O$9+$P$9</f>
        <v/>
      </c>
      <c r="D290" s="309">
        <f>ABS(B290-C290)</f>
        <v/>
      </c>
      <c r="E290" s="309">
        <f>D290/$D$389</f>
        <v/>
      </c>
    </row>
    <row customHeight="1" ht="13.8" r="291" s="311">
      <c r="A291" s="466" t="n">
        <v>340</v>
      </c>
      <c r="B291" s="466" t="n">
        <v>1039</v>
      </c>
      <c r="C291" s="309">
        <f>A291*$O$9+$P$9</f>
        <v/>
      </c>
      <c r="D291" s="309">
        <f>ABS(B291-C291)</f>
        <v/>
      </c>
      <c r="E291" s="309">
        <f>D291/$D$389</f>
        <v/>
      </c>
    </row>
    <row customHeight="1" ht="13.8" r="292" s="311">
      <c r="A292" s="466" t="n">
        <v>360</v>
      </c>
      <c r="B292" s="466" t="n">
        <v>1013</v>
      </c>
      <c r="C292" s="309">
        <f>A292*$O$9+$P$9</f>
        <v/>
      </c>
      <c r="D292" s="309">
        <f>ABS(B292-C292)</f>
        <v/>
      </c>
      <c r="E292" s="309">
        <f>D292/$D$389</f>
        <v/>
      </c>
    </row>
    <row customHeight="1" ht="13.8" r="293" s="311">
      <c r="A293" s="466" t="n">
        <v>360</v>
      </c>
      <c r="B293" s="466" t="n">
        <v>1026</v>
      </c>
      <c r="C293" s="309">
        <f>A293*$O$9+$P$9</f>
        <v/>
      </c>
      <c r="D293" s="309">
        <f>ABS(B293-C293)</f>
        <v/>
      </c>
      <c r="E293" s="309">
        <f>D293/$D$389</f>
        <v/>
      </c>
    </row>
    <row customHeight="1" ht="13.8" r="294" s="311">
      <c r="A294" s="466" t="n">
        <v>360</v>
      </c>
      <c r="B294" s="466" t="n">
        <v>1039</v>
      </c>
      <c r="C294" s="309">
        <f>A294*$O$9+$P$9</f>
        <v/>
      </c>
      <c r="D294" s="309">
        <f>ABS(B294-C294)</f>
        <v/>
      </c>
      <c r="E294" s="309">
        <f>D294/$D$389</f>
        <v/>
      </c>
    </row>
    <row customHeight="1" ht="13.8" r="295" s="311">
      <c r="A295" s="466" t="n">
        <v>340</v>
      </c>
      <c r="B295" s="466" t="n">
        <v>961</v>
      </c>
      <c r="C295" s="309">
        <f>A295*$O$9+$P$9</f>
        <v/>
      </c>
      <c r="D295" s="309">
        <f>ABS(B295-C295)</f>
        <v/>
      </c>
      <c r="E295" s="309">
        <f>D295/$D$389</f>
        <v/>
      </c>
    </row>
    <row customHeight="1" ht="13.8" r="296" s="311">
      <c r="A296" s="466" t="n">
        <v>340</v>
      </c>
      <c r="B296" s="466" t="n">
        <v>1065</v>
      </c>
      <c r="C296" s="309">
        <f>A296*$O$9+$P$9</f>
        <v/>
      </c>
      <c r="D296" s="309">
        <f>ABS(B296-C296)</f>
        <v/>
      </c>
      <c r="E296" s="309">
        <f>D296/$D$389</f>
        <v/>
      </c>
    </row>
    <row customHeight="1" ht="13.8" r="297" s="311">
      <c r="A297" s="466" t="n">
        <v>340</v>
      </c>
      <c r="B297" s="466" t="n">
        <v>1026</v>
      </c>
      <c r="C297" s="309">
        <f>A297*$O$9+$P$9</f>
        <v/>
      </c>
      <c r="D297" s="309">
        <f>ABS(B297-C297)</f>
        <v/>
      </c>
      <c r="E297" s="309">
        <f>D297/$D$389</f>
        <v/>
      </c>
    </row>
    <row customHeight="1" ht="13.8" r="298" s="311">
      <c r="A298" s="466" t="n">
        <v>360</v>
      </c>
      <c r="B298" s="466" t="n">
        <v>896</v>
      </c>
      <c r="C298" s="309">
        <f>A298*$O$9+$P$9</f>
        <v/>
      </c>
      <c r="D298" s="309">
        <f>ABS(B298-C298)</f>
        <v/>
      </c>
      <c r="E298" s="309">
        <f>D298/$D$389</f>
        <v/>
      </c>
    </row>
    <row customHeight="1" ht="13.8" r="299" s="311">
      <c r="A299" s="466" t="n">
        <v>360</v>
      </c>
      <c r="B299" s="466" t="n">
        <v>1065</v>
      </c>
      <c r="C299" s="309">
        <f>A299*$O$9+$P$9</f>
        <v/>
      </c>
      <c r="D299" s="309">
        <f>ABS(B299-C299)</f>
        <v/>
      </c>
      <c r="E299" s="309">
        <f>D299/$D$389</f>
        <v/>
      </c>
    </row>
    <row customHeight="1" ht="13.8" r="300" s="311">
      <c r="A300" s="466" t="n">
        <v>360</v>
      </c>
      <c r="B300" s="466" t="n">
        <v>1026</v>
      </c>
      <c r="C300" s="309">
        <f>A300*$O$9+$P$9</f>
        <v/>
      </c>
      <c r="D300" s="309">
        <f>ABS(B300-C300)</f>
        <v/>
      </c>
      <c r="E300" s="309">
        <f>D300/$D$389</f>
        <v/>
      </c>
    </row>
    <row customHeight="1" ht="13.8" r="301" s="311">
      <c r="A301" s="470" t="n">
        <v>370</v>
      </c>
      <c r="B301" s="470" t="n">
        <v>875</v>
      </c>
      <c r="C301" s="309">
        <f>A301*$O$9+$P$9</f>
        <v/>
      </c>
      <c r="D301" s="309">
        <f>ABS(B301-C301)</f>
        <v/>
      </c>
      <c r="E301" s="309">
        <f>D301/$D$389</f>
        <v/>
      </c>
    </row>
    <row customHeight="1" ht="13.8" r="302" s="311">
      <c r="A302" s="470" t="n">
        <v>320</v>
      </c>
      <c r="B302" s="470" t="n">
        <v>1161</v>
      </c>
      <c r="C302" s="309">
        <f>A302*$O$9+$P$9</f>
        <v/>
      </c>
      <c r="D302" s="309">
        <f>ABS(B302-C302)</f>
        <v/>
      </c>
      <c r="E302" s="309">
        <f>D302/$D$389</f>
        <v/>
      </c>
    </row>
    <row customHeight="1" ht="13.8" r="303" s="311">
      <c r="A303" s="470" t="n">
        <v>270</v>
      </c>
      <c r="B303" s="470" t="n">
        <v>1275</v>
      </c>
      <c r="C303" s="309">
        <f>A303*$O$9+$P$9</f>
        <v/>
      </c>
      <c r="D303" s="309">
        <f>ABS(B303-C303)</f>
        <v/>
      </c>
      <c r="E303" s="309">
        <f>D303/$D$389</f>
        <v/>
      </c>
    </row>
    <row customHeight="1" ht="13.8" r="304" s="311">
      <c r="A304" s="471" t="n">
        <v>375</v>
      </c>
      <c r="B304" s="471" t="n">
        <v>950</v>
      </c>
      <c r="C304" s="309">
        <f>A304*$O$9+$P$9</f>
        <v/>
      </c>
      <c r="D304" s="309">
        <f>ABS(B304-C304)</f>
        <v/>
      </c>
      <c r="E304" s="309">
        <f>D304/$D$389</f>
        <v/>
      </c>
    </row>
    <row customHeight="1" ht="13.8" r="305" s="311">
      <c r="A305" s="471" t="n">
        <v>330</v>
      </c>
      <c r="B305" s="471" t="n">
        <v>1168</v>
      </c>
      <c r="C305" s="309">
        <f>A305*$O$9+$P$9</f>
        <v/>
      </c>
      <c r="D305" s="309">
        <f>ABS(B305-C305)</f>
        <v/>
      </c>
      <c r="E305" s="309">
        <f>D305/$D$389</f>
        <v/>
      </c>
    </row>
    <row customHeight="1" ht="13.8" r="306" s="311">
      <c r="A306" s="471" t="n">
        <v>270</v>
      </c>
      <c r="B306" s="471" t="n">
        <v>1485</v>
      </c>
      <c r="C306" s="309">
        <f>A306*$O$9+$P$9</f>
        <v/>
      </c>
      <c r="D306" s="309">
        <f>ABS(B306-C306)</f>
        <v/>
      </c>
      <c r="E306" s="309">
        <f>D306/$D$389</f>
        <v/>
      </c>
    </row>
    <row customHeight="1" ht="13.8" r="307" s="311">
      <c r="A307" s="472" t="n">
        <v>260</v>
      </c>
      <c r="B307" s="472" t="n">
        <v>1528</v>
      </c>
      <c r="C307" s="309">
        <f>A307*$O$9+$P$9</f>
        <v/>
      </c>
      <c r="D307" s="309">
        <f>ABS(B307-C307)</f>
        <v/>
      </c>
      <c r="E307" s="309">
        <f>D307/$D$389</f>
        <v/>
      </c>
    </row>
    <row customHeight="1" ht="13.8" r="308" s="311">
      <c r="A308" s="472" t="n">
        <v>273</v>
      </c>
      <c r="B308" s="472" t="n">
        <v>1522</v>
      </c>
      <c r="C308" s="309">
        <f>A308*$O$9+$P$9</f>
        <v/>
      </c>
      <c r="D308" s="309">
        <f>ABS(B308-C308)</f>
        <v/>
      </c>
      <c r="E308" s="309">
        <f>D308/$D$389</f>
        <v/>
      </c>
    </row>
    <row customHeight="1" ht="13.8" r="309" s="311">
      <c r="A309" s="472" t="n">
        <v>288</v>
      </c>
      <c r="B309" s="472" t="n">
        <v>1470</v>
      </c>
      <c r="C309" s="309">
        <f>A309*$O$9+$P$9</f>
        <v/>
      </c>
      <c r="D309" s="309">
        <f>ABS(B309-C309)</f>
        <v/>
      </c>
      <c r="E309" s="309">
        <f>D309/$D$389</f>
        <v/>
      </c>
    </row>
    <row customHeight="1" ht="13.8" r="310" s="311">
      <c r="A310" s="472" t="n">
        <v>316</v>
      </c>
      <c r="B310" s="472" t="n">
        <v>1326</v>
      </c>
      <c r="C310" s="309">
        <f>A310*$O$9+$P$9</f>
        <v/>
      </c>
      <c r="D310" s="309">
        <f>ABS(B310-C310)</f>
        <v/>
      </c>
      <c r="E310" s="309">
        <f>D310/$D$389</f>
        <v/>
      </c>
    </row>
    <row customHeight="1" ht="13.8" r="311" s="311">
      <c r="A311" s="472" t="n">
        <v>330</v>
      </c>
      <c r="B311" s="472" t="n">
        <v>1277</v>
      </c>
      <c r="C311" s="309">
        <f>A311*$O$9+$P$9</f>
        <v/>
      </c>
      <c r="D311" s="309">
        <f>ABS(B311-C311)</f>
        <v/>
      </c>
      <c r="E311" s="309">
        <f>D311/$D$389</f>
        <v/>
      </c>
    </row>
    <row customHeight="1" ht="13.8" r="312" s="311">
      <c r="A312" s="472" t="n">
        <v>343</v>
      </c>
      <c r="B312" s="472" t="n">
        <v>1185</v>
      </c>
      <c r="C312" s="309">
        <f>A312*$O$9+$P$9</f>
        <v/>
      </c>
      <c r="D312" s="309">
        <f>ABS(B312-C312)</f>
        <v/>
      </c>
      <c r="E312" s="309">
        <f>D312/$D$389</f>
        <v/>
      </c>
    </row>
    <row customHeight="1" ht="13.8" r="313" s="311">
      <c r="A313" s="472" t="n">
        <v>357</v>
      </c>
      <c r="B313" s="472" t="n">
        <v>1105</v>
      </c>
      <c r="C313" s="309">
        <f>A313*$O$9+$P$9</f>
        <v/>
      </c>
      <c r="D313" s="309">
        <f>ABS(B313-C313)</f>
        <v/>
      </c>
      <c r="E313" s="309">
        <f>D313/$D$389</f>
        <v/>
      </c>
    </row>
    <row customHeight="1" ht="13.8" r="314" s="311">
      <c r="A314" s="472" t="n">
        <v>371</v>
      </c>
      <c r="B314" s="472" t="n">
        <v>1062</v>
      </c>
      <c r="C314" s="309">
        <f>A314*$O$9+$P$9</f>
        <v/>
      </c>
      <c r="D314" s="309">
        <f>ABS(B314-C314)</f>
        <v/>
      </c>
      <c r="E314" s="309">
        <f>D314/$D$389</f>
        <v/>
      </c>
    </row>
    <row customHeight="1" ht="13.8" r="315" s="311">
      <c r="A315" s="438" t="n">
        <v>260</v>
      </c>
      <c r="B315" s="438" t="n">
        <v>1446.4</v>
      </c>
      <c r="C315" s="309">
        <f>A315*$O$9+$P$9</f>
        <v/>
      </c>
      <c r="D315" s="309">
        <f>ABS(B315-C315)</f>
        <v/>
      </c>
      <c r="E315" s="309">
        <f>D315/$D$389</f>
        <v/>
      </c>
    </row>
    <row customHeight="1" ht="13.8" r="316" s="311">
      <c r="A316" s="438" t="n">
        <v>316</v>
      </c>
      <c r="B316" s="438" t="n">
        <v>1264.1</v>
      </c>
      <c r="C316" s="309">
        <f>A316*$O$9+$P$9</f>
        <v/>
      </c>
      <c r="D316" s="309">
        <f>ABS(B316-C316)</f>
        <v/>
      </c>
      <c r="E316" s="309">
        <f>D316/$D$389</f>
        <v/>
      </c>
    </row>
    <row customHeight="1" ht="13.8" r="317" s="311">
      <c r="A317" s="438" t="n">
        <v>385</v>
      </c>
      <c r="B317" s="438" t="n">
        <v>1069.1</v>
      </c>
      <c r="C317" s="309">
        <f>A317*$O$9+$P$9</f>
        <v/>
      </c>
      <c r="D317" s="309">
        <f>ABS(B317-C317)</f>
        <v/>
      </c>
      <c r="E317" s="309">
        <f>D317/$D$389</f>
        <v/>
      </c>
    </row>
    <row customHeight="1" ht="13.8" r="318" s="311">
      <c r="A318" s="449" t="n">
        <v>350</v>
      </c>
      <c r="B318" s="449" t="n">
        <v>1133.6</v>
      </c>
      <c r="C318" s="309">
        <f>A318*$O$9+$P$9</f>
        <v/>
      </c>
      <c r="D318" s="309">
        <f>ABS(B318-C318)</f>
        <v/>
      </c>
      <c r="E318" s="309">
        <f>D318/$D$389</f>
        <v/>
      </c>
    </row>
    <row customHeight="1" ht="13.8" r="319" s="311">
      <c r="A319" s="449" t="n">
        <v>350</v>
      </c>
      <c r="B319" s="449" t="n">
        <v>1131</v>
      </c>
      <c r="C319" s="309">
        <f>A319*$O$9+$P$9</f>
        <v/>
      </c>
      <c r="D319" s="309">
        <f>ABS(B319-C319)</f>
        <v/>
      </c>
      <c r="E319" s="309">
        <f>D319/$D$389</f>
        <v/>
      </c>
    </row>
    <row customHeight="1" ht="13.8" r="320" s="311">
      <c r="A320" s="449" t="n">
        <v>350</v>
      </c>
      <c r="B320" s="449" t="n">
        <v>1159</v>
      </c>
      <c r="C320" s="309">
        <f>A320*$O$9+$P$9</f>
        <v/>
      </c>
      <c r="D320" s="309">
        <f>ABS(B320-C320)</f>
        <v/>
      </c>
      <c r="E320" s="309">
        <f>D320/$D$389</f>
        <v/>
      </c>
    </row>
    <row customHeight="1" ht="13.8" r="321" s="311">
      <c r="A321" s="449" t="n">
        <v>350</v>
      </c>
      <c r="B321" s="449" t="n">
        <v>1173.5</v>
      </c>
      <c r="C321" s="309">
        <f>A321*$O$9+$P$9</f>
        <v/>
      </c>
      <c r="D321" s="309">
        <f>ABS(B321-C321)</f>
        <v/>
      </c>
      <c r="E321" s="309">
        <f>D321/$D$389</f>
        <v/>
      </c>
    </row>
    <row customHeight="1" ht="13.8" r="322" s="311">
      <c r="A322" s="449" t="n">
        <v>350</v>
      </c>
      <c r="B322" s="449" t="n">
        <v>1121</v>
      </c>
      <c r="C322" s="309">
        <f>A322*$O$9+$P$9</f>
        <v/>
      </c>
      <c r="D322" s="309">
        <f>ABS(B322-C322)</f>
        <v/>
      </c>
      <c r="E322" s="309">
        <f>D322/$D$389</f>
        <v/>
      </c>
    </row>
    <row customHeight="1" ht="13.8" r="323" s="311">
      <c r="A323" s="449" t="n">
        <v>350</v>
      </c>
      <c r="B323" s="449" t="n">
        <v>1128.5</v>
      </c>
      <c r="C323" s="309">
        <f>A323*$O$9+$P$9</f>
        <v/>
      </c>
      <c r="D323" s="309">
        <f>ABS(B323-C323)</f>
        <v/>
      </c>
      <c r="E323" s="309">
        <f>D323/$D$389</f>
        <v/>
      </c>
    </row>
    <row customHeight="1" ht="13.8" r="324" s="311">
      <c r="A324" s="449" t="n">
        <v>350</v>
      </c>
      <c r="B324" s="449" t="n">
        <v>1210</v>
      </c>
      <c r="C324" s="309">
        <f>A324*$O$9+$P$9</f>
        <v/>
      </c>
      <c r="D324" s="309">
        <f>ABS(B324-C324)</f>
        <v/>
      </c>
      <c r="E324" s="309">
        <f>D324/$D$389</f>
        <v/>
      </c>
    </row>
    <row customHeight="1" ht="13.8" r="325" s="311">
      <c r="A325" s="449" t="n">
        <v>350</v>
      </c>
      <c r="B325" s="449" t="n">
        <v>1185</v>
      </c>
      <c r="C325" s="309">
        <f>A325*$O$9+$P$9</f>
        <v/>
      </c>
      <c r="D325" s="309">
        <f>ABS(B325-C325)</f>
        <v/>
      </c>
      <c r="E325" s="309">
        <f>D325/$D$389</f>
        <v/>
      </c>
    </row>
    <row customHeight="1" ht="13.8" r="326" s="311">
      <c r="A326" s="449" t="n">
        <v>350</v>
      </c>
      <c r="B326" s="449" t="n">
        <v>1131</v>
      </c>
      <c r="C326" s="309">
        <f>A326*$O$9+$P$9</f>
        <v/>
      </c>
      <c r="D326" s="309">
        <f>ABS(B326-C326)</f>
        <v/>
      </c>
      <c r="E326" s="309">
        <f>D326/$D$389</f>
        <v/>
      </c>
    </row>
    <row customHeight="1" ht="13.8" r="327" s="311">
      <c r="A327" s="449" t="n">
        <v>350</v>
      </c>
      <c r="B327" s="449" t="n">
        <v>1128.5</v>
      </c>
      <c r="C327" s="309">
        <f>A327*$O$9+$P$9</f>
        <v/>
      </c>
      <c r="D327" s="309">
        <f>ABS(B327-C327)</f>
        <v/>
      </c>
      <c r="E327" s="309">
        <f>D327/$D$389</f>
        <v/>
      </c>
    </row>
    <row customHeight="1" ht="13.8" r="328" s="311">
      <c r="A328" s="449" t="n">
        <v>350</v>
      </c>
      <c r="B328" s="449" t="n">
        <v>1082.5</v>
      </c>
      <c r="C328" s="309">
        <f>A328*$O$9+$P$9</f>
        <v/>
      </c>
      <c r="D328" s="309">
        <f>ABS(B328-C328)</f>
        <v/>
      </c>
      <c r="E328" s="309">
        <f>D328/$D$389</f>
        <v/>
      </c>
    </row>
    <row customHeight="1" ht="13.8" r="329" s="311">
      <c r="A329" s="449" t="n">
        <v>350</v>
      </c>
      <c r="B329" s="449" t="n">
        <v>1041.5</v>
      </c>
      <c r="C329" s="309">
        <f>A329*$O$9+$P$9</f>
        <v/>
      </c>
      <c r="D329" s="309">
        <f>ABS(B329-C329)</f>
        <v/>
      </c>
      <c r="E329" s="309">
        <f>D329/$D$389</f>
        <v/>
      </c>
    </row>
    <row customHeight="1" ht="13.8" r="330" s="311">
      <c r="A330" s="449" t="n">
        <v>350</v>
      </c>
      <c r="B330" s="449" t="n">
        <v>1041</v>
      </c>
      <c r="C330" s="309">
        <f>A330*$O$9+$P$9</f>
        <v/>
      </c>
      <c r="D330" s="309">
        <f>ABS(B330-C330)</f>
        <v/>
      </c>
      <c r="E330" s="309">
        <f>D330/$D$389</f>
        <v/>
      </c>
    </row>
    <row customHeight="1" ht="13.8" r="331" s="311">
      <c r="A331" s="477" t="n">
        <v>260</v>
      </c>
      <c r="B331" s="477" t="n">
        <v>1598.1</v>
      </c>
      <c r="C331" s="309">
        <f>A331*$O$9+$P$9</f>
        <v/>
      </c>
      <c r="D331" s="309">
        <f>ABS(B331-C331)</f>
        <v/>
      </c>
      <c r="E331" s="309">
        <f>D331/$D$389</f>
        <v/>
      </c>
    </row>
    <row customHeight="1" ht="13.8" r="332" s="311">
      <c r="A332" s="477" t="n">
        <v>274</v>
      </c>
      <c r="B332" s="477" t="n">
        <v>1530.4</v>
      </c>
      <c r="C332" s="309">
        <f>A332*$O$9+$P$9</f>
        <v/>
      </c>
      <c r="D332" s="309">
        <f>ABS(B332-C332)</f>
        <v/>
      </c>
      <c r="E332" s="309">
        <f>D332/$D$389</f>
        <v/>
      </c>
    </row>
    <row customHeight="1" ht="13.8" r="333" s="311">
      <c r="A333" s="477" t="n">
        <v>288</v>
      </c>
      <c r="B333" s="477" t="n">
        <v>1505</v>
      </c>
      <c r="C333" s="309">
        <f>A333*$O$9+$P$9</f>
        <v/>
      </c>
      <c r="D333" s="309">
        <f>ABS(B333-C333)</f>
        <v/>
      </c>
      <c r="E333" s="309">
        <f>D333/$D$389</f>
        <v/>
      </c>
    </row>
    <row customHeight="1" ht="13.8" r="334" s="311">
      <c r="A334" s="477" t="n">
        <v>302</v>
      </c>
      <c r="B334" s="477" t="n">
        <v>1404.9</v>
      </c>
      <c r="C334" s="309">
        <f>A334*$O$9+$P$9</f>
        <v/>
      </c>
      <c r="D334" s="309">
        <f>ABS(B334-C334)</f>
        <v/>
      </c>
      <c r="E334" s="309">
        <f>D334/$D$389</f>
        <v/>
      </c>
    </row>
    <row customHeight="1" ht="13.8" r="335" s="311">
      <c r="A335" s="477" t="n">
        <v>316</v>
      </c>
      <c r="B335" s="477" t="n">
        <v>1366.6</v>
      </c>
      <c r="C335" s="309">
        <f>A335*$O$9+$P$9</f>
        <v/>
      </c>
      <c r="D335" s="309">
        <f>ABS(B335-C335)</f>
        <v/>
      </c>
      <c r="E335" s="309">
        <f>D335/$D$389</f>
        <v/>
      </c>
    </row>
    <row customHeight="1" ht="13.8" r="336" s="311">
      <c r="A336" s="477" t="n">
        <v>329</v>
      </c>
      <c r="B336" s="477" t="n">
        <v>1230.3</v>
      </c>
      <c r="C336" s="309">
        <f>A336*$O$9+$P$9</f>
        <v/>
      </c>
      <c r="D336" s="309">
        <f>ABS(B336-C336)</f>
        <v/>
      </c>
      <c r="E336" s="309">
        <f>D336/$D$389</f>
        <v/>
      </c>
    </row>
    <row customHeight="1" ht="13.8" r="337" s="311">
      <c r="A337" s="477" t="n">
        <v>343</v>
      </c>
      <c r="B337" s="477" t="n">
        <v>1194.7</v>
      </c>
      <c r="C337" s="309">
        <f>A337*$O$9+$P$9</f>
        <v/>
      </c>
      <c r="D337" s="309">
        <f>ABS(B337-C337)</f>
        <v/>
      </c>
      <c r="E337" s="309">
        <f>D337/$D$389</f>
        <v/>
      </c>
    </row>
    <row customHeight="1" ht="13.8" r="338" s="311">
      <c r="A338" s="477" t="n">
        <v>357</v>
      </c>
      <c r="B338" s="477" t="n">
        <v>1053.9</v>
      </c>
      <c r="C338" s="309">
        <f>A338*$O$9+$P$9</f>
        <v/>
      </c>
      <c r="D338" s="309">
        <f>ABS(B338-C338)</f>
        <v/>
      </c>
      <c r="E338" s="309">
        <f>D338/$D$389</f>
        <v/>
      </c>
    </row>
    <row customHeight="1" ht="13.8" r="339" s="311">
      <c r="A339" s="477" t="n">
        <v>371</v>
      </c>
      <c r="B339" s="477" t="n">
        <v>1034.4</v>
      </c>
      <c r="C339" s="309">
        <f>A339*$O$9+$P$9</f>
        <v/>
      </c>
      <c r="D339" s="309">
        <f>ABS(B339-C339)</f>
        <v/>
      </c>
      <c r="E339" s="309">
        <f>D339/$D$389</f>
        <v/>
      </c>
    </row>
    <row customHeight="1" ht="13.8" r="340" s="311">
      <c r="A340" s="477" t="n">
        <v>385</v>
      </c>
      <c r="B340" s="477" t="n">
        <v>1080.3</v>
      </c>
      <c r="C340" s="309">
        <f>A340*$O$9+$P$9</f>
        <v/>
      </c>
      <c r="D340" s="309">
        <f>ABS(B340-C340)</f>
        <v/>
      </c>
      <c r="E340" s="309">
        <f>D340/$D$389</f>
        <v/>
      </c>
    </row>
    <row customHeight="1" ht="13.8" r="341" s="311">
      <c r="A341" s="477" t="n">
        <v>399</v>
      </c>
      <c r="B341" s="477" t="n">
        <v>1015.4</v>
      </c>
      <c r="C341" s="309">
        <f>A341*$O$9+$P$9</f>
        <v/>
      </c>
      <c r="D341" s="309">
        <f>ABS(B341-C341)</f>
        <v/>
      </c>
      <c r="E341" s="309">
        <f>D341/$D$389</f>
        <v/>
      </c>
    </row>
    <row customHeight="1" ht="13.8" r="342" s="311">
      <c r="A342" s="470" t="n">
        <v>297</v>
      </c>
      <c r="B342" s="470" t="n">
        <v>1500</v>
      </c>
      <c r="C342" s="309">
        <f>A342*$O$9+$P$9</f>
        <v/>
      </c>
      <c r="D342" s="309">
        <f>ABS(B342-C342)</f>
        <v/>
      </c>
      <c r="E342" s="309">
        <f>D342/$D$389</f>
        <v/>
      </c>
    </row>
    <row customHeight="1" ht="13.8" r="343" s="311">
      <c r="A343" s="470" t="n">
        <v>337</v>
      </c>
      <c r="B343" s="470" t="n">
        <v>1268</v>
      </c>
      <c r="C343" s="309">
        <f>A343*$O$9+$P$9</f>
        <v/>
      </c>
      <c r="D343" s="309">
        <f>ABS(B343-C343)</f>
        <v/>
      </c>
      <c r="E343" s="309">
        <f>D343/$D$389</f>
        <v/>
      </c>
    </row>
    <row customHeight="1" ht="13.8" r="344" s="311">
      <c r="A344" s="470" t="n">
        <v>377</v>
      </c>
      <c r="B344" s="470" t="n">
        <v>1010</v>
      </c>
      <c r="C344" s="309">
        <f>A344*$O$9+$P$9</f>
        <v/>
      </c>
      <c r="D344" s="309">
        <f>ABS(B344-C344)</f>
        <v/>
      </c>
      <c r="E344" s="309">
        <f>D344/$D$389</f>
        <v/>
      </c>
    </row>
    <row customHeight="1" ht="13.8" r="345" s="311">
      <c r="A345" s="451" t="n">
        <v>335</v>
      </c>
      <c r="B345" s="451" t="n">
        <v>928</v>
      </c>
      <c r="C345" s="309">
        <f>A345*$O$9+$P$9</f>
        <v/>
      </c>
      <c r="D345" s="309">
        <f>ABS(B345-C345)</f>
        <v/>
      </c>
      <c r="E345" s="309">
        <f>D345/$D$389</f>
        <v/>
      </c>
    </row>
    <row customHeight="1" ht="13.8" r="346" s="311">
      <c r="A346" s="451" t="n">
        <v>335</v>
      </c>
      <c r="B346" s="451" t="n">
        <v>930</v>
      </c>
      <c r="C346" s="309">
        <f>A346*$O$9+$P$9</f>
        <v/>
      </c>
      <c r="D346" s="309">
        <f>ABS(B346-C346)</f>
        <v/>
      </c>
      <c r="E346" s="309">
        <f>D346/$D$389</f>
        <v/>
      </c>
    </row>
    <row customHeight="1" ht="13.8" r="347" s="311">
      <c r="A347" s="451" t="n">
        <v>335</v>
      </c>
      <c r="B347" s="451" t="n">
        <v>960</v>
      </c>
      <c r="C347" s="309">
        <f>A347*$O$9+$P$9</f>
        <v/>
      </c>
      <c r="D347" s="309">
        <f>ABS(B347-C347)</f>
        <v/>
      </c>
      <c r="E347" s="309">
        <f>D347/$D$389</f>
        <v/>
      </c>
    </row>
    <row customHeight="1" ht="13.8" r="348" s="311">
      <c r="A348" s="480" t="n">
        <v>420</v>
      </c>
      <c r="B348" s="480" t="n">
        <v>960.2</v>
      </c>
      <c r="C348" s="309">
        <f>A348*$O$9+$P$9</f>
        <v/>
      </c>
      <c r="D348" s="309">
        <f>ABS(B348-C348)</f>
        <v/>
      </c>
      <c r="E348" s="309">
        <f>D348/$D$389</f>
        <v/>
      </c>
    </row>
    <row customHeight="1" ht="13.8" r="349" s="311">
      <c r="A349" s="480" t="n">
        <v>420</v>
      </c>
      <c r="B349" s="480" t="n">
        <v>988</v>
      </c>
      <c r="C349" s="309">
        <f>A349*$O$9+$P$9</f>
        <v/>
      </c>
      <c r="D349" s="309">
        <f>ABS(B349-C349)</f>
        <v/>
      </c>
      <c r="E349" s="309">
        <f>D349/$D$389</f>
        <v/>
      </c>
    </row>
    <row customHeight="1" ht="13.8" r="350" s="311">
      <c r="A350" s="480" t="n">
        <v>280</v>
      </c>
      <c r="B350" s="480" t="n">
        <v>1456.2</v>
      </c>
      <c r="C350" s="309">
        <f>A350*$O$9+$P$9</f>
        <v/>
      </c>
      <c r="D350" s="309">
        <f>ABS(B350-C350)</f>
        <v/>
      </c>
      <c r="E350" s="309">
        <f>D350/$D$389</f>
        <v/>
      </c>
    </row>
    <row customHeight="1" ht="13.8" r="351" s="311">
      <c r="A351" s="480" t="n">
        <v>300</v>
      </c>
      <c r="B351" s="480" t="n">
        <v>1392</v>
      </c>
      <c r="C351" s="309">
        <f>A351*$O$9+$P$9</f>
        <v/>
      </c>
      <c r="D351" s="309">
        <f>ABS(B351-C351)</f>
        <v/>
      </c>
      <c r="E351" s="309">
        <f>D351/$D$389</f>
        <v/>
      </c>
    </row>
    <row customHeight="1" ht="13.8" r="352" s="311">
      <c r="A352" s="480" t="n">
        <v>320</v>
      </c>
      <c r="B352" s="480" t="n">
        <v>1264</v>
      </c>
      <c r="C352" s="309">
        <f>A352*$O$9+$P$9</f>
        <v/>
      </c>
      <c r="D352" s="309">
        <f>ABS(B352-C352)</f>
        <v/>
      </c>
      <c r="E352" s="309">
        <f>D352/$D$389</f>
        <v/>
      </c>
    </row>
    <row customHeight="1" ht="13.8" r="353" s="311">
      <c r="A353" s="480" t="n">
        <v>340</v>
      </c>
      <c r="B353" s="480" t="n">
        <v>1232.2</v>
      </c>
      <c r="C353" s="309">
        <f>A353*$O$9+$P$9</f>
        <v/>
      </c>
      <c r="D353" s="309">
        <f>ABS(B353-C353)</f>
        <v/>
      </c>
      <c r="E353" s="309">
        <f>D353/$D$389</f>
        <v/>
      </c>
    </row>
    <row customHeight="1" ht="13.8" r="354" s="311">
      <c r="A354" s="480" t="n">
        <v>360</v>
      </c>
      <c r="B354" s="480" t="n">
        <v>1151.5</v>
      </c>
      <c r="C354" s="309">
        <f>A354*$O$9+$P$9</f>
        <v/>
      </c>
      <c r="D354" s="309">
        <f>ABS(B354-C354)</f>
        <v/>
      </c>
      <c r="E354" s="309">
        <f>D354/$D$389</f>
        <v/>
      </c>
    </row>
    <row customHeight="1" ht="13.8" r="355" s="311">
      <c r="A355" s="480" t="n">
        <v>380</v>
      </c>
      <c r="B355" s="480" t="n">
        <v>1043.7</v>
      </c>
      <c r="C355" s="309">
        <f>A355*$O$9+$P$9</f>
        <v/>
      </c>
      <c r="D355" s="309">
        <f>ABS(B355-C355)</f>
        <v/>
      </c>
      <c r="E355" s="309">
        <f>D355/$D$389</f>
        <v/>
      </c>
    </row>
    <row customHeight="1" ht="13.8" r="356" s="311">
      <c r="A356" s="480" t="n">
        <v>400</v>
      </c>
      <c r="B356" s="480" t="n">
        <v>1023.7</v>
      </c>
      <c r="C356" s="309">
        <f>A356*$O$9+$P$9</f>
        <v/>
      </c>
      <c r="D356" s="309">
        <f>ABS(B356-C356)</f>
        <v/>
      </c>
      <c r="E356" s="309">
        <f>D356/$D$389</f>
        <v/>
      </c>
    </row>
    <row customHeight="1" ht="13.8" r="357" s="311">
      <c r="A357" s="480" t="n">
        <v>420</v>
      </c>
      <c r="B357" s="480" t="n">
        <v>988</v>
      </c>
      <c r="C357" s="309">
        <f>A357*$O$9+$P$9</f>
        <v/>
      </c>
      <c r="D357" s="309">
        <f>ABS(B357-C357)</f>
        <v/>
      </c>
      <c r="E357" s="309">
        <f>D357/$D$389</f>
        <v/>
      </c>
    </row>
    <row customHeight="1" ht="13.8" r="358" s="311">
      <c r="A358" s="480" t="n">
        <v>450</v>
      </c>
      <c r="B358" s="480" t="n">
        <v>882</v>
      </c>
      <c r="C358" s="309">
        <f>A358*$O$9+$P$9</f>
        <v/>
      </c>
      <c r="D358" s="309">
        <f>ABS(B358-C358)</f>
        <v/>
      </c>
      <c r="E358" s="309">
        <f>D358/$D$389</f>
        <v/>
      </c>
    </row>
    <row customHeight="1" ht="13.8" r="359" s="311">
      <c r="A359" s="480" t="n">
        <v>420</v>
      </c>
      <c r="B359" s="480" t="n">
        <v>787.2</v>
      </c>
      <c r="C359" s="309">
        <f>A359*$O$9+$P$9</f>
        <v/>
      </c>
      <c r="D359" s="309">
        <f>ABS(B359-C359)</f>
        <v/>
      </c>
      <c r="E359" s="309">
        <f>D359/$D$389</f>
        <v/>
      </c>
    </row>
    <row customHeight="1" ht="13.8" r="360" s="311">
      <c r="A360" s="480" t="n">
        <v>420</v>
      </c>
      <c r="B360" s="480" t="n">
        <v>955.5</v>
      </c>
      <c r="C360" s="309">
        <f>A360*$O$9+$P$9</f>
        <v/>
      </c>
      <c r="D360" s="309">
        <f>ABS(B360-C360)</f>
        <v/>
      </c>
      <c r="E360" s="309">
        <f>D360/$D$389</f>
        <v/>
      </c>
    </row>
    <row customHeight="1" ht="13.8" r="361" s="311">
      <c r="A361" s="480" t="n">
        <v>420</v>
      </c>
      <c r="B361" s="480" t="n">
        <v>1046.2</v>
      </c>
      <c r="C361" s="309">
        <f>A361*$O$9+$P$9</f>
        <v/>
      </c>
      <c r="D361" s="309">
        <f>ABS(B361-C361)</f>
        <v/>
      </c>
      <c r="E361" s="309">
        <f>D361/$D$389</f>
        <v/>
      </c>
    </row>
    <row customHeight="1" ht="13.8" r="362" s="311">
      <c r="A362" s="480" t="n">
        <v>420</v>
      </c>
      <c r="B362" s="480" t="n">
        <v>904.5</v>
      </c>
      <c r="C362" s="309">
        <f>A362*$O$9+$P$9</f>
        <v/>
      </c>
      <c r="D362" s="309">
        <f>ABS(B362-C362)</f>
        <v/>
      </c>
      <c r="E362" s="309">
        <f>D362/$D$389</f>
        <v/>
      </c>
    </row>
    <row customHeight="1" ht="13.8" r="363" s="311">
      <c r="A363" s="480" t="n">
        <v>420</v>
      </c>
      <c r="B363" s="480" t="n">
        <v>960.2</v>
      </c>
      <c r="C363" s="309">
        <f>A363*$O$9+$P$9</f>
        <v/>
      </c>
      <c r="D363" s="309">
        <f>ABS(B363-C363)</f>
        <v/>
      </c>
      <c r="E363" s="309">
        <f>D363/$D$389</f>
        <v/>
      </c>
    </row>
    <row customHeight="1" ht="13.8" r="364" s="311">
      <c r="A364" s="480" t="n">
        <v>420</v>
      </c>
      <c r="B364" s="480" t="n">
        <v>964.2</v>
      </c>
      <c r="C364" s="309">
        <f>A364*$O$9+$P$9</f>
        <v/>
      </c>
      <c r="D364" s="309">
        <f>ABS(B364-C364)</f>
        <v/>
      </c>
      <c r="E364" s="309">
        <f>D364/$D$389</f>
        <v/>
      </c>
    </row>
    <row customHeight="1" ht="13.8" r="365" s="311">
      <c r="A365" s="445" t="n">
        <v>360</v>
      </c>
      <c r="B365" s="445" t="n">
        <v>1152</v>
      </c>
      <c r="C365" s="309">
        <f>A365*$O$9+$P$9</f>
        <v/>
      </c>
      <c r="D365" s="309">
        <f>ABS(B365-C365)</f>
        <v/>
      </c>
      <c r="E365" s="309">
        <f>D365/$D$389</f>
        <v/>
      </c>
    </row>
    <row customHeight="1" ht="13.8" r="366" s="311">
      <c r="A366" s="482" t="n">
        <v>360</v>
      </c>
      <c r="B366" s="482" t="n">
        <v>1164.3</v>
      </c>
      <c r="C366" s="309">
        <f>A366*$O$9+$P$9</f>
        <v/>
      </c>
      <c r="D366" s="309">
        <f>ABS(B366-C366)</f>
        <v/>
      </c>
      <c r="E366" s="309">
        <f>D366/$D$389</f>
        <v/>
      </c>
    </row>
    <row customHeight="1" ht="13.8" r="367" s="311">
      <c r="A367" s="484" t="n">
        <v>300</v>
      </c>
      <c r="B367" s="484" t="n">
        <v>1340</v>
      </c>
      <c r="C367" s="309">
        <f>A367*$O$9+$P$9</f>
        <v/>
      </c>
      <c r="D367" s="309">
        <f>ABS(B367-C367)</f>
        <v/>
      </c>
      <c r="E367" s="309">
        <f>D367/$D$389</f>
        <v/>
      </c>
    </row>
    <row customHeight="1" ht="13.8" r="368" s="311">
      <c r="A368" s="484" t="n">
        <v>360</v>
      </c>
      <c r="B368" s="484" t="n">
        <v>1094</v>
      </c>
      <c r="C368" s="309">
        <f>A368*$O$9+$P$9</f>
        <v/>
      </c>
      <c r="D368" s="309">
        <f>ABS(B368-C368)</f>
        <v/>
      </c>
      <c r="E368" s="309">
        <f>D368/$D$389</f>
        <v/>
      </c>
    </row>
    <row customHeight="1" ht="13.8" r="369" s="311">
      <c r="A369" s="450" t="n">
        <v>288</v>
      </c>
      <c r="B369" s="450" t="n">
        <v>1505</v>
      </c>
      <c r="C369" s="309">
        <f>A369*$O$9+$P$9</f>
        <v/>
      </c>
      <c r="D369" s="309">
        <f>ABS(B369-C369)</f>
        <v/>
      </c>
      <c r="E369" s="309">
        <f>D369/$D$389</f>
        <v/>
      </c>
    </row>
    <row customHeight="1" ht="13.8" r="370" s="311">
      <c r="A370" s="450" t="n">
        <v>316</v>
      </c>
      <c r="B370" s="450" t="n">
        <v>1367</v>
      </c>
      <c r="C370" s="309">
        <f>A370*$O$9+$P$9</f>
        <v/>
      </c>
      <c r="D370" s="309">
        <f>ABS(B370-C370)</f>
        <v/>
      </c>
      <c r="E370" s="309">
        <f>D370/$D$389</f>
        <v/>
      </c>
    </row>
    <row customHeight="1" ht="13.8" r="371" s="311">
      <c r="A371" s="450" t="n">
        <v>343</v>
      </c>
      <c r="B371" s="450" t="n">
        <v>1195</v>
      </c>
      <c r="C371" s="309">
        <f>A371*$O$9+$P$9</f>
        <v/>
      </c>
      <c r="D371" s="309">
        <f>ABS(B371-C371)</f>
        <v/>
      </c>
      <c r="E371" s="309">
        <f>D371/$D$389</f>
        <v/>
      </c>
    </row>
    <row customHeight="1" ht="13.8" r="372" s="311">
      <c r="A372" s="450" t="n">
        <v>371</v>
      </c>
      <c r="B372" s="450" t="n">
        <v>1034</v>
      </c>
      <c r="C372" s="309">
        <f>A372*$O$9+$P$9</f>
        <v/>
      </c>
      <c r="D372" s="309">
        <f>ABS(B372-C372)</f>
        <v/>
      </c>
      <c r="E372" s="309">
        <f>D372/$D$389</f>
        <v/>
      </c>
    </row>
    <row customHeight="1" ht="13.8" r="373" s="311">
      <c r="A373" s="450" t="n">
        <v>385</v>
      </c>
      <c r="B373" s="450" t="n">
        <v>1080</v>
      </c>
      <c r="C373" s="309">
        <f>A373*$O$9+$P$9</f>
        <v/>
      </c>
      <c r="D373" s="309">
        <f>ABS(B373-C373)</f>
        <v/>
      </c>
      <c r="E373" s="309">
        <f>D373/$D$389</f>
        <v/>
      </c>
    </row>
    <row customHeight="1" ht="13.8" r="374" s="311">
      <c r="A374" s="487" t="n">
        <v>365</v>
      </c>
      <c r="B374" s="487" t="n">
        <v>1111.1</v>
      </c>
      <c r="C374" s="309">
        <f>A374*$O$9+$P$9</f>
        <v/>
      </c>
      <c r="D374" s="309">
        <f>ABS(B374-C374)</f>
        <v/>
      </c>
      <c r="E374" s="309">
        <f>D374/$D$389</f>
        <v/>
      </c>
    </row>
    <row customHeight="1" ht="13.8" r="375" s="311">
      <c r="A375" s="487" t="n">
        <v>365</v>
      </c>
      <c r="B375" s="487" t="n">
        <v>1096.9</v>
      </c>
      <c r="C375" s="309">
        <f>A375*$O$9+$P$9</f>
        <v/>
      </c>
      <c r="D375" s="309">
        <f>ABS(B375-C375)</f>
        <v/>
      </c>
      <c r="E375" s="309">
        <f>D375/$D$389</f>
        <v/>
      </c>
    </row>
    <row customHeight="1" ht="13.8" r="376" s="311">
      <c r="A376" s="487" t="n">
        <v>365</v>
      </c>
      <c r="B376" s="487" t="n">
        <v>1085.7</v>
      </c>
      <c r="C376" s="309">
        <f>A376*$O$9+$P$9</f>
        <v/>
      </c>
      <c r="D376" s="309">
        <f>ABS(B376-C376)</f>
        <v/>
      </c>
      <c r="E376" s="309">
        <f>D376/$D$389</f>
        <v/>
      </c>
    </row>
    <row customHeight="1" ht="13.8" r="377" s="311">
      <c r="A377" s="489" t="n">
        <v>325</v>
      </c>
      <c r="B377" s="489" t="n">
        <v>1266</v>
      </c>
      <c r="C377" s="309">
        <f>A377*$O$9+$P$9</f>
        <v/>
      </c>
      <c r="D377" s="309">
        <f>ABS(B377-C377)</f>
        <v/>
      </c>
      <c r="E377" s="309">
        <f>D377/$D$389</f>
        <v/>
      </c>
    </row>
    <row customHeight="1" ht="13.8" r="378" s="311">
      <c r="A378" s="489" t="n">
        <v>340</v>
      </c>
      <c r="B378" s="489" t="n">
        <v>1170</v>
      </c>
      <c r="C378" s="309">
        <f>A378*$O$9+$P$9</f>
        <v/>
      </c>
      <c r="D378" s="309">
        <f>ABS(B378-C378)</f>
        <v/>
      </c>
      <c r="E378" s="309">
        <f>D378/$D$389</f>
        <v/>
      </c>
    </row>
    <row customHeight="1" ht="13.8" r="379" s="311">
      <c r="A379" s="489" t="n">
        <v>350</v>
      </c>
      <c r="B379" s="489" t="n">
        <v>1110</v>
      </c>
      <c r="C379" s="309">
        <f>A379*$O$9+$P$9</f>
        <v/>
      </c>
      <c r="D379" s="309">
        <f>ABS(B379-C379)</f>
        <v/>
      </c>
      <c r="E379" s="309">
        <f>D379/$D$389</f>
        <v/>
      </c>
    </row>
    <row customHeight="1" ht="13.8" r="380" s="311">
      <c r="A380" s="489" t="n">
        <v>360</v>
      </c>
      <c r="B380" s="489" t="n">
        <v>1054</v>
      </c>
      <c r="C380" s="309">
        <f>A380*$O$9+$P$9</f>
        <v/>
      </c>
      <c r="D380" s="309">
        <f>ABS(B380-C380)</f>
        <v/>
      </c>
      <c r="E380" s="309">
        <f>D380/$D$389</f>
        <v/>
      </c>
    </row>
    <row customHeight="1" ht="13.8" r="381" s="311">
      <c r="A381" s="489" t="n">
        <v>375</v>
      </c>
      <c r="B381" s="489" t="n">
        <v>985</v>
      </c>
      <c r="C381" s="309">
        <f>A381*$O$9+$P$9</f>
        <v/>
      </c>
      <c r="D381" s="309">
        <f>ABS(B381-C381)</f>
        <v/>
      </c>
      <c r="E381" s="309">
        <f>D381/$D$389</f>
        <v/>
      </c>
    </row>
    <row customHeight="1" ht="13.8" r="382" s="311">
      <c r="A382" s="491" t="n">
        <v>260</v>
      </c>
      <c r="B382" s="491" t="n">
        <v>1431</v>
      </c>
      <c r="C382" s="309">
        <f>A382*$O$9+$P$9</f>
        <v/>
      </c>
      <c r="D382" s="309">
        <f>ABS(B382-C382)</f>
        <v/>
      </c>
      <c r="E382" s="309">
        <f>D382/$D$389</f>
        <v/>
      </c>
    </row>
    <row customHeight="1" ht="13.8" r="383" s="311">
      <c r="A383" s="491" t="n">
        <v>280</v>
      </c>
      <c r="B383" s="491" t="n">
        <v>1408</v>
      </c>
      <c r="C383" s="309">
        <f>A383*$O$9+$P$9</f>
        <v/>
      </c>
      <c r="D383" s="309">
        <f>ABS(B383-C383)</f>
        <v/>
      </c>
      <c r="E383" s="309">
        <f>D383/$D$389</f>
        <v/>
      </c>
    </row>
    <row customHeight="1" ht="13.8" r="384" s="311">
      <c r="A384" s="491" t="n">
        <v>320</v>
      </c>
      <c r="B384" s="491" t="n">
        <v>1255</v>
      </c>
      <c r="C384" s="309">
        <f>A384*$O$9+$P$9</f>
        <v/>
      </c>
      <c r="D384" s="309">
        <f>ABS(B384-C384)</f>
        <v/>
      </c>
      <c r="E384" s="309">
        <f>D384/$D$389</f>
        <v/>
      </c>
    </row>
    <row customHeight="1" ht="13.8" r="385" s="311">
      <c r="A385" s="491" t="n">
        <v>360</v>
      </c>
      <c r="B385" s="491" t="n">
        <v>1035</v>
      </c>
      <c r="C385" s="309">
        <f>A385*$O$9+$P$9</f>
        <v/>
      </c>
      <c r="D385" s="309">
        <f>ABS(B385-C385)</f>
        <v/>
      </c>
      <c r="E385" s="309">
        <f>D385/$D$389</f>
        <v/>
      </c>
    </row>
    <row customHeight="1" ht="13.8" r="386" s="311">
      <c r="A386" s="493" t="n">
        <v>380</v>
      </c>
      <c r="B386" s="493" t="n">
        <v>1080</v>
      </c>
      <c r="C386" s="309">
        <f>A386*$O$9+$P$9</f>
        <v/>
      </c>
      <c r="D386" s="309">
        <f>ABS(B386-C386)</f>
        <v/>
      </c>
      <c r="E386" s="309">
        <f>D386/$D$389</f>
        <v/>
      </c>
    </row>
    <row customHeight="1" ht="13.8" r="387" s="311">
      <c r="A387" s="495" t="n">
        <v>310</v>
      </c>
      <c r="B387" s="495" t="n">
        <v>1488</v>
      </c>
      <c r="C387" s="309">
        <f>A387*$O$9+$P$9</f>
        <v/>
      </c>
      <c r="D387" s="309">
        <f>ABS(B387-C387)</f>
        <v/>
      </c>
      <c r="E387" s="309">
        <f>D387/$D$389</f>
        <v/>
      </c>
    </row>
    <row customHeight="1" ht="13.8" r="388" s="311">
      <c r="A388" s="495" t="n">
        <v>380</v>
      </c>
      <c r="B388" s="495" t="n">
        <v>1092</v>
      </c>
      <c r="C388" s="309">
        <f>A388*$O$9+$P$9</f>
        <v/>
      </c>
      <c r="D388" s="309">
        <f>ABS(B388-C388)</f>
        <v/>
      </c>
      <c r="E388" s="309">
        <f>D388/$D$389</f>
        <v/>
      </c>
    </row>
    <row customHeight="1" ht="13.8" r="389" s="311">
      <c r="D389" s="309">
        <f>MAX(D1:D388)</f>
        <v/>
      </c>
    </row>
    <row customHeight="1" ht="12.8" r="1048452" s="311"/>
    <row customHeight="1" ht="12.8" r="1048453" s="311"/>
    <row customHeight="1" ht="12.8" r="1048454" s="311"/>
    <row customHeight="1" ht="12.8" r="1048455" s="311"/>
    <row customHeight="1" ht="12.8" r="1048456" s="311"/>
    <row customHeight="1" ht="12.8" r="1048457" s="311"/>
    <row customHeight="1" ht="12.8" r="1048458" s="311"/>
    <row customHeight="1" ht="12.8" r="1048459" s="311"/>
    <row customHeight="1" ht="12.8" r="1048460" s="311"/>
    <row customHeight="1" ht="12.8" r="1048461" s="311"/>
    <row customHeight="1" ht="12.8" r="1048462" s="311"/>
    <row customHeight="1" ht="12.8" r="1048463" s="311"/>
    <row customHeight="1" ht="12.8" r="1048464" s="311"/>
    <row customHeight="1" ht="12.8" r="1048465" s="311"/>
    <row customHeight="1" ht="12.8" r="1048466" s="311"/>
    <row customHeight="1" ht="12.8" r="1048467" s="311"/>
    <row customHeight="1" ht="12.8" r="1048468" s="311"/>
    <row customHeight="1" ht="12.8" r="1048469" s="311"/>
    <row customHeight="1" ht="12.8" r="1048470" s="311"/>
    <row customHeight="1" ht="12.8" r="1048471" s="311"/>
    <row customHeight="1" ht="12.8" r="1048472" s="311"/>
    <row customHeight="1" ht="12.8" r="1048473" s="311"/>
    <row customHeight="1" ht="12.8" r="1048474" s="311"/>
    <row customHeight="1" ht="12.8" r="1048475" s="311"/>
    <row customHeight="1" ht="12.8" r="1048476" s="311"/>
    <row customHeight="1" ht="12.8" r="1048477" s="311"/>
    <row customHeight="1" ht="12.8" r="1048478" s="311"/>
    <row customHeight="1" ht="12.8" r="1048479" s="311"/>
    <row customHeight="1" ht="12.8" r="1048480" s="311"/>
    <row customHeight="1" ht="12.8" r="1048481" s="311"/>
    <row customHeight="1" ht="12.8" r="1048482" s="311"/>
    <row customHeight="1" ht="12.8" r="1048483" s="311"/>
    <row customHeight="1" ht="12.8" r="1048484" s="311"/>
    <row customHeight="1" ht="12.8" r="1048485" s="311"/>
    <row customHeight="1" ht="12.8" r="1048486" s="311"/>
    <row customHeight="1" ht="12.8" r="1048487" s="311"/>
    <row customHeight="1" ht="12.8" r="1048488" s="311"/>
    <row customHeight="1" ht="12.8" r="1048489" s="311"/>
    <row customHeight="1" ht="12.8" r="1048490" s="311"/>
    <row customHeight="1" ht="12.8" r="1048491" s="311"/>
    <row customHeight="1" ht="12.8" r="1048492" s="311"/>
    <row customHeight="1" ht="12.8" r="1048493" s="311"/>
    <row customHeight="1" ht="12.8" r="1048494" s="311"/>
    <row customHeight="1" ht="12.8" r="1048495" s="311"/>
    <row customHeight="1" ht="12.8" r="1048496" s="311"/>
    <row customHeight="1" ht="12.8" r="1048497" s="311"/>
    <row customHeight="1" ht="12.8" r="1048498" s="311"/>
    <row customHeight="1" ht="12.8" r="1048499" s="311"/>
    <row customHeight="1" ht="12.8" r="1048500" s="311"/>
    <row customHeight="1" ht="12.8" r="1048501" s="311"/>
    <row customHeight="1" ht="12.8" r="1048502" s="311"/>
    <row customHeight="1" ht="12.8" r="1048503" s="311"/>
    <row customHeight="1" ht="12.8" r="1048504" s="311"/>
    <row customHeight="1" ht="12.8" r="1048505" s="311"/>
    <row customHeight="1" ht="12.8" r="1048506" s="311"/>
    <row customHeight="1" ht="12.8" r="1048507" s="311"/>
    <row customHeight="1" ht="12.8" r="1048508" s="311"/>
    <row customHeight="1" ht="12.8" r="1048509" s="311"/>
    <row customHeight="1" ht="12.8" r="1048510" s="311"/>
    <row customHeight="1" ht="12.8" r="1048511" s="311"/>
    <row customHeight="1" ht="12.8" r="1048512" s="311"/>
    <row customHeight="1" ht="12.8" r="1048513" s="311"/>
    <row customHeight="1" ht="12.8" r="1048514" s="311"/>
    <row customHeight="1" ht="12.8" r="1048515" s="311"/>
    <row customHeight="1" ht="12.8" r="1048516" s="311"/>
    <row customHeight="1" ht="12.8" r="1048517" s="311"/>
    <row customHeight="1" ht="12.8" r="1048518" s="311"/>
    <row customHeight="1" ht="12.8" r="1048519" s="311"/>
    <row customHeight="1" ht="12.8" r="1048520" s="311"/>
    <row customHeight="1" ht="12.8" r="1048521" s="311"/>
    <row customHeight="1" ht="12.8" r="1048522" s="311"/>
    <row customHeight="1" ht="12.8" r="1048523" s="311"/>
    <row customHeight="1" ht="12.8" r="1048524" s="311"/>
    <row customHeight="1" ht="12.8" r="1048525" s="311"/>
    <row customHeight="1" ht="12.8" r="1048526" s="311"/>
    <row customHeight="1" ht="12.8" r="1048527" s="311"/>
    <row customHeight="1" ht="12.8" r="1048528" s="311"/>
    <row customHeight="1" ht="12.8" r="1048529" s="311"/>
    <row customHeight="1" ht="12.8" r="1048530" s="311"/>
    <row customHeight="1" ht="12.8" r="1048531" s="311"/>
    <row customHeight="1" ht="12.8" r="1048532" s="311"/>
    <row customHeight="1" ht="12.8" r="1048533" s="311"/>
    <row customHeight="1" ht="12.8" r="1048534" s="311"/>
    <row customHeight="1" ht="12.8" r="1048535" s="311"/>
    <row customHeight="1" ht="12.8" r="1048536" s="311"/>
    <row customHeight="1" ht="12.8" r="1048537" s="311"/>
    <row customHeight="1" ht="12.8" r="1048538" s="311"/>
    <row customHeight="1" ht="12.8" r="1048539" s="311"/>
    <row customHeight="1" ht="12.8" r="1048540" s="311"/>
    <row customHeight="1" ht="12.8" r="1048541" s="311"/>
    <row customHeight="1" ht="12.8" r="1048542" s="311"/>
    <row customHeight="1" ht="12.8" r="1048543" s="311"/>
    <row customHeight="1" ht="12.8" r="1048544" s="311"/>
    <row customHeight="1" ht="12.8" r="1048545" s="311"/>
    <row customHeight="1" ht="12.8" r="1048546" s="311"/>
    <row customHeight="1" ht="12.8" r="1048547" s="311"/>
    <row customHeight="1" ht="12.8" r="1048548" s="311"/>
    <row customHeight="1" ht="12.8" r="1048549" s="311"/>
    <row customHeight="1" ht="12.8" r="1048550" s="311"/>
    <row customHeight="1" ht="12.8" r="1048551" s="311"/>
    <row customHeight="1" ht="12.8" r="1048552" s="311"/>
    <row customHeight="1" ht="12.8" r="1048553" s="311"/>
    <row customHeight="1" ht="12.8" r="1048554" s="311"/>
    <row customHeight="1" ht="12.8" r="1048555" s="311"/>
    <row customHeight="1" ht="12.8" r="1048556" s="311"/>
    <row customHeight="1" ht="12.8" r="1048557" s="311"/>
    <row customHeight="1" ht="12.8" r="1048558" s="311"/>
    <row customHeight="1" ht="12.8" r="1048559" s="311"/>
    <row customHeight="1" ht="12.8" r="1048560" s="311"/>
    <row customHeight="1" ht="12.8" r="1048561" s="311"/>
    <row customHeight="1" ht="12.8" r="1048562" s="311"/>
    <row customHeight="1" ht="12.8" r="1048563" s="311"/>
    <row customHeight="1" ht="12.8" r="1048564" s="311"/>
    <row customHeight="1" ht="12.8" r="1048565" s="311"/>
    <row customHeight="1" ht="12.8" r="1048566" s="311"/>
    <row customHeight="1" ht="12.8" r="1048567" s="311"/>
    <row customHeight="1" ht="12.8" r="1048568" s="311"/>
    <row customHeight="1" ht="12.8" r="1048569" s="311"/>
    <row customHeight="1" ht="12.8" r="1048570" s="311"/>
    <row customHeight="1" ht="12.8" r="1048571" s="311"/>
    <row customHeight="1" ht="12.8" r="1048572" s="311"/>
    <row customHeight="1" ht="12.8" r="1048573" s="311"/>
    <row customHeight="1" ht="12.8" r="1048574" s="311"/>
    <row customHeight="1" ht="12.8" r="1048575" s="311"/>
    <row customHeight="1" ht="12.8" r="1048576" s="311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Roman,Regularna"&amp;12 &amp;A</oddHeader>
    <oddFooter>&amp;C&amp;"Times New Roman,Regularna"&amp;12 Strona &amp;P</oddFooter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B1" s="621" t="inlineStr">
        <is>
          <t>Rm</t>
        </is>
      </c>
      <c r="C1" s="621" t="inlineStr">
        <is>
          <t>Rm_imp</t>
        </is>
      </c>
      <c r="D1" s="621" t="inlineStr">
        <is>
          <t>Features to find neighs</t>
        </is>
      </c>
      <c r="E1" s="621" t="inlineStr">
        <is>
          <t>Amount of neighs</t>
        </is>
      </c>
      <c r="F1" s="621" t="inlineStr">
        <is>
          <t>Correlated features</t>
        </is>
      </c>
      <c r="G1" s="621" t="inlineStr">
        <is>
          <t>Correlation coefficients</t>
        </is>
      </c>
      <c r="H1" s="621" t="inlineStr">
        <is>
          <t>Min_max</t>
        </is>
      </c>
    </row>
    <row r="2">
      <c r="A2" s="621" t="n">
        <v>0</v>
      </c>
      <c r="B2" s="309" t="n">
        <v>1507</v>
      </c>
      <c r="C2" s="309" t="n">
        <v>1507</v>
      </c>
      <c r="D2" s="309" t="inlineStr"/>
      <c r="E2" s="309" t="inlineStr"/>
      <c r="F2" s="309" t="inlineStr"/>
      <c r="G2" s="309" t="inlineStr"/>
      <c r="H2" s="309" t="inlineStr"/>
    </row>
    <row r="3">
      <c r="A3" s="621" t="n">
        <v>1</v>
      </c>
      <c r="B3" s="309" t="n">
        <v>1307</v>
      </c>
      <c r="C3" s="309" t="n">
        <v>1307</v>
      </c>
      <c r="D3" s="309" t="inlineStr"/>
      <c r="E3" s="309" t="inlineStr"/>
      <c r="F3" s="309" t="inlineStr"/>
      <c r="G3" s="309" t="inlineStr"/>
      <c r="H3" s="309" t="inlineStr"/>
    </row>
    <row r="4">
      <c r="A4" s="621" t="n">
        <v>2</v>
      </c>
      <c r="B4" s="309" t="n">
        <v>1132</v>
      </c>
      <c r="C4" s="309" t="n">
        <v>1132</v>
      </c>
      <c r="D4" s="309" t="inlineStr"/>
      <c r="E4" s="309" t="inlineStr"/>
      <c r="F4" s="309" t="inlineStr"/>
      <c r="G4" s="309" t="inlineStr"/>
      <c r="H4" s="309" t="inlineStr"/>
    </row>
    <row r="5">
      <c r="A5" s="621" t="n">
        <v>3</v>
      </c>
      <c r="B5" s="309" t="n">
        <v>1028</v>
      </c>
      <c r="C5" s="309" t="n">
        <v>1028</v>
      </c>
      <c r="D5" s="309" t="inlineStr"/>
      <c r="E5" s="309" t="inlineStr"/>
      <c r="F5" s="309" t="inlineStr"/>
      <c r="G5" s="309" t="inlineStr"/>
      <c r="H5" s="309" t="inlineStr"/>
    </row>
    <row r="6">
      <c r="A6" s="621" t="n">
        <v>4</v>
      </c>
      <c r="B6" s="309" t="n">
        <v>1064.9</v>
      </c>
      <c r="C6" s="309" t="n">
        <v>1064.9</v>
      </c>
      <c r="D6" s="309" t="inlineStr"/>
      <c r="E6" s="309" t="inlineStr"/>
      <c r="F6" s="309" t="inlineStr"/>
      <c r="G6" s="309" t="inlineStr"/>
      <c r="H6" s="309" t="inlineStr"/>
    </row>
    <row r="7">
      <c r="A7" s="621" t="n">
        <v>5</v>
      </c>
      <c r="B7" s="309" t="n">
        <v>1032.6</v>
      </c>
      <c r="C7" s="309" t="n">
        <v>1032.6</v>
      </c>
      <c r="D7" s="309" t="inlineStr"/>
      <c r="E7" s="309" t="inlineStr"/>
      <c r="F7" s="309" t="inlineStr"/>
      <c r="G7" s="309" t="inlineStr"/>
      <c r="H7" s="309" t="inlineStr"/>
    </row>
    <row r="8">
      <c r="A8" s="621" t="n">
        <v>6</v>
      </c>
      <c r="B8" s="309" t="n">
        <v>1168.8</v>
      </c>
      <c r="C8" s="309" t="n">
        <v>1168.8</v>
      </c>
      <c r="D8" s="309" t="inlineStr"/>
      <c r="E8" s="309" t="inlineStr"/>
      <c r="F8" s="309" t="inlineStr"/>
      <c r="G8" s="309" t="inlineStr"/>
      <c r="H8" s="309" t="inlineStr"/>
    </row>
    <row r="9">
      <c r="A9" s="621" t="n">
        <v>7</v>
      </c>
      <c r="B9" s="309" t="n">
        <v>1002.7</v>
      </c>
      <c r="C9" s="309" t="n">
        <v>1002.7</v>
      </c>
      <c r="D9" s="309" t="inlineStr"/>
      <c r="E9" s="309" t="inlineStr"/>
      <c r="F9" s="309" t="inlineStr"/>
      <c r="G9" s="309" t="inlineStr"/>
      <c r="H9" s="309" t="inlineStr"/>
    </row>
    <row r="10">
      <c r="A10" s="621" t="n">
        <v>8</v>
      </c>
      <c r="B10" s="309" t="n">
        <v>1259.7</v>
      </c>
      <c r="C10" s="309" t="n">
        <v>1259.7</v>
      </c>
      <c r="D10" s="309" t="inlineStr"/>
      <c r="E10" s="309" t="inlineStr"/>
      <c r="F10" s="309" t="inlineStr"/>
      <c r="G10" s="309" t="inlineStr"/>
      <c r="H10" s="309" t="inlineStr"/>
    </row>
    <row r="11">
      <c r="A11" s="621" t="n">
        <v>9</v>
      </c>
      <c r="B11" s="309" t="n">
        <v>1310</v>
      </c>
      <c r="C11" s="309" t="n">
        <v>1310</v>
      </c>
      <c r="D11" s="309" t="inlineStr"/>
      <c r="E11" s="309" t="inlineStr"/>
      <c r="F11" s="309" t="inlineStr"/>
      <c r="G11" s="309" t="inlineStr"/>
      <c r="H11" s="309" t="inlineStr"/>
    </row>
    <row r="12">
      <c r="A12" s="621" t="n">
        <v>10</v>
      </c>
      <c r="B12" s="309" t="n">
        <v>1428.6</v>
      </c>
      <c r="C12" s="309" t="n">
        <v>1428.6</v>
      </c>
      <c r="D12" s="309" t="inlineStr"/>
      <c r="E12" s="309" t="inlineStr"/>
      <c r="F12" s="309" t="inlineStr"/>
      <c r="G12" s="309" t="inlineStr"/>
      <c r="H12" s="309" t="inlineStr"/>
    </row>
    <row r="13">
      <c r="A13" s="621" t="n">
        <v>11</v>
      </c>
      <c r="B13" s="309" t="n">
        <v>1425.5</v>
      </c>
      <c r="C13" s="309" t="n">
        <v>1425.5</v>
      </c>
      <c r="D13" s="309" t="inlineStr"/>
      <c r="E13" s="309" t="inlineStr"/>
      <c r="F13" s="309" t="inlineStr"/>
      <c r="G13" s="309" t="inlineStr"/>
      <c r="H13" s="309" t="inlineStr"/>
    </row>
    <row r="14">
      <c r="A14" s="621" t="n">
        <v>12</v>
      </c>
      <c r="B14" s="309" t="n">
        <v>1443</v>
      </c>
      <c r="C14" s="309" t="n">
        <v>1443</v>
      </c>
      <c r="D14" s="309" t="inlineStr"/>
      <c r="E14" s="309" t="inlineStr"/>
      <c r="F14" s="309" t="inlineStr"/>
      <c r="G14" s="309" t="inlineStr"/>
      <c r="H14" s="309" t="inlineStr"/>
    </row>
    <row r="15">
      <c r="A15" s="621" t="n">
        <v>13</v>
      </c>
      <c r="B15" s="309" t="n">
        <v>1462</v>
      </c>
      <c r="C15" s="309" t="n">
        <v>1462</v>
      </c>
      <c r="D15" s="309" t="inlineStr"/>
      <c r="E15" s="309" t="inlineStr"/>
      <c r="F15" s="309" t="inlineStr"/>
      <c r="G15" s="309" t="inlineStr"/>
      <c r="H15" s="309" t="inlineStr"/>
    </row>
    <row r="16">
      <c r="A16" s="621" t="n">
        <v>14</v>
      </c>
      <c r="B16" s="309" t="n">
        <v>984</v>
      </c>
      <c r="C16" s="309" t="n">
        <v>984</v>
      </c>
      <c r="D16" s="309" t="inlineStr"/>
      <c r="E16" s="309" t="inlineStr"/>
      <c r="F16" s="309" t="inlineStr"/>
      <c r="G16" s="309" t="inlineStr"/>
      <c r="H16" s="309" t="inlineStr"/>
    </row>
    <row r="17">
      <c r="A17" s="621" t="n">
        <v>15</v>
      </c>
      <c r="B17" s="309" t="n">
        <v>947</v>
      </c>
      <c r="C17" s="309" t="n">
        <v>947</v>
      </c>
      <c r="D17" s="309" t="inlineStr"/>
      <c r="E17" s="309" t="inlineStr"/>
      <c r="F17" s="309" t="inlineStr"/>
      <c r="G17" s="309" t="inlineStr"/>
      <c r="H17" s="309" t="inlineStr"/>
    </row>
    <row r="18">
      <c r="A18" s="621" t="n">
        <v>16</v>
      </c>
      <c r="B18" s="309" t="n">
        <v>1361</v>
      </c>
      <c r="C18" s="309" t="n">
        <v>1361</v>
      </c>
      <c r="D18" s="309" t="inlineStr"/>
      <c r="E18" s="309" t="inlineStr"/>
      <c r="F18" s="309" t="inlineStr"/>
      <c r="G18" s="309" t="inlineStr"/>
      <c r="H18" s="309" t="inlineStr"/>
    </row>
    <row r="19">
      <c r="A19" s="621" t="n">
        <v>17</v>
      </c>
      <c r="B19" s="309" t="n">
        <v>1001</v>
      </c>
      <c r="C19" s="309" t="n">
        <v>1001</v>
      </c>
      <c r="D19" s="309" t="inlineStr"/>
      <c r="E19" s="309" t="inlineStr"/>
      <c r="F19" s="309" t="inlineStr"/>
      <c r="G19" s="309" t="inlineStr"/>
      <c r="H19" s="309" t="inlineStr"/>
    </row>
    <row r="20">
      <c r="A20" s="621" t="n">
        <v>18</v>
      </c>
      <c r="B20" s="309" t="n">
        <v>1507</v>
      </c>
      <c r="C20" s="309" t="n">
        <v>1507</v>
      </c>
      <c r="D20" s="309" t="inlineStr"/>
      <c r="E20" s="309" t="inlineStr"/>
      <c r="F20" s="309" t="inlineStr"/>
      <c r="G20" s="309" t="inlineStr"/>
      <c r="H20" s="309" t="inlineStr"/>
    </row>
    <row r="21">
      <c r="A21" s="621" t="n">
        <v>19</v>
      </c>
      <c r="B21" s="309" t="n">
        <v>1372</v>
      </c>
      <c r="C21" s="309" t="n">
        <v>1372</v>
      </c>
      <c r="D21" s="309" t="inlineStr"/>
      <c r="E21" s="309" t="inlineStr"/>
      <c r="F21" s="309" t="inlineStr"/>
      <c r="G21" s="309" t="inlineStr"/>
      <c r="H21" s="309" t="inlineStr"/>
    </row>
    <row r="22">
      <c r="A22" s="621" t="n">
        <v>20</v>
      </c>
      <c r="B22" s="309" t="n">
        <v>1132</v>
      </c>
      <c r="C22" s="309" t="n">
        <v>1132</v>
      </c>
      <c r="D22" s="309" t="inlineStr"/>
      <c r="E22" s="309" t="inlineStr"/>
      <c r="F22" s="309" t="inlineStr"/>
      <c r="G22" s="309" t="inlineStr"/>
      <c r="H22" s="309" t="inlineStr"/>
    </row>
    <row r="23">
      <c r="A23" s="621" t="n">
        <v>21</v>
      </c>
      <c r="B23" s="309" t="n">
        <v>1028</v>
      </c>
      <c r="C23" s="309" t="n">
        <v>1028</v>
      </c>
      <c r="D23" s="309" t="inlineStr"/>
      <c r="E23" s="309" t="inlineStr"/>
      <c r="F23" s="309" t="inlineStr"/>
      <c r="G23" s="309" t="inlineStr"/>
      <c r="H23" s="309" t="inlineStr"/>
    </row>
    <row r="24">
      <c r="A24" s="621" t="n">
        <v>22</v>
      </c>
      <c r="B24" s="309" t="n">
        <v>1343</v>
      </c>
      <c r="C24" s="309" t="n">
        <v>1343</v>
      </c>
      <c r="D24" s="309" t="inlineStr"/>
      <c r="E24" s="309" t="inlineStr"/>
      <c r="F24" s="309" t="inlineStr"/>
      <c r="G24" s="309" t="inlineStr"/>
      <c r="H24" s="309" t="inlineStr"/>
    </row>
    <row r="25">
      <c r="A25" s="621" t="n">
        <v>23</v>
      </c>
      <c r="B25" s="309" t="n">
        <v>1065</v>
      </c>
      <c r="C25" s="309" t="n">
        <v>1065</v>
      </c>
      <c r="D25" s="309" t="inlineStr"/>
      <c r="E25" s="309" t="inlineStr"/>
      <c r="F25" s="309" t="inlineStr"/>
      <c r="G25" s="309" t="inlineStr"/>
      <c r="H25" s="309" t="inlineStr"/>
    </row>
    <row r="26">
      <c r="A26" s="621" t="n">
        <v>24</v>
      </c>
      <c r="B26" s="309" t="n">
        <v>1381</v>
      </c>
      <c r="C26" s="309" t="n">
        <v>1381</v>
      </c>
      <c r="D26" s="309" t="inlineStr"/>
      <c r="E26" s="309" t="inlineStr"/>
      <c r="F26" s="309" t="inlineStr"/>
      <c r="G26" s="309" t="inlineStr"/>
      <c r="H26" s="309" t="inlineStr"/>
    </row>
    <row r="27">
      <c r="A27" s="621" t="n">
        <v>25</v>
      </c>
      <c r="B27" s="309" t="n">
        <v>1201</v>
      </c>
      <c r="C27" s="309" t="n">
        <v>1201</v>
      </c>
      <c r="D27" s="309" t="inlineStr"/>
      <c r="E27" s="309" t="inlineStr"/>
      <c r="F27" s="309" t="inlineStr"/>
      <c r="G27" s="309" t="inlineStr"/>
      <c r="H27" s="309" t="inlineStr"/>
    </row>
    <row r="28">
      <c r="A28" s="621" t="n">
        <v>26</v>
      </c>
      <c r="B28" s="309" t="n">
        <v>1255</v>
      </c>
      <c r="C28" s="309" t="n">
        <v>1255</v>
      </c>
      <c r="D28" s="309" t="inlineStr"/>
      <c r="E28" s="309" t="inlineStr"/>
      <c r="F28" s="309" t="inlineStr"/>
      <c r="G28" s="309" t="inlineStr"/>
      <c r="H28" s="309" t="inlineStr"/>
    </row>
    <row r="29">
      <c r="A29" s="621" t="n">
        <v>27</v>
      </c>
      <c r="B29" s="309" t="n">
        <v>1068</v>
      </c>
      <c r="C29" s="309" t="n">
        <v>1068</v>
      </c>
      <c r="D29" s="309" t="inlineStr"/>
      <c r="E29" s="309" t="inlineStr"/>
      <c r="F29" s="309" t="inlineStr"/>
      <c r="G29" s="309" t="inlineStr"/>
      <c r="H29" s="309" t="inlineStr"/>
    </row>
    <row r="30">
      <c r="A30" s="621" t="n">
        <v>28</v>
      </c>
      <c r="B30" s="309" t="n">
        <v>960</v>
      </c>
      <c r="C30" s="309" t="n">
        <v>960</v>
      </c>
      <c r="D30" s="309" t="inlineStr"/>
      <c r="E30" s="309" t="inlineStr"/>
      <c r="F30" s="309" t="inlineStr"/>
      <c r="G30" s="309" t="inlineStr"/>
      <c r="H30" s="309" t="inlineStr"/>
    </row>
    <row r="31">
      <c r="A31" s="621" t="n">
        <v>29</v>
      </c>
      <c r="B31" s="309" t="n">
        <v>950</v>
      </c>
      <c r="C31" s="309" t="n">
        <v>950</v>
      </c>
      <c r="D31" s="309" t="inlineStr"/>
      <c r="E31" s="309" t="inlineStr"/>
      <c r="F31" s="309" t="inlineStr"/>
      <c r="G31" s="309" t="inlineStr"/>
      <c r="H31" s="309" t="inlineStr"/>
    </row>
    <row r="32">
      <c r="A32" s="621" t="n">
        <v>30</v>
      </c>
      <c r="B32" s="309" t="n">
        <v>997</v>
      </c>
      <c r="C32" s="309" t="n">
        <v>997</v>
      </c>
      <c r="D32" s="309" t="inlineStr"/>
      <c r="E32" s="309" t="inlineStr"/>
      <c r="F32" s="309" t="inlineStr"/>
      <c r="G32" s="309" t="inlineStr"/>
      <c r="H32" s="309" t="inlineStr"/>
    </row>
    <row r="33">
      <c r="A33" s="621" t="n">
        <v>31</v>
      </c>
      <c r="B33" s="309" t="n">
        <v>1139</v>
      </c>
      <c r="C33" s="309" t="n">
        <v>1139</v>
      </c>
      <c r="D33" s="309" t="inlineStr"/>
      <c r="E33" s="309" t="inlineStr"/>
      <c r="F33" s="309" t="inlineStr"/>
      <c r="G33" s="309" t="inlineStr"/>
      <c r="H33" s="309" t="inlineStr"/>
    </row>
    <row r="34">
      <c r="A34" s="621" t="n">
        <v>32</v>
      </c>
      <c r="B34" s="309" t="n">
        <v>1124</v>
      </c>
      <c r="C34" s="309" t="n">
        <v>1124</v>
      </c>
      <c r="D34" s="309" t="inlineStr"/>
      <c r="E34" s="309" t="inlineStr"/>
      <c r="F34" s="309" t="inlineStr"/>
      <c r="G34" s="309" t="inlineStr"/>
      <c r="H34" s="309" t="inlineStr"/>
    </row>
    <row r="35">
      <c r="A35" s="621" t="n">
        <v>33</v>
      </c>
      <c r="B35" s="309" t="n">
        <v>1116</v>
      </c>
      <c r="C35" s="309" t="n">
        <v>1116</v>
      </c>
      <c r="D35" s="309" t="inlineStr"/>
      <c r="E35" s="309" t="inlineStr"/>
      <c r="F35" s="309" t="inlineStr"/>
      <c r="G35" s="309" t="inlineStr"/>
      <c r="H35" s="309" t="inlineStr"/>
    </row>
    <row r="36">
      <c r="A36" s="621" t="n">
        <v>34</v>
      </c>
      <c r="B36" s="309" t="n">
        <v>831</v>
      </c>
      <c r="C36" s="309" t="n">
        <v>831</v>
      </c>
      <c r="D36" s="309" t="inlineStr"/>
      <c r="E36" s="309" t="inlineStr"/>
      <c r="F36" s="309" t="inlineStr"/>
      <c r="G36" s="309" t="inlineStr"/>
      <c r="H36" s="309" t="inlineStr"/>
    </row>
    <row r="37">
      <c r="A37" s="621" t="n">
        <v>35</v>
      </c>
      <c r="B37" s="309" t="n">
        <v>983</v>
      </c>
      <c r="C37" s="309" t="n">
        <v>983</v>
      </c>
      <c r="D37" s="309" t="inlineStr"/>
      <c r="E37" s="309" t="inlineStr"/>
      <c r="F37" s="309" t="inlineStr"/>
      <c r="G37" s="309" t="inlineStr"/>
      <c r="H37" s="309" t="inlineStr"/>
    </row>
    <row r="38">
      <c r="A38" s="621" t="n">
        <v>36</v>
      </c>
      <c r="B38" s="309" t="n">
        <v>965</v>
      </c>
      <c r="C38" s="309" t="n">
        <v>965</v>
      </c>
      <c r="D38" s="309" t="inlineStr"/>
      <c r="E38" s="309" t="inlineStr"/>
      <c r="F38" s="309" t="inlineStr"/>
      <c r="G38" s="309" t="inlineStr"/>
      <c r="H38" s="309" t="inlineStr"/>
    </row>
    <row r="39">
      <c r="A39" s="621" t="n">
        <v>37</v>
      </c>
      <c r="B39" s="309" t="n">
        <v>976</v>
      </c>
      <c r="C39" s="309" t="n">
        <v>976</v>
      </c>
      <c r="D39" s="309" t="inlineStr"/>
      <c r="E39" s="309" t="inlineStr"/>
      <c r="F39" s="309" t="inlineStr"/>
      <c r="G39" s="309" t="inlineStr"/>
      <c r="H39" s="309" t="inlineStr"/>
    </row>
    <row r="40">
      <c r="A40" s="621" t="n">
        <v>38</v>
      </c>
      <c r="B40" s="309" t="n">
        <v>724</v>
      </c>
      <c r="C40" s="309" t="n">
        <v>724</v>
      </c>
      <c r="D40" s="309" t="inlineStr"/>
      <c r="E40" s="309" t="inlineStr"/>
      <c r="F40" s="309" t="inlineStr"/>
      <c r="G40" s="309" t="inlineStr"/>
      <c r="H40" s="309" t="inlineStr"/>
    </row>
    <row r="41">
      <c r="A41" s="621" t="n">
        <v>39</v>
      </c>
      <c r="B41" s="309" t="n">
        <v>871</v>
      </c>
      <c r="C41" s="309" t="n">
        <v>871</v>
      </c>
      <c r="D41" s="309" t="inlineStr"/>
      <c r="E41" s="309" t="inlineStr"/>
      <c r="F41" s="309" t="inlineStr"/>
      <c r="G41" s="309" t="inlineStr"/>
      <c r="H41" s="309" t="inlineStr"/>
    </row>
    <row r="42">
      <c r="A42" s="621" t="n">
        <v>40</v>
      </c>
      <c r="B42" s="309" t="n">
        <v>849</v>
      </c>
      <c r="C42" s="309" t="n">
        <v>849</v>
      </c>
      <c r="D42" s="309" t="inlineStr"/>
      <c r="E42" s="309" t="inlineStr"/>
      <c r="F42" s="309" t="inlineStr"/>
      <c r="G42" s="309" t="inlineStr"/>
      <c r="H42" s="309" t="inlineStr"/>
    </row>
    <row r="43">
      <c r="A43" s="621" t="n">
        <v>41</v>
      </c>
      <c r="B43" s="309" t="n">
        <v>861</v>
      </c>
      <c r="C43" s="309" t="n">
        <v>861</v>
      </c>
      <c r="D43" s="309" t="inlineStr"/>
      <c r="E43" s="309" t="inlineStr"/>
      <c r="F43" s="309" t="inlineStr"/>
      <c r="G43" s="309" t="inlineStr"/>
      <c r="H43" s="309" t="inlineStr"/>
    </row>
    <row r="44">
      <c r="A44" s="621" t="n">
        <v>42</v>
      </c>
      <c r="B44" s="309" t="n">
        <v>1039</v>
      </c>
      <c r="C44" s="309" t="n">
        <v>1039</v>
      </c>
      <c r="D44" s="309" t="inlineStr"/>
      <c r="E44" s="309" t="inlineStr"/>
      <c r="F44" s="309" t="inlineStr"/>
      <c r="G44" s="309" t="inlineStr"/>
      <c r="H44" s="309" t="inlineStr"/>
    </row>
    <row r="45">
      <c r="A45" s="621" t="n">
        <v>43</v>
      </c>
      <c r="B45" s="309" t="n">
        <v>1181</v>
      </c>
      <c r="C45" s="309" t="n">
        <v>1181</v>
      </c>
      <c r="D45" s="309" t="inlineStr"/>
      <c r="E45" s="309" t="inlineStr"/>
      <c r="F45" s="309" t="inlineStr"/>
      <c r="G45" s="309" t="inlineStr"/>
      <c r="H45" s="309" t="inlineStr"/>
    </row>
    <row r="46">
      <c r="A46" s="621" t="n">
        <v>44</v>
      </c>
      <c r="B46" s="309" t="n">
        <v>1162</v>
      </c>
      <c r="C46" s="309" t="n">
        <v>1162</v>
      </c>
      <c r="D46" s="309" t="inlineStr"/>
      <c r="E46" s="309" t="inlineStr"/>
      <c r="F46" s="309" t="inlineStr"/>
      <c r="G46" s="309" t="inlineStr"/>
      <c r="H46" s="309" t="inlineStr"/>
    </row>
    <row r="47">
      <c r="A47" s="621" t="n">
        <v>45</v>
      </c>
      <c r="B47" s="309" t="n">
        <v>1168</v>
      </c>
      <c r="C47" s="309" t="n">
        <v>1168</v>
      </c>
      <c r="D47" s="309" t="inlineStr"/>
      <c r="E47" s="309" t="inlineStr"/>
      <c r="F47" s="309" t="inlineStr"/>
      <c r="G47" s="309" t="inlineStr"/>
      <c r="H47" s="309" t="inlineStr"/>
    </row>
    <row r="48">
      <c r="A48" s="621" t="n">
        <v>46</v>
      </c>
      <c r="B48" s="309" t="n">
        <v>873</v>
      </c>
      <c r="C48" s="309" t="n">
        <v>873</v>
      </c>
      <c r="D48" s="309" t="inlineStr"/>
      <c r="E48" s="309" t="inlineStr"/>
      <c r="F48" s="309" t="inlineStr"/>
      <c r="G48" s="309" t="inlineStr"/>
      <c r="H48" s="309" t="inlineStr"/>
    </row>
    <row r="49">
      <c r="A49" s="621" t="n">
        <v>47</v>
      </c>
      <c r="B49" s="309" t="n">
        <v>1017</v>
      </c>
      <c r="C49" s="309" t="n">
        <v>1017</v>
      </c>
      <c r="D49" s="309" t="inlineStr"/>
      <c r="E49" s="309" t="inlineStr"/>
      <c r="F49" s="309" t="inlineStr"/>
      <c r="G49" s="309" t="inlineStr"/>
      <c r="H49" s="309" t="inlineStr"/>
    </row>
    <row r="50">
      <c r="A50" s="621" t="n">
        <v>48</v>
      </c>
      <c r="B50" s="309" t="n">
        <v>1034</v>
      </c>
      <c r="C50" s="309" t="n">
        <v>1034</v>
      </c>
      <c r="D50" s="309" t="inlineStr"/>
      <c r="E50" s="309" t="inlineStr"/>
      <c r="F50" s="309" t="inlineStr"/>
      <c r="G50" s="309" t="inlineStr"/>
      <c r="H50" s="309" t="inlineStr"/>
    </row>
    <row r="51">
      <c r="A51" s="621" t="n">
        <v>49</v>
      </c>
      <c r="B51" s="309" t="n">
        <v>1030</v>
      </c>
      <c r="C51" s="309" t="n">
        <v>1030</v>
      </c>
      <c r="D51" s="309" t="inlineStr"/>
      <c r="E51" s="309" t="inlineStr"/>
      <c r="F51" s="309" t="inlineStr"/>
      <c r="G51" s="309" t="inlineStr"/>
      <c r="H51" s="309" t="inlineStr"/>
    </row>
    <row r="52">
      <c r="A52" s="621" t="n">
        <v>50</v>
      </c>
      <c r="B52" s="309" t="n">
        <v>778</v>
      </c>
      <c r="C52" s="309" t="n">
        <v>778</v>
      </c>
      <c r="D52" s="309" t="inlineStr"/>
      <c r="E52" s="309" t="inlineStr"/>
      <c r="F52" s="309" t="inlineStr"/>
      <c r="G52" s="309" t="inlineStr"/>
      <c r="H52" s="309" t="inlineStr"/>
    </row>
    <row r="53">
      <c r="A53" s="621" t="n">
        <v>51</v>
      </c>
      <c r="B53" s="309" t="n">
        <v>928</v>
      </c>
      <c r="C53" s="309" t="n">
        <v>928</v>
      </c>
      <c r="D53" s="309" t="inlineStr"/>
      <c r="E53" s="309" t="inlineStr"/>
      <c r="F53" s="309" t="inlineStr"/>
      <c r="G53" s="309" t="inlineStr"/>
      <c r="H53" s="309" t="inlineStr"/>
    </row>
    <row r="54">
      <c r="A54" s="621" t="n">
        <v>52</v>
      </c>
      <c r="B54" s="309" t="n">
        <v>921</v>
      </c>
      <c r="C54" s="309" t="n">
        <v>921</v>
      </c>
      <c r="D54" s="309" t="inlineStr"/>
      <c r="E54" s="309" t="inlineStr"/>
      <c r="F54" s="309" t="inlineStr"/>
      <c r="G54" s="309" t="inlineStr"/>
      <c r="H54" s="309" t="inlineStr"/>
    </row>
    <row r="55">
      <c r="A55" s="621" t="n">
        <v>53</v>
      </c>
      <c r="B55" s="309" t="n">
        <v>907</v>
      </c>
      <c r="C55" s="309" t="n">
        <v>907</v>
      </c>
      <c r="D55" s="309" t="inlineStr"/>
      <c r="E55" s="309" t="inlineStr"/>
      <c r="F55" s="309" t="inlineStr"/>
      <c r="G55" s="309" t="inlineStr"/>
      <c r="H55" s="309" t="inlineStr"/>
    </row>
    <row r="56">
      <c r="A56" s="621" t="n">
        <v>54</v>
      </c>
      <c r="B56" s="309" t="n">
        <v>1010</v>
      </c>
      <c r="C56" s="309" t="n">
        <v>1010</v>
      </c>
      <c r="D56" s="309" t="inlineStr"/>
      <c r="E56" s="309" t="inlineStr"/>
      <c r="F56" s="309" t="inlineStr"/>
      <c r="G56" s="309" t="inlineStr"/>
      <c r="H56" s="309" t="inlineStr"/>
    </row>
    <row r="57">
      <c r="A57" s="621" t="n">
        <v>55</v>
      </c>
      <c r="B57" s="309" t="n">
        <v>1156</v>
      </c>
      <c r="C57" s="309" t="n">
        <v>1156</v>
      </c>
      <c r="D57" s="309" t="inlineStr"/>
      <c r="E57" s="309" t="inlineStr"/>
      <c r="F57" s="309" t="inlineStr"/>
      <c r="G57" s="309" t="inlineStr"/>
      <c r="H57" s="309" t="inlineStr"/>
    </row>
    <row r="58">
      <c r="A58" s="621" t="n">
        <v>56</v>
      </c>
      <c r="B58" s="309" t="n">
        <v>1160</v>
      </c>
      <c r="C58" s="309" t="n">
        <v>1160</v>
      </c>
      <c r="D58" s="309" t="inlineStr"/>
      <c r="E58" s="309" t="inlineStr"/>
      <c r="F58" s="309" t="inlineStr"/>
      <c r="G58" s="309" t="inlineStr"/>
      <c r="H58" s="309" t="inlineStr"/>
    </row>
    <row r="59">
      <c r="A59" s="621" t="n">
        <v>57</v>
      </c>
      <c r="B59" s="309" t="n">
        <v>1121</v>
      </c>
      <c r="C59" s="309" t="n">
        <v>1121</v>
      </c>
      <c r="D59" s="309" t="inlineStr"/>
      <c r="E59" s="309" t="inlineStr"/>
      <c r="F59" s="309" t="inlineStr"/>
      <c r="G59" s="309" t="inlineStr"/>
      <c r="H59" s="309" t="inlineStr"/>
    </row>
    <row r="60">
      <c r="A60" s="621" t="n">
        <v>58</v>
      </c>
      <c r="B60" s="309" t="n">
        <v>852</v>
      </c>
      <c r="C60" s="309" t="n">
        <v>852</v>
      </c>
      <c r="D60" s="309" t="inlineStr"/>
      <c r="E60" s="309" t="inlineStr"/>
      <c r="F60" s="309" t="inlineStr"/>
      <c r="G60" s="309" t="inlineStr"/>
      <c r="H60" s="309" t="inlineStr"/>
    </row>
    <row r="61">
      <c r="A61" s="621" t="n">
        <v>59</v>
      </c>
      <c r="B61" s="309" t="n">
        <v>1003</v>
      </c>
      <c r="C61" s="309" t="n">
        <v>1003</v>
      </c>
      <c r="D61" s="309" t="inlineStr"/>
      <c r="E61" s="309" t="inlineStr"/>
      <c r="F61" s="309" t="inlineStr"/>
      <c r="G61" s="309" t="inlineStr"/>
      <c r="H61" s="309" t="inlineStr"/>
    </row>
    <row r="62">
      <c r="A62" s="621" t="n">
        <v>60</v>
      </c>
      <c r="B62" s="309" t="n">
        <v>1018</v>
      </c>
      <c r="C62" s="309" t="n">
        <v>1018</v>
      </c>
      <c r="D62" s="309" t="inlineStr"/>
      <c r="E62" s="309" t="inlineStr"/>
      <c r="F62" s="309" t="inlineStr"/>
      <c r="G62" s="309" t="inlineStr"/>
      <c r="H62" s="309" t="inlineStr"/>
    </row>
    <row r="63">
      <c r="A63" s="621" t="n">
        <v>61</v>
      </c>
      <c r="B63" s="309" t="n">
        <v>997</v>
      </c>
      <c r="C63" s="309" t="n">
        <v>997</v>
      </c>
      <c r="D63" s="309" t="inlineStr"/>
      <c r="E63" s="309" t="inlineStr"/>
      <c r="F63" s="309" t="inlineStr"/>
      <c r="G63" s="309" t="inlineStr"/>
      <c r="H63" s="309" t="inlineStr"/>
    </row>
    <row r="64">
      <c r="A64" s="621" t="n">
        <v>62</v>
      </c>
      <c r="B64" s="309" t="n">
        <v>757</v>
      </c>
      <c r="C64" s="309" t="n">
        <v>757</v>
      </c>
      <c r="D64" s="309" t="inlineStr"/>
      <c r="E64" s="309" t="inlineStr"/>
      <c r="F64" s="309" t="inlineStr"/>
      <c r="G64" s="309" t="inlineStr"/>
      <c r="H64" s="309" t="inlineStr"/>
    </row>
    <row r="65">
      <c r="A65" s="621" t="n">
        <v>63</v>
      </c>
      <c r="B65" s="309" t="n">
        <v>905</v>
      </c>
      <c r="C65" s="309" t="n">
        <v>905</v>
      </c>
      <c r="D65" s="309" t="inlineStr"/>
      <c r="E65" s="309" t="inlineStr"/>
      <c r="F65" s="309" t="inlineStr"/>
      <c r="G65" s="309" t="inlineStr"/>
      <c r="H65" s="309" t="inlineStr"/>
    </row>
    <row r="66">
      <c r="A66" s="621" t="n">
        <v>64</v>
      </c>
      <c r="B66" s="309" t="n">
        <v>889</v>
      </c>
      <c r="C66" s="309" t="n">
        <v>889</v>
      </c>
      <c r="D66" s="309" t="inlineStr"/>
      <c r="E66" s="309" t="inlineStr"/>
      <c r="F66" s="309" t="inlineStr"/>
      <c r="G66" s="309" t="inlineStr"/>
      <c r="H66" s="309" t="inlineStr"/>
    </row>
    <row r="67">
      <c r="A67" s="621" t="n">
        <v>65</v>
      </c>
      <c r="B67" s="309" t="n">
        <v>898</v>
      </c>
      <c r="C67" s="309" t="n">
        <v>898</v>
      </c>
      <c r="D67" s="309" t="inlineStr"/>
      <c r="E67" s="309" t="inlineStr"/>
      <c r="F67" s="309" t="inlineStr"/>
      <c r="G67" s="309" t="inlineStr"/>
      <c r="H67" s="309" t="inlineStr"/>
    </row>
    <row r="68">
      <c r="A68" s="621" t="n">
        <v>66</v>
      </c>
      <c r="B68" s="309" t="inlineStr"/>
      <c r="C68" s="309" t="n">
        <v>1173.907863422815</v>
      </c>
      <c r="D68" s="309" t="inlineStr">
        <is>
          <t>{'Cu', 'ausf_czas', 'Mo', 'aust_czas', 'Ni', 'grubosc', 'Mn'}</t>
        </is>
      </c>
      <c r="E68" s="309" t="n">
        <v>15</v>
      </c>
      <c r="F68" s="309" t="inlineStr">
        <is>
          <t>['ausf_temp']</t>
        </is>
      </c>
      <c r="G68" s="309" t="inlineStr">
        <is>
          <t>[-0.7125943495253318]</t>
        </is>
      </c>
      <c r="H68" s="309" t="inlineStr">
        <is>
          <t>[862.0, 1437.0]</t>
        </is>
      </c>
    </row>
    <row r="69">
      <c r="A69" s="621" t="n">
        <v>67</v>
      </c>
      <c r="B69" s="309" t="inlineStr"/>
      <c r="C69" s="309" t="n">
        <v>1191.322663051978</v>
      </c>
      <c r="D69" s="309" t="inlineStr">
        <is>
          <t>{'Cu', 'ausf_czas', 'Mo', 'aust_czas', 'Ni', 'grubosc', 'Mn'}</t>
        </is>
      </c>
      <c r="E69" s="309" t="n">
        <v>16</v>
      </c>
      <c r="F69" s="309" t="inlineStr">
        <is>
          <t>['ausf_temp']</t>
        </is>
      </c>
      <c r="G69" s="309" t="inlineStr">
        <is>
          <t>[-0.7859993480577748]</t>
        </is>
      </c>
      <c r="H69" s="309" t="inlineStr">
        <is>
          <t>[862.0, 1486.0]</t>
        </is>
      </c>
    </row>
    <row r="70">
      <c r="A70" s="621" t="n">
        <v>68</v>
      </c>
      <c r="B70" s="309" t="inlineStr"/>
      <c r="C70" s="309" t="n">
        <v>1201.705216104863</v>
      </c>
      <c r="D70" s="309" t="inlineStr">
        <is>
          <t>{'Cu', 'ausf_czas', 'Mo', 'aust_czas', 'Ni', 'grubosc', 'Mn'}</t>
        </is>
      </c>
      <c r="E70" s="309" t="n">
        <v>16</v>
      </c>
      <c r="F70" s="309" t="inlineStr">
        <is>
          <t>['ausf_temp']</t>
        </is>
      </c>
      <c r="G70" s="309" t="inlineStr">
        <is>
          <t>[-0.808092886153948]</t>
        </is>
      </c>
      <c r="H70" s="309" t="inlineStr">
        <is>
          <t>[862.0, 1486.0]</t>
        </is>
      </c>
    </row>
    <row r="71">
      <c r="A71" s="621" t="n">
        <v>69</v>
      </c>
      <c r="B71" s="309" t="inlineStr"/>
      <c r="C71" s="309" t="n">
        <v>1205.636045032611</v>
      </c>
      <c r="D71" s="309" t="inlineStr">
        <is>
          <t>{'Cu', 'ausf_czas', 'Mo', 'aust_czas', 'Ni', 'grubosc', 'Mn'}</t>
        </is>
      </c>
      <c r="E71" s="309" t="n">
        <v>15</v>
      </c>
      <c r="F71" s="309" t="inlineStr">
        <is>
          <t>['ausf_temp']</t>
        </is>
      </c>
      <c r="G71" s="309" t="inlineStr">
        <is>
          <t>[-0.7602577232325213]</t>
        </is>
      </c>
      <c r="H71" s="309" t="inlineStr">
        <is>
          <t>[862.0, 1486.0]</t>
        </is>
      </c>
    </row>
    <row r="72">
      <c r="A72" s="621" t="n">
        <v>70</v>
      </c>
      <c r="B72" s="309" t="inlineStr"/>
      <c r="C72" s="309" t="n">
        <v>1201.951827257866</v>
      </c>
      <c r="D72" s="309" t="inlineStr">
        <is>
          <t>{'Cu', 'ausf_czas', 'Mo', 'aust_czas', 'Ni', 'grubosc', 'Mn'}</t>
        </is>
      </c>
      <c r="E72" s="309" t="n">
        <v>15</v>
      </c>
      <c r="F72" s="309" t="inlineStr">
        <is>
          <t>['ausf_temp']</t>
        </is>
      </c>
      <c r="G72" s="309" t="inlineStr">
        <is>
          <t>[-0.8304919638877468]</t>
        </is>
      </c>
      <c r="H72" s="309" t="inlineStr">
        <is>
          <t>[862.0, 1486.0]</t>
        </is>
      </c>
    </row>
    <row r="73">
      <c r="A73" s="621" t="n">
        <v>71</v>
      </c>
      <c r="B73" s="309" t="inlineStr"/>
      <c r="C73" s="309" t="n">
        <v>1221.97364102469</v>
      </c>
      <c r="D73" s="309" t="inlineStr">
        <is>
          <t>{'Cu', 'ausf_czas', 'Mo', 'aust_czas', 'Ni', 'grubosc', 'Mn'}</t>
        </is>
      </c>
      <c r="E73" s="309" t="n">
        <v>15</v>
      </c>
      <c r="F73" s="309" t="inlineStr">
        <is>
          <t>['ausf_temp']</t>
        </is>
      </c>
      <c r="G73" s="309" t="inlineStr">
        <is>
          <t>[-0.7992588088752252]</t>
        </is>
      </c>
      <c r="H73" s="309" t="inlineStr">
        <is>
          <t>[862.0, 1486.0]</t>
        </is>
      </c>
    </row>
    <row r="74">
      <c r="A74" s="621" t="n">
        <v>72</v>
      </c>
      <c r="B74" s="309" t="inlineStr"/>
      <c r="C74" s="309" t="n">
        <v>1173.882570997086</v>
      </c>
      <c r="D74" s="309" t="inlineStr">
        <is>
          <t>{'Cu', 'ausf_czas', 'Mo', 'aust_czas', 'Ni', 'grubosc', 'Mn'}</t>
        </is>
      </c>
      <c r="E74" s="309" t="n">
        <v>15</v>
      </c>
      <c r="F74" s="309" t="inlineStr">
        <is>
          <t>['ausf_temp', 'K']</t>
        </is>
      </c>
      <c r="G74" s="309" t="inlineStr">
        <is>
          <t>[-0.7651018761879158, -0.8021573137164733]</t>
        </is>
      </c>
      <c r="H74" s="309" t="inlineStr">
        <is>
          <t>[874.0, 1486.0]</t>
        </is>
      </c>
    </row>
    <row r="75">
      <c r="A75" s="621" t="n">
        <v>73</v>
      </c>
      <c r="B75" s="309" t="inlineStr"/>
      <c r="C75" s="309" t="n">
        <v>784.563891350816</v>
      </c>
      <c r="D75" s="309" t="inlineStr">
        <is>
          <t>{'Cu', 'ausf_czas', 'Mo', 'aust_czas', 'Ni', 'grubosc', 'Mn'}</t>
        </is>
      </c>
      <c r="E75" s="309" t="n">
        <v>16</v>
      </c>
      <c r="F75" s="309" t="inlineStr">
        <is>
          <t>['ausf_temp']</t>
        </is>
      </c>
      <c r="G75" s="309" t="inlineStr">
        <is>
          <t>[-0.7859993480577748]</t>
        </is>
      </c>
      <c r="H75" s="309" t="inlineStr">
        <is>
          <t>[862.0, 1486.0]</t>
        </is>
      </c>
    </row>
    <row r="76">
      <c r="A76" s="621" t="n">
        <v>74</v>
      </c>
      <c r="B76" s="309" t="inlineStr"/>
      <c r="C76" s="309" t="n">
        <v>811.0453708965927</v>
      </c>
      <c r="D76" s="309" t="inlineStr">
        <is>
          <t>{'Cu', 'ausf_czas', 'Mo', 'aust_czas', 'Ni', 'grubosc', 'Mn'}</t>
        </is>
      </c>
      <c r="E76" s="309" t="n">
        <v>15</v>
      </c>
      <c r="F76" s="309" t="inlineStr">
        <is>
          <t>['ausf_temp']</t>
        </is>
      </c>
      <c r="G76" s="309" t="inlineStr">
        <is>
          <t>[-0.7602577232325213]</t>
        </is>
      </c>
      <c r="H76" s="309" t="inlineStr">
        <is>
          <t>[862.0, 1486.0]</t>
        </is>
      </c>
    </row>
    <row r="77">
      <c r="A77" s="621" t="n">
        <v>75</v>
      </c>
      <c r="B77" s="309" t="inlineStr"/>
      <c r="C77" s="309" t="n">
        <v>741.8385991484806</v>
      </c>
      <c r="D77" s="309" t="inlineStr">
        <is>
          <t>{'Cu', 'ausf_czas', 'Mo', 'aust_czas', 'Ni', 'grubosc', 'Mn'}</t>
        </is>
      </c>
      <c r="E77" s="309" t="n">
        <v>15</v>
      </c>
      <c r="F77" s="309" t="inlineStr">
        <is>
          <t>['ausf_temp']</t>
        </is>
      </c>
      <c r="G77" s="309" t="inlineStr">
        <is>
          <t>[-0.8304919638877468]</t>
        </is>
      </c>
      <c r="H77" s="309" t="inlineStr">
        <is>
          <t>[862.0, 1486.0]</t>
        </is>
      </c>
    </row>
    <row r="78">
      <c r="A78" s="621" t="n">
        <v>76</v>
      </c>
      <c r="B78" s="309" t="inlineStr"/>
      <c r="C78" s="309" t="n">
        <v>779.6865386576674</v>
      </c>
      <c r="D78" s="309" t="inlineStr">
        <is>
          <t>{'Cu', 'ausf_czas', 'Mo', 'aust_czas', 'Ni', 'grubosc', 'Mn'}</t>
        </is>
      </c>
      <c r="E78" s="309" t="n">
        <v>15</v>
      </c>
      <c r="F78" s="309" t="inlineStr">
        <is>
          <t>['ausf_temp']</t>
        </is>
      </c>
      <c r="G78" s="309" t="inlineStr">
        <is>
          <t>[-0.7992588088752252]</t>
        </is>
      </c>
      <c r="H78" s="309" t="inlineStr">
        <is>
          <t>[862.0, 1486.0]</t>
        </is>
      </c>
    </row>
    <row r="79">
      <c r="A79" s="621" t="n">
        <v>77</v>
      </c>
      <c r="B79" s="309" t="inlineStr"/>
      <c r="C79" s="309" t="n">
        <v>1227.488506697931</v>
      </c>
      <c r="D79" s="309" t="inlineStr">
        <is>
          <t>{'Cu', 'ausf_czas', 'Mo', 'aust_czas', 'Ni', 'grubosc', 'Mn'}</t>
        </is>
      </c>
      <c r="E79" s="309" t="n">
        <v>15</v>
      </c>
      <c r="F79" s="309" t="inlineStr">
        <is>
          <t>['ausf_temp', 'K']</t>
        </is>
      </c>
      <c r="G79" s="309" t="inlineStr">
        <is>
          <t>[-0.7651018761879158, -0.8021573137164733]</t>
        </is>
      </c>
      <c r="H79" s="309" t="inlineStr">
        <is>
          <t>[874.0, 1486.0]</t>
        </is>
      </c>
    </row>
    <row r="80">
      <c r="A80" s="621" t="n">
        <v>78</v>
      </c>
      <c r="B80" s="309" t="n">
        <v>1171</v>
      </c>
      <c r="C80" s="309" t="n">
        <v>1171</v>
      </c>
      <c r="D80" s="309" t="inlineStr"/>
      <c r="E80" s="309" t="inlineStr"/>
      <c r="F80" s="309" t="inlineStr"/>
      <c r="G80" s="309" t="inlineStr"/>
      <c r="H80" s="309" t="inlineStr"/>
    </row>
    <row r="81">
      <c r="A81" s="621" t="n">
        <v>79</v>
      </c>
      <c r="B81" s="309" t="n">
        <v>1291</v>
      </c>
      <c r="C81" s="309" t="n">
        <v>1291</v>
      </c>
      <c r="D81" s="309" t="inlineStr"/>
      <c r="E81" s="309" t="inlineStr"/>
      <c r="F81" s="309" t="inlineStr"/>
      <c r="G81" s="309" t="inlineStr"/>
      <c r="H81" s="309" t="inlineStr"/>
    </row>
    <row r="82">
      <c r="A82" s="621" t="n">
        <v>80</v>
      </c>
      <c r="B82" s="309" t="n">
        <v>1247</v>
      </c>
      <c r="C82" s="309" t="n">
        <v>1247</v>
      </c>
      <c r="D82" s="309" t="inlineStr"/>
      <c r="E82" s="309" t="inlineStr"/>
      <c r="F82" s="309" t="inlineStr"/>
      <c r="G82" s="309" t="inlineStr"/>
      <c r="H82" s="309" t="inlineStr"/>
    </row>
    <row r="83">
      <c r="A83" s="621" t="n">
        <v>81</v>
      </c>
      <c r="B83" s="309" t="n">
        <v>1433.9</v>
      </c>
      <c r="C83" s="309" t="n">
        <v>1433.9</v>
      </c>
      <c r="D83" s="309" t="inlineStr"/>
      <c r="E83" s="309" t="inlineStr"/>
      <c r="F83" s="309" t="inlineStr"/>
      <c r="G83" s="309" t="inlineStr"/>
      <c r="H83" s="309" t="inlineStr"/>
    </row>
    <row r="84">
      <c r="A84" s="621" t="n">
        <v>82</v>
      </c>
      <c r="B84" s="309" t="n">
        <v>1115.1</v>
      </c>
      <c r="C84" s="309" t="n">
        <v>1115.1</v>
      </c>
      <c r="D84" s="309" t="inlineStr"/>
      <c r="E84" s="309" t="inlineStr"/>
      <c r="F84" s="309" t="inlineStr"/>
      <c r="G84" s="309" t="inlineStr"/>
      <c r="H84" s="309" t="inlineStr"/>
    </row>
    <row r="85">
      <c r="A85" s="621" t="n">
        <v>83</v>
      </c>
      <c r="B85" s="309" t="n">
        <v>1134.5</v>
      </c>
      <c r="C85" s="309" t="n">
        <v>1134.5</v>
      </c>
      <c r="D85" s="309" t="inlineStr"/>
      <c r="E85" s="309" t="inlineStr"/>
      <c r="F85" s="309" t="inlineStr"/>
      <c r="G85" s="309" t="inlineStr"/>
      <c r="H85" s="309" t="inlineStr"/>
    </row>
    <row r="86">
      <c r="A86" s="621" t="n">
        <v>84</v>
      </c>
      <c r="B86" s="309" t="n">
        <v>1071</v>
      </c>
      <c r="C86" s="309" t="n">
        <v>1071</v>
      </c>
      <c r="D86" s="309" t="inlineStr"/>
      <c r="E86" s="309" t="inlineStr"/>
      <c r="F86" s="309" t="inlineStr"/>
      <c r="G86" s="309" t="inlineStr"/>
      <c r="H86" s="309" t="inlineStr"/>
    </row>
    <row r="87">
      <c r="A87" s="621" t="n">
        <v>85</v>
      </c>
      <c r="B87" s="309" t="n">
        <v>1058</v>
      </c>
      <c r="C87" s="309" t="n">
        <v>1058</v>
      </c>
      <c r="D87" s="309" t="inlineStr"/>
      <c r="E87" s="309" t="inlineStr"/>
      <c r="F87" s="309" t="inlineStr"/>
      <c r="G87" s="309" t="inlineStr"/>
      <c r="H87" s="309" t="inlineStr"/>
    </row>
    <row r="88">
      <c r="A88" s="621" t="n">
        <v>86</v>
      </c>
      <c r="B88" s="309" t="n">
        <v>1129</v>
      </c>
      <c r="C88" s="309" t="n">
        <v>1129</v>
      </c>
      <c r="D88" s="309" t="inlineStr"/>
      <c r="E88" s="309" t="inlineStr"/>
      <c r="F88" s="309" t="inlineStr"/>
      <c r="G88" s="309" t="inlineStr"/>
      <c r="H88" s="309" t="inlineStr"/>
    </row>
    <row r="89">
      <c r="A89" s="621" t="n">
        <v>87</v>
      </c>
      <c r="B89" s="309" t="n">
        <v>1149</v>
      </c>
      <c r="C89" s="309" t="n">
        <v>1149</v>
      </c>
      <c r="D89" s="309" t="inlineStr"/>
      <c r="E89" s="309" t="inlineStr"/>
      <c r="F89" s="309" t="inlineStr"/>
      <c r="G89" s="309" t="inlineStr"/>
      <c r="H89" s="309" t="inlineStr"/>
    </row>
    <row r="90">
      <c r="A90" s="621" t="n">
        <v>88</v>
      </c>
      <c r="B90" s="309" t="n">
        <v>1210</v>
      </c>
      <c r="C90" s="309" t="n">
        <v>1210</v>
      </c>
      <c r="D90" s="309" t="inlineStr"/>
      <c r="E90" s="309" t="inlineStr"/>
      <c r="F90" s="309" t="inlineStr"/>
      <c r="G90" s="309" t="inlineStr"/>
      <c r="H90" s="309" t="inlineStr"/>
    </row>
    <row r="91">
      <c r="A91" s="621" t="n">
        <v>89</v>
      </c>
      <c r="B91" s="309" t="n">
        <v>1180</v>
      </c>
      <c r="C91" s="309" t="n">
        <v>1180</v>
      </c>
      <c r="D91" s="309" t="inlineStr"/>
      <c r="E91" s="309" t="inlineStr"/>
      <c r="F91" s="309" t="inlineStr"/>
      <c r="G91" s="309" t="inlineStr"/>
      <c r="H91" s="309" t="inlineStr"/>
    </row>
    <row r="92">
      <c r="A92" s="621" t="n">
        <v>90</v>
      </c>
      <c r="B92" s="309" t="n">
        <v>1169</v>
      </c>
      <c r="C92" s="309" t="n">
        <v>1169</v>
      </c>
      <c r="D92" s="309" t="inlineStr"/>
      <c r="E92" s="309" t="inlineStr"/>
      <c r="F92" s="309" t="inlineStr"/>
      <c r="G92" s="309" t="inlineStr"/>
      <c r="H92" s="309" t="inlineStr"/>
    </row>
    <row r="93">
      <c r="A93" s="621" t="n">
        <v>91</v>
      </c>
      <c r="B93" s="309" t="n">
        <v>1203</v>
      </c>
      <c r="C93" s="309" t="n">
        <v>1203</v>
      </c>
      <c r="D93" s="309" t="inlineStr"/>
      <c r="E93" s="309" t="inlineStr"/>
      <c r="F93" s="309" t="inlineStr"/>
      <c r="G93" s="309" t="inlineStr"/>
      <c r="H93" s="309" t="inlineStr"/>
    </row>
    <row r="94">
      <c r="A94" s="621" t="n">
        <v>92</v>
      </c>
      <c r="B94" s="309" t="n">
        <v>1137</v>
      </c>
      <c r="C94" s="309" t="n">
        <v>1137</v>
      </c>
      <c r="D94" s="309" t="inlineStr"/>
      <c r="E94" s="309" t="inlineStr"/>
      <c r="F94" s="309" t="inlineStr"/>
      <c r="G94" s="309" t="inlineStr"/>
      <c r="H94" s="309" t="inlineStr"/>
    </row>
    <row r="95">
      <c r="A95" s="621" t="n">
        <v>93</v>
      </c>
      <c r="B95" s="309" t="n">
        <v>1086</v>
      </c>
      <c r="C95" s="309" t="n">
        <v>1086</v>
      </c>
      <c r="D95" s="309" t="inlineStr"/>
      <c r="E95" s="309" t="inlineStr"/>
      <c r="F95" s="309" t="inlineStr"/>
      <c r="G95" s="309" t="inlineStr"/>
      <c r="H95" s="309" t="inlineStr"/>
    </row>
    <row r="96">
      <c r="A96" s="621" t="n">
        <v>94</v>
      </c>
      <c r="B96" s="309" t="n">
        <v>1149</v>
      </c>
      <c r="C96" s="309" t="n">
        <v>1149</v>
      </c>
      <c r="D96" s="309" t="inlineStr"/>
      <c r="E96" s="309" t="inlineStr"/>
      <c r="F96" s="309" t="inlineStr"/>
      <c r="G96" s="309" t="inlineStr"/>
      <c r="H96" s="309" t="inlineStr"/>
    </row>
    <row r="97">
      <c r="A97" s="621" t="n">
        <v>95</v>
      </c>
      <c r="B97" s="309" t="n">
        <v>1172</v>
      </c>
      <c r="C97" s="309" t="n">
        <v>1172</v>
      </c>
      <c r="D97" s="309" t="inlineStr"/>
      <c r="E97" s="309" t="inlineStr"/>
      <c r="F97" s="309" t="inlineStr"/>
      <c r="G97" s="309" t="inlineStr"/>
      <c r="H97" s="309" t="inlineStr"/>
    </row>
    <row r="98">
      <c r="A98" s="621" t="n">
        <v>96</v>
      </c>
      <c r="B98" s="309" t="n">
        <v>1167</v>
      </c>
      <c r="C98" s="309" t="n">
        <v>1167</v>
      </c>
      <c r="D98" s="309" t="inlineStr"/>
      <c r="E98" s="309" t="inlineStr"/>
      <c r="F98" s="309" t="inlineStr"/>
      <c r="G98" s="309" t="inlineStr"/>
      <c r="H98" s="309" t="inlineStr"/>
    </row>
    <row r="99">
      <c r="A99" s="621" t="n">
        <v>97</v>
      </c>
      <c r="B99" s="309" t="n">
        <v>1149</v>
      </c>
      <c r="C99" s="309" t="n">
        <v>1149</v>
      </c>
      <c r="D99" s="309" t="inlineStr"/>
      <c r="E99" s="309" t="inlineStr"/>
      <c r="F99" s="309" t="inlineStr"/>
      <c r="G99" s="309" t="inlineStr"/>
      <c r="H99" s="309" t="inlineStr"/>
    </row>
    <row r="100">
      <c r="A100" s="621" t="n">
        <v>98</v>
      </c>
      <c r="B100" s="309" t="n">
        <v>1180</v>
      </c>
      <c r="C100" s="309" t="n">
        <v>1180</v>
      </c>
      <c r="D100" s="309" t="inlineStr"/>
      <c r="E100" s="309" t="inlineStr"/>
      <c r="F100" s="309" t="inlineStr"/>
      <c r="G100" s="309" t="inlineStr"/>
      <c r="H100" s="309" t="inlineStr"/>
    </row>
    <row r="101">
      <c r="A101" s="621" t="n">
        <v>99</v>
      </c>
      <c r="B101" s="309" t="n">
        <v>1186</v>
      </c>
      <c r="C101" s="309" t="n">
        <v>1186</v>
      </c>
      <c r="D101" s="309" t="inlineStr"/>
      <c r="E101" s="309" t="inlineStr"/>
      <c r="F101" s="309" t="inlineStr"/>
      <c r="G101" s="309" t="inlineStr"/>
      <c r="H101" s="309" t="inlineStr"/>
    </row>
    <row r="102">
      <c r="A102" s="621" t="n">
        <v>100</v>
      </c>
      <c r="B102" s="309" t="n">
        <v>1154</v>
      </c>
      <c r="C102" s="309" t="n">
        <v>1154</v>
      </c>
      <c r="D102" s="309" t="inlineStr"/>
      <c r="E102" s="309" t="inlineStr"/>
      <c r="F102" s="309" t="inlineStr"/>
      <c r="G102" s="309" t="inlineStr"/>
      <c r="H102" s="309" t="inlineStr"/>
    </row>
    <row r="103">
      <c r="A103" s="621" t="n">
        <v>101</v>
      </c>
      <c r="B103" s="309" t="n">
        <v>1114</v>
      </c>
      <c r="C103" s="309" t="n">
        <v>1114</v>
      </c>
      <c r="D103" s="309" t="inlineStr"/>
      <c r="E103" s="309" t="inlineStr"/>
      <c r="F103" s="309" t="inlineStr"/>
      <c r="G103" s="309" t="inlineStr"/>
      <c r="H103" s="309" t="inlineStr"/>
    </row>
    <row r="104">
      <c r="A104" s="621" t="n">
        <v>102</v>
      </c>
      <c r="B104" s="309" t="n">
        <v>1106</v>
      </c>
      <c r="C104" s="309" t="n">
        <v>1106</v>
      </c>
      <c r="D104" s="309" t="inlineStr"/>
      <c r="E104" s="309" t="inlineStr"/>
      <c r="F104" s="309" t="inlineStr"/>
      <c r="G104" s="309" t="inlineStr"/>
      <c r="H104" s="309" t="inlineStr"/>
    </row>
    <row r="105">
      <c r="A105" s="621" t="n">
        <v>103</v>
      </c>
      <c r="B105" s="309" t="n">
        <v>1110</v>
      </c>
      <c r="C105" s="309" t="n">
        <v>1110</v>
      </c>
      <c r="D105" s="309" t="inlineStr"/>
      <c r="E105" s="309" t="inlineStr"/>
      <c r="F105" s="309" t="inlineStr"/>
      <c r="G105" s="309" t="inlineStr"/>
      <c r="H105" s="309" t="inlineStr"/>
    </row>
    <row r="106">
      <c r="A106" s="621" t="n">
        <v>104</v>
      </c>
      <c r="B106" s="309" t="n">
        <v>1110</v>
      </c>
      <c r="C106" s="309" t="n">
        <v>1110</v>
      </c>
      <c r="D106" s="309" t="inlineStr"/>
      <c r="E106" s="309" t="inlineStr"/>
      <c r="F106" s="309" t="inlineStr"/>
      <c r="G106" s="309" t="inlineStr"/>
      <c r="H106" s="309" t="inlineStr"/>
    </row>
    <row r="107">
      <c r="A107" s="621" t="n">
        <v>105</v>
      </c>
      <c r="B107" s="309" t="n">
        <v>1082</v>
      </c>
      <c r="C107" s="309" t="n">
        <v>1082</v>
      </c>
      <c r="D107" s="309" t="inlineStr"/>
      <c r="E107" s="309" t="inlineStr"/>
      <c r="F107" s="309" t="inlineStr"/>
      <c r="G107" s="309" t="inlineStr"/>
      <c r="H107" s="309" t="inlineStr"/>
    </row>
    <row r="108">
      <c r="A108" s="621" t="n">
        <v>106</v>
      </c>
      <c r="B108" s="309" t="n">
        <v>1094</v>
      </c>
      <c r="C108" s="309" t="n">
        <v>1094</v>
      </c>
      <c r="D108" s="309" t="inlineStr"/>
      <c r="E108" s="309" t="inlineStr"/>
      <c r="F108" s="309" t="inlineStr"/>
      <c r="G108" s="309" t="inlineStr"/>
      <c r="H108" s="309" t="inlineStr"/>
    </row>
    <row r="109">
      <c r="A109" s="621" t="n">
        <v>107</v>
      </c>
      <c r="B109" s="309" t="n">
        <v>1154</v>
      </c>
      <c r="C109" s="309" t="n">
        <v>1154</v>
      </c>
      <c r="D109" s="309" t="inlineStr"/>
      <c r="E109" s="309" t="inlineStr"/>
      <c r="F109" s="309" t="inlineStr"/>
      <c r="G109" s="309" t="inlineStr"/>
      <c r="H109" s="309" t="inlineStr"/>
    </row>
    <row r="110">
      <c r="A110" s="621" t="n">
        <v>108</v>
      </c>
      <c r="B110" s="309" t="n">
        <v>963</v>
      </c>
      <c r="C110" s="309" t="n">
        <v>963</v>
      </c>
      <c r="D110" s="309" t="inlineStr"/>
      <c r="E110" s="309" t="inlineStr"/>
      <c r="F110" s="309" t="inlineStr"/>
      <c r="G110" s="309" t="inlineStr"/>
      <c r="H110" s="309" t="inlineStr"/>
    </row>
    <row r="111">
      <c r="A111" s="621" t="n">
        <v>109</v>
      </c>
      <c r="B111" s="309" t="n">
        <v>1140</v>
      </c>
      <c r="C111" s="309" t="n">
        <v>1140</v>
      </c>
      <c r="D111" s="309" t="inlineStr"/>
      <c r="E111" s="309" t="inlineStr"/>
      <c r="F111" s="309" t="inlineStr"/>
      <c r="G111" s="309" t="inlineStr"/>
      <c r="H111" s="309" t="inlineStr"/>
    </row>
    <row r="112">
      <c r="A112" s="621" t="n">
        <v>110</v>
      </c>
      <c r="B112" s="309" t="n">
        <v>1290</v>
      </c>
      <c r="C112" s="309" t="n">
        <v>1290</v>
      </c>
      <c r="D112" s="309" t="inlineStr"/>
      <c r="E112" s="309" t="inlineStr"/>
      <c r="F112" s="309" t="inlineStr"/>
      <c r="G112" s="309" t="inlineStr"/>
      <c r="H112" s="309" t="inlineStr"/>
    </row>
    <row r="113">
      <c r="A113" s="621" t="n">
        <v>111</v>
      </c>
      <c r="B113" s="309" t="n">
        <v>872</v>
      </c>
      <c r="C113" s="309" t="n">
        <v>872</v>
      </c>
      <c r="D113" s="309" t="inlineStr"/>
      <c r="E113" s="309" t="inlineStr"/>
      <c r="F113" s="309" t="inlineStr"/>
      <c r="G113" s="309" t="inlineStr"/>
      <c r="H113" s="309" t="inlineStr"/>
    </row>
    <row r="114">
      <c r="A114" s="621" t="n">
        <v>112</v>
      </c>
      <c r="B114" s="309" t="n">
        <v>1052</v>
      </c>
      <c r="C114" s="309" t="n">
        <v>1052</v>
      </c>
      <c r="D114" s="309" t="inlineStr"/>
      <c r="E114" s="309" t="inlineStr"/>
      <c r="F114" s="309" t="inlineStr"/>
      <c r="G114" s="309" t="inlineStr"/>
      <c r="H114" s="309" t="inlineStr"/>
    </row>
    <row r="115">
      <c r="A115" s="621" t="n">
        <v>113</v>
      </c>
      <c r="B115" s="309" t="n">
        <v>1385</v>
      </c>
      <c r="C115" s="309" t="n">
        <v>1385</v>
      </c>
      <c r="D115" s="309" t="inlineStr"/>
      <c r="E115" s="309" t="inlineStr"/>
      <c r="F115" s="309" t="inlineStr"/>
      <c r="G115" s="309" t="inlineStr"/>
      <c r="H115" s="309" t="inlineStr"/>
    </row>
    <row r="116">
      <c r="A116" s="621" t="n">
        <v>114</v>
      </c>
      <c r="B116" s="309" t="n">
        <v>1481</v>
      </c>
      <c r="C116" s="309" t="n">
        <v>1481</v>
      </c>
      <c r="D116" s="309" t="inlineStr"/>
      <c r="E116" s="309" t="inlineStr"/>
      <c r="F116" s="309" t="inlineStr"/>
      <c r="G116" s="309" t="inlineStr"/>
      <c r="H116" s="309" t="inlineStr"/>
    </row>
    <row r="117">
      <c r="A117" s="621" t="n">
        <v>115</v>
      </c>
      <c r="B117" s="309" t="n">
        <v>919</v>
      </c>
      <c r="C117" s="309" t="n">
        <v>919</v>
      </c>
      <c r="D117" s="309" t="inlineStr"/>
      <c r="E117" s="309" t="inlineStr"/>
      <c r="F117" s="309" t="inlineStr"/>
      <c r="G117" s="309" t="inlineStr"/>
      <c r="H117" s="309" t="inlineStr"/>
    </row>
    <row r="118">
      <c r="A118" s="621" t="n">
        <v>116</v>
      </c>
      <c r="B118" s="309" t="n">
        <v>1125</v>
      </c>
      <c r="C118" s="309" t="n">
        <v>1125</v>
      </c>
      <c r="D118" s="309" t="inlineStr"/>
      <c r="E118" s="309" t="inlineStr"/>
      <c r="F118" s="309" t="inlineStr"/>
      <c r="G118" s="309" t="inlineStr"/>
      <c r="H118" s="309" t="inlineStr"/>
    </row>
    <row r="119">
      <c r="A119" s="621" t="n">
        <v>117</v>
      </c>
      <c r="B119" s="309" t="n">
        <v>1104</v>
      </c>
      <c r="C119" s="309" t="n">
        <v>1104</v>
      </c>
      <c r="D119" s="309" t="inlineStr"/>
      <c r="E119" s="309" t="inlineStr"/>
      <c r="F119" s="309" t="inlineStr"/>
      <c r="G119" s="309" t="inlineStr"/>
      <c r="H119" s="309" t="inlineStr"/>
    </row>
    <row r="120">
      <c r="A120" s="621" t="n">
        <v>118</v>
      </c>
      <c r="B120" s="309" t="n">
        <v>965</v>
      </c>
      <c r="C120" s="309" t="n">
        <v>965</v>
      </c>
      <c r="D120" s="309" t="inlineStr"/>
      <c r="E120" s="309" t="inlineStr"/>
      <c r="F120" s="309" t="inlineStr"/>
      <c r="G120" s="309" t="inlineStr"/>
      <c r="H120" s="309" t="inlineStr"/>
    </row>
    <row r="121">
      <c r="A121" s="621" t="n">
        <v>119</v>
      </c>
      <c r="B121" s="309" t="n">
        <v>967</v>
      </c>
      <c r="C121" s="309" t="n">
        <v>967</v>
      </c>
      <c r="D121" s="309" t="inlineStr"/>
      <c r="E121" s="309" t="inlineStr"/>
      <c r="F121" s="309" t="inlineStr"/>
      <c r="G121" s="309" t="inlineStr"/>
      <c r="H121" s="309" t="inlineStr"/>
    </row>
    <row r="122">
      <c r="A122" s="621" t="n">
        <v>120</v>
      </c>
      <c r="B122" s="309" t="n">
        <v>1657</v>
      </c>
      <c r="C122" s="309" t="n">
        <v>1657</v>
      </c>
      <c r="D122" s="309" t="inlineStr"/>
      <c r="E122" s="309" t="inlineStr"/>
      <c r="F122" s="309" t="inlineStr"/>
      <c r="G122" s="309" t="inlineStr"/>
      <c r="H122" s="309" t="inlineStr"/>
    </row>
    <row r="123">
      <c r="A123" s="621" t="n">
        <v>121</v>
      </c>
      <c r="B123" s="309" t="n">
        <v>1154</v>
      </c>
      <c r="C123" s="309" t="n">
        <v>1154</v>
      </c>
      <c r="D123" s="309" t="inlineStr"/>
      <c r="E123" s="309" t="inlineStr"/>
      <c r="F123" s="309" t="inlineStr"/>
      <c r="G123" s="309" t="inlineStr"/>
      <c r="H123" s="309" t="inlineStr"/>
    </row>
    <row r="124">
      <c r="A124" s="621" t="n">
        <v>122</v>
      </c>
      <c r="B124" s="309" t="n">
        <v>1437</v>
      </c>
      <c r="C124" s="309" t="n">
        <v>1437</v>
      </c>
      <c r="D124" s="309" t="inlineStr"/>
      <c r="E124" s="309" t="inlineStr"/>
      <c r="F124" s="309" t="inlineStr"/>
      <c r="G124" s="309" t="inlineStr"/>
      <c r="H124" s="309" t="inlineStr"/>
    </row>
    <row r="125">
      <c r="A125" s="621" t="n">
        <v>123</v>
      </c>
      <c r="B125" s="309" t="n">
        <v>935</v>
      </c>
      <c r="C125" s="309" t="n">
        <v>935</v>
      </c>
      <c r="D125" s="309" t="inlineStr"/>
      <c r="E125" s="309" t="inlineStr"/>
      <c r="F125" s="309" t="inlineStr"/>
      <c r="G125" s="309" t="inlineStr"/>
      <c r="H125" s="309" t="inlineStr"/>
    </row>
    <row r="126">
      <c r="A126" s="621" t="n">
        <v>124</v>
      </c>
      <c r="B126" s="309" t="n">
        <v>909</v>
      </c>
      <c r="C126" s="309" t="n">
        <v>909</v>
      </c>
      <c r="D126" s="309" t="inlineStr"/>
      <c r="E126" s="309" t="inlineStr"/>
      <c r="F126" s="309" t="inlineStr"/>
      <c r="G126" s="309" t="inlineStr"/>
      <c r="H126" s="309" t="inlineStr"/>
    </row>
    <row r="127">
      <c r="A127" s="621" t="n">
        <v>125</v>
      </c>
      <c r="B127" s="309" t="n">
        <v>874</v>
      </c>
      <c r="C127" s="309" t="n">
        <v>874</v>
      </c>
      <c r="D127" s="309" t="inlineStr"/>
      <c r="E127" s="309" t="inlineStr"/>
      <c r="F127" s="309" t="inlineStr"/>
      <c r="G127" s="309" t="inlineStr"/>
      <c r="H127" s="309" t="inlineStr"/>
    </row>
    <row r="128">
      <c r="A128" s="621" t="n">
        <v>126</v>
      </c>
      <c r="B128" s="309" t="n">
        <v>1390</v>
      </c>
      <c r="C128" s="309" t="n">
        <v>1390</v>
      </c>
      <c r="D128" s="309" t="inlineStr"/>
      <c r="E128" s="309" t="inlineStr"/>
      <c r="F128" s="309" t="inlineStr"/>
      <c r="G128" s="309" t="inlineStr"/>
      <c r="H128" s="309" t="inlineStr"/>
    </row>
    <row r="129">
      <c r="A129" s="621" t="n">
        <v>127</v>
      </c>
      <c r="B129" s="309" t="n">
        <v>1354</v>
      </c>
      <c r="C129" s="309" t="n">
        <v>1354</v>
      </c>
      <c r="D129" s="309" t="inlineStr"/>
      <c r="E129" s="309" t="inlineStr"/>
      <c r="F129" s="309" t="inlineStr"/>
      <c r="G129" s="309" t="inlineStr"/>
      <c r="H129" s="309" t="inlineStr"/>
    </row>
    <row r="130">
      <c r="A130" s="621" t="n">
        <v>128</v>
      </c>
      <c r="B130" s="309" t="n">
        <v>1369</v>
      </c>
      <c r="C130" s="309" t="n">
        <v>1369</v>
      </c>
      <c r="D130" s="309" t="inlineStr"/>
      <c r="E130" s="309" t="inlineStr"/>
      <c r="F130" s="309" t="inlineStr"/>
      <c r="G130" s="309" t="inlineStr"/>
      <c r="H130" s="309" t="inlineStr"/>
    </row>
    <row r="131">
      <c r="A131" s="621" t="n">
        <v>129</v>
      </c>
      <c r="B131" s="309" t="n">
        <v>1375</v>
      </c>
      <c r="C131" s="309" t="n">
        <v>1375</v>
      </c>
      <c r="D131" s="309" t="inlineStr"/>
      <c r="E131" s="309" t="inlineStr"/>
      <c r="F131" s="309" t="inlineStr"/>
      <c r="G131" s="309" t="inlineStr"/>
      <c r="H131" s="309" t="inlineStr"/>
    </row>
    <row r="132">
      <c r="A132" s="621" t="n">
        <v>130</v>
      </c>
      <c r="B132" s="309" t="n">
        <v>1325</v>
      </c>
      <c r="C132" s="309" t="n">
        <v>1325</v>
      </c>
      <c r="D132" s="309" t="inlineStr"/>
      <c r="E132" s="309" t="inlineStr"/>
      <c r="F132" s="309" t="inlineStr"/>
      <c r="G132" s="309" t="inlineStr"/>
      <c r="H132" s="309" t="inlineStr"/>
    </row>
    <row r="133">
      <c r="A133" s="621" t="n">
        <v>131</v>
      </c>
      <c r="B133" s="309" t="n">
        <v>1111</v>
      </c>
      <c r="C133" s="309" t="n">
        <v>1111</v>
      </c>
      <c r="D133" s="309" t="inlineStr"/>
      <c r="E133" s="309" t="inlineStr"/>
      <c r="F133" s="309" t="inlineStr"/>
      <c r="G133" s="309" t="inlineStr"/>
      <c r="H133" s="309" t="inlineStr"/>
    </row>
    <row r="134">
      <c r="A134" s="621" t="n">
        <v>132</v>
      </c>
      <c r="B134" s="309" t="n">
        <v>1109</v>
      </c>
      <c r="C134" s="309" t="n">
        <v>1109</v>
      </c>
      <c r="D134" s="309" t="inlineStr"/>
      <c r="E134" s="309" t="inlineStr"/>
      <c r="F134" s="309" t="inlineStr"/>
      <c r="G134" s="309" t="inlineStr"/>
      <c r="H134" s="309" t="inlineStr"/>
    </row>
    <row r="135">
      <c r="A135" s="621" t="n">
        <v>133</v>
      </c>
      <c r="B135" s="309" t="n">
        <v>1070</v>
      </c>
      <c r="C135" s="309" t="n">
        <v>1070</v>
      </c>
      <c r="D135" s="309" t="inlineStr"/>
      <c r="E135" s="309" t="inlineStr"/>
      <c r="F135" s="309" t="inlineStr"/>
      <c r="G135" s="309" t="inlineStr"/>
      <c r="H135" s="309" t="inlineStr"/>
    </row>
    <row r="136">
      <c r="A136" s="621" t="n">
        <v>134</v>
      </c>
      <c r="B136" s="309" t="n">
        <v>1043</v>
      </c>
      <c r="C136" s="309" t="n">
        <v>1043</v>
      </c>
      <c r="D136" s="309" t="inlineStr"/>
      <c r="E136" s="309" t="inlineStr"/>
      <c r="F136" s="309" t="inlineStr"/>
      <c r="G136" s="309" t="inlineStr"/>
      <c r="H136" s="309" t="inlineStr"/>
    </row>
    <row r="137">
      <c r="A137" s="621" t="n">
        <v>135</v>
      </c>
      <c r="B137" s="309" t="n">
        <v>1042</v>
      </c>
      <c r="C137" s="309" t="n">
        <v>1042</v>
      </c>
      <c r="D137" s="309" t="inlineStr"/>
      <c r="E137" s="309" t="inlineStr"/>
      <c r="F137" s="309" t="inlineStr"/>
      <c r="G137" s="309" t="inlineStr"/>
      <c r="H137" s="309" t="inlineStr"/>
    </row>
    <row r="138">
      <c r="A138" s="621" t="n">
        <v>136</v>
      </c>
      <c r="B138" s="309" t="n">
        <v>973</v>
      </c>
      <c r="C138" s="309" t="n">
        <v>973</v>
      </c>
      <c r="D138" s="309" t="inlineStr"/>
      <c r="E138" s="309" t="inlineStr"/>
      <c r="F138" s="309" t="inlineStr"/>
      <c r="G138" s="309" t="inlineStr"/>
      <c r="H138" s="309" t="inlineStr"/>
    </row>
    <row r="139">
      <c r="A139" s="621" t="n">
        <v>137</v>
      </c>
      <c r="B139" s="309" t="n">
        <v>989</v>
      </c>
      <c r="C139" s="309" t="n">
        <v>989</v>
      </c>
      <c r="D139" s="309" t="inlineStr"/>
      <c r="E139" s="309" t="inlineStr"/>
      <c r="F139" s="309" t="inlineStr"/>
      <c r="G139" s="309" t="inlineStr"/>
      <c r="H139" s="309" t="inlineStr"/>
    </row>
    <row r="140">
      <c r="A140" s="621" t="n">
        <v>138</v>
      </c>
      <c r="B140" s="309" t="n">
        <v>950</v>
      </c>
      <c r="C140" s="309" t="n">
        <v>950</v>
      </c>
      <c r="D140" s="309" t="inlineStr"/>
      <c r="E140" s="309" t="inlineStr"/>
      <c r="F140" s="309" t="inlineStr"/>
      <c r="G140" s="309" t="inlineStr"/>
      <c r="H140" s="309" t="inlineStr"/>
    </row>
    <row r="141">
      <c r="A141" s="621" t="n">
        <v>139</v>
      </c>
      <c r="B141" s="309" t="n">
        <v>986</v>
      </c>
      <c r="C141" s="309" t="n">
        <v>986</v>
      </c>
      <c r="D141" s="309" t="inlineStr"/>
      <c r="E141" s="309" t="inlineStr"/>
      <c r="F141" s="309" t="inlineStr"/>
      <c r="G141" s="309" t="inlineStr"/>
      <c r="H141" s="309" t="inlineStr"/>
    </row>
    <row r="142">
      <c r="A142" s="621" t="n">
        <v>140</v>
      </c>
      <c r="B142" s="309" t="n">
        <v>959</v>
      </c>
      <c r="C142" s="309" t="n">
        <v>959</v>
      </c>
      <c r="D142" s="309" t="inlineStr"/>
      <c r="E142" s="309" t="inlineStr"/>
      <c r="F142" s="309" t="inlineStr"/>
      <c r="G142" s="309" t="inlineStr"/>
      <c r="H142" s="309" t="inlineStr"/>
    </row>
    <row r="143">
      <c r="A143" s="621" t="n">
        <v>141</v>
      </c>
      <c r="B143" s="309" t="inlineStr"/>
      <c r="C143" s="309" t="n">
        <v>1113.867729239243</v>
      </c>
      <c r="D143" s="309" t="inlineStr">
        <is>
          <t>{'Cu', 'ausf_czas', 'Mo', 'aust_czas', 'Ni', 'grubosc', 'Mn'}</t>
        </is>
      </c>
      <c r="E143" s="309" t="n">
        <v>16</v>
      </c>
      <c r="F143" s="309" t="inlineStr">
        <is>
          <t>['HB', 'ausf_temp', 'aust_temp']</t>
        </is>
      </c>
      <c r="G143" s="309" t="inlineStr">
        <is>
          <t>[0.9332674432490968, -0.8404821030505193, -0.9036994914205975]</t>
        </is>
      </c>
      <c r="H143" s="309" t="inlineStr">
        <is>
          <t>[862.0, 1486.0]</t>
        </is>
      </c>
    </row>
    <row r="144">
      <c r="A144" s="621" t="n">
        <v>142</v>
      </c>
      <c r="B144" s="309" t="n">
        <v>1033</v>
      </c>
      <c r="C144" s="309" t="n">
        <v>1033</v>
      </c>
      <c r="D144" s="309" t="inlineStr"/>
      <c r="E144" s="309" t="inlineStr"/>
      <c r="F144" s="309" t="inlineStr"/>
      <c r="G144" s="309" t="inlineStr"/>
      <c r="H144" s="309" t="inlineStr"/>
    </row>
    <row r="145">
      <c r="A145" s="621" t="n">
        <v>143</v>
      </c>
      <c r="B145" s="309" t="n">
        <v>1023</v>
      </c>
      <c r="C145" s="309" t="n">
        <v>1023</v>
      </c>
      <c r="D145" s="309" t="inlineStr"/>
      <c r="E145" s="309" t="inlineStr"/>
      <c r="F145" s="309" t="inlineStr"/>
      <c r="G145" s="309" t="inlineStr"/>
      <c r="H145" s="309" t="inlineStr"/>
    </row>
    <row r="146">
      <c r="A146" s="621" t="n">
        <v>144</v>
      </c>
      <c r="B146" s="309" t="n">
        <v>1008</v>
      </c>
      <c r="C146" s="309" t="n">
        <v>1008</v>
      </c>
      <c r="D146" s="309" t="inlineStr"/>
      <c r="E146" s="309" t="inlineStr"/>
      <c r="F146" s="309" t="inlineStr"/>
      <c r="G146" s="309" t="inlineStr"/>
      <c r="H146" s="309" t="inlineStr"/>
    </row>
    <row r="147">
      <c r="A147" s="621" t="n">
        <v>145</v>
      </c>
      <c r="B147" s="309" t="n">
        <v>1013</v>
      </c>
      <c r="C147" s="309" t="n">
        <v>1013</v>
      </c>
      <c r="D147" s="309" t="inlineStr"/>
      <c r="E147" s="309" t="inlineStr"/>
      <c r="F147" s="309" t="inlineStr"/>
      <c r="G147" s="309" t="inlineStr"/>
      <c r="H147" s="309" t="inlineStr"/>
    </row>
    <row r="148">
      <c r="A148" s="621" t="n">
        <v>146</v>
      </c>
      <c r="B148" s="309" t="n">
        <v>1015</v>
      </c>
      <c r="C148" s="309" t="n">
        <v>1015</v>
      </c>
      <c r="D148" s="309" t="inlineStr"/>
      <c r="E148" s="309" t="inlineStr"/>
      <c r="F148" s="309" t="inlineStr"/>
      <c r="G148" s="309" t="inlineStr"/>
      <c r="H148" s="309" t="inlineStr"/>
    </row>
    <row r="149">
      <c r="A149" s="621" t="n">
        <v>147</v>
      </c>
      <c r="B149" s="309" t="n">
        <v>1026</v>
      </c>
      <c r="C149" s="309" t="n">
        <v>1026</v>
      </c>
      <c r="D149" s="309" t="inlineStr"/>
      <c r="E149" s="309" t="inlineStr"/>
      <c r="F149" s="309" t="inlineStr"/>
      <c r="G149" s="309" t="inlineStr"/>
      <c r="H149" s="309" t="inlineStr"/>
    </row>
    <row r="150">
      <c r="A150" s="621" t="n">
        <v>148</v>
      </c>
      <c r="B150" s="309" t="n">
        <v>1241</v>
      </c>
      <c r="C150" s="309" t="n">
        <v>1241</v>
      </c>
      <c r="D150" s="309" t="inlineStr"/>
      <c r="E150" s="309" t="inlineStr"/>
      <c r="F150" s="309" t="inlineStr"/>
      <c r="G150" s="309" t="inlineStr"/>
      <c r="H150" s="309" t="inlineStr"/>
    </row>
    <row r="151">
      <c r="A151" s="621" t="n">
        <v>149</v>
      </c>
      <c r="B151" s="309" t="n">
        <v>1245</v>
      </c>
      <c r="C151" s="309" t="n">
        <v>1245</v>
      </c>
      <c r="D151" s="309" t="inlineStr"/>
      <c r="E151" s="309" t="inlineStr"/>
      <c r="F151" s="309" t="inlineStr"/>
      <c r="G151" s="309" t="inlineStr"/>
      <c r="H151" s="309" t="inlineStr"/>
    </row>
    <row r="152">
      <c r="A152" s="621" t="n">
        <v>150</v>
      </c>
      <c r="B152" s="309" t="n">
        <v>1281</v>
      </c>
      <c r="C152" s="309" t="n">
        <v>1281</v>
      </c>
      <c r="D152" s="309" t="inlineStr"/>
      <c r="E152" s="309" t="inlineStr"/>
      <c r="F152" s="309" t="inlineStr"/>
      <c r="G152" s="309" t="inlineStr"/>
      <c r="H152" s="309" t="inlineStr"/>
    </row>
    <row r="153">
      <c r="A153" s="621" t="n">
        <v>151</v>
      </c>
      <c r="B153" s="309" t="n">
        <v>1481</v>
      </c>
      <c r="C153" s="309" t="n">
        <v>1481</v>
      </c>
      <c r="D153" s="309" t="inlineStr"/>
      <c r="E153" s="309" t="inlineStr"/>
      <c r="F153" s="309" t="inlineStr"/>
      <c r="G153" s="309" t="inlineStr"/>
      <c r="H153" s="309" t="inlineStr"/>
    </row>
    <row r="154">
      <c r="A154" s="621" t="n">
        <v>152</v>
      </c>
      <c r="B154" s="309" t="n">
        <v>1491</v>
      </c>
      <c r="C154" s="309" t="n">
        <v>1491</v>
      </c>
      <c r="D154" s="309" t="inlineStr"/>
      <c r="E154" s="309" t="inlineStr"/>
      <c r="F154" s="309" t="inlineStr"/>
      <c r="G154" s="309" t="inlineStr"/>
      <c r="H154" s="309" t="inlineStr"/>
    </row>
    <row r="155">
      <c r="A155" s="621" t="n">
        <v>153</v>
      </c>
      <c r="B155" s="309" t="n">
        <v>1509</v>
      </c>
      <c r="C155" s="309" t="n">
        <v>1509</v>
      </c>
      <c r="D155" s="309" t="inlineStr"/>
      <c r="E155" s="309" t="inlineStr"/>
      <c r="F155" s="309" t="inlineStr"/>
      <c r="G155" s="309" t="inlineStr"/>
      <c r="H155" s="309" t="inlineStr"/>
    </row>
    <row r="156">
      <c r="A156" s="621" t="n">
        <v>154</v>
      </c>
      <c r="B156" s="309" t="n">
        <v>1388</v>
      </c>
      <c r="C156" s="309" t="n">
        <v>1388</v>
      </c>
      <c r="D156" s="309" t="inlineStr"/>
      <c r="E156" s="309" t="inlineStr"/>
      <c r="F156" s="309" t="inlineStr"/>
      <c r="G156" s="309" t="inlineStr"/>
      <c r="H156" s="309" t="inlineStr"/>
    </row>
    <row r="157">
      <c r="A157" s="621" t="n">
        <v>155</v>
      </c>
      <c r="B157" s="309" t="n">
        <v>1373</v>
      </c>
      <c r="C157" s="309" t="n">
        <v>1373</v>
      </c>
      <c r="D157" s="309" t="inlineStr"/>
      <c r="E157" s="309" t="inlineStr"/>
      <c r="F157" s="309" t="inlineStr"/>
      <c r="G157" s="309" t="inlineStr"/>
      <c r="H157" s="309" t="inlineStr"/>
    </row>
    <row r="158">
      <c r="A158" s="621" t="n">
        <v>156</v>
      </c>
      <c r="B158" s="309" t="n">
        <v>1529</v>
      </c>
      <c r="C158" s="309" t="n">
        <v>1529</v>
      </c>
      <c r="D158" s="309" t="inlineStr"/>
      <c r="E158" s="309" t="inlineStr"/>
      <c r="F158" s="309" t="inlineStr"/>
      <c r="G158" s="309" t="inlineStr"/>
      <c r="H158" s="309" t="inlineStr"/>
    </row>
    <row r="159">
      <c r="A159" s="621" t="n">
        <v>157</v>
      </c>
      <c r="B159" s="309" t="n">
        <v>1089</v>
      </c>
      <c r="C159" s="309" t="n">
        <v>1089</v>
      </c>
      <c r="D159" s="309" t="inlineStr"/>
      <c r="E159" s="309" t="inlineStr"/>
      <c r="F159" s="309" t="inlineStr"/>
      <c r="G159" s="309" t="inlineStr"/>
      <c r="H159" s="309" t="inlineStr"/>
    </row>
    <row r="160">
      <c r="A160" s="621" t="n">
        <v>158</v>
      </c>
      <c r="B160" s="309" t="n">
        <v>1073</v>
      </c>
      <c r="C160" s="309" t="n">
        <v>1073</v>
      </c>
      <c r="D160" s="309" t="inlineStr"/>
      <c r="E160" s="309" t="inlineStr"/>
      <c r="F160" s="309" t="inlineStr"/>
      <c r="G160" s="309" t="inlineStr"/>
      <c r="H160" s="309" t="inlineStr"/>
    </row>
    <row r="161">
      <c r="A161" s="621" t="n">
        <v>159</v>
      </c>
      <c r="B161" s="309" t="n">
        <v>1095</v>
      </c>
      <c r="C161" s="309" t="n">
        <v>1095</v>
      </c>
      <c r="D161" s="309" t="inlineStr"/>
      <c r="E161" s="309" t="inlineStr"/>
      <c r="F161" s="309" t="inlineStr"/>
      <c r="G161" s="309" t="inlineStr"/>
      <c r="H161" s="309" t="inlineStr"/>
    </row>
    <row r="162">
      <c r="A162" s="621" t="n">
        <v>160</v>
      </c>
      <c r="B162" s="309" t="n">
        <v>1380</v>
      </c>
      <c r="C162" s="309" t="n">
        <v>1380</v>
      </c>
      <c r="D162" s="309" t="inlineStr"/>
      <c r="E162" s="309" t="inlineStr"/>
      <c r="F162" s="309" t="inlineStr"/>
      <c r="G162" s="309" t="inlineStr"/>
      <c r="H162" s="309" t="inlineStr"/>
    </row>
    <row r="163">
      <c r="A163" s="621" t="n">
        <v>161</v>
      </c>
      <c r="B163" s="309" t="n">
        <v>1543</v>
      </c>
      <c r="C163" s="309" t="n">
        <v>1543</v>
      </c>
      <c r="D163" s="309" t="inlineStr"/>
      <c r="E163" s="309" t="inlineStr"/>
      <c r="F163" s="309" t="inlineStr"/>
      <c r="G163" s="309" t="inlineStr"/>
      <c r="H163" s="309" t="inlineStr"/>
    </row>
    <row r="164">
      <c r="A164" s="621" t="n">
        <v>162</v>
      </c>
      <c r="B164" s="309" t="n">
        <v>1602</v>
      </c>
      <c r="C164" s="309" t="n">
        <v>1602</v>
      </c>
      <c r="D164" s="309" t="inlineStr"/>
      <c r="E164" s="309" t="inlineStr"/>
      <c r="F164" s="309" t="inlineStr"/>
      <c r="G164" s="309" t="inlineStr"/>
      <c r="H164" s="309" t="inlineStr"/>
    </row>
    <row r="165">
      <c r="A165" s="621" t="n">
        <v>163</v>
      </c>
      <c r="B165" s="309" t="n">
        <v>1125</v>
      </c>
      <c r="C165" s="309" t="n">
        <v>1125</v>
      </c>
      <c r="D165" s="309" t="inlineStr"/>
      <c r="E165" s="309" t="inlineStr"/>
      <c r="F165" s="309" t="inlineStr"/>
      <c r="G165" s="309" t="inlineStr"/>
      <c r="H165" s="309" t="inlineStr"/>
    </row>
    <row r="166">
      <c r="A166" s="621" t="n">
        <v>164</v>
      </c>
      <c r="B166" s="309" t="n">
        <v>1116</v>
      </c>
      <c r="C166" s="309" t="n">
        <v>1116</v>
      </c>
      <c r="D166" s="309" t="inlineStr"/>
      <c r="E166" s="309" t="inlineStr"/>
      <c r="F166" s="309" t="inlineStr"/>
      <c r="G166" s="309" t="inlineStr"/>
      <c r="H166" s="309" t="inlineStr"/>
    </row>
    <row r="167">
      <c r="A167" s="621" t="n">
        <v>165</v>
      </c>
      <c r="B167" s="309" t="n">
        <v>1126</v>
      </c>
      <c r="C167" s="309" t="n">
        <v>1126</v>
      </c>
      <c r="D167" s="309" t="inlineStr"/>
      <c r="E167" s="309" t="inlineStr"/>
      <c r="F167" s="309" t="inlineStr"/>
      <c r="G167" s="309" t="inlineStr"/>
      <c r="H167" s="309" t="inlineStr"/>
    </row>
    <row r="168">
      <c r="A168" s="621" t="n">
        <v>166</v>
      </c>
      <c r="B168" s="309" t="n">
        <v>1329</v>
      </c>
      <c r="C168" s="309" t="n">
        <v>1329</v>
      </c>
      <c r="D168" s="309" t="inlineStr"/>
      <c r="E168" s="309" t="inlineStr"/>
      <c r="F168" s="309" t="inlineStr"/>
      <c r="G168" s="309" t="inlineStr"/>
      <c r="H168" s="309" t="inlineStr"/>
    </row>
    <row r="169">
      <c r="A169" s="621" t="n">
        <v>167</v>
      </c>
      <c r="B169" s="309" t="n">
        <v>1197</v>
      </c>
      <c r="C169" s="309" t="n">
        <v>1197</v>
      </c>
      <c r="D169" s="309" t="inlineStr"/>
      <c r="E169" s="309" t="inlineStr"/>
      <c r="F169" s="309" t="inlineStr"/>
      <c r="G169" s="309" t="inlineStr"/>
      <c r="H169" s="309" t="inlineStr"/>
    </row>
    <row r="170">
      <c r="A170" s="621" t="n">
        <v>168</v>
      </c>
      <c r="B170" s="309" t="n">
        <v>1359</v>
      </c>
      <c r="C170" s="309" t="n">
        <v>1359</v>
      </c>
      <c r="D170" s="309" t="inlineStr"/>
      <c r="E170" s="309" t="inlineStr"/>
      <c r="F170" s="309" t="inlineStr"/>
      <c r="G170" s="309" t="inlineStr"/>
      <c r="H170" s="309" t="inlineStr"/>
    </row>
    <row r="171">
      <c r="A171" s="621" t="n">
        <v>169</v>
      </c>
      <c r="B171" s="309" t="n">
        <v>924</v>
      </c>
      <c r="C171" s="309" t="n">
        <v>924</v>
      </c>
      <c r="D171" s="309" t="inlineStr"/>
      <c r="E171" s="309" t="inlineStr"/>
      <c r="F171" s="309" t="inlineStr"/>
      <c r="G171" s="309" t="inlineStr"/>
      <c r="H171" s="309" t="inlineStr"/>
    </row>
    <row r="172">
      <c r="A172" s="621" t="n">
        <v>170</v>
      </c>
      <c r="B172" s="309" t="n">
        <v>883</v>
      </c>
      <c r="C172" s="309" t="n">
        <v>883</v>
      </c>
      <c r="D172" s="309" t="inlineStr"/>
      <c r="E172" s="309" t="inlineStr"/>
      <c r="F172" s="309" t="inlineStr"/>
      <c r="G172" s="309" t="inlineStr"/>
      <c r="H172" s="309" t="inlineStr"/>
    </row>
    <row r="173">
      <c r="A173" s="621" t="n">
        <v>171</v>
      </c>
      <c r="B173" s="309" t="n">
        <v>997</v>
      </c>
      <c r="C173" s="309" t="n">
        <v>997</v>
      </c>
      <c r="D173" s="309" t="inlineStr"/>
      <c r="E173" s="309" t="inlineStr"/>
      <c r="F173" s="309" t="inlineStr"/>
      <c r="G173" s="309" t="inlineStr"/>
      <c r="H173" s="309" t="inlineStr"/>
    </row>
    <row r="174">
      <c r="A174" s="621" t="n">
        <v>172</v>
      </c>
      <c r="B174" s="309" t="n">
        <v>1100</v>
      </c>
      <c r="C174" s="309" t="n">
        <v>1100</v>
      </c>
      <c r="D174" s="309" t="inlineStr"/>
      <c r="E174" s="309" t="inlineStr"/>
      <c r="F174" s="309" t="inlineStr"/>
      <c r="G174" s="309" t="inlineStr"/>
      <c r="H174" s="309" t="inlineStr"/>
    </row>
    <row r="175">
      <c r="A175" s="621" t="n">
        <v>173</v>
      </c>
      <c r="B175" s="309" t="n">
        <v>1200</v>
      </c>
      <c r="C175" s="309" t="n">
        <v>1200</v>
      </c>
      <c r="D175" s="309" t="inlineStr"/>
      <c r="E175" s="309" t="inlineStr"/>
      <c r="F175" s="309" t="inlineStr"/>
      <c r="G175" s="309" t="inlineStr"/>
      <c r="H175" s="309" t="inlineStr"/>
    </row>
    <row r="176">
      <c r="A176" s="621" t="n">
        <v>174</v>
      </c>
      <c r="B176" s="309" t="n">
        <v>1060</v>
      </c>
      <c r="C176" s="309" t="n">
        <v>1060</v>
      </c>
      <c r="D176" s="309" t="inlineStr"/>
      <c r="E176" s="309" t="inlineStr"/>
      <c r="F176" s="309" t="inlineStr"/>
      <c r="G176" s="309" t="inlineStr"/>
      <c r="H176" s="309" t="inlineStr"/>
    </row>
    <row r="177">
      <c r="A177" s="621" t="n">
        <v>175</v>
      </c>
      <c r="B177" s="309" t="n">
        <v>1040</v>
      </c>
      <c r="C177" s="309" t="n">
        <v>1040</v>
      </c>
      <c r="D177" s="309" t="inlineStr"/>
      <c r="E177" s="309" t="inlineStr"/>
      <c r="F177" s="309" t="inlineStr"/>
      <c r="G177" s="309" t="inlineStr"/>
      <c r="H177" s="309" t="inlineStr"/>
    </row>
    <row r="178">
      <c r="A178" s="621" t="n">
        <v>176</v>
      </c>
      <c r="B178" s="309" t="n">
        <v>850</v>
      </c>
      <c r="C178" s="309" t="n">
        <v>850</v>
      </c>
      <c r="D178" s="309" t="inlineStr"/>
      <c r="E178" s="309" t="inlineStr"/>
      <c r="F178" s="309" t="inlineStr"/>
      <c r="G178" s="309" t="inlineStr"/>
      <c r="H178" s="309" t="inlineStr"/>
    </row>
    <row r="179">
      <c r="A179" s="621" t="n">
        <v>177</v>
      </c>
      <c r="B179" s="309" t="n">
        <v>1000</v>
      </c>
      <c r="C179" s="309" t="n">
        <v>1000</v>
      </c>
      <c r="D179" s="309" t="inlineStr"/>
      <c r="E179" s="309" t="inlineStr"/>
      <c r="F179" s="309" t="inlineStr"/>
      <c r="G179" s="309" t="inlineStr"/>
      <c r="H179" s="309" t="inlineStr"/>
    </row>
    <row r="180">
      <c r="A180" s="621" t="n">
        <v>178</v>
      </c>
      <c r="B180" s="309" t="n">
        <v>1005</v>
      </c>
      <c r="C180" s="309" t="n">
        <v>1005</v>
      </c>
      <c r="D180" s="309" t="inlineStr"/>
      <c r="E180" s="309" t="inlineStr"/>
      <c r="F180" s="309" t="inlineStr"/>
      <c r="G180" s="309" t="inlineStr"/>
      <c r="H180" s="309" t="inlineStr"/>
    </row>
    <row r="181">
      <c r="A181" s="621" t="n">
        <v>179</v>
      </c>
      <c r="B181" s="309" t="n">
        <v>1010</v>
      </c>
      <c r="C181" s="309" t="n">
        <v>1010</v>
      </c>
      <c r="D181" s="309" t="inlineStr"/>
      <c r="E181" s="309" t="inlineStr"/>
      <c r="F181" s="309" t="inlineStr"/>
      <c r="G181" s="309" t="inlineStr"/>
      <c r="H181" s="309" t="inlineStr"/>
    </row>
    <row r="182">
      <c r="A182" s="621" t="n">
        <v>180</v>
      </c>
      <c r="B182" s="309" t="n">
        <v>1486</v>
      </c>
      <c r="C182" s="309" t="n">
        <v>1486</v>
      </c>
      <c r="D182" s="309" t="inlineStr"/>
      <c r="E182" s="309" t="inlineStr"/>
      <c r="F182" s="309" t="inlineStr"/>
      <c r="G182" s="309" t="inlineStr"/>
      <c r="H182" s="309" t="inlineStr"/>
    </row>
    <row r="183">
      <c r="A183" s="621" t="n">
        <v>181</v>
      </c>
      <c r="B183" s="309" t="n">
        <v>1430</v>
      </c>
      <c r="C183" s="309" t="n">
        <v>1430</v>
      </c>
      <c r="D183" s="309" t="inlineStr"/>
      <c r="E183" s="309" t="inlineStr"/>
      <c r="F183" s="309" t="inlineStr"/>
      <c r="G183" s="309" t="inlineStr"/>
      <c r="H183" s="309" t="inlineStr"/>
    </row>
    <row r="184">
      <c r="A184" s="621" t="n">
        <v>182</v>
      </c>
      <c r="B184" s="309" t="n">
        <v>1205</v>
      </c>
      <c r="C184" s="309" t="n">
        <v>1205</v>
      </c>
      <c r="D184" s="309" t="inlineStr"/>
      <c r="E184" s="309" t="inlineStr"/>
      <c r="F184" s="309" t="inlineStr"/>
      <c r="G184" s="309" t="inlineStr"/>
      <c r="H184" s="309" t="inlineStr"/>
    </row>
    <row r="185">
      <c r="A185" s="621" t="n">
        <v>183</v>
      </c>
      <c r="B185" s="309" t="n">
        <v>1202</v>
      </c>
      <c r="C185" s="309" t="n">
        <v>1202</v>
      </c>
      <c r="D185" s="309" t="inlineStr"/>
      <c r="E185" s="309" t="inlineStr"/>
      <c r="F185" s="309" t="inlineStr"/>
      <c r="G185" s="309" t="inlineStr"/>
      <c r="H185" s="309" t="inlineStr"/>
    </row>
    <row r="186">
      <c r="A186" s="621" t="n">
        <v>184</v>
      </c>
      <c r="B186" s="309" t="n">
        <v>1032</v>
      </c>
      <c r="C186" s="309" t="n">
        <v>1032</v>
      </c>
      <c r="D186" s="309" t="inlineStr"/>
      <c r="E186" s="309" t="inlineStr"/>
      <c r="F186" s="309" t="inlineStr"/>
      <c r="G186" s="309" t="inlineStr"/>
      <c r="H186" s="309" t="inlineStr"/>
    </row>
    <row r="187">
      <c r="A187" s="621" t="n">
        <v>185</v>
      </c>
      <c r="B187" s="309" t="n">
        <v>862</v>
      </c>
      <c r="C187" s="309" t="n">
        <v>862</v>
      </c>
      <c r="D187" s="309" t="inlineStr"/>
      <c r="E187" s="309" t="inlineStr"/>
      <c r="F187" s="309" t="inlineStr"/>
      <c r="G187" s="309" t="inlineStr"/>
      <c r="H187" s="309" t="inlineStr"/>
    </row>
    <row r="188">
      <c r="A188" s="621" t="n">
        <v>186</v>
      </c>
      <c r="B188" s="309" t="n">
        <v>1513</v>
      </c>
      <c r="C188" s="309" t="n">
        <v>1513</v>
      </c>
      <c r="D188" s="309" t="inlineStr"/>
      <c r="E188" s="309" t="inlineStr"/>
      <c r="F188" s="309" t="inlineStr"/>
      <c r="G188" s="309" t="inlineStr"/>
      <c r="H188" s="309" t="inlineStr"/>
    </row>
    <row r="189">
      <c r="A189" s="621" t="n">
        <v>187</v>
      </c>
      <c r="B189" s="309" t="n">
        <v>1032</v>
      </c>
      <c r="C189" s="309" t="n">
        <v>1032</v>
      </c>
      <c r="D189" s="309" t="inlineStr"/>
      <c r="E189" s="309" t="inlineStr"/>
      <c r="F189" s="309" t="inlineStr"/>
      <c r="G189" s="309" t="inlineStr"/>
      <c r="H189" s="309" t="inlineStr"/>
    </row>
    <row r="190">
      <c r="A190" s="621" t="n">
        <v>188</v>
      </c>
      <c r="B190" s="309" t="n">
        <v>1223</v>
      </c>
      <c r="C190" s="309" t="n">
        <v>1223</v>
      </c>
      <c r="D190" s="309" t="inlineStr"/>
      <c r="E190" s="309" t="inlineStr"/>
      <c r="F190" s="309" t="inlineStr"/>
      <c r="G190" s="309" t="inlineStr"/>
      <c r="H190" s="309" t="inlineStr"/>
    </row>
    <row r="191">
      <c r="A191" s="621" t="n">
        <v>189</v>
      </c>
      <c r="B191" s="309" t="n">
        <v>1433</v>
      </c>
      <c r="C191" s="309" t="n">
        <v>1433</v>
      </c>
      <c r="D191" s="309" t="inlineStr"/>
      <c r="E191" s="309" t="inlineStr"/>
      <c r="F191" s="309" t="inlineStr"/>
      <c r="G191" s="309" t="inlineStr"/>
      <c r="H191" s="309" t="inlineStr"/>
    </row>
    <row r="192">
      <c r="A192" s="621" t="n">
        <v>190</v>
      </c>
      <c r="B192" s="309" t="n">
        <v>1279</v>
      </c>
      <c r="C192" s="309" t="n">
        <v>1279</v>
      </c>
      <c r="D192" s="309" t="inlineStr"/>
      <c r="E192" s="309" t="inlineStr"/>
      <c r="F192" s="309" t="inlineStr"/>
      <c r="G192" s="309" t="inlineStr"/>
      <c r="H192" s="309" t="inlineStr"/>
    </row>
    <row r="193">
      <c r="A193" s="621" t="n">
        <v>191</v>
      </c>
      <c r="B193" s="309" t="n">
        <v>1477</v>
      </c>
      <c r="C193" s="309" t="n">
        <v>1477</v>
      </c>
      <c r="D193" s="309" t="inlineStr"/>
      <c r="E193" s="309" t="inlineStr"/>
      <c r="F193" s="309" t="inlineStr"/>
      <c r="G193" s="309" t="inlineStr"/>
      <c r="H193" s="309" t="inlineStr"/>
    </row>
    <row r="194">
      <c r="A194" s="621" t="n">
        <v>192</v>
      </c>
      <c r="B194" s="309" t="n">
        <v>1497</v>
      </c>
      <c r="C194" s="309" t="n">
        <v>1497</v>
      </c>
      <c r="D194" s="309" t="inlineStr"/>
      <c r="E194" s="309" t="inlineStr"/>
      <c r="F194" s="309" t="inlineStr"/>
      <c r="G194" s="309" t="inlineStr"/>
      <c r="H194" s="309" t="inlineStr"/>
    </row>
    <row r="195">
      <c r="A195" s="621" t="n">
        <v>193</v>
      </c>
      <c r="B195" s="309" t="n">
        <v>1086</v>
      </c>
      <c r="C195" s="309" t="n">
        <v>1086</v>
      </c>
      <c r="D195" s="309" t="inlineStr"/>
      <c r="E195" s="309" t="inlineStr"/>
      <c r="F195" s="309" t="inlineStr"/>
      <c r="G195" s="309" t="inlineStr"/>
      <c r="H195" s="309" t="inlineStr"/>
    </row>
    <row r="196">
      <c r="A196" s="621" t="n">
        <v>194</v>
      </c>
      <c r="B196" s="309" t="n">
        <v>1046</v>
      </c>
      <c r="C196" s="309" t="n">
        <v>1046</v>
      </c>
      <c r="D196" s="309" t="inlineStr"/>
      <c r="E196" s="309" t="inlineStr"/>
      <c r="F196" s="309" t="inlineStr"/>
      <c r="G196" s="309" t="inlineStr"/>
      <c r="H196" s="309" t="inlineStr"/>
    </row>
    <row r="197">
      <c r="A197" s="621" t="n">
        <v>195</v>
      </c>
      <c r="B197" s="309" t="n">
        <v>1223</v>
      </c>
      <c r="C197" s="309" t="n">
        <v>1223</v>
      </c>
      <c r="D197" s="309" t="inlineStr"/>
      <c r="E197" s="309" t="inlineStr"/>
      <c r="F197" s="309" t="inlineStr"/>
      <c r="G197" s="309" t="inlineStr"/>
      <c r="H197" s="309" t="inlineStr"/>
    </row>
    <row r="198">
      <c r="A198" s="621" t="n">
        <v>196</v>
      </c>
      <c r="B198" s="309" t="n">
        <v>1062</v>
      </c>
      <c r="C198" s="309" t="n">
        <v>1062</v>
      </c>
      <c r="D198" s="309" t="inlineStr"/>
      <c r="E198" s="309" t="inlineStr"/>
      <c r="F198" s="309" t="inlineStr"/>
      <c r="G198" s="309" t="inlineStr"/>
      <c r="H198" s="309" t="inlineStr"/>
    </row>
    <row r="199">
      <c r="A199" s="621" t="n">
        <v>197</v>
      </c>
      <c r="B199" s="309" t="n">
        <v>1594</v>
      </c>
      <c r="C199" s="309" t="n">
        <v>1594</v>
      </c>
      <c r="D199" s="309" t="inlineStr"/>
      <c r="E199" s="309" t="inlineStr"/>
      <c r="F199" s="309" t="inlineStr"/>
      <c r="G199" s="309" t="inlineStr"/>
      <c r="H199" s="309" t="inlineStr"/>
    </row>
    <row r="200">
      <c r="A200" s="621" t="n">
        <v>198</v>
      </c>
      <c r="B200" s="309" t="n">
        <v>1329</v>
      </c>
      <c r="C200" s="309" t="n">
        <v>1329</v>
      </c>
      <c r="D200" s="309" t="inlineStr"/>
      <c r="E200" s="309" t="inlineStr"/>
      <c r="F200" s="309" t="inlineStr"/>
      <c r="G200" s="309" t="inlineStr"/>
      <c r="H200" s="309" t="inlineStr"/>
    </row>
    <row r="201">
      <c r="A201" s="621" t="n">
        <v>199</v>
      </c>
      <c r="B201" s="309" t="n">
        <v>1078</v>
      </c>
      <c r="C201" s="309" t="n">
        <v>1078</v>
      </c>
      <c r="D201" s="309" t="inlineStr"/>
      <c r="E201" s="309" t="inlineStr"/>
      <c r="F201" s="309" t="inlineStr"/>
      <c r="G201" s="309" t="inlineStr"/>
      <c r="H201" s="309" t="inlineStr"/>
    </row>
    <row r="202">
      <c r="A202" s="621" t="n">
        <v>200</v>
      </c>
      <c r="B202" s="309" t="n">
        <v>1013</v>
      </c>
      <c r="C202" s="309" t="n">
        <v>1013</v>
      </c>
      <c r="D202" s="309" t="inlineStr"/>
      <c r="E202" s="309" t="inlineStr"/>
      <c r="F202" s="309" t="inlineStr"/>
      <c r="G202" s="309" t="inlineStr"/>
      <c r="H202" s="309" t="inlineStr"/>
    </row>
    <row r="203">
      <c r="A203" s="621" t="n">
        <v>201</v>
      </c>
      <c r="B203" s="309" t="n">
        <v>1008</v>
      </c>
      <c r="C203" s="309" t="n">
        <v>1008</v>
      </c>
      <c r="D203" s="309" t="inlineStr"/>
      <c r="E203" s="309" t="inlineStr"/>
      <c r="F203" s="309" t="inlineStr"/>
      <c r="G203" s="309" t="inlineStr"/>
      <c r="H203" s="309" t="inlineStr"/>
    </row>
    <row r="204">
      <c r="A204" s="621" t="n">
        <v>202</v>
      </c>
      <c r="B204" s="309" t="n">
        <v>1340</v>
      </c>
      <c r="C204" s="309" t="n">
        <v>1340</v>
      </c>
      <c r="D204" s="309" t="inlineStr"/>
      <c r="E204" s="309" t="inlineStr"/>
      <c r="F204" s="309" t="inlineStr"/>
      <c r="G204" s="309" t="inlineStr"/>
      <c r="H204" s="309" t="inlineStr"/>
    </row>
    <row r="205">
      <c r="A205" s="621" t="n">
        <v>203</v>
      </c>
      <c r="B205" s="309" t="n">
        <v>1094</v>
      </c>
      <c r="C205" s="309" t="n">
        <v>1094</v>
      </c>
      <c r="D205" s="309" t="inlineStr"/>
      <c r="E205" s="309" t="inlineStr"/>
      <c r="F205" s="309" t="inlineStr"/>
      <c r="G205" s="309" t="inlineStr"/>
      <c r="H205" s="309" t="inlineStr"/>
    </row>
    <row r="206">
      <c r="A206" s="621" t="n">
        <v>204</v>
      </c>
      <c r="B206" s="309" t="n">
        <v>887</v>
      </c>
      <c r="C206" s="309" t="n">
        <v>887</v>
      </c>
      <c r="D206" s="309" t="inlineStr"/>
      <c r="E206" s="309" t="inlineStr"/>
      <c r="F206" s="309" t="inlineStr"/>
      <c r="G206" s="309" t="inlineStr"/>
      <c r="H206" s="309" t="inlineStr"/>
    </row>
    <row r="207">
      <c r="A207" s="621" t="n">
        <v>205</v>
      </c>
      <c r="B207" s="309" t="n">
        <v>1179</v>
      </c>
      <c r="C207" s="309" t="n">
        <v>1179</v>
      </c>
      <c r="D207" s="309" t="inlineStr"/>
      <c r="E207" s="309" t="inlineStr"/>
      <c r="F207" s="309" t="inlineStr"/>
      <c r="G207" s="309" t="inlineStr"/>
      <c r="H207" s="309" t="inlineStr"/>
    </row>
    <row r="208">
      <c r="A208" s="621" t="n">
        <v>206</v>
      </c>
      <c r="B208" s="309" t="n">
        <v>1144</v>
      </c>
      <c r="C208" s="309" t="n">
        <v>1144</v>
      </c>
      <c r="D208" s="309" t="inlineStr"/>
      <c r="E208" s="309" t="inlineStr"/>
      <c r="F208" s="309" t="inlineStr"/>
      <c r="G208" s="309" t="inlineStr"/>
      <c r="H208" s="309" t="inlineStr"/>
    </row>
    <row r="209">
      <c r="A209" s="621" t="n">
        <v>207</v>
      </c>
      <c r="B209" s="309" t="n">
        <v>1010</v>
      </c>
      <c r="C209" s="309" t="n">
        <v>1010</v>
      </c>
      <c r="D209" s="309" t="inlineStr"/>
      <c r="E209" s="309" t="inlineStr"/>
      <c r="F209" s="309" t="inlineStr"/>
      <c r="G209" s="309" t="inlineStr"/>
      <c r="H209" s="309" t="inlineStr"/>
    </row>
    <row r="210">
      <c r="A210" s="621" t="n">
        <v>208</v>
      </c>
      <c r="B210" s="309" t="n">
        <v>848</v>
      </c>
      <c r="C210" s="309" t="n">
        <v>848</v>
      </c>
      <c r="D210" s="309" t="inlineStr"/>
      <c r="E210" s="309" t="inlineStr"/>
      <c r="F210" s="309" t="inlineStr"/>
      <c r="G210" s="309" t="inlineStr"/>
      <c r="H210" s="309" t="inlineStr"/>
    </row>
    <row r="211">
      <c r="A211" s="621" t="n">
        <v>209</v>
      </c>
      <c r="B211" s="309" t="n">
        <v>1438</v>
      </c>
      <c r="C211" s="309" t="n">
        <v>1438</v>
      </c>
      <c r="D211" s="309" t="inlineStr"/>
      <c r="E211" s="309" t="inlineStr"/>
      <c r="F211" s="309" t="inlineStr"/>
      <c r="G211" s="309" t="inlineStr"/>
      <c r="H211" s="309" t="inlineStr"/>
    </row>
    <row r="212">
      <c r="A212" s="621" t="n">
        <v>210</v>
      </c>
      <c r="B212" s="309" t="n">
        <v>1130</v>
      </c>
      <c r="C212" s="309" t="n">
        <v>1130</v>
      </c>
      <c r="D212" s="309" t="inlineStr"/>
      <c r="E212" s="309" t="inlineStr"/>
      <c r="F212" s="309" t="inlineStr"/>
      <c r="G212" s="309" t="inlineStr"/>
      <c r="H212" s="309" t="inlineStr"/>
    </row>
    <row r="213">
      <c r="A213" s="621" t="n">
        <v>211</v>
      </c>
      <c r="B213" s="309" t="n">
        <v>980</v>
      </c>
      <c r="C213" s="309" t="n">
        <v>980</v>
      </c>
      <c r="D213" s="309" t="inlineStr"/>
      <c r="E213" s="309" t="inlineStr"/>
      <c r="F213" s="309" t="inlineStr"/>
      <c r="G213" s="309" t="inlineStr"/>
      <c r="H213" s="309" t="inlineStr"/>
    </row>
    <row r="214">
      <c r="A214" s="621" t="n">
        <v>212</v>
      </c>
      <c r="B214" s="309" t="n">
        <v>830</v>
      </c>
      <c r="C214" s="309" t="n">
        <v>830</v>
      </c>
      <c r="D214" s="309" t="inlineStr"/>
      <c r="E214" s="309" t="inlineStr"/>
      <c r="F214" s="309" t="inlineStr"/>
      <c r="G214" s="309" t="inlineStr"/>
      <c r="H214" s="309" t="inlineStr"/>
    </row>
    <row r="215">
      <c r="A215" s="621" t="n">
        <v>213</v>
      </c>
      <c r="B215" s="309" t="n">
        <v>1111.1</v>
      </c>
      <c r="C215" s="309" t="n">
        <v>1111.1</v>
      </c>
      <c r="D215" s="309" t="inlineStr"/>
      <c r="E215" s="309" t="inlineStr"/>
      <c r="F215" s="309" t="inlineStr"/>
      <c r="G215" s="309" t="inlineStr"/>
      <c r="H215" s="309" t="inlineStr"/>
    </row>
    <row r="216">
      <c r="A216" s="621" t="n">
        <v>214</v>
      </c>
      <c r="B216" s="309" t="n">
        <v>1089.9</v>
      </c>
      <c r="C216" s="309" t="n">
        <v>1089.9</v>
      </c>
      <c r="D216" s="309" t="inlineStr"/>
      <c r="E216" s="309" t="inlineStr"/>
      <c r="F216" s="309" t="inlineStr"/>
      <c r="G216" s="309" t="inlineStr"/>
      <c r="H216" s="309" t="inlineStr"/>
    </row>
    <row r="217">
      <c r="A217" s="621" t="n">
        <v>215</v>
      </c>
      <c r="B217" s="309" t="n">
        <v>1085.7</v>
      </c>
      <c r="C217" s="309" t="n">
        <v>1085.7</v>
      </c>
      <c r="D217" s="309" t="inlineStr"/>
      <c r="E217" s="309" t="inlineStr"/>
      <c r="F217" s="309" t="inlineStr"/>
      <c r="G217" s="309" t="inlineStr"/>
      <c r="H217" s="309" t="inlineStr"/>
    </row>
    <row r="218">
      <c r="A218" s="621" t="n">
        <v>216</v>
      </c>
      <c r="B218" s="309" t="n">
        <v>1105.1</v>
      </c>
      <c r="C218" s="309" t="n">
        <v>1105.1</v>
      </c>
      <c r="D218" s="309" t="inlineStr"/>
      <c r="E218" s="309" t="inlineStr"/>
      <c r="F218" s="309" t="inlineStr"/>
      <c r="G218" s="309" t="inlineStr"/>
      <c r="H218" s="309" t="inlineStr"/>
    </row>
    <row r="219">
      <c r="A219" s="621" t="n">
        <v>217</v>
      </c>
      <c r="B219" s="309" t="n">
        <v>805</v>
      </c>
      <c r="C219" s="309" t="n">
        <v>805</v>
      </c>
      <c r="D219" s="309" t="inlineStr"/>
      <c r="E219" s="309" t="inlineStr"/>
      <c r="F219" s="309" t="inlineStr"/>
      <c r="G219" s="309" t="inlineStr"/>
      <c r="H219" s="309" t="inlineStr"/>
    </row>
    <row r="220">
      <c r="A220" s="621" t="n">
        <v>218</v>
      </c>
      <c r="B220" s="309" t="n">
        <v>823</v>
      </c>
      <c r="C220" s="309" t="n">
        <v>823</v>
      </c>
      <c r="D220" s="309" t="inlineStr"/>
      <c r="E220" s="309" t="inlineStr"/>
      <c r="F220" s="309" t="inlineStr"/>
      <c r="G220" s="309" t="inlineStr"/>
      <c r="H220" s="309" t="inlineStr"/>
    </row>
    <row r="221">
      <c r="A221" s="621" t="n">
        <v>219</v>
      </c>
      <c r="B221" s="309" t="n">
        <v>935</v>
      </c>
      <c r="C221" s="309" t="n">
        <v>935</v>
      </c>
      <c r="D221" s="309" t="inlineStr"/>
      <c r="E221" s="309" t="inlineStr"/>
      <c r="F221" s="309" t="inlineStr"/>
      <c r="G221" s="309" t="inlineStr"/>
      <c r="H221" s="309" t="inlineStr"/>
    </row>
    <row r="222">
      <c r="A222" s="621" t="n">
        <v>220</v>
      </c>
      <c r="B222" s="309" t="n">
        <v>957</v>
      </c>
      <c r="C222" s="309" t="n">
        <v>957</v>
      </c>
      <c r="D222" s="309" t="inlineStr"/>
      <c r="E222" s="309" t="inlineStr"/>
      <c r="F222" s="309" t="inlineStr"/>
      <c r="G222" s="309" t="inlineStr"/>
      <c r="H222" s="309" t="inlineStr"/>
    </row>
    <row r="223">
      <c r="A223" s="621" t="n">
        <v>221</v>
      </c>
      <c r="B223" s="309" t="n">
        <v>1196</v>
      </c>
      <c r="C223" s="309" t="n">
        <v>1196</v>
      </c>
      <c r="D223" s="309" t="inlineStr"/>
      <c r="E223" s="309" t="inlineStr"/>
      <c r="F223" s="309" t="inlineStr"/>
      <c r="G223" s="309" t="inlineStr"/>
      <c r="H223" s="309" t="inlineStr"/>
    </row>
    <row r="224">
      <c r="A224" s="621" t="n">
        <v>222</v>
      </c>
      <c r="B224" s="309" t="n">
        <v>979</v>
      </c>
      <c r="C224" s="309" t="n">
        <v>979</v>
      </c>
      <c r="D224" s="309" t="inlineStr"/>
      <c r="E224" s="309" t="inlineStr"/>
      <c r="F224" s="309" t="inlineStr"/>
      <c r="G224" s="309" t="inlineStr"/>
      <c r="H224" s="309" t="inlineStr"/>
    </row>
    <row r="225">
      <c r="A225" s="621" t="n">
        <v>223</v>
      </c>
      <c r="B225" s="309" t="n">
        <v>911</v>
      </c>
      <c r="C225" s="309" t="n">
        <v>911</v>
      </c>
      <c r="D225" s="309" t="inlineStr"/>
      <c r="E225" s="309" t="inlineStr"/>
      <c r="F225" s="309" t="inlineStr"/>
      <c r="G225" s="309" t="inlineStr"/>
      <c r="H225" s="309" t="inlineStr"/>
    </row>
    <row r="226">
      <c r="A226" s="621" t="n">
        <v>224</v>
      </c>
      <c r="B226" s="309" t="n">
        <v>1535</v>
      </c>
      <c r="C226" s="309" t="n">
        <v>1535</v>
      </c>
      <c r="D226" s="309" t="inlineStr"/>
      <c r="E226" s="309" t="inlineStr"/>
      <c r="F226" s="309" t="inlineStr"/>
      <c r="G226" s="309" t="inlineStr"/>
      <c r="H226" s="309" t="inlineStr"/>
    </row>
    <row r="227">
      <c r="A227" s="621" t="n">
        <v>225</v>
      </c>
      <c r="B227" s="309" t="n">
        <v>1303</v>
      </c>
      <c r="C227" s="309" t="n">
        <v>1303</v>
      </c>
      <c r="D227" s="309" t="inlineStr"/>
      <c r="E227" s="309" t="inlineStr"/>
      <c r="F227" s="309" t="inlineStr"/>
      <c r="G227" s="309" t="inlineStr"/>
      <c r="H227" s="309" t="inlineStr"/>
    </row>
    <row r="228">
      <c r="A228" s="621" t="n">
        <v>226</v>
      </c>
      <c r="B228" s="309" t="n">
        <v>712</v>
      </c>
      <c r="C228" s="309" t="n">
        <v>712</v>
      </c>
      <c r="D228" s="309" t="inlineStr"/>
      <c r="E228" s="309" t="inlineStr"/>
      <c r="F228" s="309" t="inlineStr"/>
      <c r="G228" s="309" t="inlineStr"/>
      <c r="H228" s="309" t="inlineStr"/>
    </row>
    <row r="229">
      <c r="A229" s="621" t="n">
        <v>227</v>
      </c>
      <c r="B229" s="309" t="n">
        <v>1166</v>
      </c>
      <c r="C229" s="309" t="n">
        <v>1166</v>
      </c>
      <c r="D229" s="309" t="inlineStr"/>
      <c r="E229" s="309" t="inlineStr"/>
      <c r="F229" s="309" t="inlineStr"/>
      <c r="G229" s="309" t="inlineStr"/>
      <c r="H229" s="309" t="inlineStr"/>
    </row>
    <row r="230">
      <c r="A230" s="621" t="n">
        <v>228</v>
      </c>
      <c r="B230" s="309" t="n">
        <v>964</v>
      </c>
      <c r="C230" s="309" t="n">
        <v>964</v>
      </c>
      <c r="D230" s="309" t="inlineStr"/>
      <c r="E230" s="309" t="inlineStr"/>
      <c r="F230" s="309" t="inlineStr"/>
      <c r="G230" s="309" t="inlineStr"/>
      <c r="H230" s="309" t="inlineStr"/>
    </row>
    <row r="231">
      <c r="A231" s="621" t="n">
        <v>229</v>
      </c>
      <c r="B231" s="309" t="n">
        <v>749</v>
      </c>
      <c r="C231" s="309" t="n">
        <v>749</v>
      </c>
      <c r="D231" s="309" t="inlineStr"/>
      <c r="E231" s="309" t="inlineStr"/>
      <c r="F231" s="309" t="inlineStr"/>
      <c r="G231" s="309" t="inlineStr"/>
      <c r="H231" s="309" t="inlineStr"/>
    </row>
    <row r="232">
      <c r="A232" s="621" t="n">
        <v>230</v>
      </c>
      <c r="B232" s="309" t="n">
        <v>813</v>
      </c>
      <c r="C232" s="309" t="n">
        <v>813</v>
      </c>
      <c r="D232" s="309" t="inlineStr"/>
      <c r="E232" s="309" t="inlineStr"/>
      <c r="F232" s="309" t="inlineStr"/>
      <c r="G232" s="309" t="inlineStr"/>
      <c r="H232" s="309" t="inlineStr"/>
    </row>
    <row r="233">
      <c r="A233" s="621" t="n">
        <v>231</v>
      </c>
      <c r="B233" s="309" t="n">
        <v>847</v>
      </c>
      <c r="C233" s="309" t="n">
        <v>847</v>
      </c>
      <c r="D233" s="309" t="inlineStr"/>
      <c r="E233" s="309" t="inlineStr"/>
      <c r="F233" s="309" t="inlineStr"/>
      <c r="G233" s="309" t="inlineStr"/>
      <c r="H233" s="309" t="inlineStr"/>
    </row>
    <row r="234">
      <c r="A234" s="621" t="n">
        <v>232</v>
      </c>
      <c r="B234" s="309" t="n">
        <v>828</v>
      </c>
      <c r="C234" s="309" t="n">
        <v>828</v>
      </c>
      <c r="D234" s="309" t="inlineStr"/>
      <c r="E234" s="309" t="inlineStr"/>
      <c r="F234" s="309" t="inlineStr"/>
      <c r="G234" s="309" t="inlineStr"/>
      <c r="H234" s="309" t="inlineStr"/>
    </row>
    <row r="235">
      <c r="A235" s="621" t="n">
        <v>233</v>
      </c>
      <c r="B235" s="309" t="n">
        <v>820</v>
      </c>
      <c r="C235" s="309" t="n">
        <v>820</v>
      </c>
      <c r="D235" s="309" t="inlineStr"/>
      <c r="E235" s="309" t="inlineStr"/>
      <c r="F235" s="309" t="inlineStr"/>
      <c r="G235" s="309" t="inlineStr"/>
      <c r="H235" s="309" t="inlineStr"/>
    </row>
    <row r="236">
      <c r="A236" s="621" t="n">
        <v>234</v>
      </c>
      <c r="B236" s="309" t="n">
        <v>816</v>
      </c>
      <c r="C236" s="309" t="n">
        <v>816</v>
      </c>
      <c r="D236" s="309" t="inlineStr"/>
      <c r="E236" s="309" t="inlineStr"/>
      <c r="F236" s="309" t="inlineStr"/>
      <c r="G236" s="309" t="inlineStr"/>
      <c r="H236" s="309" t="inlineStr"/>
    </row>
    <row r="237">
      <c r="A237" s="621" t="n">
        <v>235</v>
      </c>
      <c r="B237" s="309" t="n">
        <v>923</v>
      </c>
      <c r="C237" s="309" t="n">
        <v>923</v>
      </c>
      <c r="D237" s="309" t="inlineStr"/>
      <c r="E237" s="309" t="inlineStr"/>
      <c r="F237" s="309" t="inlineStr"/>
      <c r="G237" s="309" t="inlineStr"/>
      <c r="H237" s="309" t="inlineStr"/>
    </row>
    <row r="238">
      <c r="A238" s="621" t="n">
        <v>236</v>
      </c>
      <c r="B238" s="309" t="n">
        <v>947</v>
      </c>
      <c r="C238" s="309" t="n">
        <v>947</v>
      </c>
      <c r="D238" s="309" t="inlineStr"/>
      <c r="E238" s="309" t="inlineStr"/>
      <c r="F238" s="309" t="inlineStr"/>
      <c r="G238" s="309" t="inlineStr"/>
      <c r="H238" s="309" t="inlineStr"/>
    </row>
    <row r="239">
      <c r="A239" s="621" t="n">
        <v>237</v>
      </c>
      <c r="B239" s="309" t="n">
        <v>912</v>
      </c>
      <c r="C239" s="309" t="n">
        <v>912</v>
      </c>
      <c r="D239" s="309" t="inlineStr"/>
      <c r="E239" s="309" t="inlineStr"/>
      <c r="F239" s="309" t="inlineStr"/>
      <c r="G239" s="309" t="inlineStr"/>
      <c r="H239" s="309" t="inlineStr"/>
    </row>
    <row r="240">
      <c r="A240" s="621" t="n">
        <v>238</v>
      </c>
      <c r="B240" s="309" t="n">
        <v>1170</v>
      </c>
      <c r="C240" s="309" t="n">
        <v>1170</v>
      </c>
      <c r="D240" s="309" t="inlineStr"/>
      <c r="E240" s="309" t="inlineStr"/>
      <c r="F240" s="309" t="inlineStr"/>
      <c r="G240" s="309" t="inlineStr"/>
      <c r="H240" s="309" t="inlineStr"/>
    </row>
    <row r="241">
      <c r="A241" s="621" t="n">
        <v>239</v>
      </c>
      <c r="B241" s="309" t="n">
        <v>918</v>
      </c>
      <c r="C241" s="309" t="n">
        <v>918</v>
      </c>
      <c r="D241" s="309" t="inlineStr"/>
      <c r="E241" s="309" t="inlineStr"/>
      <c r="F241" s="309" t="inlineStr"/>
      <c r="G241" s="309" t="inlineStr"/>
      <c r="H241" s="309" t="inlineStr"/>
    </row>
    <row r="242">
      <c r="A242" s="621" t="n">
        <v>240</v>
      </c>
      <c r="B242" s="309" t="n">
        <v>940</v>
      </c>
      <c r="C242" s="309" t="n">
        <v>940</v>
      </c>
      <c r="D242" s="309" t="inlineStr"/>
      <c r="E242" s="309" t="inlineStr"/>
      <c r="F242" s="309" t="inlineStr"/>
      <c r="G242" s="309" t="inlineStr"/>
      <c r="H242" s="309" t="inlineStr"/>
    </row>
    <row r="243">
      <c r="A243" s="621" t="n">
        <v>241</v>
      </c>
      <c r="B243" s="309" t="n">
        <v>875</v>
      </c>
      <c r="C243" s="309" t="n">
        <v>875</v>
      </c>
      <c r="D243" s="309" t="inlineStr"/>
      <c r="E243" s="309" t="inlineStr"/>
      <c r="F243" s="309" t="inlineStr"/>
      <c r="G243" s="309" t="inlineStr"/>
      <c r="H243" s="309" t="inlineStr"/>
    </row>
    <row r="244">
      <c r="A244" s="621" t="n">
        <v>242</v>
      </c>
      <c r="B244" s="309" t="n">
        <v>1282</v>
      </c>
      <c r="C244" s="309" t="n">
        <v>1282</v>
      </c>
      <c r="D244" s="309" t="inlineStr"/>
      <c r="E244" s="309" t="inlineStr"/>
      <c r="F244" s="309" t="inlineStr"/>
      <c r="G244" s="309" t="inlineStr"/>
      <c r="H244" s="309" t="inlineStr"/>
    </row>
    <row r="245">
      <c r="A245" s="621" t="n">
        <v>243</v>
      </c>
      <c r="B245" s="309" t="n">
        <v>1329</v>
      </c>
      <c r="C245" s="309" t="n">
        <v>1329</v>
      </c>
      <c r="D245" s="309" t="inlineStr"/>
      <c r="E245" s="309" t="inlineStr"/>
      <c r="F245" s="309" t="inlineStr"/>
      <c r="G245" s="309" t="inlineStr"/>
      <c r="H245" s="309" t="inlineStr"/>
    </row>
    <row r="246">
      <c r="A246" s="621" t="n">
        <v>244</v>
      </c>
      <c r="B246" s="309" t="n">
        <v>1021</v>
      </c>
      <c r="C246" s="309" t="n">
        <v>1021</v>
      </c>
      <c r="D246" s="309" t="inlineStr"/>
      <c r="E246" s="309" t="inlineStr"/>
      <c r="F246" s="309" t="inlineStr"/>
      <c r="G246" s="309" t="inlineStr"/>
      <c r="H246" s="309" t="inlineStr"/>
    </row>
    <row r="247">
      <c r="A247" s="621" t="n">
        <v>245</v>
      </c>
      <c r="B247" s="309" t="n">
        <v>973</v>
      </c>
      <c r="C247" s="309" t="n">
        <v>973</v>
      </c>
      <c r="D247" s="309" t="inlineStr"/>
      <c r="E247" s="309" t="inlineStr"/>
      <c r="F247" s="309" t="inlineStr"/>
      <c r="G247" s="309" t="inlineStr"/>
      <c r="H247" s="309" t="inlineStr"/>
    </row>
    <row r="248">
      <c r="A248" s="621" t="n">
        <v>246</v>
      </c>
      <c r="B248" s="309" t="n">
        <v>837</v>
      </c>
      <c r="C248" s="309" t="n">
        <v>837</v>
      </c>
      <c r="D248" s="309" t="inlineStr"/>
      <c r="E248" s="309" t="inlineStr"/>
      <c r="F248" s="309" t="inlineStr"/>
      <c r="G248" s="309" t="inlineStr"/>
      <c r="H248" s="309" t="inlineStr"/>
    </row>
    <row r="249">
      <c r="A249" s="621" t="n">
        <v>247</v>
      </c>
      <c r="B249" s="309" t="n">
        <v>841</v>
      </c>
      <c r="C249" s="309" t="n">
        <v>841</v>
      </c>
      <c r="D249" s="309" t="inlineStr"/>
      <c r="E249" s="309" t="inlineStr"/>
      <c r="F249" s="309" t="inlineStr"/>
      <c r="G249" s="309" t="inlineStr"/>
      <c r="H249" s="309" t="inlineStr"/>
    </row>
    <row r="250">
      <c r="A250" s="621" t="n">
        <v>248</v>
      </c>
      <c r="B250" s="309" t="n">
        <v>878</v>
      </c>
      <c r="C250" s="309" t="n">
        <v>878</v>
      </c>
      <c r="D250" s="309" t="inlineStr"/>
      <c r="E250" s="309" t="inlineStr"/>
      <c r="F250" s="309" t="inlineStr"/>
      <c r="G250" s="309" t="inlineStr"/>
      <c r="H250" s="309" t="inlineStr"/>
    </row>
    <row r="251">
      <c r="A251" s="621" t="n">
        <v>249</v>
      </c>
      <c r="B251" s="309" t="n">
        <v>890</v>
      </c>
      <c r="C251" s="309" t="n">
        <v>890</v>
      </c>
      <c r="D251" s="309" t="inlineStr"/>
      <c r="E251" s="309" t="inlineStr"/>
      <c r="F251" s="309" t="inlineStr"/>
      <c r="G251" s="309" t="inlineStr"/>
      <c r="H251" s="309" t="inlineStr"/>
    </row>
    <row r="252">
      <c r="A252" s="621" t="n">
        <v>250</v>
      </c>
      <c r="B252" s="309" t="n">
        <v>1067</v>
      </c>
      <c r="C252" s="309" t="n">
        <v>1067</v>
      </c>
      <c r="D252" s="309" t="inlineStr"/>
      <c r="E252" s="309" t="inlineStr"/>
      <c r="F252" s="309" t="inlineStr"/>
      <c r="G252" s="309" t="inlineStr"/>
      <c r="H252" s="309" t="inlineStr"/>
    </row>
    <row r="253">
      <c r="A253" s="621" t="n">
        <v>251</v>
      </c>
      <c r="B253" s="309" t="n">
        <v>1082</v>
      </c>
      <c r="C253" s="309" t="n">
        <v>1082</v>
      </c>
      <c r="D253" s="309" t="inlineStr"/>
      <c r="E253" s="309" t="inlineStr"/>
      <c r="F253" s="309" t="inlineStr"/>
      <c r="G253" s="309" t="inlineStr"/>
      <c r="H253" s="309" t="inlineStr"/>
    </row>
    <row r="254">
      <c r="A254" s="621" t="n">
        <v>252</v>
      </c>
      <c r="B254" s="309" t="inlineStr"/>
      <c r="C254" s="309" t="n">
        <v>1099.467839884368</v>
      </c>
      <c r="D254" s="309" t="inlineStr">
        <is>
          <t>{'Cu', 'aust_temp', 'ausf_czas', 'Mo', 'aust_czas', 'Ni', 'grubosc', 'Mn'}</t>
        </is>
      </c>
      <c r="E254" s="309" t="n">
        <v>16</v>
      </c>
      <c r="F254" s="309" t="inlineStr">
        <is>
          <t>['ausf_temp']</t>
        </is>
      </c>
      <c r="G254" s="309" t="inlineStr">
        <is>
          <t>[-0.9561134837199525]</t>
        </is>
      </c>
      <c r="H254" s="309" t="inlineStr">
        <is>
          <t>[837.0, 1500.0]</t>
        </is>
      </c>
    </row>
    <row r="255">
      <c r="A255" s="621" t="n">
        <v>253</v>
      </c>
      <c r="B255" s="309" t="n">
        <v>1119</v>
      </c>
      <c r="C255" s="309" t="n">
        <v>1119</v>
      </c>
      <c r="D255" s="309" t="inlineStr"/>
      <c r="E255" s="309" t="inlineStr"/>
      <c r="F255" s="309" t="inlineStr"/>
      <c r="G255" s="309" t="inlineStr"/>
      <c r="H255" s="309" t="inlineStr"/>
    </row>
    <row r="256">
      <c r="A256" s="621" t="n">
        <v>254</v>
      </c>
      <c r="B256" s="309" t="n">
        <v>1141</v>
      </c>
      <c r="C256" s="309" t="n">
        <v>1141</v>
      </c>
      <c r="D256" s="309" t="inlineStr"/>
      <c r="E256" s="309" t="inlineStr"/>
      <c r="F256" s="309" t="inlineStr"/>
      <c r="G256" s="309" t="inlineStr"/>
      <c r="H256" s="309" t="inlineStr"/>
    </row>
    <row r="257">
      <c r="A257" s="621" t="n">
        <v>255</v>
      </c>
      <c r="B257" s="309" t="n">
        <v>1240</v>
      </c>
      <c r="C257" s="309" t="n">
        <v>1240</v>
      </c>
      <c r="D257" s="309" t="inlineStr"/>
      <c r="E257" s="309" t="inlineStr"/>
      <c r="F257" s="309" t="inlineStr"/>
      <c r="G257" s="309" t="inlineStr"/>
      <c r="H257" s="309" t="inlineStr"/>
    </row>
    <row r="258">
      <c r="A258" s="621" t="n">
        <v>256</v>
      </c>
      <c r="B258" s="309" t="n">
        <v>1240</v>
      </c>
      <c r="C258" s="309" t="n">
        <v>1240</v>
      </c>
      <c r="D258" s="309" t="inlineStr"/>
      <c r="E258" s="309" t="inlineStr"/>
      <c r="F258" s="309" t="inlineStr"/>
      <c r="G258" s="309" t="inlineStr"/>
      <c r="H258" s="309" t="inlineStr"/>
    </row>
    <row r="259">
      <c r="A259" s="621" t="n">
        <v>257</v>
      </c>
      <c r="B259" s="309" t="n">
        <v>1234</v>
      </c>
      <c r="C259" s="309" t="n">
        <v>1234</v>
      </c>
      <c r="D259" s="309" t="inlineStr"/>
      <c r="E259" s="309" t="inlineStr"/>
      <c r="F259" s="309" t="inlineStr"/>
      <c r="G259" s="309" t="inlineStr"/>
      <c r="H259" s="309" t="inlineStr"/>
    </row>
    <row r="260">
      <c r="A260" s="621" t="n">
        <v>258</v>
      </c>
      <c r="B260" s="309" t="n">
        <v>1224</v>
      </c>
      <c r="C260" s="309" t="n">
        <v>1224</v>
      </c>
      <c r="D260" s="309" t="inlineStr"/>
      <c r="E260" s="309" t="inlineStr"/>
      <c r="F260" s="309" t="inlineStr"/>
      <c r="G260" s="309" t="inlineStr"/>
      <c r="H260" s="309" t="inlineStr"/>
    </row>
    <row r="261">
      <c r="A261" s="621" t="n">
        <v>259</v>
      </c>
      <c r="B261" s="309" t="n">
        <v>1346</v>
      </c>
      <c r="C261" s="309" t="n">
        <v>1346</v>
      </c>
      <c r="D261" s="309" t="inlineStr"/>
      <c r="E261" s="309" t="inlineStr"/>
      <c r="F261" s="309" t="inlineStr"/>
      <c r="G261" s="309" t="inlineStr"/>
      <c r="H261" s="309" t="inlineStr"/>
    </row>
    <row r="262">
      <c r="A262" s="621" t="n">
        <v>260</v>
      </c>
      <c r="B262" s="309" t="n">
        <v>1360</v>
      </c>
      <c r="C262" s="309" t="n">
        <v>1360</v>
      </c>
      <c r="D262" s="309" t="inlineStr"/>
      <c r="E262" s="309" t="inlineStr"/>
      <c r="F262" s="309" t="inlineStr"/>
      <c r="G262" s="309" t="inlineStr"/>
      <c r="H262" s="309" t="inlineStr"/>
    </row>
    <row r="263">
      <c r="A263" s="621" t="n">
        <v>261</v>
      </c>
      <c r="B263" s="309" t="n">
        <v>1302</v>
      </c>
      <c r="C263" s="309" t="n">
        <v>1302</v>
      </c>
      <c r="D263" s="309" t="inlineStr"/>
      <c r="E263" s="309" t="inlineStr"/>
      <c r="F263" s="309" t="inlineStr"/>
      <c r="G263" s="309" t="inlineStr"/>
      <c r="H263" s="309" t="inlineStr"/>
    </row>
    <row r="264">
      <c r="A264" s="621" t="n">
        <v>262</v>
      </c>
      <c r="B264" s="309" t="n">
        <v>1262</v>
      </c>
      <c r="C264" s="309" t="n">
        <v>1262</v>
      </c>
      <c r="D264" s="309" t="inlineStr"/>
      <c r="E264" s="309" t="inlineStr"/>
      <c r="F264" s="309" t="inlineStr"/>
      <c r="G264" s="309" t="inlineStr"/>
      <c r="H264" s="309" t="inlineStr"/>
    </row>
    <row r="265">
      <c r="A265" s="621" t="n">
        <v>263</v>
      </c>
      <c r="B265" s="309" t="n">
        <v>1142</v>
      </c>
      <c r="C265" s="309" t="n">
        <v>1142</v>
      </c>
      <c r="D265" s="309" t="inlineStr"/>
      <c r="E265" s="309" t="inlineStr"/>
      <c r="F265" s="309" t="inlineStr"/>
      <c r="G265" s="309" t="inlineStr"/>
      <c r="H265" s="309" t="inlineStr"/>
    </row>
    <row r="266">
      <c r="A266" s="621" t="n">
        <v>264</v>
      </c>
      <c r="B266" s="309" t="n">
        <v>1391</v>
      </c>
      <c r="C266" s="309" t="n">
        <v>1391</v>
      </c>
      <c r="D266" s="309" t="inlineStr"/>
      <c r="E266" s="309" t="inlineStr"/>
      <c r="F266" s="309" t="inlineStr"/>
      <c r="G266" s="309" t="inlineStr"/>
      <c r="H266" s="309" t="inlineStr"/>
    </row>
    <row r="267">
      <c r="A267" s="621" t="n">
        <v>265</v>
      </c>
      <c r="B267" s="309" t="n">
        <v>1169</v>
      </c>
      <c r="C267" s="309" t="n">
        <v>1169</v>
      </c>
      <c r="D267" s="309" t="inlineStr"/>
      <c r="E267" s="309" t="inlineStr"/>
      <c r="F267" s="309" t="inlineStr"/>
      <c r="G267" s="309" t="inlineStr"/>
      <c r="H267" s="309" t="inlineStr"/>
    </row>
    <row r="268">
      <c r="A268" s="621" t="n">
        <v>266</v>
      </c>
      <c r="B268" s="309" t="n">
        <v>1333</v>
      </c>
      <c r="C268" s="309" t="n">
        <v>1333</v>
      </c>
      <c r="D268" s="309" t="inlineStr"/>
      <c r="E268" s="309" t="inlineStr"/>
      <c r="F268" s="309" t="inlineStr"/>
      <c r="G268" s="309" t="inlineStr"/>
      <c r="H268" s="309" t="inlineStr"/>
    </row>
    <row r="269">
      <c r="A269" s="621" t="n">
        <v>267</v>
      </c>
      <c r="B269" s="309" t="n">
        <v>1246</v>
      </c>
      <c r="C269" s="309" t="n">
        <v>1246</v>
      </c>
      <c r="D269" s="309" t="inlineStr"/>
      <c r="E269" s="309" t="inlineStr"/>
      <c r="F269" s="309" t="inlineStr"/>
      <c r="G269" s="309" t="inlineStr"/>
      <c r="H269" s="309" t="inlineStr"/>
    </row>
    <row r="270">
      <c r="A270" s="621" t="n">
        <v>268</v>
      </c>
      <c r="B270" s="309" t="n">
        <v>1076</v>
      </c>
      <c r="C270" s="309" t="n">
        <v>1076</v>
      </c>
      <c r="D270" s="309" t="inlineStr"/>
      <c r="E270" s="309" t="inlineStr"/>
      <c r="F270" s="309" t="inlineStr"/>
      <c r="G270" s="309" t="inlineStr"/>
      <c r="H270" s="309" t="inlineStr"/>
    </row>
    <row r="271">
      <c r="A271" s="621" t="n">
        <v>269</v>
      </c>
      <c r="B271" s="309" t="n">
        <v>1036</v>
      </c>
      <c r="C271" s="309" t="n">
        <v>1036</v>
      </c>
      <c r="D271" s="309" t="inlineStr"/>
      <c r="E271" s="309" t="inlineStr"/>
      <c r="F271" s="309" t="inlineStr"/>
      <c r="G271" s="309" t="inlineStr"/>
      <c r="H271" s="309" t="inlineStr"/>
    </row>
    <row r="272">
      <c r="A272" s="621" t="n">
        <v>270</v>
      </c>
      <c r="B272" s="309" t="n">
        <v>1011</v>
      </c>
      <c r="C272" s="309" t="n">
        <v>1011</v>
      </c>
      <c r="D272" s="309" t="inlineStr"/>
      <c r="E272" s="309" t="inlineStr"/>
      <c r="F272" s="309" t="inlineStr"/>
      <c r="G272" s="309" t="inlineStr"/>
      <c r="H272" s="309" t="inlineStr"/>
    </row>
    <row r="273">
      <c r="A273" s="621" t="n">
        <v>271</v>
      </c>
      <c r="B273" s="309" t="n">
        <v>1023.5</v>
      </c>
      <c r="C273" s="309" t="n">
        <v>1023.5</v>
      </c>
      <c r="D273" s="309" t="inlineStr"/>
      <c r="E273" s="309" t="inlineStr"/>
      <c r="F273" s="309" t="inlineStr"/>
      <c r="G273" s="309" t="inlineStr"/>
      <c r="H273" s="309" t="inlineStr"/>
    </row>
    <row r="274">
      <c r="A274" s="621" t="n">
        <v>272</v>
      </c>
      <c r="B274" s="309" t="n">
        <v>1520</v>
      </c>
      <c r="C274" s="309" t="n">
        <v>1520</v>
      </c>
      <c r="D274" s="309" t="inlineStr"/>
      <c r="E274" s="309" t="inlineStr"/>
      <c r="F274" s="309" t="inlineStr"/>
      <c r="G274" s="309" t="inlineStr"/>
      <c r="H274" s="309" t="inlineStr"/>
    </row>
    <row r="275">
      <c r="A275" s="621" t="n">
        <v>273</v>
      </c>
      <c r="B275" s="309" t="n">
        <v>1263</v>
      </c>
      <c r="C275" s="309" t="n">
        <v>1263</v>
      </c>
      <c r="D275" s="309" t="inlineStr"/>
      <c r="E275" s="309" t="inlineStr"/>
      <c r="F275" s="309" t="inlineStr"/>
      <c r="G275" s="309" t="inlineStr"/>
      <c r="H275" s="309" t="inlineStr"/>
    </row>
    <row r="276">
      <c r="A276" s="621" t="n">
        <v>274</v>
      </c>
      <c r="B276" s="309" t="n">
        <v>1075</v>
      </c>
      <c r="C276" s="309" t="n">
        <v>1075</v>
      </c>
      <c r="D276" s="309" t="inlineStr"/>
      <c r="E276" s="309" t="inlineStr"/>
      <c r="F276" s="309" t="inlineStr"/>
      <c r="G276" s="309" t="inlineStr"/>
      <c r="H276" s="309" t="inlineStr"/>
    </row>
    <row r="277">
      <c r="A277" s="621" t="n">
        <v>275</v>
      </c>
      <c r="B277" s="309" t="n">
        <v>862</v>
      </c>
      <c r="C277" s="309" t="n">
        <v>862</v>
      </c>
      <c r="D277" s="309" t="inlineStr"/>
      <c r="E277" s="309" t="inlineStr"/>
      <c r="F277" s="309" t="inlineStr"/>
      <c r="G277" s="309" t="inlineStr"/>
      <c r="H277" s="309" t="inlineStr"/>
    </row>
    <row r="278">
      <c r="A278" s="621" t="n">
        <v>276</v>
      </c>
      <c r="B278" s="309" t="n">
        <v>956</v>
      </c>
      <c r="C278" s="309" t="n">
        <v>956</v>
      </c>
      <c r="D278" s="309" t="inlineStr"/>
      <c r="E278" s="309" t="inlineStr"/>
      <c r="F278" s="309" t="inlineStr"/>
      <c r="G278" s="309" t="inlineStr"/>
      <c r="H278" s="309" t="inlineStr"/>
    </row>
    <row r="279">
      <c r="A279" s="621" t="n">
        <v>277</v>
      </c>
      <c r="B279" s="309" t="n">
        <v>936</v>
      </c>
      <c r="C279" s="309" t="n">
        <v>936</v>
      </c>
      <c r="D279" s="309" t="inlineStr"/>
      <c r="E279" s="309" t="inlineStr"/>
      <c r="F279" s="309" t="inlineStr"/>
      <c r="G279" s="309" t="inlineStr"/>
      <c r="H279" s="309" t="inlineStr"/>
    </row>
    <row r="280">
      <c r="A280" s="621" t="n">
        <v>278</v>
      </c>
      <c r="B280" s="309" t="inlineStr"/>
      <c r="C280" s="309" t="n">
        <v>1296.8</v>
      </c>
      <c r="D280" s="309" t="inlineStr">
        <is>
          <t>{'Cu', 'ausf_czas', 'Mo', 'aust_czas', 'Ni', 'grubosc', 'Mn'}</t>
        </is>
      </c>
      <c r="E280" s="309" t="n">
        <v>15</v>
      </c>
      <c r="F280" s="309" t="inlineStr">
        <is>
          <t>['ausf_temp']</t>
        </is>
      </c>
      <c r="G280" s="309" t="inlineStr">
        <is>
          <t>[-0.8359618219890586]</t>
        </is>
      </c>
      <c r="H280" s="309" t="inlineStr">
        <is>
          <t>[973.0, 1390.0]</t>
        </is>
      </c>
    </row>
    <row r="281">
      <c r="A281" s="621" t="n">
        <v>279</v>
      </c>
      <c r="B281" s="309" t="inlineStr"/>
      <c r="C281" s="309" t="n">
        <v>1296.8</v>
      </c>
      <c r="D281" s="309" t="inlineStr">
        <is>
          <t>{'Cu', 'ausf_czas', 'Mo', 'aust_czas', 'Ni', 'grubosc', 'Mn'}</t>
        </is>
      </c>
      <c r="E281" s="309" t="n">
        <v>15</v>
      </c>
      <c r="F281" s="309" t="inlineStr">
        <is>
          <t>['ausf_temp']</t>
        </is>
      </c>
      <c r="G281" s="309" t="inlineStr">
        <is>
          <t>[-0.8359618219890586]</t>
        </is>
      </c>
      <c r="H281" s="309" t="inlineStr">
        <is>
          <t>[973.0, 1390.0]</t>
        </is>
      </c>
    </row>
    <row r="282">
      <c r="A282" s="621" t="n">
        <v>280</v>
      </c>
      <c r="B282" s="309" t="inlineStr"/>
      <c r="C282" s="309" t="n">
        <v>1295.5</v>
      </c>
      <c r="D282" s="309" t="inlineStr">
        <is>
          <t>{'Cu', 'ausf_czas', 'Mo', 'aust_czas', 'Ni', 'grubosc', 'Mn'}</t>
        </is>
      </c>
      <c r="E282" s="309" t="n">
        <v>15</v>
      </c>
      <c r="F282" s="309" t="inlineStr">
        <is>
          <t>['ausf_temp']</t>
        </is>
      </c>
      <c r="G282" s="309" t="inlineStr">
        <is>
          <t>[-0.8496926293319754]</t>
        </is>
      </c>
      <c r="H282" s="309" t="inlineStr">
        <is>
          <t>[950.0, 1390.0]</t>
        </is>
      </c>
    </row>
    <row r="283">
      <c r="A283" s="621" t="n">
        <v>281</v>
      </c>
      <c r="B283" s="309" t="inlineStr"/>
      <c r="C283" s="309" t="n">
        <v>1266.558303886926</v>
      </c>
      <c r="D283" s="309" t="inlineStr">
        <is>
          <t>{'Cu', 'ausf_czas', 'Mo', 'aust_czas', 'Ni', 'grubosc', 'Mn'}</t>
        </is>
      </c>
      <c r="E283" s="309" t="n">
        <v>19</v>
      </c>
      <c r="F283" s="309" t="inlineStr">
        <is>
          <t>['ausf_temp']</t>
        </is>
      </c>
      <c r="G283" s="309" t="inlineStr">
        <is>
          <t>[-0.8735483224067456]</t>
        </is>
      </c>
      <c r="H283" s="309" t="inlineStr">
        <is>
          <t>[912.0, 1369.0]</t>
        </is>
      </c>
    </row>
    <row r="284">
      <c r="A284" s="621" t="n">
        <v>282</v>
      </c>
      <c r="B284" s="309" t="inlineStr"/>
      <c r="C284" s="309" t="n">
        <v>1271.045248868778</v>
      </c>
      <c r="D284" s="309" t="inlineStr">
        <is>
          <t>{'Cu', 'ausf_czas', 'Mo', 'aust_czas', 'Ni', 'grubosc', 'Mn'}</t>
        </is>
      </c>
      <c r="E284" s="309" t="n">
        <v>17</v>
      </c>
      <c r="F284" s="309" t="inlineStr">
        <is>
          <t>['ausf_temp']</t>
        </is>
      </c>
      <c r="G284" s="309" t="inlineStr">
        <is>
          <t>[-0.880469019304492]</t>
        </is>
      </c>
      <c r="H284" s="309" t="inlineStr">
        <is>
          <t>[912.0, 1375.0]</t>
        </is>
      </c>
    </row>
    <row r="285">
      <c r="A285" s="621" t="n">
        <v>283</v>
      </c>
      <c r="B285" s="309" t="inlineStr"/>
      <c r="C285" s="309" t="n">
        <v>1258.882211538461</v>
      </c>
      <c r="D285" s="309" t="inlineStr">
        <is>
          <t>{'Cu', 'ausf_czas', 'Mo', 'aust_czas', 'Ni', 'grubosc', 'Mn'}</t>
        </is>
      </c>
      <c r="E285" s="309" t="n">
        <v>16</v>
      </c>
      <c r="F285" s="309" t="inlineStr">
        <is>
          <t>['ausf_temp']</t>
        </is>
      </c>
      <c r="G285" s="309" t="inlineStr">
        <is>
          <t>[-0.8798018939619392]</t>
        </is>
      </c>
      <c r="H285" s="309" t="inlineStr">
        <is>
          <t>[912.0, 1375.0]</t>
        </is>
      </c>
    </row>
    <row r="286">
      <c r="A286" s="621" t="n">
        <v>284</v>
      </c>
      <c r="B286" s="309" t="inlineStr"/>
      <c r="C286" s="309" t="n">
        <v>1258.882211538461</v>
      </c>
      <c r="D286" s="309" t="inlineStr">
        <is>
          <t>{'Cu', 'ausf_czas', 'Mo', 'aust_czas', 'Ni', 'grubosc', 'Mn'}</t>
        </is>
      </c>
      <c r="E286" s="309" t="n">
        <v>16</v>
      </c>
      <c r="F286" s="309" t="inlineStr">
        <is>
          <t>['ausf_temp']</t>
        </is>
      </c>
      <c r="G286" s="309" t="inlineStr">
        <is>
          <t>[-0.8798018939619392]</t>
        </is>
      </c>
      <c r="H286" s="309" t="inlineStr">
        <is>
          <t>[912.0, 1375.0]</t>
        </is>
      </c>
    </row>
    <row r="287">
      <c r="A287" s="621" t="n">
        <v>285</v>
      </c>
      <c r="B287" s="309" t="inlineStr"/>
      <c r="C287" s="309" t="n">
        <v>1205.216666666667</v>
      </c>
      <c r="D287" s="309" t="inlineStr">
        <is>
          <t>{'Cu', 'ausf_czas', 'Mo', 'aust_czas', 'Ni', 'grubosc', 'Mn'}</t>
        </is>
      </c>
      <c r="E287" s="309" t="n">
        <v>15</v>
      </c>
      <c r="F287" s="309" t="inlineStr">
        <is>
          <t>['ausf_temp']</t>
        </is>
      </c>
      <c r="G287" s="309" t="inlineStr">
        <is>
          <t>[-0.8359618219890586]</t>
        </is>
      </c>
      <c r="H287" s="309" t="inlineStr">
        <is>
          <t>[973.0, 1390.0]</t>
        </is>
      </c>
    </row>
    <row r="288">
      <c r="A288" s="621" t="n">
        <v>286</v>
      </c>
      <c r="B288" s="309" t="inlineStr"/>
      <c r="C288" s="309" t="n">
        <v>1205.216666666667</v>
      </c>
      <c r="D288" s="309" t="inlineStr">
        <is>
          <t>{'Cu', 'ausf_czas', 'Mo', 'aust_czas', 'Ni', 'grubosc', 'Mn'}</t>
        </is>
      </c>
      <c r="E288" s="309" t="n">
        <v>15</v>
      </c>
      <c r="F288" s="309" t="inlineStr">
        <is>
          <t>['ausf_temp']</t>
        </is>
      </c>
      <c r="G288" s="309" t="inlineStr">
        <is>
          <t>[-0.8359618219890586]</t>
        </is>
      </c>
      <c r="H288" s="309" t="inlineStr">
        <is>
          <t>[973.0, 1390.0]</t>
        </is>
      </c>
    </row>
    <row r="289">
      <c r="A289" s="621" t="n">
        <v>287</v>
      </c>
      <c r="B289" s="309" t="inlineStr"/>
      <c r="C289" s="309" t="n">
        <v>1205.21875</v>
      </c>
      <c r="D289" s="309" t="inlineStr">
        <is>
          <t>{'Cu', 'ausf_czas', 'Mo', 'aust_czas', 'Ni', 'grubosc', 'Mn'}</t>
        </is>
      </c>
      <c r="E289" s="309" t="n">
        <v>15</v>
      </c>
      <c r="F289" s="309" t="inlineStr">
        <is>
          <t>['ausf_temp']</t>
        </is>
      </c>
      <c r="G289" s="309" t="inlineStr">
        <is>
          <t>[-0.8496926293319754]</t>
        </is>
      </c>
      <c r="H289" s="309" t="inlineStr">
        <is>
          <t>[950.0, 1390.0]</t>
        </is>
      </c>
    </row>
    <row r="290">
      <c r="A290" s="621" t="n">
        <v>288</v>
      </c>
      <c r="B290" s="309" t="inlineStr"/>
      <c r="C290" s="309" t="n">
        <v>1176.643109540636</v>
      </c>
      <c r="D290" s="309" t="inlineStr">
        <is>
          <t>{'Cu', 'ausf_czas', 'Mo', 'aust_czas', 'Ni', 'grubosc', 'Mn'}</t>
        </is>
      </c>
      <c r="E290" s="309" t="n">
        <v>19</v>
      </c>
      <c r="F290" s="309" t="inlineStr">
        <is>
          <t>['ausf_temp']</t>
        </is>
      </c>
      <c r="G290" s="309" t="inlineStr">
        <is>
          <t>[-0.8735483224067456]</t>
        </is>
      </c>
      <c r="H290" s="309" t="inlineStr">
        <is>
          <t>[912.0, 1369.0]</t>
        </is>
      </c>
    </row>
    <row r="291">
      <c r="A291" s="621" t="n">
        <v>289</v>
      </c>
      <c r="B291" s="309" t="inlineStr"/>
      <c r="C291" s="309" t="n">
        <v>1173.199095022624</v>
      </c>
      <c r="D291" s="309" t="inlineStr">
        <is>
          <t>{'Cu', 'ausf_czas', 'Mo', 'aust_czas', 'Ni', 'grubosc', 'Mn'}</t>
        </is>
      </c>
      <c r="E291" s="309" t="n">
        <v>17</v>
      </c>
      <c r="F291" s="309" t="inlineStr">
        <is>
          <t>['ausf_temp']</t>
        </is>
      </c>
      <c r="G291" s="309" t="inlineStr">
        <is>
          <t>[-0.880469019304492]</t>
        </is>
      </c>
      <c r="H291" s="309" t="inlineStr">
        <is>
          <t>[912.0, 1375.0]</t>
        </is>
      </c>
    </row>
    <row r="292">
      <c r="A292" s="621" t="n">
        <v>290</v>
      </c>
      <c r="B292" s="309" t="inlineStr"/>
      <c r="C292" s="309" t="n">
        <v>1165.112980769231</v>
      </c>
      <c r="D292" s="309" t="inlineStr">
        <is>
          <t>{'Cu', 'ausf_czas', 'Mo', 'aust_czas', 'Ni', 'grubosc', 'Mn'}</t>
        </is>
      </c>
      <c r="E292" s="309" t="n">
        <v>16</v>
      </c>
      <c r="F292" s="309" t="inlineStr">
        <is>
          <t>['ausf_temp']</t>
        </is>
      </c>
      <c r="G292" s="309" t="inlineStr">
        <is>
          <t>[-0.8798018939619392]</t>
        </is>
      </c>
      <c r="H292" s="309" t="inlineStr">
        <is>
          <t>[912.0, 1375.0]</t>
        </is>
      </c>
    </row>
    <row r="293">
      <c r="A293" s="621" t="n">
        <v>291</v>
      </c>
      <c r="B293" s="309" t="inlineStr"/>
      <c r="C293" s="309" t="n">
        <v>1165.11298076923</v>
      </c>
      <c r="D293" s="309" t="inlineStr">
        <is>
          <t>{'Cu', 'ausf_czas', 'Mo', 'aust_czas', 'Ni', 'grubosc', 'Mn'}</t>
        </is>
      </c>
      <c r="E293" s="309" t="n">
        <v>16</v>
      </c>
      <c r="F293" s="309" t="inlineStr">
        <is>
          <t>['ausf_temp']</t>
        </is>
      </c>
      <c r="G293" s="309" t="inlineStr">
        <is>
          <t>[-0.8798018939619392]</t>
        </is>
      </c>
      <c r="H293" s="309" t="inlineStr">
        <is>
          <t>[912.0, 1375.0]</t>
        </is>
      </c>
    </row>
    <row r="294">
      <c r="A294" s="621" t="n">
        <v>292</v>
      </c>
      <c r="B294" s="309" t="inlineStr"/>
      <c r="C294" s="309" t="n">
        <v>1113.633333333333</v>
      </c>
      <c r="D294" s="309" t="inlineStr">
        <is>
          <t>{'Cu', 'ausf_czas', 'Mo', 'aust_czas', 'Ni', 'grubosc', 'Mn'}</t>
        </is>
      </c>
      <c r="E294" s="309" t="n">
        <v>15</v>
      </c>
      <c r="F294" s="309" t="inlineStr">
        <is>
          <t>['ausf_temp']</t>
        </is>
      </c>
      <c r="G294" s="309" t="inlineStr">
        <is>
          <t>[-0.8359618219890586]</t>
        </is>
      </c>
      <c r="H294" s="309" t="inlineStr">
        <is>
          <t>[973.0, 1390.0]</t>
        </is>
      </c>
    </row>
    <row r="295">
      <c r="A295" s="621" t="n">
        <v>293</v>
      </c>
      <c r="B295" s="309" t="inlineStr"/>
      <c r="C295" s="309" t="n">
        <v>1113.633333333333</v>
      </c>
      <c r="D295" s="309" t="inlineStr">
        <is>
          <t>{'Cu', 'ausf_czas', 'Mo', 'aust_czas', 'Ni', 'grubosc', 'Mn'}</t>
        </is>
      </c>
      <c r="E295" s="309" t="n">
        <v>15</v>
      </c>
      <c r="F295" s="309" t="inlineStr">
        <is>
          <t>['ausf_temp']</t>
        </is>
      </c>
      <c r="G295" s="309" t="inlineStr">
        <is>
          <t>[-0.8359618219890586]</t>
        </is>
      </c>
      <c r="H295" s="309" t="inlineStr">
        <is>
          <t>[973.0, 1390.0]</t>
        </is>
      </c>
    </row>
    <row r="296">
      <c r="A296" s="621" t="n">
        <v>294</v>
      </c>
      <c r="B296" s="309" t="inlineStr"/>
      <c r="C296" s="309" t="n">
        <v>1114.9375</v>
      </c>
      <c r="D296" s="309" t="inlineStr">
        <is>
          <t>{'Cu', 'ausf_czas', 'Mo', 'aust_czas', 'Ni', 'grubosc', 'Mn'}</t>
        </is>
      </c>
      <c r="E296" s="309" t="n">
        <v>15</v>
      </c>
      <c r="F296" s="309" t="inlineStr">
        <is>
          <t>['ausf_temp']</t>
        </is>
      </c>
      <c r="G296" s="309" t="inlineStr">
        <is>
          <t>[-0.8496926293319754]</t>
        </is>
      </c>
      <c r="H296" s="309" t="inlineStr">
        <is>
          <t>[950.0, 1390.0]</t>
        </is>
      </c>
    </row>
    <row r="297">
      <c r="A297" s="621" t="n">
        <v>295</v>
      </c>
      <c r="B297" s="309" t="inlineStr"/>
      <c r="C297" s="309" t="n">
        <v>1086.727915194346</v>
      </c>
      <c r="D297" s="309" t="inlineStr">
        <is>
          <t>{'Cu', 'ausf_czas', 'Mo', 'aust_czas', 'Ni', 'grubosc', 'Mn'}</t>
        </is>
      </c>
      <c r="E297" s="309" t="n">
        <v>19</v>
      </c>
      <c r="F297" s="309" t="inlineStr">
        <is>
          <t>['ausf_temp']</t>
        </is>
      </c>
      <c r="G297" s="309" t="inlineStr">
        <is>
          <t>[-0.8735483224067456]</t>
        </is>
      </c>
      <c r="H297" s="309" t="inlineStr">
        <is>
          <t>[912.0, 1369.0]</t>
        </is>
      </c>
    </row>
    <row r="298">
      <c r="A298" s="621" t="n">
        <v>296</v>
      </c>
      <c r="B298" s="309" t="n">
        <v>1005</v>
      </c>
      <c r="C298" s="309" t="n">
        <v>1005</v>
      </c>
      <c r="D298" s="309" t="inlineStr"/>
      <c r="E298" s="309" t="inlineStr"/>
      <c r="F298" s="309" t="inlineStr"/>
      <c r="G298" s="309" t="inlineStr"/>
      <c r="H298" s="309" t="inlineStr"/>
    </row>
    <row r="299">
      <c r="A299" s="621" t="n">
        <v>297</v>
      </c>
      <c r="B299" s="309" t="inlineStr"/>
      <c r="C299" s="309" t="n">
        <v>1071.34375</v>
      </c>
      <c r="D299" s="309" t="inlineStr">
        <is>
          <t>{'Cu', 'ausf_czas', 'Mo', 'aust_czas', 'Ni', 'grubosc', 'Mn'}</t>
        </is>
      </c>
      <c r="E299" s="309" t="n">
        <v>16</v>
      </c>
      <c r="F299" s="309" t="inlineStr">
        <is>
          <t>['ausf_temp']</t>
        </is>
      </c>
      <c r="G299" s="309" t="inlineStr">
        <is>
          <t>[-0.8798018939619392]</t>
        </is>
      </c>
      <c r="H299" s="309" t="inlineStr">
        <is>
          <t>[912.0, 1375.0]</t>
        </is>
      </c>
    </row>
    <row r="300">
      <c r="A300" s="621" t="n">
        <v>298</v>
      </c>
      <c r="B300" s="309" t="inlineStr"/>
      <c r="C300" s="309" t="n">
        <v>1071.34375</v>
      </c>
      <c r="D300" s="309" t="inlineStr">
        <is>
          <t>{'Cu', 'ausf_czas', 'Mo', 'aust_czas', 'Ni', 'grubosc', 'Mn'}</t>
        </is>
      </c>
      <c r="E300" s="309" t="n">
        <v>16</v>
      </c>
      <c r="F300" s="309" t="inlineStr">
        <is>
          <t>['ausf_temp']</t>
        </is>
      </c>
      <c r="G300" s="309" t="inlineStr">
        <is>
          <t>[-0.8798018939619392]</t>
        </is>
      </c>
      <c r="H300" s="309" t="inlineStr">
        <is>
          <t>[912.0, 1375.0]</t>
        </is>
      </c>
    </row>
    <row r="301">
      <c r="A301" s="621" t="n">
        <v>299</v>
      </c>
      <c r="B301" s="309" t="inlineStr"/>
      <c r="C301" s="309" t="n">
        <v>1022.05</v>
      </c>
      <c r="D301" s="309" t="inlineStr">
        <is>
          <t>{'Cu', 'ausf_czas', 'Mo', 'aust_czas', 'Ni', 'grubosc', 'Mn'}</t>
        </is>
      </c>
      <c r="E301" s="309" t="n">
        <v>15</v>
      </c>
      <c r="F301" s="309" t="inlineStr">
        <is>
          <t>['ausf_temp']</t>
        </is>
      </c>
      <c r="G301" s="309" t="inlineStr">
        <is>
          <t>[-0.8359618219890586]</t>
        </is>
      </c>
      <c r="H301" s="309" t="inlineStr">
        <is>
          <t>[973.0, 1390.0]</t>
        </is>
      </c>
    </row>
    <row r="302">
      <c r="A302" s="621" t="n">
        <v>300</v>
      </c>
      <c r="B302" s="309" t="inlineStr"/>
      <c r="C302" s="309" t="n">
        <v>1022.05</v>
      </c>
      <c r="D302" s="309" t="inlineStr">
        <is>
          <t>{'Cu', 'ausf_czas', 'Mo', 'aust_czas', 'Ni', 'grubosc', 'Mn'}</t>
        </is>
      </c>
      <c r="E302" s="309" t="n">
        <v>15</v>
      </c>
      <c r="F302" s="309" t="inlineStr">
        <is>
          <t>['ausf_temp']</t>
        </is>
      </c>
      <c r="G302" s="309" t="inlineStr">
        <is>
          <t>[-0.8359618219890586]</t>
        </is>
      </c>
      <c r="H302" s="309" t="inlineStr">
        <is>
          <t>[973.0, 1390.0]</t>
        </is>
      </c>
    </row>
    <row r="303">
      <c r="A303" s="621" t="n">
        <v>301</v>
      </c>
      <c r="B303" s="309" t="inlineStr"/>
      <c r="C303" s="309" t="n">
        <v>1024.65625</v>
      </c>
      <c r="D303" s="309" t="inlineStr">
        <is>
          <t>{'Cu', 'ausf_czas', 'Mo', 'aust_czas', 'Ni', 'grubosc', 'Mn'}</t>
        </is>
      </c>
      <c r="E303" s="309" t="n">
        <v>15</v>
      </c>
      <c r="F303" s="309" t="inlineStr">
        <is>
          <t>['ausf_temp']</t>
        </is>
      </c>
      <c r="G303" s="309" t="inlineStr">
        <is>
          <t>[-0.8496926293319754]</t>
        </is>
      </c>
      <c r="H303" s="309" t="inlineStr">
        <is>
          <t>[950.0, 1390.0]</t>
        </is>
      </c>
    </row>
    <row r="304">
      <c r="A304" s="621" t="n">
        <v>302</v>
      </c>
      <c r="B304" s="309" t="inlineStr"/>
      <c r="C304" s="309" t="n">
        <v>996.8127208480566</v>
      </c>
      <c r="D304" s="309" t="inlineStr">
        <is>
          <t>{'Cu', 'ausf_czas', 'Mo', 'aust_czas', 'Ni', 'grubosc', 'Mn'}</t>
        </is>
      </c>
      <c r="E304" s="309" t="n">
        <v>19</v>
      </c>
      <c r="F304" s="309" t="inlineStr">
        <is>
          <t>['ausf_temp']</t>
        </is>
      </c>
      <c r="G304" s="309" t="inlineStr">
        <is>
          <t>[-0.8735483224067456]</t>
        </is>
      </c>
      <c r="H304" s="309" t="inlineStr">
        <is>
          <t>[912.0, 1369.0]</t>
        </is>
      </c>
    </row>
    <row r="305">
      <c r="A305" s="621" t="n">
        <v>303</v>
      </c>
      <c r="B305" s="309" t="inlineStr"/>
      <c r="C305" s="309" t="n">
        <v>977.5067873303165</v>
      </c>
      <c r="D305" s="309" t="inlineStr">
        <is>
          <t>{'Cu', 'ausf_czas', 'Mo', 'aust_czas', 'Ni', 'grubosc', 'Mn'}</t>
        </is>
      </c>
      <c r="E305" s="309" t="n">
        <v>17</v>
      </c>
      <c r="F305" s="309" t="inlineStr">
        <is>
          <t>['ausf_temp']</t>
        </is>
      </c>
      <c r="G305" s="309" t="inlineStr">
        <is>
          <t>[-0.880469019304492]</t>
        </is>
      </c>
      <c r="H305" s="309" t="inlineStr">
        <is>
          <t>[912.0, 1375.0]</t>
        </is>
      </c>
    </row>
    <row r="306">
      <c r="A306" s="621" t="n">
        <v>304</v>
      </c>
      <c r="B306" s="309" t="inlineStr"/>
      <c r="C306" s="309" t="n">
        <v>977.5745192307693</v>
      </c>
      <c r="D306" s="309" t="inlineStr">
        <is>
          <t>{'Cu', 'ausf_czas', 'Mo', 'aust_czas', 'Ni', 'grubosc', 'Mn'}</t>
        </is>
      </c>
      <c r="E306" s="309" t="n">
        <v>16</v>
      </c>
      <c r="F306" s="309" t="inlineStr">
        <is>
          <t>['ausf_temp']</t>
        </is>
      </c>
      <c r="G306" s="309" t="inlineStr">
        <is>
          <t>[-0.8798018939619392]</t>
        </is>
      </c>
      <c r="H306" s="309" t="inlineStr">
        <is>
          <t>[912.0, 1375.0]</t>
        </is>
      </c>
    </row>
    <row r="307">
      <c r="A307" s="621" t="n">
        <v>305</v>
      </c>
      <c r="B307" s="309" t="inlineStr"/>
      <c r="C307" s="309" t="n">
        <v>977.5745192307688</v>
      </c>
      <c r="D307" s="309" t="inlineStr">
        <is>
          <t>{'Cu', 'ausf_czas', 'Mo', 'aust_czas', 'Ni', 'grubosc', 'Mn'}</t>
        </is>
      </c>
      <c r="E307" s="309" t="n">
        <v>16</v>
      </c>
      <c r="F307" s="309" t="inlineStr">
        <is>
          <t>['ausf_temp']</t>
        </is>
      </c>
      <c r="G307" s="309" t="inlineStr">
        <is>
          <t>[-0.8798018939619392]</t>
        </is>
      </c>
      <c r="H307" s="309" t="inlineStr">
        <is>
          <t>[912.0, 1375.0]</t>
        </is>
      </c>
    </row>
    <row r="308">
      <c r="A308" s="621" t="n">
        <v>306</v>
      </c>
      <c r="B308" s="309" t="inlineStr"/>
      <c r="C308" s="309" t="n">
        <v>930.4666666666669</v>
      </c>
      <c r="D308" s="309" t="inlineStr">
        <is>
          <t>{'Cu', 'ausf_czas', 'Mo', 'aust_czas', 'Ni', 'grubosc', 'Mn'}</t>
        </is>
      </c>
      <c r="E308" s="309" t="n">
        <v>15</v>
      </c>
      <c r="F308" s="309" t="inlineStr">
        <is>
          <t>['ausf_temp']</t>
        </is>
      </c>
      <c r="G308" s="309" t="inlineStr">
        <is>
          <t>[-0.8359618219890586]</t>
        </is>
      </c>
      <c r="H308" s="309" t="inlineStr">
        <is>
          <t>[973.0, 1390.0]</t>
        </is>
      </c>
    </row>
    <row r="309">
      <c r="A309" s="621" t="n">
        <v>307</v>
      </c>
      <c r="B309" s="309" t="inlineStr"/>
      <c r="C309" s="309" t="n">
        <v>930.4666666666669</v>
      </c>
      <c r="D309" s="309" t="inlineStr">
        <is>
          <t>{'Cu', 'ausf_czas', 'Mo', 'aust_czas', 'Ni', 'grubosc', 'Mn'}</t>
        </is>
      </c>
      <c r="E309" s="309" t="n">
        <v>15</v>
      </c>
      <c r="F309" s="309" t="inlineStr">
        <is>
          <t>['ausf_temp']</t>
        </is>
      </c>
      <c r="G309" s="309" t="inlineStr">
        <is>
          <t>[-0.8359618219890586]</t>
        </is>
      </c>
      <c r="H309" s="309" t="inlineStr">
        <is>
          <t>[973.0, 1390.0]</t>
        </is>
      </c>
    </row>
    <row r="310">
      <c r="A310" s="621" t="n">
        <v>308</v>
      </c>
      <c r="B310" s="309" t="inlineStr"/>
      <c r="C310" s="309" t="n">
        <v>934.3750000000002</v>
      </c>
      <c r="D310" s="309" t="inlineStr">
        <is>
          <t>{'Cu', 'ausf_czas', 'Mo', 'aust_czas', 'Ni', 'grubosc', 'Mn'}</t>
        </is>
      </c>
      <c r="E310" s="309" t="n">
        <v>15</v>
      </c>
      <c r="F310" s="309" t="inlineStr">
        <is>
          <t>['ausf_temp']</t>
        </is>
      </c>
      <c r="G310" s="309" t="inlineStr">
        <is>
          <t>[-0.8496926293319754]</t>
        </is>
      </c>
      <c r="H310" s="309" t="inlineStr">
        <is>
          <t>[950.0, 1390.0]</t>
        </is>
      </c>
    </row>
    <row r="311">
      <c r="A311" s="621" t="n">
        <v>309</v>
      </c>
      <c r="B311" s="309" t="inlineStr"/>
      <c r="C311" s="309" t="n">
        <v>906.8975265017668</v>
      </c>
      <c r="D311" s="309" t="inlineStr">
        <is>
          <t>{'Cu', 'ausf_czas', 'Mo', 'aust_czas', 'Ni', 'grubosc', 'Mn'}</t>
        </is>
      </c>
      <c r="E311" s="309" t="n">
        <v>19</v>
      </c>
      <c r="F311" s="309" t="inlineStr">
        <is>
          <t>['ausf_temp']</t>
        </is>
      </c>
      <c r="G311" s="309" t="inlineStr">
        <is>
          <t>[-0.8735483224067456]</t>
        </is>
      </c>
      <c r="H311" s="309" t="inlineStr">
        <is>
          <t>[912.0, 1369.0]</t>
        </is>
      </c>
    </row>
    <row r="312">
      <c r="A312" s="621" t="n">
        <v>310</v>
      </c>
      <c r="B312" s="309" t="inlineStr"/>
      <c r="C312" s="309" t="n">
        <v>879.6606334841626</v>
      </c>
      <c r="D312" s="309" t="inlineStr">
        <is>
          <t>{'Cu', 'ausf_czas', 'Mo', 'aust_czas', 'Ni', 'grubosc', 'Mn'}</t>
        </is>
      </c>
      <c r="E312" s="309" t="n">
        <v>17</v>
      </c>
      <c r="F312" s="309" t="inlineStr">
        <is>
          <t>['ausf_temp']</t>
        </is>
      </c>
      <c r="G312" s="309" t="inlineStr">
        <is>
          <t>[-0.880469019304492]</t>
        </is>
      </c>
      <c r="H312" s="309" t="inlineStr">
        <is>
          <t>[912.0, 1375.0]</t>
        </is>
      </c>
    </row>
    <row r="313">
      <c r="A313" s="621" t="n">
        <v>311</v>
      </c>
      <c r="B313" s="309" t="inlineStr"/>
      <c r="C313" s="309" t="n">
        <v>883.8052884615386</v>
      </c>
      <c r="D313" s="309" t="inlineStr">
        <is>
          <t>{'Cu', 'ausf_czas', 'Mo', 'aust_czas', 'Ni', 'grubosc', 'Mn'}</t>
        </is>
      </c>
      <c r="E313" s="309" t="n">
        <v>16</v>
      </c>
      <c r="F313" s="309" t="inlineStr">
        <is>
          <t>['ausf_temp']</t>
        </is>
      </c>
      <c r="G313" s="309" t="inlineStr">
        <is>
          <t>[-0.8798018939619392]</t>
        </is>
      </c>
      <c r="H313" s="309" t="inlineStr">
        <is>
          <t>[912.0, 1375.0]</t>
        </is>
      </c>
    </row>
    <row r="314">
      <c r="A314" s="621" t="n">
        <v>312</v>
      </c>
      <c r="B314" s="309" t="inlineStr"/>
      <c r="C314" s="309" t="n">
        <v>883.8052884615381</v>
      </c>
      <c r="D314" s="309" t="inlineStr">
        <is>
          <t>{'Cu', 'ausf_czas', 'Mo', 'aust_czas', 'Ni', 'grubosc', 'Mn'}</t>
        </is>
      </c>
      <c r="E314" s="309" t="n">
        <v>16</v>
      </c>
      <c r="F314" s="309" t="inlineStr">
        <is>
          <t>['ausf_temp']</t>
        </is>
      </c>
      <c r="G314" s="309" t="inlineStr">
        <is>
          <t>[-0.8798018939619392]</t>
        </is>
      </c>
      <c r="H314" s="309" t="inlineStr">
        <is>
          <t>[912.0, 1375.0]</t>
        </is>
      </c>
    </row>
    <row r="315">
      <c r="A315" s="621" t="n">
        <v>313</v>
      </c>
      <c r="B315" s="309" t="inlineStr"/>
      <c r="C315" s="309" t="n">
        <v>1293.827993254637</v>
      </c>
      <c r="D315" s="309" t="inlineStr">
        <is>
          <t>{'Cu', 'ausf_czas', 'Mo', 'aust_czas', 'Ni', 'grubosc', 'Mn'}</t>
        </is>
      </c>
      <c r="E315" s="309" t="n">
        <v>18</v>
      </c>
      <c r="F315" s="309" t="inlineStr">
        <is>
          <t>['ausf_temp']</t>
        </is>
      </c>
      <c r="G315" s="309" t="inlineStr">
        <is>
          <t>[-0.8768686609871229]</t>
        </is>
      </c>
      <c r="H315" s="309" t="inlineStr">
        <is>
          <t>[950.0, 1390.0]</t>
        </is>
      </c>
    </row>
    <row r="316">
      <c r="A316" s="621" t="n">
        <v>314</v>
      </c>
      <c r="B316" s="309" t="inlineStr"/>
      <c r="C316" s="309" t="n">
        <v>1293.827993254637</v>
      </c>
      <c r="D316" s="309" t="inlineStr">
        <is>
          <t>{'Cu', 'ausf_czas', 'Mo', 'aust_czas', 'Ni', 'grubosc', 'Mn'}</t>
        </is>
      </c>
      <c r="E316" s="309" t="n">
        <v>18</v>
      </c>
      <c r="F316" s="309" t="inlineStr">
        <is>
          <t>['ausf_temp']</t>
        </is>
      </c>
      <c r="G316" s="309" t="inlineStr">
        <is>
          <t>[-0.8768686609871229]</t>
        </is>
      </c>
      <c r="H316" s="309" t="inlineStr">
        <is>
          <t>[950.0, 1390.0]</t>
        </is>
      </c>
    </row>
    <row r="317">
      <c r="A317" s="621" t="n">
        <v>315</v>
      </c>
      <c r="B317" s="309" t="inlineStr"/>
      <c r="C317" s="309" t="n">
        <v>1284.648752399232</v>
      </c>
      <c r="D317" s="309" t="inlineStr">
        <is>
          <t>{'Cu', 'ausf_czas', 'Mo', 'aust_czas', 'Ni', 'grubosc', 'Mn'}</t>
        </is>
      </c>
      <c r="E317" s="309" t="n">
        <v>18</v>
      </c>
      <c r="F317" s="309" t="inlineStr">
        <is>
          <t>['ausf_temp']</t>
        </is>
      </c>
      <c r="G317" s="309" t="inlineStr">
        <is>
          <t>[-0.8302095188151188]</t>
        </is>
      </c>
      <c r="H317" s="309" t="inlineStr">
        <is>
          <t>[950.0, 1390.0]</t>
        </is>
      </c>
    </row>
    <row r="318">
      <c r="A318" s="621" t="n">
        <v>316</v>
      </c>
      <c r="B318" s="309" t="inlineStr"/>
      <c r="C318" s="309" t="n">
        <v>1304.090707964602</v>
      </c>
      <c r="D318" s="309" t="inlineStr">
        <is>
          <t>{'Cu', 'ausf_czas', 'Mo', 'aust_czas', 'Ni', 'grubosc', 'Mn'}</t>
        </is>
      </c>
      <c r="E318" s="309" t="n">
        <v>18</v>
      </c>
      <c r="F318" s="309" t="inlineStr">
        <is>
          <t>['ausf_temp']</t>
        </is>
      </c>
      <c r="G318" s="309" t="inlineStr">
        <is>
          <t>[-0.9194295227390749]</t>
        </is>
      </c>
      <c r="H318" s="309" t="inlineStr">
        <is>
          <t>[912.0, 1375.0]</t>
        </is>
      </c>
    </row>
    <row r="319">
      <c r="A319" s="621" t="n">
        <v>317</v>
      </c>
      <c r="B319" s="309" t="n">
        <v>1292</v>
      </c>
      <c r="C319" s="309" t="n">
        <v>1292</v>
      </c>
      <c r="D319" s="309" t="inlineStr"/>
      <c r="E319" s="309" t="inlineStr"/>
      <c r="F319" s="309" t="inlineStr"/>
      <c r="G319" s="309" t="inlineStr"/>
      <c r="H319" s="309" t="inlineStr"/>
    </row>
    <row r="320">
      <c r="A320" s="621" t="n">
        <v>318</v>
      </c>
      <c r="B320" s="309" t="inlineStr"/>
      <c r="C320" s="309" t="n">
        <v>1263.305128205128</v>
      </c>
      <c r="D320" s="309" t="inlineStr">
        <is>
          <t>{'Cu', 'ausf_czas', 'Mo', 'aust_czas', 'Ni', 'grubosc', 'Mn'}</t>
        </is>
      </c>
      <c r="E320" s="309" t="n">
        <v>15</v>
      </c>
      <c r="F320" s="309" t="inlineStr">
        <is>
          <t>['ausf_temp']</t>
        </is>
      </c>
      <c r="G320" s="309" t="inlineStr">
        <is>
          <t>[-0.8868793201951524]</t>
        </is>
      </c>
      <c r="H320" s="309" t="inlineStr">
        <is>
          <t>[912.0, 1375.0]</t>
        </is>
      </c>
    </row>
    <row r="321">
      <c r="A321" s="621" t="n">
        <v>319</v>
      </c>
      <c r="B321" s="309" t="inlineStr"/>
      <c r="C321" s="309" t="n">
        <v>1263.305128205128</v>
      </c>
      <c r="D321" s="309" t="inlineStr">
        <is>
          <t>{'Cu', 'ausf_czas', 'Mo', 'aust_czas', 'Ni', 'grubosc', 'Mn'}</t>
        </is>
      </c>
      <c r="E321" s="309" t="n">
        <v>15</v>
      </c>
      <c r="F321" s="309" t="inlineStr">
        <is>
          <t>['ausf_temp']</t>
        </is>
      </c>
      <c r="G321" s="309" t="inlineStr">
        <is>
          <t>[-0.8868793201951521]</t>
        </is>
      </c>
      <c r="H321" s="309" t="inlineStr">
        <is>
          <t>[912.0, 1375.0]</t>
        </is>
      </c>
    </row>
    <row r="322">
      <c r="A322" s="621" t="n">
        <v>320</v>
      </c>
      <c r="B322" s="309" t="inlineStr"/>
      <c r="C322" s="309" t="n">
        <v>1205.145025295109</v>
      </c>
      <c r="D322" s="309" t="inlineStr">
        <is>
          <t>{'Cu', 'ausf_czas', 'Mo', 'aust_czas', 'Ni', 'grubosc', 'Mn'}</t>
        </is>
      </c>
      <c r="E322" s="309" t="n">
        <v>18</v>
      </c>
      <c r="F322" s="309" t="inlineStr">
        <is>
          <t>['ausf_temp']</t>
        </is>
      </c>
      <c r="G322" s="309" t="inlineStr">
        <is>
          <t>[-0.8768686609871229]</t>
        </is>
      </c>
      <c r="H322" s="309" t="inlineStr">
        <is>
          <t>[950.0, 1390.0]</t>
        </is>
      </c>
    </row>
    <row r="323">
      <c r="A323" s="621" t="n">
        <v>321</v>
      </c>
      <c r="B323" s="309" t="inlineStr"/>
      <c r="C323" s="309" t="n">
        <v>1205.14502529511</v>
      </c>
      <c r="D323" s="309" t="inlineStr">
        <is>
          <t>{'Cu', 'ausf_czas', 'Mo', 'aust_czas', 'Ni', 'grubosc', 'Mn'}</t>
        </is>
      </c>
      <c r="E323" s="309" t="n">
        <v>18</v>
      </c>
      <c r="F323" s="309" t="inlineStr">
        <is>
          <t>['ausf_temp']</t>
        </is>
      </c>
      <c r="G323" s="309" t="inlineStr">
        <is>
          <t>[-0.8768686609871229]</t>
        </is>
      </c>
      <c r="H323" s="309" t="inlineStr">
        <is>
          <t>[950.0, 1390.0]</t>
        </is>
      </c>
    </row>
    <row r="324">
      <c r="A324" s="621" t="n">
        <v>322</v>
      </c>
      <c r="B324" s="309" t="inlineStr"/>
      <c r="C324" s="309" t="n">
        <v>1196.143953934741</v>
      </c>
      <c r="D324" s="309" t="inlineStr">
        <is>
          <t>{'Cu', 'ausf_czas', 'Mo', 'aust_czas', 'Ni', 'grubosc', 'Mn'}</t>
        </is>
      </c>
      <c r="E324" s="309" t="n">
        <v>18</v>
      </c>
      <c r="F324" s="309" t="inlineStr">
        <is>
          <t>['ausf_temp']</t>
        </is>
      </c>
      <c r="G324" s="309" t="inlineStr">
        <is>
          <t>[-0.8302095188151188]</t>
        </is>
      </c>
      <c r="H324" s="309" t="inlineStr">
        <is>
          <t>[950.0, 1390.0]</t>
        </is>
      </c>
    </row>
    <row r="325">
      <c r="A325" s="621" t="n">
        <v>323</v>
      </c>
      <c r="B325" s="309" t="inlineStr"/>
      <c r="C325" s="309" t="n">
        <v>1192.555309734513</v>
      </c>
      <c r="D325" s="309" t="inlineStr">
        <is>
          <t>{'Cu', 'ausf_czas', 'Mo', 'aust_czas', 'Ni', 'grubosc', 'Mn'}</t>
        </is>
      </c>
      <c r="E325" s="309" t="n">
        <v>18</v>
      </c>
      <c r="F325" s="309" t="inlineStr">
        <is>
          <t>['ausf_temp']</t>
        </is>
      </c>
      <c r="G325" s="309" t="inlineStr">
        <is>
          <t>[-0.9194295227390749]</t>
        </is>
      </c>
      <c r="H325" s="309" t="inlineStr">
        <is>
          <t>[912.0, 1375.0]</t>
        </is>
      </c>
    </row>
    <row r="326">
      <c r="A326" s="621" t="n">
        <v>324</v>
      </c>
      <c r="B326" s="309" t="n">
        <v>1161</v>
      </c>
      <c r="C326" s="309" t="n">
        <v>1161</v>
      </c>
      <c r="D326" s="309" t="inlineStr"/>
      <c r="E326" s="309" t="inlineStr"/>
      <c r="F326" s="309" t="inlineStr"/>
      <c r="G326" s="309" t="inlineStr"/>
      <c r="H326" s="309" t="inlineStr"/>
    </row>
    <row r="327">
      <c r="A327" s="621" t="n">
        <v>325</v>
      </c>
      <c r="B327" s="309" t="inlineStr"/>
      <c r="C327" s="309" t="n">
        <v>1169.535897435897</v>
      </c>
      <c r="D327" s="309" t="inlineStr">
        <is>
          <t>{'Cu', 'ausf_czas', 'Mo', 'aust_czas', 'Ni', 'grubosc', 'Mn'}</t>
        </is>
      </c>
      <c r="E327" s="309" t="n">
        <v>15</v>
      </c>
      <c r="F327" s="309" t="inlineStr">
        <is>
          <t>['ausf_temp']</t>
        </is>
      </c>
      <c r="G327" s="309" t="inlineStr">
        <is>
          <t>[-0.8868793201951524]</t>
        </is>
      </c>
      <c r="H327" s="309" t="inlineStr">
        <is>
          <t>[912.0, 1375.0]</t>
        </is>
      </c>
    </row>
    <row r="328">
      <c r="A328" s="621" t="n">
        <v>326</v>
      </c>
      <c r="B328" s="309" t="inlineStr"/>
      <c r="C328" s="309" t="n">
        <v>1169.535897435897</v>
      </c>
      <c r="D328" s="309" t="inlineStr">
        <is>
          <t>{'Cu', 'ausf_czas', 'Mo', 'aust_czas', 'Ni', 'grubosc', 'Mn'}</t>
        </is>
      </c>
      <c r="E328" s="309" t="n">
        <v>15</v>
      </c>
      <c r="F328" s="309" t="inlineStr">
        <is>
          <t>['ausf_temp']</t>
        </is>
      </c>
      <c r="G328" s="309" t="inlineStr">
        <is>
          <t>[-0.8868793201951521]</t>
        </is>
      </c>
      <c r="H328" s="309" t="inlineStr">
        <is>
          <t>[912.0, 1375.0]</t>
        </is>
      </c>
    </row>
    <row r="329">
      <c r="A329" s="621" t="n">
        <v>327</v>
      </c>
      <c r="B329" s="309" t="inlineStr"/>
      <c r="C329" s="309" t="n">
        <v>1116.462057335582</v>
      </c>
      <c r="D329" s="309" t="inlineStr">
        <is>
          <t>{'Cu', 'ausf_czas', 'Mo', 'aust_czas', 'Ni', 'grubosc', 'Mn'}</t>
        </is>
      </c>
      <c r="E329" s="309" t="n">
        <v>18</v>
      </c>
      <c r="F329" s="309" t="inlineStr">
        <is>
          <t>['ausf_temp']</t>
        </is>
      </c>
      <c r="G329" s="309" t="inlineStr">
        <is>
          <t>[-0.8768686609871229]</t>
        </is>
      </c>
      <c r="H329" s="309" t="inlineStr">
        <is>
          <t>[950.0, 1390.0]</t>
        </is>
      </c>
    </row>
    <row r="330">
      <c r="A330" s="621" t="n">
        <v>328</v>
      </c>
      <c r="B330" s="309" t="n">
        <v>978</v>
      </c>
      <c r="C330" s="309" t="n">
        <v>978</v>
      </c>
      <c r="D330" s="309" t="inlineStr"/>
      <c r="E330" s="309" t="inlineStr"/>
      <c r="F330" s="309" t="inlineStr"/>
      <c r="G330" s="309" t="inlineStr"/>
      <c r="H330" s="309" t="inlineStr"/>
    </row>
    <row r="331">
      <c r="A331" s="621" t="n">
        <v>329</v>
      </c>
      <c r="B331" s="309" t="n">
        <v>1010</v>
      </c>
      <c r="C331" s="309" t="n">
        <v>1010</v>
      </c>
      <c r="D331" s="309" t="inlineStr"/>
      <c r="E331" s="309" t="inlineStr"/>
      <c r="F331" s="309" t="inlineStr"/>
      <c r="G331" s="309" t="inlineStr"/>
      <c r="H331" s="309" t="inlineStr"/>
    </row>
    <row r="332">
      <c r="A332" s="621" t="n">
        <v>330</v>
      </c>
      <c r="B332" s="309" t="n">
        <v>1035</v>
      </c>
      <c r="C332" s="309" t="n">
        <v>1035</v>
      </c>
      <c r="D332" s="309" t="inlineStr"/>
      <c r="E332" s="309" t="inlineStr"/>
      <c r="F332" s="309" t="inlineStr"/>
      <c r="G332" s="309" t="inlineStr"/>
      <c r="H332" s="309" t="inlineStr"/>
    </row>
    <row r="333">
      <c r="A333" s="621" t="n">
        <v>331</v>
      </c>
      <c r="B333" s="309" t="n">
        <v>1023</v>
      </c>
      <c r="C333" s="309" t="n">
        <v>1023</v>
      </c>
      <c r="D333" s="309" t="inlineStr"/>
      <c r="E333" s="309" t="inlineStr"/>
      <c r="F333" s="309" t="inlineStr"/>
      <c r="G333" s="309" t="inlineStr"/>
      <c r="H333" s="309" t="inlineStr"/>
    </row>
    <row r="334">
      <c r="A334" s="621" t="n">
        <v>332</v>
      </c>
      <c r="B334" s="309" t="inlineStr"/>
      <c r="C334" s="309" t="n">
        <v>1075.766666666666</v>
      </c>
      <c r="D334" s="309" t="inlineStr">
        <is>
          <t>{'Cu', 'ausf_czas', 'Mo', 'aust_czas', 'Ni', 'grubosc', 'Mn'}</t>
        </is>
      </c>
      <c r="E334" s="309" t="n">
        <v>15</v>
      </c>
      <c r="F334" s="309" t="inlineStr">
        <is>
          <t>['ausf_temp']</t>
        </is>
      </c>
      <c r="G334" s="309" t="inlineStr">
        <is>
          <t>[-0.8868793201951524]</t>
        </is>
      </c>
      <c r="H334" s="309" t="inlineStr">
        <is>
          <t>[912.0, 1375.0]</t>
        </is>
      </c>
    </row>
    <row r="335">
      <c r="A335" s="621" t="n">
        <v>333</v>
      </c>
      <c r="B335" s="309" t="n">
        <v>987</v>
      </c>
      <c r="C335" s="309" t="n">
        <v>987</v>
      </c>
      <c r="D335" s="309" t="inlineStr"/>
      <c r="E335" s="309" t="inlineStr"/>
      <c r="F335" s="309" t="inlineStr"/>
      <c r="G335" s="309" t="inlineStr"/>
      <c r="H335" s="309" t="inlineStr"/>
    </row>
    <row r="336">
      <c r="A336" s="621" t="n">
        <v>334</v>
      </c>
      <c r="B336" s="309" t="inlineStr"/>
      <c r="C336" s="309" t="n">
        <v>1027.779089376054</v>
      </c>
      <c r="D336" s="309" t="inlineStr">
        <is>
          <t>{'Cu', 'ausf_czas', 'Mo', 'aust_czas', 'Ni', 'grubosc', 'Mn'}</t>
        </is>
      </c>
      <c r="E336" s="309" t="n">
        <v>18</v>
      </c>
      <c r="F336" s="309" t="inlineStr">
        <is>
          <t>['ausf_temp']</t>
        </is>
      </c>
      <c r="G336" s="309" t="inlineStr">
        <is>
          <t>[-0.8768686609871229]</t>
        </is>
      </c>
      <c r="H336" s="309" t="inlineStr">
        <is>
          <t>[950.0, 1390.0]</t>
        </is>
      </c>
    </row>
    <row r="337">
      <c r="A337" s="621" t="n">
        <v>335</v>
      </c>
      <c r="B337" s="309" t="inlineStr"/>
      <c r="C337" s="309" t="n">
        <v>1027.779089376054</v>
      </c>
      <c r="D337" s="309" t="inlineStr">
        <is>
          <t>{'Cu', 'ausf_czas', 'Mo', 'aust_czas', 'Ni', 'grubosc', 'Mn'}</t>
        </is>
      </c>
      <c r="E337" s="309" t="n">
        <v>18</v>
      </c>
      <c r="F337" s="309" t="inlineStr">
        <is>
          <t>['ausf_temp']</t>
        </is>
      </c>
      <c r="G337" s="309" t="inlineStr">
        <is>
          <t>[-0.8768686609871229]</t>
        </is>
      </c>
      <c r="H337" s="309" t="inlineStr">
        <is>
          <t>[950.0, 1390.0]</t>
        </is>
      </c>
    </row>
    <row r="338">
      <c r="A338" s="621" t="n">
        <v>336</v>
      </c>
      <c r="B338" s="309" t="inlineStr"/>
      <c r="C338" s="309" t="n">
        <v>1019.134357005758</v>
      </c>
      <c r="D338" s="309" t="inlineStr">
        <is>
          <t>{'Cu', 'ausf_czas', 'Mo', 'aust_czas', 'Ni', 'grubosc', 'Mn'}</t>
        </is>
      </c>
      <c r="E338" s="309" t="n">
        <v>18</v>
      </c>
      <c r="F338" s="309" t="inlineStr">
        <is>
          <t>['ausf_temp']</t>
        </is>
      </c>
      <c r="G338" s="309" t="inlineStr">
        <is>
          <t>[-0.8302095188151188]</t>
        </is>
      </c>
      <c r="H338" s="309" t="inlineStr">
        <is>
          <t>[950.0, 1390.0]</t>
        </is>
      </c>
    </row>
    <row r="339">
      <c r="A339" s="621" t="n">
        <v>337</v>
      </c>
      <c r="B339" s="309" t="inlineStr"/>
      <c r="C339" s="309" t="n">
        <v>969.4845132743362</v>
      </c>
      <c r="D339" s="309" t="inlineStr">
        <is>
          <t>{'Cu', 'ausf_czas', 'Mo', 'aust_czas', 'Ni', 'grubosc', 'Mn'}</t>
        </is>
      </c>
      <c r="E339" s="309" t="n">
        <v>18</v>
      </c>
      <c r="F339" s="309" t="inlineStr">
        <is>
          <t>['ausf_temp']</t>
        </is>
      </c>
      <c r="G339" s="309" t="inlineStr">
        <is>
          <t>[-0.9194295227390749]</t>
        </is>
      </c>
      <c r="H339" s="309" t="inlineStr">
        <is>
          <t>[912.0, 1375.0]</t>
        </is>
      </c>
    </row>
    <row r="340">
      <c r="A340" s="621" t="n">
        <v>338</v>
      </c>
      <c r="B340" s="309" t="n">
        <v>993</v>
      </c>
      <c r="C340" s="309" t="n">
        <v>993</v>
      </c>
      <c r="D340" s="309" t="inlineStr"/>
      <c r="E340" s="309" t="inlineStr"/>
      <c r="F340" s="309" t="inlineStr"/>
      <c r="G340" s="309" t="inlineStr"/>
      <c r="H340" s="309" t="inlineStr"/>
    </row>
    <row r="341">
      <c r="A341" s="621" t="n">
        <v>339</v>
      </c>
      <c r="B341" s="309" t="inlineStr"/>
      <c r="C341" s="309" t="n">
        <v>981.9974358974357</v>
      </c>
      <c r="D341" s="309" t="inlineStr">
        <is>
          <t>{'Cu', 'ausf_czas', 'Mo', 'aust_czas', 'Ni', 'grubosc', 'Mn'}</t>
        </is>
      </c>
      <c r="E341" s="309" t="n">
        <v>15</v>
      </c>
      <c r="F341" s="309" t="inlineStr">
        <is>
          <t>['ausf_temp']</t>
        </is>
      </c>
      <c r="G341" s="309" t="inlineStr">
        <is>
          <t>[-0.8868793201951524]</t>
        </is>
      </c>
      <c r="H341" s="309" t="inlineStr">
        <is>
          <t>[912.0, 1375.0]</t>
        </is>
      </c>
    </row>
    <row r="342">
      <c r="A342" s="621" t="n">
        <v>340</v>
      </c>
      <c r="B342" s="309" t="inlineStr"/>
      <c r="C342" s="309" t="n">
        <v>981.9974358974357</v>
      </c>
      <c r="D342" s="309" t="inlineStr">
        <is>
          <t>{'Cu', 'ausf_czas', 'Mo', 'aust_czas', 'Ni', 'grubosc', 'Mn'}</t>
        </is>
      </c>
      <c r="E342" s="309" t="n">
        <v>15</v>
      </c>
      <c r="F342" s="309" t="inlineStr">
        <is>
          <t>['ausf_temp']</t>
        </is>
      </c>
      <c r="G342" s="309" t="inlineStr">
        <is>
          <t>[-0.8868793201951521]</t>
        </is>
      </c>
      <c r="H342" s="309" t="inlineStr">
        <is>
          <t>[912.0, 1375.0]</t>
        </is>
      </c>
    </row>
    <row r="343">
      <c r="A343" s="621" t="n">
        <v>341</v>
      </c>
      <c r="B343" s="309" t="n">
        <v>1052</v>
      </c>
      <c r="C343" s="309" t="n">
        <v>1052</v>
      </c>
      <c r="D343" s="309" t="inlineStr"/>
      <c r="E343" s="309" t="inlineStr"/>
      <c r="F343" s="309" t="inlineStr"/>
      <c r="G343" s="309" t="inlineStr"/>
      <c r="H343" s="309" t="inlineStr"/>
    </row>
    <row r="344">
      <c r="A344" s="621" t="n">
        <v>342</v>
      </c>
      <c r="B344" s="309" t="inlineStr"/>
      <c r="C344" s="309" t="n">
        <v>939.0961214165261</v>
      </c>
      <c r="D344" s="309" t="inlineStr">
        <is>
          <t>{'Cu', 'ausf_czas', 'Mo', 'aust_czas', 'Ni', 'grubosc', 'Mn'}</t>
        </is>
      </c>
      <c r="E344" s="309" t="n">
        <v>18</v>
      </c>
      <c r="F344" s="309" t="inlineStr">
        <is>
          <t>['ausf_temp']</t>
        </is>
      </c>
      <c r="G344" s="309" t="inlineStr">
        <is>
          <t>[-0.8768686609871229]</t>
        </is>
      </c>
      <c r="H344" s="309" t="inlineStr">
        <is>
          <t>[950.0, 1390.0]</t>
        </is>
      </c>
    </row>
    <row r="345">
      <c r="A345" s="621" t="n">
        <v>343</v>
      </c>
      <c r="B345" s="309" t="inlineStr"/>
      <c r="C345" s="309" t="n">
        <v>930.6295585412668</v>
      </c>
      <c r="D345" s="309" t="inlineStr">
        <is>
          <t>{'Cu', 'ausf_czas', 'Mo', 'aust_czas', 'Ni', 'grubosc', 'Mn'}</t>
        </is>
      </c>
      <c r="E345" s="309" t="n">
        <v>18</v>
      </c>
      <c r="F345" s="309" t="inlineStr">
        <is>
          <t>['ausf_temp']</t>
        </is>
      </c>
      <c r="G345" s="309" t="inlineStr">
        <is>
          <t>[-0.8302095188151188]</t>
        </is>
      </c>
      <c r="H345" s="309" t="inlineStr">
        <is>
          <t>[950.0, 1390.0]</t>
        </is>
      </c>
    </row>
    <row r="346">
      <c r="A346" s="621" t="n">
        <v>344</v>
      </c>
      <c r="B346" s="309" t="inlineStr"/>
      <c r="C346" s="309" t="n">
        <v>857.9491150442477</v>
      </c>
      <c r="D346" s="309" t="inlineStr">
        <is>
          <t>{'Cu', 'ausf_czas', 'Mo', 'aust_czas', 'Ni', 'grubosc', 'Mn'}</t>
        </is>
      </c>
      <c r="E346" s="309" t="n">
        <v>18</v>
      </c>
      <c r="F346" s="309" t="inlineStr">
        <is>
          <t>['ausf_temp']</t>
        </is>
      </c>
      <c r="G346" s="309" t="inlineStr">
        <is>
          <t>[-0.9194295227390749]</t>
        </is>
      </c>
      <c r="H346" s="309" t="inlineStr">
        <is>
          <t>[912.0, 1375.0]</t>
        </is>
      </c>
    </row>
    <row r="347">
      <c r="A347" s="621" t="n">
        <v>345</v>
      </c>
      <c r="B347" s="309" t="n">
        <v>912</v>
      </c>
      <c r="C347" s="309" t="n">
        <v>912</v>
      </c>
      <c r="D347" s="309" t="inlineStr"/>
      <c r="E347" s="309" t="inlineStr"/>
      <c r="F347" s="309" t="inlineStr"/>
      <c r="G347" s="309" t="inlineStr"/>
      <c r="H347" s="309" t="inlineStr"/>
    </row>
    <row r="348">
      <c r="A348" s="621" t="n">
        <v>346</v>
      </c>
      <c r="B348" s="309" t="inlineStr"/>
      <c r="C348" s="309" t="n">
        <v>888.228205128205</v>
      </c>
      <c r="D348" s="309" t="inlineStr">
        <is>
          <t>{'Cu', 'ausf_czas', 'Mo', 'aust_czas', 'Ni', 'grubosc', 'Mn'}</t>
        </is>
      </c>
      <c r="E348" s="309" t="n">
        <v>15</v>
      </c>
      <c r="F348" s="309" t="inlineStr">
        <is>
          <t>['ausf_temp']</t>
        </is>
      </c>
      <c r="G348" s="309" t="inlineStr">
        <is>
          <t>[-0.8868793201951524]</t>
        </is>
      </c>
      <c r="H348" s="309" t="inlineStr">
        <is>
          <t>[912.0, 1375.0]</t>
        </is>
      </c>
    </row>
    <row r="349">
      <c r="A349" s="621" t="n">
        <v>347</v>
      </c>
      <c r="B349" s="309" t="inlineStr"/>
      <c r="C349" s="309" t="n">
        <v>888.228205128205</v>
      </c>
      <c r="D349" s="309" t="inlineStr">
        <is>
          <t>{'Cu', 'ausf_czas', 'Mo', 'aust_czas', 'Ni', 'grubosc', 'Mn'}</t>
        </is>
      </c>
      <c r="E349" s="309" t="n">
        <v>15</v>
      </c>
      <c r="F349" s="309" t="inlineStr">
        <is>
          <t>['ausf_temp']</t>
        </is>
      </c>
      <c r="G349" s="309" t="inlineStr">
        <is>
          <t>[-0.8868793201951521]</t>
        </is>
      </c>
      <c r="H349" s="309" t="inlineStr">
        <is>
          <t>[912.0, 1375.0]</t>
        </is>
      </c>
    </row>
    <row r="350">
      <c r="A350" s="621" t="n">
        <v>348</v>
      </c>
      <c r="B350" s="309" t="inlineStr"/>
      <c r="C350" s="309" t="n">
        <v>1293.827993254637</v>
      </c>
      <c r="D350" s="309" t="inlineStr">
        <is>
          <t>{'Cu', 'ausf_czas', 'Mo', 'aust_czas', 'Ni', 'grubosc', 'Mn'}</t>
        </is>
      </c>
      <c r="E350" s="309" t="n">
        <v>18</v>
      </c>
      <c r="F350" s="309" t="inlineStr">
        <is>
          <t>['ausf_temp']</t>
        </is>
      </c>
      <c r="G350" s="309" t="inlineStr">
        <is>
          <t>[-0.8768686609871229]</t>
        </is>
      </c>
      <c r="H350" s="309" t="inlineStr">
        <is>
          <t>[950.0, 1390.0]</t>
        </is>
      </c>
    </row>
    <row r="351">
      <c r="A351" s="621" t="n">
        <v>349</v>
      </c>
      <c r="B351" s="309" t="inlineStr"/>
      <c r="C351" s="309" t="n">
        <v>1293.827993254637</v>
      </c>
      <c r="D351" s="309" t="inlineStr">
        <is>
          <t>{'Cu', 'ausf_czas', 'Mo', 'aust_czas', 'Ni', 'grubosc', 'Mn'}</t>
        </is>
      </c>
      <c r="E351" s="309" t="n">
        <v>18</v>
      </c>
      <c r="F351" s="309" t="inlineStr">
        <is>
          <t>['ausf_temp']</t>
        </is>
      </c>
      <c r="G351" s="309" t="inlineStr">
        <is>
          <t>[-0.8768686609871229]</t>
        </is>
      </c>
      <c r="H351" s="309" t="inlineStr">
        <is>
          <t>[950.0, 1390.0]</t>
        </is>
      </c>
    </row>
    <row r="352">
      <c r="A352" s="621" t="n">
        <v>350</v>
      </c>
      <c r="B352" s="309" t="inlineStr"/>
      <c r="C352" s="309" t="n">
        <v>1284.648752399232</v>
      </c>
      <c r="D352" s="309" t="inlineStr">
        <is>
          <t>{'Cu', 'ausf_czas', 'Mo', 'aust_czas', 'Ni', 'grubosc', 'Mn'}</t>
        </is>
      </c>
      <c r="E352" s="309" t="n">
        <v>18</v>
      </c>
      <c r="F352" s="309" t="inlineStr">
        <is>
          <t>['ausf_temp']</t>
        </is>
      </c>
      <c r="G352" s="309" t="inlineStr">
        <is>
          <t>[-0.8302095188151188]</t>
        </is>
      </c>
      <c r="H352" s="309" t="inlineStr">
        <is>
          <t>[950.0, 1390.0]</t>
        </is>
      </c>
    </row>
    <row r="353">
      <c r="A353" s="621" t="n">
        <v>351</v>
      </c>
      <c r="B353" s="309" t="inlineStr"/>
      <c r="C353" s="309" t="n">
        <v>1304.090707964602</v>
      </c>
      <c r="D353" s="309" t="inlineStr">
        <is>
          <t>{'Cu', 'ausf_czas', 'Mo', 'aust_czas', 'Ni', 'grubosc', 'Mn'}</t>
        </is>
      </c>
      <c r="E353" s="309" t="n">
        <v>18</v>
      </c>
      <c r="F353" s="309" t="inlineStr">
        <is>
          <t>['ausf_temp']</t>
        </is>
      </c>
      <c r="G353" s="309" t="inlineStr">
        <is>
          <t>[-0.9194295227390749]</t>
        </is>
      </c>
      <c r="H353" s="309" t="inlineStr">
        <is>
          <t>[912.0, 1375.0]</t>
        </is>
      </c>
    </row>
    <row r="354">
      <c r="A354" s="621" t="n">
        <v>352</v>
      </c>
      <c r="B354" s="309" t="inlineStr"/>
      <c r="C354" s="309" t="n">
        <v>1275.442307692308</v>
      </c>
      <c r="D354" s="309" t="inlineStr">
        <is>
          <t>{'Cu', 'ausf_czas', 'Mo', 'aust_czas', 'Ni', 'grubosc', 'Mn'}</t>
        </is>
      </c>
      <c r="E354" s="309" t="n">
        <v>16</v>
      </c>
      <c r="F354" s="309" t="inlineStr">
        <is>
          <t>['ausf_temp']</t>
        </is>
      </c>
      <c r="G354" s="309" t="inlineStr">
        <is>
          <t>[-0.8877689704485607]</t>
        </is>
      </c>
      <c r="H354" s="309" t="inlineStr">
        <is>
          <t>[912.0, 1375.0]</t>
        </is>
      </c>
    </row>
    <row r="355">
      <c r="A355" s="621" t="n">
        <v>353</v>
      </c>
      <c r="B355" s="309" t="inlineStr"/>
      <c r="C355" s="309" t="n">
        <v>1263.305128205128</v>
      </c>
      <c r="D355" s="309" t="inlineStr">
        <is>
          <t>{'Cu', 'ausf_czas', 'Mo', 'aust_czas', 'Ni', 'grubosc', 'Mn'}</t>
        </is>
      </c>
      <c r="E355" s="309" t="n">
        <v>15</v>
      </c>
      <c r="F355" s="309" t="inlineStr">
        <is>
          <t>['ausf_temp']</t>
        </is>
      </c>
      <c r="G355" s="309" t="inlineStr">
        <is>
          <t>[-0.8868793201951524]</t>
        </is>
      </c>
      <c r="H355" s="309" t="inlineStr">
        <is>
          <t>[912.0, 1375.0]</t>
        </is>
      </c>
    </row>
    <row r="356">
      <c r="A356" s="621" t="n">
        <v>354</v>
      </c>
      <c r="B356" s="309" t="inlineStr"/>
      <c r="C356" s="309" t="n">
        <v>1263.305128205128</v>
      </c>
      <c r="D356" s="309" t="inlineStr">
        <is>
          <t>{'Cu', 'ausf_czas', 'Mo', 'aust_czas', 'Ni', 'grubosc', 'Mn'}</t>
        </is>
      </c>
      <c r="E356" s="309" t="n">
        <v>15</v>
      </c>
      <c r="F356" s="309" t="inlineStr">
        <is>
          <t>['ausf_temp']</t>
        </is>
      </c>
      <c r="G356" s="309" t="inlineStr">
        <is>
          <t>[-0.8868793201951521]</t>
        </is>
      </c>
      <c r="H356" s="309" t="inlineStr">
        <is>
          <t>[912.0, 1375.0]</t>
        </is>
      </c>
    </row>
    <row r="357">
      <c r="A357" s="621" t="n">
        <v>355</v>
      </c>
      <c r="B357" s="309" t="inlineStr"/>
      <c r="C357" s="309" t="n">
        <v>1205.145025295109</v>
      </c>
      <c r="D357" s="309" t="inlineStr">
        <is>
          <t>{'Cu', 'ausf_czas', 'Mo', 'aust_czas', 'Ni', 'grubosc', 'Mn'}</t>
        </is>
      </c>
      <c r="E357" s="309" t="n">
        <v>18</v>
      </c>
      <c r="F357" s="309" t="inlineStr">
        <is>
          <t>['ausf_temp']</t>
        </is>
      </c>
      <c r="G357" s="309" t="inlineStr">
        <is>
          <t>[-0.8768686609871229]</t>
        </is>
      </c>
      <c r="H357" s="309" t="inlineStr">
        <is>
          <t>[950.0, 1390.0]</t>
        </is>
      </c>
    </row>
    <row r="358">
      <c r="A358" s="621" t="n">
        <v>356</v>
      </c>
      <c r="B358" s="309" t="inlineStr"/>
      <c r="C358" s="309" t="n">
        <v>1205.14502529511</v>
      </c>
      <c r="D358" s="309" t="inlineStr">
        <is>
          <t>{'Cu', 'ausf_czas', 'Mo', 'aust_czas', 'Ni', 'grubosc', 'Mn'}</t>
        </is>
      </c>
      <c r="E358" s="309" t="n">
        <v>18</v>
      </c>
      <c r="F358" s="309" t="inlineStr">
        <is>
          <t>['ausf_temp']</t>
        </is>
      </c>
      <c r="G358" s="309" t="inlineStr">
        <is>
          <t>[-0.8768686609871229]</t>
        </is>
      </c>
      <c r="H358" s="309" t="inlineStr">
        <is>
          <t>[950.0, 1390.0]</t>
        </is>
      </c>
    </row>
    <row r="359">
      <c r="A359" s="621" t="n">
        <v>357</v>
      </c>
      <c r="B359" s="309" t="inlineStr"/>
      <c r="C359" s="309" t="n">
        <v>1196.143953934741</v>
      </c>
      <c r="D359" s="309" t="inlineStr">
        <is>
          <t>{'Cu', 'ausf_czas', 'Mo', 'aust_czas', 'Ni', 'grubosc', 'Mn'}</t>
        </is>
      </c>
      <c r="E359" s="309" t="n">
        <v>18</v>
      </c>
      <c r="F359" s="309" t="inlineStr">
        <is>
          <t>['ausf_temp']</t>
        </is>
      </c>
      <c r="G359" s="309" t="inlineStr">
        <is>
          <t>[-0.8302095188151188]</t>
        </is>
      </c>
      <c r="H359" s="309" t="inlineStr">
        <is>
          <t>[950.0, 1390.0]</t>
        </is>
      </c>
    </row>
    <row r="360">
      <c r="A360" s="621" t="n">
        <v>358</v>
      </c>
      <c r="B360" s="309" t="inlineStr"/>
      <c r="C360" s="309" t="n">
        <v>1192.555309734513</v>
      </c>
      <c r="D360" s="309" t="inlineStr">
        <is>
          <t>{'Cu', 'ausf_czas', 'Mo', 'aust_czas', 'Ni', 'grubosc', 'Mn'}</t>
        </is>
      </c>
      <c r="E360" s="309" t="n">
        <v>18</v>
      </c>
      <c r="F360" s="309" t="inlineStr">
        <is>
          <t>['ausf_temp']</t>
        </is>
      </c>
      <c r="G360" s="309" t="inlineStr">
        <is>
          <t>[-0.9194295227390749]</t>
        </is>
      </c>
      <c r="H360" s="309" t="inlineStr">
        <is>
          <t>[912.0, 1375.0]</t>
        </is>
      </c>
    </row>
    <row r="361">
      <c r="A361" s="621" t="n">
        <v>359</v>
      </c>
      <c r="B361" s="309" t="inlineStr"/>
      <c r="C361" s="309" t="n">
        <v>1177.596153846154</v>
      </c>
      <c r="D361" s="309" t="inlineStr">
        <is>
          <t>{'Cu', 'ausf_czas', 'Mo', 'aust_czas', 'Ni', 'grubosc', 'Mn'}</t>
        </is>
      </c>
      <c r="E361" s="309" t="n">
        <v>16</v>
      </c>
      <c r="F361" s="309" t="inlineStr">
        <is>
          <t>['ausf_temp']</t>
        </is>
      </c>
      <c r="G361" s="309" t="inlineStr">
        <is>
          <t>[-0.8877689704485607]</t>
        </is>
      </c>
      <c r="H361" s="309" t="inlineStr">
        <is>
          <t>[912.0, 1375.0]</t>
        </is>
      </c>
    </row>
    <row r="362">
      <c r="A362" s="621" t="n">
        <v>360</v>
      </c>
      <c r="B362" s="309" t="inlineStr"/>
      <c r="C362" s="309" t="n">
        <v>1169.535897435897</v>
      </c>
      <c r="D362" s="309" t="inlineStr">
        <is>
          <t>{'Cu', 'ausf_czas', 'Mo', 'aust_czas', 'Ni', 'grubosc', 'Mn'}</t>
        </is>
      </c>
      <c r="E362" s="309" t="n">
        <v>15</v>
      </c>
      <c r="F362" s="309" t="inlineStr">
        <is>
          <t>['ausf_temp']</t>
        </is>
      </c>
      <c r="G362" s="309" t="inlineStr">
        <is>
          <t>[-0.8868793201951524]</t>
        </is>
      </c>
      <c r="H362" s="309" t="inlineStr">
        <is>
          <t>[912.0, 1375.0]</t>
        </is>
      </c>
    </row>
    <row r="363">
      <c r="A363" s="621" t="n">
        <v>361</v>
      </c>
      <c r="B363" s="309" t="inlineStr"/>
      <c r="C363" s="309" t="n">
        <v>1169.535897435897</v>
      </c>
      <c r="D363" s="309" t="inlineStr">
        <is>
          <t>{'Cu', 'ausf_czas', 'Mo', 'aust_czas', 'Ni', 'grubosc', 'Mn'}</t>
        </is>
      </c>
      <c r="E363" s="309" t="n">
        <v>15</v>
      </c>
      <c r="F363" s="309" t="inlineStr">
        <is>
          <t>['ausf_temp']</t>
        </is>
      </c>
      <c r="G363" s="309" t="inlineStr">
        <is>
          <t>[-0.8868793201951521]</t>
        </is>
      </c>
      <c r="H363" s="309" t="inlineStr">
        <is>
          <t>[912.0, 1375.0]</t>
        </is>
      </c>
    </row>
    <row r="364">
      <c r="A364" s="621" t="n">
        <v>362</v>
      </c>
      <c r="B364" s="309" t="inlineStr"/>
      <c r="C364" s="309" t="n">
        <v>1116.462057335582</v>
      </c>
      <c r="D364" s="309" t="inlineStr">
        <is>
          <t>{'Cu', 'ausf_czas', 'Mo', 'aust_czas', 'Ni', 'grubosc', 'Mn'}</t>
        </is>
      </c>
      <c r="E364" s="309" t="n">
        <v>18</v>
      </c>
      <c r="F364" s="309" t="inlineStr">
        <is>
          <t>['ausf_temp']</t>
        </is>
      </c>
      <c r="G364" s="309" t="inlineStr">
        <is>
          <t>[-0.8768686609871229]</t>
        </is>
      </c>
      <c r="H364" s="309" t="inlineStr">
        <is>
          <t>[950.0, 1390.0]</t>
        </is>
      </c>
    </row>
    <row r="365">
      <c r="A365" s="621" t="n">
        <v>363</v>
      </c>
      <c r="B365" s="309" t="inlineStr"/>
      <c r="C365" s="309" t="n">
        <v>1116.462057335582</v>
      </c>
      <c r="D365" s="309" t="inlineStr">
        <is>
          <t>{'Cu', 'ausf_czas', 'Mo', 'aust_czas', 'Ni', 'grubosc', 'Mn'}</t>
        </is>
      </c>
      <c r="E365" s="309" t="n">
        <v>18</v>
      </c>
      <c r="F365" s="309" t="inlineStr">
        <is>
          <t>['ausf_temp']</t>
        </is>
      </c>
      <c r="G365" s="309" t="inlineStr">
        <is>
          <t>[-0.8768686609871229]</t>
        </is>
      </c>
      <c r="H365" s="309" t="inlineStr">
        <is>
          <t>[950.0, 1390.0]</t>
        </is>
      </c>
    </row>
    <row r="366">
      <c r="A366" s="621" t="n">
        <v>364</v>
      </c>
      <c r="B366" s="309" t="inlineStr"/>
      <c r="C366" s="309" t="n">
        <v>1107.639155470249</v>
      </c>
      <c r="D366" s="309" t="inlineStr">
        <is>
          <t>{'Cu', 'ausf_czas', 'Mo', 'aust_czas', 'Ni', 'grubosc', 'Mn'}</t>
        </is>
      </c>
      <c r="E366" s="309" t="n">
        <v>18</v>
      </c>
      <c r="F366" s="309" t="inlineStr">
        <is>
          <t>['ausf_temp']</t>
        </is>
      </c>
      <c r="G366" s="309" t="inlineStr">
        <is>
          <t>[-0.8302095188151188]</t>
        </is>
      </c>
      <c r="H366" s="309" t="inlineStr">
        <is>
          <t>[950.0, 1390.0]</t>
        </is>
      </c>
    </row>
    <row r="367">
      <c r="A367" s="621" t="n">
        <v>365</v>
      </c>
      <c r="B367" s="309" t="inlineStr"/>
      <c r="C367" s="309" t="n">
        <v>1081.019911504425</v>
      </c>
      <c r="D367" s="309" t="inlineStr">
        <is>
          <t>{'Cu', 'ausf_czas', 'Mo', 'aust_czas', 'Ni', 'grubosc', 'Mn'}</t>
        </is>
      </c>
      <c r="E367" s="309" t="n">
        <v>18</v>
      </c>
      <c r="F367" s="309" t="inlineStr">
        <is>
          <t>['ausf_temp']</t>
        </is>
      </c>
      <c r="G367" s="309" t="inlineStr">
        <is>
          <t>[-0.9194295227390749]</t>
        </is>
      </c>
      <c r="H367" s="309" t="inlineStr">
        <is>
          <t>[912.0, 1375.0]</t>
        </is>
      </c>
    </row>
    <row r="368">
      <c r="A368" s="621" t="n">
        <v>366</v>
      </c>
      <c r="B368" s="309" t="n">
        <v>956</v>
      </c>
      <c r="C368" s="309" t="n">
        <v>956</v>
      </c>
      <c r="D368" s="309" t="inlineStr"/>
      <c r="E368" s="309" t="inlineStr"/>
      <c r="F368" s="309" t="inlineStr"/>
      <c r="G368" s="309" t="inlineStr"/>
      <c r="H368" s="309" t="inlineStr"/>
    </row>
    <row r="369">
      <c r="A369" s="621" t="n">
        <v>367</v>
      </c>
      <c r="B369" s="309" t="inlineStr"/>
      <c r="C369" s="309" t="n">
        <v>1075.766666666666</v>
      </c>
      <c r="D369" s="309" t="inlineStr">
        <is>
          <t>{'Cu', 'ausf_czas', 'Mo', 'aust_czas', 'Ni', 'grubosc', 'Mn'}</t>
        </is>
      </c>
      <c r="E369" s="309" t="n">
        <v>15</v>
      </c>
      <c r="F369" s="309" t="inlineStr">
        <is>
          <t>['ausf_temp']</t>
        </is>
      </c>
      <c r="G369" s="309" t="inlineStr">
        <is>
          <t>[-0.8868793201951524]</t>
        </is>
      </c>
      <c r="H369" s="309" t="inlineStr">
        <is>
          <t>[912.0, 1375.0]</t>
        </is>
      </c>
    </row>
    <row r="370">
      <c r="A370" s="621" t="n">
        <v>368</v>
      </c>
      <c r="B370" s="309" t="inlineStr"/>
      <c r="C370" s="309" t="n">
        <v>1075.766666666667</v>
      </c>
      <c r="D370" s="309" t="inlineStr">
        <is>
          <t>{'Cu', 'ausf_czas', 'Mo', 'aust_czas', 'Ni', 'grubosc', 'Mn'}</t>
        </is>
      </c>
      <c r="E370" s="309" t="n">
        <v>15</v>
      </c>
      <c r="F370" s="309" t="inlineStr">
        <is>
          <t>['ausf_temp']</t>
        </is>
      </c>
      <c r="G370" s="309" t="inlineStr">
        <is>
          <t>[-0.8868793201951521]</t>
        </is>
      </c>
      <c r="H370" s="309" t="inlineStr">
        <is>
          <t>[912.0, 1375.0]</t>
        </is>
      </c>
    </row>
    <row r="371">
      <c r="A371" s="621" t="n">
        <v>369</v>
      </c>
      <c r="B371" s="309" t="inlineStr"/>
      <c r="C371" s="309" t="n">
        <v>1027.779089376054</v>
      </c>
      <c r="D371" s="309" t="inlineStr">
        <is>
          <t>{'Cu', 'ausf_czas', 'Mo', 'aust_czas', 'Ni', 'grubosc', 'Mn'}</t>
        </is>
      </c>
      <c r="E371" s="309" t="n">
        <v>18</v>
      </c>
      <c r="F371" s="309" t="inlineStr">
        <is>
          <t>['ausf_temp']</t>
        </is>
      </c>
      <c r="G371" s="309" t="inlineStr">
        <is>
          <t>[-0.8768686609871229]</t>
        </is>
      </c>
      <c r="H371" s="309" t="inlineStr">
        <is>
          <t>[950.0, 1390.0]</t>
        </is>
      </c>
    </row>
    <row r="372">
      <c r="A372" s="621" t="n">
        <v>370</v>
      </c>
      <c r="B372" s="309" t="inlineStr"/>
      <c r="C372" s="309" t="n">
        <v>1027.779089376054</v>
      </c>
      <c r="D372" s="309" t="inlineStr">
        <is>
          <t>{'Cu', 'ausf_czas', 'Mo', 'aust_czas', 'Ni', 'grubosc', 'Mn'}</t>
        </is>
      </c>
      <c r="E372" s="309" t="n">
        <v>18</v>
      </c>
      <c r="F372" s="309" t="inlineStr">
        <is>
          <t>['ausf_temp']</t>
        </is>
      </c>
      <c r="G372" s="309" t="inlineStr">
        <is>
          <t>[-0.8768686609871229]</t>
        </is>
      </c>
      <c r="H372" s="309" t="inlineStr">
        <is>
          <t>[950.0, 1390.0]</t>
        </is>
      </c>
    </row>
    <row r="373">
      <c r="A373" s="621" t="n">
        <v>371</v>
      </c>
      <c r="B373" s="309" t="inlineStr"/>
      <c r="C373" s="309" t="n">
        <v>1019.134357005758</v>
      </c>
      <c r="D373" s="309" t="inlineStr">
        <is>
          <t>{'Cu', 'ausf_czas', 'Mo', 'aust_czas', 'Ni', 'grubosc', 'Mn'}</t>
        </is>
      </c>
      <c r="E373" s="309" t="n">
        <v>18</v>
      </c>
      <c r="F373" s="309" t="inlineStr">
        <is>
          <t>['ausf_temp']</t>
        </is>
      </c>
      <c r="G373" s="309" t="inlineStr">
        <is>
          <t>[-0.8302095188151188]</t>
        </is>
      </c>
      <c r="H373" s="309" t="inlineStr">
        <is>
          <t>[950.0, 1390.0]</t>
        </is>
      </c>
    </row>
    <row r="374">
      <c r="A374" s="621" t="n">
        <v>372</v>
      </c>
      <c r="B374" s="309" t="inlineStr"/>
      <c r="C374" s="309" t="n">
        <v>969.4845132743362</v>
      </c>
      <c r="D374" s="309" t="inlineStr">
        <is>
          <t>{'Cu', 'ausf_czas', 'Mo', 'aust_czas', 'Ni', 'grubosc', 'Mn'}</t>
        </is>
      </c>
      <c r="E374" s="309" t="n">
        <v>18</v>
      </c>
      <c r="F374" s="309" t="inlineStr">
        <is>
          <t>['ausf_temp']</t>
        </is>
      </c>
      <c r="G374" s="309" t="inlineStr">
        <is>
          <t>[-0.9194295227390749]</t>
        </is>
      </c>
      <c r="H374" s="309" t="inlineStr">
        <is>
          <t>[912.0, 1375.0]</t>
        </is>
      </c>
    </row>
    <row r="375">
      <c r="A375" s="621" t="n">
        <v>373</v>
      </c>
      <c r="B375" s="309" t="inlineStr"/>
      <c r="C375" s="309" t="n">
        <v>981.9038461538462</v>
      </c>
      <c r="D375" s="309" t="inlineStr">
        <is>
          <t>{'Cu', 'ausf_czas', 'Mo', 'aust_czas', 'Ni', 'grubosc', 'Mn'}</t>
        </is>
      </c>
      <c r="E375" s="309" t="n">
        <v>16</v>
      </c>
      <c r="F375" s="309" t="inlineStr">
        <is>
          <t>['ausf_temp']</t>
        </is>
      </c>
      <c r="G375" s="309" t="inlineStr">
        <is>
          <t>[-0.8877689704485607]</t>
        </is>
      </c>
      <c r="H375" s="309" t="inlineStr">
        <is>
          <t>[912.0, 1375.0]</t>
        </is>
      </c>
    </row>
    <row r="376">
      <c r="A376" s="621" t="n">
        <v>374</v>
      </c>
      <c r="B376" s="309" t="inlineStr"/>
      <c r="C376" s="309" t="n">
        <v>981.9974358974357</v>
      </c>
      <c r="D376" s="309" t="inlineStr">
        <is>
          <t>{'Cu', 'ausf_czas', 'Mo', 'aust_czas', 'Ni', 'grubosc', 'Mn'}</t>
        </is>
      </c>
      <c r="E376" s="309" t="n">
        <v>15</v>
      </c>
      <c r="F376" s="309" t="inlineStr">
        <is>
          <t>['ausf_temp']</t>
        </is>
      </c>
      <c r="G376" s="309" t="inlineStr">
        <is>
          <t>[-0.8868793201951524]</t>
        </is>
      </c>
      <c r="H376" s="309" t="inlineStr">
        <is>
          <t>[912.0, 1375.0]</t>
        </is>
      </c>
    </row>
    <row r="377">
      <c r="A377" s="621" t="n">
        <v>375</v>
      </c>
      <c r="B377" s="309" t="inlineStr"/>
      <c r="C377" s="309" t="n">
        <v>981.9974358974357</v>
      </c>
      <c r="D377" s="309" t="inlineStr">
        <is>
          <t>{'Cu', 'ausf_czas', 'Mo', 'aust_czas', 'Ni', 'grubosc', 'Mn'}</t>
        </is>
      </c>
      <c r="E377" s="309" t="n">
        <v>15</v>
      </c>
      <c r="F377" s="309" t="inlineStr">
        <is>
          <t>['ausf_temp']</t>
        </is>
      </c>
      <c r="G377" s="309" t="inlineStr">
        <is>
          <t>[-0.8868793201951521]</t>
        </is>
      </c>
      <c r="H377" s="309" t="inlineStr">
        <is>
          <t>[912.0, 1375.0]</t>
        </is>
      </c>
    </row>
    <row r="378">
      <c r="A378" s="621" t="n">
        <v>376</v>
      </c>
      <c r="B378" s="309" t="inlineStr"/>
      <c r="C378" s="309" t="n">
        <v>939.0961214165261</v>
      </c>
      <c r="D378" s="309" t="inlineStr">
        <is>
          <t>{'Cu', 'ausf_czas', 'Mo', 'aust_czas', 'Ni', 'grubosc', 'Mn'}</t>
        </is>
      </c>
      <c r="E378" s="309" t="n">
        <v>18</v>
      </c>
      <c r="F378" s="309" t="inlineStr">
        <is>
          <t>['ausf_temp']</t>
        </is>
      </c>
      <c r="G378" s="309" t="inlineStr">
        <is>
          <t>[-0.8768686609871229]</t>
        </is>
      </c>
      <c r="H378" s="309" t="inlineStr">
        <is>
          <t>[950.0, 1390.0]</t>
        </is>
      </c>
    </row>
    <row r="379">
      <c r="A379" s="621" t="n">
        <v>377</v>
      </c>
      <c r="B379" s="309" t="inlineStr"/>
      <c r="C379" s="309" t="n">
        <v>939.0961214165261</v>
      </c>
      <c r="D379" s="309" t="inlineStr">
        <is>
          <t>{'Cu', 'ausf_czas', 'Mo', 'aust_czas', 'Ni', 'grubosc', 'Mn'}</t>
        </is>
      </c>
      <c r="E379" s="309" t="n">
        <v>18</v>
      </c>
      <c r="F379" s="309" t="inlineStr">
        <is>
          <t>['ausf_temp']</t>
        </is>
      </c>
      <c r="G379" s="309" t="inlineStr">
        <is>
          <t>[-0.8768686609871229]</t>
        </is>
      </c>
      <c r="H379" s="309" t="inlineStr">
        <is>
          <t>[950.0, 1390.0]</t>
        </is>
      </c>
    </row>
    <row r="380">
      <c r="A380" s="621" t="n">
        <v>378</v>
      </c>
      <c r="B380" s="309" t="inlineStr"/>
      <c r="C380" s="309" t="n">
        <v>930.6295585412668</v>
      </c>
      <c r="D380" s="309" t="inlineStr">
        <is>
          <t>{'Cu', 'ausf_czas', 'Mo', 'aust_czas', 'Ni', 'grubosc', 'Mn'}</t>
        </is>
      </c>
      <c r="E380" s="309" t="n">
        <v>18</v>
      </c>
      <c r="F380" s="309" t="inlineStr">
        <is>
          <t>['ausf_temp']</t>
        </is>
      </c>
      <c r="G380" s="309" t="inlineStr">
        <is>
          <t>[-0.8302095188151188]</t>
        </is>
      </c>
      <c r="H380" s="309" t="inlineStr">
        <is>
          <t>[950.0, 1390.0]</t>
        </is>
      </c>
    </row>
    <row r="381">
      <c r="A381" s="621" t="n">
        <v>379</v>
      </c>
      <c r="B381" s="309" t="inlineStr"/>
      <c r="C381" s="309" t="n">
        <v>857.9491150442477</v>
      </c>
      <c r="D381" s="309" t="inlineStr">
        <is>
          <t>{'Cu', 'ausf_czas', 'Mo', 'aust_czas', 'Ni', 'grubosc', 'Mn'}</t>
        </is>
      </c>
      <c r="E381" s="309" t="n">
        <v>18</v>
      </c>
      <c r="F381" s="309" t="inlineStr">
        <is>
          <t>['ausf_temp']</t>
        </is>
      </c>
      <c r="G381" s="309" t="inlineStr">
        <is>
          <t>[-0.9194295227390749]</t>
        </is>
      </c>
      <c r="H381" s="309" t="inlineStr">
        <is>
          <t>[912.0, 1375.0]</t>
        </is>
      </c>
    </row>
    <row r="382">
      <c r="A382" s="621" t="n">
        <v>380</v>
      </c>
      <c r="B382" s="309" t="inlineStr"/>
      <c r="C382" s="309" t="n">
        <v>884.0576923076924</v>
      </c>
      <c r="D382" s="309" t="inlineStr">
        <is>
          <t>{'Cu', 'ausf_czas', 'Mo', 'aust_czas', 'Ni', 'grubosc', 'Mn'}</t>
        </is>
      </c>
      <c r="E382" s="309" t="n">
        <v>16</v>
      </c>
      <c r="F382" s="309" t="inlineStr">
        <is>
          <t>['ausf_temp']</t>
        </is>
      </c>
      <c r="G382" s="309" t="inlineStr">
        <is>
          <t>[-0.8877689704485607]</t>
        </is>
      </c>
      <c r="H382" s="309" t="inlineStr">
        <is>
          <t>[912.0, 1375.0]</t>
        </is>
      </c>
    </row>
    <row r="383">
      <c r="A383" s="621" t="n">
        <v>381</v>
      </c>
      <c r="B383" s="309" t="inlineStr"/>
      <c r="C383" s="309" t="n">
        <v>888.228205128205</v>
      </c>
      <c r="D383" s="309" t="inlineStr">
        <is>
          <t>{'Cu', 'ausf_czas', 'Mo', 'aust_czas', 'Ni', 'grubosc', 'Mn'}</t>
        </is>
      </c>
      <c r="E383" s="309" t="n">
        <v>15</v>
      </c>
      <c r="F383" s="309" t="inlineStr">
        <is>
          <t>['ausf_temp']</t>
        </is>
      </c>
      <c r="G383" s="309" t="inlineStr">
        <is>
          <t>[-0.8868793201951524]</t>
        </is>
      </c>
      <c r="H383" s="309" t="inlineStr">
        <is>
          <t>[912.0, 1375.0]</t>
        </is>
      </c>
    </row>
    <row r="384">
      <c r="A384" s="621" t="n">
        <v>382</v>
      </c>
      <c r="B384" s="309" t="inlineStr"/>
      <c r="C384" s="309" t="n">
        <v>888.228205128205</v>
      </c>
      <c r="D384" s="309" t="inlineStr">
        <is>
          <t>{'Cu', 'ausf_czas', 'Mo', 'aust_czas', 'Ni', 'grubosc', 'Mn'}</t>
        </is>
      </c>
      <c r="E384" s="309" t="n">
        <v>15</v>
      </c>
      <c r="F384" s="309" t="inlineStr">
        <is>
          <t>['ausf_temp']</t>
        </is>
      </c>
      <c r="G384" s="309" t="inlineStr">
        <is>
          <t>[-0.8868793201951521]</t>
        </is>
      </c>
      <c r="H384" s="309" t="inlineStr">
        <is>
          <t>[912.0, 1375.0]</t>
        </is>
      </c>
    </row>
    <row r="385">
      <c r="A385" s="621" t="n">
        <v>383</v>
      </c>
      <c r="B385" s="309" t="n">
        <v>961</v>
      </c>
      <c r="C385" s="309" t="n">
        <v>961</v>
      </c>
      <c r="D385" s="309" t="inlineStr"/>
      <c r="E385" s="309" t="inlineStr"/>
      <c r="F385" s="309" t="inlineStr"/>
      <c r="G385" s="309" t="inlineStr"/>
      <c r="H385" s="309" t="inlineStr"/>
    </row>
    <row r="386">
      <c r="A386" s="621" t="n">
        <v>384</v>
      </c>
      <c r="B386" s="309" t="n">
        <v>1065</v>
      </c>
      <c r="C386" s="309" t="n">
        <v>1065</v>
      </c>
      <c r="D386" s="309" t="inlineStr"/>
      <c r="E386" s="309" t="inlineStr"/>
      <c r="F386" s="309" t="inlineStr"/>
      <c r="G386" s="309" t="inlineStr"/>
      <c r="H386" s="309" t="inlineStr"/>
    </row>
    <row r="387">
      <c r="A387" s="621" t="n">
        <v>385</v>
      </c>
      <c r="B387" s="309" t="n">
        <v>1052</v>
      </c>
      <c r="C387" s="309" t="n">
        <v>1052</v>
      </c>
      <c r="D387" s="309" t="inlineStr"/>
      <c r="E387" s="309" t="inlineStr"/>
      <c r="F387" s="309" t="inlineStr"/>
      <c r="G387" s="309" t="inlineStr"/>
      <c r="H387" s="309" t="inlineStr"/>
    </row>
    <row r="388">
      <c r="A388" s="621" t="n">
        <v>386</v>
      </c>
      <c r="B388" s="309" t="n">
        <v>1065</v>
      </c>
      <c r="C388" s="309" t="n">
        <v>1065</v>
      </c>
      <c r="D388" s="309" t="inlineStr"/>
      <c r="E388" s="309" t="inlineStr"/>
      <c r="F388" s="309" t="inlineStr"/>
      <c r="G388" s="309" t="inlineStr"/>
      <c r="H388" s="309" t="inlineStr"/>
    </row>
    <row r="389">
      <c r="A389" s="621" t="n">
        <v>387</v>
      </c>
      <c r="B389" s="309" t="n">
        <v>1052</v>
      </c>
      <c r="C389" s="309" t="n">
        <v>1052</v>
      </c>
      <c r="D389" s="309" t="inlineStr"/>
      <c r="E389" s="309" t="inlineStr"/>
      <c r="F389" s="309" t="inlineStr"/>
      <c r="G389" s="309" t="inlineStr"/>
      <c r="H389" s="309" t="inlineStr"/>
    </row>
    <row r="390">
      <c r="A390" s="621" t="n">
        <v>388</v>
      </c>
      <c r="B390" s="309" t="n">
        <v>1052</v>
      </c>
      <c r="C390" s="309" t="n">
        <v>1052</v>
      </c>
      <c r="D390" s="309" t="inlineStr"/>
      <c r="E390" s="309" t="inlineStr"/>
      <c r="F390" s="309" t="inlineStr"/>
      <c r="G390" s="309" t="inlineStr"/>
      <c r="H390" s="309" t="inlineStr"/>
    </row>
    <row r="391">
      <c r="A391" s="621" t="n">
        <v>389</v>
      </c>
      <c r="B391" s="309" t="n">
        <v>1065</v>
      </c>
      <c r="C391" s="309" t="n">
        <v>1065</v>
      </c>
      <c r="D391" s="309" t="inlineStr"/>
      <c r="E391" s="309" t="inlineStr"/>
      <c r="F391" s="309" t="inlineStr"/>
      <c r="G391" s="309" t="inlineStr"/>
      <c r="H391" s="309" t="inlineStr"/>
    </row>
    <row r="392">
      <c r="A392" s="621" t="n">
        <v>390</v>
      </c>
      <c r="B392" s="309" t="n">
        <v>1078</v>
      </c>
      <c r="C392" s="309" t="n">
        <v>1078</v>
      </c>
      <c r="D392" s="309" t="inlineStr"/>
      <c r="E392" s="309" t="inlineStr"/>
      <c r="F392" s="309" t="inlineStr"/>
      <c r="G392" s="309" t="inlineStr"/>
      <c r="H392" s="309" t="inlineStr"/>
    </row>
    <row r="393">
      <c r="A393" s="621" t="n">
        <v>391</v>
      </c>
      <c r="B393" s="309" t="n">
        <v>1078</v>
      </c>
      <c r="C393" s="309" t="n">
        <v>1078</v>
      </c>
      <c r="D393" s="309" t="inlineStr"/>
      <c r="E393" s="309" t="inlineStr"/>
      <c r="F393" s="309" t="inlineStr"/>
      <c r="G393" s="309" t="inlineStr"/>
      <c r="H393" s="309" t="inlineStr"/>
    </row>
    <row r="394">
      <c r="A394" s="621" t="n">
        <v>392</v>
      </c>
      <c r="B394" s="309" t="n">
        <v>1078</v>
      </c>
      <c r="C394" s="309" t="n">
        <v>1078</v>
      </c>
      <c r="D394" s="309" t="inlineStr"/>
      <c r="E394" s="309" t="inlineStr"/>
      <c r="F394" s="309" t="inlineStr"/>
      <c r="G394" s="309" t="inlineStr"/>
      <c r="H394" s="309" t="inlineStr"/>
    </row>
    <row r="395">
      <c r="A395" s="621" t="n">
        <v>393</v>
      </c>
      <c r="B395" s="309" t="n">
        <v>1091</v>
      </c>
      <c r="C395" s="309" t="n">
        <v>1091</v>
      </c>
      <c r="D395" s="309" t="inlineStr"/>
      <c r="E395" s="309" t="inlineStr"/>
      <c r="F395" s="309" t="inlineStr"/>
      <c r="G395" s="309" t="inlineStr"/>
      <c r="H395" s="309" t="inlineStr"/>
    </row>
    <row r="396">
      <c r="A396" s="621" t="n">
        <v>394</v>
      </c>
      <c r="B396" s="309" t="n">
        <v>1065</v>
      </c>
      <c r="C396" s="309" t="n">
        <v>1065</v>
      </c>
      <c r="D396" s="309" t="inlineStr"/>
      <c r="E396" s="309" t="inlineStr"/>
      <c r="F396" s="309" t="inlineStr"/>
      <c r="G396" s="309" t="inlineStr"/>
      <c r="H396" s="309" t="inlineStr"/>
    </row>
    <row r="397">
      <c r="A397" s="621" t="n">
        <v>395</v>
      </c>
      <c r="B397" s="309" t="n">
        <v>1052</v>
      </c>
      <c r="C397" s="309" t="n">
        <v>1052</v>
      </c>
      <c r="D397" s="309" t="inlineStr"/>
      <c r="E397" s="309" t="inlineStr"/>
      <c r="F397" s="309" t="inlineStr"/>
      <c r="G397" s="309" t="inlineStr"/>
      <c r="H397" s="309" t="inlineStr"/>
    </row>
    <row r="398">
      <c r="A398" s="621" t="n">
        <v>396</v>
      </c>
      <c r="B398" s="309" t="n">
        <v>1039</v>
      </c>
      <c r="C398" s="309" t="n">
        <v>1039</v>
      </c>
      <c r="D398" s="309" t="inlineStr"/>
      <c r="E398" s="309" t="inlineStr"/>
      <c r="F398" s="309" t="inlineStr"/>
      <c r="G398" s="309" t="inlineStr"/>
      <c r="H398" s="309" t="inlineStr"/>
    </row>
    <row r="399">
      <c r="A399" s="621" t="n">
        <v>397</v>
      </c>
      <c r="B399" s="309" t="n">
        <v>1039</v>
      </c>
      <c r="C399" s="309" t="n">
        <v>1039</v>
      </c>
      <c r="D399" s="309" t="inlineStr"/>
      <c r="E399" s="309" t="inlineStr"/>
      <c r="F399" s="309" t="inlineStr"/>
      <c r="G399" s="309" t="inlineStr"/>
      <c r="H399" s="309" t="inlineStr"/>
    </row>
    <row r="400">
      <c r="A400" s="621" t="n">
        <v>398</v>
      </c>
      <c r="B400" s="309" t="n">
        <v>1013</v>
      </c>
      <c r="C400" s="309" t="n">
        <v>1013</v>
      </c>
      <c r="D400" s="309" t="inlineStr"/>
      <c r="E400" s="309" t="inlineStr"/>
      <c r="F400" s="309" t="inlineStr"/>
      <c r="G400" s="309" t="inlineStr"/>
      <c r="H400" s="309" t="inlineStr"/>
    </row>
    <row r="401">
      <c r="A401" s="621" t="n">
        <v>399</v>
      </c>
      <c r="B401" s="309" t="n">
        <v>1026</v>
      </c>
      <c r="C401" s="309" t="n">
        <v>1026</v>
      </c>
      <c r="D401" s="309" t="inlineStr"/>
      <c r="E401" s="309" t="inlineStr"/>
      <c r="F401" s="309" t="inlineStr"/>
      <c r="G401" s="309" t="inlineStr"/>
      <c r="H401" s="309" t="inlineStr"/>
    </row>
    <row r="402">
      <c r="A402" s="621" t="n">
        <v>400</v>
      </c>
      <c r="B402" s="309" t="n">
        <v>1039</v>
      </c>
      <c r="C402" s="309" t="n">
        <v>1039</v>
      </c>
      <c r="D402" s="309" t="inlineStr"/>
      <c r="E402" s="309" t="inlineStr"/>
      <c r="F402" s="309" t="inlineStr"/>
      <c r="G402" s="309" t="inlineStr"/>
      <c r="H402" s="309" t="inlineStr"/>
    </row>
    <row r="403">
      <c r="A403" s="621" t="n">
        <v>401</v>
      </c>
      <c r="B403" s="309" t="n">
        <v>961</v>
      </c>
      <c r="C403" s="309" t="n">
        <v>961</v>
      </c>
      <c r="D403" s="309" t="inlineStr"/>
      <c r="E403" s="309" t="inlineStr"/>
      <c r="F403" s="309" t="inlineStr"/>
      <c r="G403" s="309" t="inlineStr"/>
      <c r="H403" s="309" t="inlineStr"/>
    </row>
    <row r="404">
      <c r="A404" s="621" t="n">
        <v>402</v>
      </c>
      <c r="B404" s="309" t="n">
        <v>1065</v>
      </c>
      <c r="C404" s="309" t="n">
        <v>1065</v>
      </c>
      <c r="D404" s="309" t="inlineStr"/>
      <c r="E404" s="309" t="inlineStr"/>
      <c r="F404" s="309" t="inlineStr"/>
      <c r="G404" s="309" t="inlineStr"/>
      <c r="H404" s="309" t="inlineStr"/>
    </row>
    <row r="405">
      <c r="A405" s="621" t="n">
        <v>403</v>
      </c>
      <c r="B405" s="309" t="n">
        <v>1026</v>
      </c>
      <c r="C405" s="309" t="n">
        <v>1026</v>
      </c>
      <c r="D405" s="309" t="inlineStr"/>
      <c r="E405" s="309" t="inlineStr"/>
      <c r="F405" s="309" t="inlineStr"/>
      <c r="G405" s="309" t="inlineStr"/>
      <c r="H405" s="309" t="inlineStr"/>
    </row>
    <row r="406">
      <c r="A406" s="621" t="n">
        <v>404</v>
      </c>
      <c r="B406" s="309" t="n">
        <v>896</v>
      </c>
      <c r="C406" s="309" t="n">
        <v>896</v>
      </c>
      <c r="D406" s="309" t="inlineStr"/>
      <c r="E406" s="309" t="inlineStr"/>
      <c r="F406" s="309" t="inlineStr"/>
      <c r="G406" s="309" t="inlineStr"/>
      <c r="H406" s="309" t="inlineStr"/>
    </row>
    <row r="407">
      <c r="A407" s="621" t="n">
        <v>405</v>
      </c>
      <c r="B407" s="309" t="n">
        <v>1065</v>
      </c>
      <c r="C407" s="309" t="n">
        <v>1065</v>
      </c>
      <c r="D407" s="309" t="inlineStr"/>
      <c r="E407" s="309" t="inlineStr"/>
      <c r="F407" s="309" t="inlineStr"/>
      <c r="G407" s="309" t="inlineStr"/>
      <c r="H407" s="309" t="inlineStr"/>
    </row>
    <row r="408">
      <c r="A408" s="621" t="n">
        <v>406</v>
      </c>
      <c r="B408" s="309" t="n">
        <v>1026</v>
      </c>
      <c r="C408" s="309" t="n">
        <v>1026</v>
      </c>
      <c r="D408" s="309" t="inlineStr"/>
      <c r="E408" s="309" t="inlineStr"/>
      <c r="F408" s="309" t="inlineStr"/>
      <c r="G408" s="309" t="inlineStr"/>
      <c r="H408" s="309" t="inlineStr"/>
    </row>
    <row r="409">
      <c r="A409" s="621" t="n">
        <v>407</v>
      </c>
      <c r="B409" s="309" t="n">
        <v>875</v>
      </c>
      <c r="C409" s="309" t="n">
        <v>875</v>
      </c>
      <c r="D409" s="309" t="inlineStr"/>
      <c r="E409" s="309" t="inlineStr"/>
      <c r="F409" s="309" t="inlineStr"/>
      <c r="G409" s="309" t="inlineStr"/>
      <c r="H409" s="309" t="inlineStr"/>
    </row>
    <row r="410">
      <c r="A410" s="621" t="n">
        <v>408</v>
      </c>
      <c r="B410" s="309" t="n">
        <v>1161</v>
      </c>
      <c r="C410" s="309" t="n">
        <v>1161</v>
      </c>
      <c r="D410" s="309" t="inlineStr"/>
      <c r="E410" s="309" t="inlineStr"/>
      <c r="F410" s="309" t="inlineStr"/>
      <c r="G410" s="309" t="inlineStr"/>
      <c r="H410" s="309" t="inlineStr"/>
    </row>
    <row r="411">
      <c r="A411" s="621" t="n">
        <v>409</v>
      </c>
      <c r="B411" s="309" t="n">
        <v>1275</v>
      </c>
      <c r="C411" s="309" t="n">
        <v>1275</v>
      </c>
      <c r="D411" s="309" t="inlineStr"/>
      <c r="E411" s="309" t="inlineStr"/>
      <c r="F411" s="309" t="inlineStr"/>
      <c r="G411" s="309" t="inlineStr"/>
      <c r="H411" s="309" t="inlineStr"/>
    </row>
    <row r="412">
      <c r="A412" s="621" t="n">
        <v>410</v>
      </c>
      <c r="B412" s="309" t="n">
        <v>950</v>
      </c>
      <c r="C412" s="309" t="n">
        <v>950</v>
      </c>
      <c r="D412" s="309" t="inlineStr"/>
      <c r="E412" s="309" t="inlineStr"/>
      <c r="F412" s="309" t="inlineStr"/>
      <c r="G412" s="309" t="inlineStr"/>
      <c r="H412" s="309" t="inlineStr"/>
    </row>
    <row r="413">
      <c r="A413" s="621" t="n">
        <v>411</v>
      </c>
      <c r="B413" s="309" t="n">
        <v>1168</v>
      </c>
      <c r="C413" s="309" t="n">
        <v>1168</v>
      </c>
      <c r="D413" s="309" t="inlineStr"/>
      <c r="E413" s="309" t="inlineStr"/>
      <c r="F413" s="309" t="inlineStr"/>
      <c r="G413" s="309" t="inlineStr"/>
      <c r="H413" s="309" t="inlineStr"/>
    </row>
    <row r="414">
      <c r="A414" s="621" t="n">
        <v>412</v>
      </c>
      <c r="B414" s="309" t="n">
        <v>1485</v>
      </c>
      <c r="C414" s="309" t="n">
        <v>1485</v>
      </c>
      <c r="D414" s="309" t="inlineStr"/>
      <c r="E414" s="309" t="inlineStr"/>
      <c r="F414" s="309" t="inlineStr"/>
      <c r="G414" s="309" t="inlineStr"/>
      <c r="H414" s="309" t="inlineStr"/>
    </row>
    <row r="415">
      <c r="A415" s="621" t="n">
        <v>413</v>
      </c>
      <c r="B415" s="309" t="n">
        <v>1528</v>
      </c>
      <c r="C415" s="309" t="n">
        <v>1528</v>
      </c>
      <c r="D415" s="309" t="inlineStr"/>
      <c r="E415" s="309" t="inlineStr"/>
      <c r="F415" s="309" t="inlineStr"/>
      <c r="G415" s="309" t="inlineStr"/>
      <c r="H415" s="309" t="inlineStr"/>
    </row>
    <row r="416">
      <c r="A416" s="621" t="n">
        <v>414</v>
      </c>
      <c r="B416" s="309" t="n">
        <v>1522</v>
      </c>
      <c r="C416" s="309" t="n">
        <v>1522</v>
      </c>
      <c r="D416" s="309" t="inlineStr"/>
      <c r="E416" s="309" t="inlineStr"/>
      <c r="F416" s="309" t="inlineStr"/>
      <c r="G416" s="309" t="inlineStr"/>
      <c r="H416" s="309" t="inlineStr"/>
    </row>
    <row r="417">
      <c r="A417" s="621" t="n">
        <v>415</v>
      </c>
      <c r="B417" s="309" t="n">
        <v>1470</v>
      </c>
      <c r="C417" s="309" t="n">
        <v>1470</v>
      </c>
      <c r="D417" s="309" t="inlineStr"/>
      <c r="E417" s="309" t="inlineStr"/>
      <c r="F417" s="309" t="inlineStr"/>
      <c r="G417" s="309" t="inlineStr"/>
      <c r="H417" s="309" t="inlineStr"/>
    </row>
    <row r="418">
      <c r="A418" s="621" t="n">
        <v>416</v>
      </c>
      <c r="B418" s="309" t="n">
        <v>1326</v>
      </c>
      <c r="C418" s="309" t="n">
        <v>1326</v>
      </c>
      <c r="D418" s="309" t="inlineStr"/>
      <c r="E418" s="309" t="inlineStr"/>
      <c r="F418" s="309" t="inlineStr"/>
      <c r="G418" s="309" t="inlineStr"/>
      <c r="H418" s="309" t="inlineStr"/>
    </row>
    <row r="419">
      <c r="A419" s="621" t="n">
        <v>417</v>
      </c>
      <c r="B419" s="309" t="n">
        <v>1277</v>
      </c>
      <c r="C419" s="309" t="n">
        <v>1277</v>
      </c>
      <c r="D419" s="309" t="inlineStr"/>
      <c r="E419" s="309" t="inlineStr"/>
      <c r="F419" s="309" t="inlineStr"/>
      <c r="G419" s="309" t="inlineStr"/>
      <c r="H419" s="309" t="inlineStr"/>
    </row>
    <row r="420">
      <c r="A420" s="621" t="n">
        <v>418</v>
      </c>
      <c r="B420" s="309" t="n">
        <v>1185</v>
      </c>
      <c r="C420" s="309" t="n">
        <v>1185</v>
      </c>
      <c r="D420" s="309" t="inlineStr"/>
      <c r="E420" s="309" t="inlineStr"/>
      <c r="F420" s="309" t="inlineStr"/>
      <c r="G420" s="309" t="inlineStr"/>
      <c r="H420" s="309" t="inlineStr"/>
    </row>
    <row r="421">
      <c r="A421" s="621" t="n">
        <v>419</v>
      </c>
      <c r="B421" s="309" t="n">
        <v>1105</v>
      </c>
      <c r="C421" s="309" t="n">
        <v>1105</v>
      </c>
      <c r="D421" s="309" t="inlineStr"/>
      <c r="E421" s="309" t="inlineStr"/>
      <c r="F421" s="309" t="inlineStr"/>
      <c r="G421" s="309" t="inlineStr"/>
      <c r="H421" s="309" t="inlineStr"/>
    </row>
    <row r="422">
      <c r="A422" s="621" t="n">
        <v>420</v>
      </c>
      <c r="B422" s="309" t="n">
        <v>1062</v>
      </c>
      <c r="C422" s="309" t="n">
        <v>1062</v>
      </c>
      <c r="D422" s="309" t="inlineStr"/>
      <c r="E422" s="309" t="inlineStr"/>
      <c r="F422" s="309" t="inlineStr"/>
      <c r="G422" s="309" t="inlineStr"/>
      <c r="H422" s="309" t="inlineStr"/>
    </row>
    <row r="423">
      <c r="A423" s="621" t="n">
        <v>421</v>
      </c>
      <c r="B423" s="309" t="n">
        <v>1446.4</v>
      </c>
      <c r="C423" s="309" t="n">
        <v>1446.4</v>
      </c>
      <c r="D423" s="309" t="inlineStr"/>
      <c r="E423" s="309" t="inlineStr"/>
      <c r="F423" s="309" t="inlineStr"/>
      <c r="G423" s="309" t="inlineStr"/>
      <c r="H423" s="309" t="inlineStr"/>
    </row>
    <row r="424">
      <c r="A424" s="621" t="n">
        <v>422</v>
      </c>
      <c r="B424" s="309" t="n">
        <v>1264.1</v>
      </c>
      <c r="C424" s="309" t="n">
        <v>1264.1</v>
      </c>
      <c r="D424" s="309" t="inlineStr"/>
      <c r="E424" s="309" t="inlineStr"/>
      <c r="F424" s="309" t="inlineStr"/>
      <c r="G424" s="309" t="inlineStr"/>
      <c r="H424" s="309" t="inlineStr"/>
    </row>
    <row r="425">
      <c r="A425" s="621" t="n">
        <v>423</v>
      </c>
      <c r="B425" s="309" t="n">
        <v>1069.1</v>
      </c>
      <c r="C425" s="309" t="n">
        <v>1069.1</v>
      </c>
      <c r="D425" s="309" t="inlineStr"/>
      <c r="E425" s="309" t="inlineStr"/>
      <c r="F425" s="309" t="inlineStr"/>
      <c r="G425" s="309" t="inlineStr"/>
      <c r="H425" s="309" t="inlineStr"/>
    </row>
    <row r="426">
      <c r="A426" s="621" t="n">
        <v>424</v>
      </c>
      <c r="B426" s="309" t="n">
        <v>1133.6</v>
      </c>
      <c r="C426" s="309" t="n">
        <v>1133.6</v>
      </c>
      <c r="D426" s="309" t="inlineStr"/>
      <c r="E426" s="309" t="inlineStr"/>
      <c r="F426" s="309" t="inlineStr"/>
      <c r="G426" s="309" t="inlineStr"/>
      <c r="H426" s="309" t="inlineStr"/>
    </row>
    <row r="427">
      <c r="A427" s="621" t="n">
        <v>425</v>
      </c>
      <c r="B427" s="309" t="n">
        <v>1131</v>
      </c>
      <c r="C427" s="309" t="n">
        <v>1131</v>
      </c>
      <c r="D427" s="309" t="inlineStr"/>
      <c r="E427" s="309" t="inlineStr"/>
      <c r="F427" s="309" t="inlineStr"/>
      <c r="G427" s="309" t="inlineStr"/>
      <c r="H427" s="309" t="inlineStr"/>
    </row>
    <row r="428">
      <c r="A428" s="621" t="n">
        <v>426</v>
      </c>
      <c r="B428" s="309" t="n">
        <v>1159</v>
      </c>
      <c r="C428" s="309" t="n">
        <v>1159</v>
      </c>
      <c r="D428" s="309" t="inlineStr"/>
      <c r="E428" s="309" t="inlineStr"/>
      <c r="F428" s="309" t="inlineStr"/>
      <c r="G428" s="309" t="inlineStr"/>
      <c r="H428" s="309" t="inlineStr"/>
    </row>
    <row r="429">
      <c r="A429" s="621" t="n">
        <v>427</v>
      </c>
      <c r="B429" s="309" t="n">
        <v>1173.5</v>
      </c>
      <c r="C429" s="309" t="n">
        <v>1173.5</v>
      </c>
      <c r="D429" s="309" t="inlineStr"/>
      <c r="E429" s="309" t="inlineStr"/>
      <c r="F429" s="309" t="inlineStr"/>
      <c r="G429" s="309" t="inlineStr"/>
      <c r="H429" s="309" t="inlineStr"/>
    </row>
    <row r="430">
      <c r="A430" s="621" t="n">
        <v>428</v>
      </c>
      <c r="B430" s="309" t="n">
        <v>1121</v>
      </c>
      <c r="C430" s="309" t="n">
        <v>1121</v>
      </c>
      <c r="D430" s="309" t="inlineStr"/>
      <c r="E430" s="309" t="inlineStr"/>
      <c r="F430" s="309" t="inlineStr"/>
      <c r="G430" s="309" t="inlineStr"/>
      <c r="H430" s="309" t="inlineStr"/>
    </row>
    <row r="431">
      <c r="A431" s="621" t="n">
        <v>429</v>
      </c>
      <c r="B431" s="309" t="n">
        <v>1128.5</v>
      </c>
      <c r="C431" s="309" t="n">
        <v>1128.5</v>
      </c>
      <c r="D431" s="309" t="inlineStr"/>
      <c r="E431" s="309" t="inlineStr"/>
      <c r="F431" s="309" t="inlineStr"/>
      <c r="G431" s="309" t="inlineStr"/>
      <c r="H431" s="309" t="inlineStr"/>
    </row>
    <row r="432">
      <c r="A432" s="621" t="n">
        <v>430</v>
      </c>
      <c r="B432" s="309" t="n">
        <v>1210</v>
      </c>
      <c r="C432" s="309" t="n">
        <v>1210</v>
      </c>
      <c r="D432" s="309" t="inlineStr"/>
      <c r="E432" s="309" t="inlineStr"/>
      <c r="F432" s="309" t="inlineStr"/>
      <c r="G432" s="309" t="inlineStr"/>
      <c r="H432" s="309" t="inlineStr"/>
    </row>
    <row r="433">
      <c r="A433" s="621" t="n">
        <v>431</v>
      </c>
      <c r="B433" s="309" t="n">
        <v>1185</v>
      </c>
      <c r="C433" s="309" t="n">
        <v>1185</v>
      </c>
      <c r="D433" s="309" t="inlineStr"/>
      <c r="E433" s="309" t="inlineStr"/>
      <c r="F433" s="309" t="inlineStr"/>
      <c r="G433" s="309" t="inlineStr"/>
      <c r="H433" s="309" t="inlineStr"/>
    </row>
    <row r="434">
      <c r="A434" s="621" t="n">
        <v>432</v>
      </c>
      <c r="B434" s="309" t="n">
        <v>1131</v>
      </c>
      <c r="C434" s="309" t="n">
        <v>1131</v>
      </c>
      <c r="D434" s="309" t="inlineStr"/>
      <c r="E434" s="309" t="inlineStr"/>
      <c r="F434" s="309" t="inlineStr"/>
      <c r="G434" s="309" t="inlineStr"/>
      <c r="H434" s="309" t="inlineStr"/>
    </row>
    <row r="435">
      <c r="A435" s="621" t="n">
        <v>433</v>
      </c>
      <c r="B435" s="309" t="n">
        <v>1128.5</v>
      </c>
      <c r="C435" s="309" t="n">
        <v>1128.5</v>
      </c>
      <c r="D435" s="309" t="inlineStr"/>
      <c r="E435" s="309" t="inlineStr"/>
      <c r="F435" s="309" t="inlineStr"/>
      <c r="G435" s="309" t="inlineStr"/>
      <c r="H435" s="309" t="inlineStr"/>
    </row>
    <row r="436">
      <c r="A436" s="621" t="n">
        <v>434</v>
      </c>
      <c r="B436" s="309" t="n">
        <v>1082.5</v>
      </c>
      <c r="C436" s="309" t="n">
        <v>1082.5</v>
      </c>
      <c r="D436" s="309" t="inlineStr"/>
      <c r="E436" s="309" t="inlineStr"/>
      <c r="F436" s="309" t="inlineStr"/>
      <c r="G436" s="309" t="inlineStr"/>
      <c r="H436" s="309" t="inlineStr"/>
    </row>
    <row r="437">
      <c r="A437" s="621" t="n">
        <v>435</v>
      </c>
      <c r="B437" s="309" t="n">
        <v>1041.5</v>
      </c>
      <c r="C437" s="309" t="n">
        <v>1041.5</v>
      </c>
      <c r="D437" s="309" t="inlineStr"/>
      <c r="E437" s="309" t="inlineStr"/>
      <c r="F437" s="309" t="inlineStr"/>
      <c r="G437" s="309" t="inlineStr"/>
      <c r="H437" s="309" t="inlineStr"/>
    </row>
    <row r="438">
      <c r="A438" s="621" t="n">
        <v>436</v>
      </c>
      <c r="B438" s="309" t="n">
        <v>1041</v>
      </c>
      <c r="C438" s="309" t="n">
        <v>1041</v>
      </c>
      <c r="D438" s="309" t="inlineStr"/>
      <c r="E438" s="309" t="inlineStr"/>
      <c r="F438" s="309" t="inlineStr"/>
      <c r="G438" s="309" t="inlineStr"/>
      <c r="H438" s="309" t="inlineStr"/>
    </row>
    <row r="439">
      <c r="A439" s="621" t="n">
        <v>437</v>
      </c>
      <c r="B439" s="309" t="n">
        <v>1598.1</v>
      </c>
      <c r="C439" s="309" t="n">
        <v>1598.1</v>
      </c>
      <c r="D439" s="309" t="inlineStr"/>
      <c r="E439" s="309" t="inlineStr"/>
      <c r="F439" s="309" t="inlineStr"/>
      <c r="G439" s="309" t="inlineStr"/>
      <c r="H439" s="309" t="inlineStr"/>
    </row>
    <row r="440">
      <c r="A440" s="621" t="n">
        <v>438</v>
      </c>
      <c r="B440" s="309" t="n">
        <v>1530.4</v>
      </c>
      <c r="C440" s="309" t="n">
        <v>1530.4</v>
      </c>
      <c r="D440" s="309" t="inlineStr"/>
      <c r="E440" s="309" t="inlineStr"/>
      <c r="F440" s="309" t="inlineStr"/>
      <c r="G440" s="309" t="inlineStr"/>
      <c r="H440" s="309" t="inlineStr"/>
    </row>
    <row r="441">
      <c r="A441" s="621" t="n">
        <v>439</v>
      </c>
      <c r="B441" s="309" t="n">
        <v>1505</v>
      </c>
      <c r="C441" s="309" t="n">
        <v>1505</v>
      </c>
      <c r="D441" s="309" t="inlineStr"/>
      <c r="E441" s="309" t="inlineStr"/>
      <c r="F441" s="309" t="inlineStr"/>
      <c r="G441" s="309" t="inlineStr"/>
      <c r="H441" s="309" t="inlineStr"/>
    </row>
    <row r="442">
      <c r="A442" s="621" t="n">
        <v>440</v>
      </c>
      <c r="B442" s="309" t="n">
        <v>1404.9</v>
      </c>
      <c r="C442" s="309" t="n">
        <v>1404.9</v>
      </c>
      <c r="D442" s="309" t="inlineStr"/>
      <c r="E442" s="309" t="inlineStr"/>
      <c r="F442" s="309" t="inlineStr"/>
      <c r="G442" s="309" t="inlineStr"/>
      <c r="H442" s="309" t="inlineStr"/>
    </row>
    <row r="443">
      <c r="A443" s="621" t="n">
        <v>441</v>
      </c>
      <c r="B443" s="309" t="n">
        <v>1366.6</v>
      </c>
      <c r="C443" s="309" t="n">
        <v>1366.6</v>
      </c>
      <c r="D443" s="309" t="inlineStr"/>
      <c r="E443" s="309" t="inlineStr"/>
      <c r="F443" s="309" t="inlineStr"/>
      <c r="G443" s="309" t="inlineStr"/>
      <c r="H443" s="309" t="inlineStr"/>
    </row>
    <row r="444">
      <c r="A444" s="621" t="n">
        <v>442</v>
      </c>
      <c r="B444" s="309" t="n">
        <v>1230.3</v>
      </c>
      <c r="C444" s="309" t="n">
        <v>1230.3</v>
      </c>
      <c r="D444" s="309" t="inlineStr"/>
      <c r="E444" s="309" t="inlineStr"/>
      <c r="F444" s="309" t="inlineStr"/>
      <c r="G444" s="309" t="inlineStr"/>
      <c r="H444" s="309" t="inlineStr"/>
    </row>
    <row r="445">
      <c r="A445" s="621" t="n">
        <v>443</v>
      </c>
      <c r="B445" s="309" t="n">
        <v>1194.7</v>
      </c>
      <c r="C445" s="309" t="n">
        <v>1194.7</v>
      </c>
      <c r="D445" s="309" t="inlineStr"/>
      <c r="E445" s="309" t="inlineStr"/>
      <c r="F445" s="309" t="inlineStr"/>
      <c r="G445" s="309" t="inlineStr"/>
      <c r="H445" s="309" t="inlineStr"/>
    </row>
    <row r="446">
      <c r="A446" s="621" t="n">
        <v>444</v>
      </c>
      <c r="B446" s="309" t="n">
        <v>1053.9</v>
      </c>
      <c r="C446" s="309" t="n">
        <v>1053.9</v>
      </c>
      <c r="D446" s="309" t="inlineStr"/>
      <c r="E446" s="309" t="inlineStr"/>
      <c r="F446" s="309" t="inlineStr"/>
      <c r="G446" s="309" t="inlineStr"/>
      <c r="H446" s="309" t="inlineStr"/>
    </row>
    <row r="447">
      <c r="A447" s="621" t="n">
        <v>445</v>
      </c>
      <c r="B447" s="309" t="n">
        <v>1034.4</v>
      </c>
      <c r="C447" s="309" t="n">
        <v>1034.4</v>
      </c>
      <c r="D447" s="309" t="inlineStr"/>
      <c r="E447" s="309" t="inlineStr"/>
      <c r="F447" s="309" t="inlineStr"/>
      <c r="G447" s="309" t="inlineStr"/>
      <c r="H447" s="309" t="inlineStr"/>
    </row>
    <row r="448">
      <c r="A448" s="621" t="n">
        <v>446</v>
      </c>
      <c r="B448" s="309" t="n">
        <v>1080.3</v>
      </c>
      <c r="C448" s="309" t="n">
        <v>1080.3</v>
      </c>
      <c r="D448" s="309" t="inlineStr"/>
      <c r="E448" s="309" t="inlineStr"/>
      <c r="F448" s="309" t="inlineStr"/>
      <c r="G448" s="309" t="inlineStr"/>
      <c r="H448" s="309" t="inlineStr"/>
    </row>
    <row r="449">
      <c r="A449" s="621" t="n">
        <v>447</v>
      </c>
      <c r="B449" s="309" t="n">
        <v>1015.4</v>
      </c>
      <c r="C449" s="309" t="n">
        <v>1015.4</v>
      </c>
      <c r="D449" s="309" t="inlineStr"/>
      <c r="E449" s="309" t="inlineStr"/>
      <c r="F449" s="309" t="inlineStr"/>
      <c r="G449" s="309" t="inlineStr"/>
      <c r="H449" s="309" t="inlineStr"/>
    </row>
    <row r="450">
      <c r="A450" s="621" t="n">
        <v>448</v>
      </c>
      <c r="B450" s="309" t="n">
        <v>1500</v>
      </c>
      <c r="C450" s="309" t="n">
        <v>1500</v>
      </c>
      <c r="D450" s="309" t="inlineStr"/>
      <c r="E450" s="309" t="inlineStr"/>
      <c r="F450" s="309" t="inlineStr"/>
      <c r="G450" s="309" t="inlineStr"/>
      <c r="H450" s="309" t="inlineStr"/>
    </row>
    <row r="451">
      <c r="A451" s="621" t="n">
        <v>449</v>
      </c>
      <c r="B451" s="309" t="n">
        <v>1268</v>
      </c>
      <c r="C451" s="309" t="n">
        <v>1268</v>
      </c>
      <c r="D451" s="309" t="inlineStr"/>
      <c r="E451" s="309" t="inlineStr"/>
      <c r="F451" s="309" t="inlineStr"/>
      <c r="G451" s="309" t="inlineStr"/>
      <c r="H451" s="309" t="inlineStr"/>
    </row>
    <row r="452">
      <c r="A452" s="621" t="n">
        <v>450</v>
      </c>
      <c r="B452" s="309" t="n">
        <v>1010</v>
      </c>
      <c r="C452" s="309" t="n">
        <v>1010</v>
      </c>
      <c r="D452" s="309" t="inlineStr"/>
      <c r="E452" s="309" t="inlineStr"/>
      <c r="F452" s="309" t="inlineStr"/>
      <c r="G452" s="309" t="inlineStr"/>
      <c r="H452" s="309" t="inlineStr"/>
    </row>
    <row r="453">
      <c r="A453" s="621" t="n">
        <v>451</v>
      </c>
      <c r="B453" s="309" t="n">
        <v>928</v>
      </c>
      <c r="C453" s="309" t="n">
        <v>928</v>
      </c>
      <c r="D453" s="309" t="inlineStr"/>
      <c r="E453" s="309" t="inlineStr"/>
      <c r="F453" s="309" t="inlineStr"/>
      <c r="G453" s="309" t="inlineStr"/>
      <c r="H453" s="309" t="inlineStr"/>
    </row>
    <row r="454">
      <c r="A454" s="621" t="n">
        <v>452</v>
      </c>
      <c r="B454" s="309" t="n">
        <v>930</v>
      </c>
      <c r="C454" s="309" t="n">
        <v>930</v>
      </c>
      <c r="D454" s="309" t="inlineStr"/>
      <c r="E454" s="309" t="inlineStr"/>
      <c r="F454" s="309" t="inlineStr"/>
      <c r="G454" s="309" t="inlineStr"/>
      <c r="H454" s="309" t="inlineStr"/>
    </row>
    <row r="455">
      <c r="A455" s="621" t="n">
        <v>453</v>
      </c>
      <c r="B455" s="309" t="n">
        <v>960</v>
      </c>
      <c r="C455" s="309" t="n">
        <v>960</v>
      </c>
      <c r="D455" s="309" t="inlineStr"/>
      <c r="E455" s="309" t="inlineStr"/>
      <c r="F455" s="309" t="inlineStr"/>
      <c r="G455" s="309" t="inlineStr"/>
      <c r="H455" s="309" t="inlineStr"/>
    </row>
    <row r="456">
      <c r="A456" s="621" t="n">
        <v>454</v>
      </c>
      <c r="B456" s="309" t="n">
        <v>960.2</v>
      </c>
      <c r="C456" s="309" t="n">
        <v>960.2</v>
      </c>
      <c r="D456" s="309" t="inlineStr"/>
      <c r="E456" s="309" t="inlineStr"/>
      <c r="F456" s="309" t="inlineStr"/>
      <c r="G456" s="309" t="inlineStr"/>
      <c r="H456" s="309" t="inlineStr"/>
    </row>
    <row r="457">
      <c r="A457" s="621" t="n">
        <v>455</v>
      </c>
      <c r="B457" s="309" t="n">
        <v>988</v>
      </c>
      <c r="C457" s="309" t="n">
        <v>988</v>
      </c>
      <c r="D457" s="309" t="inlineStr"/>
      <c r="E457" s="309" t="inlineStr"/>
      <c r="F457" s="309" t="inlineStr"/>
      <c r="G457" s="309" t="inlineStr"/>
      <c r="H457" s="309" t="inlineStr"/>
    </row>
    <row r="458">
      <c r="A458" s="621" t="n">
        <v>456</v>
      </c>
      <c r="B458" s="309" t="n">
        <v>1456.2</v>
      </c>
      <c r="C458" s="309" t="n">
        <v>1456.2</v>
      </c>
      <c r="D458" s="309" t="inlineStr"/>
      <c r="E458" s="309" t="inlineStr"/>
      <c r="F458" s="309" t="inlineStr"/>
      <c r="G458" s="309" t="inlineStr"/>
      <c r="H458" s="309" t="inlineStr"/>
    </row>
    <row r="459">
      <c r="A459" s="621" t="n">
        <v>457</v>
      </c>
      <c r="B459" s="309" t="n">
        <v>1392</v>
      </c>
      <c r="C459" s="309" t="n">
        <v>1392</v>
      </c>
      <c r="D459" s="309" t="inlineStr"/>
      <c r="E459" s="309" t="inlineStr"/>
      <c r="F459" s="309" t="inlineStr"/>
      <c r="G459" s="309" t="inlineStr"/>
      <c r="H459" s="309" t="inlineStr"/>
    </row>
    <row r="460">
      <c r="A460" s="621" t="n">
        <v>458</v>
      </c>
      <c r="B460" s="309" t="n">
        <v>1264</v>
      </c>
      <c r="C460" s="309" t="n">
        <v>1264</v>
      </c>
      <c r="D460" s="309" t="inlineStr"/>
      <c r="E460" s="309" t="inlineStr"/>
      <c r="F460" s="309" t="inlineStr"/>
      <c r="G460" s="309" t="inlineStr"/>
      <c r="H460" s="309" t="inlineStr"/>
    </row>
    <row r="461">
      <c r="A461" s="621" t="n">
        <v>459</v>
      </c>
      <c r="B461" s="309" t="n">
        <v>1232.2</v>
      </c>
      <c r="C461" s="309" t="n">
        <v>1232.2</v>
      </c>
      <c r="D461" s="309" t="inlineStr"/>
      <c r="E461" s="309" t="inlineStr"/>
      <c r="F461" s="309" t="inlineStr"/>
      <c r="G461" s="309" t="inlineStr"/>
      <c r="H461" s="309" t="inlineStr"/>
    </row>
    <row r="462">
      <c r="A462" s="621" t="n">
        <v>460</v>
      </c>
      <c r="B462" s="309" t="n">
        <v>1151.5</v>
      </c>
      <c r="C462" s="309" t="n">
        <v>1151.5</v>
      </c>
      <c r="D462" s="309" t="inlineStr"/>
      <c r="E462" s="309" t="inlineStr"/>
      <c r="F462" s="309" t="inlineStr"/>
      <c r="G462" s="309" t="inlineStr"/>
      <c r="H462" s="309" t="inlineStr"/>
    </row>
    <row r="463">
      <c r="A463" s="621" t="n">
        <v>461</v>
      </c>
      <c r="B463" s="309" t="n">
        <v>1043.7</v>
      </c>
      <c r="C463" s="309" t="n">
        <v>1043.7</v>
      </c>
      <c r="D463" s="309" t="inlineStr"/>
      <c r="E463" s="309" t="inlineStr"/>
      <c r="F463" s="309" t="inlineStr"/>
      <c r="G463" s="309" t="inlineStr"/>
      <c r="H463" s="309" t="inlineStr"/>
    </row>
    <row r="464">
      <c r="A464" s="621" t="n">
        <v>462</v>
      </c>
      <c r="B464" s="309" t="n">
        <v>1023.7</v>
      </c>
      <c r="C464" s="309" t="n">
        <v>1023.7</v>
      </c>
      <c r="D464" s="309" t="inlineStr"/>
      <c r="E464" s="309" t="inlineStr"/>
      <c r="F464" s="309" t="inlineStr"/>
      <c r="G464" s="309" t="inlineStr"/>
      <c r="H464" s="309" t="inlineStr"/>
    </row>
    <row r="465">
      <c r="A465" s="621" t="n">
        <v>463</v>
      </c>
      <c r="B465" s="309" t="n">
        <v>988</v>
      </c>
      <c r="C465" s="309" t="n">
        <v>988</v>
      </c>
      <c r="D465" s="309" t="inlineStr"/>
      <c r="E465" s="309" t="inlineStr"/>
      <c r="F465" s="309" t="inlineStr"/>
      <c r="G465" s="309" t="inlineStr"/>
      <c r="H465" s="309" t="inlineStr"/>
    </row>
    <row r="466">
      <c r="A466" s="621" t="n">
        <v>464</v>
      </c>
      <c r="B466" s="309" t="n">
        <v>882</v>
      </c>
      <c r="C466" s="309" t="n">
        <v>882</v>
      </c>
      <c r="D466" s="309" t="inlineStr"/>
      <c r="E466" s="309" t="inlineStr"/>
      <c r="F466" s="309" t="inlineStr"/>
      <c r="G466" s="309" t="inlineStr"/>
      <c r="H466" s="309" t="inlineStr"/>
    </row>
    <row r="467">
      <c r="A467" s="621" t="n">
        <v>465</v>
      </c>
      <c r="B467" s="309" t="n">
        <v>787.2</v>
      </c>
      <c r="C467" s="309" t="n">
        <v>787.2</v>
      </c>
      <c r="D467" s="309" t="inlineStr"/>
      <c r="E467" s="309" t="inlineStr"/>
      <c r="F467" s="309" t="inlineStr"/>
      <c r="G467" s="309" t="inlineStr"/>
      <c r="H467" s="309" t="inlineStr"/>
    </row>
    <row r="468">
      <c r="A468" s="621" t="n">
        <v>466</v>
      </c>
      <c r="B468" s="309" t="n">
        <v>955.5</v>
      </c>
      <c r="C468" s="309" t="n">
        <v>955.5</v>
      </c>
      <c r="D468" s="309" t="inlineStr"/>
      <c r="E468" s="309" t="inlineStr"/>
      <c r="F468" s="309" t="inlineStr"/>
      <c r="G468" s="309" t="inlineStr"/>
      <c r="H468" s="309" t="inlineStr"/>
    </row>
    <row r="469">
      <c r="A469" s="621" t="n">
        <v>467</v>
      </c>
      <c r="B469" s="309" t="n">
        <v>1046.2</v>
      </c>
      <c r="C469" s="309" t="n">
        <v>1046.2</v>
      </c>
      <c r="D469" s="309" t="inlineStr"/>
      <c r="E469" s="309" t="inlineStr"/>
      <c r="F469" s="309" t="inlineStr"/>
      <c r="G469" s="309" t="inlineStr"/>
      <c r="H469" s="309" t="inlineStr"/>
    </row>
    <row r="470">
      <c r="A470" s="621" t="n">
        <v>468</v>
      </c>
      <c r="B470" s="309" t="n">
        <v>904.5</v>
      </c>
      <c r="C470" s="309" t="n">
        <v>904.5</v>
      </c>
      <c r="D470" s="309" t="inlineStr"/>
      <c r="E470" s="309" t="inlineStr"/>
      <c r="F470" s="309" t="inlineStr"/>
      <c r="G470" s="309" t="inlineStr"/>
      <c r="H470" s="309" t="inlineStr"/>
    </row>
    <row r="471">
      <c r="A471" s="621" t="n">
        <v>469</v>
      </c>
      <c r="B471" s="309" t="n">
        <v>960.2</v>
      </c>
      <c r="C471" s="309" t="n">
        <v>960.2</v>
      </c>
      <c r="D471" s="309" t="inlineStr"/>
      <c r="E471" s="309" t="inlineStr"/>
      <c r="F471" s="309" t="inlineStr"/>
      <c r="G471" s="309" t="inlineStr"/>
      <c r="H471" s="309" t="inlineStr"/>
    </row>
    <row r="472">
      <c r="A472" s="621" t="n">
        <v>470</v>
      </c>
      <c r="B472" s="309" t="n">
        <v>964.2</v>
      </c>
      <c r="C472" s="309" t="n">
        <v>964.2</v>
      </c>
      <c r="D472" s="309" t="inlineStr"/>
      <c r="E472" s="309" t="inlineStr"/>
      <c r="F472" s="309" t="inlineStr"/>
      <c r="G472" s="309" t="inlineStr"/>
      <c r="H472" s="309" t="inlineStr"/>
    </row>
    <row r="473">
      <c r="A473" s="621" t="n">
        <v>471</v>
      </c>
      <c r="B473" s="309" t="n">
        <v>1152</v>
      </c>
      <c r="C473" s="309" t="n">
        <v>1152</v>
      </c>
      <c r="D473" s="309" t="inlineStr"/>
      <c r="E473" s="309" t="inlineStr"/>
      <c r="F473" s="309" t="inlineStr"/>
      <c r="G473" s="309" t="inlineStr"/>
      <c r="H473" s="309" t="inlineStr"/>
    </row>
    <row r="474">
      <c r="A474" s="621" t="n">
        <v>472</v>
      </c>
      <c r="B474" s="309" t="n">
        <v>1164.3</v>
      </c>
      <c r="C474" s="309" t="n">
        <v>1164.3</v>
      </c>
      <c r="D474" s="309" t="inlineStr"/>
      <c r="E474" s="309" t="inlineStr"/>
      <c r="F474" s="309" t="inlineStr"/>
      <c r="G474" s="309" t="inlineStr"/>
      <c r="H474" s="309" t="inlineStr"/>
    </row>
    <row r="475">
      <c r="A475" s="621" t="n">
        <v>473</v>
      </c>
      <c r="B475" s="309" t="n">
        <v>1340</v>
      </c>
      <c r="C475" s="309" t="n">
        <v>1340</v>
      </c>
      <c r="D475" s="309" t="inlineStr"/>
      <c r="E475" s="309" t="inlineStr"/>
      <c r="F475" s="309" t="inlineStr"/>
      <c r="G475" s="309" t="inlineStr"/>
      <c r="H475" s="309" t="inlineStr"/>
    </row>
    <row r="476">
      <c r="A476" s="621" t="n">
        <v>474</v>
      </c>
      <c r="B476" s="309" t="n">
        <v>1094</v>
      </c>
      <c r="C476" s="309" t="n">
        <v>1094</v>
      </c>
      <c r="D476" s="309" t="inlineStr"/>
      <c r="E476" s="309" t="inlineStr"/>
      <c r="F476" s="309" t="inlineStr"/>
      <c r="G476" s="309" t="inlineStr"/>
      <c r="H476" s="309" t="inlineStr"/>
    </row>
    <row r="477">
      <c r="A477" s="621" t="n">
        <v>475</v>
      </c>
      <c r="B477" s="309" t="n">
        <v>1505</v>
      </c>
      <c r="C477" s="309" t="n">
        <v>1505</v>
      </c>
      <c r="D477" s="309" t="inlineStr"/>
      <c r="E477" s="309" t="inlineStr"/>
      <c r="F477" s="309" t="inlineStr"/>
      <c r="G477" s="309" t="inlineStr"/>
      <c r="H477" s="309" t="inlineStr"/>
    </row>
    <row r="478">
      <c r="A478" s="621" t="n">
        <v>476</v>
      </c>
      <c r="B478" s="309" t="n">
        <v>1367</v>
      </c>
      <c r="C478" s="309" t="n">
        <v>1367</v>
      </c>
      <c r="D478" s="309" t="inlineStr"/>
      <c r="E478" s="309" t="inlineStr"/>
      <c r="F478" s="309" t="inlineStr"/>
      <c r="G478" s="309" t="inlineStr"/>
      <c r="H478" s="309" t="inlineStr"/>
    </row>
    <row r="479">
      <c r="A479" s="621" t="n">
        <v>477</v>
      </c>
      <c r="B479" s="309" t="n">
        <v>1195</v>
      </c>
      <c r="C479" s="309" t="n">
        <v>1195</v>
      </c>
      <c r="D479" s="309" t="inlineStr"/>
      <c r="E479" s="309" t="inlineStr"/>
      <c r="F479" s="309" t="inlineStr"/>
      <c r="G479" s="309" t="inlineStr"/>
      <c r="H479" s="309" t="inlineStr"/>
    </row>
    <row r="480">
      <c r="A480" s="621" t="n">
        <v>478</v>
      </c>
      <c r="B480" s="309" t="n">
        <v>1034</v>
      </c>
      <c r="C480" s="309" t="n">
        <v>1034</v>
      </c>
      <c r="D480" s="309" t="inlineStr"/>
      <c r="E480" s="309" t="inlineStr"/>
      <c r="F480" s="309" t="inlineStr"/>
      <c r="G480" s="309" t="inlineStr"/>
      <c r="H480" s="309" t="inlineStr"/>
    </row>
    <row r="481">
      <c r="A481" s="621" t="n">
        <v>479</v>
      </c>
      <c r="B481" s="309" t="n">
        <v>1080</v>
      </c>
      <c r="C481" s="309" t="n">
        <v>1080</v>
      </c>
      <c r="D481" s="309" t="inlineStr"/>
      <c r="E481" s="309" t="inlineStr"/>
      <c r="F481" s="309" t="inlineStr"/>
      <c r="G481" s="309" t="inlineStr"/>
      <c r="H481" s="309" t="inlineStr"/>
    </row>
    <row r="482">
      <c r="A482" s="621" t="n">
        <v>480</v>
      </c>
      <c r="B482" s="309" t="n">
        <v>1111.1</v>
      </c>
      <c r="C482" s="309" t="n">
        <v>1111.1</v>
      </c>
      <c r="D482" s="309" t="inlineStr"/>
      <c r="E482" s="309" t="inlineStr"/>
      <c r="F482" s="309" t="inlineStr"/>
      <c r="G482" s="309" t="inlineStr"/>
      <c r="H482" s="309" t="inlineStr"/>
    </row>
    <row r="483">
      <c r="A483" s="621" t="n">
        <v>481</v>
      </c>
      <c r="B483" s="309" t="n">
        <v>1096.9</v>
      </c>
      <c r="C483" s="309" t="n">
        <v>1096.9</v>
      </c>
      <c r="D483" s="309" t="inlineStr"/>
      <c r="E483" s="309" t="inlineStr"/>
      <c r="F483" s="309" t="inlineStr"/>
      <c r="G483" s="309" t="inlineStr"/>
      <c r="H483" s="309" t="inlineStr"/>
    </row>
    <row r="484">
      <c r="A484" s="621" t="n">
        <v>482</v>
      </c>
      <c r="B484" s="309" t="n">
        <v>1085.7</v>
      </c>
      <c r="C484" s="309" t="n">
        <v>1085.7</v>
      </c>
      <c r="D484" s="309" t="inlineStr"/>
      <c r="E484" s="309" t="inlineStr"/>
      <c r="F484" s="309" t="inlineStr"/>
      <c r="G484" s="309" t="inlineStr"/>
      <c r="H484" s="309" t="inlineStr"/>
    </row>
    <row r="485">
      <c r="A485" s="621" t="n">
        <v>483</v>
      </c>
      <c r="B485" s="309" t="n">
        <v>1266</v>
      </c>
      <c r="C485" s="309" t="n">
        <v>1266</v>
      </c>
      <c r="D485" s="309" t="inlineStr"/>
      <c r="E485" s="309" t="inlineStr"/>
      <c r="F485" s="309" t="inlineStr"/>
      <c r="G485" s="309" t="inlineStr"/>
      <c r="H485" s="309" t="inlineStr"/>
    </row>
    <row r="486">
      <c r="A486" s="621" t="n">
        <v>484</v>
      </c>
      <c r="B486" s="309" t="n">
        <v>1170</v>
      </c>
      <c r="C486" s="309" t="n">
        <v>1170</v>
      </c>
      <c r="D486" s="309" t="inlineStr"/>
      <c r="E486" s="309" t="inlineStr"/>
      <c r="F486" s="309" t="inlineStr"/>
      <c r="G486" s="309" t="inlineStr"/>
      <c r="H486" s="309" t="inlineStr"/>
    </row>
    <row r="487">
      <c r="A487" s="621" t="n">
        <v>485</v>
      </c>
      <c r="B487" s="309" t="n">
        <v>1110</v>
      </c>
      <c r="C487" s="309" t="n">
        <v>1110</v>
      </c>
      <c r="D487" s="309" t="inlineStr"/>
      <c r="E487" s="309" t="inlineStr"/>
      <c r="F487" s="309" t="inlineStr"/>
      <c r="G487" s="309" t="inlineStr"/>
      <c r="H487" s="309" t="inlineStr"/>
    </row>
    <row r="488">
      <c r="A488" s="621" t="n">
        <v>486</v>
      </c>
      <c r="B488" s="309" t="n">
        <v>1054</v>
      </c>
      <c r="C488" s="309" t="n">
        <v>1054</v>
      </c>
      <c r="D488" s="309" t="inlineStr"/>
      <c r="E488" s="309" t="inlineStr"/>
      <c r="F488" s="309" t="inlineStr"/>
      <c r="G488" s="309" t="inlineStr"/>
      <c r="H488" s="309" t="inlineStr"/>
    </row>
    <row r="489">
      <c r="A489" s="621" t="n">
        <v>487</v>
      </c>
      <c r="B489" s="309" t="n">
        <v>985</v>
      </c>
      <c r="C489" s="309" t="n">
        <v>985</v>
      </c>
      <c r="D489" s="309" t="inlineStr"/>
      <c r="E489" s="309" t="inlineStr"/>
      <c r="F489" s="309" t="inlineStr"/>
      <c r="G489" s="309" t="inlineStr"/>
      <c r="H489" s="309" t="inlineStr"/>
    </row>
    <row r="490">
      <c r="A490" s="621" t="n">
        <v>488</v>
      </c>
      <c r="B490" s="309" t="n">
        <v>1431</v>
      </c>
      <c r="C490" s="309" t="n">
        <v>1431</v>
      </c>
      <c r="D490" s="309" t="inlineStr"/>
      <c r="E490" s="309" t="inlineStr"/>
      <c r="F490" s="309" t="inlineStr"/>
      <c r="G490" s="309" t="inlineStr"/>
      <c r="H490" s="309" t="inlineStr"/>
    </row>
    <row r="491">
      <c r="A491" s="621" t="n">
        <v>489</v>
      </c>
      <c r="B491" s="309" t="n">
        <v>1408</v>
      </c>
      <c r="C491" s="309" t="n">
        <v>1408</v>
      </c>
      <c r="D491" s="309" t="inlineStr"/>
      <c r="E491" s="309" t="inlineStr"/>
      <c r="F491" s="309" t="inlineStr"/>
      <c r="G491" s="309" t="inlineStr"/>
      <c r="H491" s="309" t="inlineStr"/>
    </row>
    <row r="492">
      <c r="A492" s="621" t="n">
        <v>490</v>
      </c>
      <c r="B492" s="309" t="n">
        <v>1255</v>
      </c>
      <c r="C492" s="309" t="n">
        <v>1255</v>
      </c>
      <c r="D492" s="309" t="inlineStr"/>
      <c r="E492" s="309" t="inlineStr"/>
      <c r="F492" s="309" t="inlineStr"/>
      <c r="G492" s="309" t="inlineStr"/>
      <c r="H492" s="309" t="inlineStr"/>
    </row>
    <row r="493">
      <c r="A493" s="621" t="n">
        <v>491</v>
      </c>
      <c r="B493" s="309" t="n">
        <v>1035</v>
      </c>
      <c r="C493" s="309" t="n">
        <v>1035</v>
      </c>
      <c r="D493" s="309" t="inlineStr"/>
      <c r="E493" s="309" t="inlineStr"/>
      <c r="F493" s="309" t="inlineStr"/>
      <c r="G493" s="309" t="inlineStr"/>
      <c r="H493" s="309" t="inlineStr"/>
    </row>
    <row r="494">
      <c r="A494" s="621" t="n">
        <v>492</v>
      </c>
      <c r="B494" s="309" t="n">
        <v>1080</v>
      </c>
      <c r="C494" s="309" t="n">
        <v>1080</v>
      </c>
      <c r="D494" s="309" t="inlineStr"/>
      <c r="E494" s="309" t="inlineStr"/>
      <c r="F494" s="309" t="inlineStr"/>
      <c r="G494" s="309" t="inlineStr"/>
      <c r="H494" s="309" t="inlineStr"/>
    </row>
    <row r="495">
      <c r="A495" s="621" t="n">
        <v>493</v>
      </c>
      <c r="B495" s="309" t="n">
        <v>1488</v>
      </c>
      <c r="C495" s="309" t="n">
        <v>1488</v>
      </c>
      <c r="D495" s="309" t="inlineStr"/>
      <c r="E495" s="309" t="inlineStr"/>
      <c r="F495" s="309" t="inlineStr"/>
      <c r="G495" s="309" t="inlineStr"/>
      <c r="H495" s="309" t="inlineStr"/>
    </row>
    <row r="496">
      <c r="A496" s="621" t="n">
        <v>494</v>
      </c>
      <c r="B496" s="309" t="n">
        <v>1092</v>
      </c>
      <c r="C496" s="309" t="n">
        <v>1092</v>
      </c>
      <c r="D496" s="309" t="inlineStr"/>
      <c r="E496" s="309" t="inlineStr"/>
      <c r="F496" s="309" t="inlineStr"/>
      <c r="G496" s="309" t="inlineStr"/>
      <c r="H496" s="309" t="inlineStr"/>
    </row>
    <row r="497">
      <c r="A497" s="621" t="n">
        <v>495</v>
      </c>
      <c r="B497" s="309" t="n">
        <v>927</v>
      </c>
      <c r="C497" s="309" t="n">
        <v>927</v>
      </c>
      <c r="D497" s="309" t="inlineStr"/>
      <c r="E497" s="309" t="inlineStr"/>
      <c r="F497" s="309" t="inlineStr"/>
      <c r="G497" s="309" t="inlineStr"/>
      <c r="H497" s="309" t="inlineStr"/>
    </row>
    <row r="498">
      <c r="A498" s="621" t="n">
        <v>496</v>
      </c>
      <c r="B498" s="309" t="n">
        <v>1077</v>
      </c>
      <c r="C498" s="309" t="n">
        <v>1077</v>
      </c>
      <c r="D498" s="309" t="inlineStr"/>
      <c r="E498" s="309" t="inlineStr"/>
      <c r="F498" s="309" t="inlineStr"/>
      <c r="G498" s="309" t="inlineStr"/>
      <c r="H498" s="309" t="inlineStr"/>
    </row>
    <row r="499">
      <c r="A499" s="621" t="n">
        <v>497</v>
      </c>
      <c r="B499" s="309" t="n">
        <v>1065</v>
      </c>
      <c r="C499" s="309" t="n">
        <v>1065</v>
      </c>
      <c r="D499" s="309" t="inlineStr"/>
      <c r="E499" s="309" t="inlineStr"/>
      <c r="F499" s="309" t="inlineStr"/>
      <c r="G499" s="309" t="inlineStr"/>
      <c r="H499" s="309" t="inlineStr"/>
    </row>
    <row r="500">
      <c r="A500" s="621" t="n">
        <v>498</v>
      </c>
      <c r="B500" s="309" t="n">
        <v>767</v>
      </c>
      <c r="C500" s="309" t="n">
        <v>767</v>
      </c>
      <c r="D500" s="309" t="inlineStr"/>
      <c r="E500" s="309" t="inlineStr"/>
      <c r="F500" s="309" t="inlineStr"/>
      <c r="G500" s="309" t="inlineStr"/>
      <c r="H500" s="309" t="inlineStr"/>
    </row>
    <row r="501">
      <c r="A501" s="621" t="n">
        <v>499</v>
      </c>
      <c r="B501" s="309" t="n">
        <v>921</v>
      </c>
      <c r="C501" s="309" t="n">
        <v>921</v>
      </c>
      <c r="D501" s="309" t="inlineStr"/>
      <c r="E501" s="309" t="inlineStr"/>
      <c r="F501" s="309" t="inlineStr"/>
      <c r="G501" s="309" t="inlineStr"/>
      <c r="H501" s="309" t="inlineStr"/>
    </row>
    <row r="502">
      <c r="A502" s="621" t="n">
        <v>500</v>
      </c>
      <c r="B502" s="309" t="n">
        <v>901</v>
      </c>
      <c r="C502" s="309" t="n">
        <v>901</v>
      </c>
      <c r="D502" s="309" t="inlineStr"/>
      <c r="E502" s="309" t="inlineStr"/>
      <c r="F502" s="309" t="inlineStr"/>
      <c r="G502" s="309" t="inlineStr"/>
      <c r="H502" s="309" t="inlineStr"/>
    </row>
    <row r="503">
      <c r="A503" s="621" t="n">
        <v>501</v>
      </c>
      <c r="B503" s="309" t="n">
        <v>649</v>
      </c>
      <c r="C503" s="309" t="n">
        <v>649</v>
      </c>
      <c r="D503" s="309" t="inlineStr"/>
      <c r="E503" s="309" t="inlineStr"/>
      <c r="F503" s="309" t="inlineStr"/>
      <c r="G503" s="309" t="inlineStr"/>
      <c r="H503" s="309" t="inlineStr"/>
    </row>
    <row r="504">
      <c r="A504" s="621" t="n">
        <v>502</v>
      </c>
      <c r="B504" s="309" t="n">
        <v>809</v>
      </c>
      <c r="C504" s="309" t="n">
        <v>809</v>
      </c>
      <c r="D504" s="309" t="inlineStr"/>
      <c r="E504" s="309" t="inlineStr"/>
      <c r="F504" s="309" t="inlineStr"/>
      <c r="G504" s="309" t="inlineStr"/>
      <c r="H504" s="309" t="inlineStr"/>
    </row>
    <row r="505">
      <c r="A505" s="621" t="n">
        <v>503</v>
      </c>
      <c r="B505" s="309" t="n">
        <v>795</v>
      </c>
      <c r="C505" s="309" t="n">
        <v>795</v>
      </c>
      <c r="D505" s="309" t="inlineStr"/>
      <c r="E505" s="309" t="inlineStr"/>
      <c r="F505" s="309" t="inlineStr"/>
      <c r="G505" s="309" t="inlineStr"/>
      <c r="H505" s="309" t="inlineStr"/>
    </row>
    <row r="506">
      <c r="A506" s="621" t="n">
        <v>504</v>
      </c>
      <c r="B506" s="309" t="n">
        <v>588</v>
      </c>
      <c r="C506" s="309" t="n">
        <v>588</v>
      </c>
      <c r="D506" s="309" t="inlineStr"/>
      <c r="E506" s="309" t="inlineStr"/>
      <c r="F506" s="309" t="inlineStr"/>
      <c r="G506" s="309" t="inlineStr"/>
      <c r="H506" s="309" t="inlineStr"/>
    </row>
    <row r="507">
      <c r="A507" s="621" t="n">
        <v>505</v>
      </c>
      <c r="B507" s="309" t="n">
        <v>766</v>
      </c>
      <c r="C507" s="309" t="n">
        <v>766</v>
      </c>
      <c r="D507" s="309" t="inlineStr"/>
      <c r="E507" s="309" t="inlineStr"/>
      <c r="F507" s="309" t="inlineStr"/>
      <c r="G507" s="309" t="inlineStr"/>
      <c r="H507" s="309" t="inlineStr"/>
    </row>
    <row r="508">
      <c r="A508" s="621" t="n">
        <v>506</v>
      </c>
      <c r="B508" s="309" t="n">
        <v>742</v>
      </c>
      <c r="C508" s="309" t="n">
        <v>742</v>
      </c>
      <c r="D508" s="309" t="inlineStr"/>
      <c r="E508" s="309" t="inlineStr"/>
      <c r="F508" s="309" t="inlineStr"/>
      <c r="G508" s="309" t="inlineStr"/>
      <c r="H508" s="309" t="inlineStr"/>
    </row>
    <row r="509">
      <c r="A509" s="621" t="n">
        <v>507</v>
      </c>
      <c r="B509" s="309" t="n">
        <v>965</v>
      </c>
      <c r="C509" s="309" t="n">
        <v>965</v>
      </c>
      <c r="D509" s="309" t="inlineStr"/>
      <c r="E509" s="309" t="inlineStr"/>
      <c r="F509" s="309" t="inlineStr"/>
      <c r="G509" s="309" t="inlineStr"/>
      <c r="H509" s="309" t="inlineStr"/>
    </row>
    <row r="510">
      <c r="A510" s="621" t="n">
        <v>508</v>
      </c>
      <c r="B510" s="309" t="n">
        <v>1122</v>
      </c>
      <c r="C510" s="309" t="n">
        <v>1122</v>
      </c>
      <c r="D510" s="309" t="inlineStr"/>
      <c r="E510" s="309" t="inlineStr"/>
      <c r="F510" s="309" t="inlineStr"/>
      <c r="G510" s="309" t="inlineStr"/>
      <c r="H510" s="309" t="inlineStr"/>
    </row>
    <row r="511">
      <c r="A511" s="621" t="n">
        <v>509</v>
      </c>
      <c r="B511" s="309" t="n">
        <v>1105</v>
      </c>
      <c r="C511" s="309" t="n">
        <v>1105</v>
      </c>
      <c r="D511" s="309" t="inlineStr"/>
      <c r="E511" s="309" t="inlineStr"/>
      <c r="F511" s="309" t="inlineStr"/>
      <c r="G511" s="309" t="inlineStr"/>
      <c r="H511" s="309" t="inlineStr"/>
    </row>
    <row r="512">
      <c r="A512" s="621" t="n">
        <v>510</v>
      </c>
      <c r="B512" s="309" t="n">
        <v>815</v>
      </c>
      <c r="C512" s="309" t="n">
        <v>815</v>
      </c>
      <c r="D512" s="309" t="inlineStr"/>
      <c r="E512" s="309" t="inlineStr"/>
      <c r="F512" s="309" t="inlineStr"/>
      <c r="G512" s="309" t="inlineStr"/>
      <c r="H512" s="309" t="inlineStr"/>
    </row>
    <row r="513">
      <c r="A513" s="621" t="n">
        <v>511</v>
      </c>
      <c r="B513" s="309" t="n">
        <v>973</v>
      </c>
      <c r="C513" s="309" t="n">
        <v>973</v>
      </c>
      <c r="D513" s="309" t="inlineStr"/>
      <c r="E513" s="309" t="inlineStr"/>
      <c r="F513" s="309" t="inlineStr"/>
      <c r="G513" s="309" t="inlineStr"/>
      <c r="H513" s="309" t="inlineStr"/>
    </row>
    <row r="514">
      <c r="A514" s="621" t="n">
        <v>512</v>
      </c>
      <c r="B514" s="309" t="n">
        <v>957</v>
      </c>
      <c r="C514" s="309" t="n">
        <v>957</v>
      </c>
      <c r="D514" s="309" t="inlineStr"/>
      <c r="E514" s="309" t="inlineStr"/>
      <c r="F514" s="309" t="inlineStr"/>
      <c r="G514" s="309" t="inlineStr"/>
      <c r="H514" s="309" t="inlineStr"/>
    </row>
    <row r="515">
      <c r="A515" s="621" t="n">
        <v>513</v>
      </c>
      <c r="B515" s="309" t="n">
        <v>711</v>
      </c>
      <c r="C515" s="309" t="n">
        <v>711</v>
      </c>
      <c r="D515" s="309" t="inlineStr"/>
      <c r="E515" s="309" t="inlineStr"/>
      <c r="F515" s="309" t="inlineStr"/>
      <c r="G515" s="309" t="inlineStr"/>
      <c r="H515" s="309" t="inlineStr"/>
    </row>
    <row r="516">
      <c r="A516" s="621" t="n">
        <v>514</v>
      </c>
      <c r="B516" s="309" t="n">
        <v>869</v>
      </c>
      <c r="C516" s="309" t="n">
        <v>869</v>
      </c>
      <c r="D516" s="309" t="inlineStr"/>
      <c r="E516" s="309" t="inlineStr"/>
      <c r="F516" s="309" t="inlineStr"/>
      <c r="G516" s="309" t="inlineStr"/>
      <c r="H516" s="309" t="inlineStr"/>
    </row>
    <row r="517">
      <c r="A517" s="621" t="n">
        <v>515</v>
      </c>
      <c r="B517" s="309" t="n">
        <v>855</v>
      </c>
      <c r="C517" s="309" t="n">
        <v>855</v>
      </c>
      <c r="D517" s="309" t="inlineStr"/>
      <c r="E517" s="309" t="inlineStr"/>
      <c r="F517" s="309" t="inlineStr"/>
      <c r="G517" s="309" t="inlineStr"/>
      <c r="H517" s="309" t="inlineStr"/>
    </row>
    <row r="518">
      <c r="A518" s="621" t="n">
        <v>516</v>
      </c>
      <c r="B518" s="309" t="n">
        <v>656</v>
      </c>
      <c r="C518" s="309" t="n">
        <v>656</v>
      </c>
      <c r="D518" s="309" t="inlineStr"/>
      <c r="E518" s="309" t="inlineStr"/>
      <c r="F518" s="309" t="inlineStr"/>
      <c r="G518" s="309" t="inlineStr"/>
      <c r="H518" s="309" t="inlineStr"/>
    </row>
    <row r="519">
      <c r="A519" s="621" t="n">
        <v>517</v>
      </c>
      <c r="B519" s="309" t="n">
        <v>815</v>
      </c>
      <c r="C519" s="309" t="n">
        <v>815</v>
      </c>
      <c r="D519" s="309" t="inlineStr"/>
      <c r="E519" s="309" t="inlineStr"/>
      <c r="F519" s="309" t="inlineStr"/>
      <c r="G519" s="309" t="inlineStr"/>
      <c r="H519" s="309" t="inlineStr"/>
    </row>
    <row r="520">
      <c r="A520" s="621" t="n">
        <v>518</v>
      </c>
      <c r="B520" s="309" t="n">
        <v>792</v>
      </c>
      <c r="C520" s="309" t="n">
        <v>792</v>
      </c>
      <c r="D520" s="309" t="inlineStr"/>
      <c r="E520" s="309" t="inlineStr"/>
      <c r="F520" s="309" t="inlineStr"/>
      <c r="G520" s="309" t="inlineStr"/>
      <c r="H520" s="309" t="inlineStr"/>
    </row>
    <row r="521">
      <c r="A521" s="621" t="n">
        <v>519</v>
      </c>
      <c r="B521" s="309" t="n">
        <v>1148</v>
      </c>
      <c r="C521" s="309" t="n">
        <v>1148</v>
      </c>
      <c r="D521" s="309" t="inlineStr"/>
      <c r="E521" s="309" t="inlineStr"/>
      <c r="F521" s="309" t="inlineStr"/>
      <c r="G521" s="309" t="inlineStr"/>
      <c r="H521" s="309" t="inlineStr"/>
    </row>
    <row r="522">
      <c r="A522" s="621" t="n">
        <v>520</v>
      </c>
      <c r="B522" s="309" t="n">
        <v>1152</v>
      </c>
      <c r="C522" s="309" t="n">
        <v>1152</v>
      </c>
      <c r="D522" s="309" t="inlineStr"/>
      <c r="E522" s="309" t="inlineStr"/>
      <c r="F522" s="309" t="inlineStr"/>
      <c r="G522" s="309" t="inlineStr"/>
      <c r="H522" s="309" t="inlineStr"/>
    </row>
    <row r="523">
      <c r="A523" s="621" t="n">
        <v>521</v>
      </c>
      <c r="B523" s="309" t="n">
        <v>1151</v>
      </c>
      <c r="C523" s="309" t="n">
        <v>1151</v>
      </c>
      <c r="D523" s="309" t="inlineStr"/>
      <c r="E523" s="309" t="inlineStr"/>
      <c r="F523" s="309" t="inlineStr"/>
      <c r="G523" s="309" t="inlineStr"/>
      <c r="H523" s="309" t="inlineStr"/>
    </row>
    <row r="524">
      <c r="A524" s="621" t="n">
        <v>522</v>
      </c>
      <c r="B524" s="309" t="n">
        <v>1188.5</v>
      </c>
      <c r="C524" s="309" t="n">
        <v>1188.5</v>
      </c>
      <c r="D524" s="309" t="inlineStr"/>
      <c r="E524" s="309" t="inlineStr"/>
      <c r="F524" s="309" t="inlineStr"/>
      <c r="G524" s="309" t="inlineStr"/>
      <c r="H524" s="309" t="inlineStr"/>
    </row>
    <row r="525">
      <c r="A525" s="621" t="n">
        <v>523</v>
      </c>
      <c r="B525" s="309" t="n">
        <v>1158</v>
      </c>
      <c r="C525" s="309" t="n">
        <v>1158</v>
      </c>
      <c r="D525" s="309" t="inlineStr"/>
      <c r="E525" s="309" t="inlineStr"/>
      <c r="F525" s="309" t="inlineStr"/>
      <c r="G525" s="309" t="inlineStr"/>
      <c r="H525" s="309" t="inlineStr"/>
    </row>
    <row r="526">
      <c r="A526" s="621" t="n">
        <v>524</v>
      </c>
      <c r="B526" s="309" t="inlineStr"/>
      <c r="C526" s="309" t="n">
        <v>1212.217558934481</v>
      </c>
      <c r="D526" s="309" t="inlineStr">
        <is>
          <t>{'Cu', 'ausf_czas', 'Mo', 'aust_czas', 'Ni', 'grubosc', 'Mn'}</t>
        </is>
      </c>
      <c r="E526" s="309" t="n">
        <v>18</v>
      </c>
      <c r="F526" s="309" t="inlineStr">
        <is>
          <t>['HB', 'ausf_temp', 'aust_temp']</t>
        </is>
      </c>
      <c r="G526" s="309" t="inlineStr">
        <is>
          <t>[0.7031320108840271, -0.9185354893849005, 0.7847831930367707]</t>
        </is>
      </c>
      <c r="H526" s="309" t="inlineStr">
        <is>
          <t>[626.0, 1598.1]</t>
        </is>
      </c>
    </row>
    <row r="527">
      <c r="A527" s="621" t="n">
        <v>525</v>
      </c>
      <c r="B527" s="309" t="inlineStr"/>
      <c r="C527" s="309" t="n">
        <v>1457.82156539343</v>
      </c>
      <c r="D527" s="309" t="inlineStr">
        <is>
          <t>{'Cu', 'ausf_czas', 'Mo', 'aust_czas', 'Ni', 'grubosc', 'Mn'}</t>
        </is>
      </c>
      <c r="E527" s="309" t="n">
        <v>17</v>
      </c>
      <c r="F527" s="309" t="inlineStr">
        <is>
          <t>['HB', 'ausf_temp']</t>
        </is>
      </c>
      <c r="G527" s="309" t="inlineStr">
        <is>
          <t>[0.7178162073759904, -0.9140727923907078]</t>
        </is>
      </c>
      <c r="H527" s="309" t="inlineStr">
        <is>
          <t>[626.0, 1598.1]</t>
        </is>
      </c>
    </row>
    <row r="528">
      <c r="A528" s="621" t="n">
        <v>526</v>
      </c>
      <c r="B528" s="309" t="inlineStr"/>
      <c r="C528" s="309" t="n">
        <v>1225.896400334924</v>
      </c>
      <c r="D528" s="309" t="inlineStr">
        <is>
          <t>{'Cu', 'ausf_czas', 'Mo', 'aust_czas', 'Ni', 'grubosc', 'Mn'}</t>
        </is>
      </c>
      <c r="E528" s="309" t="n">
        <v>17</v>
      </c>
      <c r="F528" s="309" t="inlineStr">
        <is>
          <t>['ausf_temp', 'aust_temp']</t>
        </is>
      </c>
      <c r="G528" s="309" t="inlineStr">
        <is>
          <t>[-0.9094948723594738, 0.7097427481558324]</t>
        </is>
      </c>
      <c r="H528" s="309" t="inlineStr">
        <is>
          <t>[674.0, 1598.1]</t>
        </is>
      </c>
    </row>
    <row r="529">
      <c r="A529" s="621" t="n">
        <v>527</v>
      </c>
      <c r="B529" s="309" t="inlineStr"/>
      <c r="C529" s="309" t="n">
        <v>1216.202637932054</v>
      </c>
      <c r="D529" s="309" t="inlineStr">
        <is>
          <t>{'Cu', 'ausf_czas', 'Mo', 'aust_czas', 'Ni', 'grubosc', 'Mn'}</t>
        </is>
      </c>
      <c r="E529" s="309" t="n">
        <v>19</v>
      </c>
      <c r="F529" s="309" t="inlineStr">
        <is>
          <t>['HB', 'ausf_temp', 'aust_temp']</t>
        </is>
      </c>
      <c r="G529" s="309" t="inlineStr">
        <is>
          <t>[0.719727360300637, -0.9191670597845868, 0.7431939173520997]</t>
        </is>
      </c>
      <c r="H529" s="309" t="inlineStr">
        <is>
          <t>[626.0, 1598.1]</t>
        </is>
      </c>
    </row>
    <row r="530">
      <c r="A530" s="621" t="n">
        <v>528</v>
      </c>
      <c r="B530" s="309" t="n">
        <v>713</v>
      </c>
      <c r="C530" s="309" t="n">
        <v>713</v>
      </c>
      <c r="D530" s="309" t="inlineStr"/>
      <c r="E530" s="309" t="inlineStr"/>
      <c r="F530" s="309" t="inlineStr"/>
      <c r="G530" s="309" t="inlineStr"/>
      <c r="H530" s="309" t="inlineStr"/>
    </row>
    <row r="531">
      <c r="A531" s="621" t="n">
        <v>529</v>
      </c>
      <c r="B531" s="309" t="n">
        <v>674</v>
      </c>
      <c r="C531" s="309" t="n">
        <v>674</v>
      </c>
      <c r="D531" s="309" t="inlineStr"/>
      <c r="E531" s="309" t="inlineStr"/>
      <c r="F531" s="309" t="inlineStr"/>
      <c r="G531" s="309" t="inlineStr"/>
      <c r="H531" s="309" t="inlineStr"/>
    </row>
    <row r="532">
      <c r="A532" s="621" t="n">
        <v>530</v>
      </c>
      <c r="B532" s="309" t="n">
        <v>626</v>
      </c>
      <c r="C532" s="309" t="n">
        <v>626</v>
      </c>
      <c r="D532" s="309" t="inlineStr"/>
      <c r="E532" s="309" t="inlineStr"/>
      <c r="F532" s="309" t="inlineStr"/>
      <c r="G532" s="309" t="inlineStr"/>
      <c r="H532" s="309" t="inlineStr"/>
    </row>
    <row r="533">
      <c r="A533" s="621" t="n">
        <v>531</v>
      </c>
      <c r="B533" s="309" t="inlineStr"/>
      <c r="C533" s="309" t="n">
        <v>678.9877177983763</v>
      </c>
      <c r="D533" s="309" t="inlineStr">
        <is>
          <t>{'Cu', 'ausf_czas', 'Mo', 'aust_czas', 'Ni', 'grubosc', 'Mn'}</t>
        </is>
      </c>
      <c r="E533" s="309" t="n">
        <v>19</v>
      </c>
      <c r="F533" s="309" t="inlineStr">
        <is>
          <t>['HB', 'ausf_temp', 'aust_temp']</t>
        </is>
      </c>
      <c r="G533" s="309" t="inlineStr">
        <is>
          <t>[0.719727360300637, -0.9191670597845868, 0.7431939173520997]</t>
        </is>
      </c>
      <c r="H533" s="309" t="inlineStr">
        <is>
          <t>[626.0, 1598.1]</t>
        </is>
      </c>
    </row>
    <row r="534">
      <c r="A534" s="621" t="n">
        <v>532</v>
      </c>
      <c r="B534" s="309" t="inlineStr"/>
      <c r="C534" s="309" t="n">
        <v>1338.251451658194</v>
      </c>
      <c r="D534" s="309" t="inlineStr">
        <is>
          <t>{'Cu', 'ausf_czas', 'Mo', 'aust_czas', 'Ni', 'grubosc', 'Mn'}</t>
        </is>
      </c>
      <c r="E534" s="309" t="n">
        <v>16</v>
      </c>
      <c r="F534" s="309" t="inlineStr">
        <is>
          <t>['HB', 'aust_temp']</t>
        </is>
      </c>
      <c r="G534" s="309" t="inlineStr">
        <is>
          <t>[0.8256476548725793, -0.8021509672541233]</t>
        </is>
      </c>
      <c r="H534" s="309" t="inlineStr">
        <is>
          <t>[862.0, 1262.0]</t>
        </is>
      </c>
    </row>
    <row r="535">
      <c r="A535" s="621" t="n">
        <v>533</v>
      </c>
      <c r="B535" s="309" t="inlineStr"/>
      <c r="C535" s="309" t="n">
        <v>1317.122781011057</v>
      </c>
      <c r="D535" s="309" t="inlineStr">
        <is>
          <t>{'Cu', 'ausf_czas', 'Mo', 'aust_czas', 'Ni', 'grubosc', 'Mn'}</t>
        </is>
      </c>
      <c r="E535" s="309" t="n">
        <v>16</v>
      </c>
      <c r="F535" s="309" t="inlineStr">
        <is>
          <t>['HB', 'aust_temp']</t>
        </is>
      </c>
      <c r="G535" s="309" t="inlineStr">
        <is>
          <t>[0.8256476548725793, -0.8021509672541233]</t>
        </is>
      </c>
      <c r="H535" s="309" t="inlineStr">
        <is>
          <t>[862.0, 1262.0]</t>
        </is>
      </c>
    </row>
    <row r="536">
      <c r="A536" s="621" t="n">
        <v>534</v>
      </c>
      <c r="B536" s="309" t="inlineStr"/>
      <c r="C536" s="309" t="n">
        <v>1383.828622237984</v>
      </c>
      <c r="D536" s="309" t="inlineStr">
        <is>
          <t>{'Cu', 'ausf_czas', 'Mo', 'aust_czas', 'Ni', 'grubosc', 'Mn'}</t>
        </is>
      </c>
      <c r="E536" s="309" t="n">
        <v>19</v>
      </c>
      <c r="F536" s="309" t="inlineStr">
        <is>
          <t>['HB', 'ausf_temp', 'aust_temp']</t>
        </is>
      </c>
      <c r="G536" s="309" t="inlineStr">
        <is>
          <t>[0.7707550136765575, -0.8394400874458235, -0.8832165605574882]</t>
        </is>
      </c>
      <c r="H536" s="309" t="inlineStr">
        <is>
          <t>[862.0, 1486.0]</t>
        </is>
      </c>
    </row>
    <row r="537">
      <c r="A537" s="621" t="n">
        <v>535</v>
      </c>
      <c r="B537" s="309" t="inlineStr"/>
      <c r="C537" s="309" t="n">
        <v>1406.452425755679</v>
      </c>
      <c r="D537" s="309" t="inlineStr">
        <is>
          <t>{'Cu', 'ausf_czas', 'Mo', 'aust_czas', 'Ni', 'grubosc', 'Mn'}</t>
        </is>
      </c>
      <c r="E537" s="309" t="n">
        <v>17</v>
      </c>
      <c r="F537" s="309" t="inlineStr">
        <is>
          <t>['HB', 'ausf_temp', 'aust_temp']</t>
        </is>
      </c>
      <c r="G537" s="309" t="inlineStr">
        <is>
          <t>[0.8415880660630758, -0.8486457166191236, -0.9127626631980729]</t>
        </is>
      </c>
      <c r="H537" s="309" t="inlineStr">
        <is>
          <t>[862.0, 1486.0]</t>
        </is>
      </c>
    </row>
    <row r="538">
      <c r="A538" s="621" t="n">
        <v>536</v>
      </c>
      <c r="B538" s="309" t="inlineStr"/>
      <c r="C538" s="309" t="n">
        <v>1312.148558248071</v>
      </c>
      <c r="D538" s="309" t="inlineStr">
        <is>
          <t>{'Cu', 'ausf_czas', 'Mo', 'aust_czas', 'Ni', 'grubosc', 'Mn'}</t>
        </is>
      </c>
      <c r="E538" s="309" t="n">
        <v>16</v>
      </c>
      <c r="F538" s="309" t="inlineStr">
        <is>
          <t>['HB', 'aust_temp']</t>
        </is>
      </c>
      <c r="G538" s="309" t="inlineStr">
        <is>
          <t>[0.8256476548725793, -0.8021509672541233]</t>
        </is>
      </c>
      <c r="H538" s="309" t="inlineStr">
        <is>
          <t>[862.0, 1262.0]</t>
        </is>
      </c>
    </row>
    <row r="539">
      <c r="A539" s="621" t="n">
        <v>537</v>
      </c>
      <c r="B539" s="309" t="inlineStr"/>
      <c r="C539" s="309" t="n">
        <v>1290.593592941795</v>
      </c>
      <c r="D539" s="309" t="inlineStr">
        <is>
          <t>{'Cu', 'ausf_czas', 'Mo', 'aust_czas', 'Ni', 'grubosc', 'Mn'}</t>
        </is>
      </c>
      <c r="E539" s="309" t="n">
        <v>16</v>
      </c>
      <c r="F539" s="309" t="inlineStr">
        <is>
          <t>['HB', 'aust_temp']</t>
        </is>
      </c>
      <c r="G539" s="309" t="inlineStr">
        <is>
          <t>[0.8256476548725793, -0.8021509672541233]</t>
        </is>
      </c>
      <c r="H539" s="309" t="inlineStr">
        <is>
          <t>[862.0, 1262.0]</t>
        </is>
      </c>
    </row>
    <row r="540">
      <c r="A540" s="621" t="n">
        <v>538</v>
      </c>
      <c r="B540" s="309" t="inlineStr"/>
      <c r="C540" s="309" t="n">
        <v>1319.31218164969</v>
      </c>
      <c r="D540" s="309" t="inlineStr">
        <is>
          <t>{'Cu', 'ausf_czas', 'Mo', 'aust_czas', 'Ni', 'grubosc', 'Mn'}</t>
        </is>
      </c>
      <c r="E540" s="309" t="n">
        <v>19</v>
      </c>
      <c r="F540" s="309" t="inlineStr">
        <is>
          <t>['HB', 'ausf_temp', 'aust_temp']</t>
        </is>
      </c>
      <c r="G540" s="309" t="inlineStr">
        <is>
          <t>[0.7707550136765575, -0.8394400874458235, -0.8832165605574882]</t>
        </is>
      </c>
      <c r="H540" s="309" t="inlineStr">
        <is>
          <t>[862.0, 1486.0]</t>
        </is>
      </c>
    </row>
    <row r="541">
      <c r="A541" s="621" t="n">
        <v>539</v>
      </c>
      <c r="B541" s="309" t="inlineStr"/>
      <c r="C541" s="309" t="n">
        <v>1345.160798616696</v>
      </c>
      <c r="D541" s="309" t="inlineStr">
        <is>
          <t>{'Cu', 'ausf_czas', 'Mo', 'aust_czas', 'Ni', 'grubosc', 'Mn'}</t>
        </is>
      </c>
      <c r="E541" s="309" t="n">
        <v>17</v>
      </c>
      <c r="F541" s="309" t="inlineStr">
        <is>
          <t>['HB', 'ausf_temp', 'aust_temp']</t>
        </is>
      </c>
      <c r="G541" s="309" t="inlineStr">
        <is>
          <t>[0.8415880660630758, -0.8486457166191236, -0.9127626631980729]</t>
        </is>
      </c>
      <c r="H541" s="309" t="inlineStr">
        <is>
          <t>[862.0, 1486.0]</t>
        </is>
      </c>
    </row>
    <row r="542">
      <c r="A542" s="621" t="n">
        <v>540</v>
      </c>
      <c r="B542" s="309" t="inlineStr"/>
      <c r="C542" s="309" t="n">
        <v>1271.516318140567</v>
      </c>
      <c r="D542" s="309" t="inlineStr">
        <is>
          <t>{'Cu', 'ausf_czas', 'Mo', 'aust_czas', 'Ni', 'grubosc', 'Mn'}</t>
        </is>
      </c>
      <c r="E542" s="309" t="n">
        <v>16</v>
      </c>
      <c r="F542" s="309" t="inlineStr">
        <is>
          <t>['HB', 'aust_temp']</t>
        </is>
      </c>
      <c r="G542" s="309" t="inlineStr">
        <is>
          <t>[0.8256476548725793, -0.8021509672541233]</t>
        </is>
      </c>
      <c r="H542" s="309" t="inlineStr">
        <is>
          <t>[862.0, 1262.0]</t>
        </is>
      </c>
    </row>
    <row r="543">
      <c r="A543" s="621" t="n">
        <v>541</v>
      </c>
      <c r="B543" s="309" t="inlineStr"/>
      <c r="C543" s="309" t="n">
        <v>1248.199648939067</v>
      </c>
      <c r="D543" s="309" t="inlineStr">
        <is>
          <t>{'Cu', 'ausf_czas', 'Mo', 'aust_czas', 'Ni', 'grubosc', 'Mn'}</t>
        </is>
      </c>
      <c r="E543" s="309" t="n">
        <v>16</v>
      </c>
      <c r="F543" s="309" t="inlineStr">
        <is>
          <t>['HB', 'aust_temp']</t>
        </is>
      </c>
      <c r="G543" s="309" t="inlineStr">
        <is>
          <t>[0.8256476548725793, -0.8021509672541233]</t>
        </is>
      </c>
      <c r="H543" s="309" t="inlineStr">
        <is>
          <t>[862.0, 1262.0]</t>
        </is>
      </c>
    </row>
    <row r="544">
      <c r="A544" s="621" t="n">
        <v>542</v>
      </c>
      <c r="B544" s="309" t="inlineStr"/>
      <c r="C544" s="309" t="n">
        <v>1250.58221060403</v>
      </c>
      <c r="D544" s="309" t="inlineStr">
        <is>
          <t>{'Cu', 'ausf_czas', 'Mo', 'aust_czas', 'Ni', 'grubosc', 'Mn'}</t>
        </is>
      </c>
      <c r="E544" s="309" t="n">
        <v>19</v>
      </c>
      <c r="F544" s="309" t="inlineStr">
        <is>
          <t>['HB', 'ausf_temp', 'aust_temp']</t>
        </is>
      </c>
      <c r="G544" s="309" t="inlineStr">
        <is>
          <t>[0.7707550136765575, -0.8394400874458235, -0.8832165605574882]</t>
        </is>
      </c>
      <c r="H544" s="309" t="inlineStr">
        <is>
          <t>[862.0, 1486.0]</t>
        </is>
      </c>
    </row>
    <row r="545">
      <c r="A545" s="621" t="n">
        <v>543</v>
      </c>
      <c r="B545" s="309" t="inlineStr"/>
      <c r="C545" s="309" t="n">
        <v>1275.193396058329</v>
      </c>
      <c r="D545" s="309" t="inlineStr">
        <is>
          <t>{'Cu', 'ausf_czas', 'Mo', 'aust_czas', 'Ni', 'grubosc', 'Mn'}</t>
        </is>
      </c>
      <c r="E545" s="309" t="n">
        <v>17</v>
      </c>
      <c r="F545" s="309" t="inlineStr">
        <is>
          <t>['HB', 'ausf_temp', 'aust_temp']</t>
        </is>
      </c>
      <c r="G545" s="309" t="inlineStr">
        <is>
          <t>[0.8415880660630758, -0.8486457166191236, -0.9127626631980729]</t>
        </is>
      </c>
      <c r="H545" s="309" t="inlineStr">
        <is>
          <t>[862.0, 1486.0]</t>
        </is>
      </c>
    </row>
    <row r="546">
      <c r="A546" s="621" t="n">
        <v>544</v>
      </c>
      <c r="B546" s="309" t="inlineStr"/>
      <c r="C546" s="309" t="n">
        <v>1123.5625</v>
      </c>
      <c r="D546" s="309" t="inlineStr">
        <is>
          <t>{'Cu', 'ausf_czas', 'Mo', 'aust_czas', 'Ni', 'grubosc', 'Mn'}</t>
        </is>
      </c>
      <c r="E546" s="309" t="n">
        <v>15</v>
      </c>
      <c r="F546" s="309" t="inlineStr">
        <is>
          <t>['aust_temp']</t>
        </is>
      </c>
      <c r="G546" s="309" t="inlineStr">
        <is>
          <t>[-0.7284104069240225]</t>
        </is>
      </c>
      <c r="H546" s="309" t="inlineStr">
        <is>
          <t>[805.0, 1205.0]</t>
        </is>
      </c>
    </row>
    <row r="547">
      <c r="A547" s="621" t="n">
        <v>545</v>
      </c>
      <c r="B547" s="309" t="inlineStr"/>
      <c r="C547" s="309" t="n">
        <v>1220.751558679317</v>
      </c>
      <c r="D547" s="309" t="inlineStr">
        <is>
          <t>{'Cu', 'ausf_czas', 'Mo', 'aust_czas', 'Ni', 'grubosc', 'Mn'}</t>
        </is>
      </c>
      <c r="E547" s="309" t="n">
        <v>16</v>
      </c>
      <c r="F547" s="309" t="inlineStr">
        <is>
          <t>['HB', 'ausf_temp', 'aust_temp']</t>
        </is>
      </c>
      <c r="G547" s="309" t="inlineStr">
        <is>
          <t>[0.7834384887059668, -0.8272693859562612, -0.8903724540901118]</t>
        </is>
      </c>
      <c r="H547" s="309" t="inlineStr">
        <is>
          <t>[805.0, 1486.0]</t>
        </is>
      </c>
    </row>
    <row r="548">
      <c r="A548" s="621" t="n">
        <v>546</v>
      </c>
      <c r="B548" s="309" t="inlineStr"/>
      <c r="C548" s="309" t="n">
        <v>1285.539961259446</v>
      </c>
      <c r="D548" s="309" t="inlineStr">
        <is>
          <t>{'Cu', 'ausf_czas', 'Mo', 'aust_czas', 'Ni', 'grubosc', 'Mn'}</t>
        </is>
      </c>
      <c r="E548" s="309" t="n">
        <v>16</v>
      </c>
      <c r="F548" s="309" t="inlineStr">
        <is>
          <t>['HB', 'ausf_temp', 'aust_temp']</t>
        </is>
      </c>
      <c r="G548" s="309" t="inlineStr">
        <is>
          <t>[0.8255556038442633, -0.8244768375309878, -0.9061303012253478]</t>
        </is>
      </c>
      <c r="H548" s="309" t="inlineStr">
        <is>
          <t>[862.0, 1486.0]</t>
        </is>
      </c>
    </row>
    <row r="549">
      <c r="A549" s="621" t="n">
        <v>547</v>
      </c>
      <c r="B549" s="309" t="inlineStr"/>
      <c r="C549" s="309" t="n">
        <v>1285.029373670041</v>
      </c>
      <c r="D549" s="309" t="inlineStr">
        <is>
          <t>{'Cu', 'ausf_czas', 'Mo', 'aust_czas', 'Ni', 'grubosc', 'Mn'}</t>
        </is>
      </c>
      <c r="E549" s="309" t="n">
        <v>16</v>
      </c>
      <c r="F549" s="309" t="inlineStr">
        <is>
          <t>['HB', 'ausf_temp', 'aust_temp']</t>
        </is>
      </c>
      <c r="G549" s="309" t="inlineStr">
        <is>
          <t>[0.8255556038442633, -0.8244768375309878, -0.9061303012253478]</t>
        </is>
      </c>
      <c r="H549" s="309" t="inlineStr">
        <is>
          <t>[862.0, 1486.0]</t>
        </is>
      </c>
    </row>
    <row r="550">
      <c r="A550" s="621" t="n">
        <v>548</v>
      </c>
      <c r="B550" s="309" t="inlineStr"/>
      <c r="C550" s="309" t="n">
        <v>1123.5625</v>
      </c>
      <c r="D550" s="309" t="inlineStr">
        <is>
          <t>{'Cu', 'ausf_czas', 'Mo', 'aust_czas', 'Ni', 'grubosc', 'Mn'}</t>
        </is>
      </c>
      <c r="E550" s="309" t="n">
        <v>15</v>
      </c>
      <c r="F550" s="309" t="inlineStr">
        <is>
          <t>['aust_temp']</t>
        </is>
      </c>
      <c r="G550" s="309" t="inlineStr">
        <is>
          <t>[-0.7284104069240225]</t>
        </is>
      </c>
      <c r="H550" s="309" t="inlineStr">
        <is>
          <t>[805.0, 1205.0]</t>
        </is>
      </c>
    </row>
    <row r="551">
      <c r="A551" s="621" t="n">
        <v>549</v>
      </c>
      <c r="B551" s="309" t="inlineStr"/>
      <c r="C551" s="309" t="n">
        <v>1173.50947763856</v>
      </c>
      <c r="D551" s="309" t="inlineStr">
        <is>
          <t>{'Cu', 'ausf_czas', 'Mo', 'aust_czas', 'Ni', 'grubosc', 'Mn'}</t>
        </is>
      </c>
      <c r="E551" s="309" t="n">
        <v>16</v>
      </c>
      <c r="F551" s="309" t="inlineStr">
        <is>
          <t>['HB', 'ausf_temp', 'aust_temp']</t>
        </is>
      </c>
      <c r="G551" s="309" t="inlineStr">
        <is>
          <t>[0.7834384887059668, -0.8272693859562612, -0.8903724540901118]</t>
        </is>
      </c>
      <c r="H551" s="309" t="inlineStr">
        <is>
          <t>[805.0, 1486.0]</t>
        </is>
      </c>
    </row>
    <row r="552">
      <c r="A552" s="621" t="n">
        <v>550</v>
      </c>
      <c r="B552" s="309" t="inlineStr"/>
      <c r="C552" s="309" t="n">
        <v>1236.831258490795</v>
      </c>
      <c r="D552" s="309" t="inlineStr">
        <is>
          <t>{'Cu', 'ausf_czas', 'Mo', 'aust_czas', 'Ni', 'grubosc', 'Mn'}</t>
        </is>
      </c>
      <c r="E552" s="309" t="n">
        <v>16</v>
      </c>
      <c r="F552" s="309" t="inlineStr">
        <is>
          <t>['HB', 'ausf_temp', 'aust_temp']</t>
        </is>
      </c>
      <c r="G552" s="309" t="inlineStr">
        <is>
          <t>[0.8255556038442633, -0.8244768375309878, -0.9061303012253478]</t>
        </is>
      </c>
      <c r="H552" s="309" t="inlineStr">
        <is>
          <t>[862.0, 1486.0]</t>
        </is>
      </c>
    </row>
    <row r="553">
      <c r="A553" s="621" t="n">
        <v>551</v>
      </c>
      <c r="B553" s="309" t="inlineStr"/>
      <c r="C553" s="309" t="n">
        <v>1235.987717805504</v>
      </c>
      <c r="D553" s="309" t="inlineStr">
        <is>
          <t>{'Cu', 'ausf_czas', 'Mo', 'aust_czas', 'Ni', 'grubosc', 'Mn'}</t>
        </is>
      </c>
      <c r="E553" s="309" t="n">
        <v>16</v>
      </c>
      <c r="F553" s="309" t="inlineStr">
        <is>
          <t>['HB', 'ausf_temp', 'aust_temp']</t>
        </is>
      </c>
      <c r="G553" s="309" t="inlineStr">
        <is>
          <t>[0.8255556038442633, -0.8244768375309878, -0.9061303012253478]</t>
        </is>
      </c>
      <c r="H553" s="309" t="inlineStr">
        <is>
          <t>[862.0, 1486.0]</t>
        </is>
      </c>
    </row>
    <row r="554">
      <c r="A554" s="621" t="n">
        <v>552</v>
      </c>
      <c r="B554" s="309" t="inlineStr"/>
      <c r="C554" s="309" t="n">
        <v>1123.5625</v>
      </c>
      <c r="D554" s="309" t="inlineStr">
        <is>
          <t>{'Cu', 'ausf_czas', 'Mo', 'aust_czas', 'Ni', 'grubosc', 'Mn'}</t>
        </is>
      </c>
      <c r="E554" s="309" t="n">
        <v>15</v>
      </c>
      <c r="F554" s="309" t="inlineStr">
        <is>
          <t>['aust_temp']</t>
        </is>
      </c>
      <c r="G554" s="309" t="inlineStr">
        <is>
          <t>[-0.7284104069240225]</t>
        </is>
      </c>
      <c r="H554" s="309" t="inlineStr">
        <is>
          <t>[805.0, 1205.0]</t>
        </is>
      </c>
    </row>
    <row r="555">
      <c r="A555" s="621" t="n">
        <v>553</v>
      </c>
      <c r="B555" s="309" t="inlineStr"/>
      <c r="C555" s="309" t="n">
        <v>1139.475304386122</v>
      </c>
      <c r="D555" s="309" t="inlineStr">
        <is>
          <t>{'Cu', 'ausf_czas', 'Mo', 'aust_czas', 'Ni', 'grubosc', 'Mn'}</t>
        </is>
      </c>
      <c r="E555" s="309" t="n">
        <v>16</v>
      </c>
      <c r="F555" s="309" t="inlineStr">
        <is>
          <t>['HB', 'ausf_temp', 'aust_temp']</t>
        </is>
      </c>
      <c r="G555" s="309" t="inlineStr">
        <is>
          <t>[0.7834384887059668, -0.8272693859562612, -0.8903724540901118]</t>
        </is>
      </c>
      <c r="H555" s="309" t="inlineStr">
        <is>
          <t>[805.0, 1486.0]</t>
        </is>
      </c>
    </row>
    <row r="556">
      <c r="A556" s="621" t="n">
        <v>554</v>
      </c>
      <c r="B556" s="309" t="inlineStr"/>
      <c r="C556" s="309" t="n">
        <v>1192.440153192242</v>
      </c>
      <c r="D556" s="309" t="inlineStr">
        <is>
          <t>{'Cu', 'ausf_czas', 'Mo', 'aust_czas', 'Ni', 'grubosc', 'Mn'}</t>
        </is>
      </c>
      <c r="E556" s="309" t="n">
        <v>16</v>
      </c>
      <c r="F556" s="309" t="inlineStr">
        <is>
          <t>['HB', 'ausf_temp', 'aust_temp']</t>
        </is>
      </c>
      <c r="G556" s="309" t="inlineStr">
        <is>
          <t>[0.8255556038442633, -0.8244768375309878, -0.9061303012253478]</t>
        </is>
      </c>
      <c r="H556" s="309" t="inlineStr">
        <is>
          <t>[862.0, 1486.0]</t>
        </is>
      </c>
    </row>
    <row r="557">
      <c r="A557" s="621" t="n">
        <v>555</v>
      </c>
      <c r="B557" s="309" t="inlineStr"/>
      <c r="C557" s="309" t="n">
        <v>1191.870489352825</v>
      </c>
      <c r="D557" s="309" t="inlineStr">
        <is>
          <t>{'Cu', 'ausf_czas', 'Mo', 'aust_czas', 'Ni', 'grubosc', 'Mn'}</t>
        </is>
      </c>
      <c r="E557" s="309" t="n">
        <v>16</v>
      </c>
      <c r="F557" s="309" t="inlineStr">
        <is>
          <t>['HB', 'ausf_temp', 'aust_temp']</t>
        </is>
      </c>
      <c r="G557" s="309" t="inlineStr">
        <is>
          <t>[0.8255556038442633, -0.8244768375309878, -0.9061303012253478]</t>
        </is>
      </c>
      <c r="H557" s="309" t="inlineStr">
        <is>
          <t>[862.0, 1486.0]</t>
        </is>
      </c>
    </row>
    <row r="558">
      <c r="A558" s="621" t="n">
        <v>556</v>
      </c>
      <c r="B558" s="309" t="inlineStr"/>
      <c r="C558" s="309" t="n">
        <v>1329.247635173539</v>
      </c>
      <c r="D558" s="309" t="inlineStr">
        <is>
          <t>{'Cu', 'ausf_czas', 'Mo', 'aust_czas', 'Ni', 'grubosc', 'Mn'}</t>
        </is>
      </c>
      <c r="E558" s="309" t="n">
        <v>16</v>
      </c>
      <c r="F558" s="309" t="inlineStr">
        <is>
          <t>['HB', 'ausf_temp', 'aust_temp']</t>
        </is>
      </c>
      <c r="G558" s="309" t="inlineStr">
        <is>
          <t>[0.8713151885358087, -0.8787281516660383, -0.8956547769078598]</t>
        </is>
      </c>
      <c r="H558" s="309" t="inlineStr">
        <is>
          <t>[805.0, 1486.0]</t>
        </is>
      </c>
    </row>
    <row r="559">
      <c r="A559" s="621" t="n">
        <v>557</v>
      </c>
      <c r="B559" s="309" t="inlineStr"/>
      <c r="C559" s="309" t="n">
        <v>1337.48980448497</v>
      </c>
      <c r="D559" s="309" t="inlineStr">
        <is>
          <t>{'Cu', 'ausf_czas', 'Mo', 'aust_czas', 'Ni', 'grubosc', 'Mn'}</t>
        </is>
      </c>
      <c r="E559" s="309" t="n">
        <v>16</v>
      </c>
      <c r="F559" s="309" t="inlineStr">
        <is>
          <t>['HB', 'ausf_temp', 'aust_temp']</t>
        </is>
      </c>
      <c r="G559" s="309" t="inlineStr">
        <is>
          <t>[0.8713151885358085, -0.8787281516660383, -0.8956547769078598]</t>
        </is>
      </c>
      <c r="H559" s="309" t="inlineStr">
        <is>
          <t>[805.0, 1486.0]</t>
        </is>
      </c>
    </row>
    <row r="560">
      <c r="A560" s="621" t="n">
        <v>558</v>
      </c>
      <c r="B560" s="309" t="inlineStr"/>
      <c r="C560" s="309" t="n">
        <v>1311.76285952666</v>
      </c>
      <c r="D560" s="309" t="inlineStr">
        <is>
          <t>{'Cu', 'ausf_czas', 'Mo', 'aust_czas', 'Ni', 'grubosc', 'Mn'}</t>
        </is>
      </c>
      <c r="E560" s="309" t="n">
        <v>16</v>
      </c>
      <c r="F560" s="309" t="inlineStr">
        <is>
          <t>['HB', 'ausf_temp', 'aust_temp']</t>
        </is>
      </c>
      <c r="G560" s="309" t="inlineStr">
        <is>
          <t>[0.8668270648014271, -0.9055886754695335, -0.8989179063294305]</t>
        </is>
      </c>
      <c r="H560" s="309" t="inlineStr">
        <is>
          <t>[805.0, 1486.0]</t>
        </is>
      </c>
    </row>
    <row r="561">
      <c r="A561" s="621" t="n">
        <v>559</v>
      </c>
      <c r="B561" s="309" t="inlineStr"/>
      <c r="C561" s="309" t="n">
        <v>1273.747888787822</v>
      </c>
      <c r="D561" s="309" t="inlineStr">
        <is>
          <t>{'Cu', 'ausf_czas', 'Mo', 'aust_czas', 'Ni', 'grubosc', 'Mn'}</t>
        </is>
      </c>
      <c r="E561" s="309" t="n">
        <v>16</v>
      </c>
      <c r="F561" s="309" t="inlineStr">
        <is>
          <t>['HB', 'ausf_temp', 'aust_temp']</t>
        </is>
      </c>
      <c r="G561" s="309" t="inlineStr">
        <is>
          <t>[0.8029903331341558, -0.9032564848157474, -0.899199414296562]</t>
        </is>
      </c>
      <c r="H561" s="309" t="inlineStr">
        <is>
          <t>[805.0, 1486.0]</t>
        </is>
      </c>
    </row>
    <row r="562">
      <c r="A562" s="621" t="n">
        <v>560</v>
      </c>
      <c r="B562" s="309" t="inlineStr"/>
      <c r="C562" s="309" t="n">
        <v>1250.684830999104</v>
      </c>
      <c r="D562" s="309" t="inlineStr">
        <is>
          <t>{'Cu', 'ausf_czas', 'Mo', 'aust_czas', 'Ni', 'grubosc', 'Mn'}</t>
        </is>
      </c>
      <c r="E562" s="309" t="n">
        <v>16</v>
      </c>
      <c r="F562" s="309" t="inlineStr">
        <is>
          <t>['HB', 'ausf_temp', 'aust_temp']</t>
        </is>
      </c>
      <c r="G562" s="309" t="inlineStr">
        <is>
          <t>[0.8713151885358087, -0.8787281516660383, -0.8956547769078598]</t>
        </is>
      </c>
      <c r="H562" s="309" t="inlineStr">
        <is>
          <t>[805.0, 1486.0]</t>
        </is>
      </c>
    </row>
    <row r="563">
      <c r="A563" s="621" t="n">
        <v>561</v>
      </c>
      <c r="B563" s="309" t="inlineStr"/>
      <c r="C563" s="309" t="n">
        <v>1257.810951766993</v>
      </c>
      <c r="D563" s="309" t="inlineStr">
        <is>
          <t>{'Cu', 'ausf_czas', 'Mo', 'aust_czas', 'Ni', 'grubosc', 'Mn'}</t>
        </is>
      </c>
      <c r="E563" s="309" t="n">
        <v>16</v>
      </c>
      <c r="F563" s="309" t="inlineStr">
        <is>
          <t>['HB', 'ausf_temp', 'aust_temp']</t>
        </is>
      </c>
      <c r="G563" s="309" t="inlineStr">
        <is>
          <t>[0.8713151885358085, -0.8787281516660383, -0.8956547769078598]</t>
        </is>
      </c>
      <c r="H563" s="309" t="inlineStr">
        <is>
          <t>[805.0, 1486.0]</t>
        </is>
      </c>
    </row>
    <row r="564">
      <c r="A564" s="621" t="n">
        <v>562</v>
      </c>
      <c r="B564" s="309" t="inlineStr"/>
      <c r="C564" s="309" t="n">
        <v>1227.112110664193</v>
      </c>
      <c r="D564" s="309" t="inlineStr">
        <is>
          <t>{'Cu', 'ausf_czas', 'Mo', 'aust_czas', 'Ni', 'grubosc', 'Mn'}</t>
        </is>
      </c>
      <c r="E564" s="309" t="n">
        <v>16</v>
      </c>
      <c r="F564" s="309" t="inlineStr">
        <is>
          <t>['HB', 'ausf_temp', 'aust_temp']</t>
        </is>
      </c>
      <c r="G564" s="309" t="inlineStr">
        <is>
          <t>[0.8668270648014271, -0.9055886754695335, -0.8989179063294305]</t>
        </is>
      </c>
      <c r="H564" s="309" t="inlineStr">
        <is>
          <t>[805.0, 1486.0]</t>
        </is>
      </c>
    </row>
    <row r="565">
      <c r="A565" s="621" t="n">
        <v>563</v>
      </c>
      <c r="B565" s="309" t="inlineStr"/>
      <c r="C565" s="309" t="n">
        <v>1197.999643240472</v>
      </c>
      <c r="D565" s="309" t="inlineStr">
        <is>
          <t>{'Cu', 'ausf_czas', 'Mo', 'aust_czas', 'Ni', 'grubosc', 'Mn'}</t>
        </is>
      </c>
      <c r="E565" s="309" t="n">
        <v>16</v>
      </c>
      <c r="F565" s="309" t="inlineStr">
        <is>
          <t>['HB', 'ausf_temp', 'aust_temp']</t>
        </is>
      </c>
      <c r="G565" s="309" t="inlineStr">
        <is>
          <t>[0.8029903331341558, -0.9032564848157474, -0.899199414296562]</t>
        </is>
      </c>
      <c r="H565" s="309" t="inlineStr">
        <is>
          <t>[805.0, 1486.0]</t>
        </is>
      </c>
    </row>
    <row r="566">
      <c r="A566" s="621" t="n">
        <v>564</v>
      </c>
      <c r="B566" s="309" t="inlineStr"/>
      <c r="C566" s="309" t="n">
        <v>1179.031466272135</v>
      </c>
      <c r="D566" s="309" t="inlineStr">
        <is>
          <t>{'Cu', 'ausf_czas', 'Mo', 'aust_czas', 'Ni', 'grubosc', 'Mn'}</t>
        </is>
      </c>
      <c r="E566" s="309" t="n">
        <v>16</v>
      </c>
      <c r="F566" s="309" t="inlineStr">
        <is>
          <t>['HB', 'ausf_temp', 'aust_temp']</t>
        </is>
      </c>
      <c r="G566" s="309" t="inlineStr">
        <is>
          <t>[0.8713151885358087, -0.8787281516660383, -0.8956547769078598]</t>
        </is>
      </c>
      <c r="H566" s="309" t="inlineStr">
        <is>
          <t>[805.0, 1486.0]</t>
        </is>
      </c>
    </row>
    <row r="567">
      <c r="A567" s="621" t="n">
        <v>565</v>
      </c>
      <c r="B567" s="309" t="inlineStr"/>
      <c r="C567" s="309" t="n">
        <v>1187.141327617409</v>
      </c>
      <c r="D567" s="309" t="inlineStr">
        <is>
          <t>{'Cu', 'ausf_czas', 'Mo', 'aust_czas', 'Ni', 'grubosc', 'Mn'}</t>
        </is>
      </c>
      <c r="E567" s="309" t="n">
        <v>16</v>
      </c>
      <c r="F567" s="309" t="inlineStr">
        <is>
          <t>['HB', 'ausf_temp', 'aust_temp']</t>
        </is>
      </c>
      <c r="G567" s="309" t="inlineStr">
        <is>
          <t>[0.8713151885358085, -0.8787281516660383, -0.8956547769078598]</t>
        </is>
      </c>
      <c r="H567" s="309" t="inlineStr">
        <is>
          <t>[805.0, 1486.0]</t>
        </is>
      </c>
    </row>
    <row r="568">
      <c r="A568" s="621" t="n">
        <v>566</v>
      </c>
      <c r="B568" s="309" t="inlineStr"/>
      <c r="C568" s="309" t="n">
        <v>1159.474651148288</v>
      </c>
      <c r="D568" s="309" t="inlineStr">
        <is>
          <t>{'Cu', 'ausf_czas', 'Mo', 'aust_czas', 'Ni', 'grubosc', 'Mn'}</t>
        </is>
      </c>
      <c r="E568" s="309" t="n">
        <v>16</v>
      </c>
      <c r="F568" s="309" t="inlineStr">
        <is>
          <t>['HB', 'ausf_temp', 'aust_temp']</t>
        </is>
      </c>
      <c r="G568" s="309" t="inlineStr">
        <is>
          <t>[0.8668270648014271, -0.9055886754695335, -0.8989179063294305]</t>
        </is>
      </c>
      <c r="H568" s="309" t="inlineStr">
        <is>
          <t>[805.0, 1486.0]</t>
        </is>
      </c>
    </row>
    <row r="569">
      <c r="A569" s="621" t="n">
        <v>567</v>
      </c>
      <c r="B569" s="309" t="inlineStr"/>
      <c r="C569" s="309" t="n">
        <v>1143.523049382185</v>
      </c>
      <c r="D569" s="309" t="inlineStr">
        <is>
          <t>{'Cu', 'ausf_czas', 'Mo', 'aust_czas', 'Ni', 'grubosc', 'Mn'}</t>
        </is>
      </c>
      <c r="E569" s="309" t="n">
        <v>16</v>
      </c>
      <c r="F569" s="309" t="inlineStr">
        <is>
          <t>['HB', 'ausf_temp', 'aust_temp']</t>
        </is>
      </c>
      <c r="G569" s="309" t="inlineStr">
        <is>
          <t>[0.8029903331341558, -0.9032564848157474, -0.899199414296562]</t>
        </is>
      </c>
      <c r="H569" s="309" t="inlineStr">
        <is>
          <t>[805.0, 1486.0]</t>
        </is>
      </c>
    </row>
    <row r="570">
      <c r="A570" s="621" t="n">
        <v>568</v>
      </c>
      <c r="B570" s="309" t="inlineStr"/>
      <c r="C570" s="309" t="n">
        <v>1428.88868099881</v>
      </c>
      <c r="D570" s="309" t="inlineStr">
        <is>
          <t>{'Cu', 'ausf_czas', 'Mo', 'aust_czas', 'Ni', 'grubosc', 'Mn'}</t>
        </is>
      </c>
      <c r="E570" s="309" t="n">
        <v>16</v>
      </c>
      <c r="F570" s="309" t="inlineStr">
        <is>
          <t>['HB', 'ausf_temp', 'aust_temp']</t>
        </is>
      </c>
      <c r="G570" s="309" t="inlineStr">
        <is>
          <t>[0.8740824077254029, -0.9085882787851309, -0.8395016467581751]</t>
        </is>
      </c>
      <c r="H570" s="309" t="inlineStr">
        <is>
          <t>[805.0, 1486.0]</t>
        </is>
      </c>
    </row>
    <row r="571">
      <c r="A571" s="621" t="n">
        <v>569</v>
      </c>
      <c r="B571" s="309" t="inlineStr"/>
      <c r="C571" s="309" t="n">
        <v>1427.624258797686</v>
      </c>
      <c r="D571" s="309" t="inlineStr">
        <is>
          <t>{'Cu', 'ausf_czas', 'Mo', 'aust_czas', 'Ni', 'grubosc', 'Mn'}</t>
        </is>
      </c>
      <c r="E571" s="309" t="n">
        <v>15</v>
      </c>
      <c r="F571" s="309" t="inlineStr">
        <is>
          <t>['HB', 'ausf_temp', 'aust_temp']</t>
        </is>
      </c>
      <c r="G571" s="309" t="inlineStr">
        <is>
          <t>[0.8695826786777682, -0.9129919157797429, -0.8321709629248105]</t>
        </is>
      </c>
      <c r="H571" s="309" t="inlineStr">
        <is>
          <t>[805.0, 1486.0]</t>
        </is>
      </c>
    </row>
    <row r="572">
      <c r="A572" s="621" t="n">
        <v>570</v>
      </c>
      <c r="B572" s="309" t="inlineStr"/>
      <c r="C572" s="309" t="n">
        <v>1472.017476913283</v>
      </c>
      <c r="D572" s="309" t="inlineStr">
        <is>
          <t>{'Cu', 'ausf_czas', 'Mo', 'aust_czas', 'Ni', 'grubosc', 'Mn'}</t>
        </is>
      </c>
      <c r="E572" s="309" t="n">
        <v>15</v>
      </c>
      <c r="F572" s="309" t="inlineStr">
        <is>
          <t>['HB', 'ausf_temp', 'aust_temp']</t>
        </is>
      </c>
      <c r="G572" s="309" t="inlineStr">
        <is>
          <t>[0.908741331540839, -0.9170915360091687, -0.8348217665530988]</t>
        </is>
      </c>
      <c r="H572" s="309" t="inlineStr">
        <is>
          <t>[823.0, 1486.0]</t>
        </is>
      </c>
    </row>
    <row r="573">
      <c r="A573" s="621" t="n">
        <v>571</v>
      </c>
      <c r="B573" s="309" t="inlineStr"/>
      <c r="C573" s="309" t="n">
        <v>1460.062793717349</v>
      </c>
      <c r="D573" s="309" t="inlineStr">
        <is>
          <t>{'Cu', 'ausf_czas', 'Mo', 'aust_czas', 'Ni', 'grubosc', 'Mn'}</t>
        </is>
      </c>
      <c r="E573" s="309" t="n">
        <v>16</v>
      </c>
      <c r="F573" s="309" t="inlineStr">
        <is>
          <t>['HB', 'ausf_temp', 'aust_temp']</t>
        </is>
      </c>
      <c r="G573" s="309" t="inlineStr">
        <is>
          <t>[0.897993407855078, -0.9216601988615555, -0.8624496554693144]</t>
        </is>
      </c>
      <c r="H573" s="309" t="inlineStr">
        <is>
          <t>[823.0, 1486.0]</t>
        </is>
      </c>
    </row>
    <row r="574">
      <c r="A574" s="621" t="n">
        <v>572</v>
      </c>
      <c r="B574" s="309" t="inlineStr"/>
      <c r="C574" s="309" t="n">
        <v>1317.87945245862</v>
      </c>
      <c r="D574" s="309" t="inlineStr">
        <is>
          <t>{'Cu', 'ausf_czas', 'Mo', 'aust_czas', 'Ni', 'grubosc', 'Mn'}</t>
        </is>
      </c>
      <c r="E574" s="309" t="n">
        <v>16</v>
      </c>
      <c r="F574" s="309" t="inlineStr">
        <is>
          <t>['HB', 'ausf_temp', 'aust_temp']</t>
        </is>
      </c>
      <c r="G574" s="309" t="inlineStr">
        <is>
          <t>[0.8740824077254029, -0.9085882787851309, -0.8395016467581751]</t>
        </is>
      </c>
      <c r="H574" s="309" t="inlineStr">
        <is>
          <t>[805.0, 1486.0]</t>
        </is>
      </c>
    </row>
    <row r="575">
      <c r="A575" s="621" t="n">
        <v>573</v>
      </c>
      <c r="B575" s="309" t="inlineStr"/>
      <c r="C575" s="309" t="n">
        <v>1321.883299880508</v>
      </c>
      <c r="D575" s="309" t="inlineStr">
        <is>
          <t>{'Cu', 'ausf_czas', 'Mo', 'aust_czas', 'Ni', 'grubosc', 'Mn'}</t>
        </is>
      </c>
      <c r="E575" s="309" t="n">
        <v>15</v>
      </c>
      <c r="F575" s="309" t="inlineStr">
        <is>
          <t>['HB', 'ausf_temp', 'aust_temp']</t>
        </is>
      </c>
      <c r="G575" s="309" t="inlineStr">
        <is>
          <t>[0.8695826786777682, -0.9129919157797429, -0.8321709629248105]</t>
        </is>
      </c>
      <c r="H575" s="309" t="inlineStr">
        <is>
          <t>[805.0, 1486.0]</t>
        </is>
      </c>
    </row>
    <row r="576">
      <c r="A576" s="621" t="n">
        <v>574</v>
      </c>
      <c r="B576" s="309" t="inlineStr"/>
      <c r="C576" s="309" t="n">
        <v>1361.798235904857</v>
      </c>
      <c r="D576" s="309" t="inlineStr">
        <is>
          <t>{'Cu', 'ausf_czas', 'Mo', 'aust_czas', 'Ni', 'grubosc', 'Mn'}</t>
        </is>
      </c>
      <c r="E576" s="309" t="n">
        <v>15</v>
      </c>
      <c r="F576" s="309" t="inlineStr">
        <is>
          <t>['HB', 'ausf_temp', 'aust_temp']</t>
        </is>
      </c>
      <c r="G576" s="309" t="inlineStr">
        <is>
          <t>[0.908741331540839, -0.9170915360091687, -0.8348217665530988]</t>
        </is>
      </c>
      <c r="H576" s="309" t="inlineStr">
        <is>
          <t>[823.0, 1486.0]</t>
        </is>
      </c>
    </row>
    <row r="577">
      <c r="A577" s="621" t="n">
        <v>575</v>
      </c>
      <c r="B577" s="309" t="inlineStr"/>
      <c r="C577" s="309" t="n">
        <v>1353.638972376415</v>
      </c>
      <c r="D577" s="309" t="inlineStr">
        <is>
          <t>{'Cu', 'ausf_czas', 'Mo', 'aust_czas', 'Ni', 'grubosc', 'Mn'}</t>
        </is>
      </c>
      <c r="E577" s="309" t="n">
        <v>16</v>
      </c>
      <c r="F577" s="309" t="inlineStr">
        <is>
          <t>['HB', 'ausf_temp', 'aust_temp']</t>
        </is>
      </c>
      <c r="G577" s="309" t="inlineStr">
        <is>
          <t>[0.897993407855078, -0.9216601988615555, -0.8624496554693144]</t>
        </is>
      </c>
      <c r="H577" s="309" t="inlineStr">
        <is>
          <t>[823.0, 1486.0]</t>
        </is>
      </c>
    </row>
    <row r="578">
      <c r="A578" s="621" t="n">
        <v>576</v>
      </c>
      <c r="B578" s="309" t="inlineStr"/>
      <c r="C578" s="309" t="n">
        <v>1214.66739047955</v>
      </c>
      <c r="D578" s="309" t="inlineStr">
        <is>
          <t>{'Cu', 'ausf_czas', 'Mo', 'aust_czas', 'Ni', 'grubosc', 'Mn'}</t>
        </is>
      </c>
      <c r="E578" s="309" t="n">
        <v>16</v>
      </c>
      <c r="F578" s="309" t="inlineStr">
        <is>
          <t>['HB', 'ausf_temp', 'aust_temp']</t>
        </is>
      </c>
      <c r="G578" s="309" t="inlineStr">
        <is>
          <t>[0.8740824077254029, -0.9085882787851309, -0.8395016467581751]</t>
        </is>
      </c>
      <c r="H578" s="309" t="inlineStr">
        <is>
          <t>[805.0, 1486.0]</t>
        </is>
      </c>
    </row>
    <row r="579">
      <c r="A579" s="621" t="n">
        <v>577</v>
      </c>
      <c r="B579" s="309" t="inlineStr"/>
      <c r="C579" s="309" t="n">
        <v>1222.54055216622</v>
      </c>
      <c r="D579" s="309" t="inlineStr">
        <is>
          <t>{'Cu', 'ausf_czas', 'Mo', 'aust_czas', 'Ni', 'grubosc', 'Mn'}</t>
        </is>
      </c>
      <c r="E579" s="309" t="n">
        <v>15</v>
      </c>
      <c r="F579" s="309" t="inlineStr">
        <is>
          <t>['HB', 'ausf_temp', 'aust_temp']</t>
        </is>
      </c>
      <c r="G579" s="309" t="inlineStr">
        <is>
          <t>[0.8695826786777682, -0.9129919157797429, -0.8321709629248105]</t>
        </is>
      </c>
      <c r="H579" s="309" t="inlineStr">
        <is>
          <t>[805.0, 1486.0]</t>
        </is>
      </c>
    </row>
    <row r="580">
      <c r="A580" s="621" t="n">
        <v>578</v>
      </c>
      <c r="B580" s="309" t="inlineStr"/>
      <c r="C580" s="309" t="n">
        <v>1249.395016763191</v>
      </c>
      <c r="D580" s="309" t="inlineStr">
        <is>
          <t>{'Cu', 'ausf_czas', 'Mo', 'aust_czas', 'Ni', 'grubosc', 'Mn'}</t>
        </is>
      </c>
      <c r="E580" s="309" t="n">
        <v>15</v>
      </c>
      <c r="F580" s="309" t="inlineStr">
        <is>
          <t>['HB', 'ausf_temp', 'aust_temp']</t>
        </is>
      </c>
      <c r="G580" s="309" t="inlineStr">
        <is>
          <t>[0.908741331540839, -0.9170915360091687, -0.8348217665530988]</t>
        </is>
      </c>
      <c r="H580" s="309" t="inlineStr">
        <is>
          <t>[823.0, 1486.0]</t>
        </is>
      </c>
    </row>
    <row r="581">
      <c r="A581" s="621" t="n">
        <v>579</v>
      </c>
      <c r="B581" s="309" t="inlineStr"/>
      <c r="C581" s="309" t="n">
        <v>1245.946995209585</v>
      </c>
      <c r="D581" s="309" t="inlineStr">
        <is>
          <t>{'Cu', 'ausf_czas', 'Mo', 'aust_czas', 'Ni', 'grubosc', 'Mn'}</t>
        </is>
      </c>
      <c r="E581" s="309" t="n">
        <v>16</v>
      </c>
      <c r="F581" s="309" t="inlineStr">
        <is>
          <t>['HB', 'ausf_temp', 'aust_temp']</t>
        </is>
      </c>
      <c r="G581" s="309" t="inlineStr">
        <is>
          <t>[0.897993407855078, -0.9216601988615555, -0.8624496554693144]</t>
        </is>
      </c>
      <c r="H581" s="309" t="inlineStr">
        <is>
          <t>[823.0, 1486.0]</t>
        </is>
      </c>
    </row>
    <row r="582">
      <c r="A582" s="621" t="n">
        <v>580</v>
      </c>
      <c r="B582" s="309" t="inlineStr"/>
      <c r="C582" s="309" t="n">
        <v>1289.932351022196</v>
      </c>
      <c r="D582" s="309" t="inlineStr">
        <is>
          <t>{'Cu', 'ausf_czas', 'Mo', 'aust_czas', 'Ni', 'grubosc', 'Mn'}</t>
        </is>
      </c>
      <c r="E582" s="309" t="n">
        <v>16</v>
      </c>
      <c r="F582" s="309" t="inlineStr">
        <is>
          <t>['HB', 'aust_temp']</t>
        </is>
      </c>
      <c r="G582" s="309" t="inlineStr">
        <is>
          <t>[0.7487573606523795, -0.8098413080458605]</t>
        </is>
      </c>
      <c r="H582" s="309" t="inlineStr">
        <is>
          <t>[805.0, 1205.0]</t>
        </is>
      </c>
    </row>
    <row r="583">
      <c r="A583" s="621" t="n">
        <v>581</v>
      </c>
      <c r="B583" s="309" t="inlineStr"/>
      <c r="C583" s="309" t="n">
        <v>1297.936258508312</v>
      </c>
      <c r="D583" s="309" t="inlineStr">
        <is>
          <t>{'Cu', 'ausf_czas', 'Mo', 'aust_czas', 'Ni', 'grubosc', 'Mn'}</t>
        </is>
      </c>
      <c r="E583" s="309" t="n">
        <v>16</v>
      </c>
      <c r="F583" s="309" t="inlineStr">
        <is>
          <t>['HB', 'aust_temp']</t>
        </is>
      </c>
      <c r="G583" s="309" t="inlineStr">
        <is>
          <t>[0.7590289602614632, -0.8107267366998353]</t>
        </is>
      </c>
      <c r="H583" s="309" t="inlineStr">
        <is>
          <t>[805.0, 1205.0]</t>
        </is>
      </c>
    </row>
    <row r="584">
      <c r="A584" s="621" t="n">
        <v>582</v>
      </c>
      <c r="B584" s="309" t="inlineStr"/>
      <c r="C584" s="309" t="n">
        <v>1429.980299825203</v>
      </c>
      <c r="D584" s="309" t="inlineStr">
        <is>
          <t>{'Cu', 'ausf_czas', 'Mo', 'aust_czas', 'Ni', 'grubosc', 'Mn'}</t>
        </is>
      </c>
      <c r="E584" s="309" t="n">
        <v>17</v>
      </c>
      <c r="F584" s="309" t="inlineStr">
        <is>
          <t>['HB', 'ausf_temp', 'aust_temp']</t>
        </is>
      </c>
      <c r="G584" s="309" t="inlineStr">
        <is>
          <t>[0.8269301066648416, -0.750026423598395, -0.8733922308721934]</t>
        </is>
      </c>
      <c r="H584" s="309" t="inlineStr">
        <is>
          <t>[805.0, 1430.0]</t>
        </is>
      </c>
    </row>
    <row r="585">
      <c r="A585" s="621" t="n">
        <v>583</v>
      </c>
      <c r="B585" s="309" t="inlineStr"/>
      <c r="C585" s="309" t="n">
        <v>1430.836903581891</v>
      </c>
      <c r="D585" s="309" t="inlineStr">
        <is>
          <t>{'Cu', 'ausf_czas', 'Mo', 'aust_czas', 'Ni', 'grubosc', 'Mn'}</t>
        </is>
      </c>
      <c r="E585" s="309" t="n">
        <v>17</v>
      </c>
      <c r="F585" s="309" t="inlineStr">
        <is>
          <t>['HB', 'ausf_temp', 'aust_temp']</t>
        </is>
      </c>
      <c r="G585" s="309" t="inlineStr">
        <is>
          <t>[0.8269301066648418, -0.750026423598395, -0.8733922308721935]</t>
        </is>
      </c>
      <c r="H585" s="309" t="inlineStr">
        <is>
          <t>[805.0, 1430.0]</t>
        </is>
      </c>
    </row>
    <row r="586">
      <c r="A586" s="621" t="n">
        <v>584</v>
      </c>
      <c r="B586" s="309" t="inlineStr"/>
      <c r="C586" s="309" t="n">
        <v>1265.128202175875</v>
      </c>
      <c r="D586" s="309" t="inlineStr">
        <is>
          <t>{'Cu', 'ausf_czas', 'Mo', 'aust_czas', 'Ni', 'grubosc', 'Mn'}</t>
        </is>
      </c>
      <c r="E586" s="309" t="n">
        <v>16</v>
      </c>
      <c r="F586" s="309" t="inlineStr">
        <is>
          <t>['HB', 'aust_temp']</t>
        </is>
      </c>
      <c r="G586" s="309" t="inlineStr">
        <is>
          <t>[0.7487573606523795, -0.8098413080458605]</t>
        </is>
      </c>
      <c r="H586" s="309" t="inlineStr">
        <is>
          <t>[805.0, 1205.0]</t>
        </is>
      </c>
    </row>
    <row r="587">
      <c r="A587" s="621" t="n">
        <v>585</v>
      </c>
      <c r="B587" s="309" t="inlineStr"/>
      <c r="C587" s="309" t="n">
        <v>1264.76708366821</v>
      </c>
      <c r="D587" s="309" t="inlineStr">
        <is>
          <t>{'Cu', 'ausf_czas', 'Mo', 'aust_czas', 'Ni', 'grubosc', 'Mn'}</t>
        </is>
      </c>
      <c r="E587" s="309" t="n">
        <v>16</v>
      </c>
      <c r="F587" s="309" t="inlineStr">
        <is>
          <t>['HB', 'aust_temp']</t>
        </is>
      </c>
      <c r="G587" s="309" t="inlineStr">
        <is>
          <t>[0.7590289602614632, -0.8107267366998353]</t>
        </is>
      </c>
      <c r="H587" s="309" t="inlineStr">
        <is>
          <t>[805.0, 1205.0]</t>
        </is>
      </c>
    </row>
    <row r="588">
      <c r="A588" s="621" t="n">
        <v>586</v>
      </c>
      <c r="B588" s="309" t="inlineStr"/>
      <c r="C588" s="309" t="n">
        <v>1348.688183721576</v>
      </c>
      <c r="D588" s="309" t="inlineStr">
        <is>
          <t>{'Cu', 'ausf_czas', 'Mo', 'aust_czas', 'Ni', 'grubosc', 'Mn'}</t>
        </is>
      </c>
      <c r="E588" s="309" t="n">
        <v>17</v>
      </c>
      <c r="F588" s="309" t="inlineStr">
        <is>
          <t>['HB', 'ausf_temp', 'aust_temp']</t>
        </is>
      </c>
      <c r="G588" s="309" t="inlineStr">
        <is>
          <t>[0.8269301066648416, -0.750026423598395, -0.8733922308721934]</t>
        </is>
      </c>
      <c r="H588" s="309" t="inlineStr">
        <is>
          <t>[805.0, 1430.0]</t>
        </is>
      </c>
    </row>
    <row r="589">
      <c r="A589" s="621" t="n">
        <v>587</v>
      </c>
      <c r="B589" s="309" t="inlineStr"/>
      <c r="C589" s="309" t="n">
        <v>1349.815679264567</v>
      </c>
      <c r="D589" s="309" t="inlineStr">
        <is>
          <t>{'Cu', 'ausf_czas', 'Mo', 'aust_czas', 'Ni', 'grubosc', 'Mn'}</t>
        </is>
      </c>
      <c r="E589" s="309" t="n">
        <v>17</v>
      </c>
      <c r="F589" s="309" t="inlineStr">
        <is>
          <t>['HB', 'ausf_temp', 'aust_temp']</t>
        </is>
      </c>
      <c r="G589" s="309" t="inlineStr">
        <is>
          <t>[0.8269301066648418, -0.750026423598395, -0.8733922308721935]</t>
        </is>
      </c>
      <c r="H589" s="309" t="inlineStr">
        <is>
          <t>[805.0, 1430.0]</t>
        </is>
      </c>
    </row>
    <row r="590">
      <c r="A590" s="621" t="n">
        <v>588</v>
      </c>
      <c r="B590" s="309" t="inlineStr"/>
      <c r="C590" s="309" t="n">
        <v>1225.344439342546</v>
      </c>
      <c r="D590" s="309" t="inlineStr">
        <is>
          <t>{'Cu', 'ausf_czas', 'Mo', 'aust_czas', 'Ni', 'grubosc', 'Mn'}</t>
        </is>
      </c>
      <c r="E590" s="309" t="n">
        <v>16</v>
      </c>
      <c r="F590" s="309" t="inlineStr">
        <is>
          <t>['HB', 'aust_temp']</t>
        </is>
      </c>
      <c r="G590" s="309" t="inlineStr">
        <is>
          <t>[0.7487573606523795, -0.8098413080458605]</t>
        </is>
      </c>
      <c r="H590" s="309" t="inlineStr">
        <is>
          <t>[805.0, 1205.0]</t>
        </is>
      </c>
    </row>
    <row r="591">
      <c r="A591" s="621" t="n">
        <v>589</v>
      </c>
      <c r="B591" s="309" t="inlineStr"/>
      <c r="C591" s="309" t="n">
        <v>1222.343792117694</v>
      </c>
      <c r="D591" s="309" t="inlineStr">
        <is>
          <t>{'Cu', 'ausf_czas', 'Mo', 'aust_czas', 'Ni', 'grubosc', 'Mn'}</t>
        </is>
      </c>
      <c r="E591" s="309" t="n">
        <v>16</v>
      </c>
      <c r="F591" s="309" t="inlineStr">
        <is>
          <t>['HB', 'aust_temp']</t>
        </is>
      </c>
      <c r="G591" s="309" t="inlineStr">
        <is>
          <t>[0.7590289602614632, -0.8107267366998353]</t>
        </is>
      </c>
      <c r="H591" s="309" t="inlineStr">
        <is>
          <t>[805.0, 1205.0]</t>
        </is>
      </c>
    </row>
    <row r="592">
      <c r="A592" s="621" t="n">
        <v>590</v>
      </c>
      <c r="B592" s="309" t="inlineStr"/>
      <c r="C592" s="309" t="n">
        <v>1262.338444753674</v>
      </c>
      <c r="D592" s="309" t="inlineStr">
        <is>
          <t>{'Cu', 'ausf_czas', 'Mo', 'aust_czas', 'Ni', 'grubosc', 'Mn'}</t>
        </is>
      </c>
      <c r="E592" s="309" t="n">
        <v>17</v>
      </c>
      <c r="F592" s="309" t="inlineStr">
        <is>
          <t>['HB', 'ausf_temp', 'aust_temp']</t>
        </is>
      </c>
      <c r="G592" s="309" t="inlineStr">
        <is>
          <t>[0.8269301066648416, -0.750026423598395, -0.8733922308721934]</t>
        </is>
      </c>
      <c r="H592" s="309" t="inlineStr">
        <is>
          <t>[805.0, 1430.0]</t>
        </is>
      </c>
    </row>
    <row r="593">
      <c r="A593" s="621" t="n">
        <v>591</v>
      </c>
      <c r="B593" s="309" t="inlineStr"/>
      <c r="C593" s="309" t="n">
        <v>1263.705416622738</v>
      </c>
      <c r="D593" s="309" t="inlineStr">
        <is>
          <t>{'Cu', 'ausf_czas', 'Mo', 'aust_czas', 'Ni', 'grubosc', 'Mn'}</t>
        </is>
      </c>
      <c r="E593" s="309" t="n">
        <v>17</v>
      </c>
      <c r="F593" s="309" t="inlineStr">
        <is>
          <t>['HB', 'ausf_temp', 'aust_temp']</t>
        </is>
      </c>
      <c r="G593" s="309" t="inlineStr">
        <is>
          <t>[0.8269301066648418, -0.750026423598395, -0.8733922308721935]</t>
        </is>
      </c>
      <c r="H593" s="309" t="inlineStr">
        <is>
          <t>[805.0, 1430.0]</t>
        </is>
      </c>
    </row>
    <row r="594">
      <c r="A594" s="621" t="n">
        <v>592</v>
      </c>
      <c r="B594" s="309" t="inlineStr"/>
      <c r="C594" s="309" t="n">
        <v>1372.154920809753</v>
      </c>
      <c r="D594" s="309" t="inlineStr">
        <is>
          <t>{'Cu', 'ausf_czas', 'Mo', 'aust_czas', 'Ni', 'grubosc', 'Mn'}</t>
        </is>
      </c>
      <c r="E594" s="309" t="n">
        <v>15</v>
      </c>
      <c r="F594" s="309" t="inlineStr">
        <is>
          <t>['HB', 'ausf_temp', 'aust_temp']</t>
        </is>
      </c>
      <c r="G594" s="309" t="inlineStr">
        <is>
          <t>[0.8802553038828794, -0.8813656977067558, -0.9077614180870893]</t>
        </is>
      </c>
      <c r="H594" s="309" t="inlineStr">
        <is>
          <t>[805.0, 1486.0]</t>
        </is>
      </c>
    </row>
    <row r="595">
      <c r="A595" s="621" t="n">
        <v>593</v>
      </c>
      <c r="B595" s="309" t="inlineStr"/>
      <c r="C595" s="309" t="n">
        <v>1373.096153914927</v>
      </c>
      <c r="D595" s="309" t="inlineStr">
        <is>
          <t>{'Cu', 'ausf_czas', 'Mo', 'aust_czas', 'Ni', 'grubosc', 'Mn'}</t>
        </is>
      </c>
      <c r="E595" s="309" t="n">
        <v>15</v>
      </c>
      <c r="F595" s="309" t="inlineStr">
        <is>
          <t>['HB', 'ausf_temp', 'aust_temp']</t>
        </is>
      </c>
      <c r="G595" s="309" t="inlineStr">
        <is>
          <t>[0.8802553038828794, -0.8813656977067559, -0.9077614180870893]</t>
        </is>
      </c>
      <c r="H595" s="309" t="inlineStr">
        <is>
          <t>[805.0, 1486.0]</t>
        </is>
      </c>
    </row>
    <row r="596">
      <c r="A596" s="621" t="n">
        <v>594</v>
      </c>
      <c r="B596" s="309" t="inlineStr"/>
      <c r="C596" s="309" t="n">
        <v>1338.191655814437</v>
      </c>
      <c r="D596" s="309" t="inlineStr">
        <is>
          <t>{'Cu', 'ausf_czas', 'Mo', 'aust_czas', 'Ni', 'grubosc', 'Mn'}</t>
        </is>
      </c>
      <c r="E596" s="309" t="n">
        <v>16</v>
      </c>
      <c r="F596" s="309" t="inlineStr">
        <is>
          <t>['HB', 'ausf_temp', 'aust_temp']</t>
        </is>
      </c>
      <c r="G596" s="309" t="inlineStr">
        <is>
          <t>[0.8739328286529426, -0.8642482168562964, -0.9081902648483866]</t>
        </is>
      </c>
      <c r="H596" s="309" t="inlineStr">
        <is>
          <t>[805.0, 1486.0]</t>
        </is>
      </c>
    </row>
    <row r="597">
      <c r="A597" s="621" t="n">
        <v>595</v>
      </c>
      <c r="B597" s="309" t="inlineStr"/>
      <c r="C597" s="309" t="n">
        <v>1304.198717114124</v>
      </c>
      <c r="D597" s="309" t="inlineStr">
        <is>
          <t>{'Cu', 'ausf_czas', 'Mo', 'aust_czas', 'Ni', 'grubosc', 'Mn'}</t>
        </is>
      </c>
      <c r="E597" s="309" t="n">
        <v>15</v>
      </c>
      <c r="F597" s="309" t="inlineStr">
        <is>
          <t>['HB', 'ausf_temp', 'aust_temp']</t>
        </is>
      </c>
      <c r="G597" s="309" t="inlineStr">
        <is>
          <t>[0.8727433523557863, -0.8847839514826278, -0.9080410278240045]</t>
        </is>
      </c>
      <c r="H597" s="309" t="inlineStr">
        <is>
          <t>[805.0, 1486.0]</t>
        </is>
      </c>
    </row>
    <row r="598">
      <c r="A598" s="621" t="n">
        <v>596</v>
      </c>
      <c r="B598" s="309" t="inlineStr"/>
      <c r="C598" s="309" t="n">
        <v>1292.714610954676</v>
      </c>
      <c r="D598" s="309" t="inlineStr">
        <is>
          <t>{'Cu', 'ausf_czas', 'Mo', 'aust_czas', 'Ni', 'grubosc', 'Mn'}</t>
        </is>
      </c>
      <c r="E598" s="309" t="n">
        <v>15</v>
      </c>
      <c r="F598" s="309" t="inlineStr">
        <is>
          <t>['HB', 'ausf_temp', 'aust_temp']</t>
        </is>
      </c>
      <c r="G598" s="309" t="inlineStr">
        <is>
          <t>[0.8802553038828794, -0.8813656977067558, -0.9077614180870893]</t>
        </is>
      </c>
      <c r="H598" s="309" t="inlineStr">
        <is>
          <t>[805.0, 1486.0]</t>
        </is>
      </c>
    </row>
    <row r="599">
      <c r="A599" s="621" t="n">
        <v>597</v>
      </c>
      <c r="B599" s="309" t="inlineStr"/>
      <c r="C599" s="309" t="n">
        <v>1293.89468246459</v>
      </c>
      <c r="D599" s="309" t="inlineStr">
        <is>
          <t>{'Cu', 'ausf_czas', 'Mo', 'aust_czas', 'Ni', 'grubosc', 'Mn'}</t>
        </is>
      </c>
      <c r="E599" s="309" t="n">
        <v>15</v>
      </c>
      <c r="F599" s="309" t="inlineStr">
        <is>
          <t>['HB', 'ausf_temp', 'aust_temp']</t>
        </is>
      </c>
      <c r="G599" s="309" t="inlineStr">
        <is>
          <t>[0.8802553038828794, -0.8813656977067559, -0.9077614180870893]</t>
        </is>
      </c>
      <c r="H599" s="309" t="inlineStr">
        <is>
          <t>[805.0, 1486.0]</t>
        </is>
      </c>
    </row>
    <row r="600">
      <c r="A600" s="621" t="n">
        <v>598</v>
      </c>
      <c r="B600" s="309" t="inlineStr"/>
      <c r="C600" s="309" t="n">
        <v>1270.60353334826</v>
      </c>
      <c r="D600" s="309" t="inlineStr">
        <is>
          <t>{'Cu', 'ausf_czas', 'Mo', 'aust_czas', 'Ni', 'grubosc', 'Mn'}</t>
        </is>
      </c>
      <c r="E600" s="309" t="n">
        <v>16</v>
      </c>
      <c r="F600" s="309" t="inlineStr">
        <is>
          <t>['HB', 'ausf_temp', 'aust_temp']</t>
        </is>
      </c>
      <c r="G600" s="309" t="inlineStr">
        <is>
          <t>[0.8739328286529426, -0.8642482168562964, -0.9081902648483866]</t>
        </is>
      </c>
      <c r="H600" s="309" t="inlineStr">
        <is>
          <t>[805.0, 1486.0]</t>
        </is>
      </c>
    </row>
    <row r="601">
      <c r="A601" s="621" t="n">
        <v>599</v>
      </c>
      <c r="B601" s="309" t="inlineStr"/>
      <c r="C601" s="309" t="n">
        <v>1239.168782742687</v>
      </c>
      <c r="D601" s="309" t="inlineStr">
        <is>
          <t>{'Cu', 'ausf_czas', 'Mo', 'aust_czas', 'Ni', 'grubosc', 'Mn'}</t>
        </is>
      </c>
      <c r="E601" s="309" t="n">
        <v>15</v>
      </c>
      <c r="F601" s="309" t="inlineStr">
        <is>
          <t>['HB', 'ausf_temp', 'aust_temp']</t>
        </is>
      </c>
      <c r="G601" s="309" t="inlineStr">
        <is>
          <t>[0.8727433523557863, -0.8847839514826278, -0.9080410278240045]</t>
        </is>
      </c>
      <c r="H601" s="309" t="inlineStr">
        <is>
          <t>[805.0, 1486.0]</t>
        </is>
      </c>
    </row>
    <row r="602">
      <c r="A602" s="621" t="n">
        <v>600</v>
      </c>
      <c r="B602" s="309" t="inlineStr"/>
      <c r="C602" s="309" t="n">
        <v>1213.886507895044</v>
      </c>
      <c r="D602" s="309" t="inlineStr">
        <is>
          <t>{'Cu', 'ausf_czas', 'Mo', 'aust_czas', 'Ni', 'grubosc', 'Mn'}</t>
        </is>
      </c>
      <c r="E602" s="309" t="n">
        <v>15</v>
      </c>
      <c r="F602" s="309" t="inlineStr">
        <is>
          <t>['HB', 'ausf_temp', 'aust_temp']</t>
        </is>
      </c>
      <c r="G602" s="309" t="inlineStr">
        <is>
          <t>[0.8802553038828794, -0.8813656977067558, -0.9077614180870893]</t>
        </is>
      </c>
      <c r="H602" s="309" t="inlineStr">
        <is>
          <t>[805.0, 1486.0]</t>
        </is>
      </c>
    </row>
    <row r="603">
      <c r="A603" s="621" t="n">
        <v>601</v>
      </c>
      <c r="B603" s="309" t="inlineStr"/>
      <c r="C603" s="309" t="n">
        <v>1214.790037394554</v>
      </c>
      <c r="D603" s="309" t="inlineStr">
        <is>
          <t>{'Cu', 'ausf_czas', 'Mo', 'aust_czas', 'Ni', 'grubosc', 'Mn'}</t>
        </is>
      </c>
      <c r="E603" s="309" t="n">
        <v>15</v>
      </c>
      <c r="F603" s="309" t="inlineStr">
        <is>
          <t>['HB', 'ausf_temp', 'aust_temp']</t>
        </is>
      </c>
      <c r="G603" s="309" t="inlineStr">
        <is>
          <t>[0.8802553038828794, -0.8813656977067559, -0.9077614180870893]</t>
        </is>
      </c>
      <c r="H603" s="309" t="inlineStr">
        <is>
          <t>[805.0, 1486.0]</t>
        </is>
      </c>
    </row>
    <row r="604">
      <c r="A604" s="621" t="n">
        <v>602</v>
      </c>
      <c r="B604" s="309" t="inlineStr"/>
      <c r="C604" s="309" t="n">
        <v>1203.327212017686</v>
      </c>
      <c r="D604" s="309" t="inlineStr">
        <is>
          <t>{'Cu', 'ausf_czas', 'Mo', 'aust_czas', 'Ni', 'grubosc', 'Mn'}</t>
        </is>
      </c>
      <c r="E604" s="309" t="n">
        <v>16</v>
      </c>
      <c r="F604" s="309" t="inlineStr">
        <is>
          <t>['HB', 'ausf_temp', 'aust_temp']</t>
        </is>
      </c>
      <c r="G604" s="309" t="inlineStr">
        <is>
          <t>[0.8739328286529426, -0.8642482168562964, -0.9081902648483866]</t>
        </is>
      </c>
      <c r="H604" s="309" t="inlineStr">
        <is>
          <t>[805.0, 1486.0]</t>
        </is>
      </c>
    </row>
    <row r="605">
      <c r="A605" s="621" t="n">
        <v>603</v>
      </c>
      <c r="B605" s="309" t="inlineStr"/>
      <c r="C605" s="309" t="n">
        <v>1174.916359915547</v>
      </c>
      <c r="D605" s="309" t="inlineStr">
        <is>
          <t>{'Cu', 'ausf_czas', 'Mo', 'aust_czas', 'Ni', 'grubosc', 'Mn'}</t>
        </is>
      </c>
      <c r="E605" s="309" t="n">
        <v>15</v>
      </c>
      <c r="F605" s="309" t="inlineStr">
        <is>
          <t>['HB', 'ausf_temp', 'aust_temp']</t>
        </is>
      </c>
      <c r="G605" s="309" t="inlineStr">
        <is>
          <t>[0.8727433523557863, -0.8847839514826278, -0.9080410278240045]</t>
        </is>
      </c>
      <c r="H605" s="309" t="inlineStr">
        <is>
          <t>[805.0, 1486.0]</t>
        </is>
      </c>
    </row>
    <row r="606">
      <c r="A606" s="621" t="n">
        <v>604</v>
      </c>
      <c r="B606" s="309" t="inlineStr"/>
      <c r="C606" s="309" t="n">
        <v>1460.178298704742</v>
      </c>
      <c r="D606" s="309" t="inlineStr">
        <is>
          <t>{'Cu', 'ausf_czas', 'Mo', 'aust_czas', 'Ni', 'grubosc', 'Mn'}</t>
        </is>
      </c>
      <c r="E606" s="309" t="n">
        <v>16</v>
      </c>
      <c r="F606" s="309" t="inlineStr">
        <is>
          <t>['HB', 'ausf_temp', 'aust_temp']</t>
        </is>
      </c>
      <c r="G606" s="309" t="inlineStr">
        <is>
          <t>[0.7434598973885379, -0.9292146755913833, -0.7665383430516398]</t>
        </is>
      </c>
      <c r="H606" s="309" t="inlineStr">
        <is>
          <t>[805.0, 1520.0]</t>
        </is>
      </c>
    </row>
    <row r="607">
      <c r="A607" s="621" t="n">
        <v>605</v>
      </c>
      <c r="B607" s="309" t="inlineStr"/>
      <c r="C607" s="309" t="n">
        <v>1459.634060008729</v>
      </c>
      <c r="D607" s="309" t="inlineStr">
        <is>
          <t>{'Cu', 'ausf_czas', 'Mo', 'aust_czas', 'Ni', 'grubosc', 'Mn'}</t>
        </is>
      </c>
      <c r="E607" s="309" t="n">
        <v>16</v>
      </c>
      <c r="F607" s="309" t="inlineStr">
        <is>
          <t>['HB', 'ausf_temp', 'aust_temp']</t>
        </is>
      </c>
      <c r="G607" s="309" t="inlineStr">
        <is>
          <t>[0.7527034256191848, -0.9297071511360799, -0.768285358037415]</t>
        </is>
      </c>
      <c r="H607" s="309" t="inlineStr">
        <is>
          <t>[805.0, 1520.0]</t>
        </is>
      </c>
    </row>
    <row r="608">
      <c r="A608" s="621" t="n">
        <v>606</v>
      </c>
      <c r="B608" s="309" t="inlineStr"/>
      <c r="C608" s="309" t="n">
        <v>1428.655061797979</v>
      </c>
      <c r="D608" s="309" t="inlineStr">
        <is>
          <t>{'Cu', 'ausf_czas', 'Mo', 'aust_czas', 'Ni', 'grubosc', 'Mn'}</t>
        </is>
      </c>
      <c r="E608" s="309" t="n">
        <v>16</v>
      </c>
      <c r="F608" s="309" t="inlineStr">
        <is>
          <t>['HB', 'ausf_temp', 'aust_temp']</t>
        </is>
      </c>
      <c r="G608" s="309" t="inlineStr">
        <is>
          <t>[0.7150922326140442, -0.9003343708243348, -0.8939209892427947]</t>
        </is>
      </c>
      <c r="H608" s="309" t="inlineStr">
        <is>
          <t>[805.0, 1486.0]</t>
        </is>
      </c>
    </row>
    <row r="609">
      <c r="A609" s="621" t="n">
        <v>607</v>
      </c>
      <c r="B609" s="309" t="inlineStr"/>
      <c r="C609" s="309" t="n">
        <v>1429.247221874462</v>
      </c>
      <c r="D609" s="309" t="inlineStr">
        <is>
          <t>{'Cu', 'ausf_czas', 'Mo', 'aust_czas', 'Ni', 'grubosc', 'Mn'}</t>
        </is>
      </c>
      <c r="E609" s="309" t="n">
        <v>16</v>
      </c>
      <c r="F609" s="309" t="inlineStr">
        <is>
          <t>['HB', 'ausf_temp', 'aust_temp']</t>
        </is>
      </c>
      <c r="G609" s="309" t="inlineStr">
        <is>
          <t>[0.7150922326140442, -0.9003343708243348, -0.8939209892427947]</t>
        </is>
      </c>
      <c r="H609" s="309" t="inlineStr">
        <is>
          <t>[805.0, 1486.0]</t>
        </is>
      </c>
    </row>
    <row r="610">
      <c r="A610" s="621" t="n">
        <v>608</v>
      </c>
      <c r="B610" s="309" t="inlineStr"/>
      <c r="C610" s="309" t="n">
        <v>1349.667105865253</v>
      </c>
      <c r="D610" s="309" t="inlineStr">
        <is>
          <t>{'Cu', 'ausf_czas', 'Mo', 'aust_czas', 'Ni', 'grubosc', 'Mn'}</t>
        </is>
      </c>
      <c r="E610" s="309" t="n">
        <v>16</v>
      </c>
      <c r="F610" s="309" t="inlineStr">
        <is>
          <t>['HB', 'ausf_temp', 'aust_temp']</t>
        </is>
      </c>
      <c r="G610" s="309" t="inlineStr">
        <is>
          <t>[0.7434598973885379, -0.9292146755913833, -0.7665383430516398]</t>
        </is>
      </c>
      <c r="H610" s="309" t="inlineStr">
        <is>
          <t>[805.0, 1520.0]</t>
        </is>
      </c>
    </row>
    <row r="611">
      <c r="A611" s="621" t="n">
        <v>609</v>
      </c>
      <c r="B611" s="309" t="inlineStr"/>
      <c r="C611" s="309" t="n">
        <v>1348.488486992777</v>
      </c>
      <c r="D611" s="309" t="inlineStr">
        <is>
          <t>{'Cu', 'ausf_czas', 'Mo', 'aust_czas', 'Ni', 'grubosc', 'Mn'}</t>
        </is>
      </c>
      <c r="E611" s="309" t="n">
        <v>16</v>
      </c>
      <c r="F611" s="309" t="inlineStr">
        <is>
          <t>['HB', 'ausf_temp', 'aust_temp']</t>
        </is>
      </c>
      <c r="G611" s="309" t="inlineStr">
        <is>
          <t>[0.7527034256191848, -0.9297071511360799, -0.768285358037415]</t>
        </is>
      </c>
      <c r="H611" s="309" t="inlineStr">
        <is>
          <t>[805.0, 1520.0]</t>
        </is>
      </c>
    </row>
    <row r="612">
      <c r="A612" s="621" t="n">
        <v>610</v>
      </c>
      <c r="B612" s="309" t="inlineStr"/>
      <c r="C612" s="309" t="n">
        <v>1330.792941667036</v>
      </c>
      <c r="D612" s="309" t="inlineStr">
        <is>
          <t>{'Cu', 'ausf_czas', 'Mo', 'aust_czas', 'Ni', 'grubosc', 'Mn'}</t>
        </is>
      </c>
      <c r="E612" s="309" t="n">
        <v>16</v>
      </c>
      <c r="F612" s="309" t="inlineStr">
        <is>
          <t>['HB', 'ausf_temp', 'aust_temp']</t>
        </is>
      </c>
      <c r="G612" s="309" t="inlineStr">
        <is>
          <t>[0.7150922326140442, -0.9003343708243348, -0.8939209892427947]</t>
        </is>
      </c>
      <c r="H612" s="309" t="inlineStr">
        <is>
          <t>[805.0, 1486.0]</t>
        </is>
      </c>
    </row>
    <row r="613">
      <c r="A613" s="621" t="n">
        <v>611</v>
      </c>
      <c r="B613" s="309" t="inlineStr"/>
      <c r="C613" s="309" t="n">
        <v>1331.226717831251</v>
      </c>
      <c r="D613" s="309" t="inlineStr">
        <is>
          <t>{'Cu', 'ausf_czas', 'Mo', 'aust_czas', 'Ni', 'grubosc', 'Mn'}</t>
        </is>
      </c>
      <c r="E613" s="309" t="n">
        <v>16</v>
      </c>
      <c r="F613" s="309" t="inlineStr">
        <is>
          <t>['HB', 'ausf_temp', 'aust_temp']</t>
        </is>
      </c>
      <c r="G613" s="309" t="inlineStr">
        <is>
          <t>[0.7150922326140442, -0.9003343708243348, -0.8939209892427947]</t>
        </is>
      </c>
      <c r="H613" s="309" t="inlineStr">
        <is>
          <t>[805.0, 1486.0]</t>
        </is>
      </c>
    </row>
    <row r="614">
      <c r="A614" s="621" t="n">
        <v>612</v>
      </c>
      <c r="B614" s="309" t="inlineStr"/>
      <c r="C614" s="309" t="n">
        <v>1237.218682179692</v>
      </c>
      <c r="D614" s="309" t="inlineStr">
        <is>
          <t>{'Cu', 'ausf_czas', 'Mo', 'aust_czas', 'Ni', 'grubosc', 'Mn'}</t>
        </is>
      </c>
      <c r="E614" s="309" t="n">
        <v>16</v>
      </c>
      <c r="F614" s="309" t="inlineStr">
        <is>
          <t>['HB', 'ausf_temp', 'aust_temp']</t>
        </is>
      </c>
      <c r="G614" s="309" t="inlineStr">
        <is>
          <t>[0.7434598973885379, -0.9292146755913833, -0.7665383430516398]</t>
        </is>
      </c>
      <c r="H614" s="309" t="inlineStr">
        <is>
          <t>[805.0, 1520.0]</t>
        </is>
      </c>
    </row>
    <row r="615">
      <c r="A615" s="621" t="n">
        <v>613</v>
      </c>
      <c r="B615" s="309" t="inlineStr"/>
      <c r="C615" s="309" t="n">
        <v>1236.383396774624</v>
      </c>
      <c r="D615" s="309" t="inlineStr">
        <is>
          <t>{'Cu', 'ausf_czas', 'Mo', 'aust_czas', 'Ni', 'grubosc', 'Mn'}</t>
        </is>
      </c>
      <c r="E615" s="309" t="n">
        <v>16</v>
      </c>
      <c r="F615" s="309" t="inlineStr">
        <is>
          <t>['HB', 'ausf_temp', 'aust_temp']</t>
        </is>
      </c>
      <c r="G615" s="309" t="inlineStr">
        <is>
          <t>[0.7527034256191848, -0.9297071511360799, -0.768285358037415]</t>
        </is>
      </c>
      <c r="H615" s="309" t="inlineStr">
        <is>
          <t>[805.0, 1520.0]</t>
        </is>
      </c>
    </row>
    <row r="616">
      <c r="A616" s="621" t="n">
        <v>614</v>
      </c>
      <c r="B616" s="309" t="inlineStr"/>
      <c r="C616" s="309" t="n">
        <v>1231.877323825269</v>
      </c>
      <c r="D616" s="309" t="inlineStr">
        <is>
          <t>{'Cu', 'ausf_czas', 'Mo', 'aust_czas', 'Ni', 'grubosc', 'Mn'}</t>
        </is>
      </c>
      <c r="E616" s="309" t="n">
        <v>16</v>
      </c>
      <c r="F616" s="309" t="inlineStr">
        <is>
          <t>['HB', 'ausf_temp', 'aust_temp']</t>
        </is>
      </c>
      <c r="G616" s="309" t="inlineStr">
        <is>
          <t>[0.7150922326140442, -0.9003343708243348, -0.8939209892427947]</t>
        </is>
      </c>
      <c r="H616" s="309" t="inlineStr">
        <is>
          <t>[805.0, 1486.0]</t>
        </is>
      </c>
    </row>
    <row r="617">
      <c r="A617" s="621" t="n">
        <v>615</v>
      </c>
      <c r="B617" s="309" t="inlineStr"/>
      <c r="C617" s="309" t="n">
        <v>1232.478537588871</v>
      </c>
      <c r="D617" s="309" t="inlineStr">
        <is>
          <t>{'Cu', 'ausf_czas', 'Mo', 'aust_czas', 'Ni', 'grubosc', 'Mn'}</t>
        </is>
      </c>
      <c r="E617" s="309" t="n">
        <v>16</v>
      </c>
      <c r="F617" s="309" t="inlineStr">
        <is>
          <t>['HB', 'ausf_temp', 'aust_temp']</t>
        </is>
      </c>
      <c r="G617" s="309" t="inlineStr">
        <is>
          <t>[0.7150922326140442, -0.9003343708243348, -0.8939209892427947]</t>
        </is>
      </c>
      <c r="H617" s="309" t="inlineStr">
        <is>
          <t>[805.0, 1486.0]</t>
        </is>
      </c>
    </row>
    <row r="618">
      <c r="A618" s="621" t="n">
        <v>616</v>
      </c>
      <c r="B618" s="309" t="inlineStr"/>
      <c r="C618" s="309" t="n">
        <v>1456.468945230319</v>
      </c>
      <c r="D618" s="309" t="inlineStr">
        <is>
          <t>{'Cu', 'ausf_czas', 'Mo', 'aust_czas', 'Ni', 'grubosc', 'Mn'}</t>
        </is>
      </c>
      <c r="E618" s="309" t="n">
        <v>15</v>
      </c>
      <c r="F618" s="309" t="inlineStr">
        <is>
          <t>['HB', 'ausf_temp', 'aust_temp']</t>
        </is>
      </c>
      <c r="G618" s="309" t="inlineStr">
        <is>
          <t>[0.7464130419828386, -0.9326853161371681, -0.7702424943229705]</t>
        </is>
      </c>
      <c r="H618" s="309" t="inlineStr">
        <is>
          <t>[805.0, 1520.0]</t>
        </is>
      </c>
    </row>
    <row r="619">
      <c r="A619" s="621" t="n">
        <v>617</v>
      </c>
      <c r="B619" s="309" t="inlineStr"/>
      <c r="C619" s="309" t="n">
        <v>1453.414798163269</v>
      </c>
      <c r="D619" s="309" t="inlineStr">
        <is>
          <t>{'Cu', 'ausf_czas', 'Mo', 'aust_czas', 'Ni', 'grubosc', 'Mn'}</t>
        </is>
      </c>
      <c r="E619" s="309" t="n">
        <v>15</v>
      </c>
      <c r="F619" s="309" t="inlineStr">
        <is>
          <t>['HB', 'ausf_temp', 'aust_temp']</t>
        </is>
      </c>
      <c r="G619" s="309" t="inlineStr">
        <is>
          <t>[0.7464130419828386, -0.9326853161371681, -0.7702424943229704]</t>
        </is>
      </c>
      <c r="H619" s="309" t="inlineStr">
        <is>
          <t>[805.0, 1520.0]</t>
        </is>
      </c>
    </row>
    <row r="620">
      <c r="A620" s="621" t="n">
        <v>618</v>
      </c>
      <c r="B620" s="309" t="inlineStr"/>
      <c r="C620" s="309" t="n">
        <v>1453.428856523773</v>
      </c>
      <c r="D620" s="309" t="inlineStr">
        <is>
          <t>{'Cu', 'ausf_czas', 'Mo', 'aust_czas', 'Ni', 'grubosc', 'Mn'}</t>
        </is>
      </c>
      <c r="E620" s="309" t="n">
        <v>15</v>
      </c>
      <c r="F620" s="309" t="inlineStr">
        <is>
          <t>['HB', 'ausf_temp', 'aust_temp']</t>
        </is>
      </c>
      <c r="G620" s="309" t="inlineStr">
        <is>
          <t>[0.7489458928308007, -0.9360733376063497, -0.7678321170507311]</t>
        </is>
      </c>
      <c r="H620" s="309" t="inlineStr">
        <is>
          <t>[805.0, 1520.0]</t>
        </is>
      </c>
    </row>
    <row r="621">
      <c r="A621" s="621" t="n">
        <v>619</v>
      </c>
      <c r="B621" s="309" t="inlineStr"/>
      <c r="C621" s="309" t="n">
        <v>1454.2190128507</v>
      </c>
      <c r="D621" s="309" t="inlineStr">
        <is>
          <t>{'Cu', 'ausf_czas', 'Mo', 'aust_czas', 'Ni', 'grubosc', 'Mn'}</t>
        </is>
      </c>
      <c r="E621" s="309" t="n">
        <v>15</v>
      </c>
      <c r="F621" s="309" t="inlineStr">
        <is>
          <t>['HB', 'ausf_temp', 'aust_temp']</t>
        </is>
      </c>
      <c r="G621" s="309" t="inlineStr">
        <is>
          <t>[0.7489458928308007, -0.9360733376063497, -0.7678321170507311]</t>
        </is>
      </c>
      <c r="H621" s="309" t="inlineStr">
        <is>
          <t>[805.0, 1520.0]</t>
        </is>
      </c>
    </row>
    <row r="622">
      <c r="A622" s="621" t="n">
        <v>620</v>
      </c>
      <c r="B622" s="309" t="inlineStr"/>
      <c r="C622" s="309" t="n">
        <v>1344.079250565877</v>
      </c>
      <c r="D622" s="309" t="inlineStr">
        <is>
          <t>{'Cu', 'ausf_czas', 'Mo', 'aust_czas', 'Ni', 'grubosc', 'Mn'}</t>
        </is>
      </c>
      <c r="E622" s="309" t="n">
        <v>15</v>
      </c>
      <c r="F622" s="309" t="inlineStr">
        <is>
          <t>['HB', 'ausf_temp', 'aust_temp']</t>
        </is>
      </c>
      <c r="G622" s="309" t="inlineStr">
        <is>
          <t>[0.7464130419828386, -0.9326853161371681, -0.7702424943229705]</t>
        </is>
      </c>
      <c r="H622" s="309" t="inlineStr">
        <is>
          <t>[805.0, 1520.0]</t>
        </is>
      </c>
    </row>
    <row r="623">
      <c r="A623" s="621" t="n">
        <v>621</v>
      </c>
      <c r="B623" s="309" t="inlineStr"/>
      <c r="C623" s="309" t="n">
        <v>1360.066273122781</v>
      </c>
      <c r="D623" s="309" t="inlineStr">
        <is>
          <t>{'Cu', 'ausf_czas', 'Mo', 'aust_czas', 'Ni', 'grubosc', 'Mn'}</t>
        </is>
      </c>
      <c r="E623" s="309" t="n">
        <v>15</v>
      </c>
      <c r="F623" s="309" t="inlineStr">
        <is>
          <t>['HB', 'ausf_temp', 'aust_temp']</t>
        </is>
      </c>
      <c r="G623" s="309" t="inlineStr">
        <is>
          <t>[0.7464130419828386, -0.9326853161371681, -0.7702424943229704]</t>
        </is>
      </c>
      <c r="H623" s="309" t="inlineStr">
        <is>
          <t>[805.0, 1520.0]</t>
        </is>
      </c>
    </row>
    <row r="624">
      <c r="A624" s="621" t="n">
        <v>622</v>
      </c>
      <c r="B624" s="309" t="inlineStr"/>
      <c r="C624" s="309" t="n">
        <v>1359.830339918981</v>
      </c>
      <c r="D624" s="309" t="inlineStr">
        <is>
          <t>{'Cu', 'ausf_czas', 'Mo', 'aust_czas', 'Ni', 'grubosc', 'Mn'}</t>
        </is>
      </c>
      <c r="E624" s="309" t="n">
        <v>15</v>
      </c>
      <c r="F624" s="309" t="inlineStr">
        <is>
          <t>['HB', 'ausf_temp', 'aust_temp']</t>
        </is>
      </c>
      <c r="G624" s="309" t="inlineStr">
        <is>
          <t>[0.7489458928308007, -0.9360733376063497, -0.7678321170507311]</t>
        </is>
      </c>
      <c r="H624" s="309" t="inlineStr">
        <is>
          <t>[805.0, 1520.0]</t>
        </is>
      </c>
    </row>
    <row r="625">
      <c r="A625" s="621" t="n">
        <v>623</v>
      </c>
      <c r="B625" s="309" t="inlineStr"/>
      <c r="C625" s="309" t="n">
        <v>1341.273697423056</v>
      </c>
      <c r="D625" s="309" t="inlineStr">
        <is>
          <t>{'Cu', 'ausf_czas', 'Mo', 'aust_czas', 'Ni', 'grubosc', 'Mn'}</t>
        </is>
      </c>
      <c r="E625" s="309" t="n">
        <v>15</v>
      </c>
      <c r="F625" s="309" t="inlineStr">
        <is>
          <t>['HB', 'ausf_temp', 'aust_temp']</t>
        </is>
      </c>
      <c r="G625" s="309" t="inlineStr">
        <is>
          <t>[0.7489458928308007, -0.9360733376063497, -0.7678321170507311]</t>
        </is>
      </c>
      <c r="H625" s="309" t="inlineStr">
        <is>
          <t>[805.0, 1520.0]</t>
        </is>
      </c>
    </row>
    <row r="626">
      <c r="A626" s="621" t="n">
        <v>624</v>
      </c>
      <c r="B626" s="309" t="inlineStr"/>
      <c r="C626" s="309" t="n">
        <v>1229.893279077289</v>
      </c>
      <c r="D626" s="309" t="inlineStr">
        <is>
          <t>{'Cu', 'ausf_czas', 'Mo', 'aust_czas', 'Ni', 'grubosc', 'Mn'}</t>
        </is>
      </c>
      <c r="E626" s="309" t="n">
        <v>15</v>
      </c>
      <c r="F626" s="309" t="inlineStr">
        <is>
          <t>['HB', 'ausf_temp', 'aust_temp']</t>
        </is>
      </c>
      <c r="G626" s="309" t="inlineStr">
        <is>
          <t>[0.7464130419828386, -0.9326853161371681, -0.7702424943229705]</t>
        </is>
      </c>
      <c r="H626" s="309" t="inlineStr">
        <is>
          <t>[805.0, 1520.0]</t>
        </is>
      </c>
    </row>
    <row r="627">
      <c r="A627" s="621" t="n">
        <v>625</v>
      </c>
      <c r="B627" s="309" t="inlineStr"/>
      <c r="C627" s="309" t="n">
        <v>1227.354244698094</v>
      </c>
      <c r="D627" s="309" t="inlineStr">
        <is>
          <t>{'Cu', 'ausf_czas', 'Mo', 'aust_czas', 'Ni', 'grubosc', 'Mn'}</t>
        </is>
      </c>
      <c r="E627" s="309" t="n">
        <v>15</v>
      </c>
      <c r="F627" s="309" t="inlineStr">
        <is>
          <t>['HB', 'ausf_temp', 'aust_temp']</t>
        </is>
      </c>
      <c r="G627" s="309" t="inlineStr">
        <is>
          <t>[0.7464130419828386, -0.9326853161371681, -0.7702424943229704]</t>
        </is>
      </c>
      <c r="H627" s="309" t="inlineStr">
        <is>
          <t>[805.0, 1520.0]</t>
        </is>
      </c>
    </row>
    <row r="628">
      <c r="A628" s="621" t="n">
        <v>626</v>
      </c>
      <c r="B628" s="309" t="inlineStr"/>
      <c r="C628" s="309" t="n">
        <v>1225.382367048102</v>
      </c>
      <c r="D628" s="309" t="inlineStr">
        <is>
          <t>{'Cu', 'ausf_czas', 'Mo', 'aust_czas', 'Ni', 'grubosc', 'Mn'}</t>
        </is>
      </c>
      <c r="E628" s="309" t="n">
        <v>15</v>
      </c>
      <c r="F628" s="309" t="inlineStr">
        <is>
          <t>['HB', 'ausf_temp', 'aust_temp']</t>
        </is>
      </c>
      <c r="G628" s="309" t="inlineStr">
        <is>
          <t>[0.7489458928308007, -0.9360733376063497, -0.7678321170507311]</t>
        </is>
      </c>
      <c r="H628" s="309" t="inlineStr">
        <is>
          <t>[805.0, 1520.0]</t>
        </is>
      </c>
    </row>
    <row r="629">
      <c r="A629" s="621" t="n">
        <v>627</v>
      </c>
      <c r="B629" s="309" t="inlineStr"/>
      <c r="C629" s="309" t="n">
        <v>1225.811587768902</v>
      </c>
      <c r="D629" s="309" t="inlineStr">
        <is>
          <t>{'Cu', 'ausf_czas', 'Mo', 'aust_czas', 'Ni', 'grubosc', 'Mn'}</t>
        </is>
      </c>
      <c r="E629" s="309" t="n">
        <v>15</v>
      </c>
      <c r="F629" s="309" t="inlineStr">
        <is>
          <t>['HB', 'ausf_temp', 'aust_temp']</t>
        </is>
      </c>
      <c r="G629" s="309" t="inlineStr">
        <is>
          <t>[0.7489458928308007, -0.9360733376063497, -0.7678321170507311]</t>
        </is>
      </c>
      <c r="H629" s="309" t="inlineStr">
        <is>
          <t>[805.0, 1520.0]</t>
        </is>
      </c>
    </row>
    <row r="630">
      <c r="A630" s="621" t="n">
        <v>628</v>
      </c>
      <c r="B630" s="309" t="inlineStr"/>
      <c r="C630" s="309" t="n">
        <v>1251.706830151439</v>
      </c>
      <c r="D630" s="309" t="inlineStr">
        <is>
          <t>{'Cu', 'ausf_czas', 'Mo', 'aust_czas', 'Ni', 'grubosc', 'Mn'}</t>
        </is>
      </c>
      <c r="E630" s="309" t="n">
        <v>19</v>
      </c>
      <c r="F630" s="309" t="inlineStr">
        <is>
          <t>['HB']</t>
        </is>
      </c>
      <c r="G630" s="309" t="inlineStr">
        <is>
          <t>[0.9438796169019125]</t>
        </is>
      </c>
      <c r="H630" s="309" t="inlineStr">
        <is>
          <t>[588.0, 1462.0]</t>
        </is>
      </c>
    </row>
    <row r="631">
      <c r="A631" s="621" t="n">
        <v>629</v>
      </c>
      <c r="B631" s="309" t="inlineStr"/>
      <c r="C631" s="309" t="n">
        <v>1095.697944143178</v>
      </c>
      <c r="D631" s="309" t="inlineStr">
        <is>
          <t>{'Cu', 'ausf_czas', 'Mo', 'aust_czas', 'Ni', 'grubosc', 'Mn'}</t>
        </is>
      </c>
      <c r="E631" s="309" t="n">
        <v>19</v>
      </c>
      <c r="F631" s="309" t="inlineStr">
        <is>
          <t>['HB']</t>
        </is>
      </c>
      <c r="G631" s="309" t="inlineStr">
        <is>
          <t>[0.9187682721022054]</t>
        </is>
      </c>
      <c r="H631" s="309" t="inlineStr">
        <is>
          <t>[649.0, 1462.0]</t>
        </is>
      </c>
    </row>
    <row r="632">
      <c r="A632" s="621" t="n">
        <v>630</v>
      </c>
      <c r="B632" s="309" t="inlineStr"/>
      <c r="C632" s="309" t="n">
        <v>1053.8091576345</v>
      </c>
      <c r="D632" s="309" t="inlineStr">
        <is>
          <t>{'Cu', 'ausf_czas', 'Mo', 'aust_czas', 'Ni', 'grubosc', 'Mn'}</t>
        </is>
      </c>
      <c r="E632" s="309" t="n">
        <v>18</v>
      </c>
      <c r="F632" s="309" t="inlineStr">
        <is>
          <t>['HB']</t>
        </is>
      </c>
      <c r="G632" s="309" t="inlineStr">
        <is>
          <t>[0.8168901105814578]</t>
        </is>
      </c>
      <c r="H632" s="309" t="inlineStr">
        <is>
          <t>[742.0, 1302.0]</t>
        </is>
      </c>
    </row>
    <row r="633">
      <c r="A633" s="621" t="n">
        <v>631</v>
      </c>
      <c r="B633" s="309" t="inlineStr"/>
      <c r="C633" s="309" t="n">
        <v>1104.569312267831</v>
      </c>
      <c r="D633" s="309" t="inlineStr">
        <is>
          <t>{'Cu', 'ausf_czas', 'Mo', 'aust_czas', 'Ni', 'grubosc', 'Mn'}</t>
        </is>
      </c>
      <c r="E633" s="309" t="n">
        <v>15</v>
      </c>
      <c r="F633" s="309" t="inlineStr">
        <is>
          <t>['HB']</t>
        </is>
      </c>
      <c r="G633" s="309" t="inlineStr">
        <is>
          <t>[0.7751930444431657]</t>
        </is>
      </c>
      <c r="H633" s="309" t="inlineStr">
        <is>
          <t>[820.0, 1302.0]</t>
        </is>
      </c>
    </row>
    <row r="634">
      <c r="A634" s="621" t="n">
        <v>632</v>
      </c>
      <c r="B634" s="309" t="inlineStr"/>
      <c r="C634" s="309" t="n">
        <v>1248.100274415953</v>
      </c>
      <c r="D634" s="309" t="inlineStr">
        <is>
          <t>{'Cu', 'ausf_czas', 'Mo', 'aust_czas', 'Ni', 'grubosc', 'Mn'}</t>
        </is>
      </c>
      <c r="E634" s="309" t="n">
        <v>15</v>
      </c>
      <c r="F634" s="309" t="inlineStr">
        <is>
          <t>['HB', 'aust_temp']</t>
        </is>
      </c>
      <c r="G634" s="309" t="inlineStr">
        <is>
          <t>[0.7282442983456803, 0.7129990593789323]</t>
        </is>
      </c>
      <c r="H634" s="309" t="inlineStr">
        <is>
          <t>[820.0, 1302.0]</t>
        </is>
      </c>
    </row>
    <row r="635">
      <c r="A635" s="621" t="n">
        <v>633</v>
      </c>
      <c r="B635" s="309" t="inlineStr"/>
      <c r="C635" s="309" t="inlineStr"/>
      <c r="D635" s="309" t="inlineStr"/>
      <c r="E635" s="309" t="inlineStr"/>
      <c r="F635" s="309" t="inlineStr"/>
      <c r="G635" s="309" t="inlineStr"/>
      <c r="H635" s="309" t="inlineStr"/>
    </row>
    <row r="636">
      <c r="A636" s="621" t="n">
        <v>634</v>
      </c>
      <c r="B636" s="309" t="inlineStr"/>
      <c r="C636" s="309" t="n">
        <v>1289.407218687617</v>
      </c>
      <c r="D636" s="309" t="inlineStr">
        <is>
          <t>{'Cu', 'ausf_czas', 'Mo', 'aust_czas', 'Ni', 'grubosc', 'Mn'}</t>
        </is>
      </c>
      <c r="E636" s="309" t="n">
        <v>15</v>
      </c>
      <c r="F636" s="309" t="inlineStr">
        <is>
          <t>['HB']</t>
        </is>
      </c>
      <c r="G636" s="309" t="inlineStr">
        <is>
          <t>[0.7326976760417865]</t>
        </is>
      </c>
      <c r="H636" s="309" t="inlineStr">
        <is>
          <t>[816.0, 1346.0]</t>
        </is>
      </c>
    </row>
    <row r="637">
      <c r="A637" s="621" t="n">
        <v>635</v>
      </c>
      <c r="B637" s="309" t="inlineStr"/>
      <c r="C637" s="309" t="n">
        <v>1212.919269980259</v>
      </c>
      <c r="D637" s="309" t="inlineStr">
        <is>
          <t>{'Cu', 'ausf_czas', 'Mo', 'aust_czas', 'Ni', 'grubosc', 'Mn'}</t>
        </is>
      </c>
      <c r="E637" s="309" t="n">
        <v>16</v>
      </c>
      <c r="F637" s="309" t="inlineStr">
        <is>
          <t>['HB', 'aust_temp']</t>
        </is>
      </c>
      <c r="G637" s="309" t="inlineStr">
        <is>
          <t>[0.86987514902512, 0.7323320168208631]</t>
        </is>
      </c>
      <c r="H637" s="309" t="inlineStr">
        <is>
          <t>[828.0, 1360.0]</t>
        </is>
      </c>
    </row>
    <row r="638">
      <c r="A638" s="621" t="n">
        <v>636</v>
      </c>
      <c r="B638" s="309" t="inlineStr"/>
      <c r="C638" s="309" t="n">
        <v>1294.858530887731</v>
      </c>
      <c r="D638" s="309" t="inlineStr">
        <is>
          <t>{'Cu', 'ausf_czas', 'Mo', 'aust_czas', 'Ni', 'grubosc', 'Mn'}</t>
        </is>
      </c>
      <c r="E638" s="309" t="n">
        <v>17</v>
      </c>
      <c r="F638" s="309" t="inlineStr">
        <is>
          <t>['HB']</t>
        </is>
      </c>
      <c r="G638" s="309" t="inlineStr">
        <is>
          <t>[0.8528236596279397]</t>
        </is>
      </c>
      <c r="H638" s="309" t="inlineStr">
        <is>
          <t>[828.0, 1360.0]</t>
        </is>
      </c>
    </row>
    <row r="639">
      <c r="A639" s="621" t="n">
        <v>637</v>
      </c>
      <c r="B639" s="309" t="inlineStr"/>
      <c r="C639" s="309" t="n">
        <v>1201.709703099898</v>
      </c>
      <c r="D639" s="309" t="inlineStr">
        <is>
          <t>{'Cu', 'ausf_czas', 'Mo', 'aust_czas', 'Ni', 'grubosc', 'Mn'}</t>
        </is>
      </c>
      <c r="E639" s="309" t="n">
        <v>17</v>
      </c>
      <c r="F639" s="309" t="inlineStr">
        <is>
          <t>['HB']</t>
        </is>
      </c>
      <c r="G639" s="309" t="inlineStr">
        <is>
          <t>[0.8237340564129393]</t>
        </is>
      </c>
      <c r="H639" s="309" t="inlineStr">
        <is>
          <t>[828.0, 1360.0]</t>
        </is>
      </c>
    </row>
    <row r="640">
      <c r="A640" s="621" t="n">
        <v>638</v>
      </c>
      <c r="B640" s="309" t="inlineStr"/>
      <c r="C640" s="309" t="n">
        <v>1165.077279105683</v>
      </c>
      <c r="D640" s="309" t="inlineStr">
        <is>
          <t>{'Cu', 'ausf_czas', 'Mo', 'aust_czas', 'Ni', 'grubosc', 'Mn'}</t>
        </is>
      </c>
      <c r="E640" s="309" t="n">
        <v>15</v>
      </c>
      <c r="F640" s="309" t="inlineStr">
        <is>
          <t>['HB', 'aust_temp']</t>
        </is>
      </c>
      <c r="G640" s="309" t="inlineStr">
        <is>
          <t>[0.8442932520666702, 0.7687985650018198]</t>
        </is>
      </c>
      <c r="H640" s="309" t="inlineStr">
        <is>
          <t>[820.0, 1360.0]</t>
        </is>
      </c>
    </row>
    <row r="641">
      <c r="A641" s="621" t="n">
        <v>639</v>
      </c>
      <c r="B641" s="309" t="inlineStr"/>
      <c r="C641" s="309" t="n">
        <v>1156.360074610352</v>
      </c>
      <c r="D641" s="309" t="inlineStr">
        <is>
          <t>{'Cu', 'ausf_czas', 'Mo', 'aust_czas', 'Ni', 'grubosc', 'Mn'}</t>
        </is>
      </c>
      <c r="E641" s="309" t="n">
        <v>18</v>
      </c>
      <c r="F641" s="309" t="inlineStr">
        <is>
          <t>['HB', 'aust_temp']</t>
        </is>
      </c>
      <c r="G641" s="309" t="inlineStr">
        <is>
          <t>[0.8387347049063699, 0.7983640101039211]</t>
        </is>
      </c>
      <c r="H641" s="309" t="inlineStr">
        <is>
          <t>[820.0, 1360.0]</t>
        </is>
      </c>
    </row>
    <row r="642">
      <c r="A642" s="621" t="n">
        <v>640</v>
      </c>
      <c r="B642" s="309" t="inlineStr"/>
      <c r="C642" s="309" t="n">
        <v>1263.596353198833</v>
      </c>
      <c r="D642" s="309" t="inlineStr">
        <is>
          <t>{'Cu', 'ausf_czas', 'Mo', 'aust_czas', 'Ni', 'grubosc', 'Mn'}</t>
        </is>
      </c>
      <c r="E642" s="309" t="n">
        <v>16</v>
      </c>
      <c r="F642" s="309" t="inlineStr">
        <is>
          <t>['HB']</t>
        </is>
      </c>
      <c r="G642" s="309" t="inlineStr">
        <is>
          <t>[0.8124368467722797]</t>
        </is>
      </c>
      <c r="H642" s="309" t="inlineStr">
        <is>
          <t>[820.0, 1360.0]</t>
        </is>
      </c>
    </row>
    <row r="643">
      <c r="A643" s="621" t="n">
        <v>641</v>
      </c>
      <c r="B643" s="309" t="inlineStr"/>
      <c r="C643" s="309" t="inlineStr"/>
      <c r="D643" s="309" t="inlineStr"/>
      <c r="E643" s="309" t="inlineStr"/>
      <c r="F643" s="309" t="inlineStr"/>
      <c r="G643" s="309" t="inlineStr"/>
      <c r="H643" s="309" t="inlineStr"/>
    </row>
    <row r="644">
      <c r="A644" s="621" t="n">
        <v>642</v>
      </c>
      <c r="B644" s="309" t="inlineStr"/>
      <c r="C644" s="309" t="inlineStr"/>
      <c r="D644" s="309" t="inlineStr"/>
      <c r="E644" s="309" t="inlineStr"/>
      <c r="F644" s="309" t="inlineStr"/>
      <c r="G644" s="309" t="inlineStr"/>
      <c r="H644" s="309" t="inlineStr"/>
    </row>
    <row r="645">
      <c r="A645" s="621" t="n">
        <v>643</v>
      </c>
      <c r="B645" s="309" t="inlineStr"/>
      <c r="C645" s="309" t="n">
        <v>1095.768981903852</v>
      </c>
      <c r="D645" s="309" t="inlineStr">
        <is>
          <t>{'Cu', 'ausf_czas', 'Mo', 'aust_czas', 'Ni', 'grubosc', 'Mn'}</t>
        </is>
      </c>
      <c r="E645" s="309" t="n">
        <v>15</v>
      </c>
      <c r="F645" s="309" t="inlineStr">
        <is>
          <t>['HB']</t>
        </is>
      </c>
      <c r="G645" s="309" t="inlineStr">
        <is>
          <t>[0.7326976760417865]</t>
        </is>
      </c>
      <c r="H645" s="309" t="inlineStr">
        <is>
          <t>[816.0, 1346.0]</t>
        </is>
      </c>
    </row>
    <row r="646">
      <c r="A646" s="621" t="n">
        <v>644</v>
      </c>
      <c r="B646" s="309" t="inlineStr"/>
      <c r="C646" s="309" t="n">
        <v>1075.526558555127</v>
      </c>
      <c r="D646" s="309" t="inlineStr">
        <is>
          <t>{'Cu', 'ausf_czas', 'Mo', 'aust_czas', 'Ni', 'grubosc', 'Mn'}</t>
        </is>
      </c>
      <c r="E646" s="309" t="n">
        <v>16</v>
      </c>
      <c r="F646" s="309" t="inlineStr">
        <is>
          <t>['HB', 'aust_temp']</t>
        </is>
      </c>
      <c r="G646" s="309" t="inlineStr">
        <is>
          <t>[0.86987514902512, 0.7323320168208631]</t>
        </is>
      </c>
      <c r="H646" s="309" t="inlineStr">
        <is>
          <t>[828.0, 1360.0]</t>
        </is>
      </c>
    </row>
    <row r="647">
      <c r="A647" s="621" t="n">
        <v>645</v>
      </c>
      <c r="B647" s="309" t="inlineStr"/>
      <c r="C647" s="309" t="inlineStr"/>
      <c r="D647" s="309" t="inlineStr"/>
      <c r="E647" s="309" t="inlineStr"/>
      <c r="F647" s="309" t="inlineStr"/>
      <c r="G647" s="309" t="inlineStr"/>
      <c r="H647" s="309" t="inlineStr"/>
    </row>
    <row r="648">
      <c r="A648" s="621" t="n">
        <v>646</v>
      </c>
      <c r="B648" s="309" t="inlineStr"/>
      <c r="C648" s="309" t="n">
        <v>1093.4925516815</v>
      </c>
      <c r="D648" s="309" t="inlineStr">
        <is>
          <t>{'Cu', 'ausf_czas', 'Mo', 'aust_czas', 'Ni', 'grubosc', 'Mn'}</t>
        </is>
      </c>
      <c r="E648" s="309" t="n">
        <v>17</v>
      </c>
      <c r="F648" s="309" t="inlineStr">
        <is>
          <t>['HB']</t>
        </is>
      </c>
      <c r="G648" s="309" t="inlineStr">
        <is>
          <t>[0.8237340564129393]</t>
        </is>
      </c>
      <c r="H648" s="309" t="inlineStr">
        <is>
          <t>[828.0, 1360.0]</t>
        </is>
      </c>
    </row>
    <row r="649">
      <c r="A649" s="621" t="n">
        <v>647</v>
      </c>
      <c r="B649" s="309" t="inlineStr"/>
      <c r="C649" s="309" t="n">
        <v>1054.545162464365</v>
      </c>
      <c r="D649" s="309" t="inlineStr">
        <is>
          <t>{'Cu', 'ausf_czas', 'Mo', 'aust_czas', 'Ni', 'grubosc', 'Mn'}</t>
        </is>
      </c>
      <c r="E649" s="309" t="n">
        <v>15</v>
      </c>
      <c r="F649" s="309" t="inlineStr">
        <is>
          <t>['HB', 'aust_temp']</t>
        </is>
      </c>
      <c r="G649" s="309" t="inlineStr">
        <is>
          <t>[0.8442932520666702, 0.7687985650018198]</t>
        </is>
      </c>
      <c r="H649" s="309" t="inlineStr">
        <is>
          <t>[820.0, 1360.0]</t>
        </is>
      </c>
    </row>
    <row r="650">
      <c r="A650" s="621" t="n">
        <v>648</v>
      </c>
      <c r="B650" s="309" t="inlineStr"/>
      <c r="C650" s="309" t="n">
        <v>1060.488475919926</v>
      </c>
      <c r="D650" s="309" t="inlineStr">
        <is>
          <t>{'Cu', 'ausf_czas', 'Mo', 'aust_czas', 'Ni', 'grubosc', 'Mn'}</t>
        </is>
      </c>
      <c r="E650" s="309" t="n">
        <v>18</v>
      </c>
      <c r="F650" s="309" t="inlineStr">
        <is>
          <t>['HB', 'aust_temp']</t>
        </is>
      </c>
      <c r="G650" s="309" t="inlineStr">
        <is>
          <t>[0.8387347049063699, 0.7983640101039211]</t>
        </is>
      </c>
      <c r="H650" s="309" t="inlineStr">
        <is>
          <t>[820.0, 1360.0]</t>
        </is>
      </c>
    </row>
    <row r="651">
      <c r="A651" s="621" t="n">
        <v>649</v>
      </c>
      <c r="B651" s="309" t="inlineStr"/>
      <c r="C651" s="309" t="inlineStr"/>
      <c r="D651" s="309" t="inlineStr"/>
      <c r="E651" s="309" t="inlineStr"/>
      <c r="F651" s="309" t="inlineStr"/>
      <c r="G651" s="309" t="inlineStr"/>
      <c r="H651" s="309" t="inlineStr"/>
    </row>
    <row r="652">
      <c r="A652" s="621" t="n">
        <v>650</v>
      </c>
      <c r="B652" s="309" t="inlineStr"/>
      <c r="C652" s="309" t="inlineStr"/>
      <c r="D652" s="309" t="inlineStr"/>
      <c r="E652" s="309" t="inlineStr"/>
      <c r="F652" s="309" t="inlineStr"/>
      <c r="G652" s="309" t="inlineStr"/>
      <c r="H652" s="309" t="inlineStr"/>
    </row>
    <row r="653">
      <c r="A653" s="621" t="n">
        <v>651</v>
      </c>
      <c r="B653" s="309" t="inlineStr"/>
      <c r="C653" s="309" t="n">
        <v>1239.627686235002</v>
      </c>
      <c r="D653" s="309" t="inlineStr">
        <is>
          <t>{'Cu', 'ausf_czas', 'Mo', 'aust_czas', 'Ni', 'grubosc', 'Mn'}</t>
        </is>
      </c>
      <c r="E653" s="309" t="n">
        <v>15</v>
      </c>
      <c r="F653" s="309" t="inlineStr">
        <is>
          <t>['HB']</t>
        </is>
      </c>
      <c r="G653" s="309" t="inlineStr">
        <is>
          <t>[0.7326976760417865]</t>
        </is>
      </c>
      <c r="H653" s="309" t="inlineStr">
        <is>
          <t>[816.0, 1346.0]</t>
        </is>
      </c>
    </row>
    <row r="654">
      <c r="A654" s="621" t="n">
        <v>652</v>
      </c>
      <c r="B654" s="309" t="inlineStr"/>
      <c r="C654" s="309" t="n">
        <v>1235.899061985526</v>
      </c>
      <c r="D654" s="309" t="inlineStr">
        <is>
          <t>{'Cu', 'ausf_czas', 'Mo', 'aust_czas', 'Ni', 'grubosc', 'Mn'}</t>
        </is>
      </c>
      <c r="E654" s="309" t="n">
        <v>16</v>
      </c>
      <c r="F654" s="309" t="inlineStr">
        <is>
          <t>['HB', 'aust_temp']</t>
        </is>
      </c>
      <c r="G654" s="309" t="inlineStr">
        <is>
          <t>[0.86987514902512, 0.7323320168208631]</t>
        </is>
      </c>
      <c r="H654" s="309" t="inlineStr">
        <is>
          <t>[828.0, 1360.0]</t>
        </is>
      </c>
    </row>
    <row r="655">
      <c r="A655" s="621" t="n">
        <v>653</v>
      </c>
      <c r="B655" s="309" t="inlineStr"/>
      <c r="C655" s="309" t="n">
        <v>1258.372517998211</v>
      </c>
      <c r="D655" s="309" t="inlineStr">
        <is>
          <t>{'Cu', 'ausf_czas', 'Mo', 'aust_czas', 'Ni', 'grubosc', 'Mn'}</t>
        </is>
      </c>
      <c r="E655" s="309" t="n">
        <v>17</v>
      </c>
      <c r="F655" s="309" t="inlineStr">
        <is>
          <t>['HB']</t>
        </is>
      </c>
      <c r="G655" s="309" t="inlineStr">
        <is>
          <t>[0.8528236596279397]</t>
        </is>
      </c>
      <c r="H655" s="309" t="inlineStr">
        <is>
          <t>[828.0, 1360.0]</t>
        </is>
      </c>
    </row>
    <row r="656">
      <c r="A656" s="621" t="n">
        <v>654</v>
      </c>
      <c r="B656" s="309" t="inlineStr"/>
      <c r="C656" s="309" t="n">
        <v>1197.852064341701</v>
      </c>
      <c r="D656" s="309" t="inlineStr">
        <is>
          <t>{'Cu', 'ausf_czas', 'Mo', 'aust_czas', 'Ni', 'grubosc', 'Mn'}</t>
        </is>
      </c>
      <c r="E656" s="309" t="n">
        <v>17</v>
      </c>
      <c r="F656" s="309" t="inlineStr">
        <is>
          <t>['HB']</t>
        </is>
      </c>
      <c r="G656" s="309" t="inlineStr">
        <is>
          <t>[0.8237340564129393]</t>
        </is>
      </c>
      <c r="H656" s="309" t="inlineStr">
        <is>
          <t>[828.0, 1360.0]</t>
        </is>
      </c>
    </row>
    <row r="657">
      <c r="A657" s="621" t="n">
        <v>655</v>
      </c>
      <c r="B657" s="309" t="inlineStr"/>
      <c r="C657" s="309" t="n">
        <v>1202.397454743983</v>
      </c>
      <c r="D657" s="309" t="inlineStr">
        <is>
          <t>{'Cu', 'ausf_czas', 'Mo', 'aust_czas', 'Ni', 'grubosc', 'Mn'}</t>
        </is>
      </c>
      <c r="E657" s="309" t="n">
        <v>15</v>
      </c>
      <c r="F657" s="309" t="inlineStr">
        <is>
          <t>['HB', 'aust_temp']</t>
        </is>
      </c>
      <c r="G657" s="309" t="inlineStr">
        <is>
          <t>[0.8442932520666702, 0.7687985650018198]</t>
        </is>
      </c>
      <c r="H657" s="309" t="inlineStr">
        <is>
          <t>[820.0, 1360.0]</t>
        </is>
      </c>
    </row>
    <row r="658">
      <c r="A658" s="621" t="n">
        <v>656</v>
      </c>
      <c r="B658" s="309" t="inlineStr"/>
      <c r="C658" s="309" t="n">
        <v>1211.909864917318</v>
      </c>
      <c r="D658" s="309" t="inlineStr">
        <is>
          <t>{'Cu', 'ausf_czas', 'Mo', 'aust_czas', 'Ni', 'grubosc', 'Mn'}</t>
        </is>
      </c>
      <c r="E658" s="309" t="n">
        <v>18</v>
      </c>
      <c r="F658" s="309" t="inlineStr">
        <is>
          <t>['HB', 'aust_temp']</t>
        </is>
      </c>
      <c r="G658" s="309" t="inlineStr">
        <is>
          <t>[0.8387347049063699, 0.7983640101039211]</t>
        </is>
      </c>
      <c r="H658" s="309" t="inlineStr">
        <is>
          <t>[820.0, 1360.0]</t>
        </is>
      </c>
    </row>
    <row r="659">
      <c r="A659" s="621" t="n">
        <v>657</v>
      </c>
      <c r="B659" s="309" t="inlineStr"/>
      <c r="C659" s="309" t="n">
        <v>1205.268642497374</v>
      </c>
      <c r="D659" s="309" t="inlineStr">
        <is>
          <t>{'Cu', 'ausf_czas', 'Mo', 'aust_czas', 'Ni', 'grubosc', 'Mn'}</t>
        </is>
      </c>
      <c r="E659" s="309" t="n">
        <v>16</v>
      </c>
      <c r="F659" s="309" t="inlineStr">
        <is>
          <t>['HB']</t>
        </is>
      </c>
      <c r="G659" s="309" t="inlineStr">
        <is>
          <t>[0.8124368467722797]</t>
        </is>
      </c>
      <c r="H659" s="309" t="inlineStr">
        <is>
          <t>[820.0, 1360.0]</t>
        </is>
      </c>
    </row>
    <row r="660">
      <c r="A660" s="621" t="n">
        <v>658</v>
      </c>
      <c r="B660" s="309" t="n">
        <v>1136</v>
      </c>
      <c r="C660" s="309" t="n">
        <v>1136</v>
      </c>
      <c r="D660" s="309" t="inlineStr"/>
      <c r="E660" s="309" t="inlineStr"/>
      <c r="F660" s="309" t="inlineStr"/>
      <c r="G660" s="309" t="inlineStr"/>
      <c r="H660" s="309" t="inlineStr"/>
    </row>
    <row r="661">
      <c r="A661" s="621" t="n">
        <v>659</v>
      </c>
      <c r="B661" s="309" t="n">
        <v>1136</v>
      </c>
      <c r="C661" s="309" t="n">
        <v>1136</v>
      </c>
      <c r="D661" s="309" t="inlineStr"/>
      <c r="E661" s="309" t="inlineStr"/>
      <c r="F661" s="309" t="inlineStr"/>
      <c r="G661" s="309" t="inlineStr"/>
      <c r="H661" s="309" t="inlineStr"/>
    </row>
    <row r="662">
      <c r="A662" s="621" t="n">
        <v>660</v>
      </c>
      <c r="B662" s="309" t="inlineStr"/>
      <c r="C662" s="309" t="n">
        <v>1071.670720443214</v>
      </c>
      <c r="D662" s="309" t="inlineStr">
        <is>
          <t>{'Cu', 'ausf_czas', 'Mo', 'aust_czas', 'Ni', 'grubosc', 'Mn'}</t>
        </is>
      </c>
      <c r="E662" s="309" t="n">
        <v>16</v>
      </c>
      <c r="F662" s="309" t="inlineStr">
        <is>
          <t>['HB', 'aust_temp']</t>
        </is>
      </c>
      <c r="G662" s="309" t="inlineStr">
        <is>
          <t>[0.86987514902512, 0.7323320168208631]</t>
        </is>
      </c>
      <c r="H662" s="309" t="inlineStr">
        <is>
          <t>[828.0, 1360.0]</t>
        </is>
      </c>
    </row>
    <row r="663">
      <c r="A663" s="621" t="n">
        <v>661</v>
      </c>
      <c r="B663" s="309" t="n">
        <v>1122</v>
      </c>
      <c r="C663" s="309" t="n">
        <v>1122</v>
      </c>
      <c r="D663" s="309" t="inlineStr"/>
      <c r="E663" s="309" t="inlineStr"/>
      <c r="F663" s="309" t="inlineStr"/>
      <c r="G663" s="309" t="inlineStr"/>
      <c r="H663" s="309" t="inlineStr"/>
    </row>
    <row r="664">
      <c r="A664" s="621" t="n">
        <v>662</v>
      </c>
      <c r="B664" s="309" t="inlineStr"/>
      <c r="C664" s="309" t="n">
        <v>1032.976672192934</v>
      </c>
      <c r="D664" s="309" t="inlineStr">
        <is>
          <t>{'Cu', 'ausf_czas', 'Mo', 'aust_czas', 'Ni', 'grubosc', 'Mn'}</t>
        </is>
      </c>
      <c r="E664" s="309" t="n">
        <v>17</v>
      </c>
      <c r="F664" s="309" t="inlineStr">
        <is>
          <t>['HB']</t>
        </is>
      </c>
      <c r="G664" s="309" t="inlineStr">
        <is>
          <t>[0.8237340564129393]</t>
        </is>
      </c>
      <c r="H664" s="309" t="inlineStr">
        <is>
          <t>[828.0, 1360.0]</t>
        </is>
      </c>
    </row>
    <row r="665">
      <c r="A665" s="621" t="n">
        <v>663</v>
      </c>
      <c r="B665" s="309" t="n">
        <v>1108</v>
      </c>
      <c r="C665" s="309" t="n">
        <v>1108</v>
      </c>
      <c r="D665" s="309" t="inlineStr"/>
      <c r="E665" s="309" t="inlineStr"/>
      <c r="F665" s="309" t="inlineStr"/>
      <c r="G665" s="309" t="inlineStr"/>
      <c r="H665" s="309" t="inlineStr"/>
    </row>
    <row r="666">
      <c r="A666" s="621" t="n">
        <v>664</v>
      </c>
      <c r="B666" s="309" t="inlineStr"/>
      <c r="C666" s="309" t="n">
        <v>1097.60932102408</v>
      </c>
      <c r="D666" s="309" t="inlineStr">
        <is>
          <t>{'Cu', 'ausf_czas', 'Mo', 'aust_czas', 'Ni', 'grubosc', 'Mn'}</t>
        </is>
      </c>
      <c r="E666" s="309" t="n">
        <v>18</v>
      </c>
      <c r="F666" s="309" t="inlineStr">
        <is>
          <t>['HB', 'aust_temp']</t>
        </is>
      </c>
      <c r="G666" s="309" t="inlineStr">
        <is>
          <t>[0.8387347049063699, 0.7983640101039211]</t>
        </is>
      </c>
      <c r="H666" s="309" t="inlineStr">
        <is>
          <t>[820.0, 1360.0]</t>
        </is>
      </c>
    </row>
    <row r="667">
      <c r="A667" s="621" t="n">
        <v>665</v>
      </c>
      <c r="B667" s="309" t="n">
        <v>1108</v>
      </c>
      <c r="C667" s="309" t="n">
        <v>1108</v>
      </c>
      <c r="D667" s="309" t="inlineStr"/>
      <c r="E667" s="309" t="inlineStr"/>
      <c r="F667" s="309" t="inlineStr"/>
      <c r="G667" s="309" t="inlineStr"/>
      <c r="H667" s="309" t="inlineStr"/>
    </row>
    <row r="668">
      <c r="A668" s="621" t="n">
        <v>666</v>
      </c>
      <c r="B668" s="309" t="inlineStr"/>
      <c r="C668" s="309" t="n">
        <v>1069.438033404755</v>
      </c>
      <c r="D668" s="309" t="inlineStr">
        <is>
          <t>{'Cu', 'ausf_czas', 'Mo', 'aust_czas', 'Ni', 'grubosc', 'Mn'}</t>
        </is>
      </c>
      <c r="E668" s="309" t="n">
        <v>18</v>
      </c>
      <c r="F668" s="309" t="inlineStr">
        <is>
          <t>['ausf_temp']</t>
        </is>
      </c>
      <c r="G668" s="309" t="inlineStr">
        <is>
          <t>[-0.8394509579323036]</t>
        </is>
      </c>
      <c r="H668" s="309" t="inlineStr">
        <is>
          <t>[813.0, 1657.0]</t>
        </is>
      </c>
    </row>
    <row r="669">
      <c r="A669" s="621" t="n">
        <v>667</v>
      </c>
      <c r="B669" s="309" t="inlineStr"/>
      <c r="C669" s="309" t="n">
        <v>1096.148994690837</v>
      </c>
      <c r="D669" s="309" t="inlineStr">
        <is>
          <t>{'Cu', 'ausf_czas', 'Mo', 'aust_czas', 'Ni', 'grubosc', 'Mn'}</t>
        </is>
      </c>
      <c r="E669" s="309" t="n">
        <v>15</v>
      </c>
      <c r="F669" s="309" t="inlineStr">
        <is>
          <t>['ausf_temp']</t>
        </is>
      </c>
      <c r="G669" s="309" t="inlineStr">
        <is>
          <t>[-0.9656801505482332]</t>
        </is>
      </c>
      <c r="H669" s="309" t="inlineStr">
        <is>
          <t>[1058.0, 1657.0]</t>
        </is>
      </c>
    </row>
    <row r="670">
      <c r="A670" s="621" t="n">
        <v>668</v>
      </c>
      <c r="B670" s="309" t="inlineStr"/>
      <c r="C670" s="309" t="n">
        <v>1092.59951958995</v>
      </c>
      <c r="D670" s="309" t="inlineStr">
        <is>
          <t>{'Cu', 'ausf_czas', 'Mo', 'aust_czas', 'Ni', 'grubosc', 'Mn'}</t>
        </is>
      </c>
      <c r="E670" s="309" t="n">
        <v>16</v>
      </c>
      <c r="F670" s="309" t="inlineStr">
        <is>
          <t>['ausf_temp']</t>
        </is>
      </c>
      <c r="G670" s="309" t="inlineStr">
        <is>
          <t>[-0.9617224951709259]</t>
        </is>
      </c>
      <c r="H670" s="309" t="inlineStr">
        <is>
          <t>[1058.0, 1657.0]</t>
        </is>
      </c>
    </row>
    <row r="671">
      <c r="A671" s="621" t="n">
        <v>669</v>
      </c>
      <c r="B671" s="309" t="inlineStr"/>
      <c r="C671" s="309" t="n">
        <v>1157.327724359925</v>
      </c>
      <c r="D671" s="309" t="inlineStr">
        <is>
          <t>{'Cu', 'ausf_czas', 'Mo', 'aust_czas', 'Ni', 'grubosc', 'Mn'}</t>
        </is>
      </c>
      <c r="E671" s="309" t="n">
        <v>17</v>
      </c>
      <c r="F671" s="309" t="inlineStr">
        <is>
          <t>['ausf_temp', 'K']</t>
        </is>
      </c>
      <c r="G671" s="309" t="inlineStr">
        <is>
          <t>[-0.8102896979202638, -0.7547422422548518]</t>
        </is>
      </c>
      <c r="H671" s="309" t="inlineStr">
        <is>
          <t>[813.0, 1346.0]</t>
        </is>
      </c>
    </row>
    <row r="672">
      <c r="A672" s="621" t="n">
        <v>670</v>
      </c>
      <c r="B672" s="309" t="inlineStr"/>
      <c r="C672" s="309" t="n">
        <v>1149.460303136865</v>
      </c>
      <c r="D672" s="309" t="inlineStr">
        <is>
          <t>{'Cu', 'aust_temp', 'ausf_czas', 'Mo', 'aust_czas', 'Ni', 'grubosc', 'Mn'}</t>
        </is>
      </c>
      <c r="E672" s="309" t="n">
        <v>16</v>
      </c>
      <c r="F672" s="309" t="inlineStr">
        <is>
          <t>['HB', 'ausf_temp']</t>
        </is>
      </c>
      <c r="G672" s="309" t="inlineStr">
        <is>
          <t>[0.9219747079630305, -0.9678936947852586]</t>
        </is>
      </c>
      <c r="H672" s="309" t="inlineStr">
        <is>
          <t>[837.0, 1360.0]</t>
        </is>
      </c>
    </row>
    <row r="673">
      <c r="A673" s="621" t="n">
        <v>671</v>
      </c>
      <c r="B673" s="309" t="inlineStr"/>
      <c r="C673" s="309" t="n">
        <v>1008.076199413521</v>
      </c>
      <c r="D673" s="309" t="inlineStr">
        <is>
          <t>{'Cu', 'aust_temp', 'ausf_czas', 'Mo', 'aust_czas', 'Ni', 'grubosc', 'Mn'}</t>
        </is>
      </c>
      <c r="E673" s="309" t="n">
        <v>16</v>
      </c>
      <c r="F673" s="309" t="inlineStr">
        <is>
          <t>['HB', 'ausf_temp']</t>
        </is>
      </c>
      <c r="G673" s="309" t="inlineStr">
        <is>
          <t>[0.9219747079630305, -0.9678936947852586]</t>
        </is>
      </c>
      <c r="H673" s="309" t="inlineStr">
        <is>
          <t>[837.0, 1360.0]</t>
        </is>
      </c>
    </row>
    <row r="674">
      <c r="A674" s="621" t="n">
        <v>672</v>
      </c>
      <c r="B674" s="309" t="inlineStr"/>
      <c r="C674" s="309" t="n">
        <v>869.7147024513688</v>
      </c>
      <c r="D674" s="309" t="inlineStr">
        <is>
          <t>{'Cu', 'aust_temp', 'ausf_czas', 'Mo', 'aust_czas', 'Ni', 'grubosc', 'Mn'}</t>
        </is>
      </c>
      <c r="E674" s="309" t="n">
        <v>16</v>
      </c>
      <c r="F674" s="309" t="inlineStr">
        <is>
          <t>['HB', 'ausf_temp']</t>
        </is>
      </c>
      <c r="G674" s="309" t="inlineStr">
        <is>
          <t>[0.9219747079630305, -0.9678936947852586]</t>
        </is>
      </c>
      <c r="H674" s="309" t="inlineStr">
        <is>
          <t>[837.0, 1360.0]</t>
        </is>
      </c>
    </row>
    <row r="675">
      <c r="A675" s="621" t="n">
        <v>673</v>
      </c>
      <c r="B675" s="309" t="inlineStr"/>
      <c r="C675" s="309" t="n">
        <v>1045.494503030194</v>
      </c>
      <c r="D675" s="309" t="inlineStr">
        <is>
          <t>{'Cu', 'aust_temp', 'ausf_czas', 'Mo', 'aust_czas', 'Ni', 'grubosc', 'Mn'}</t>
        </is>
      </c>
      <c r="E675" s="309" t="n">
        <v>16</v>
      </c>
      <c r="F675" s="309" t="inlineStr">
        <is>
          <t>['HB', 'K']</t>
        </is>
      </c>
      <c r="G675" s="309" t="inlineStr">
        <is>
          <t>[0.7230689184810003, -0.7932836830662083]</t>
        </is>
      </c>
      <c r="H675" s="309" t="inlineStr">
        <is>
          <t>[813.0, 1329.0]</t>
        </is>
      </c>
    </row>
    <row r="676">
      <c r="A676" s="621" t="n">
        <v>674</v>
      </c>
      <c r="B676" s="309" t="inlineStr"/>
      <c r="C676" s="309" t="n">
        <v>966.4737826748416</v>
      </c>
      <c r="D676" s="309" t="inlineStr">
        <is>
          <t>{'Cu', 'aust_temp', 'ausf_czas', 'Mo', 'aust_czas', 'Ni', 'grubosc', 'Mn'}</t>
        </is>
      </c>
      <c r="E676" s="309" t="n">
        <v>16</v>
      </c>
      <c r="F676" s="309" t="inlineStr">
        <is>
          <t>['HB', 'K']</t>
        </is>
      </c>
      <c r="G676" s="309" t="inlineStr">
        <is>
          <t>[0.7230689184810003, -0.7932836830662083]</t>
        </is>
      </c>
      <c r="H676" s="309" t="inlineStr">
        <is>
          <t>[813.0, 1329.0]</t>
        </is>
      </c>
    </row>
    <row r="677">
      <c r="A677" s="621" t="n">
        <v>675</v>
      </c>
      <c r="B677" s="309" t="inlineStr"/>
      <c r="C677" s="309" t="n">
        <v>951.7047155721294</v>
      </c>
      <c r="D677" s="309" t="inlineStr">
        <is>
          <t>{'Cu', 'aust_temp', 'ausf_czas', 'Mo', 'aust_czas', 'Ni', 'grubosc', 'Mn'}</t>
        </is>
      </c>
      <c r="E677" s="309" t="n">
        <v>16</v>
      </c>
      <c r="F677" s="309" t="inlineStr">
        <is>
          <t>['HB', 'K']</t>
        </is>
      </c>
      <c r="G677" s="309" t="inlineStr">
        <is>
          <t>[0.7230689184810003, -0.7932836830662083]</t>
        </is>
      </c>
      <c r="H677" s="309" t="inlineStr">
        <is>
          <t>[813.0, 1329.0]</t>
        </is>
      </c>
    </row>
    <row r="678">
      <c r="A678" s="621" t="n">
        <v>676</v>
      </c>
      <c r="B678" s="309" t="inlineStr"/>
      <c r="C678" s="309" t="n">
        <v>1160.319949265534</v>
      </c>
      <c r="D678" s="309" t="inlineStr">
        <is>
          <t>{'Cu', 'aust_temp', 'ausf_czas', 'Mo', 'aust_czas', 'Ni', 'grubosc', 'Mn'}</t>
        </is>
      </c>
      <c r="E678" s="309" t="n">
        <v>15</v>
      </c>
      <c r="F678" s="309" t="inlineStr">
        <is>
          <t>['HB', 'ausf_temp']</t>
        </is>
      </c>
      <c r="G678" s="309" t="inlineStr">
        <is>
          <t>[0.8830471102099042, -0.9203105885580518]</t>
        </is>
      </c>
      <c r="H678" s="309" t="inlineStr">
        <is>
          <t>[837.0, 1360.0]</t>
        </is>
      </c>
    </row>
    <row r="679">
      <c r="A679" s="621" t="n">
        <v>677</v>
      </c>
      <c r="B679" s="309" t="inlineStr"/>
      <c r="C679" s="309" t="n">
        <v>1030.223312167653</v>
      </c>
      <c r="D679" s="309" t="inlineStr">
        <is>
          <t>{'Cu', 'aust_temp', 'ausf_czas', 'Mo', 'aust_czas', 'Ni', 'grubosc', 'Mn'}</t>
        </is>
      </c>
      <c r="E679" s="309" t="n">
        <v>15</v>
      </c>
      <c r="F679" s="309" t="inlineStr">
        <is>
          <t>['HB', 'ausf_temp']</t>
        </is>
      </c>
      <c r="G679" s="309" t="inlineStr">
        <is>
          <t>[0.8830471102099042, -0.9203105885580518]</t>
        </is>
      </c>
      <c r="H679" s="309" t="inlineStr">
        <is>
          <t>[837.0, 1360.0]</t>
        </is>
      </c>
    </row>
    <row r="680">
      <c r="A680" s="621" t="n">
        <v>678</v>
      </c>
      <c r="B680" s="309" t="inlineStr"/>
      <c r="C680" s="309" t="n">
        <v>900.7296390215067</v>
      </c>
      <c r="D680" s="309" t="inlineStr">
        <is>
          <t>{'Cu', 'aust_temp', 'ausf_czas', 'Mo', 'aust_czas', 'Ni', 'grubosc', 'Mn'}</t>
        </is>
      </c>
      <c r="E680" s="309" t="n">
        <v>15</v>
      </c>
      <c r="F680" s="309" t="inlineStr">
        <is>
          <t>['HB', 'ausf_temp']</t>
        </is>
      </c>
      <c r="G680" s="309" t="inlineStr">
        <is>
          <t>[0.8830471102099042, -0.9203105885580518]</t>
        </is>
      </c>
      <c r="H680" s="309" t="inlineStr">
        <is>
          <t>[837.0, 1360.0]</t>
        </is>
      </c>
    </row>
    <row r="681">
      <c r="A681" s="621" t="n">
        <v>679</v>
      </c>
      <c r="B681" s="309" t="inlineStr"/>
      <c r="C681" s="309" t="n">
        <v>1137.737428109969</v>
      </c>
      <c r="D681" s="309" t="inlineStr">
        <is>
          <t>{'Cu', 'aust_temp', 'ausf_czas', 'Mo', 'aust_czas', 'Ni', 'grubosc', 'Mn'}</t>
        </is>
      </c>
      <c r="E681" s="309" t="n">
        <v>16</v>
      </c>
      <c r="F681" s="309" t="inlineStr">
        <is>
          <t>['HB', 'K']</t>
        </is>
      </c>
      <c r="G681" s="309" t="inlineStr">
        <is>
          <t>[0.7230689184810005, -0.7932836830662083]</t>
        </is>
      </c>
      <c r="H681" s="309" t="inlineStr">
        <is>
          <t>[813.0, 1329.0]</t>
        </is>
      </c>
    </row>
    <row r="682">
      <c r="A682" s="621" t="n">
        <v>680</v>
      </c>
      <c r="B682" s="309" t="inlineStr"/>
      <c r="C682" s="309" t="n">
        <v>1053.20280034692</v>
      </c>
      <c r="D682" s="309" t="inlineStr">
        <is>
          <t>{'Cu', 'aust_temp', 'ausf_czas', 'Mo', 'aust_czas', 'Ni', 'grubosc', 'Mn'}</t>
        </is>
      </c>
      <c r="E682" s="309" t="n">
        <v>16</v>
      </c>
      <c r="F682" s="309" t="inlineStr">
        <is>
          <t>['HB', 'K']</t>
        </is>
      </c>
      <c r="G682" s="309" t="inlineStr">
        <is>
          <t>[0.7230689184810005, -0.7932836830662083]</t>
        </is>
      </c>
      <c r="H682" s="309" t="inlineStr">
        <is>
          <t>[813.0, 1329.0]</t>
        </is>
      </c>
    </row>
    <row r="683">
      <c r="A683" s="621" t="n">
        <v>681</v>
      </c>
      <c r="B683" s="309" t="inlineStr"/>
      <c r="C683" s="309" t="n">
        <v>996.0642791241667</v>
      </c>
      <c r="D683" s="309" t="inlineStr">
        <is>
          <t>{'Cu', 'aust_temp', 'ausf_czas', 'Mo', 'aust_czas', 'Ni', 'grubosc', 'Mn'}</t>
        </is>
      </c>
      <c r="E683" s="309" t="n">
        <v>16</v>
      </c>
      <c r="F683" s="309" t="inlineStr">
        <is>
          <t>['HB', 'K']</t>
        </is>
      </c>
      <c r="G683" s="309" t="inlineStr">
        <is>
          <t>[0.7230689184810005, -0.7932836830662083]</t>
        </is>
      </c>
      <c r="H683" s="309" t="inlineStr">
        <is>
          <t>[813.0, 1329.0]</t>
        </is>
      </c>
    </row>
    <row r="684">
      <c r="A684" s="621" t="n">
        <v>682</v>
      </c>
      <c r="B684" s="309" t="inlineStr"/>
      <c r="C684" s="309" t="n">
        <v>1196.715670669947</v>
      </c>
      <c r="D684" s="309" t="inlineStr">
        <is>
          <t>{'Cu', 'ausf_czas', 'Mo', 'aust_czas', 'Ni', 'grubosc', 'Mn'}</t>
        </is>
      </c>
      <c r="E684" s="309" t="n">
        <v>17</v>
      </c>
      <c r="F684" s="309" t="inlineStr">
        <is>
          <t>['ausf_temp']</t>
        </is>
      </c>
      <c r="G684" s="309" t="inlineStr">
        <is>
          <t>[-0.7539208440485853]</t>
        </is>
      </c>
      <c r="H684" s="309" t="inlineStr">
        <is>
          <t>[816.0, 1346.0]</t>
        </is>
      </c>
    </row>
    <row r="685">
      <c r="A685" s="621" t="n">
        <v>683</v>
      </c>
      <c r="B685" s="309" t="inlineStr"/>
      <c r="C685" s="309" t="n">
        <v>1101.708435826943</v>
      </c>
      <c r="D685" s="309" t="inlineStr">
        <is>
          <t>{'Cu', 'ausf_czas', 'Mo', 'aust_czas', 'Ni', 'grubosc', 'Mn'}</t>
        </is>
      </c>
      <c r="E685" s="309" t="n">
        <v>17</v>
      </c>
      <c r="F685" s="309" t="inlineStr">
        <is>
          <t>['ausf_temp']</t>
        </is>
      </c>
      <c r="G685" s="309" t="inlineStr">
        <is>
          <t>[-0.7539208440485853]</t>
        </is>
      </c>
      <c r="H685" s="309" t="inlineStr">
        <is>
          <t>[816.0, 1346.0]</t>
        </is>
      </c>
    </row>
    <row r="686">
      <c r="A686" s="621" t="n">
        <v>684</v>
      </c>
      <c r="B686" s="309" t="inlineStr"/>
      <c r="C686" s="309" t="n">
        <v>987.6997540153382</v>
      </c>
      <c r="D686" s="309" t="inlineStr">
        <is>
          <t>{'Cu', 'ausf_czas', 'Mo', 'aust_czas', 'Ni', 'grubosc', 'Mn'}</t>
        </is>
      </c>
      <c r="E686" s="309" t="n">
        <v>17</v>
      </c>
      <c r="F686" s="309" t="inlineStr">
        <is>
          <t>['ausf_temp']</t>
        </is>
      </c>
      <c r="G686" s="309" t="inlineStr">
        <is>
          <t>[-0.7539208440485853]</t>
        </is>
      </c>
      <c r="H686" s="309" t="inlineStr">
        <is>
          <t>[816.0, 1346.0]</t>
        </is>
      </c>
    </row>
    <row r="687">
      <c r="A687" s="621" t="n">
        <v>685</v>
      </c>
      <c r="B687" s="309" t="inlineStr"/>
      <c r="C687" s="309" t="n">
        <v>873.6910722037335</v>
      </c>
      <c r="D687" s="309" t="inlineStr">
        <is>
          <t>{'Cu', 'ausf_czas', 'Mo', 'aust_czas', 'Ni', 'grubosc', 'Mn'}</t>
        </is>
      </c>
      <c r="E687" s="309" t="n">
        <v>17</v>
      </c>
      <c r="F687" s="309" t="inlineStr">
        <is>
          <t>['ausf_temp']</t>
        </is>
      </c>
      <c r="G687" s="309" t="inlineStr">
        <is>
          <t>[-0.7539208440485853]</t>
        </is>
      </c>
      <c r="H687" s="309" t="inlineStr">
        <is>
          <t>[816.0, 1346.0]</t>
        </is>
      </c>
    </row>
    <row r="688">
      <c r="A688" s="621" t="n">
        <v>686</v>
      </c>
      <c r="B688" s="309" t="inlineStr"/>
      <c r="C688" s="309" t="n">
        <v>1084.916837481698</v>
      </c>
      <c r="D688" s="309" t="inlineStr">
        <is>
          <t>{'Cu', 'ausf_czas', 'Mo', 'aust_czas', 'Ni', 'grubosc', 'Mn'}</t>
        </is>
      </c>
      <c r="E688" s="309" t="n">
        <v>17</v>
      </c>
      <c r="F688" s="309" t="inlineStr">
        <is>
          <t>['ausf_temp']</t>
        </is>
      </c>
      <c r="G688" s="309" t="inlineStr">
        <is>
          <t>[-0.8226901040964184]</t>
        </is>
      </c>
      <c r="H688" s="309" t="inlineStr">
        <is>
          <t>[816.0, 1346.0]</t>
        </is>
      </c>
    </row>
    <row r="689">
      <c r="A689" s="621" t="n">
        <v>687</v>
      </c>
      <c r="B689" s="309" t="inlineStr"/>
      <c r="C689" s="309" t="n">
        <v>959.1237188872619</v>
      </c>
      <c r="D689" s="309" t="inlineStr">
        <is>
          <t>{'Cu', 'ausf_czas', 'Mo', 'aust_czas', 'Ni', 'grubosc', 'Mn'}</t>
        </is>
      </c>
      <c r="E689" s="309" t="n">
        <v>17</v>
      </c>
      <c r="F689" s="309" t="inlineStr">
        <is>
          <t>['ausf_temp']</t>
        </is>
      </c>
      <c r="G689" s="309" t="inlineStr">
        <is>
          <t>[-0.8226901040964184]</t>
        </is>
      </c>
      <c r="H689" s="309" t="inlineStr">
        <is>
          <t>[816.0, 1346.0]</t>
        </is>
      </c>
    </row>
    <row r="690">
      <c r="A690" s="621" t="n">
        <v>688</v>
      </c>
      <c r="B690" s="309" t="inlineStr"/>
      <c r="C690" s="309" t="n">
        <v>833.3306002928257</v>
      </c>
      <c r="D690" s="309" t="inlineStr">
        <is>
          <t>{'Cu', 'ausf_czas', 'Mo', 'aust_czas', 'Ni', 'grubosc', 'Mn'}</t>
        </is>
      </c>
      <c r="E690" s="309" t="n">
        <v>17</v>
      </c>
      <c r="F690" s="309" t="inlineStr">
        <is>
          <t>['ausf_temp']</t>
        </is>
      </c>
      <c r="G690" s="309" t="inlineStr">
        <is>
          <t>[-0.8226901040964184]</t>
        </is>
      </c>
      <c r="H690" s="309" t="inlineStr">
        <is>
          <t>[816.0, 1346.0]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B1" s="621" t="inlineStr">
        <is>
          <t>HB</t>
        </is>
      </c>
      <c r="C1" s="621" t="inlineStr">
        <is>
          <t>HB_imp</t>
        </is>
      </c>
      <c r="D1" s="621" t="inlineStr">
        <is>
          <t>Features to find neighs</t>
        </is>
      </c>
      <c r="E1" s="621" t="inlineStr">
        <is>
          <t>Amount of neighs</t>
        </is>
      </c>
      <c r="F1" s="621" t="inlineStr">
        <is>
          <t>Correlated features</t>
        </is>
      </c>
      <c r="G1" s="621" t="inlineStr">
        <is>
          <t>Correlation coefficients</t>
        </is>
      </c>
      <c r="H1" s="621" t="inlineStr">
        <is>
          <t>Min_max</t>
        </is>
      </c>
    </row>
    <row r="2">
      <c r="A2" s="621" t="n">
        <v>0</v>
      </c>
      <c r="B2" s="309" t="n">
        <v>429</v>
      </c>
      <c r="C2" s="309" t="n">
        <v>429</v>
      </c>
      <c r="D2" s="309" t="inlineStr"/>
      <c r="E2" s="309" t="inlineStr"/>
      <c r="F2" s="309" t="inlineStr"/>
      <c r="G2" s="309" t="inlineStr"/>
      <c r="H2" s="309" t="inlineStr"/>
    </row>
    <row r="3">
      <c r="A3" s="621" t="n">
        <v>1</v>
      </c>
      <c r="B3" s="309" t="n">
        <v>388</v>
      </c>
      <c r="C3" s="309" t="n">
        <v>388</v>
      </c>
      <c r="D3" s="309" t="inlineStr"/>
      <c r="E3" s="309" t="inlineStr"/>
      <c r="F3" s="309" t="inlineStr"/>
      <c r="G3" s="309" t="inlineStr"/>
      <c r="H3" s="309" t="inlineStr"/>
    </row>
    <row r="4">
      <c r="A4" s="621" t="n">
        <v>2</v>
      </c>
      <c r="B4" s="309" t="n">
        <v>341</v>
      </c>
      <c r="C4" s="309" t="n">
        <v>341</v>
      </c>
      <c r="D4" s="309" t="inlineStr"/>
      <c r="E4" s="309" t="inlineStr"/>
      <c r="F4" s="309" t="inlineStr"/>
      <c r="G4" s="309" t="inlineStr"/>
      <c r="H4" s="309" t="inlineStr"/>
    </row>
    <row r="5">
      <c r="A5" s="621" t="n">
        <v>3</v>
      </c>
      <c r="B5" s="309" t="n">
        <v>285</v>
      </c>
      <c r="C5" s="309" t="n">
        <v>285</v>
      </c>
      <c r="D5" s="309" t="inlineStr"/>
      <c r="E5" s="309" t="inlineStr"/>
      <c r="F5" s="309" t="inlineStr"/>
      <c r="G5" s="309" t="inlineStr"/>
      <c r="H5" s="309" t="inlineStr"/>
    </row>
    <row r="6">
      <c r="A6" s="621" t="n">
        <v>4</v>
      </c>
      <c r="B6" s="309" t="n">
        <v>296.8</v>
      </c>
      <c r="C6" s="309" t="n">
        <v>296.8</v>
      </c>
      <c r="D6" s="309" t="inlineStr"/>
      <c r="E6" s="309" t="inlineStr"/>
      <c r="F6" s="309" t="inlineStr"/>
      <c r="G6" s="309" t="inlineStr"/>
      <c r="H6" s="309" t="inlineStr"/>
    </row>
    <row r="7">
      <c r="A7" s="621" t="n">
        <v>5</v>
      </c>
      <c r="B7" s="309" t="n">
        <v>261.9</v>
      </c>
      <c r="C7" s="309" t="n">
        <v>261.9</v>
      </c>
      <c r="D7" s="309" t="inlineStr"/>
      <c r="E7" s="309" t="inlineStr"/>
      <c r="F7" s="309" t="inlineStr"/>
      <c r="G7" s="309" t="inlineStr"/>
      <c r="H7" s="309" t="inlineStr"/>
    </row>
    <row r="8">
      <c r="A8" s="621" t="n">
        <v>6</v>
      </c>
      <c r="B8" s="309" t="n">
        <v>345.912654019929</v>
      </c>
      <c r="C8" s="309" t="n">
        <v>345.912654019929</v>
      </c>
      <c r="D8" s="309" t="inlineStr"/>
      <c r="E8" s="309" t="inlineStr"/>
      <c r="F8" s="309" t="inlineStr"/>
      <c r="G8" s="309" t="inlineStr"/>
      <c r="H8" s="309" t="inlineStr"/>
    </row>
    <row r="9">
      <c r="A9" s="621" t="n">
        <v>7</v>
      </c>
      <c r="B9" s="309" t="n">
        <v>295.180241790394</v>
      </c>
      <c r="C9" s="309" t="n">
        <v>295.180241790394</v>
      </c>
      <c r="D9" s="309" t="inlineStr"/>
      <c r="E9" s="309" t="inlineStr"/>
      <c r="F9" s="309" t="inlineStr"/>
      <c r="G9" s="309" t="inlineStr"/>
      <c r="H9" s="309" t="inlineStr"/>
    </row>
    <row r="10">
      <c r="A10" s="621" t="n">
        <v>8</v>
      </c>
      <c r="B10" s="309" t="n">
        <v>367.559086576744</v>
      </c>
      <c r="C10" s="309" t="n">
        <v>367.559086576744</v>
      </c>
      <c r="D10" s="309" t="inlineStr"/>
      <c r="E10" s="309" t="inlineStr"/>
      <c r="F10" s="309" t="inlineStr"/>
      <c r="G10" s="309" t="inlineStr"/>
      <c r="H10" s="309" t="inlineStr"/>
    </row>
    <row r="11">
      <c r="A11" s="621" t="n">
        <v>9</v>
      </c>
      <c r="B11" s="309" t="n">
        <v>363.623168327974</v>
      </c>
      <c r="C11" s="309" t="n">
        <v>363.623168327974</v>
      </c>
      <c r="D11" s="309" t="inlineStr"/>
      <c r="E11" s="309" t="inlineStr"/>
      <c r="F11" s="309" t="inlineStr"/>
      <c r="G11" s="309" t="inlineStr"/>
      <c r="H11" s="309" t="inlineStr"/>
    </row>
    <row r="12">
      <c r="A12" s="621" t="n">
        <v>10</v>
      </c>
      <c r="B12" s="309" t="n">
        <v>393.841066618097</v>
      </c>
      <c r="C12" s="309" t="n">
        <v>393.841066618097</v>
      </c>
      <c r="D12" s="309" t="inlineStr"/>
      <c r="E12" s="309" t="inlineStr"/>
      <c r="F12" s="309" t="inlineStr"/>
      <c r="G12" s="309" t="inlineStr"/>
      <c r="H12" s="309" t="inlineStr"/>
    </row>
    <row r="13">
      <c r="A13" s="621" t="n">
        <v>11</v>
      </c>
      <c r="B13" s="309" t="n">
        <v>402.243746383339</v>
      </c>
      <c r="C13" s="309" t="n">
        <v>402.243746383339</v>
      </c>
      <c r="D13" s="309" t="inlineStr"/>
      <c r="E13" s="309" t="inlineStr"/>
      <c r="F13" s="309" t="inlineStr"/>
      <c r="G13" s="309" t="inlineStr"/>
      <c r="H13" s="309" t="inlineStr"/>
    </row>
    <row r="14">
      <c r="A14" s="621" t="n">
        <v>12</v>
      </c>
      <c r="B14" s="309" t="n">
        <v>376</v>
      </c>
      <c r="C14" s="309" t="n">
        <v>376</v>
      </c>
      <c r="D14" s="309" t="inlineStr"/>
      <c r="E14" s="309" t="inlineStr"/>
      <c r="F14" s="309" t="inlineStr"/>
      <c r="G14" s="309" t="inlineStr"/>
      <c r="H14" s="309" t="inlineStr"/>
    </row>
    <row r="15">
      <c r="A15" s="621" t="n">
        <v>13</v>
      </c>
      <c r="B15" s="309" t="n">
        <v>396</v>
      </c>
      <c r="C15" s="309" t="n">
        <v>396</v>
      </c>
      <c r="D15" s="309" t="inlineStr"/>
      <c r="E15" s="309" t="inlineStr"/>
      <c r="F15" s="309" t="inlineStr"/>
      <c r="G15" s="309" t="inlineStr"/>
      <c r="H15" s="309" t="inlineStr"/>
    </row>
    <row r="16">
      <c r="A16" s="621" t="n">
        <v>14</v>
      </c>
      <c r="B16" s="309" t="n">
        <v>259</v>
      </c>
      <c r="C16" s="309" t="n">
        <v>259</v>
      </c>
      <c r="D16" s="309" t="inlineStr"/>
      <c r="E16" s="309" t="inlineStr"/>
      <c r="F16" s="309" t="inlineStr"/>
      <c r="G16" s="309" t="inlineStr"/>
      <c r="H16" s="309" t="inlineStr"/>
    </row>
    <row r="17">
      <c r="A17" s="621" t="n">
        <v>15</v>
      </c>
      <c r="B17" s="309" t="n">
        <v>258</v>
      </c>
      <c r="C17" s="309" t="n">
        <v>258</v>
      </c>
      <c r="D17" s="309" t="inlineStr"/>
      <c r="E17" s="309" t="inlineStr"/>
      <c r="F17" s="309" t="inlineStr"/>
      <c r="G17" s="309" t="inlineStr"/>
      <c r="H17" s="309" t="inlineStr"/>
    </row>
    <row r="18">
      <c r="A18" s="621" t="n">
        <v>16</v>
      </c>
      <c r="B18" s="309" t="n">
        <v>388</v>
      </c>
      <c r="C18" s="309" t="n">
        <v>388</v>
      </c>
      <c r="D18" s="309" t="inlineStr"/>
      <c r="E18" s="309" t="inlineStr"/>
      <c r="F18" s="309" t="inlineStr"/>
      <c r="G18" s="309" t="inlineStr"/>
      <c r="H18" s="309" t="inlineStr"/>
    </row>
    <row r="19">
      <c r="A19" s="621" t="n">
        <v>17</v>
      </c>
      <c r="B19" s="309" t="n">
        <v>311</v>
      </c>
      <c r="C19" s="309" t="n">
        <v>311</v>
      </c>
      <c r="D19" s="309" t="inlineStr"/>
      <c r="E19" s="309" t="inlineStr"/>
      <c r="F19" s="309" t="inlineStr"/>
      <c r="G19" s="309" t="inlineStr"/>
      <c r="H19" s="309" t="inlineStr"/>
    </row>
    <row r="20">
      <c r="A20" s="621" t="n">
        <v>18</v>
      </c>
      <c r="B20" s="309" t="n">
        <v>415</v>
      </c>
      <c r="C20" s="309" t="n">
        <v>415</v>
      </c>
      <c r="D20" s="309" t="inlineStr"/>
      <c r="E20" s="309" t="inlineStr"/>
      <c r="F20" s="309" t="inlineStr"/>
      <c r="G20" s="309" t="inlineStr"/>
      <c r="H20" s="309" t="inlineStr"/>
    </row>
    <row r="21">
      <c r="A21" s="621" t="n">
        <v>19</v>
      </c>
      <c r="B21" s="309" t="n">
        <v>388</v>
      </c>
      <c r="C21" s="309" t="n">
        <v>388</v>
      </c>
      <c r="D21" s="309" t="inlineStr"/>
      <c r="E21" s="309" t="inlineStr"/>
      <c r="F21" s="309" t="inlineStr"/>
      <c r="G21" s="309" t="inlineStr"/>
      <c r="H21" s="309" t="inlineStr"/>
    </row>
    <row r="22">
      <c r="A22" s="621" t="n">
        <v>20</v>
      </c>
      <c r="B22" s="309" t="n">
        <v>331</v>
      </c>
      <c r="C22" s="309" t="n">
        <v>331</v>
      </c>
      <c r="D22" s="309" t="inlineStr"/>
      <c r="E22" s="309" t="inlineStr"/>
      <c r="F22" s="309" t="inlineStr"/>
      <c r="G22" s="309" t="inlineStr"/>
      <c r="H22" s="309" t="inlineStr"/>
    </row>
    <row r="23">
      <c r="A23" s="621" t="n">
        <v>21</v>
      </c>
      <c r="B23" s="309" t="n">
        <v>283</v>
      </c>
      <c r="C23" s="309" t="n">
        <v>283</v>
      </c>
      <c r="D23" s="309" t="inlineStr"/>
      <c r="E23" s="309" t="inlineStr"/>
      <c r="F23" s="309" t="inlineStr"/>
      <c r="G23" s="309" t="inlineStr"/>
      <c r="H23" s="309" t="inlineStr"/>
    </row>
    <row r="24">
      <c r="A24" s="621" t="n">
        <v>22</v>
      </c>
      <c r="B24" s="309" t="n">
        <v>452</v>
      </c>
      <c r="C24" s="309" t="n">
        <v>452</v>
      </c>
      <c r="D24" s="309" t="inlineStr"/>
      <c r="E24" s="309" t="inlineStr"/>
      <c r="F24" s="309" t="inlineStr"/>
      <c r="G24" s="309" t="inlineStr"/>
      <c r="H24" s="309" t="inlineStr"/>
    </row>
    <row r="25">
      <c r="A25" s="621" t="n">
        <v>23</v>
      </c>
      <c r="B25" s="309" t="n">
        <v>437</v>
      </c>
      <c r="C25" s="309" t="n">
        <v>437</v>
      </c>
      <c r="D25" s="309" t="inlineStr"/>
      <c r="E25" s="309" t="inlineStr"/>
      <c r="F25" s="309" t="inlineStr"/>
      <c r="G25" s="309" t="inlineStr"/>
      <c r="H25" s="309" t="inlineStr"/>
    </row>
    <row r="26">
      <c r="A26" s="621" t="n">
        <v>24</v>
      </c>
      <c r="B26" s="309" t="n">
        <v>392</v>
      </c>
      <c r="C26" s="309" t="n">
        <v>392</v>
      </c>
      <c r="D26" s="309" t="inlineStr"/>
      <c r="E26" s="309" t="inlineStr"/>
      <c r="F26" s="309" t="inlineStr"/>
      <c r="G26" s="309" t="inlineStr"/>
      <c r="H26" s="309" t="inlineStr"/>
    </row>
    <row r="27">
      <c r="A27" s="621" t="n">
        <v>25</v>
      </c>
      <c r="B27" s="309" t="n">
        <v>375</v>
      </c>
      <c r="C27" s="309" t="n">
        <v>375</v>
      </c>
      <c r="D27" s="309" t="inlineStr"/>
      <c r="E27" s="309" t="inlineStr"/>
      <c r="F27" s="309" t="inlineStr"/>
      <c r="G27" s="309" t="inlineStr"/>
      <c r="H27" s="309" t="inlineStr"/>
    </row>
    <row r="28">
      <c r="A28" s="621" t="n">
        <v>26</v>
      </c>
      <c r="B28" s="309" t="n">
        <v>371</v>
      </c>
      <c r="C28" s="309" t="n">
        <v>371</v>
      </c>
      <c r="D28" s="309" t="inlineStr"/>
      <c r="E28" s="309" t="inlineStr"/>
      <c r="F28" s="309" t="inlineStr"/>
      <c r="G28" s="309" t="inlineStr"/>
      <c r="H28" s="309" t="inlineStr"/>
    </row>
    <row r="29">
      <c r="A29" s="621" t="n">
        <v>27</v>
      </c>
      <c r="B29" s="309" t="n">
        <v>325</v>
      </c>
      <c r="C29" s="309" t="n">
        <v>325</v>
      </c>
      <c r="D29" s="309" t="inlineStr"/>
      <c r="E29" s="309" t="inlineStr"/>
      <c r="F29" s="309" t="inlineStr"/>
      <c r="G29" s="309" t="inlineStr"/>
      <c r="H29" s="309" t="inlineStr"/>
    </row>
    <row r="30">
      <c r="A30" s="621" t="n">
        <v>28</v>
      </c>
      <c r="B30" s="309" t="n">
        <v>285</v>
      </c>
      <c r="C30" s="309" t="n">
        <v>285</v>
      </c>
      <c r="D30" s="309" t="inlineStr"/>
      <c r="E30" s="309" t="inlineStr"/>
      <c r="F30" s="309" t="inlineStr"/>
      <c r="G30" s="309" t="inlineStr"/>
      <c r="H30" s="309" t="inlineStr"/>
    </row>
    <row r="31">
      <c r="A31" s="621" t="n">
        <v>29</v>
      </c>
      <c r="B31" s="309" t="n">
        <v>270</v>
      </c>
      <c r="C31" s="309" t="n">
        <v>270</v>
      </c>
      <c r="D31" s="309" t="inlineStr"/>
      <c r="E31" s="309" t="inlineStr"/>
      <c r="F31" s="309" t="inlineStr"/>
      <c r="G31" s="309" t="inlineStr"/>
      <c r="H31" s="309" t="inlineStr"/>
    </row>
    <row r="32">
      <c r="A32" s="621" t="n">
        <v>30</v>
      </c>
      <c r="B32" s="309" t="n">
        <v>286</v>
      </c>
      <c r="C32" s="309" t="n">
        <v>286</v>
      </c>
      <c r="D32" s="309" t="inlineStr"/>
      <c r="E32" s="309" t="inlineStr"/>
      <c r="F32" s="309" t="inlineStr"/>
      <c r="G32" s="309" t="inlineStr"/>
      <c r="H32" s="309" t="inlineStr"/>
    </row>
    <row r="33">
      <c r="A33" s="621" t="n">
        <v>31</v>
      </c>
      <c r="B33" s="309" t="n">
        <v>363.8</v>
      </c>
      <c r="C33" s="309" t="n">
        <v>363.8</v>
      </c>
      <c r="D33" s="309" t="inlineStr"/>
      <c r="E33" s="309" t="inlineStr"/>
      <c r="F33" s="309" t="inlineStr"/>
      <c r="G33" s="309" t="inlineStr"/>
      <c r="H33" s="309" t="inlineStr"/>
    </row>
    <row r="34">
      <c r="A34" s="621" t="n">
        <v>32</v>
      </c>
      <c r="B34" s="309" t="n">
        <v>347</v>
      </c>
      <c r="C34" s="309" t="n">
        <v>347</v>
      </c>
      <c r="D34" s="309" t="inlineStr"/>
      <c r="E34" s="309" t="inlineStr"/>
      <c r="F34" s="309" t="inlineStr"/>
      <c r="G34" s="309" t="inlineStr"/>
      <c r="H34" s="309" t="inlineStr"/>
    </row>
    <row r="35">
      <c r="A35" s="621" t="n">
        <v>33</v>
      </c>
      <c r="B35" s="309" t="n">
        <v>331.2</v>
      </c>
      <c r="C35" s="309" t="n">
        <v>331.2</v>
      </c>
      <c r="D35" s="309" t="inlineStr"/>
      <c r="E35" s="309" t="inlineStr"/>
      <c r="F35" s="309" t="inlineStr"/>
      <c r="G35" s="309" t="inlineStr"/>
      <c r="H35" s="309" t="inlineStr"/>
    </row>
    <row r="36">
      <c r="A36" s="621" t="n">
        <v>34</v>
      </c>
      <c r="B36" s="309" t="n">
        <v>217.2</v>
      </c>
      <c r="C36" s="309" t="n">
        <v>217.2</v>
      </c>
      <c r="D36" s="309" t="inlineStr"/>
      <c r="E36" s="309" t="inlineStr"/>
      <c r="F36" s="309" t="inlineStr"/>
      <c r="G36" s="309" t="inlineStr"/>
      <c r="H36" s="309" t="inlineStr"/>
    </row>
    <row r="37">
      <c r="A37" s="621" t="n">
        <v>35</v>
      </c>
      <c r="B37" s="309" t="n">
        <v>260.4</v>
      </c>
      <c r="C37" s="309" t="n">
        <v>260.4</v>
      </c>
      <c r="D37" s="309" t="inlineStr"/>
      <c r="E37" s="309" t="inlineStr"/>
      <c r="F37" s="309" t="inlineStr"/>
      <c r="G37" s="309" t="inlineStr"/>
      <c r="H37" s="309" t="inlineStr"/>
    </row>
    <row r="38">
      <c r="A38" s="621" t="n">
        <v>36</v>
      </c>
      <c r="B38" s="309" t="n">
        <v>240</v>
      </c>
      <c r="C38" s="309" t="n">
        <v>240</v>
      </c>
      <c r="D38" s="309" t="inlineStr"/>
      <c r="E38" s="309" t="inlineStr"/>
      <c r="F38" s="309" t="inlineStr"/>
      <c r="G38" s="309" t="inlineStr"/>
      <c r="H38" s="309" t="inlineStr"/>
    </row>
    <row r="39">
      <c r="A39" s="621" t="n">
        <v>37</v>
      </c>
      <c r="B39" s="309" t="n">
        <v>251.333333333333</v>
      </c>
      <c r="C39" s="309" t="n">
        <v>251.333333333333</v>
      </c>
      <c r="D39" s="309" t="inlineStr"/>
      <c r="E39" s="309" t="inlineStr"/>
      <c r="F39" s="309" t="inlineStr"/>
      <c r="G39" s="309" t="inlineStr"/>
      <c r="H39" s="309" t="inlineStr"/>
    </row>
    <row r="40">
      <c r="A40" s="621" t="n">
        <v>38</v>
      </c>
      <c r="B40" s="309" t="n">
        <v>169.2</v>
      </c>
      <c r="C40" s="309" t="n">
        <v>169.2</v>
      </c>
      <c r="D40" s="309" t="inlineStr"/>
      <c r="E40" s="309" t="inlineStr"/>
      <c r="F40" s="309" t="inlineStr"/>
      <c r="G40" s="309" t="inlineStr"/>
      <c r="H40" s="309" t="inlineStr"/>
    </row>
    <row r="41">
      <c r="A41" s="621" t="n">
        <v>39</v>
      </c>
      <c r="B41" s="309" t="n">
        <v>217.2</v>
      </c>
      <c r="C41" s="309" t="n">
        <v>217.2</v>
      </c>
      <c r="D41" s="309" t="inlineStr"/>
      <c r="E41" s="309" t="inlineStr"/>
      <c r="F41" s="309" t="inlineStr"/>
      <c r="G41" s="309" t="inlineStr"/>
      <c r="H41" s="309" t="inlineStr"/>
    </row>
    <row r="42">
      <c r="A42" s="621" t="n">
        <v>40</v>
      </c>
      <c r="B42" s="309" t="n">
        <v>205.2</v>
      </c>
      <c r="C42" s="309" t="n">
        <v>205.2</v>
      </c>
      <c r="D42" s="309" t="inlineStr"/>
      <c r="E42" s="309" t="inlineStr"/>
      <c r="F42" s="309" t="inlineStr"/>
      <c r="G42" s="309" t="inlineStr"/>
      <c r="H42" s="309" t="inlineStr"/>
    </row>
    <row r="43">
      <c r="A43" s="621" t="n">
        <v>41</v>
      </c>
      <c r="B43" s="309" t="n">
        <v>193.2</v>
      </c>
      <c r="C43" s="309" t="n">
        <v>193.2</v>
      </c>
      <c r="D43" s="309" t="inlineStr"/>
      <c r="E43" s="309" t="inlineStr"/>
      <c r="F43" s="309" t="inlineStr"/>
      <c r="G43" s="309" t="inlineStr"/>
      <c r="H43" s="309" t="inlineStr"/>
    </row>
    <row r="44">
      <c r="A44" s="621" t="n">
        <v>42</v>
      </c>
      <c r="B44" s="309" t="n">
        <v>299</v>
      </c>
      <c r="C44" s="309" t="n">
        <v>299</v>
      </c>
      <c r="D44" s="309" t="inlineStr"/>
      <c r="E44" s="309" t="inlineStr"/>
      <c r="F44" s="309" t="inlineStr"/>
      <c r="G44" s="309" t="inlineStr"/>
      <c r="H44" s="309" t="inlineStr"/>
    </row>
    <row r="45">
      <c r="A45" s="621" t="n">
        <v>43</v>
      </c>
      <c r="B45" s="309" t="n">
        <v>400</v>
      </c>
      <c r="C45" s="309" t="n">
        <v>400</v>
      </c>
      <c r="D45" s="309" t="inlineStr"/>
      <c r="E45" s="309" t="inlineStr"/>
      <c r="F45" s="309" t="inlineStr"/>
      <c r="G45" s="309" t="inlineStr"/>
      <c r="H45" s="309" t="inlineStr"/>
    </row>
    <row r="46">
      <c r="A46" s="621" t="n">
        <v>44</v>
      </c>
      <c r="B46" s="309" t="n">
        <v>363.8</v>
      </c>
      <c r="C46" s="309" t="n">
        <v>363.8</v>
      </c>
      <c r="D46" s="309" t="inlineStr"/>
      <c r="E46" s="309" t="inlineStr"/>
      <c r="F46" s="309" t="inlineStr"/>
      <c r="G46" s="309" t="inlineStr"/>
      <c r="H46" s="309" t="inlineStr"/>
    </row>
    <row r="47">
      <c r="A47" s="621" t="n">
        <v>45</v>
      </c>
      <c r="B47" s="309" t="n">
        <v>347</v>
      </c>
      <c r="C47" s="309" t="n">
        <v>347</v>
      </c>
      <c r="D47" s="309" t="inlineStr"/>
      <c r="E47" s="309" t="inlineStr"/>
      <c r="F47" s="309" t="inlineStr"/>
      <c r="G47" s="309" t="inlineStr"/>
      <c r="H47" s="309" t="inlineStr"/>
    </row>
    <row r="48">
      <c r="A48" s="621" t="n">
        <v>46</v>
      </c>
      <c r="B48" s="309" t="n">
        <v>240</v>
      </c>
      <c r="C48" s="309" t="n">
        <v>240</v>
      </c>
      <c r="D48" s="309" t="inlineStr"/>
      <c r="E48" s="309" t="inlineStr"/>
      <c r="F48" s="309" t="inlineStr"/>
      <c r="G48" s="309" t="inlineStr"/>
      <c r="H48" s="309" t="inlineStr"/>
    </row>
    <row r="49">
      <c r="A49" s="621" t="n">
        <v>47</v>
      </c>
      <c r="B49" s="309" t="n">
        <v>272.333333333333</v>
      </c>
      <c r="C49" s="309" t="n">
        <v>272.333333333333</v>
      </c>
      <c r="D49" s="309" t="inlineStr"/>
      <c r="E49" s="309" t="inlineStr"/>
      <c r="F49" s="309" t="inlineStr"/>
      <c r="G49" s="309" t="inlineStr"/>
      <c r="H49" s="309" t="inlineStr"/>
    </row>
    <row r="50">
      <c r="A50" s="621" t="n">
        <v>48</v>
      </c>
      <c r="B50" s="309" t="n">
        <v>251.333333333333</v>
      </c>
      <c r="C50" s="309" t="n">
        <v>251.333333333333</v>
      </c>
      <c r="D50" s="309" t="inlineStr"/>
      <c r="E50" s="309" t="inlineStr"/>
      <c r="F50" s="309" t="inlineStr"/>
      <c r="G50" s="309" t="inlineStr"/>
      <c r="H50" s="309" t="inlineStr"/>
    </row>
    <row r="51">
      <c r="A51" s="621" t="n">
        <v>49</v>
      </c>
      <c r="B51" s="309" t="n">
        <v>260.4</v>
      </c>
      <c r="C51" s="309" t="n">
        <v>260.4</v>
      </c>
      <c r="D51" s="309" t="inlineStr"/>
      <c r="E51" s="309" t="inlineStr"/>
      <c r="F51" s="309" t="inlineStr"/>
      <c r="G51" s="309" t="inlineStr"/>
      <c r="H51" s="309" t="inlineStr"/>
    </row>
    <row r="52">
      <c r="A52" s="621" t="n">
        <v>50</v>
      </c>
      <c r="B52" s="309" t="n">
        <v>205.2</v>
      </c>
      <c r="C52" s="309" t="n">
        <v>205.2</v>
      </c>
      <c r="D52" s="309" t="inlineStr"/>
      <c r="E52" s="309" t="inlineStr"/>
      <c r="F52" s="309" t="inlineStr"/>
      <c r="G52" s="309" t="inlineStr"/>
      <c r="H52" s="309" t="inlineStr"/>
    </row>
    <row r="53">
      <c r="A53" s="621" t="n">
        <v>51</v>
      </c>
      <c r="B53" s="309" t="n">
        <v>251.333333333333</v>
      </c>
      <c r="C53" s="309" t="n">
        <v>251.333333333333</v>
      </c>
      <c r="D53" s="309" t="inlineStr"/>
      <c r="E53" s="309" t="inlineStr"/>
      <c r="F53" s="309" t="inlineStr"/>
      <c r="G53" s="309" t="inlineStr"/>
      <c r="H53" s="309" t="inlineStr"/>
    </row>
    <row r="54">
      <c r="A54" s="621" t="n">
        <v>52</v>
      </c>
      <c r="B54" s="309" t="n">
        <v>229</v>
      </c>
      <c r="C54" s="309" t="n">
        <v>229</v>
      </c>
      <c r="D54" s="309" t="inlineStr"/>
      <c r="E54" s="309" t="inlineStr"/>
      <c r="F54" s="309" t="inlineStr"/>
      <c r="G54" s="309" t="inlineStr"/>
      <c r="H54" s="309" t="inlineStr"/>
    </row>
    <row r="55">
      <c r="A55" s="621" t="n">
        <v>53</v>
      </c>
      <c r="B55" s="309" t="n">
        <v>217.2</v>
      </c>
      <c r="C55" s="309" t="n">
        <v>217.2</v>
      </c>
      <c r="D55" s="309" t="inlineStr"/>
      <c r="E55" s="309" t="inlineStr"/>
      <c r="F55" s="309" t="inlineStr"/>
      <c r="G55" s="309" t="inlineStr"/>
      <c r="H55" s="309" t="inlineStr"/>
    </row>
    <row r="56">
      <c r="A56" s="621" t="n">
        <v>54</v>
      </c>
      <c r="B56" s="309" t="n">
        <v>292.6</v>
      </c>
      <c r="C56" s="309" t="n">
        <v>292.6</v>
      </c>
      <c r="D56" s="309" t="inlineStr"/>
      <c r="E56" s="309" t="inlineStr"/>
      <c r="F56" s="309" t="inlineStr"/>
      <c r="G56" s="309" t="inlineStr"/>
      <c r="H56" s="309" t="inlineStr"/>
    </row>
    <row r="57">
      <c r="A57" s="621" t="n">
        <v>55</v>
      </c>
      <c r="B57" s="309" t="n">
        <v>382.5</v>
      </c>
      <c r="C57" s="309" t="n">
        <v>382.5</v>
      </c>
      <c r="D57" s="309" t="inlineStr"/>
      <c r="E57" s="309" t="inlineStr"/>
      <c r="F57" s="309" t="inlineStr"/>
      <c r="G57" s="309" t="inlineStr"/>
      <c r="H57" s="309" t="inlineStr"/>
    </row>
    <row r="58">
      <c r="A58" s="621" t="n">
        <v>56</v>
      </c>
      <c r="B58" s="309" t="n">
        <v>354.8</v>
      </c>
      <c r="C58" s="309" t="n">
        <v>354.8</v>
      </c>
      <c r="D58" s="309" t="inlineStr"/>
      <c r="E58" s="309" t="inlineStr"/>
      <c r="F58" s="309" t="inlineStr"/>
      <c r="G58" s="309" t="inlineStr"/>
      <c r="H58" s="309" t="inlineStr"/>
    </row>
    <row r="59">
      <c r="A59" s="621" t="n">
        <v>57</v>
      </c>
      <c r="B59" s="309" t="n">
        <v>347</v>
      </c>
      <c r="C59" s="309" t="n">
        <v>347</v>
      </c>
      <c r="D59" s="309" t="inlineStr"/>
      <c r="E59" s="309" t="inlineStr"/>
      <c r="F59" s="309" t="inlineStr"/>
      <c r="G59" s="309" t="inlineStr"/>
      <c r="H59" s="309" t="inlineStr"/>
    </row>
    <row r="60">
      <c r="A60" s="621" t="n">
        <v>58</v>
      </c>
      <c r="B60" s="309" t="n">
        <v>223.2</v>
      </c>
      <c r="C60" s="309" t="n">
        <v>223.2</v>
      </c>
      <c r="D60" s="309" t="inlineStr"/>
      <c r="E60" s="309" t="inlineStr"/>
      <c r="F60" s="309" t="inlineStr"/>
      <c r="G60" s="309" t="inlineStr"/>
      <c r="H60" s="309" t="inlineStr"/>
    </row>
    <row r="61">
      <c r="A61" s="621" t="n">
        <v>59</v>
      </c>
      <c r="B61" s="309" t="n">
        <v>266.333333333333</v>
      </c>
      <c r="C61" s="309" t="n">
        <v>266.333333333333</v>
      </c>
      <c r="D61" s="309" t="inlineStr"/>
      <c r="E61" s="309" t="inlineStr"/>
      <c r="F61" s="309" t="inlineStr"/>
      <c r="G61" s="309" t="inlineStr"/>
      <c r="H61" s="309" t="inlineStr"/>
    </row>
    <row r="62">
      <c r="A62" s="621" t="n">
        <v>60</v>
      </c>
      <c r="B62" s="309" t="n">
        <v>246</v>
      </c>
      <c r="C62" s="309" t="n">
        <v>246</v>
      </c>
      <c r="D62" s="309" t="inlineStr"/>
      <c r="E62" s="309" t="inlineStr"/>
      <c r="F62" s="309" t="inlineStr"/>
      <c r="G62" s="309" t="inlineStr"/>
      <c r="H62" s="309" t="inlineStr"/>
    </row>
    <row r="63">
      <c r="A63" s="621" t="n">
        <v>61</v>
      </c>
      <c r="B63" s="309" t="n">
        <v>254.4</v>
      </c>
      <c r="C63" s="309" t="n">
        <v>254.4</v>
      </c>
      <c r="D63" s="309" t="inlineStr"/>
      <c r="E63" s="309" t="inlineStr"/>
      <c r="F63" s="309" t="inlineStr"/>
      <c r="G63" s="309" t="inlineStr"/>
      <c r="H63" s="309" t="inlineStr"/>
    </row>
    <row r="64">
      <c r="A64" s="621" t="n">
        <v>62</v>
      </c>
      <c r="B64" s="309" t="n">
        <v>193.2</v>
      </c>
      <c r="C64" s="309" t="n">
        <v>193.2</v>
      </c>
      <c r="D64" s="309" t="inlineStr"/>
      <c r="E64" s="309" t="inlineStr"/>
      <c r="F64" s="309" t="inlineStr"/>
      <c r="G64" s="309" t="inlineStr"/>
      <c r="H64" s="309" t="inlineStr"/>
    </row>
    <row r="65">
      <c r="A65" s="621" t="n">
        <v>63</v>
      </c>
      <c r="B65" s="309" t="n">
        <v>240</v>
      </c>
      <c r="C65" s="309" t="n">
        <v>240</v>
      </c>
      <c r="D65" s="309" t="inlineStr"/>
      <c r="E65" s="309" t="inlineStr"/>
      <c r="F65" s="309" t="inlineStr"/>
      <c r="G65" s="309" t="inlineStr"/>
      <c r="H65" s="309" t="inlineStr"/>
    </row>
    <row r="66">
      <c r="A66" s="621" t="n">
        <v>64</v>
      </c>
      <c r="B66" s="309" t="n">
        <v>217.2</v>
      </c>
      <c r="C66" s="309" t="n">
        <v>217.2</v>
      </c>
      <c r="D66" s="309" t="inlineStr"/>
      <c r="E66" s="309" t="inlineStr"/>
      <c r="F66" s="309" t="inlineStr"/>
      <c r="G66" s="309" t="inlineStr"/>
      <c r="H66" s="309" t="inlineStr"/>
    </row>
    <row r="67">
      <c r="A67" s="621" t="n">
        <v>65</v>
      </c>
      <c r="B67" s="309" t="n">
        <v>205.2</v>
      </c>
      <c r="C67" s="309" t="n">
        <v>205.2</v>
      </c>
      <c r="D67" s="309" t="inlineStr"/>
      <c r="E67" s="309" t="inlineStr"/>
      <c r="F67" s="309" t="inlineStr"/>
      <c r="G67" s="309" t="inlineStr"/>
      <c r="H67" s="309" t="inlineStr"/>
    </row>
    <row r="68">
      <c r="A68" s="621" t="n">
        <v>66</v>
      </c>
      <c r="B68" s="309" t="inlineStr"/>
      <c r="C68" s="309" t="n">
        <v>363.4989618171826</v>
      </c>
      <c r="D68" s="309" t="inlineStr">
        <is>
          <t>{'Cu', 'aust_temp', 'ausf_czas', 'Mo', 'aust_czas', 'Ni', 'grubosc', 'Mn'}</t>
        </is>
      </c>
      <c r="E68" s="309" t="n">
        <v>15</v>
      </c>
      <c r="F68" s="309" t="inlineStr">
        <is>
          <t>['ausf_temp']</t>
        </is>
      </c>
      <c r="G68" s="309" t="inlineStr">
        <is>
          <t>[-0.7539588617677516]</t>
        </is>
      </c>
      <c r="H68" s="309" t="inlineStr">
        <is>
          <t>[296.24, 418.8]</t>
        </is>
      </c>
    </row>
    <row r="69">
      <c r="A69" s="621" t="n">
        <v>67</v>
      </c>
      <c r="B69" s="309" t="inlineStr"/>
      <c r="C69" s="309" t="n">
        <v>363.4989618171828</v>
      </c>
      <c r="D69" s="309" t="inlineStr">
        <is>
          <t>{'Cu', 'aust_temp', 'ausf_czas', 'Mo', 'aust_czas', 'Ni', 'grubosc', 'Mn'}</t>
        </is>
      </c>
      <c r="E69" s="309" t="n">
        <v>15</v>
      </c>
      <c r="F69" s="309" t="inlineStr">
        <is>
          <t>['ausf_temp']</t>
        </is>
      </c>
      <c r="G69" s="309" t="inlineStr">
        <is>
          <t>[-0.7539588617677517]</t>
        </is>
      </c>
      <c r="H69" s="309" t="inlineStr">
        <is>
          <t>[296.24, 418.8]</t>
        </is>
      </c>
    </row>
    <row r="70">
      <c r="A70" s="621" t="n">
        <v>68</v>
      </c>
      <c r="B70" s="309" t="inlineStr"/>
      <c r="C70" s="309" t="n">
        <v>363.4989618171827</v>
      </c>
      <c r="D70" s="309" t="inlineStr">
        <is>
          <t>{'Cu', 'aust_temp', 'ausf_czas', 'Mo', 'aust_czas', 'Ni', 'grubosc', 'Mn'}</t>
        </is>
      </c>
      <c r="E70" s="309" t="n">
        <v>15</v>
      </c>
      <c r="F70" s="309" t="inlineStr">
        <is>
          <t>['ausf_temp']</t>
        </is>
      </c>
      <c r="G70" s="309" t="inlineStr">
        <is>
          <t>[-0.7539588617677516]</t>
        </is>
      </c>
      <c r="H70" s="309" t="inlineStr">
        <is>
          <t>[296.24, 418.8]</t>
        </is>
      </c>
    </row>
    <row r="71">
      <c r="A71" s="621" t="n">
        <v>69</v>
      </c>
      <c r="B71" s="309" t="inlineStr"/>
      <c r="C71" s="309" t="n">
        <v>365.3065675071715</v>
      </c>
      <c r="D71" s="309" t="inlineStr">
        <is>
          <t>{'Cu', 'aust_temp', 'ausf_czas', 'Mo', 'aust_czas', 'Ni', 'grubosc', 'Mn'}</t>
        </is>
      </c>
      <c r="E71" s="309" t="n">
        <v>18</v>
      </c>
      <c r="F71" s="309" t="inlineStr">
        <is>
          <t>['ausf_temp']</t>
        </is>
      </c>
      <c r="G71" s="309" t="inlineStr">
        <is>
          <t>[-0.8162312238462761]</t>
        </is>
      </c>
      <c r="H71" s="309" t="inlineStr">
        <is>
          <t>[296.24, 418.8]</t>
        </is>
      </c>
    </row>
    <row r="72">
      <c r="A72" s="621" t="n">
        <v>70</v>
      </c>
      <c r="B72" s="309" t="inlineStr"/>
      <c r="C72" s="309" t="n">
        <v>362.1426046920065</v>
      </c>
      <c r="D72" s="309" t="inlineStr">
        <is>
          <t>{'Cu', 'aust_temp', 'ausf_czas', 'Mo', 'aust_czas', 'Ni', 'grubosc', 'Mn'}</t>
        </is>
      </c>
      <c r="E72" s="309" t="n">
        <v>16</v>
      </c>
      <c r="F72" s="309" t="inlineStr">
        <is>
          <t>['ausf_temp']</t>
        </is>
      </c>
      <c r="G72" s="309" t="inlineStr">
        <is>
          <t>[-0.7994796961333338]</t>
        </is>
      </c>
      <c r="H72" s="309" t="inlineStr">
        <is>
          <t>[296.24, 415.0]</t>
        </is>
      </c>
    </row>
    <row r="73">
      <c r="A73" s="621" t="n">
        <v>71</v>
      </c>
      <c r="B73" s="309" t="inlineStr"/>
      <c r="C73" s="309" t="n">
        <v>362.1426046920066</v>
      </c>
      <c r="D73" s="309" t="inlineStr">
        <is>
          <t>{'Cu', 'aust_temp', 'ausf_czas', 'Mo', 'aust_czas', 'Ni', 'grubosc', 'Mn'}</t>
        </is>
      </c>
      <c r="E73" s="309" t="n">
        <v>16</v>
      </c>
      <c r="F73" s="309" t="inlineStr">
        <is>
          <t>['ausf_temp']</t>
        </is>
      </c>
      <c r="G73" s="309" t="inlineStr">
        <is>
          <t>[-0.7994796961333339]</t>
        </is>
      </c>
      <c r="H73" s="309" t="inlineStr">
        <is>
          <t>[296.24, 415.0]</t>
        </is>
      </c>
    </row>
    <row r="74">
      <c r="A74" s="621" t="n">
        <v>72</v>
      </c>
      <c r="B74" s="309" t="inlineStr"/>
      <c r="C74" s="309" t="n">
        <v>367.5874882938894</v>
      </c>
      <c r="D74" s="309" t="inlineStr">
        <is>
          <t>{'Cu', 'aust_temp', 'ausf_czas', 'Mo', 'aust_czas', 'Ni', 'grubosc', 'Mn'}</t>
        </is>
      </c>
      <c r="E74" s="309" t="n">
        <v>15</v>
      </c>
      <c r="F74" s="309" t="inlineStr">
        <is>
          <t>['ausf_temp']</t>
        </is>
      </c>
      <c r="G74" s="309" t="inlineStr">
        <is>
          <t>[-0.7694397893936328]</t>
        </is>
      </c>
      <c r="H74" s="309" t="inlineStr">
        <is>
          <t>[297.01, 445.8]</t>
        </is>
      </c>
    </row>
    <row r="75">
      <c r="A75" s="621" t="n">
        <v>73</v>
      </c>
      <c r="B75" s="309" t="inlineStr"/>
      <c r="C75" s="309" t="n">
        <v>273.2606836206807</v>
      </c>
      <c r="D75" s="309" t="inlineStr">
        <is>
          <t>{'Cu', 'aust_temp', 'ausf_czas', 'Mo', 'aust_czas', 'Ni', 'grubosc', 'Mn'}</t>
        </is>
      </c>
      <c r="E75" s="309" t="n">
        <v>15</v>
      </c>
      <c r="F75" s="309" t="inlineStr">
        <is>
          <t>['ausf_temp']</t>
        </is>
      </c>
      <c r="G75" s="309" t="inlineStr">
        <is>
          <t>[-0.7539588617677517]</t>
        </is>
      </c>
      <c r="H75" s="309" t="inlineStr">
        <is>
          <t>[296.24, 418.8]</t>
        </is>
      </c>
    </row>
    <row r="76">
      <c r="A76" s="621" t="n">
        <v>74</v>
      </c>
      <c r="B76" s="309" t="inlineStr"/>
      <c r="C76" s="309" t="n">
        <v>267.2044960933166</v>
      </c>
      <c r="D76" s="309" t="inlineStr">
        <is>
          <t>{'Cu', 'aust_temp', 'ausf_czas', 'Mo', 'aust_czas', 'Ni', 'grubosc', 'Mn'}</t>
        </is>
      </c>
      <c r="E76" s="309" t="n">
        <v>18</v>
      </c>
      <c r="F76" s="309" t="inlineStr">
        <is>
          <t>['ausf_temp']</t>
        </is>
      </c>
      <c r="G76" s="309" t="inlineStr">
        <is>
          <t>[-0.8162312238462761]</t>
        </is>
      </c>
      <c r="H76" s="309" t="inlineStr">
        <is>
          <t>[296.24, 418.8]</t>
        </is>
      </c>
    </row>
    <row r="77">
      <c r="A77" s="621" t="n">
        <v>75</v>
      </c>
      <c r="B77" s="309" t="inlineStr"/>
      <c r="C77" s="309" t="n">
        <v>267.9534420669319</v>
      </c>
      <c r="D77" s="309" t="inlineStr">
        <is>
          <t>{'Cu', 'aust_temp', 'ausf_czas', 'Mo', 'aust_czas', 'Ni', 'grubosc', 'Mn'}</t>
        </is>
      </c>
      <c r="E77" s="309" t="n">
        <v>16</v>
      </c>
      <c r="F77" s="309" t="inlineStr">
        <is>
          <t>['ausf_temp']</t>
        </is>
      </c>
      <c r="G77" s="309" t="inlineStr">
        <is>
          <t>[-0.7994796961333338]</t>
        </is>
      </c>
      <c r="H77" s="309" t="inlineStr">
        <is>
          <t>[296.24, 415.0]</t>
        </is>
      </c>
    </row>
    <row r="78">
      <c r="A78" s="621" t="n">
        <v>76</v>
      </c>
      <c r="B78" s="309" t="inlineStr"/>
      <c r="C78" s="309" t="n">
        <v>267.953442066932</v>
      </c>
      <c r="D78" s="309" t="inlineStr">
        <is>
          <t>{'Cu', 'aust_temp', 'ausf_czas', 'Mo', 'aust_czas', 'Ni', 'grubosc', 'Mn'}</t>
        </is>
      </c>
      <c r="E78" s="309" t="n">
        <v>16</v>
      </c>
      <c r="F78" s="309" t="inlineStr">
        <is>
          <t>['ausf_temp']</t>
        </is>
      </c>
      <c r="G78" s="309" t="inlineStr">
        <is>
          <t>[-0.7994796961333339]</t>
        </is>
      </c>
      <c r="H78" s="309" t="inlineStr">
        <is>
          <t>[296.24, 415.0]</t>
        </is>
      </c>
    </row>
    <row r="79">
      <c r="A79" s="621" t="n">
        <v>77</v>
      </c>
      <c r="B79" s="309" t="inlineStr"/>
      <c r="C79" s="309" t="n">
        <v>265.6812505743081</v>
      </c>
      <c r="D79" s="309" t="inlineStr">
        <is>
          <t>{'Cu', 'aust_temp', 'ausf_czas', 'Mo', 'aust_czas', 'Ni', 'grubosc', 'Mn'}</t>
        </is>
      </c>
      <c r="E79" s="309" t="n">
        <v>15</v>
      </c>
      <c r="F79" s="309" t="inlineStr">
        <is>
          <t>['ausf_temp']</t>
        </is>
      </c>
      <c r="G79" s="309" t="inlineStr">
        <is>
          <t>[-0.7694397893936328]</t>
        </is>
      </c>
      <c r="H79" s="309" t="inlineStr">
        <is>
          <t>[297.01, 445.8]</t>
        </is>
      </c>
    </row>
    <row r="80">
      <c r="A80" s="621" t="n">
        <v>78</v>
      </c>
      <c r="B80" s="309" t="n">
        <v>398</v>
      </c>
      <c r="C80" s="309" t="n">
        <v>398</v>
      </c>
      <c r="D80" s="309" t="inlineStr"/>
      <c r="E80" s="309" t="inlineStr"/>
      <c r="F80" s="309" t="inlineStr"/>
      <c r="G80" s="309" t="inlineStr"/>
      <c r="H80" s="309" t="inlineStr"/>
    </row>
    <row r="81">
      <c r="A81" s="621" t="n">
        <v>79</v>
      </c>
      <c r="B81" s="309" t="n">
        <v>417</v>
      </c>
      <c r="C81" s="309" t="n">
        <v>417</v>
      </c>
      <c r="D81" s="309" t="inlineStr"/>
      <c r="E81" s="309" t="inlineStr"/>
      <c r="F81" s="309" t="inlineStr"/>
      <c r="G81" s="309" t="inlineStr"/>
      <c r="H81" s="309" t="inlineStr"/>
    </row>
    <row r="82">
      <c r="A82" s="621" t="n">
        <v>80</v>
      </c>
      <c r="B82" s="309" t="n">
        <v>419</v>
      </c>
      <c r="C82" s="309" t="n">
        <v>419</v>
      </c>
      <c r="D82" s="309" t="inlineStr"/>
      <c r="E82" s="309" t="inlineStr"/>
      <c r="F82" s="309" t="inlineStr"/>
      <c r="G82" s="309" t="inlineStr"/>
      <c r="H82" s="309" t="inlineStr"/>
    </row>
    <row r="83">
      <c r="A83" s="621" t="n">
        <v>81</v>
      </c>
      <c r="B83" s="309" t="n">
        <v>408</v>
      </c>
      <c r="C83" s="309" t="n">
        <v>408</v>
      </c>
      <c r="D83" s="309" t="inlineStr"/>
      <c r="E83" s="309" t="inlineStr"/>
      <c r="F83" s="309" t="inlineStr"/>
      <c r="G83" s="309" t="inlineStr"/>
      <c r="H83" s="309" t="inlineStr"/>
    </row>
    <row r="84">
      <c r="A84" s="621" t="n">
        <v>82</v>
      </c>
      <c r="B84" s="309" t="n">
        <v>316</v>
      </c>
      <c r="C84" s="309" t="n">
        <v>316</v>
      </c>
      <c r="D84" s="309" t="inlineStr"/>
      <c r="E84" s="309" t="inlineStr"/>
      <c r="F84" s="309" t="inlineStr"/>
      <c r="G84" s="309" t="inlineStr"/>
      <c r="H84" s="309" t="inlineStr"/>
    </row>
    <row r="85">
      <c r="A85" s="621" t="n">
        <v>83</v>
      </c>
      <c r="B85" s="309" t="n">
        <v>331</v>
      </c>
      <c r="C85" s="309" t="n">
        <v>331</v>
      </c>
      <c r="D85" s="309" t="inlineStr"/>
      <c r="E85" s="309" t="inlineStr"/>
      <c r="F85" s="309" t="inlineStr"/>
      <c r="G85" s="309" t="inlineStr"/>
      <c r="H85" s="309" t="inlineStr"/>
    </row>
    <row r="86">
      <c r="A86" s="621" t="n">
        <v>84</v>
      </c>
      <c r="B86" s="309" t="n">
        <v>318.44</v>
      </c>
      <c r="C86" s="309" t="n">
        <v>318.44</v>
      </c>
      <c r="D86" s="309" t="inlineStr"/>
      <c r="E86" s="309" t="inlineStr"/>
      <c r="F86" s="309" t="inlineStr"/>
      <c r="G86" s="309" t="inlineStr"/>
      <c r="H86" s="309" t="inlineStr"/>
    </row>
    <row r="87">
      <c r="A87" s="621" t="n">
        <v>85</v>
      </c>
      <c r="B87" s="309" t="n">
        <v>313.56</v>
      </c>
      <c r="C87" s="309" t="n">
        <v>313.56</v>
      </c>
      <c r="D87" s="309" t="inlineStr"/>
      <c r="E87" s="309" t="inlineStr"/>
      <c r="F87" s="309" t="inlineStr"/>
      <c r="G87" s="309" t="inlineStr"/>
      <c r="H87" s="309" t="inlineStr"/>
    </row>
    <row r="88">
      <c r="A88" s="621" t="n">
        <v>86</v>
      </c>
      <c r="B88" s="309" t="n">
        <v>311</v>
      </c>
      <c r="C88" s="309" t="n">
        <v>311</v>
      </c>
      <c r="D88" s="309" t="inlineStr"/>
      <c r="E88" s="309" t="inlineStr"/>
      <c r="F88" s="309" t="inlineStr"/>
      <c r="G88" s="309" t="inlineStr"/>
      <c r="H88" s="309" t="inlineStr"/>
    </row>
    <row r="89">
      <c r="A89" s="621" t="n">
        <v>87</v>
      </c>
      <c r="B89" s="309" t="n">
        <v>312.6</v>
      </c>
      <c r="C89" s="309" t="n">
        <v>312.6</v>
      </c>
      <c r="D89" s="309" t="inlineStr"/>
      <c r="E89" s="309" t="inlineStr"/>
      <c r="F89" s="309" t="inlineStr"/>
      <c r="G89" s="309" t="inlineStr"/>
      <c r="H89" s="309" t="inlineStr"/>
    </row>
    <row r="90">
      <c r="A90" s="621" t="n">
        <v>88</v>
      </c>
      <c r="B90" s="309" t="n">
        <v>329.97</v>
      </c>
      <c r="C90" s="309" t="n">
        <v>329.97</v>
      </c>
      <c r="D90" s="309" t="inlineStr"/>
      <c r="E90" s="309" t="inlineStr"/>
      <c r="F90" s="309" t="inlineStr"/>
      <c r="G90" s="309" t="inlineStr"/>
      <c r="H90" s="309" t="inlineStr"/>
    </row>
    <row r="91">
      <c r="A91" s="621" t="n">
        <v>89</v>
      </c>
      <c r="B91" s="309" t="n">
        <v>324.21</v>
      </c>
      <c r="C91" s="309" t="n">
        <v>324.21</v>
      </c>
      <c r="D91" s="309" t="inlineStr"/>
      <c r="E91" s="309" t="inlineStr"/>
      <c r="F91" s="309" t="inlineStr"/>
      <c r="G91" s="309" t="inlineStr"/>
      <c r="H91" s="309" t="inlineStr"/>
    </row>
    <row r="92">
      <c r="A92" s="621" t="n">
        <v>90</v>
      </c>
      <c r="B92" s="309" t="n">
        <v>313.96</v>
      </c>
      <c r="C92" s="309" t="n">
        <v>313.96</v>
      </c>
      <c r="D92" s="309" t="inlineStr"/>
      <c r="E92" s="309" t="inlineStr"/>
      <c r="F92" s="309" t="inlineStr"/>
      <c r="G92" s="309" t="inlineStr"/>
      <c r="H92" s="309" t="inlineStr"/>
    </row>
    <row r="93">
      <c r="A93" s="621" t="n">
        <v>91</v>
      </c>
      <c r="B93" s="309" t="n">
        <v>325.92</v>
      </c>
      <c r="C93" s="309" t="n">
        <v>325.92</v>
      </c>
      <c r="D93" s="309" t="inlineStr"/>
      <c r="E93" s="309" t="inlineStr"/>
      <c r="F93" s="309" t="inlineStr"/>
      <c r="G93" s="309" t="inlineStr"/>
      <c r="H93" s="309" t="inlineStr"/>
    </row>
    <row r="94">
      <c r="A94" s="621" t="n">
        <v>92</v>
      </c>
      <c r="B94" s="309" t="n">
        <v>315.88</v>
      </c>
      <c r="C94" s="309" t="n">
        <v>315.88</v>
      </c>
      <c r="D94" s="309" t="inlineStr"/>
      <c r="E94" s="309" t="inlineStr"/>
      <c r="F94" s="309" t="inlineStr"/>
      <c r="G94" s="309" t="inlineStr"/>
      <c r="H94" s="309" t="inlineStr"/>
    </row>
    <row r="95">
      <c r="A95" s="621" t="n">
        <v>93</v>
      </c>
      <c r="B95" s="309" t="n">
        <v>314.52</v>
      </c>
      <c r="C95" s="309" t="n">
        <v>314.52</v>
      </c>
      <c r="D95" s="309" t="inlineStr"/>
      <c r="E95" s="309" t="inlineStr"/>
      <c r="F95" s="309" t="inlineStr"/>
      <c r="G95" s="309" t="inlineStr"/>
      <c r="H95" s="309" t="inlineStr"/>
    </row>
    <row r="96">
      <c r="A96" s="621" t="n">
        <v>94</v>
      </c>
      <c r="B96" s="309" t="n">
        <v>315.4</v>
      </c>
      <c r="C96" s="309" t="n">
        <v>315.4</v>
      </c>
      <c r="D96" s="309" t="inlineStr"/>
      <c r="E96" s="309" t="inlineStr"/>
      <c r="F96" s="309" t="inlineStr"/>
      <c r="G96" s="309" t="inlineStr"/>
      <c r="H96" s="309" t="inlineStr"/>
    </row>
    <row r="97">
      <c r="A97" s="621" t="n">
        <v>95</v>
      </c>
      <c r="B97" s="309" t="n">
        <v>316.36</v>
      </c>
      <c r="C97" s="309" t="n">
        <v>316.36</v>
      </c>
      <c r="D97" s="309" t="inlineStr"/>
      <c r="E97" s="309" t="inlineStr"/>
      <c r="F97" s="309" t="inlineStr"/>
      <c r="G97" s="309" t="inlineStr"/>
      <c r="H97" s="309" t="inlineStr"/>
    </row>
    <row r="98">
      <c r="A98" s="621" t="n">
        <v>96</v>
      </c>
      <c r="B98" s="309" t="n">
        <v>326.1</v>
      </c>
      <c r="C98" s="309" t="n">
        <v>326.1</v>
      </c>
      <c r="D98" s="309" t="inlineStr"/>
      <c r="E98" s="309" t="inlineStr"/>
      <c r="F98" s="309" t="inlineStr"/>
      <c r="G98" s="309" t="inlineStr"/>
      <c r="H98" s="309" t="inlineStr"/>
    </row>
    <row r="99">
      <c r="A99" s="621" t="n">
        <v>97</v>
      </c>
      <c r="B99" s="309" t="n">
        <v>319</v>
      </c>
      <c r="C99" s="309" t="n">
        <v>319</v>
      </c>
      <c r="D99" s="309" t="inlineStr"/>
      <c r="E99" s="309" t="inlineStr"/>
      <c r="F99" s="309" t="inlineStr"/>
      <c r="G99" s="309" t="inlineStr"/>
      <c r="H99" s="309" t="inlineStr"/>
    </row>
    <row r="100">
      <c r="A100" s="621" t="n">
        <v>98</v>
      </c>
      <c r="B100" s="309" t="n">
        <v>319.8</v>
      </c>
      <c r="C100" s="309" t="n">
        <v>319.8</v>
      </c>
      <c r="D100" s="309" t="inlineStr"/>
      <c r="E100" s="309" t="inlineStr"/>
      <c r="F100" s="309" t="inlineStr"/>
      <c r="G100" s="309" t="inlineStr"/>
      <c r="H100" s="309" t="inlineStr"/>
    </row>
    <row r="101">
      <c r="A101" s="621" t="n">
        <v>99</v>
      </c>
      <c r="B101" s="309" t="n">
        <v>323.4</v>
      </c>
      <c r="C101" s="309" t="n">
        <v>323.4</v>
      </c>
      <c r="D101" s="309" t="inlineStr"/>
      <c r="E101" s="309" t="inlineStr"/>
      <c r="F101" s="309" t="inlineStr"/>
      <c r="G101" s="309" t="inlineStr"/>
      <c r="H101" s="309" t="inlineStr"/>
    </row>
    <row r="102">
      <c r="A102" s="621" t="n">
        <v>100</v>
      </c>
      <c r="B102" s="309" t="n">
        <v>309.8</v>
      </c>
      <c r="C102" s="309" t="n">
        <v>309.8</v>
      </c>
      <c r="D102" s="309" t="inlineStr"/>
      <c r="E102" s="309" t="inlineStr"/>
      <c r="F102" s="309" t="inlineStr"/>
      <c r="G102" s="309" t="inlineStr"/>
      <c r="H102" s="309" t="inlineStr"/>
    </row>
    <row r="103">
      <c r="A103" s="621" t="n">
        <v>101</v>
      </c>
      <c r="B103" s="309" t="n">
        <v>309.64</v>
      </c>
      <c r="C103" s="309" t="n">
        <v>309.64</v>
      </c>
      <c r="D103" s="309" t="inlineStr"/>
      <c r="E103" s="309" t="inlineStr"/>
      <c r="F103" s="309" t="inlineStr"/>
      <c r="G103" s="309" t="inlineStr"/>
      <c r="H103" s="309" t="inlineStr"/>
    </row>
    <row r="104">
      <c r="A104" s="621" t="n">
        <v>102</v>
      </c>
      <c r="B104" s="309" t="n">
        <v>312.84</v>
      </c>
      <c r="C104" s="309" t="n">
        <v>312.84</v>
      </c>
      <c r="D104" s="309" t="inlineStr"/>
      <c r="E104" s="309" t="inlineStr"/>
      <c r="F104" s="309" t="inlineStr"/>
      <c r="G104" s="309" t="inlineStr"/>
      <c r="H104" s="309" t="inlineStr"/>
    </row>
    <row r="105">
      <c r="A105" s="621" t="n">
        <v>103</v>
      </c>
      <c r="B105" s="309" t="n">
        <v>320.12</v>
      </c>
      <c r="C105" s="309" t="n">
        <v>320.12</v>
      </c>
      <c r="D105" s="309" t="inlineStr"/>
      <c r="E105" s="309" t="inlineStr"/>
      <c r="F105" s="309" t="inlineStr"/>
      <c r="G105" s="309" t="inlineStr"/>
      <c r="H105" s="309" t="inlineStr"/>
    </row>
    <row r="106">
      <c r="A106" s="621" t="n">
        <v>104</v>
      </c>
      <c r="B106" s="309" t="n">
        <v>300.9</v>
      </c>
      <c r="C106" s="309" t="n">
        <v>300.9</v>
      </c>
      <c r="D106" s="309" t="inlineStr"/>
      <c r="E106" s="309" t="inlineStr"/>
      <c r="F106" s="309" t="inlineStr"/>
      <c r="G106" s="309" t="inlineStr"/>
      <c r="H106" s="309" t="inlineStr"/>
    </row>
    <row r="107">
      <c r="A107" s="621" t="n">
        <v>105</v>
      </c>
      <c r="B107" s="309" t="n">
        <v>296.24</v>
      </c>
      <c r="C107" s="309" t="n">
        <v>296.24</v>
      </c>
      <c r="D107" s="309" t="inlineStr"/>
      <c r="E107" s="309" t="inlineStr"/>
      <c r="F107" s="309" t="inlineStr"/>
      <c r="G107" s="309" t="inlineStr"/>
      <c r="H107" s="309" t="inlineStr"/>
    </row>
    <row r="108">
      <c r="A108" s="621" t="n">
        <v>106</v>
      </c>
      <c r="B108" s="309" t="n">
        <v>297.01</v>
      </c>
      <c r="C108" s="309" t="n">
        <v>297.01</v>
      </c>
      <c r="D108" s="309" t="inlineStr"/>
      <c r="E108" s="309" t="inlineStr"/>
      <c r="F108" s="309" t="inlineStr"/>
      <c r="G108" s="309" t="inlineStr"/>
      <c r="H108" s="309" t="inlineStr"/>
    </row>
    <row r="109">
      <c r="A109" s="621" t="n">
        <v>107</v>
      </c>
      <c r="B109" s="309" t="n">
        <v>299.4</v>
      </c>
      <c r="C109" s="309" t="n">
        <v>299.4</v>
      </c>
      <c r="D109" s="309" t="inlineStr"/>
      <c r="E109" s="309" t="inlineStr"/>
      <c r="F109" s="309" t="inlineStr"/>
      <c r="G109" s="309" t="inlineStr"/>
      <c r="H109" s="309" t="inlineStr"/>
    </row>
    <row r="110">
      <c r="A110" s="621" t="n">
        <v>108</v>
      </c>
      <c r="B110" s="309" t="n">
        <v>278</v>
      </c>
      <c r="C110" s="309" t="n">
        <v>278</v>
      </c>
      <c r="D110" s="309" t="inlineStr"/>
      <c r="E110" s="309" t="inlineStr"/>
      <c r="F110" s="309" t="inlineStr"/>
      <c r="G110" s="309" t="inlineStr"/>
      <c r="H110" s="309" t="inlineStr"/>
    </row>
    <row r="111">
      <c r="A111" s="621" t="n">
        <v>109</v>
      </c>
      <c r="B111" s="309" t="n">
        <v>340</v>
      </c>
      <c r="C111" s="309" t="n">
        <v>340</v>
      </c>
      <c r="D111" s="309" t="inlineStr"/>
      <c r="E111" s="309" t="inlineStr"/>
      <c r="F111" s="309" t="inlineStr"/>
      <c r="G111" s="309" t="inlineStr"/>
      <c r="H111" s="309" t="inlineStr"/>
    </row>
    <row r="112">
      <c r="A112" s="621" t="n">
        <v>110</v>
      </c>
      <c r="B112" s="309" t="n">
        <v>383</v>
      </c>
      <c r="C112" s="309" t="n">
        <v>383</v>
      </c>
      <c r="D112" s="309" t="inlineStr"/>
      <c r="E112" s="309" t="inlineStr"/>
      <c r="F112" s="309" t="inlineStr"/>
      <c r="G112" s="309" t="inlineStr"/>
      <c r="H112" s="309" t="inlineStr"/>
    </row>
    <row r="113">
      <c r="A113" s="621" t="n">
        <v>111</v>
      </c>
      <c r="B113" s="309" t="inlineStr"/>
      <c r="C113" s="309" t="n">
        <v>287.7220784148245</v>
      </c>
      <c r="D113" s="309" t="inlineStr">
        <is>
          <t>{'Cu', 'aust_temp', 'ausf_czas', 'Mo', 'aust_czas', 'Ni', 'grubosc', 'Mn'}</t>
        </is>
      </c>
      <c r="E113" s="309" t="n">
        <v>19</v>
      </c>
      <c r="F113" s="309" t="inlineStr">
        <is>
          <t>['Rm', 'Rp02', 'ausf_temp']</t>
        </is>
      </c>
      <c r="G113" s="309" t="inlineStr">
        <is>
          <t>[0.9559545236894875, 0.8989484152851873, -0.9032762941624143]</t>
        </is>
      </c>
      <c r="H113" s="309" t="inlineStr">
        <is>
          <t>[279.0, 451.0]</t>
        </is>
      </c>
    </row>
    <row r="114">
      <c r="A114" s="621" t="n">
        <v>112</v>
      </c>
      <c r="B114" s="309" t="inlineStr"/>
      <c r="C114" s="309" t="n">
        <v>294.1202032507105</v>
      </c>
      <c r="D114" s="309" t="inlineStr">
        <is>
          <t>{'Cu', 'aust_temp', 'ausf_czas', 'Mo', 'aust_czas', 'Ni', 'grubosc', 'Mn'}</t>
        </is>
      </c>
      <c r="E114" s="309" t="n">
        <v>19</v>
      </c>
      <c r="F114" s="309" t="inlineStr">
        <is>
          <t>['Rm', 'Rp02', 'ausf_temp']</t>
        </is>
      </c>
      <c r="G114" s="309" t="inlineStr">
        <is>
          <t>[0.9559545236894875, 0.8989484152851873, -0.9032762941624143]</t>
        </is>
      </c>
      <c r="H114" s="309" t="inlineStr">
        <is>
          <t>[279.0, 451.0]</t>
        </is>
      </c>
    </row>
    <row r="115">
      <c r="A115" s="621" t="n">
        <v>113</v>
      </c>
      <c r="B115" s="309" t="inlineStr"/>
      <c r="C115" s="309" t="n">
        <v>375.4744770623643</v>
      </c>
      <c r="D115" s="309" t="inlineStr">
        <is>
          <t>{'Cu', 'aust_temp', 'ausf_czas', 'Mo', 'aust_czas', 'Ni', 'grubosc', 'Mn'}</t>
        </is>
      </c>
      <c r="E115" s="309" t="n">
        <v>19</v>
      </c>
      <c r="F115" s="309" t="inlineStr">
        <is>
          <t>['Rm', 'Rp02', 'ausf_temp']</t>
        </is>
      </c>
      <c r="G115" s="309" t="inlineStr">
        <is>
          <t>[0.9559545236894875, 0.8989484152851873, -0.9032762941624143]</t>
        </is>
      </c>
      <c r="H115" s="309" t="inlineStr">
        <is>
          <t>[279.0, 451.0]</t>
        </is>
      </c>
    </row>
    <row r="116">
      <c r="A116" s="621" t="n">
        <v>114</v>
      </c>
      <c r="B116" s="309" t="inlineStr"/>
      <c r="C116" s="309" t="n">
        <v>404.8974028690311</v>
      </c>
      <c r="D116" s="309" t="inlineStr">
        <is>
          <t>{'Cu', 'aust_temp', 'ausf_czas', 'Mo', 'aust_czas', 'Ni', 'grubosc', 'Mn'}</t>
        </is>
      </c>
      <c r="E116" s="309" t="n">
        <v>19</v>
      </c>
      <c r="F116" s="309" t="inlineStr">
        <is>
          <t>['Rm', 'Rp02', 'ausf_temp']</t>
        </is>
      </c>
      <c r="G116" s="309" t="inlineStr">
        <is>
          <t>[0.9559545236894875, 0.8989484152851873, -0.9032762941624143]</t>
        </is>
      </c>
      <c r="H116" s="309" t="inlineStr">
        <is>
          <t>[279.0, 451.0]</t>
        </is>
      </c>
    </row>
    <row r="117">
      <c r="A117" s="621" t="n">
        <v>115</v>
      </c>
      <c r="B117" s="309" t="inlineStr"/>
      <c r="C117" s="309" t="n">
        <v>296.2002627331541</v>
      </c>
      <c r="D117" s="309" t="inlineStr">
        <is>
          <t>{'Cu', 'aust_temp', 'ausf_czas', 'Mo', 'aust_czas', 'Ni', 'grubosc', 'Mn'}</t>
        </is>
      </c>
      <c r="E117" s="309" t="n">
        <v>19</v>
      </c>
      <c r="F117" s="309" t="inlineStr">
        <is>
          <t>['Rm', 'Rp02', 'ausf_temp']</t>
        </is>
      </c>
      <c r="G117" s="309" t="inlineStr">
        <is>
          <t>[0.9559545236894875, 0.8989484152851873, -0.9032762941624143]</t>
        </is>
      </c>
      <c r="H117" s="309" t="inlineStr">
        <is>
          <t>[279.0, 451.0]</t>
        </is>
      </c>
    </row>
    <row r="118">
      <c r="A118" s="621" t="n">
        <v>116</v>
      </c>
      <c r="B118" s="309" t="n">
        <v>341</v>
      </c>
      <c r="C118" s="309" t="n">
        <v>341</v>
      </c>
      <c r="D118" s="309" t="inlineStr"/>
      <c r="E118" s="309" t="inlineStr"/>
      <c r="F118" s="309" t="inlineStr"/>
      <c r="G118" s="309" t="inlineStr"/>
      <c r="H118" s="309" t="inlineStr"/>
    </row>
    <row r="119">
      <c r="A119" s="621" t="n">
        <v>117</v>
      </c>
      <c r="B119" s="309" t="n">
        <v>336</v>
      </c>
      <c r="C119" s="309" t="n">
        <v>336</v>
      </c>
      <c r="D119" s="309" t="inlineStr"/>
      <c r="E119" s="309" t="inlineStr"/>
      <c r="F119" s="309" t="inlineStr"/>
      <c r="G119" s="309" t="inlineStr"/>
      <c r="H119" s="309" t="inlineStr"/>
    </row>
    <row r="120">
      <c r="A120" s="621" t="n">
        <v>118</v>
      </c>
      <c r="B120" s="309" t="n">
        <v>299</v>
      </c>
      <c r="C120" s="309" t="n">
        <v>299</v>
      </c>
      <c r="D120" s="309" t="inlineStr"/>
      <c r="E120" s="309" t="inlineStr"/>
      <c r="F120" s="309" t="inlineStr"/>
      <c r="G120" s="309" t="inlineStr"/>
      <c r="H120" s="309" t="inlineStr"/>
    </row>
    <row r="121">
      <c r="A121" s="621" t="n">
        <v>119</v>
      </c>
      <c r="B121" s="309" t="n">
        <v>292</v>
      </c>
      <c r="C121" s="309" t="n">
        <v>292</v>
      </c>
      <c r="D121" s="309" t="inlineStr"/>
      <c r="E121" s="309" t="inlineStr"/>
      <c r="F121" s="309" t="inlineStr"/>
      <c r="G121" s="309" t="inlineStr"/>
      <c r="H121" s="309" t="inlineStr"/>
    </row>
    <row r="122">
      <c r="A122" s="621" t="n">
        <v>120</v>
      </c>
      <c r="B122" s="309" t="inlineStr"/>
      <c r="C122" s="309" t="inlineStr"/>
      <c r="D122" s="309" t="inlineStr"/>
      <c r="E122" s="309" t="inlineStr"/>
      <c r="F122" s="309" t="inlineStr"/>
      <c r="G122" s="309" t="inlineStr"/>
      <c r="H122" s="309" t="inlineStr"/>
    </row>
    <row r="123">
      <c r="A123" s="621" t="n">
        <v>121</v>
      </c>
      <c r="B123" s="309" t="inlineStr"/>
      <c r="C123" s="309" t="inlineStr"/>
      <c r="D123" s="309" t="inlineStr"/>
      <c r="E123" s="309" t="inlineStr"/>
      <c r="F123" s="309" t="inlineStr"/>
      <c r="G123" s="309" t="inlineStr"/>
      <c r="H123" s="309" t="inlineStr"/>
    </row>
    <row r="124">
      <c r="A124" s="621" t="n">
        <v>122</v>
      </c>
      <c r="B124" s="309" t="n">
        <v>415</v>
      </c>
      <c r="C124" s="309" t="n">
        <v>415</v>
      </c>
      <c r="D124" s="309" t="inlineStr"/>
      <c r="E124" s="309" t="inlineStr"/>
      <c r="F124" s="309" t="inlineStr"/>
      <c r="G124" s="309" t="inlineStr"/>
      <c r="H124" s="309" t="inlineStr"/>
    </row>
    <row r="125">
      <c r="A125" s="621" t="n">
        <v>123</v>
      </c>
      <c r="B125" s="309" t="n">
        <v>331</v>
      </c>
      <c r="C125" s="309" t="n">
        <v>331</v>
      </c>
      <c r="D125" s="309" t="inlineStr"/>
      <c r="E125" s="309" t="inlineStr"/>
      <c r="F125" s="309" t="inlineStr"/>
      <c r="G125" s="309" t="inlineStr"/>
      <c r="H125" s="309" t="inlineStr"/>
    </row>
    <row r="126">
      <c r="A126" s="621" t="n">
        <v>124</v>
      </c>
      <c r="B126" s="309" t="n">
        <v>302</v>
      </c>
      <c r="C126" s="309" t="n">
        <v>302</v>
      </c>
      <c r="D126" s="309" t="inlineStr"/>
      <c r="E126" s="309" t="inlineStr"/>
      <c r="F126" s="309" t="inlineStr"/>
      <c r="G126" s="309" t="inlineStr"/>
      <c r="H126" s="309" t="inlineStr"/>
    </row>
    <row r="127">
      <c r="A127" s="621" t="n">
        <v>125</v>
      </c>
      <c r="B127" s="309" t="n">
        <v>389</v>
      </c>
      <c r="C127" s="309" t="n">
        <v>389</v>
      </c>
      <c r="D127" s="309" t="inlineStr"/>
      <c r="E127" s="309" t="inlineStr"/>
      <c r="F127" s="309" t="inlineStr"/>
      <c r="G127" s="309" t="inlineStr"/>
      <c r="H127" s="309" t="inlineStr"/>
    </row>
    <row r="128">
      <c r="A128" s="621" t="n">
        <v>126</v>
      </c>
      <c r="B128" s="309" t="n">
        <v>408.6</v>
      </c>
      <c r="C128" s="309" t="n">
        <v>408.6</v>
      </c>
      <c r="D128" s="309" t="inlineStr"/>
      <c r="E128" s="309" t="inlineStr"/>
      <c r="F128" s="309" t="inlineStr"/>
      <c r="G128" s="309" t="inlineStr"/>
      <c r="H128" s="309" t="inlineStr"/>
    </row>
    <row r="129">
      <c r="A129" s="621" t="n">
        <v>127</v>
      </c>
      <c r="B129" s="309" t="n">
        <v>372.6</v>
      </c>
      <c r="C129" s="309" t="n">
        <v>372.6</v>
      </c>
      <c r="D129" s="309" t="inlineStr"/>
      <c r="E129" s="309" t="inlineStr"/>
      <c r="F129" s="309" t="inlineStr"/>
      <c r="G129" s="309" t="inlineStr"/>
      <c r="H129" s="309" t="inlineStr"/>
    </row>
    <row r="130">
      <c r="A130" s="621" t="n">
        <v>128</v>
      </c>
      <c r="B130" s="309" t="n">
        <v>345.6</v>
      </c>
      <c r="C130" s="309" t="n">
        <v>345.6</v>
      </c>
      <c r="D130" s="309" t="inlineStr"/>
      <c r="E130" s="309" t="inlineStr"/>
      <c r="F130" s="309" t="inlineStr"/>
      <c r="G130" s="309" t="inlineStr"/>
      <c r="H130" s="309" t="inlineStr"/>
    </row>
    <row r="131">
      <c r="A131" s="621" t="n">
        <v>129</v>
      </c>
      <c r="B131" s="309" t="n">
        <v>381.6</v>
      </c>
      <c r="C131" s="309" t="n">
        <v>381.6</v>
      </c>
      <c r="D131" s="309" t="inlineStr"/>
      <c r="E131" s="309" t="inlineStr"/>
      <c r="F131" s="309" t="inlineStr"/>
      <c r="G131" s="309" t="inlineStr"/>
      <c r="H131" s="309" t="inlineStr"/>
    </row>
    <row r="132">
      <c r="A132" s="621" t="n">
        <v>130</v>
      </c>
      <c r="B132" s="309" t="n">
        <v>415.8</v>
      </c>
      <c r="C132" s="309" t="n">
        <v>415.8</v>
      </c>
      <c r="D132" s="309" t="inlineStr"/>
      <c r="E132" s="309" t="inlineStr"/>
      <c r="F132" s="309" t="inlineStr"/>
      <c r="G132" s="309" t="inlineStr"/>
      <c r="H132" s="309" t="inlineStr"/>
    </row>
    <row r="133">
      <c r="A133" s="621" t="n">
        <v>131</v>
      </c>
      <c r="B133" s="309" t="n">
        <v>373.5</v>
      </c>
      <c r="C133" s="309" t="n">
        <v>373.5</v>
      </c>
      <c r="D133" s="309" t="inlineStr"/>
      <c r="E133" s="309" t="inlineStr"/>
      <c r="F133" s="309" t="inlineStr"/>
      <c r="G133" s="309" t="inlineStr"/>
      <c r="H133" s="309" t="inlineStr"/>
    </row>
    <row r="134">
      <c r="A134" s="621" t="n">
        <v>132</v>
      </c>
      <c r="B134" s="309" t="n">
        <v>344.7</v>
      </c>
      <c r="C134" s="309" t="n">
        <v>344.7</v>
      </c>
      <c r="D134" s="309" t="inlineStr"/>
      <c r="E134" s="309" t="inlineStr"/>
      <c r="F134" s="309" t="inlineStr"/>
      <c r="G134" s="309" t="inlineStr"/>
      <c r="H134" s="309" t="inlineStr"/>
    </row>
    <row r="135">
      <c r="A135" s="621" t="n">
        <v>133</v>
      </c>
      <c r="B135" s="309" t="n">
        <v>277.2</v>
      </c>
      <c r="C135" s="309" t="n">
        <v>277.2</v>
      </c>
      <c r="D135" s="309" t="inlineStr"/>
      <c r="E135" s="309" t="inlineStr"/>
      <c r="F135" s="309" t="inlineStr"/>
      <c r="G135" s="309" t="inlineStr"/>
      <c r="H135" s="309" t="inlineStr"/>
    </row>
    <row r="136">
      <c r="A136" s="621" t="n">
        <v>134</v>
      </c>
      <c r="B136" s="309" t="n">
        <v>315.9</v>
      </c>
      <c r="C136" s="309" t="n">
        <v>315.9</v>
      </c>
      <c r="D136" s="309" t="inlineStr"/>
      <c r="E136" s="309" t="inlineStr"/>
      <c r="F136" s="309" t="inlineStr"/>
      <c r="G136" s="309" t="inlineStr"/>
      <c r="H136" s="309" t="inlineStr"/>
    </row>
    <row r="137">
      <c r="A137" s="621" t="n">
        <v>135</v>
      </c>
      <c r="B137" s="309" t="n">
        <v>342</v>
      </c>
      <c r="C137" s="309" t="n">
        <v>342</v>
      </c>
      <c r="D137" s="309" t="inlineStr"/>
      <c r="E137" s="309" t="inlineStr"/>
      <c r="F137" s="309" t="inlineStr"/>
      <c r="G137" s="309" t="inlineStr"/>
      <c r="H137" s="309" t="inlineStr"/>
    </row>
    <row r="138">
      <c r="A138" s="621" t="n">
        <v>136</v>
      </c>
      <c r="B138" s="309" t="n">
        <v>289.8</v>
      </c>
      <c r="C138" s="309" t="n">
        <v>289.8</v>
      </c>
      <c r="D138" s="309" t="inlineStr"/>
      <c r="E138" s="309" t="inlineStr"/>
      <c r="F138" s="309" t="inlineStr"/>
      <c r="G138" s="309" t="inlineStr"/>
      <c r="H138" s="309" t="inlineStr"/>
    </row>
    <row r="139">
      <c r="A139" s="621" t="n">
        <v>137</v>
      </c>
      <c r="B139" s="309" t="n">
        <v>277.2</v>
      </c>
      <c r="C139" s="309" t="n">
        <v>277.2</v>
      </c>
      <c r="D139" s="309" t="inlineStr"/>
      <c r="E139" s="309" t="inlineStr"/>
      <c r="F139" s="309" t="inlineStr"/>
      <c r="G139" s="309" t="inlineStr"/>
      <c r="H139" s="309" t="inlineStr"/>
    </row>
    <row r="140">
      <c r="A140" s="621" t="n">
        <v>138</v>
      </c>
      <c r="B140" s="309" t="n">
        <v>309.6</v>
      </c>
      <c r="C140" s="309" t="n">
        <v>309.6</v>
      </c>
      <c r="D140" s="309" t="inlineStr"/>
      <c r="E140" s="309" t="inlineStr"/>
      <c r="F140" s="309" t="inlineStr"/>
      <c r="G140" s="309" t="inlineStr"/>
      <c r="H140" s="309" t="inlineStr"/>
    </row>
    <row r="141">
      <c r="A141" s="621" t="n">
        <v>139</v>
      </c>
      <c r="B141" s="309" t="n">
        <v>324.9</v>
      </c>
      <c r="C141" s="309" t="n">
        <v>324.9</v>
      </c>
      <c r="D141" s="309" t="inlineStr"/>
      <c r="E141" s="309" t="inlineStr"/>
      <c r="F141" s="309" t="inlineStr"/>
      <c r="G141" s="309" t="inlineStr"/>
      <c r="H141" s="309" t="inlineStr"/>
    </row>
    <row r="142">
      <c r="A142" s="621" t="n">
        <v>140</v>
      </c>
      <c r="B142" s="309" t="n">
        <v>394.2</v>
      </c>
      <c r="C142" s="309" t="n">
        <v>394.2</v>
      </c>
      <c r="D142" s="309" t="inlineStr"/>
      <c r="E142" s="309" t="inlineStr"/>
      <c r="F142" s="309" t="inlineStr"/>
      <c r="G142" s="309" t="inlineStr"/>
      <c r="H142" s="309" t="inlineStr"/>
    </row>
    <row r="143">
      <c r="A143" s="621" t="n">
        <v>141</v>
      </c>
      <c r="B143" s="309" t="n">
        <v>292</v>
      </c>
      <c r="C143" s="309" t="n">
        <v>292</v>
      </c>
      <c r="D143" s="309" t="inlineStr"/>
      <c r="E143" s="309" t="inlineStr"/>
      <c r="F143" s="309" t="inlineStr"/>
      <c r="G143" s="309" t="inlineStr"/>
      <c r="H143" s="309" t="inlineStr"/>
    </row>
    <row r="144">
      <c r="A144" s="621" t="n">
        <v>142</v>
      </c>
      <c r="B144" s="309" t="n">
        <v>304</v>
      </c>
      <c r="C144" s="309" t="n">
        <v>304</v>
      </c>
      <c r="D144" s="309" t="inlineStr"/>
      <c r="E144" s="309" t="inlineStr"/>
      <c r="F144" s="309" t="inlineStr"/>
      <c r="G144" s="309" t="inlineStr"/>
      <c r="H144" s="309" t="inlineStr"/>
    </row>
    <row r="145">
      <c r="A145" s="621" t="n">
        <v>143</v>
      </c>
      <c r="B145" s="309" t="n">
        <v>312.6</v>
      </c>
      <c r="C145" s="309" t="n">
        <v>312.6</v>
      </c>
      <c r="D145" s="309" t="inlineStr"/>
      <c r="E145" s="309" t="inlineStr"/>
      <c r="F145" s="309" t="inlineStr"/>
      <c r="G145" s="309" t="inlineStr"/>
      <c r="H145" s="309" t="inlineStr"/>
    </row>
    <row r="146">
      <c r="A146" s="621" t="n">
        <v>144</v>
      </c>
      <c r="B146" s="309" t="n">
        <v>311</v>
      </c>
      <c r="C146" s="309" t="n">
        <v>311</v>
      </c>
      <c r="D146" s="309" t="inlineStr"/>
      <c r="E146" s="309" t="inlineStr"/>
      <c r="F146" s="309" t="inlineStr"/>
      <c r="G146" s="309" t="inlineStr"/>
      <c r="H146" s="309" t="inlineStr"/>
    </row>
    <row r="147">
      <c r="A147" s="621" t="n">
        <v>145</v>
      </c>
      <c r="B147" s="309" t="n">
        <v>319.8</v>
      </c>
      <c r="C147" s="309" t="n">
        <v>319.8</v>
      </c>
      <c r="D147" s="309" t="inlineStr"/>
      <c r="E147" s="309" t="inlineStr"/>
      <c r="F147" s="309" t="inlineStr"/>
      <c r="G147" s="309" t="inlineStr"/>
      <c r="H147" s="309" t="inlineStr"/>
    </row>
    <row r="148">
      <c r="A148" s="621" t="n">
        <v>146</v>
      </c>
      <c r="B148" s="309" t="n">
        <v>324.3</v>
      </c>
      <c r="C148" s="309" t="n">
        <v>324.3</v>
      </c>
      <c r="D148" s="309" t="inlineStr"/>
      <c r="E148" s="309" t="inlineStr"/>
      <c r="F148" s="309" t="inlineStr"/>
      <c r="G148" s="309" t="inlineStr"/>
      <c r="H148" s="309" t="inlineStr"/>
    </row>
    <row r="149">
      <c r="A149" s="621" t="n">
        <v>147</v>
      </c>
      <c r="B149" s="309" t="n">
        <v>305</v>
      </c>
      <c r="C149" s="309" t="n">
        <v>305</v>
      </c>
      <c r="D149" s="309" t="inlineStr"/>
      <c r="E149" s="309" t="inlineStr"/>
      <c r="F149" s="309" t="inlineStr"/>
      <c r="G149" s="309" t="inlineStr"/>
      <c r="H149" s="309" t="inlineStr"/>
    </row>
    <row r="150">
      <c r="A150" s="621" t="n">
        <v>148</v>
      </c>
      <c r="B150" s="309" t="n">
        <v>368</v>
      </c>
      <c r="C150" s="309" t="n">
        <v>368</v>
      </c>
      <c r="D150" s="309" t="inlineStr"/>
      <c r="E150" s="309" t="inlineStr"/>
      <c r="F150" s="309" t="inlineStr"/>
      <c r="G150" s="309" t="inlineStr"/>
      <c r="H150" s="309" t="inlineStr"/>
    </row>
    <row r="151">
      <c r="A151" s="621" t="n">
        <v>149</v>
      </c>
      <c r="B151" s="309" t="n">
        <v>362</v>
      </c>
      <c r="C151" s="309" t="n">
        <v>362</v>
      </c>
      <c r="D151" s="309" t="inlineStr"/>
      <c r="E151" s="309" t="inlineStr"/>
      <c r="F151" s="309" t="inlineStr"/>
      <c r="G151" s="309" t="inlineStr"/>
      <c r="H151" s="309" t="inlineStr"/>
    </row>
    <row r="152">
      <c r="A152" s="621" t="n">
        <v>150</v>
      </c>
      <c r="B152" s="309" t="n">
        <v>369</v>
      </c>
      <c r="C152" s="309" t="n">
        <v>369</v>
      </c>
      <c r="D152" s="309" t="inlineStr"/>
      <c r="E152" s="309" t="inlineStr"/>
      <c r="F152" s="309" t="inlineStr"/>
      <c r="G152" s="309" t="inlineStr"/>
      <c r="H152" s="309" t="inlineStr"/>
    </row>
    <row r="153">
      <c r="A153" s="621" t="n">
        <v>151</v>
      </c>
      <c r="B153" s="309" t="n">
        <v>431</v>
      </c>
      <c r="C153" s="309" t="n">
        <v>431</v>
      </c>
      <c r="D153" s="309" t="inlineStr"/>
      <c r="E153" s="309" t="inlineStr"/>
      <c r="F153" s="309" t="inlineStr"/>
      <c r="G153" s="309" t="inlineStr"/>
      <c r="H153" s="309" t="inlineStr"/>
    </row>
    <row r="154">
      <c r="A154" s="621" t="n">
        <v>152</v>
      </c>
      <c r="B154" s="309" t="n">
        <v>430</v>
      </c>
      <c r="C154" s="309" t="n">
        <v>430</v>
      </c>
      <c r="D154" s="309" t="inlineStr"/>
      <c r="E154" s="309" t="inlineStr"/>
      <c r="F154" s="309" t="inlineStr"/>
      <c r="G154" s="309" t="inlineStr"/>
      <c r="H154" s="309" t="inlineStr"/>
    </row>
    <row r="155">
      <c r="A155" s="621" t="n">
        <v>153</v>
      </c>
      <c r="B155" s="309" t="n">
        <v>424.3</v>
      </c>
      <c r="C155" s="309" t="n">
        <v>424.3</v>
      </c>
      <c r="D155" s="309" t="inlineStr"/>
      <c r="E155" s="309" t="inlineStr"/>
      <c r="F155" s="309" t="inlineStr"/>
      <c r="G155" s="309" t="inlineStr"/>
      <c r="H155" s="309" t="inlineStr"/>
    </row>
    <row r="156">
      <c r="A156" s="621" t="n">
        <v>154</v>
      </c>
      <c r="B156" s="309" t="n">
        <v>417.7</v>
      </c>
      <c r="C156" s="309" t="n">
        <v>417.7</v>
      </c>
      <c r="D156" s="309" t="inlineStr"/>
      <c r="E156" s="309" t="inlineStr"/>
      <c r="F156" s="309" t="inlineStr"/>
      <c r="G156" s="309" t="inlineStr"/>
      <c r="H156" s="309" t="inlineStr"/>
    </row>
    <row r="157">
      <c r="A157" s="621" t="n">
        <v>155</v>
      </c>
      <c r="B157" s="309" t="n">
        <v>418.8</v>
      </c>
      <c r="C157" s="309" t="n">
        <v>418.8</v>
      </c>
      <c r="D157" s="309" t="inlineStr"/>
      <c r="E157" s="309" t="inlineStr"/>
      <c r="F157" s="309" t="inlineStr"/>
      <c r="G157" s="309" t="inlineStr"/>
      <c r="H157" s="309" t="inlineStr"/>
    </row>
    <row r="158">
      <c r="A158" s="621" t="n">
        <v>156</v>
      </c>
      <c r="B158" s="309" t="n">
        <v>425.4</v>
      </c>
      <c r="C158" s="309" t="n">
        <v>425.4</v>
      </c>
      <c r="D158" s="309" t="inlineStr"/>
      <c r="E158" s="309" t="inlineStr"/>
      <c r="F158" s="309" t="inlineStr"/>
      <c r="G158" s="309" t="inlineStr"/>
      <c r="H158" s="309" t="inlineStr"/>
    </row>
    <row r="159">
      <c r="A159" s="621" t="n">
        <v>157</v>
      </c>
      <c r="B159" s="309" t="n">
        <v>332</v>
      </c>
      <c r="C159" s="309" t="n">
        <v>332</v>
      </c>
      <c r="D159" s="309" t="inlineStr"/>
      <c r="E159" s="309" t="inlineStr"/>
      <c r="F159" s="309" t="inlineStr"/>
      <c r="G159" s="309" t="inlineStr"/>
      <c r="H159" s="309" t="inlineStr"/>
    </row>
    <row r="160">
      <c r="A160" s="621" t="n">
        <v>158</v>
      </c>
      <c r="B160" s="309" t="n">
        <v>334.4</v>
      </c>
      <c r="C160" s="309" t="n">
        <v>334.4</v>
      </c>
      <c r="D160" s="309" t="inlineStr"/>
      <c r="E160" s="309" t="inlineStr"/>
      <c r="F160" s="309" t="inlineStr"/>
      <c r="G160" s="309" t="inlineStr"/>
      <c r="H160" s="309" t="inlineStr"/>
    </row>
    <row r="161">
      <c r="A161" s="621" t="n">
        <v>159</v>
      </c>
      <c r="B161" s="309" t="n">
        <v>336.8</v>
      </c>
      <c r="C161" s="309" t="n">
        <v>336.8</v>
      </c>
      <c r="D161" s="309" t="inlineStr"/>
      <c r="E161" s="309" t="inlineStr"/>
      <c r="F161" s="309" t="inlineStr"/>
      <c r="G161" s="309" t="inlineStr"/>
      <c r="H161" s="309" t="inlineStr"/>
    </row>
    <row r="162">
      <c r="A162" s="621" t="n">
        <v>160</v>
      </c>
      <c r="B162" s="309" t="n">
        <v>424.3</v>
      </c>
      <c r="C162" s="309" t="n">
        <v>424.3</v>
      </c>
      <c r="D162" s="309" t="inlineStr"/>
      <c r="E162" s="309" t="inlineStr"/>
      <c r="F162" s="309" t="inlineStr"/>
      <c r="G162" s="309" t="inlineStr"/>
      <c r="H162" s="309" t="inlineStr"/>
    </row>
    <row r="163">
      <c r="A163" s="621" t="n">
        <v>161</v>
      </c>
      <c r="B163" s="309" t="n">
        <v>434</v>
      </c>
      <c r="C163" s="309" t="n">
        <v>434</v>
      </c>
      <c r="D163" s="309" t="inlineStr"/>
      <c r="E163" s="309" t="inlineStr"/>
      <c r="F163" s="309" t="inlineStr"/>
      <c r="G163" s="309" t="inlineStr"/>
      <c r="H163" s="309" t="inlineStr"/>
    </row>
    <row r="164">
      <c r="A164" s="621" t="n">
        <v>162</v>
      </c>
      <c r="B164" s="309" t="n">
        <v>421</v>
      </c>
      <c r="C164" s="309" t="n">
        <v>421</v>
      </c>
      <c r="D164" s="309" t="inlineStr"/>
      <c r="E164" s="309" t="inlineStr"/>
      <c r="F164" s="309" t="inlineStr"/>
      <c r="G164" s="309" t="inlineStr"/>
      <c r="H164" s="309" t="inlineStr"/>
    </row>
    <row r="165">
      <c r="A165" s="621" t="n">
        <v>163</v>
      </c>
      <c r="B165" s="309" t="n">
        <v>332.8</v>
      </c>
      <c r="C165" s="309" t="n">
        <v>332.8</v>
      </c>
      <c r="D165" s="309" t="inlineStr"/>
      <c r="E165" s="309" t="inlineStr"/>
      <c r="F165" s="309" t="inlineStr"/>
      <c r="G165" s="309" t="inlineStr"/>
      <c r="H165" s="309" t="inlineStr"/>
    </row>
    <row r="166">
      <c r="A166" s="621" t="n">
        <v>164</v>
      </c>
      <c r="B166" s="309" t="n">
        <v>337.6</v>
      </c>
      <c r="C166" s="309" t="n">
        <v>337.6</v>
      </c>
      <c r="D166" s="309" t="inlineStr"/>
      <c r="E166" s="309" t="inlineStr"/>
      <c r="F166" s="309" t="inlineStr"/>
      <c r="G166" s="309" t="inlineStr"/>
      <c r="H166" s="309" t="inlineStr"/>
    </row>
    <row r="167">
      <c r="A167" s="621" t="n">
        <v>165</v>
      </c>
      <c r="B167" s="309" t="n">
        <v>336.8</v>
      </c>
      <c r="C167" s="309" t="n">
        <v>336.8</v>
      </c>
      <c r="D167" s="309" t="inlineStr"/>
      <c r="E167" s="309" t="inlineStr"/>
      <c r="F167" s="309" t="inlineStr"/>
      <c r="G167" s="309" t="inlineStr"/>
      <c r="H167" s="309" t="inlineStr"/>
    </row>
    <row r="168">
      <c r="A168" s="621" t="n">
        <v>166</v>
      </c>
      <c r="B168" s="309" t="n">
        <v>418.8</v>
      </c>
      <c r="C168" s="309" t="n">
        <v>418.8</v>
      </c>
      <c r="D168" s="309" t="inlineStr"/>
      <c r="E168" s="309" t="inlineStr"/>
      <c r="F168" s="309" t="inlineStr"/>
      <c r="G168" s="309" t="inlineStr"/>
      <c r="H168" s="309" t="inlineStr"/>
    </row>
    <row r="169">
      <c r="A169" s="621" t="n">
        <v>167</v>
      </c>
      <c r="B169" s="309" t="n">
        <v>411.4</v>
      </c>
      <c r="C169" s="309" t="n">
        <v>411.4</v>
      </c>
      <c r="D169" s="309" t="inlineStr"/>
      <c r="E169" s="309" t="inlineStr"/>
      <c r="F169" s="309" t="inlineStr"/>
      <c r="G169" s="309" t="inlineStr"/>
      <c r="H169" s="309" t="inlineStr"/>
    </row>
    <row r="170">
      <c r="A170" s="621" t="n">
        <v>168</v>
      </c>
      <c r="B170" s="309" t="n">
        <v>413.8</v>
      </c>
      <c r="C170" s="309" t="n">
        <v>413.8</v>
      </c>
      <c r="D170" s="309" t="inlineStr"/>
      <c r="E170" s="309" t="inlineStr"/>
      <c r="F170" s="309" t="inlineStr"/>
      <c r="G170" s="309" t="inlineStr"/>
      <c r="H170" s="309" t="inlineStr"/>
    </row>
    <row r="171">
      <c r="A171" s="621" t="n">
        <v>169</v>
      </c>
      <c r="B171" s="309" t="n">
        <v>322.2</v>
      </c>
      <c r="C171" s="309" t="n">
        <v>322.2</v>
      </c>
      <c r="D171" s="309" t="inlineStr"/>
      <c r="E171" s="309" t="inlineStr"/>
      <c r="F171" s="309" t="inlineStr"/>
      <c r="G171" s="309" t="inlineStr"/>
      <c r="H171" s="309" t="inlineStr"/>
    </row>
    <row r="172">
      <c r="A172" s="621" t="n">
        <v>170</v>
      </c>
      <c r="B172" s="309" t="n">
        <v>321.4</v>
      </c>
      <c r="C172" s="309" t="n">
        <v>321.4</v>
      </c>
      <c r="D172" s="309" t="inlineStr"/>
      <c r="E172" s="309" t="inlineStr"/>
      <c r="F172" s="309" t="inlineStr"/>
      <c r="G172" s="309" t="inlineStr"/>
      <c r="H172" s="309" t="inlineStr"/>
    </row>
    <row r="173">
      <c r="A173" s="621" t="n">
        <v>171</v>
      </c>
      <c r="B173" s="309" t="n">
        <v>310.2</v>
      </c>
      <c r="C173" s="309" t="n">
        <v>310.2</v>
      </c>
      <c r="D173" s="309" t="inlineStr"/>
      <c r="E173" s="309" t="inlineStr"/>
      <c r="F173" s="309" t="inlineStr"/>
      <c r="G173" s="309" t="inlineStr"/>
      <c r="H173" s="309" t="inlineStr"/>
    </row>
    <row r="174">
      <c r="A174" s="621" t="n">
        <v>172</v>
      </c>
      <c r="B174" s="309" t="n">
        <v>380</v>
      </c>
      <c r="C174" s="309" t="n">
        <v>380</v>
      </c>
      <c r="D174" s="309" t="inlineStr"/>
      <c r="E174" s="309" t="inlineStr"/>
      <c r="F174" s="309" t="inlineStr"/>
      <c r="G174" s="309" t="inlineStr"/>
      <c r="H174" s="309" t="inlineStr"/>
    </row>
    <row r="175">
      <c r="A175" s="621" t="n">
        <v>173</v>
      </c>
      <c r="B175" s="309" t="n">
        <v>370</v>
      </c>
      <c r="C175" s="309" t="n">
        <v>370</v>
      </c>
      <c r="D175" s="309" t="inlineStr"/>
      <c r="E175" s="309" t="inlineStr"/>
      <c r="F175" s="309" t="inlineStr"/>
      <c r="G175" s="309" t="inlineStr"/>
      <c r="H175" s="309" t="inlineStr"/>
    </row>
    <row r="176">
      <c r="A176" s="621" t="n">
        <v>174</v>
      </c>
      <c r="B176" s="309" t="n">
        <v>380</v>
      </c>
      <c r="C176" s="309" t="n">
        <v>380</v>
      </c>
      <c r="D176" s="309" t="inlineStr"/>
      <c r="E176" s="309" t="inlineStr"/>
      <c r="F176" s="309" t="inlineStr"/>
      <c r="G176" s="309" t="inlineStr"/>
      <c r="H176" s="309" t="inlineStr"/>
    </row>
    <row r="177">
      <c r="A177" s="621" t="n">
        <v>175</v>
      </c>
      <c r="B177" s="309" t="n">
        <v>380</v>
      </c>
      <c r="C177" s="309" t="n">
        <v>380</v>
      </c>
      <c r="D177" s="309" t="inlineStr"/>
      <c r="E177" s="309" t="inlineStr"/>
      <c r="F177" s="309" t="inlineStr"/>
      <c r="G177" s="309" t="inlineStr"/>
      <c r="H177" s="309" t="inlineStr"/>
    </row>
    <row r="178">
      <c r="A178" s="621" t="n">
        <v>176</v>
      </c>
      <c r="B178" s="309" t="n">
        <v>320</v>
      </c>
      <c r="C178" s="309" t="n">
        <v>320</v>
      </c>
      <c r="D178" s="309" t="inlineStr"/>
      <c r="E178" s="309" t="inlineStr"/>
      <c r="F178" s="309" t="inlineStr"/>
      <c r="G178" s="309" t="inlineStr"/>
      <c r="H178" s="309" t="inlineStr"/>
    </row>
    <row r="179">
      <c r="A179" s="621" t="n">
        <v>177</v>
      </c>
      <c r="B179" s="309" t="n">
        <v>304</v>
      </c>
      <c r="C179" s="309" t="n">
        <v>304</v>
      </c>
      <c r="D179" s="309" t="inlineStr"/>
      <c r="E179" s="309" t="inlineStr"/>
      <c r="F179" s="309" t="inlineStr"/>
      <c r="G179" s="309" t="inlineStr"/>
      <c r="H179" s="309" t="inlineStr"/>
    </row>
    <row r="180">
      <c r="A180" s="621" t="n">
        <v>178</v>
      </c>
      <c r="B180" s="309" t="n">
        <v>310</v>
      </c>
      <c r="C180" s="309" t="n">
        <v>310</v>
      </c>
      <c r="D180" s="309" t="inlineStr"/>
      <c r="E180" s="309" t="inlineStr"/>
      <c r="F180" s="309" t="inlineStr"/>
      <c r="G180" s="309" t="inlineStr"/>
      <c r="H180" s="309" t="inlineStr"/>
    </row>
    <row r="181">
      <c r="A181" s="621" t="n">
        <v>179</v>
      </c>
      <c r="B181" s="309" t="n">
        <v>310</v>
      </c>
      <c r="C181" s="309" t="n">
        <v>310</v>
      </c>
      <c r="D181" s="309" t="inlineStr"/>
      <c r="E181" s="309" t="inlineStr"/>
      <c r="F181" s="309" t="inlineStr"/>
      <c r="G181" s="309" t="inlineStr"/>
      <c r="H181" s="309" t="inlineStr"/>
    </row>
    <row r="182">
      <c r="A182" s="621" t="n">
        <v>180</v>
      </c>
      <c r="B182" s="309" t="n">
        <v>403.6</v>
      </c>
      <c r="C182" s="309" t="n">
        <v>403.6</v>
      </c>
      <c r="D182" s="309" t="inlineStr"/>
      <c r="E182" s="309" t="inlineStr"/>
      <c r="F182" s="309" t="inlineStr"/>
      <c r="G182" s="309" t="inlineStr"/>
      <c r="H182" s="309" t="inlineStr"/>
    </row>
    <row r="183">
      <c r="A183" s="621" t="n">
        <v>181</v>
      </c>
      <c r="B183" s="309" t="n">
        <v>364.7</v>
      </c>
      <c r="C183" s="309" t="n">
        <v>364.7</v>
      </c>
      <c r="D183" s="309" t="inlineStr"/>
      <c r="E183" s="309" t="inlineStr"/>
      <c r="F183" s="309" t="inlineStr"/>
      <c r="G183" s="309" t="inlineStr"/>
      <c r="H183" s="309" t="inlineStr"/>
    </row>
    <row r="184">
      <c r="A184" s="621" t="n">
        <v>182</v>
      </c>
      <c r="B184" s="309" t="n">
        <v>340.4</v>
      </c>
      <c r="C184" s="309" t="n">
        <v>340.4</v>
      </c>
      <c r="D184" s="309" t="inlineStr"/>
      <c r="E184" s="309" t="inlineStr"/>
      <c r="F184" s="309" t="inlineStr"/>
      <c r="G184" s="309" t="inlineStr"/>
      <c r="H184" s="309" t="inlineStr"/>
    </row>
    <row r="185">
      <c r="A185" s="621" t="n">
        <v>183</v>
      </c>
      <c r="B185" s="309" t="n">
        <v>308.6</v>
      </c>
      <c r="C185" s="309" t="n">
        <v>308.6</v>
      </c>
      <c r="D185" s="309" t="inlineStr"/>
      <c r="E185" s="309" t="inlineStr"/>
      <c r="F185" s="309" t="inlineStr"/>
      <c r="G185" s="309" t="inlineStr"/>
      <c r="H185" s="309" t="inlineStr"/>
    </row>
    <row r="186">
      <c r="A186" s="621" t="n">
        <v>184</v>
      </c>
      <c r="B186" s="309" t="n">
        <v>252.5</v>
      </c>
      <c r="C186" s="309" t="n">
        <v>252.5</v>
      </c>
      <c r="D186" s="309" t="inlineStr"/>
      <c r="E186" s="309" t="inlineStr"/>
      <c r="F186" s="309" t="inlineStr"/>
      <c r="G186" s="309" t="inlineStr"/>
      <c r="H186" s="309" t="inlineStr"/>
    </row>
    <row r="187">
      <c r="A187" s="621" t="n">
        <v>185</v>
      </c>
      <c r="B187" s="309" t="n">
        <v>231</v>
      </c>
      <c r="C187" s="309" t="n">
        <v>231</v>
      </c>
      <c r="D187" s="309" t="inlineStr"/>
      <c r="E187" s="309" t="inlineStr"/>
      <c r="F187" s="309" t="inlineStr"/>
      <c r="G187" s="309" t="inlineStr"/>
      <c r="H187" s="309" t="inlineStr"/>
    </row>
    <row r="188">
      <c r="A188" s="621" t="n">
        <v>186</v>
      </c>
      <c r="B188" s="309" t="n">
        <v>433.538461538462</v>
      </c>
      <c r="C188" s="309" t="n">
        <v>433.538461538462</v>
      </c>
      <c r="D188" s="309" t="inlineStr"/>
      <c r="E188" s="309" t="inlineStr"/>
      <c r="F188" s="309" t="inlineStr"/>
      <c r="G188" s="309" t="inlineStr"/>
      <c r="H188" s="309" t="inlineStr"/>
    </row>
    <row r="189">
      <c r="A189" s="621" t="n">
        <v>187</v>
      </c>
      <c r="B189" s="309" t="n">
        <v>280.75</v>
      </c>
      <c r="C189" s="309" t="n">
        <v>280.75</v>
      </c>
      <c r="D189" s="309" t="inlineStr"/>
      <c r="E189" s="309" t="inlineStr"/>
      <c r="F189" s="309" t="inlineStr"/>
      <c r="G189" s="309" t="inlineStr"/>
      <c r="H189" s="309" t="inlineStr"/>
    </row>
    <row r="190">
      <c r="A190" s="621" t="n">
        <v>188</v>
      </c>
      <c r="B190" s="309" t="n">
        <v>437.5</v>
      </c>
      <c r="C190" s="309" t="n">
        <v>437.5</v>
      </c>
      <c r="D190" s="309" t="inlineStr"/>
      <c r="E190" s="309" t="inlineStr"/>
      <c r="F190" s="309" t="inlineStr"/>
      <c r="G190" s="309" t="inlineStr"/>
      <c r="H190" s="309" t="inlineStr"/>
    </row>
    <row r="191">
      <c r="A191" s="621" t="n">
        <v>189</v>
      </c>
      <c r="B191" s="309" t="n">
        <v>448.4</v>
      </c>
      <c r="C191" s="309" t="n">
        <v>448.4</v>
      </c>
      <c r="D191" s="309" t="inlineStr"/>
      <c r="E191" s="309" t="inlineStr"/>
      <c r="F191" s="309" t="inlineStr"/>
      <c r="G191" s="309" t="inlineStr"/>
      <c r="H191" s="309" t="inlineStr"/>
    </row>
    <row r="192">
      <c r="A192" s="621" t="n">
        <v>190</v>
      </c>
      <c r="B192" s="309" t="n">
        <v>453.6</v>
      </c>
      <c r="C192" s="309" t="n">
        <v>453.6</v>
      </c>
      <c r="D192" s="309" t="inlineStr"/>
      <c r="E192" s="309" t="inlineStr"/>
      <c r="F192" s="309" t="inlineStr"/>
      <c r="G192" s="309" t="inlineStr"/>
      <c r="H192" s="309" t="inlineStr"/>
    </row>
    <row r="193">
      <c r="A193" s="621" t="n">
        <v>191</v>
      </c>
      <c r="B193" s="309" t="n">
        <v>451</v>
      </c>
      <c r="C193" s="309" t="n">
        <v>451</v>
      </c>
      <c r="D193" s="309" t="inlineStr"/>
      <c r="E193" s="309" t="inlineStr"/>
      <c r="F193" s="309" t="inlineStr"/>
      <c r="G193" s="309" t="inlineStr"/>
      <c r="H193" s="309" t="inlineStr"/>
    </row>
    <row r="194">
      <c r="A194" s="621" t="n">
        <v>192</v>
      </c>
      <c r="B194" s="309" t="n">
        <v>462.9</v>
      </c>
      <c r="C194" s="309" t="n">
        <v>462.9</v>
      </c>
      <c r="D194" s="309" t="inlineStr"/>
      <c r="E194" s="309" t="inlineStr"/>
      <c r="F194" s="309" t="inlineStr"/>
      <c r="G194" s="309" t="inlineStr"/>
      <c r="H194" s="309" t="inlineStr"/>
    </row>
    <row r="195">
      <c r="A195" s="621" t="n">
        <v>193</v>
      </c>
      <c r="B195" s="309" t="n">
        <v>296</v>
      </c>
      <c r="C195" s="309" t="n">
        <v>296</v>
      </c>
      <c r="D195" s="309" t="inlineStr"/>
      <c r="E195" s="309" t="inlineStr"/>
      <c r="F195" s="309" t="inlineStr"/>
      <c r="G195" s="309" t="inlineStr"/>
      <c r="H195" s="309" t="inlineStr"/>
    </row>
    <row r="196">
      <c r="A196" s="621" t="n">
        <v>194</v>
      </c>
      <c r="B196" s="309" t="n">
        <v>288.4</v>
      </c>
      <c r="C196" s="309" t="n">
        <v>288.4</v>
      </c>
      <c r="D196" s="309" t="inlineStr"/>
      <c r="E196" s="309" t="inlineStr"/>
      <c r="F196" s="309" t="inlineStr"/>
      <c r="G196" s="309" t="inlineStr"/>
      <c r="H196" s="309" t="inlineStr"/>
    </row>
    <row r="197">
      <c r="A197" s="621" t="n">
        <v>195</v>
      </c>
      <c r="B197" s="309" t="n">
        <v>311.8</v>
      </c>
      <c r="C197" s="309" t="n">
        <v>311.8</v>
      </c>
      <c r="D197" s="309" t="inlineStr"/>
      <c r="E197" s="309" t="inlineStr"/>
      <c r="F197" s="309" t="inlineStr"/>
      <c r="G197" s="309" t="inlineStr"/>
      <c r="H197" s="309" t="inlineStr"/>
    </row>
    <row r="198">
      <c r="A198" s="621" t="n">
        <v>196</v>
      </c>
      <c r="B198" s="309" t="n">
        <v>283.6</v>
      </c>
      <c r="C198" s="309" t="n">
        <v>283.6</v>
      </c>
      <c r="D198" s="309" t="inlineStr"/>
      <c r="E198" s="309" t="inlineStr"/>
      <c r="F198" s="309" t="inlineStr"/>
      <c r="G198" s="309" t="inlineStr"/>
      <c r="H198" s="309" t="inlineStr"/>
    </row>
    <row r="199">
      <c r="A199" s="621" t="n">
        <v>197</v>
      </c>
      <c r="B199" s="309" t="n">
        <v>451</v>
      </c>
      <c r="C199" s="309" t="n">
        <v>451</v>
      </c>
      <c r="D199" s="309" t="inlineStr"/>
      <c r="E199" s="309" t="inlineStr"/>
      <c r="F199" s="309" t="inlineStr"/>
      <c r="G199" s="309" t="inlineStr"/>
      <c r="H199" s="309" t="inlineStr"/>
    </row>
    <row r="200">
      <c r="A200" s="621" t="n">
        <v>198</v>
      </c>
      <c r="B200" s="309" t="n">
        <v>353</v>
      </c>
      <c r="C200" s="309" t="n">
        <v>353</v>
      </c>
      <c r="D200" s="309" t="inlineStr"/>
      <c r="E200" s="309" t="inlineStr"/>
      <c r="F200" s="309" t="inlineStr"/>
      <c r="G200" s="309" t="inlineStr"/>
      <c r="H200" s="309" t="inlineStr"/>
    </row>
    <row r="201">
      <c r="A201" s="621" t="n">
        <v>199</v>
      </c>
      <c r="B201" s="309" t="n">
        <v>311</v>
      </c>
      <c r="C201" s="309" t="n">
        <v>311</v>
      </c>
      <c r="D201" s="309" t="inlineStr"/>
      <c r="E201" s="309" t="inlineStr"/>
      <c r="F201" s="309" t="inlineStr"/>
      <c r="G201" s="309" t="inlineStr"/>
      <c r="H201" s="309" t="inlineStr"/>
    </row>
    <row r="202">
      <c r="A202" s="621" t="n">
        <v>200</v>
      </c>
      <c r="B202" s="309" t="n">
        <v>301</v>
      </c>
      <c r="C202" s="309" t="n">
        <v>301</v>
      </c>
      <c r="D202" s="309" t="inlineStr"/>
      <c r="E202" s="309" t="inlineStr"/>
      <c r="F202" s="309" t="inlineStr"/>
      <c r="G202" s="309" t="inlineStr"/>
      <c r="H202" s="309" t="inlineStr"/>
    </row>
    <row r="203">
      <c r="A203" s="621" t="n">
        <v>201</v>
      </c>
      <c r="B203" s="309" t="n">
        <v>279</v>
      </c>
      <c r="C203" s="309" t="n">
        <v>279</v>
      </c>
      <c r="D203" s="309" t="inlineStr"/>
      <c r="E203" s="309" t="inlineStr"/>
      <c r="F203" s="309" t="inlineStr"/>
      <c r="G203" s="309" t="inlineStr"/>
      <c r="H203" s="309" t="inlineStr"/>
    </row>
    <row r="204">
      <c r="A204" s="621" t="n">
        <v>202</v>
      </c>
      <c r="B204" s="309" t="n">
        <v>420.083333333333</v>
      </c>
      <c r="C204" s="309" t="n">
        <v>420.083333333333</v>
      </c>
      <c r="D204" s="309" t="inlineStr"/>
      <c r="E204" s="309" t="inlineStr"/>
      <c r="F204" s="309" t="inlineStr"/>
      <c r="G204" s="309" t="inlineStr"/>
      <c r="H204" s="309" t="inlineStr"/>
    </row>
    <row r="205">
      <c r="A205" s="621" t="n">
        <v>203</v>
      </c>
      <c r="B205" s="309" t="n">
        <v>336</v>
      </c>
      <c r="C205" s="309" t="n">
        <v>336</v>
      </c>
      <c r="D205" s="309" t="inlineStr"/>
      <c r="E205" s="309" t="inlineStr"/>
      <c r="F205" s="309" t="inlineStr"/>
      <c r="G205" s="309" t="inlineStr"/>
      <c r="H205" s="309" t="inlineStr"/>
    </row>
    <row r="206">
      <c r="A206" s="621" t="n">
        <v>204</v>
      </c>
      <c r="B206" s="309" t="n">
        <v>311</v>
      </c>
      <c r="C206" s="309" t="n">
        <v>311</v>
      </c>
      <c r="D206" s="309" t="inlineStr"/>
      <c r="E206" s="309" t="inlineStr"/>
      <c r="F206" s="309" t="inlineStr"/>
      <c r="G206" s="309" t="inlineStr"/>
      <c r="H206" s="309" t="inlineStr"/>
    </row>
    <row r="207">
      <c r="A207" s="621" t="n">
        <v>205</v>
      </c>
      <c r="B207" s="309" t="n">
        <v>421</v>
      </c>
      <c r="C207" s="309" t="n">
        <v>421</v>
      </c>
      <c r="D207" s="309" t="inlineStr"/>
      <c r="E207" s="309" t="inlineStr"/>
      <c r="F207" s="309" t="inlineStr"/>
      <c r="G207" s="309" t="inlineStr"/>
      <c r="H207" s="309" t="inlineStr"/>
    </row>
    <row r="208">
      <c r="A208" s="621" t="n">
        <v>206</v>
      </c>
      <c r="B208" s="309" t="n">
        <v>371</v>
      </c>
      <c r="C208" s="309" t="n">
        <v>371</v>
      </c>
      <c r="D208" s="309" t="inlineStr"/>
      <c r="E208" s="309" t="inlineStr"/>
      <c r="F208" s="309" t="inlineStr"/>
      <c r="G208" s="309" t="inlineStr"/>
      <c r="H208" s="309" t="inlineStr"/>
    </row>
    <row r="209">
      <c r="A209" s="621" t="n">
        <v>207</v>
      </c>
      <c r="B209" s="309" t="n">
        <v>327</v>
      </c>
      <c r="C209" s="309" t="n">
        <v>327</v>
      </c>
      <c r="D209" s="309" t="inlineStr"/>
      <c r="E209" s="309" t="inlineStr"/>
      <c r="F209" s="309" t="inlineStr"/>
      <c r="G209" s="309" t="inlineStr"/>
      <c r="H209" s="309" t="inlineStr"/>
    </row>
    <row r="210">
      <c r="A210" s="621" t="n">
        <v>208</v>
      </c>
      <c r="B210" s="309" t="n">
        <v>286</v>
      </c>
      <c r="C210" s="309" t="n">
        <v>286</v>
      </c>
      <c r="D210" s="309" t="inlineStr"/>
      <c r="E210" s="309" t="inlineStr"/>
      <c r="F210" s="309" t="inlineStr"/>
      <c r="G210" s="309" t="inlineStr"/>
      <c r="H210" s="309" t="inlineStr"/>
    </row>
    <row r="211">
      <c r="A211" s="621" t="n">
        <v>209</v>
      </c>
      <c r="B211" s="309" t="n">
        <v>451</v>
      </c>
      <c r="C211" s="309" t="n">
        <v>451</v>
      </c>
      <c r="D211" s="309" t="inlineStr"/>
      <c r="E211" s="309" t="inlineStr"/>
      <c r="F211" s="309" t="inlineStr"/>
      <c r="G211" s="309" t="inlineStr"/>
      <c r="H211" s="309" t="inlineStr"/>
    </row>
    <row r="212">
      <c r="A212" s="621" t="n">
        <v>210</v>
      </c>
      <c r="B212" s="309" t="n">
        <v>421</v>
      </c>
      <c r="C212" s="309" t="n">
        <v>421</v>
      </c>
      <c r="D212" s="309" t="inlineStr"/>
      <c r="E212" s="309" t="inlineStr"/>
      <c r="F212" s="309" t="inlineStr"/>
      <c r="G212" s="309" t="inlineStr"/>
      <c r="H212" s="309" t="inlineStr"/>
    </row>
    <row r="213">
      <c r="A213" s="621" t="n">
        <v>211</v>
      </c>
      <c r="B213" s="309" t="n">
        <v>327</v>
      </c>
      <c r="C213" s="309" t="n">
        <v>327</v>
      </c>
      <c r="D213" s="309" t="inlineStr"/>
      <c r="E213" s="309" t="inlineStr"/>
      <c r="F213" s="309" t="inlineStr"/>
      <c r="G213" s="309" t="inlineStr"/>
      <c r="H213" s="309" t="inlineStr"/>
    </row>
    <row r="214">
      <c r="A214" s="621" t="n">
        <v>212</v>
      </c>
      <c r="B214" s="309" t="n">
        <v>301</v>
      </c>
      <c r="C214" s="309" t="n">
        <v>301</v>
      </c>
      <c r="D214" s="309" t="inlineStr"/>
      <c r="E214" s="309" t="inlineStr"/>
      <c r="F214" s="309" t="inlineStr"/>
      <c r="G214" s="309" t="inlineStr"/>
      <c r="H214" s="309" t="inlineStr"/>
    </row>
    <row r="215">
      <c r="A215" s="621" t="n">
        <v>213</v>
      </c>
      <c r="B215" s="309" t="n">
        <v>327</v>
      </c>
      <c r="C215" s="309" t="n">
        <v>327</v>
      </c>
      <c r="D215" s="309" t="inlineStr"/>
      <c r="E215" s="309" t="inlineStr"/>
      <c r="F215" s="309" t="inlineStr"/>
      <c r="G215" s="309" t="inlineStr"/>
      <c r="H215" s="309" t="inlineStr"/>
    </row>
    <row r="216">
      <c r="A216" s="621" t="n">
        <v>214</v>
      </c>
      <c r="B216" s="309" t="n">
        <v>308.333333333333</v>
      </c>
      <c r="C216" s="309" t="n">
        <v>308.333333333333</v>
      </c>
      <c r="D216" s="309" t="inlineStr"/>
      <c r="E216" s="309" t="inlineStr"/>
      <c r="F216" s="309" t="inlineStr"/>
      <c r="G216" s="309" t="inlineStr"/>
      <c r="H216" s="309" t="inlineStr"/>
    </row>
    <row r="217">
      <c r="A217" s="621" t="n">
        <v>215</v>
      </c>
      <c r="B217" s="309" t="n">
        <v>286</v>
      </c>
      <c r="C217" s="309" t="n">
        <v>286</v>
      </c>
      <c r="D217" s="309" t="inlineStr"/>
      <c r="E217" s="309" t="inlineStr"/>
      <c r="F217" s="309" t="inlineStr"/>
      <c r="G217" s="309" t="inlineStr"/>
      <c r="H217" s="309" t="inlineStr"/>
    </row>
    <row r="218">
      <c r="A218" s="621" t="n">
        <v>216</v>
      </c>
      <c r="B218" s="309" t="n">
        <v>297.666666666667</v>
      </c>
      <c r="C218" s="309" t="n">
        <v>297.666666666667</v>
      </c>
      <c r="D218" s="309" t="inlineStr"/>
      <c r="E218" s="309" t="inlineStr"/>
      <c r="F218" s="309" t="inlineStr"/>
      <c r="G218" s="309" t="inlineStr"/>
      <c r="H218" s="309" t="inlineStr"/>
    </row>
    <row r="219">
      <c r="A219" s="621" t="n">
        <v>217</v>
      </c>
      <c r="B219" s="309" t="n">
        <v>289</v>
      </c>
      <c r="C219" s="309" t="n">
        <v>289</v>
      </c>
      <c r="D219" s="309" t="inlineStr"/>
      <c r="E219" s="309" t="inlineStr"/>
      <c r="F219" s="309" t="inlineStr"/>
      <c r="G219" s="309" t="inlineStr"/>
      <c r="H219" s="309" t="inlineStr"/>
    </row>
    <row r="220">
      <c r="A220" s="621" t="n">
        <v>218</v>
      </c>
      <c r="B220" s="309" t="n">
        <v>266</v>
      </c>
      <c r="C220" s="309" t="n">
        <v>266</v>
      </c>
      <c r="D220" s="309" t="inlineStr"/>
      <c r="E220" s="309" t="inlineStr"/>
      <c r="F220" s="309" t="inlineStr"/>
      <c r="G220" s="309" t="inlineStr"/>
      <c r="H220" s="309" t="inlineStr"/>
    </row>
    <row r="221">
      <c r="A221" s="621" t="n">
        <v>219</v>
      </c>
      <c r="B221" s="309" t="n">
        <v>286</v>
      </c>
      <c r="C221" s="309" t="n">
        <v>286</v>
      </c>
      <c r="D221" s="309" t="inlineStr"/>
      <c r="E221" s="309" t="inlineStr"/>
      <c r="F221" s="309" t="inlineStr"/>
      <c r="G221" s="309" t="inlineStr"/>
      <c r="H221" s="309" t="inlineStr"/>
    </row>
    <row r="222">
      <c r="A222" s="621" t="n">
        <v>220</v>
      </c>
      <c r="B222" s="309" t="n">
        <v>292.25</v>
      </c>
      <c r="C222" s="309" t="n">
        <v>292.25</v>
      </c>
      <c r="D222" s="309" t="inlineStr"/>
      <c r="E222" s="309" t="inlineStr"/>
      <c r="F222" s="309" t="inlineStr"/>
      <c r="G222" s="309" t="inlineStr"/>
      <c r="H222" s="309" t="inlineStr"/>
    </row>
    <row r="223">
      <c r="A223" s="621" t="n">
        <v>221</v>
      </c>
      <c r="B223" s="309" t="inlineStr"/>
      <c r="C223" s="309" t="n">
        <v>409.8671118049947</v>
      </c>
      <c r="D223" s="309" t="inlineStr">
        <is>
          <t>{'Cu', 'aust_temp', 'ausf_czas', 'Mo', 'aust_czas', 'Ni', 'grubosc', 'Mn'}</t>
        </is>
      </c>
      <c r="E223" s="309" t="n">
        <v>16</v>
      </c>
      <c r="F223" s="309" t="inlineStr">
        <is>
          <t>['Rm', 'Rp02', 'ausf_temp']</t>
        </is>
      </c>
      <c r="G223" s="309" t="inlineStr">
        <is>
          <t>[0.8522423385117253, 0.761468098604169, -0.7532002475572835]</t>
        </is>
      </c>
      <c r="H223" s="309" t="inlineStr">
        <is>
          <t>[285.0, 615.0]</t>
        </is>
      </c>
    </row>
    <row r="224">
      <c r="A224" s="621" t="n">
        <v>222</v>
      </c>
      <c r="B224" s="309" t="inlineStr"/>
      <c r="C224" s="309" t="n">
        <v>332.6576862818463</v>
      </c>
      <c r="D224" s="309" t="inlineStr">
        <is>
          <t>{'Cu', 'aust_temp', 'ausf_czas', 'Mo', 'aust_czas', 'Ni', 'grubosc', 'Mn'}</t>
        </is>
      </c>
      <c r="E224" s="309" t="n">
        <v>16</v>
      </c>
      <c r="F224" s="309" t="inlineStr">
        <is>
          <t>['Rm', 'Rp02', 'ausf_temp']</t>
        </is>
      </c>
      <c r="G224" s="309" t="inlineStr">
        <is>
          <t>[0.8522423385117253, 0.761468098604169, -0.7532002475572835]</t>
        </is>
      </c>
      <c r="H224" s="309" t="inlineStr">
        <is>
          <t>[285.0, 615.0]</t>
        </is>
      </c>
    </row>
    <row r="225">
      <c r="A225" s="621" t="n">
        <v>223</v>
      </c>
      <c r="B225" s="309" t="inlineStr"/>
      <c r="C225" s="309" t="n">
        <v>304.8982540485007</v>
      </c>
      <c r="D225" s="309" t="inlineStr">
        <is>
          <t>{'Cu', 'aust_temp', 'ausf_czas', 'Mo', 'aust_czas', 'Ni', 'grubosc', 'Mn'}</t>
        </is>
      </c>
      <c r="E225" s="309" t="n">
        <v>16</v>
      </c>
      <c r="F225" s="309" t="inlineStr">
        <is>
          <t>['Rm', 'Rp02', 'ausf_temp']</t>
        </is>
      </c>
      <c r="G225" s="309" t="inlineStr">
        <is>
          <t>[0.8522423385117253, 0.761468098604169, -0.7532002475572835]</t>
        </is>
      </c>
      <c r="H225" s="309" t="inlineStr">
        <is>
          <t>[285.0, 615.0]</t>
        </is>
      </c>
    </row>
    <row r="226">
      <c r="A226" s="621" t="n">
        <v>224</v>
      </c>
      <c r="B226" s="309" t="inlineStr"/>
      <c r="C226" s="309" t="n">
        <v>557.0134562583862</v>
      </c>
      <c r="D226" s="309" t="inlineStr">
        <is>
          <t>{'Cu', 'aust_temp', 'ausf_czas', 'Mo', 'aust_czas', 'Ni', 'grubosc', 'Mn'}</t>
        </is>
      </c>
      <c r="E226" s="309" t="n">
        <v>17</v>
      </c>
      <c r="F226" s="309" t="inlineStr">
        <is>
          <t>['Rm', 'Rp02', 'ausf_temp']</t>
        </is>
      </c>
      <c r="G226" s="309" t="inlineStr">
        <is>
          <t>[0.8869855361660732, 0.770548715040263, -0.7714531806692292]</t>
        </is>
      </c>
      <c r="H226" s="309" t="inlineStr">
        <is>
          <t>[285.0, 615.0]</t>
        </is>
      </c>
    </row>
    <row r="227">
      <c r="A227" s="621" t="n">
        <v>225</v>
      </c>
      <c r="B227" s="309" t="inlineStr"/>
      <c r="C227" s="309" t="n">
        <v>467.9346633223685</v>
      </c>
      <c r="D227" s="309" t="inlineStr">
        <is>
          <t>{'Cu', 'aust_temp', 'ausf_czas', 'Mo', 'aust_czas', 'Ni', 'grubosc', 'Mn'}</t>
        </is>
      </c>
      <c r="E227" s="309" t="n">
        <v>17</v>
      </c>
      <c r="F227" s="309" t="inlineStr">
        <is>
          <t>['Rm', 'Rp02', 'ausf_temp']</t>
        </is>
      </c>
      <c r="G227" s="309" t="inlineStr">
        <is>
          <t>[0.8869855361660732, 0.770548715040263, -0.7714531806692292]</t>
        </is>
      </c>
      <c r="H227" s="309" t="inlineStr">
        <is>
          <t>[285.0, 615.0]</t>
        </is>
      </c>
    </row>
    <row r="228">
      <c r="A228" s="621" t="n">
        <v>226</v>
      </c>
      <c r="B228" s="309" t="inlineStr"/>
      <c r="C228" s="309" t="n">
        <v>244.1010775116895</v>
      </c>
      <c r="D228" s="309" t="inlineStr">
        <is>
          <t>{'Cu', 'aust_temp', 'ausf_czas', 'Mo', 'aust_czas', 'Ni', 'grubosc', 'Mn'}</t>
        </is>
      </c>
      <c r="E228" s="309" t="n">
        <v>17</v>
      </c>
      <c r="F228" s="309" t="inlineStr">
        <is>
          <t>['Rm', 'Rp02', 'ausf_temp']</t>
        </is>
      </c>
      <c r="G228" s="309" t="inlineStr">
        <is>
          <t>[0.8869855361660732, 0.770548715040263, -0.7714531806692292]</t>
        </is>
      </c>
      <c r="H228" s="309" t="inlineStr">
        <is>
          <t>[285.0, 615.0]</t>
        </is>
      </c>
    </row>
    <row r="229">
      <c r="A229" s="621" t="n">
        <v>227</v>
      </c>
      <c r="B229" s="309" t="inlineStr"/>
      <c r="C229" s="309" t="n">
        <v>416.2069705832554</v>
      </c>
      <c r="D229" s="309" t="inlineStr">
        <is>
          <t>{'Cu', 'aust_temp', 'ausf_czas', 'Mo', 'aust_czas', 'Ni', 'grubosc', 'Mn'}</t>
        </is>
      </c>
      <c r="E229" s="309" t="n">
        <v>19</v>
      </c>
      <c r="F229" s="309" t="inlineStr">
        <is>
          <t>['Rm', 'Rp02', 'ausf_temp']</t>
        </is>
      </c>
      <c r="G229" s="309" t="inlineStr">
        <is>
          <t>[0.8609522648569407, 0.7825248502080452, -0.7666898494740704]</t>
        </is>
      </c>
      <c r="H229" s="309" t="inlineStr">
        <is>
          <t>[231.0, 615.0]</t>
        </is>
      </c>
    </row>
    <row r="230">
      <c r="A230" s="621" t="n">
        <v>228</v>
      </c>
      <c r="B230" s="309" t="inlineStr"/>
      <c r="C230" s="309" t="n">
        <v>317.7419144234246</v>
      </c>
      <c r="D230" s="309" t="inlineStr">
        <is>
          <t>{'Cu', 'aust_temp', 'ausf_czas', 'Mo', 'aust_czas', 'Ni', 'grubosc', 'Mn'}</t>
        </is>
      </c>
      <c r="E230" s="309" t="n">
        <v>19</v>
      </c>
      <c r="F230" s="309" t="inlineStr">
        <is>
          <t>['Rm', 'Rp02', 'ausf_temp']</t>
        </is>
      </c>
      <c r="G230" s="309" t="inlineStr">
        <is>
          <t>[0.8609522648569407, 0.7825248502080452, -0.7666898494740704]</t>
        </is>
      </c>
      <c r="H230" s="309" t="inlineStr">
        <is>
          <t>[231.0, 615.0]</t>
        </is>
      </c>
    </row>
    <row r="231">
      <c r="A231" s="621" t="n">
        <v>229</v>
      </c>
      <c r="B231" s="309" t="inlineStr"/>
      <c r="C231" s="309" t="n">
        <v>233.7665221629799</v>
      </c>
      <c r="D231" s="309" t="inlineStr">
        <is>
          <t>{'Cu', 'aust_temp', 'ausf_czas', 'Mo', 'aust_czas', 'Ni', 'grubosc', 'Mn'}</t>
        </is>
      </c>
      <c r="E231" s="309" t="n">
        <v>19</v>
      </c>
      <c r="F231" s="309" t="inlineStr">
        <is>
          <t>['Rm', 'Rp02', 'ausf_temp']</t>
        </is>
      </c>
      <c r="G231" s="309" t="inlineStr">
        <is>
          <t>[0.8609522648569407, 0.7825248502080452, -0.7666898494740704]</t>
        </is>
      </c>
      <c r="H231" s="309" t="inlineStr">
        <is>
          <t>[231.0, 615.0]</t>
        </is>
      </c>
    </row>
    <row r="232">
      <c r="A232" s="621" t="n">
        <v>230</v>
      </c>
      <c r="B232" s="309" t="n">
        <v>247</v>
      </c>
      <c r="C232" s="309" t="n">
        <v>247</v>
      </c>
      <c r="D232" s="309" t="inlineStr"/>
      <c r="E232" s="309" t="inlineStr"/>
      <c r="F232" s="309" t="inlineStr"/>
      <c r="G232" s="309" t="inlineStr"/>
      <c r="H232" s="309" t="inlineStr"/>
    </row>
    <row r="233">
      <c r="A233" s="621" t="n">
        <v>231</v>
      </c>
      <c r="B233" s="309" t="n">
        <v>237.666666666667</v>
      </c>
      <c r="C233" s="309" t="n">
        <v>237.666666666667</v>
      </c>
      <c r="D233" s="309" t="inlineStr"/>
      <c r="E233" s="309" t="inlineStr"/>
      <c r="F233" s="309" t="inlineStr"/>
      <c r="G233" s="309" t="inlineStr"/>
      <c r="H233" s="309" t="inlineStr"/>
    </row>
    <row r="234">
      <c r="A234" s="621" t="n">
        <v>232</v>
      </c>
      <c r="B234" s="309" t="n">
        <v>250.5</v>
      </c>
      <c r="C234" s="309" t="n">
        <v>250.5</v>
      </c>
      <c r="D234" s="309" t="inlineStr"/>
      <c r="E234" s="309" t="inlineStr"/>
      <c r="F234" s="309" t="inlineStr"/>
      <c r="G234" s="309" t="inlineStr"/>
      <c r="H234" s="309" t="inlineStr"/>
    </row>
    <row r="235">
      <c r="A235" s="621" t="n">
        <v>233</v>
      </c>
      <c r="B235" s="309" t="n">
        <v>234</v>
      </c>
      <c r="C235" s="309" t="n">
        <v>234</v>
      </c>
      <c r="D235" s="309" t="inlineStr"/>
      <c r="E235" s="309" t="inlineStr"/>
      <c r="F235" s="309" t="inlineStr"/>
      <c r="G235" s="309" t="inlineStr"/>
      <c r="H235" s="309" t="inlineStr"/>
    </row>
    <row r="236">
      <c r="A236" s="621" t="n">
        <v>234</v>
      </c>
      <c r="B236" s="309" t="n">
        <v>303.222222222222</v>
      </c>
      <c r="C236" s="309" t="n">
        <v>303.222222222222</v>
      </c>
      <c r="D236" s="309" t="inlineStr"/>
      <c r="E236" s="309" t="inlineStr"/>
      <c r="F236" s="309" t="inlineStr"/>
      <c r="G236" s="309" t="inlineStr"/>
      <c r="H236" s="309" t="inlineStr"/>
    </row>
    <row r="237">
      <c r="A237" s="621" t="n">
        <v>235</v>
      </c>
      <c r="B237" s="309" t="n">
        <v>307.444444444444</v>
      </c>
      <c r="C237" s="309" t="n">
        <v>307.444444444444</v>
      </c>
      <c r="D237" s="309" t="inlineStr"/>
      <c r="E237" s="309" t="inlineStr"/>
      <c r="F237" s="309" t="inlineStr"/>
      <c r="G237" s="309" t="inlineStr"/>
      <c r="H237" s="309" t="inlineStr"/>
    </row>
    <row r="238">
      <c r="A238" s="621" t="n">
        <v>236</v>
      </c>
      <c r="B238" s="309" t="n">
        <v>293.125</v>
      </c>
      <c r="C238" s="309" t="n">
        <v>293.125</v>
      </c>
      <c r="D238" s="309" t="inlineStr"/>
      <c r="E238" s="309" t="inlineStr"/>
      <c r="F238" s="309" t="inlineStr"/>
      <c r="G238" s="309" t="inlineStr"/>
      <c r="H238" s="309" t="inlineStr"/>
    </row>
    <row r="239">
      <c r="A239" s="621" t="n">
        <v>237</v>
      </c>
      <c r="B239" s="309" t="n">
        <v>236.5</v>
      </c>
      <c r="C239" s="309" t="n">
        <v>236.5</v>
      </c>
      <c r="D239" s="309" t="inlineStr"/>
      <c r="E239" s="309" t="inlineStr"/>
      <c r="F239" s="309" t="inlineStr"/>
      <c r="G239" s="309" t="inlineStr"/>
      <c r="H239" s="309" t="inlineStr"/>
    </row>
    <row r="240">
      <c r="A240" s="621" t="n">
        <v>238</v>
      </c>
      <c r="B240" s="309" t="n">
        <v>303.222222222222</v>
      </c>
      <c r="C240" s="309" t="n">
        <v>303.222222222222</v>
      </c>
      <c r="D240" s="309" t="inlineStr"/>
      <c r="E240" s="309" t="inlineStr"/>
      <c r="F240" s="309" t="inlineStr"/>
      <c r="G240" s="309" t="inlineStr"/>
      <c r="H240" s="309" t="inlineStr"/>
    </row>
    <row r="241">
      <c r="A241" s="621" t="n">
        <v>239</v>
      </c>
      <c r="B241" s="309" t="n">
        <v>307.444444444444</v>
      </c>
      <c r="C241" s="309" t="n">
        <v>307.444444444444</v>
      </c>
      <c r="D241" s="309" t="inlineStr"/>
      <c r="E241" s="309" t="inlineStr"/>
      <c r="F241" s="309" t="inlineStr"/>
      <c r="G241" s="309" t="inlineStr"/>
      <c r="H241" s="309" t="inlineStr"/>
    </row>
    <row r="242">
      <c r="A242" s="621" t="n">
        <v>240</v>
      </c>
      <c r="B242" s="309" t="n">
        <v>293.125</v>
      </c>
      <c r="C242" s="309" t="n">
        <v>293.125</v>
      </c>
      <c r="D242" s="309" t="inlineStr"/>
      <c r="E242" s="309" t="inlineStr"/>
      <c r="F242" s="309" t="inlineStr"/>
      <c r="G242" s="309" t="inlineStr"/>
      <c r="H242" s="309" t="inlineStr"/>
    </row>
    <row r="243">
      <c r="A243" s="621" t="n">
        <v>241</v>
      </c>
      <c r="B243" s="309" t="n">
        <v>362.9</v>
      </c>
      <c r="C243" s="309" t="n">
        <v>362.9</v>
      </c>
      <c r="D243" s="309" t="inlineStr"/>
      <c r="E243" s="309" t="inlineStr"/>
      <c r="F243" s="309" t="inlineStr"/>
      <c r="G243" s="309" t="inlineStr"/>
      <c r="H243" s="309" t="inlineStr"/>
    </row>
    <row r="244">
      <c r="A244" s="621" t="n">
        <v>242</v>
      </c>
      <c r="B244" s="309" t="n">
        <v>344</v>
      </c>
      <c r="C244" s="309" t="n">
        <v>344</v>
      </c>
      <c r="D244" s="309" t="inlineStr"/>
      <c r="E244" s="309" t="inlineStr"/>
      <c r="F244" s="309" t="inlineStr"/>
      <c r="G244" s="309" t="inlineStr"/>
      <c r="H244" s="309" t="inlineStr"/>
    </row>
    <row r="245">
      <c r="A245" s="621" t="n">
        <v>243</v>
      </c>
      <c r="B245" s="309" t="n">
        <v>317.222222222222</v>
      </c>
      <c r="C245" s="309" t="n">
        <v>317.222222222222</v>
      </c>
      <c r="D245" s="309" t="inlineStr"/>
      <c r="E245" s="309" t="inlineStr"/>
      <c r="F245" s="309" t="inlineStr"/>
      <c r="G245" s="309" t="inlineStr"/>
      <c r="H245" s="309" t="inlineStr"/>
    </row>
    <row r="246">
      <c r="A246" s="621" t="n">
        <v>244</v>
      </c>
      <c r="B246" s="309" t="n">
        <v>279</v>
      </c>
      <c r="C246" s="309" t="n">
        <v>279</v>
      </c>
      <c r="D246" s="309" t="inlineStr"/>
      <c r="E246" s="309" t="inlineStr"/>
      <c r="F246" s="309" t="inlineStr"/>
      <c r="G246" s="309" t="inlineStr"/>
      <c r="H246" s="309" t="inlineStr"/>
    </row>
    <row r="247">
      <c r="A247" s="621" t="n">
        <v>245</v>
      </c>
      <c r="B247" s="309" t="n">
        <v>279</v>
      </c>
      <c r="C247" s="309" t="n">
        <v>279</v>
      </c>
      <c r="D247" s="309" t="inlineStr"/>
      <c r="E247" s="309" t="inlineStr"/>
      <c r="F247" s="309" t="inlineStr"/>
      <c r="G247" s="309" t="inlineStr"/>
      <c r="H247" s="309" t="inlineStr"/>
    </row>
    <row r="248">
      <c r="A248" s="621" t="n">
        <v>246</v>
      </c>
      <c r="B248" s="309" t="n">
        <v>252.166666666667</v>
      </c>
      <c r="C248" s="309" t="n">
        <v>252.166666666667</v>
      </c>
      <c r="D248" s="309" t="inlineStr"/>
      <c r="E248" s="309" t="inlineStr"/>
      <c r="F248" s="309" t="inlineStr"/>
      <c r="G248" s="309" t="inlineStr"/>
      <c r="H248" s="309" t="inlineStr"/>
    </row>
    <row r="249">
      <c r="A249" s="621" t="n">
        <v>247</v>
      </c>
      <c r="B249" s="309" t="n">
        <v>250.5</v>
      </c>
      <c r="C249" s="309" t="n">
        <v>250.5</v>
      </c>
      <c r="D249" s="309" t="inlineStr"/>
      <c r="E249" s="309" t="inlineStr"/>
      <c r="F249" s="309" t="inlineStr"/>
      <c r="G249" s="309" t="inlineStr"/>
      <c r="H249" s="309" t="inlineStr"/>
    </row>
    <row r="250">
      <c r="A250" s="621" t="n">
        <v>248</v>
      </c>
      <c r="B250" s="309" t="n">
        <v>254.666666666667</v>
      </c>
      <c r="C250" s="309" t="n">
        <v>254.666666666667</v>
      </c>
      <c r="D250" s="309" t="inlineStr"/>
      <c r="E250" s="309" t="inlineStr"/>
      <c r="F250" s="309" t="inlineStr"/>
      <c r="G250" s="309" t="inlineStr"/>
      <c r="H250" s="309" t="inlineStr"/>
    </row>
    <row r="251">
      <c r="A251" s="621" t="n">
        <v>249</v>
      </c>
      <c r="B251" s="309" t="n">
        <v>267</v>
      </c>
      <c r="C251" s="309" t="n">
        <v>267</v>
      </c>
      <c r="D251" s="309" t="inlineStr"/>
      <c r="E251" s="309" t="inlineStr"/>
      <c r="F251" s="309" t="inlineStr"/>
      <c r="G251" s="309" t="inlineStr"/>
      <c r="H251" s="309" t="inlineStr"/>
    </row>
    <row r="252">
      <c r="A252" s="621" t="n">
        <v>250</v>
      </c>
      <c r="B252" s="309" t="n">
        <v>303.222222222222</v>
      </c>
      <c r="C252" s="309" t="n">
        <v>303.222222222222</v>
      </c>
      <c r="D252" s="309" t="inlineStr"/>
      <c r="E252" s="309" t="inlineStr"/>
      <c r="F252" s="309" t="inlineStr"/>
      <c r="G252" s="309" t="inlineStr"/>
      <c r="H252" s="309" t="inlineStr"/>
    </row>
    <row r="253">
      <c r="A253" s="621" t="n">
        <v>251</v>
      </c>
      <c r="B253" s="309" t="n">
        <v>321.666666666667</v>
      </c>
      <c r="C253" s="309" t="n">
        <v>321.666666666667</v>
      </c>
      <c r="D253" s="309" t="inlineStr"/>
      <c r="E253" s="309" t="inlineStr"/>
      <c r="F253" s="309" t="inlineStr"/>
      <c r="G253" s="309" t="inlineStr"/>
      <c r="H253" s="309" t="inlineStr"/>
    </row>
    <row r="254">
      <c r="A254" s="621" t="n">
        <v>252</v>
      </c>
      <c r="B254" s="309" t="n">
        <v>321.666666666667</v>
      </c>
      <c r="C254" s="309" t="n">
        <v>321.666666666667</v>
      </c>
      <c r="D254" s="309" t="inlineStr"/>
      <c r="E254" s="309" t="inlineStr"/>
      <c r="F254" s="309" t="inlineStr"/>
      <c r="G254" s="309" t="inlineStr"/>
      <c r="H254" s="309" t="inlineStr"/>
    </row>
    <row r="255">
      <c r="A255" s="621" t="n">
        <v>253</v>
      </c>
      <c r="B255" s="309" t="n">
        <v>323</v>
      </c>
      <c r="C255" s="309" t="n">
        <v>323</v>
      </c>
      <c r="D255" s="309" t="inlineStr"/>
      <c r="E255" s="309" t="inlineStr"/>
      <c r="F255" s="309" t="inlineStr"/>
      <c r="G255" s="309" t="inlineStr"/>
      <c r="H255" s="309" t="inlineStr"/>
    </row>
    <row r="256">
      <c r="A256" s="621" t="n">
        <v>254</v>
      </c>
      <c r="B256" s="309" t="n">
        <v>395.909090909091</v>
      </c>
      <c r="C256" s="309" t="n">
        <v>395.909090909091</v>
      </c>
      <c r="D256" s="309" t="inlineStr"/>
      <c r="E256" s="309" t="inlineStr"/>
      <c r="F256" s="309" t="inlineStr"/>
      <c r="G256" s="309" t="inlineStr"/>
      <c r="H256" s="309" t="inlineStr"/>
    </row>
    <row r="257">
      <c r="A257" s="621" t="n">
        <v>255</v>
      </c>
      <c r="B257" s="309" t="n">
        <v>404.090909090909</v>
      </c>
      <c r="C257" s="309" t="n">
        <v>404.090909090909</v>
      </c>
      <c r="D257" s="309" t="inlineStr"/>
      <c r="E257" s="309" t="inlineStr"/>
      <c r="F257" s="309" t="inlineStr"/>
      <c r="G257" s="309" t="inlineStr"/>
      <c r="H257" s="309" t="inlineStr"/>
    </row>
    <row r="258">
      <c r="A258" s="621" t="n">
        <v>256</v>
      </c>
      <c r="B258" s="309" t="n">
        <v>392.727272727273</v>
      </c>
      <c r="C258" s="309" t="n">
        <v>392.727272727273</v>
      </c>
      <c r="D258" s="309" t="inlineStr"/>
      <c r="E258" s="309" t="inlineStr"/>
      <c r="F258" s="309" t="inlineStr"/>
      <c r="G258" s="309" t="inlineStr"/>
      <c r="H258" s="309" t="inlineStr"/>
    </row>
    <row r="259">
      <c r="A259" s="621" t="n">
        <v>257</v>
      </c>
      <c r="B259" s="309" t="n">
        <v>396.727272727273</v>
      </c>
      <c r="C259" s="309" t="n">
        <v>396.727272727273</v>
      </c>
      <c r="D259" s="309" t="inlineStr"/>
      <c r="E259" s="309" t="inlineStr"/>
      <c r="F259" s="309" t="inlineStr"/>
      <c r="G259" s="309" t="inlineStr"/>
      <c r="H259" s="309" t="inlineStr"/>
    </row>
    <row r="260">
      <c r="A260" s="621" t="n">
        <v>258</v>
      </c>
      <c r="B260" s="309" t="n">
        <v>492.6875</v>
      </c>
      <c r="C260" s="309" t="n">
        <v>492.6875</v>
      </c>
      <c r="D260" s="309" t="inlineStr"/>
      <c r="E260" s="309" t="inlineStr"/>
      <c r="F260" s="309" t="inlineStr"/>
      <c r="G260" s="309" t="inlineStr"/>
      <c r="H260" s="309" t="inlineStr"/>
    </row>
    <row r="261">
      <c r="A261" s="621" t="n">
        <v>259</v>
      </c>
      <c r="B261" s="309" t="n">
        <v>432</v>
      </c>
      <c r="C261" s="309" t="n">
        <v>432</v>
      </c>
      <c r="D261" s="309" t="inlineStr"/>
      <c r="E261" s="309" t="inlineStr"/>
      <c r="F261" s="309" t="inlineStr"/>
      <c r="G261" s="309" t="inlineStr"/>
      <c r="H261" s="309" t="inlineStr"/>
    </row>
    <row r="262">
      <c r="A262" s="621" t="n">
        <v>260</v>
      </c>
      <c r="B262" s="309" t="n">
        <v>443.384615384615</v>
      </c>
      <c r="C262" s="309" t="n">
        <v>443.384615384615</v>
      </c>
      <c r="D262" s="309" t="inlineStr"/>
      <c r="E262" s="309" t="inlineStr"/>
      <c r="F262" s="309" t="inlineStr"/>
      <c r="G262" s="309" t="inlineStr"/>
      <c r="H262" s="309" t="inlineStr"/>
    </row>
    <row r="263">
      <c r="A263" s="621" t="n">
        <v>261</v>
      </c>
      <c r="B263" s="309" t="n">
        <v>431.230769230769</v>
      </c>
      <c r="C263" s="309" t="n">
        <v>431.230769230769</v>
      </c>
      <c r="D263" s="309" t="inlineStr"/>
      <c r="E263" s="309" t="inlineStr"/>
      <c r="F263" s="309" t="inlineStr"/>
      <c r="G263" s="309" t="inlineStr"/>
      <c r="H263" s="309" t="inlineStr"/>
    </row>
    <row r="264">
      <c r="A264" s="621" t="n">
        <v>262</v>
      </c>
      <c r="B264" s="309" t="n">
        <v>413</v>
      </c>
      <c r="C264" s="309" t="n">
        <v>413</v>
      </c>
      <c r="D264" s="309" t="inlineStr"/>
      <c r="E264" s="309" t="inlineStr"/>
      <c r="F264" s="309" t="inlineStr"/>
      <c r="G264" s="309" t="inlineStr"/>
      <c r="H264" s="309" t="inlineStr"/>
    </row>
    <row r="265">
      <c r="A265" s="621" t="n">
        <v>263</v>
      </c>
      <c r="B265" s="309" t="n">
        <v>365.6</v>
      </c>
      <c r="C265" s="309" t="n">
        <v>365.6</v>
      </c>
      <c r="D265" s="309" t="inlineStr"/>
      <c r="E265" s="309" t="inlineStr"/>
      <c r="F265" s="309" t="inlineStr"/>
      <c r="G265" s="309" t="inlineStr"/>
      <c r="H265" s="309" t="inlineStr"/>
    </row>
    <row r="266">
      <c r="A266" s="621" t="n">
        <v>264</v>
      </c>
      <c r="B266" s="309" t="n">
        <v>451.928571428571</v>
      </c>
      <c r="C266" s="309" t="n">
        <v>451.928571428571</v>
      </c>
      <c r="D266" s="309" t="inlineStr"/>
      <c r="E266" s="309" t="inlineStr"/>
      <c r="F266" s="309" t="inlineStr"/>
      <c r="G266" s="309" t="inlineStr"/>
      <c r="H266" s="309" t="inlineStr"/>
    </row>
    <row r="267">
      <c r="A267" s="621" t="n">
        <v>265</v>
      </c>
      <c r="B267" s="309" t="n">
        <v>394.545454545455</v>
      </c>
      <c r="C267" s="309" t="n">
        <v>394.545454545455</v>
      </c>
      <c r="D267" s="309" t="inlineStr"/>
      <c r="E267" s="309" t="inlineStr"/>
      <c r="F267" s="309" t="inlineStr"/>
      <c r="G267" s="309" t="inlineStr"/>
      <c r="H267" s="309" t="inlineStr"/>
    </row>
    <row r="268">
      <c r="A268" s="621" t="n">
        <v>266</v>
      </c>
      <c r="B268" s="309" t="n">
        <v>445.8</v>
      </c>
      <c r="C268" s="309" t="n">
        <v>445.8</v>
      </c>
      <c r="D268" s="309" t="inlineStr"/>
      <c r="E268" s="309" t="inlineStr"/>
      <c r="F268" s="309" t="inlineStr"/>
      <c r="G268" s="309" t="inlineStr"/>
      <c r="H268" s="309" t="inlineStr"/>
    </row>
    <row r="269">
      <c r="A269" s="621" t="n">
        <v>267</v>
      </c>
      <c r="B269" s="309" t="n">
        <v>449.7</v>
      </c>
      <c r="C269" s="309" t="n">
        <v>449.7</v>
      </c>
      <c r="D269" s="309" t="inlineStr"/>
      <c r="E269" s="309" t="inlineStr"/>
      <c r="F269" s="309" t="inlineStr"/>
      <c r="G269" s="309" t="inlineStr"/>
      <c r="H269" s="309" t="inlineStr"/>
    </row>
    <row r="270">
      <c r="A270" s="621" t="n">
        <v>268</v>
      </c>
      <c r="B270" s="309" t="n">
        <v>467.85</v>
      </c>
      <c r="C270" s="309" t="n">
        <v>467.85</v>
      </c>
      <c r="D270" s="309" t="inlineStr"/>
      <c r="E270" s="309" t="inlineStr"/>
      <c r="F270" s="309" t="inlineStr"/>
      <c r="G270" s="309" t="inlineStr"/>
      <c r="H270" s="309" t="inlineStr"/>
    </row>
    <row r="271">
      <c r="A271" s="621" t="n">
        <v>269</v>
      </c>
      <c r="B271" s="309" t="n">
        <v>356.6</v>
      </c>
      <c r="C271" s="309" t="n">
        <v>356.6</v>
      </c>
      <c r="D271" s="309" t="inlineStr"/>
      <c r="E271" s="309" t="inlineStr"/>
      <c r="F271" s="309" t="inlineStr"/>
      <c r="G271" s="309" t="inlineStr"/>
      <c r="H271" s="309" t="inlineStr"/>
    </row>
    <row r="272">
      <c r="A272" s="621" t="n">
        <v>270</v>
      </c>
      <c r="B272" s="309" t="n">
        <v>359.3</v>
      </c>
      <c r="C272" s="309" t="n">
        <v>359.3</v>
      </c>
      <c r="D272" s="309" t="inlineStr"/>
      <c r="E272" s="309" t="inlineStr"/>
      <c r="F272" s="309" t="inlineStr"/>
      <c r="G272" s="309" t="inlineStr"/>
      <c r="H272" s="309" t="inlineStr"/>
    </row>
    <row r="273">
      <c r="A273" s="621" t="n">
        <v>271</v>
      </c>
      <c r="B273" s="309" t="n">
        <v>358.4</v>
      </c>
      <c r="C273" s="309" t="n">
        <v>358.4</v>
      </c>
      <c r="D273" s="309" t="inlineStr"/>
      <c r="E273" s="309" t="inlineStr"/>
      <c r="F273" s="309" t="inlineStr"/>
      <c r="G273" s="309" t="inlineStr"/>
      <c r="H273" s="309" t="inlineStr"/>
    </row>
    <row r="274">
      <c r="A274" s="621" t="n">
        <v>272</v>
      </c>
      <c r="B274" s="309" t="n">
        <v>615</v>
      </c>
      <c r="C274" s="309" t="n">
        <v>615</v>
      </c>
      <c r="D274" s="309" t="inlineStr"/>
      <c r="E274" s="309" t="inlineStr"/>
      <c r="F274" s="309" t="inlineStr"/>
      <c r="G274" s="309" t="inlineStr"/>
      <c r="H274" s="309" t="inlineStr"/>
    </row>
    <row r="275">
      <c r="A275" s="621" t="n">
        <v>273</v>
      </c>
      <c r="B275" s="309" t="n">
        <v>464</v>
      </c>
      <c r="C275" s="309" t="n">
        <v>464</v>
      </c>
      <c r="D275" s="309" t="inlineStr"/>
      <c r="E275" s="309" t="inlineStr"/>
      <c r="F275" s="309" t="inlineStr"/>
      <c r="G275" s="309" t="inlineStr"/>
      <c r="H275" s="309" t="inlineStr"/>
    </row>
    <row r="276">
      <c r="A276" s="621" t="n">
        <v>274</v>
      </c>
      <c r="B276" s="309" t="n">
        <v>390</v>
      </c>
      <c r="C276" s="309" t="n">
        <v>390</v>
      </c>
      <c r="D276" s="309" t="inlineStr"/>
      <c r="E276" s="309" t="inlineStr"/>
      <c r="F276" s="309" t="inlineStr"/>
      <c r="G276" s="309" t="inlineStr"/>
      <c r="H276" s="309" t="inlineStr"/>
    </row>
    <row r="277">
      <c r="A277" s="621" t="n">
        <v>275</v>
      </c>
      <c r="B277" s="309" t="n">
        <v>344</v>
      </c>
      <c r="C277" s="309" t="n">
        <v>344</v>
      </c>
      <c r="D277" s="309" t="inlineStr"/>
      <c r="E277" s="309" t="inlineStr"/>
      <c r="F277" s="309" t="inlineStr"/>
      <c r="G277" s="309" t="inlineStr"/>
      <c r="H277" s="309" t="inlineStr"/>
    </row>
    <row r="278">
      <c r="A278" s="621" t="n">
        <v>276</v>
      </c>
      <c r="B278" s="309" t="n">
        <v>348</v>
      </c>
      <c r="C278" s="309" t="n">
        <v>348</v>
      </c>
      <c r="D278" s="309" t="inlineStr"/>
      <c r="E278" s="309" t="inlineStr"/>
      <c r="F278" s="309" t="inlineStr"/>
      <c r="G278" s="309" t="inlineStr"/>
      <c r="H278" s="309" t="inlineStr"/>
    </row>
    <row r="279">
      <c r="A279" s="621" t="n">
        <v>277</v>
      </c>
      <c r="B279" s="309" t="n">
        <v>354</v>
      </c>
      <c r="C279" s="309" t="n">
        <v>354</v>
      </c>
      <c r="D279" s="309" t="inlineStr"/>
      <c r="E279" s="309" t="inlineStr"/>
      <c r="F279" s="309" t="inlineStr"/>
      <c r="G279" s="309" t="inlineStr"/>
      <c r="H279" s="309" t="inlineStr"/>
    </row>
    <row r="280">
      <c r="A280" s="621" t="n">
        <v>278</v>
      </c>
      <c r="B280" s="309" t="inlineStr"/>
      <c r="C280" s="309" t="inlineStr"/>
      <c r="D280" s="309" t="inlineStr"/>
      <c r="E280" s="309" t="inlineStr"/>
      <c r="F280" s="309" t="inlineStr"/>
      <c r="G280" s="309" t="inlineStr"/>
      <c r="H280" s="309" t="inlineStr"/>
    </row>
    <row r="281">
      <c r="A281" s="621" t="n">
        <v>279</v>
      </c>
      <c r="B281" s="309" t="inlineStr"/>
      <c r="C281" s="309" t="inlineStr"/>
      <c r="D281" s="309" t="inlineStr"/>
      <c r="E281" s="309" t="inlineStr"/>
      <c r="F281" s="309" t="inlineStr"/>
      <c r="G281" s="309" t="inlineStr"/>
      <c r="H281" s="309" t="inlineStr"/>
    </row>
    <row r="282">
      <c r="A282" s="621" t="n">
        <v>280</v>
      </c>
      <c r="B282" s="309" t="inlineStr"/>
      <c r="C282" s="309" t="inlineStr"/>
      <c r="D282" s="309" t="inlineStr"/>
      <c r="E282" s="309" t="inlineStr"/>
      <c r="F282" s="309" t="inlineStr"/>
      <c r="G282" s="309" t="inlineStr"/>
      <c r="H282" s="309" t="inlineStr"/>
    </row>
    <row r="283">
      <c r="A283" s="621" t="n">
        <v>281</v>
      </c>
      <c r="B283" s="309" t="inlineStr"/>
      <c r="C283" s="309" t="n">
        <v>380.8555555555556</v>
      </c>
      <c r="D283" s="309" t="inlineStr">
        <is>
          <t>{'Cu', 'aust_temp', 'ausf_czas', 'Mo', 'aust_czas', 'Ni', 'grubosc', 'Mn'}</t>
        </is>
      </c>
      <c r="E283" s="309" t="n">
        <v>17</v>
      </c>
      <c r="F283" s="309" t="inlineStr">
        <is>
          <t>['ausf_temp']</t>
        </is>
      </c>
      <c r="G283" s="309" t="inlineStr">
        <is>
          <t>[-0.7304660110543132]</t>
        </is>
      </c>
      <c r="H283" s="309" t="inlineStr">
        <is>
          <t>[277.2, 462.533333333333]</t>
        </is>
      </c>
    </row>
    <row r="284">
      <c r="A284" s="621" t="n">
        <v>282</v>
      </c>
      <c r="B284" s="309" t="inlineStr"/>
      <c r="C284" s="309" t="inlineStr"/>
      <c r="D284" s="309" t="inlineStr"/>
      <c r="E284" s="309" t="inlineStr"/>
      <c r="F284" s="309" t="inlineStr"/>
      <c r="G284" s="309" t="inlineStr"/>
      <c r="H284" s="309" t="inlineStr"/>
    </row>
    <row r="285">
      <c r="A285" s="621" t="n">
        <v>283</v>
      </c>
      <c r="B285" s="309" t="inlineStr"/>
      <c r="C285" s="309" t="inlineStr"/>
      <c r="D285" s="309" t="inlineStr"/>
      <c r="E285" s="309" t="inlineStr"/>
      <c r="F285" s="309" t="inlineStr"/>
      <c r="G285" s="309" t="inlineStr"/>
      <c r="H285" s="309" t="inlineStr"/>
    </row>
    <row r="286">
      <c r="A286" s="621" t="n">
        <v>284</v>
      </c>
      <c r="B286" s="309" t="inlineStr"/>
      <c r="C286" s="309" t="inlineStr"/>
      <c r="D286" s="309" t="inlineStr"/>
      <c r="E286" s="309" t="inlineStr"/>
      <c r="F286" s="309" t="inlineStr"/>
      <c r="G286" s="309" t="inlineStr"/>
      <c r="H286" s="309" t="inlineStr"/>
    </row>
    <row r="287">
      <c r="A287" s="621" t="n">
        <v>285</v>
      </c>
      <c r="B287" s="309" t="inlineStr"/>
      <c r="C287" s="309" t="inlineStr"/>
      <c r="D287" s="309" t="inlineStr"/>
      <c r="E287" s="309" t="inlineStr"/>
      <c r="F287" s="309" t="inlineStr"/>
      <c r="G287" s="309" t="inlineStr"/>
      <c r="H287" s="309" t="inlineStr"/>
    </row>
    <row r="288">
      <c r="A288" s="621" t="n">
        <v>286</v>
      </c>
      <c r="B288" s="309" t="inlineStr"/>
      <c r="C288" s="309" t="inlineStr"/>
      <c r="D288" s="309" t="inlineStr"/>
      <c r="E288" s="309" t="inlineStr"/>
      <c r="F288" s="309" t="inlineStr"/>
      <c r="G288" s="309" t="inlineStr"/>
      <c r="H288" s="309" t="inlineStr"/>
    </row>
    <row r="289">
      <c r="A289" s="621" t="n">
        <v>287</v>
      </c>
      <c r="B289" s="309" t="inlineStr"/>
      <c r="C289" s="309" t="inlineStr"/>
      <c r="D289" s="309" t="inlineStr"/>
      <c r="E289" s="309" t="inlineStr"/>
      <c r="F289" s="309" t="inlineStr"/>
      <c r="G289" s="309" t="inlineStr"/>
      <c r="H289" s="309" t="inlineStr"/>
    </row>
    <row r="290">
      <c r="A290" s="621" t="n">
        <v>288</v>
      </c>
      <c r="B290" s="309" t="inlineStr"/>
      <c r="C290" s="309" t="n">
        <v>359.1450980392157</v>
      </c>
      <c r="D290" s="309" t="inlineStr">
        <is>
          <t>{'Cu', 'aust_temp', 'ausf_czas', 'Mo', 'aust_czas', 'Ni', 'grubosc', 'Mn'}</t>
        </is>
      </c>
      <c r="E290" s="309" t="n">
        <v>17</v>
      </c>
      <c r="F290" s="309" t="inlineStr">
        <is>
          <t>['ausf_temp']</t>
        </is>
      </c>
      <c r="G290" s="309" t="inlineStr">
        <is>
          <t>[-0.7304660110543132]</t>
        </is>
      </c>
      <c r="H290" s="309" t="inlineStr">
        <is>
          <t>[277.2, 462.533333333333]</t>
        </is>
      </c>
    </row>
    <row r="291">
      <c r="A291" s="621" t="n">
        <v>289</v>
      </c>
      <c r="B291" s="309" t="inlineStr"/>
      <c r="C291" s="309" t="inlineStr"/>
      <c r="D291" s="309" t="inlineStr"/>
      <c r="E291" s="309" t="inlineStr"/>
      <c r="F291" s="309" t="inlineStr"/>
      <c r="G291" s="309" t="inlineStr"/>
      <c r="H291" s="309" t="inlineStr"/>
    </row>
    <row r="292">
      <c r="A292" s="621" t="n">
        <v>290</v>
      </c>
      <c r="B292" s="309" t="inlineStr"/>
      <c r="C292" s="309" t="inlineStr"/>
      <c r="D292" s="309" t="inlineStr"/>
      <c r="E292" s="309" t="inlineStr"/>
      <c r="F292" s="309" t="inlineStr"/>
      <c r="G292" s="309" t="inlineStr"/>
      <c r="H292" s="309" t="inlineStr"/>
    </row>
    <row r="293">
      <c r="A293" s="621" t="n">
        <v>291</v>
      </c>
      <c r="B293" s="309" t="inlineStr"/>
      <c r="C293" s="309" t="inlineStr"/>
      <c r="D293" s="309" t="inlineStr"/>
      <c r="E293" s="309" t="inlineStr"/>
      <c r="F293" s="309" t="inlineStr"/>
      <c r="G293" s="309" t="inlineStr"/>
      <c r="H293" s="309" t="inlineStr"/>
    </row>
    <row r="294">
      <c r="A294" s="621" t="n">
        <v>292</v>
      </c>
      <c r="B294" s="309" t="inlineStr"/>
      <c r="C294" s="309" t="inlineStr"/>
      <c r="D294" s="309" t="inlineStr"/>
      <c r="E294" s="309" t="inlineStr"/>
      <c r="F294" s="309" t="inlineStr"/>
      <c r="G294" s="309" t="inlineStr"/>
      <c r="H294" s="309" t="inlineStr"/>
    </row>
    <row r="295">
      <c r="A295" s="621" t="n">
        <v>293</v>
      </c>
      <c r="B295" s="309" t="inlineStr"/>
      <c r="C295" s="309" t="inlineStr"/>
      <c r="D295" s="309" t="inlineStr"/>
      <c r="E295" s="309" t="inlineStr"/>
      <c r="F295" s="309" t="inlineStr"/>
      <c r="G295" s="309" t="inlineStr"/>
      <c r="H295" s="309" t="inlineStr"/>
    </row>
    <row r="296">
      <c r="A296" s="621" t="n">
        <v>294</v>
      </c>
      <c r="B296" s="309" t="inlineStr"/>
      <c r="C296" s="309" t="inlineStr"/>
      <c r="D296" s="309" t="inlineStr"/>
      <c r="E296" s="309" t="inlineStr"/>
      <c r="F296" s="309" t="inlineStr"/>
      <c r="G296" s="309" t="inlineStr"/>
      <c r="H296" s="309" t="inlineStr"/>
    </row>
    <row r="297">
      <c r="A297" s="621" t="n">
        <v>295</v>
      </c>
      <c r="B297" s="309" t="inlineStr"/>
      <c r="C297" s="309" t="n">
        <v>337.4346405228758</v>
      </c>
      <c r="D297" s="309" t="inlineStr">
        <is>
          <t>{'Cu', 'aust_temp', 'ausf_czas', 'Mo', 'aust_czas', 'Ni', 'grubosc', 'Mn'}</t>
        </is>
      </c>
      <c r="E297" s="309" t="n">
        <v>17</v>
      </c>
      <c r="F297" s="309" t="inlineStr">
        <is>
          <t>['ausf_temp']</t>
        </is>
      </c>
      <c r="G297" s="309" t="inlineStr">
        <is>
          <t>[-0.7304660110543132]</t>
        </is>
      </c>
      <c r="H297" s="309" t="inlineStr">
        <is>
          <t>[277.2, 462.533333333333]</t>
        </is>
      </c>
    </row>
    <row r="298">
      <c r="A298" s="621" t="n">
        <v>296</v>
      </c>
      <c r="B298" s="309" t="n">
        <v>336</v>
      </c>
      <c r="C298" s="309" t="n">
        <v>336</v>
      </c>
      <c r="D298" s="309" t="inlineStr"/>
      <c r="E298" s="309" t="inlineStr"/>
      <c r="F298" s="309" t="inlineStr"/>
      <c r="G298" s="309" t="inlineStr"/>
      <c r="H298" s="309" t="inlineStr"/>
    </row>
    <row r="299">
      <c r="A299" s="621" t="n">
        <v>297</v>
      </c>
      <c r="B299" s="309" t="inlineStr"/>
      <c r="C299" s="309" t="inlineStr"/>
      <c r="D299" s="309" t="inlineStr"/>
      <c r="E299" s="309" t="inlineStr"/>
      <c r="F299" s="309" t="inlineStr"/>
      <c r="G299" s="309" t="inlineStr"/>
      <c r="H299" s="309" t="inlineStr"/>
    </row>
    <row r="300">
      <c r="A300" s="621" t="n">
        <v>298</v>
      </c>
      <c r="B300" s="309" t="inlineStr"/>
      <c r="C300" s="309" t="inlineStr"/>
      <c r="D300" s="309" t="inlineStr"/>
      <c r="E300" s="309" t="inlineStr"/>
      <c r="F300" s="309" t="inlineStr"/>
      <c r="G300" s="309" t="inlineStr"/>
      <c r="H300" s="309" t="inlineStr"/>
    </row>
    <row r="301">
      <c r="A301" s="621" t="n">
        <v>299</v>
      </c>
      <c r="B301" s="309" t="inlineStr"/>
      <c r="C301" s="309" t="inlineStr"/>
      <c r="D301" s="309" t="inlineStr"/>
      <c r="E301" s="309" t="inlineStr"/>
      <c r="F301" s="309" t="inlineStr"/>
      <c r="G301" s="309" t="inlineStr"/>
      <c r="H301" s="309" t="inlineStr"/>
    </row>
    <row r="302">
      <c r="A302" s="621" t="n">
        <v>300</v>
      </c>
      <c r="B302" s="309" t="inlineStr"/>
      <c r="C302" s="309" t="inlineStr"/>
      <c r="D302" s="309" t="inlineStr"/>
      <c r="E302" s="309" t="inlineStr"/>
      <c r="F302" s="309" t="inlineStr"/>
      <c r="G302" s="309" t="inlineStr"/>
      <c r="H302" s="309" t="inlineStr"/>
    </row>
    <row r="303">
      <c r="A303" s="621" t="n">
        <v>301</v>
      </c>
      <c r="B303" s="309" t="inlineStr"/>
      <c r="C303" s="309" t="inlineStr"/>
      <c r="D303" s="309" t="inlineStr"/>
      <c r="E303" s="309" t="inlineStr"/>
      <c r="F303" s="309" t="inlineStr"/>
      <c r="G303" s="309" t="inlineStr"/>
      <c r="H303" s="309" t="inlineStr"/>
    </row>
    <row r="304">
      <c r="A304" s="621" t="n">
        <v>302</v>
      </c>
      <c r="B304" s="309" t="inlineStr"/>
      <c r="C304" s="309" t="n">
        <v>315.7241830065359</v>
      </c>
      <c r="D304" s="309" t="inlineStr">
        <is>
          <t>{'Cu', 'aust_temp', 'ausf_czas', 'Mo', 'aust_czas', 'Ni', 'grubosc', 'Mn'}</t>
        </is>
      </c>
      <c r="E304" s="309" t="n">
        <v>17</v>
      </c>
      <c r="F304" s="309" t="inlineStr">
        <is>
          <t>['ausf_temp']</t>
        </is>
      </c>
      <c r="G304" s="309" t="inlineStr">
        <is>
          <t>[-0.7304660110543132]</t>
        </is>
      </c>
      <c r="H304" s="309" t="inlineStr">
        <is>
          <t>[277.2, 462.533333333333]</t>
        </is>
      </c>
    </row>
    <row r="305">
      <c r="A305" s="621" t="n">
        <v>303</v>
      </c>
      <c r="B305" s="309" t="inlineStr"/>
      <c r="C305" s="309" t="inlineStr"/>
      <c r="D305" s="309" t="inlineStr"/>
      <c r="E305" s="309" t="inlineStr"/>
      <c r="F305" s="309" t="inlineStr"/>
      <c r="G305" s="309" t="inlineStr"/>
      <c r="H305" s="309" t="inlineStr"/>
    </row>
    <row r="306">
      <c r="A306" s="621" t="n">
        <v>304</v>
      </c>
      <c r="B306" s="309" t="inlineStr"/>
      <c r="C306" s="309" t="inlineStr"/>
      <c r="D306" s="309" t="inlineStr"/>
      <c r="E306" s="309" t="inlineStr"/>
      <c r="F306" s="309" t="inlineStr"/>
      <c r="G306" s="309" t="inlineStr"/>
      <c r="H306" s="309" t="inlineStr"/>
    </row>
    <row r="307">
      <c r="A307" s="621" t="n">
        <v>305</v>
      </c>
      <c r="B307" s="309" t="inlineStr"/>
      <c r="C307" s="309" t="inlineStr"/>
      <c r="D307" s="309" t="inlineStr"/>
      <c r="E307" s="309" t="inlineStr"/>
      <c r="F307" s="309" t="inlineStr"/>
      <c r="G307" s="309" t="inlineStr"/>
      <c r="H307" s="309" t="inlineStr"/>
    </row>
    <row r="308">
      <c r="A308" s="621" t="n">
        <v>306</v>
      </c>
      <c r="B308" s="309" t="inlineStr"/>
      <c r="C308" s="309" t="inlineStr"/>
      <c r="D308" s="309" t="inlineStr"/>
      <c r="E308" s="309" t="inlineStr"/>
      <c r="F308" s="309" t="inlineStr"/>
      <c r="G308" s="309" t="inlineStr"/>
      <c r="H308" s="309" t="inlineStr"/>
    </row>
    <row r="309">
      <c r="A309" s="621" t="n">
        <v>307</v>
      </c>
      <c r="B309" s="309" t="inlineStr"/>
      <c r="C309" s="309" t="inlineStr"/>
      <c r="D309" s="309" t="inlineStr"/>
      <c r="E309" s="309" t="inlineStr"/>
      <c r="F309" s="309" t="inlineStr"/>
      <c r="G309" s="309" t="inlineStr"/>
      <c r="H309" s="309" t="inlineStr"/>
    </row>
    <row r="310">
      <c r="A310" s="621" t="n">
        <v>308</v>
      </c>
      <c r="B310" s="309" t="inlineStr"/>
      <c r="C310" s="309" t="inlineStr"/>
      <c r="D310" s="309" t="inlineStr"/>
      <c r="E310" s="309" t="inlineStr"/>
      <c r="F310" s="309" t="inlineStr"/>
      <c r="G310" s="309" t="inlineStr"/>
      <c r="H310" s="309" t="inlineStr"/>
    </row>
    <row r="311">
      <c r="A311" s="621" t="n">
        <v>309</v>
      </c>
      <c r="B311" s="309" t="inlineStr"/>
      <c r="C311" s="309" t="n">
        <v>294.013725490196</v>
      </c>
      <c r="D311" s="309" t="inlineStr">
        <is>
          <t>{'Cu', 'aust_temp', 'ausf_czas', 'Mo', 'aust_czas', 'Ni', 'grubosc', 'Mn'}</t>
        </is>
      </c>
      <c r="E311" s="309" t="n">
        <v>17</v>
      </c>
      <c r="F311" s="309" t="inlineStr">
        <is>
          <t>['ausf_temp']</t>
        </is>
      </c>
      <c r="G311" s="309" t="inlineStr">
        <is>
          <t>[-0.7304660110543132]</t>
        </is>
      </c>
      <c r="H311" s="309" t="inlineStr">
        <is>
          <t>[277.2, 462.533333333333]</t>
        </is>
      </c>
    </row>
    <row r="312">
      <c r="A312" s="621" t="n">
        <v>310</v>
      </c>
      <c r="B312" s="309" t="inlineStr"/>
      <c r="C312" s="309" t="inlineStr"/>
      <c r="D312" s="309" t="inlineStr"/>
      <c r="E312" s="309" t="inlineStr"/>
      <c r="F312" s="309" t="inlineStr"/>
      <c r="G312" s="309" t="inlineStr"/>
      <c r="H312" s="309" t="inlineStr"/>
    </row>
    <row r="313">
      <c r="A313" s="621" t="n">
        <v>311</v>
      </c>
      <c r="B313" s="309" t="inlineStr"/>
      <c r="C313" s="309" t="inlineStr"/>
      <c r="D313" s="309" t="inlineStr"/>
      <c r="E313" s="309" t="inlineStr"/>
      <c r="F313" s="309" t="inlineStr"/>
      <c r="G313" s="309" t="inlineStr"/>
      <c r="H313" s="309" t="inlineStr"/>
    </row>
    <row r="314">
      <c r="A314" s="621" t="n">
        <v>312</v>
      </c>
      <c r="B314" s="309" t="inlineStr"/>
      <c r="C314" s="309" t="inlineStr"/>
      <c r="D314" s="309" t="inlineStr"/>
      <c r="E314" s="309" t="inlineStr"/>
      <c r="F314" s="309" t="inlineStr"/>
      <c r="G314" s="309" t="inlineStr"/>
      <c r="H314" s="309" t="inlineStr"/>
    </row>
    <row r="315">
      <c r="A315" s="621" t="n">
        <v>313</v>
      </c>
      <c r="B315" s="309" t="inlineStr"/>
      <c r="C315" s="309" t="inlineStr"/>
      <c r="D315" s="309" t="inlineStr"/>
      <c r="E315" s="309" t="inlineStr"/>
      <c r="F315" s="309" t="inlineStr"/>
      <c r="G315" s="309" t="inlineStr"/>
      <c r="H315" s="309" t="inlineStr"/>
    </row>
    <row r="316">
      <c r="A316" s="621" t="n">
        <v>314</v>
      </c>
      <c r="B316" s="309" t="inlineStr"/>
      <c r="C316" s="309" t="inlineStr"/>
      <c r="D316" s="309" t="inlineStr"/>
      <c r="E316" s="309" t="inlineStr"/>
      <c r="F316" s="309" t="inlineStr"/>
      <c r="G316" s="309" t="inlineStr"/>
      <c r="H316" s="309" t="inlineStr"/>
    </row>
    <row r="317">
      <c r="A317" s="621" t="n">
        <v>315</v>
      </c>
      <c r="B317" s="309" t="inlineStr"/>
      <c r="C317" s="309" t="inlineStr"/>
      <c r="D317" s="309" t="inlineStr"/>
      <c r="E317" s="309" t="inlineStr"/>
      <c r="F317" s="309" t="inlineStr"/>
      <c r="G317" s="309" t="inlineStr"/>
      <c r="H317" s="309" t="inlineStr"/>
    </row>
    <row r="318">
      <c r="A318" s="621" t="n">
        <v>316</v>
      </c>
      <c r="B318" s="309" t="inlineStr"/>
      <c r="C318" s="309" t="n">
        <v>380.9452205882353</v>
      </c>
      <c r="D318" s="309" t="inlineStr">
        <is>
          <t>{'Cu', 'aust_temp', 'ausf_czas', 'Mo', 'aust_czas', 'Ni', 'grubosc', 'Mn'}</t>
        </is>
      </c>
      <c r="E318" s="309" t="n">
        <v>16</v>
      </c>
      <c r="F318" s="309" t="inlineStr">
        <is>
          <t>['ausf_temp']</t>
        </is>
      </c>
      <c r="G318" s="309" t="inlineStr">
        <is>
          <t>[-0.7304926055658196]</t>
        </is>
      </c>
      <c r="H318" s="309" t="inlineStr">
        <is>
          <t>[277.2, 462.533333333333]</t>
        </is>
      </c>
    </row>
    <row r="319">
      <c r="A319" s="621" t="n">
        <v>317</v>
      </c>
      <c r="B319" s="309" t="n">
        <v>462.533333333333</v>
      </c>
      <c r="C319" s="309" t="n">
        <v>462.533333333333</v>
      </c>
      <c r="D319" s="309" t="inlineStr"/>
      <c r="E319" s="309" t="inlineStr"/>
      <c r="F319" s="309" t="inlineStr"/>
      <c r="G319" s="309" t="inlineStr"/>
      <c r="H319" s="309" t="inlineStr"/>
    </row>
    <row r="320">
      <c r="A320" s="621" t="n">
        <v>318</v>
      </c>
      <c r="B320" s="309" t="inlineStr"/>
      <c r="C320" s="309" t="inlineStr"/>
      <c r="D320" s="309" t="inlineStr"/>
      <c r="E320" s="309" t="inlineStr"/>
      <c r="F320" s="309" t="inlineStr"/>
      <c r="G320" s="309" t="inlineStr"/>
      <c r="H320" s="309" t="inlineStr"/>
    </row>
    <row r="321">
      <c r="A321" s="621" t="n">
        <v>319</v>
      </c>
      <c r="B321" s="309" t="inlineStr"/>
      <c r="C321" s="309" t="inlineStr"/>
      <c r="D321" s="309" t="inlineStr"/>
      <c r="E321" s="309" t="inlineStr"/>
      <c r="F321" s="309" t="inlineStr"/>
      <c r="G321" s="309" t="inlineStr"/>
      <c r="H321" s="309" t="inlineStr"/>
    </row>
    <row r="322">
      <c r="A322" s="621" t="n">
        <v>320</v>
      </c>
      <c r="B322" s="309" t="inlineStr"/>
      <c r="C322" s="309" t="inlineStr"/>
      <c r="D322" s="309" t="inlineStr"/>
      <c r="E322" s="309" t="inlineStr"/>
      <c r="F322" s="309" t="inlineStr"/>
      <c r="G322" s="309" t="inlineStr"/>
      <c r="H322" s="309" t="inlineStr"/>
    </row>
    <row r="323">
      <c r="A323" s="621" t="n">
        <v>321</v>
      </c>
      <c r="B323" s="309" t="inlineStr"/>
      <c r="C323" s="309" t="inlineStr"/>
      <c r="D323" s="309" t="inlineStr"/>
      <c r="E323" s="309" t="inlineStr"/>
      <c r="F323" s="309" t="inlineStr"/>
      <c r="G323" s="309" t="inlineStr"/>
      <c r="H323" s="309" t="inlineStr"/>
    </row>
    <row r="324">
      <c r="A324" s="621" t="n">
        <v>322</v>
      </c>
      <c r="B324" s="309" t="inlineStr"/>
      <c r="C324" s="309" t="inlineStr"/>
      <c r="D324" s="309" t="inlineStr"/>
      <c r="E324" s="309" t="inlineStr"/>
      <c r="F324" s="309" t="inlineStr"/>
      <c r="G324" s="309" t="inlineStr"/>
      <c r="H324" s="309" t="inlineStr"/>
    </row>
    <row r="325">
      <c r="A325" s="621" t="n">
        <v>323</v>
      </c>
      <c r="B325" s="309" t="inlineStr"/>
      <c r="C325" s="309" t="n">
        <v>359.2347630718954</v>
      </c>
      <c r="D325" s="309" t="inlineStr">
        <is>
          <t>{'Cu', 'aust_temp', 'ausf_czas', 'Mo', 'aust_czas', 'Ni', 'grubosc', 'Mn'}</t>
        </is>
      </c>
      <c r="E325" s="309" t="n">
        <v>16</v>
      </c>
      <c r="F325" s="309" t="inlineStr">
        <is>
          <t>['ausf_temp']</t>
        </is>
      </c>
      <c r="G325" s="309" t="inlineStr">
        <is>
          <t>[-0.7304926055658196]</t>
        </is>
      </c>
      <c r="H325" s="309" t="inlineStr">
        <is>
          <t>[277.2, 462.533333333333]</t>
        </is>
      </c>
    </row>
    <row r="326">
      <c r="A326" s="621" t="n">
        <v>324</v>
      </c>
      <c r="B326" s="309" t="n">
        <v>369</v>
      </c>
      <c r="C326" s="309" t="n">
        <v>369</v>
      </c>
      <c r="D326" s="309" t="inlineStr"/>
      <c r="E326" s="309" t="inlineStr"/>
      <c r="F326" s="309" t="inlineStr"/>
      <c r="G326" s="309" t="inlineStr"/>
      <c r="H326" s="309" t="inlineStr"/>
    </row>
    <row r="327">
      <c r="A327" s="621" t="n">
        <v>325</v>
      </c>
      <c r="B327" s="309" t="inlineStr"/>
      <c r="C327" s="309" t="inlineStr"/>
      <c r="D327" s="309" t="inlineStr"/>
      <c r="E327" s="309" t="inlineStr"/>
      <c r="F327" s="309" t="inlineStr"/>
      <c r="G327" s="309" t="inlineStr"/>
      <c r="H327" s="309" t="inlineStr"/>
    </row>
    <row r="328">
      <c r="A328" s="621" t="n">
        <v>326</v>
      </c>
      <c r="B328" s="309" t="inlineStr"/>
      <c r="C328" s="309" t="inlineStr"/>
      <c r="D328" s="309" t="inlineStr"/>
      <c r="E328" s="309" t="inlineStr"/>
      <c r="F328" s="309" t="inlineStr"/>
      <c r="G328" s="309" t="inlineStr"/>
      <c r="H328" s="309" t="inlineStr"/>
    </row>
    <row r="329">
      <c r="A329" s="621" t="n">
        <v>327</v>
      </c>
      <c r="B329" s="309" t="inlineStr"/>
      <c r="C329" s="309" t="inlineStr"/>
      <c r="D329" s="309" t="inlineStr"/>
      <c r="E329" s="309" t="inlineStr"/>
      <c r="F329" s="309" t="inlineStr"/>
      <c r="G329" s="309" t="inlineStr"/>
      <c r="H329" s="309" t="inlineStr"/>
    </row>
    <row r="330">
      <c r="A330" s="621" t="n">
        <v>328</v>
      </c>
      <c r="B330" s="309" t="n">
        <v>332.444444444444</v>
      </c>
      <c r="C330" s="309" t="n">
        <v>332.444444444444</v>
      </c>
      <c r="D330" s="309" t="inlineStr"/>
      <c r="E330" s="309" t="inlineStr"/>
      <c r="F330" s="309" t="inlineStr"/>
      <c r="G330" s="309" t="inlineStr"/>
      <c r="H330" s="309" t="inlineStr"/>
    </row>
    <row r="331">
      <c r="A331" s="621" t="n">
        <v>329</v>
      </c>
      <c r="B331" s="309" t="n">
        <v>333.333333333333</v>
      </c>
      <c r="C331" s="309" t="n">
        <v>333.333333333333</v>
      </c>
      <c r="D331" s="309" t="inlineStr"/>
      <c r="E331" s="309" t="inlineStr"/>
      <c r="F331" s="309" t="inlineStr"/>
      <c r="G331" s="309" t="inlineStr"/>
      <c r="H331" s="309" t="inlineStr"/>
    </row>
    <row r="332">
      <c r="A332" s="621" t="n">
        <v>330</v>
      </c>
      <c r="B332" s="309" t="n">
        <v>330</v>
      </c>
      <c r="C332" s="309" t="n">
        <v>330</v>
      </c>
      <c r="D332" s="309" t="inlineStr"/>
      <c r="E332" s="309" t="inlineStr"/>
      <c r="F332" s="309" t="inlineStr"/>
      <c r="G332" s="309" t="inlineStr"/>
      <c r="H332" s="309" t="inlineStr"/>
    </row>
    <row r="333">
      <c r="A333" s="621" t="n">
        <v>331</v>
      </c>
      <c r="B333" s="309" t="n">
        <v>332.444444444444</v>
      </c>
      <c r="C333" s="309" t="n">
        <v>332.444444444444</v>
      </c>
      <c r="D333" s="309" t="inlineStr"/>
      <c r="E333" s="309" t="inlineStr"/>
      <c r="F333" s="309" t="inlineStr"/>
      <c r="G333" s="309" t="inlineStr"/>
      <c r="H333" s="309" t="inlineStr"/>
    </row>
    <row r="334">
      <c r="A334" s="621" t="n">
        <v>332</v>
      </c>
      <c r="B334" s="309" t="inlineStr"/>
      <c r="C334" s="309" t="inlineStr"/>
      <c r="D334" s="309" t="inlineStr"/>
      <c r="E334" s="309" t="inlineStr"/>
      <c r="F334" s="309" t="inlineStr"/>
      <c r="G334" s="309" t="inlineStr"/>
      <c r="H334" s="309" t="inlineStr"/>
    </row>
    <row r="335">
      <c r="A335" s="621" t="n">
        <v>333</v>
      </c>
      <c r="B335" s="309" t="n">
        <v>341</v>
      </c>
      <c r="C335" s="309" t="n">
        <v>341</v>
      </c>
      <c r="D335" s="309" t="inlineStr"/>
      <c r="E335" s="309" t="inlineStr"/>
      <c r="F335" s="309" t="inlineStr"/>
      <c r="G335" s="309" t="inlineStr"/>
      <c r="H335" s="309" t="inlineStr"/>
    </row>
    <row r="336">
      <c r="A336" s="621" t="n">
        <v>334</v>
      </c>
      <c r="B336" s="309" t="inlineStr"/>
      <c r="C336" s="309" t="inlineStr"/>
      <c r="D336" s="309" t="inlineStr"/>
      <c r="E336" s="309" t="inlineStr"/>
      <c r="F336" s="309" t="inlineStr"/>
      <c r="G336" s="309" t="inlineStr"/>
      <c r="H336" s="309" t="inlineStr"/>
    </row>
    <row r="337">
      <c r="A337" s="621" t="n">
        <v>335</v>
      </c>
      <c r="B337" s="309" t="inlineStr"/>
      <c r="C337" s="309" t="inlineStr"/>
      <c r="D337" s="309" t="inlineStr"/>
      <c r="E337" s="309" t="inlineStr"/>
      <c r="F337" s="309" t="inlineStr"/>
      <c r="G337" s="309" t="inlineStr"/>
      <c r="H337" s="309" t="inlineStr"/>
    </row>
    <row r="338">
      <c r="A338" s="621" t="n">
        <v>336</v>
      </c>
      <c r="B338" s="309" t="inlineStr"/>
      <c r="C338" s="309" t="inlineStr"/>
      <c r="D338" s="309" t="inlineStr"/>
      <c r="E338" s="309" t="inlineStr"/>
      <c r="F338" s="309" t="inlineStr"/>
      <c r="G338" s="309" t="inlineStr"/>
      <c r="H338" s="309" t="inlineStr"/>
    </row>
    <row r="339">
      <c r="A339" s="621" t="n">
        <v>337</v>
      </c>
      <c r="B339" s="309" t="inlineStr"/>
      <c r="C339" s="309" t="n">
        <v>315.8138480392156</v>
      </c>
      <c r="D339" s="309" t="inlineStr">
        <is>
          <t>{'Cu', 'aust_temp', 'ausf_czas', 'Mo', 'aust_czas', 'Ni', 'grubosc', 'Mn'}</t>
        </is>
      </c>
      <c r="E339" s="309" t="n">
        <v>16</v>
      </c>
      <c r="F339" s="309" t="inlineStr">
        <is>
          <t>['ausf_temp']</t>
        </is>
      </c>
      <c r="G339" s="309" t="inlineStr">
        <is>
          <t>[-0.7304926055658196]</t>
        </is>
      </c>
      <c r="H339" s="309" t="inlineStr">
        <is>
          <t>[277.2, 462.533333333333]</t>
        </is>
      </c>
    </row>
    <row r="340">
      <c r="A340" s="621" t="n">
        <v>338</v>
      </c>
      <c r="B340" s="309" t="n">
        <v>315.444444444444</v>
      </c>
      <c r="C340" s="309" t="n">
        <v>315.444444444444</v>
      </c>
      <c r="D340" s="309" t="inlineStr"/>
      <c r="E340" s="309" t="inlineStr"/>
      <c r="F340" s="309" t="inlineStr"/>
      <c r="G340" s="309" t="inlineStr"/>
      <c r="H340" s="309" t="inlineStr"/>
    </row>
    <row r="341">
      <c r="A341" s="621" t="n">
        <v>339</v>
      </c>
      <c r="B341" s="309" t="inlineStr"/>
      <c r="C341" s="309" t="inlineStr"/>
      <c r="D341" s="309" t="inlineStr"/>
      <c r="E341" s="309" t="inlineStr"/>
      <c r="F341" s="309" t="inlineStr"/>
      <c r="G341" s="309" t="inlineStr"/>
      <c r="H341" s="309" t="inlineStr"/>
    </row>
    <row r="342">
      <c r="A342" s="621" t="n">
        <v>340</v>
      </c>
      <c r="B342" s="309" t="inlineStr"/>
      <c r="C342" s="309" t="inlineStr"/>
      <c r="D342" s="309" t="inlineStr"/>
      <c r="E342" s="309" t="inlineStr"/>
      <c r="F342" s="309" t="inlineStr"/>
      <c r="G342" s="309" t="inlineStr"/>
      <c r="H342" s="309" t="inlineStr"/>
    </row>
    <row r="343">
      <c r="A343" s="621" t="n">
        <v>341</v>
      </c>
      <c r="B343" s="309" t="n">
        <v>370</v>
      </c>
      <c r="C343" s="309" t="n">
        <v>370</v>
      </c>
      <c r="D343" s="309" t="inlineStr"/>
      <c r="E343" s="309" t="inlineStr"/>
      <c r="F343" s="309" t="inlineStr"/>
      <c r="G343" s="309" t="inlineStr"/>
      <c r="H343" s="309" t="inlineStr"/>
    </row>
    <row r="344">
      <c r="A344" s="621" t="n">
        <v>342</v>
      </c>
      <c r="B344" s="309" t="inlineStr"/>
      <c r="C344" s="309" t="inlineStr"/>
      <c r="D344" s="309" t="inlineStr"/>
      <c r="E344" s="309" t="inlineStr"/>
      <c r="F344" s="309" t="inlineStr"/>
      <c r="G344" s="309" t="inlineStr"/>
      <c r="H344" s="309" t="inlineStr"/>
    </row>
    <row r="345">
      <c r="A345" s="621" t="n">
        <v>343</v>
      </c>
      <c r="B345" s="309" t="inlineStr"/>
      <c r="C345" s="309" t="inlineStr"/>
      <c r="D345" s="309" t="inlineStr"/>
      <c r="E345" s="309" t="inlineStr"/>
      <c r="F345" s="309" t="inlineStr"/>
      <c r="G345" s="309" t="inlineStr"/>
      <c r="H345" s="309" t="inlineStr"/>
    </row>
    <row r="346">
      <c r="A346" s="621" t="n">
        <v>344</v>
      </c>
      <c r="B346" s="309" t="inlineStr"/>
      <c r="C346" s="309" t="n">
        <v>294.1033905228757</v>
      </c>
      <c r="D346" s="309" t="inlineStr">
        <is>
          <t>{'Cu', 'aust_temp', 'ausf_czas', 'Mo', 'aust_czas', 'Ni', 'grubosc', 'Mn'}</t>
        </is>
      </c>
      <c r="E346" s="309" t="n">
        <v>16</v>
      </c>
      <c r="F346" s="309" t="inlineStr">
        <is>
          <t>['ausf_temp']</t>
        </is>
      </c>
      <c r="G346" s="309" t="inlineStr">
        <is>
          <t>[-0.7304926055658196]</t>
        </is>
      </c>
      <c r="H346" s="309" t="inlineStr">
        <is>
          <t>[277.2, 462.533333333333]</t>
        </is>
      </c>
    </row>
    <row r="347">
      <c r="A347" s="621" t="n">
        <v>345</v>
      </c>
      <c r="B347" s="309" t="n">
        <v>308.333333333333</v>
      </c>
      <c r="C347" s="309" t="n">
        <v>308.333333333333</v>
      </c>
      <c r="D347" s="309" t="inlineStr"/>
      <c r="E347" s="309" t="inlineStr"/>
      <c r="F347" s="309" t="inlineStr"/>
      <c r="G347" s="309" t="inlineStr"/>
      <c r="H347" s="309" t="inlineStr"/>
    </row>
    <row r="348">
      <c r="A348" s="621" t="n">
        <v>346</v>
      </c>
      <c r="B348" s="309" t="inlineStr"/>
      <c r="C348" s="309" t="inlineStr"/>
      <c r="D348" s="309" t="inlineStr"/>
      <c r="E348" s="309" t="inlineStr"/>
      <c r="F348" s="309" t="inlineStr"/>
      <c r="G348" s="309" t="inlineStr"/>
      <c r="H348" s="309" t="inlineStr"/>
    </row>
    <row r="349">
      <c r="A349" s="621" t="n">
        <v>347</v>
      </c>
      <c r="B349" s="309" t="inlineStr"/>
      <c r="C349" s="309" t="inlineStr"/>
      <c r="D349" s="309" t="inlineStr"/>
      <c r="E349" s="309" t="inlineStr"/>
      <c r="F349" s="309" t="inlineStr"/>
      <c r="G349" s="309" t="inlineStr"/>
      <c r="H349" s="309" t="inlineStr"/>
    </row>
    <row r="350">
      <c r="A350" s="621" t="n">
        <v>348</v>
      </c>
      <c r="B350" s="309" t="inlineStr"/>
      <c r="C350" s="309" t="inlineStr"/>
      <c r="D350" s="309" t="inlineStr"/>
      <c r="E350" s="309" t="inlineStr"/>
      <c r="F350" s="309" t="inlineStr"/>
      <c r="G350" s="309" t="inlineStr"/>
      <c r="H350" s="309" t="inlineStr"/>
    </row>
    <row r="351">
      <c r="A351" s="621" t="n">
        <v>349</v>
      </c>
      <c r="B351" s="309" t="inlineStr"/>
      <c r="C351" s="309" t="inlineStr"/>
      <c r="D351" s="309" t="inlineStr"/>
      <c r="E351" s="309" t="inlineStr"/>
      <c r="F351" s="309" t="inlineStr"/>
      <c r="G351" s="309" t="inlineStr"/>
      <c r="H351" s="309" t="inlineStr"/>
    </row>
    <row r="352">
      <c r="A352" s="621" t="n">
        <v>350</v>
      </c>
      <c r="B352" s="309" t="inlineStr"/>
      <c r="C352" s="309" t="inlineStr"/>
      <c r="D352" s="309" t="inlineStr"/>
      <c r="E352" s="309" t="inlineStr"/>
      <c r="F352" s="309" t="inlineStr"/>
      <c r="G352" s="309" t="inlineStr"/>
      <c r="H352" s="309" t="inlineStr"/>
    </row>
    <row r="353">
      <c r="A353" s="621" t="n">
        <v>351</v>
      </c>
      <c r="B353" s="309" t="inlineStr"/>
      <c r="C353" s="309" t="inlineStr"/>
      <c r="D353" s="309" t="inlineStr"/>
      <c r="E353" s="309" t="inlineStr"/>
      <c r="F353" s="309" t="inlineStr"/>
      <c r="G353" s="309" t="inlineStr"/>
      <c r="H353" s="309" t="inlineStr"/>
    </row>
    <row r="354">
      <c r="A354" s="621" t="n">
        <v>352</v>
      </c>
      <c r="B354" s="309" t="inlineStr"/>
      <c r="C354" s="309" t="inlineStr"/>
      <c r="D354" s="309" t="inlineStr"/>
      <c r="E354" s="309" t="inlineStr"/>
      <c r="F354" s="309" t="inlineStr"/>
      <c r="G354" s="309" t="inlineStr"/>
      <c r="H354" s="309" t="inlineStr"/>
    </row>
    <row r="355">
      <c r="A355" s="621" t="n">
        <v>353</v>
      </c>
      <c r="B355" s="309" t="inlineStr"/>
      <c r="C355" s="309" t="inlineStr"/>
      <c r="D355" s="309" t="inlineStr"/>
      <c r="E355" s="309" t="inlineStr"/>
      <c r="F355" s="309" t="inlineStr"/>
      <c r="G355" s="309" t="inlineStr"/>
      <c r="H355" s="309" t="inlineStr"/>
    </row>
    <row r="356">
      <c r="A356" s="621" t="n">
        <v>354</v>
      </c>
      <c r="B356" s="309" t="inlineStr"/>
      <c r="C356" s="309" t="inlineStr"/>
      <c r="D356" s="309" t="inlineStr"/>
      <c r="E356" s="309" t="inlineStr"/>
      <c r="F356" s="309" t="inlineStr"/>
      <c r="G356" s="309" t="inlineStr"/>
      <c r="H356" s="309" t="inlineStr"/>
    </row>
    <row r="357">
      <c r="A357" s="621" t="n">
        <v>355</v>
      </c>
      <c r="B357" s="309" t="inlineStr"/>
      <c r="C357" s="309" t="inlineStr"/>
      <c r="D357" s="309" t="inlineStr"/>
      <c r="E357" s="309" t="inlineStr"/>
      <c r="F357" s="309" t="inlineStr"/>
      <c r="G357" s="309" t="inlineStr"/>
      <c r="H357" s="309" t="inlineStr"/>
    </row>
    <row r="358">
      <c r="A358" s="621" t="n">
        <v>356</v>
      </c>
      <c r="B358" s="309" t="inlineStr"/>
      <c r="C358" s="309" t="inlineStr"/>
      <c r="D358" s="309" t="inlineStr"/>
      <c r="E358" s="309" t="inlineStr"/>
      <c r="F358" s="309" t="inlineStr"/>
      <c r="G358" s="309" t="inlineStr"/>
      <c r="H358" s="309" t="inlineStr"/>
    </row>
    <row r="359">
      <c r="A359" s="621" t="n">
        <v>357</v>
      </c>
      <c r="B359" s="309" t="inlineStr"/>
      <c r="C359" s="309" t="inlineStr"/>
      <c r="D359" s="309" t="inlineStr"/>
      <c r="E359" s="309" t="inlineStr"/>
      <c r="F359" s="309" t="inlineStr"/>
      <c r="G359" s="309" t="inlineStr"/>
      <c r="H359" s="309" t="inlineStr"/>
    </row>
    <row r="360">
      <c r="A360" s="621" t="n">
        <v>358</v>
      </c>
      <c r="B360" s="309" t="inlineStr"/>
      <c r="C360" s="309" t="inlineStr"/>
      <c r="D360" s="309" t="inlineStr"/>
      <c r="E360" s="309" t="inlineStr"/>
      <c r="F360" s="309" t="inlineStr"/>
      <c r="G360" s="309" t="inlineStr"/>
      <c r="H360" s="309" t="inlineStr"/>
    </row>
    <row r="361">
      <c r="A361" s="621" t="n">
        <v>359</v>
      </c>
      <c r="B361" s="309" t="inlineStr"/>
      <c r="C361" s="309" t="inlineStr"/>
      <c r="D361" s="309" t="inlineStr"/>
      <c r="E361" s="309" t="inlineStr"/>
      <c r="F361" s="309" t="inlineStr"/>
      <c r="G361" s="309" t="inlineStr"/>
      <c r="H361" s="309" t="inlineStr"/>
    </row>
    <row r="362">
      <c r="A362" s="621" t="n">
        <v>360</v>
      </c>
      <c r="B362" s="309" t="inlineStr"/>
      <c r="C362" s="309" t="inlineStr"/>
      <c r="D362" s="309" t="inlineStr"/>
      <c r="E362" s="309" t="inlineStr"/>
      <c r="F362" s="309" t="inlineStr"/>
      <c r="G362" s="309" t="inlineStr"/>
      <c r="H362" s="309" t="inlineStr"/>
    </row>
    <row r="363">
      <c r="A363" s="621" t="n">
        <v>361</v>
      </c>
      <c r="B363" s="309" t="inlineStr"/>
      <c r="C363" s="309" t="inlineStr"/>
      <c r="D363" s="309" t="inlineStr"/>
      <c r="E363" s="309" t="inlineStr"/>
      <c r="F363" s="309" t="inlineStr"/>
      <c r="G363" s="309" t="inlineStr"/>
      <c r="H363" s="309" t="inlineStr"/>
    </row>
    <row r="364">
      <c r="A364" s="621" t="n">
        <v>362</v>
      </c>
      <c r="B364" s="309" t="inlineStr"/>
      <c r="C364" s="309" t="inlineStr"/>
      <c r="D364" s="309" t="inlineStr"/>
      <c r="E364" s="309" t="inlineStr"/>
      <c r="F364" s="309" t="inlineStr"/>
      <c r="G364" s="309" t="inlineStr"/>
      <c r="H364" s="309" t="inlineStr"/>
    </row>
    <row r="365">
      <c r="A365" s="621" t="n">
        <v>363</v>
      </c>
      <c r="B365" s="309" t="inlineStr"/>
      <c r="C365" s="309" t="inlineStr"/>
      <c r="D365" s="309" t="inlineStr"/>
      <c r="E365" s="309" t="inlineStr"/>
      <c r="F365" s="309" t="inlineStr"/>
      <c r="G365" s="309" t="inlineStr"/>
      <c r="H365" s="309" t="inlineStr"/>
    </row>
    <row r="366">
      <c r="A366" s="621" t="n">
        <v>364</v>
      </c>
      <c r="B366" s="309" t="inlineStr"/>
      <c r="C366" s="309" t="inlineStr"/>
      <c r="D366" s="309" t="inlineStr"/>
      <c r="E366" s="309" t="inlineStr"/>
      <c r="F366" s="309" t="inlineStr"/>
      <c r="G366" s="309" t="inlineStr"/>
      <c r="H366" s="309" t="inlineStr"/>
    </row>
    <row r="367">
      <c r="A367" s="621" t="n">
        <v>365</v>
      </c>
      <c r="B367" s="309" t="inlineStr"/>
      <c r="C367" s="309" t="inlineStr"/>
      <c r="D367" s="309" t="inlineStr"/>
      <c r="E367" s="309" t="inlineStr"/>
      <c r="F367" s="309" t="inlineStr"/>
      <c r="G367" s="309" t="inlineStr"/>
      <c r="H367" s="309" t="inlineStr"/>
    </row>
    <row r="368">
      <c r="A368" s="621" t="n">
        <v>366</v>
      </c>
      <c r="B368" s="309" t="n">
        <v>418.25</v>
      </c>
      <c r="C368" s="309" t="n">
        <v>418.25</v>
      </c>
      <c r="D368" s="309" t="inlineStr"/>
      <c r="E368" s="309" t="inlineStr"/>
      <c r="F368" s="309" t="inlineStr"/>
      <c r="G368" s="309" t="inlineStr"/>
      <c r="H368" s="309" t="inlineStr"/>
    </row>
    <row r="369">
      <c r="A369" s="621" t="n">
        <v>367</v>
      </c>
      <c r="B369" s="309" t="inlineStr"/>
      <c r="C369" s="309" t="inlineStr"/>
      <c r="D369" s="309" t="inlineStr"/>
      <c r="E369" s="309" t="inlineStr"/>
      <c r="F369" s="309" t="inlineStr"/>
      <c r="G369" s="309" t="inlineStr"/>
      <c r="H369" s="309" t="inlineStr"/>
    </row>
    <row r="370">
      <c r="A370" s="621" t="n">
        <v>368</v>
      </c>
      <c r="B370" s="309" t="inlineStr"/>
      <c r="C370" s="309" t="inlineStr"/>
      <c r="D370" s="309" t="inlineStr"/>
      <c r="E370" s="309" t="inlineStr"/>
      <c r="F370" s="309" t="inlineStr"/>
      <c r="G370" s="309" t="inlineStr"/>
      <c r="H370" s="309" t="inlineStr"/>
    </row>
    <row r="371">
      <c r="A371" s="621" t="n">
        <v>369</v>
      </c>
      <c r="B371" s="309" t="inlineStr"/>
      <c r="C371" s="309" t="inlineStr"/>
      <c r="D371" s="309" t="inlineStr"/>
      <c r="E371" s="309" t="inlineStr"/>
      <c r="F371" s="309" t="inlineStr"/>
      <c r="G371" s="309" t="inlineStr"/>
      <c r="H371" s="309" t="inlineStr"/>
    </row>
    <row r="372">
      <c r="A372" s="621" t="n">
        <v>370</v>
      </c>
      <c r="B372" s="309" t="inlineStr"/>
      <c r="C372" s="309" t="inlineStr"/>
      <c r="D372" s="309" t="inlineStr"/>
      <c r="E372" s="309" t="inlineStr"/>
      <c r="F372" s="309" t="inlineStr"/>
      <c r="G372" s="309" t="inlineStr"/>
      <c r="H372" s="309" t="inlineStr"/>
    </row>
    <row r="373">
      <c r="A373" s="621" t="n">
        <v>371</v>
      </c>
      <c r="B373" s="309" t="inlineStr"/>
      <c r="C373" s="309" t="inlineStr"/>
      <c r="D373" s="309" t="inlineStr"/>
      <c r="E373" s="309" t="inlineStr"/>
      <c r="F373" s="309" t="inlineStr"/>
      <c r="G373" s="309" t="inlineStr"/>
      <c r="H373" s="309" t="inlineStr"/>
    </row>
    <row r="374">
      <c r="A374" s="621" t="n">
        <v>372</v>
      </c>
      <c r="B374" s="309" t="inlineStr"/>
      <c r="C374" s="309" t="inlineStr"/>
      <c r="D374" s="309" t="inlineStr"/>
      <c r="E374" s="309" t="inlineStr"/>
      <c r="F374" s="309" t="inlineStr"/>
      <c r="G374" s="309" t="inlineStr"/>
      <c r="H374" s="309" t="inlineStr"/>
    </row>
    <row r="375">
      <c r="A375" s="621" t="n">
        <v>373</v>
      </c>
      <c r="B375" s="309" t="inlineStr"/>
      <c r="C375" s="309" t="inlineStr"/>
      <c r="D375" s="309" t="inlineStr"/>
      <c r="E375" s="309" t="inlineStr"/>
      <c r="F375" s="309" t="inlineStr"/>
      <c r="G375" s="309" t="inlineStr"/>
      <c r="H375" s="309" t="inlineStr"/>
    </row>
    <row r="376">
      <c r="A376" s="621" t="n">
        <v>374</v>
      </c>
      <c r="B376" s="309" t="inlineStr"/>
      <c r="C376" s="309" t="inlineStr"/>
      <c r="D376" s="309" t="inlineStr"/>
      <c r="E376" s="309" t="inlineStr"/>
      <c r="F376" s="309" t="inlineStr"/>
      <c r="G376" s="309" t="inlineStr"/>
      <c r="H376" s="309" t="inlineStr"/>
    </row>
    <row r="377">
      <c r="A377" s="621" t="n">
        <v>375</v>
      </c>
      <c r="B377" s="309" t="inlineStr"/>
      <c r="C377" s="309" t="inlineStr"/>
      <c r="D377" s="309" t="inlineStr"/>
      <c r="E377" s="309" t="inlineStr"/>
      <c r="F377" s="309" t="inlineStr"/>
      <c r="G377" s="309" t="inlineStr"/>
      <c r="H377" s="309" t="inlineStr"/>
    </row>
    <row r="378">
      <c r="A378" s="621" t="n">
        <v>376</v>
      </c>
      <c r="B378" s="309" t="inlineStr"/>
      <c r="C378" s="309" t="inlineStr"/>
      <c r="D378" s="309" t="inlineStr"/>
      <c r="E378" s="309" t="inlineStr"/>
      <c r="F378" s="309" t="inlineStr"/>
      <c r="G378" s="309" t="inlineStr"/>
      <c r="H378" s="309" t="inlineStr"/>
    </row>
    <row r="379">
      <c r="A379" s="621" t="n">
        <v>377</v>
      </c>
      <c r="B379" s="309" t="inlineStr"/>
      <c r="C379" s="309" t="inlineStr"/>
      <c r="D379" s="309" t="inlineStr"/>
      <c r="E379" s="309" t="inlineStr"/>
      <c r="F379" s="309" t="inlineStr"/>
      <c r="G379" s="309" t="inlineStr"/>
      <c r="H379" s="309" t="inlineStr"/>
    </row>
    <row r="380">
      <c r="A380" s="621" t="n">
        <v>378</v>
      </c>
      <c r="B380" s="309" t="inlineStr"/>
      <c r="C380" s="309" t="inlineStr"/>
      <c r="D380" s="309" t="inlineStr"/>
      <c r="E380" s="309" t="inlineStr"/>
      <c r="F380" s="309" t="inlineStr"/>
      <c r="G380" s="309" t="inlineStr"/>
      <c r="H380" s="309" t="inlineStr"/>
    </row>
    <row r="381">
      <c r="A381" s="621" t="n">
        <v>379</v>
      </c>
      <c r="B381" s="309" t="inlineStr"/>
      <c r="C381" s="309" t="inlineStr"/>
      <c r="D381" s="309" t="inlineStr"/>
      <c r="E381" s="309" t="inlineStr"/>
      <c r="F381" s="309" t="inlineStr"/>
      <c r="G381" s="309" t="inlineStr"/>
      <c r="H381" s="309" t="inlineStr"/>
    </row>
    <row r="382">
      <c r="A382" s="621" t="n">
        <v>380</v>
      </c>
      <c r="B382" s="309" t="inlineStr"/>
      <c r="C382" s="309" t="inlineStr"/>
      <c r="D382" s="309" t="inlineStr"/>
      <c r="E382" s="309" t="inlineStr"/>
      <c r="F382" s="309" t="inlineStr"/>
      <c r="G382" s="309" t="inlineStr"/>
      <c r="H382" s="309" t="inlineStr"/>
    </row>
    <row r="383">
      <c r="A383" s="621" t="n">
        <v>381</v>
      </c>
      <c r="B383" s="309" t="inlineStr"/>
      <c r="C383" s="309" t="inlineStr"/>
      <c r="D383" s="309" t="inlineStr"/>
      <c r="E383" s="309" t="inlineStr"/>
      <c r="F383" s="309" t="inlineStr"/>
      <c r="G383" s="309" t="inlineStr"/>
      <c r="H383" s="309" t="inlineStr"/>
    </row>
    <row r="384">
      <c r="A384" s="621" t="n">
        <v>382</v>
      </c>
      <c r="B384" s="309" t="inlineStr"/>
      <c r="C384" s="309" t="inlineStr"/>
      <c r="D384" s="309" t="inlineStr"/>
      <c r="E384" s="309" t="inlineStr"/>
      <c r="F384" s="309" t="inlineStr"/>
      <c r="G384" s="309" t="inlineStr"/>
      <c r="H384" s="309" t="inlineStr"/>
    </row>
    <row r="385">
      <c r="A385" s="621" t="n">
        <v>383</v>
      </c>
      <c r="B385" s="309" t="inlineStr"/>
      <c r="C385" s="309" t="n">
        <v>305.6919167991931</v>
      </c>
      <c r="D385" s="309" t="inlineStr">
        <is>
          <t>{'Cu', 'aust_temp', 'ausf_czas', 'Mo', 'aust_czas', 'Ni', 'grubosc', 'Mn'}</t>
        </is>
      </c>
      <c r="E385" s="309" t="n">
        <v>15</v>
      </c>
      <c r="F385" s="309" t="inlineStr">
        <is>
          <t>['Rm', 'ausf_temp']</t>
        </is>
      </c>
      <c r="G385" s="309" t="inlineStr">
        <is>
          <t>[0.9880646952936728, -0.9118424770170893]</t>
        </is>
      </c>
      <c r="H385" s="309" t="inlineStr">
        <is>
          <t>[304.0, 431.0]</t>
        </is>
      </c>
    </row>
    <row r="386">
      <c r="A386" s="621" t="n">
        <v>384</v>
      </c>
      <c r="B386" s="309" t="inlineStr"/>
      <c r="C386" s="309" t="n">
        <v>329.9311802318055</v>
      </c>
      <c r="D386" s="309" t="inlineStr">
        <is>
          <t>{'Cu', 'aust_temp', 'ausf_czas', 'Mo', 'aust_czas', 'Ni', 'grubosc', 'Mn'}</t>
        </is>
      </c>
      <c r="E386" s="309" t="n">
        <v>17</v>
      </c>
      <c r="F386" s="309" t="inlineStr">
        <is>
          <t>['Rm', 'ausf_temp']</t>
        </is>
      </c>
      <c r="G386" s="309" t="inlineStr">
        <is>
          <t>[0.980230444169833, -0.9196737362229479]</t>
        </is>
      </c>
      <c r="H386" s="309" t="inlineStr">
        <is>
          <t>[304.0, 431.0]</t>
        </is>
      </c>
    </row>
    <row r="387">
      <c r="A387" s="621" t="n">
        <v>385</v>
      </c>
      <c r="B387" s="309" t="inlineStr"/>
      <c r="C387" s="309" t="n">
        <v>337.0685884971972</v>
      </c>
      <c r="D387" s="309" t="inlineStr">
        <is>
          <t>{'Cu', 'aust_temp', 'ausf_czas', 'Mo', 'aust_czas', 'Ni', 'grubosc', 'Mn'}</t>
        </is>
      </c>
      <c r="E387" s="309" t="n">
        <v>15</v>
      </c>
      <c r="F387" s="309" t="inlineStr">
        <is>
          <t>['Rm', 'ausf_temp', 'A5']</t>
        </is>
      </c>
      <c r="G387" s="309" t="inlineStr">
        <is>
          <t>[0.9424525758825729, -0.9568637797545875, -0.7980627318226057]</t>
        </is>
      </c>
      <c r="H387" s="309" t="inlineStr">
        <is>
          <t>[283.6, 451.0]</t>
        </is>
      </c>
    </row>
    <row r="388">
      <c r="A388" s="621" t="n">
        <v>386</v>
      </c>
      <c r="B388" s="309" t="inlineStr"/>
      <c r="C388" s="309" t="n">
        <v>322.9886462549454</v>
      </c>
      <c r="D388" s="309" t="inlineStr">
        <is>
          <t>{'Cu', 'aust_temp', 'ausf_czas', 'Mo', 'aust_czas', 'Ni', 'grubosc', 'Mn'}</t>
        </is>
      </c>
      <c r="E388" s="309" t="n">
        <v>15</v>
      </c>
      <c r="F388" s="309" t="inlineStr">
        <is>
          <t>['Rm', 'ausf_temp']</t>
        </is>
      </c>
      <c r="G388" s="309" t="inlineStr">
        <is>
          <t>[0.9880646952936728, -0.9118424770170893]</t>
        </is>
      </c>
      <c r="H388" s="309" t="inlineStr">
        <is>
          <t>[304.0, 431.0]</t>
        </is>
      </c>
    </row>
    <row r="389">
      <c r="A389" s="621" t="n">
        <v>387</v>
      </c>
      <c r="B389" s="309" t="inlineStr"/>
      <c r="C389" s="309" t="n">
        <v>321.1490784304032</v>
      </c>
      <c r="D389" s="309" t="inlineStr">
        <is>
          <t>{'Cu', 'aust_temp', 'ausf_czas', 'Mo', 'aust_czas', 'Ni', 'grubosc', 'Mn'}</t>
        </is>
      </c>
      <c r="E389" s="309" t="n">
        <v>17</v>
      </c>
      <c r="F389" s="309" t="inlineStr">
        <is>
          <t>['Rm', 'ausf_temp']</t>
        </is>
      </c>
      <c r="G389" s="309" t="inlineStr">
        <is>
          <t>[0.980230444169833, -0.9196737362229479]</t>
        </is>
      </c>
      <c r="H389" s="309" t="inlineStr">
        <is>
          <t>[304.0, 431.0]</t>
        </is>
      </c>
    </row>
    <row r="390">
      <c r="A390" s="621" t="n">
        <v>388</v>
      </c>
      <c r="B390" s="309" t="inlineStr"/>
      <c r="C390" s="309" t="n">
        <v>316.8485114085294</v>
      </c>
      <c r="D390" s="309" t="inlineStr">
        <is>
          <t>{'Cu', 'aust_temp', 'ausf_czas', 'Mo', 'aust_czas', 'Ni', 'grubosc', 'Mn'}</t>
        </is>
      </c>
      <c r="E390" s="309" t="n">
        <v>15</v>
      </c>
      <c r="F390" s="309" t="inlineStr">
        <is>
          <t>['Rm', 'ausf_temp', 'A5']</t>
        </is>
      </c>
      <c r="G390" s="309" t="inlineStr">
        <is>
          <t>[0.9424525758825729, -0.9568637797545875, -0.7980627318226057]</t>
        </is>
      </c>
      <c r="H390" s="309" t="inlineStr">
        <is>
          <t>[283.6, 451.0]</t>
        </is>
      </c>
    </row>
    <row r="391">
      <c r="A391" s="621" t="n">
        <v>389</v>
      </c>
      <c r="B391" s="309" t="inlineStr"/>
      <c r="C391" s="309" t="n">
        <v>335.6297848152315</v>
      </c>
      <c r="D391" s="309" t="inlineStr">
        <is>
          <t>{'Cu', 'aust_temp', 'ausf_czas', 'Mo', 'aust_czas', 'Ni', 'grubosc', 'Mn'}</t>
        </is>
      </c>
      <c r="E391" s="309" t="n">
        <v>16</v>
      </c>
      <c r="F391" s="309" t="inlineStr">
        <is>
          <t>['Rm', 'ausf_temp']</t>
        </is>
      </c>
      <c r="G391" s="309" t="inlineStr">
        <is>
          <t>[0.9388173321624436, -0.8843609891779313]</t>
        </is>
      </c>
      <c r="H391" s="309" t="inlineStr">
        <is>
          <t>[304.0, 431.0]</t>
        </is>
      </c>
    </row>
    <row r="392">
      <c r="A392" s="621" t="n">
        <v>390</v>
      </c>
      <c r="B392" s="309" t="inlineStr"/>
      <c r="C392" s="309" t="n">
        <v>337.8555310448075</v>
      </c>
      <c r="D392" s="309" t="inlineStr">
        <is>
          <t>{'Cu', 'aust_temp', 'ausf_czas', 'Mo', 'aust_czas', 'Ni', 'grubosc', 'Mn'}</t>
        </is>
      </c>
      <c r="E392" s="309" t="n">
        <v>16</v>
      </c>
      <c r="F392" s="309" t="inlineStr">
        <is>
          <t>['Rm', 'ausf_temp']</t>
        </is>
      </c>
      <c r="G392" s="309" t="inlineStr">
        <is>
          <t>[0.9388173321624439, -0.8843609891779315]</t>
        </is>
      </c>
      <c r="H392" s="309" t="inlineStr">
        <is>
          <t>[304.0, 431.0]</t>
        </is>
      </c>
    </row>
    <row r="393">
      <c r="A393" s="621" t="n">
        <v>391</v>
      </c>
      <c r="B393" s="309" t="inlineStr"/>
      <c r="C393" s="309" t="n">
        <v>341.4261809119406</v>
      </c>
      <c r="D393" s="309" t="inlineStr">
        <is>
          <t>{'Cu', 'aust_temp', 'ausf_czas', 'Mo', 'aust_czas', 'Ni', 'grubosc', 'Mn'}</t>
        </is>
      </c>
      <c r="E393" s="309" t="n">
        <v>16</v>
      </c>
      <c r="F393" s="309" t="inlineStr">
        <is>
          <t>['Rm', 'ausf_temp']</t>
        </is>
      </c>
      <c r="G393" s="309" t="inlineStr">
        <is>
          <t>[0.9403035258983966, -0.9263311584272068]</t>
        </is>
      </c>
      <c r="H393" s="309" t="inlineStr">
        <is>
          <t>[304.0, 431.0]</t>
        </is>
      </c>
    </row>
    <row r="394">
      <c r="A394" s="621" t="n">
        <v>392</v>
      </c>
      <c r="B394" s="309" t="inlineStr"/>
      <c r="C394" s="309" t="n">
        <v>331.9214901742652</v>
      </c>
      <c r="D394" s="309" t="inlineStr">
        <is>
          <t>{'Cu', 'aust_temp', 'ausf_czas', 'Mo', 'aust_czas', 'Ni', 'grubosc', 'Mn'}</t>
        </is>
      </c>
      <c r="E394" s="309" t="n">
        <v>16</v>
      </c>
      <c r="F394" s="309" t="inlineStr">
        <is>
          <t>['Rm', 'ausf_temp']</t>
        </is>
      </c>
      <c r="G394" s="309" t="inlineStr">
        <is>
          <t>[0.9388173321624436, -0.8843609891779313]</t>
        </is>
      </c>
      <c r="H394" s="309" t="inlineStr">
        <is>
          <t>[304.0, 431.0]</t>
        </is>
      </c>
    </row>
    <row r="395">
      <c r="A395" s="621" t="n">
        <v>393</v>
      </c>
      <c r="B395" s="309" t="inlineStr"/>
      <c r="C395" s="309" t="n">
        <v>334.1472364038414</v>
      </c>
      <c r="D395" s="309" t="inlineStr">
        <is>
          <t>{'Cu', 'aust_temp', 'ausf_czas', 'Mo', 'aust_czas', 'Ni', 'grubosc', 'Mn'}</t>
        </is>
      </c>
      <c r="E395" s="309" t="n">
        <v>16</v>
      </c>
      <c r="F395" s="309" t="inlineStr">
        <is>
          <t>['Rm', 'ausf_temp']</t>
        </is>
      </c>
      <c r="G395" s="309" t="inlineStr">
        <is>
          <t>[0.9388173321624439, -0.8843609891779315]</t>
        </is>
      </c>
      <c r="H395" s="309" t="inlineStr">
        <is>
          <t>[304.0, 431.0]</t>
        </is>
      </c>
    </row>
    <row r="396">
      <c r="A396" s="621" t="n">
        <v>394</v>
      </c>
      <c r="B396" s="309" t="inlineStr"/>
      <c r="C396" s="309" t="n">
        <v>328.3785570896446</v>
      </c>
      <c r="D396" s="309" t="inlineStr">
        <is>
          <t>{'Cu', 'aust_temp', 'ausf_czas', 'Mo', 'aust_czas', 'Ni', 'grubosc', 'Mn'}</t>
        </is>
      </c>
      <c r="E396" s="309" t="n">
        <v>16</v>
      </c>
      <c r="F396" s="309" t="inlineStr">
        <is>
          <t>['Rm', 'ausf_temp']</t>
        </is>
      </c>
      <c r="G396" s="309" t="inlineStr">
        <is>
          <t>[0.9403035258983966, -0.9263311584272068]</t>
        </is>
      </c>
      <c r="H396" s="309" t="inlineStr">
        <is>
          <t>[304.0, 431.0]</t>
        </is>
      </c>
    </row>
    <row r="397">
      <c r="A397" s="621" t="n">
        <v>395</v>
      </c>
      <c r="B397" s="309" t="inlineStr"/>
      <c r="C397" s="309" t="n">
        <v>338.5465439535823</v>
      </c>
      <c r="D397" s="309" t="inlineStr">
        <is>
          <t>{'Cu', 'aust_temp', 'ausf_czas', 'Mo', 'aust_czas', 'Ni', 'grubosc', 'Mn'}</t>
        </is>
      </c>
      <c r="E397" s="309" t="n">
        <v>16</v>
      </c>
      <c r="F397" s="309" t="inlineStr">
        <is>
          <t>['Rm', 'ausf_temp']</t>
        </is>
      </c>
      <c r="G397" s="309" t="inlineStr">
        <is>
          <t>[0.7686669642329774, -0.815142381900535]</t>
        </is>
      </c>
      <c r="H397" s="309" t="inlineStr">
        <is>
          <t>[261.9, 462.533333333333]</t>
        </is>
      </c>
    </row>
    <row r="398">
      <c r="A398" s="621" t="n">
        <v>396</v>
      </c>
      <c r="B398" s="309" t="inlineStr"/>
      <c r="C398" s="309" t="n">
        <v>336.0167246411218</v>
      </c>
      <c r="D398" s="309" t="inlineStr">
        <is>
          <t>{'Cu', 'aust_temp', 'ausf_czas', 'Mo', 'aust_czas', 'Ni', 'grubosc', 'Mn'}</t>
        </is>
      </c>
      <c r="E398" s="309" t="n">
        <v>17</v>
      </c>
      <c r="F398" s="309" t="inlineStr">
        <is>
          <t>['Rm', 'ausf_temp']</t>
        </is>
      </c>
      <c r="G398" s="309" t="inlineStr">
        <is>
          <t>[0.7648586483893551, -0.8083359230133718]</t>
        </is>
      </c>
      <c r="H398" s="309" t="inlineStr">
        <is>
          <t>[261.9, 462.533333333333]</t>
        </is>
      </c>
    </row>
    <row r="399">
      <c r="A399" s="621" t="n">
        <v>397</v>
      </c>
      <c r="B399" s="309" t="inlineStr"/>
      <c r="C399" s="309" t="n">
        <v>339.698078704998</v>
      </c>
      <c r="D399" s="309" t="inlineStr">
        <is>
          <t>{'Cu', 'aust_temp', 'ausf_czas', 'Mo', 'aust_czas', 'Ni', 'grubosc', 'Mn'}</t>
        </is>
      </c>
      <c r="E399" s="309" t="n">
        <v>16</v>
      </c>
      <c r="F399" s="309" t="inlineStr">
        <is>
          <t>['Rm', 'ausf_temp']</t>
        </is>
      </c>
      <c r="G399" s="309" t="inlineStr">
        <is>
          <t>[0.7439342075767251, -0.802041362900755]</t>
        </is>
      </c>
      <c r="H399" s="309" t="inlineStr">
        <is>
          <t>[261.9, 462.533333333333]</t>
        </is>
      </c>
    </row>
    <row r="400">
      <c r="A400" s="621" t="n">
        <v>398</v>
      </c>
      <c r="B400" s="309" t="inlineStr"/>
      <c r="C400" s="309" t="n">
        <v>317.4922193773278</v>
      </c>
      <c r="D400" s="309" t="inlineStr">
        <is>
          <t>{'Cu', 'aust_temp', 'ausf_czas', 'Mo', 'aust_czas', 'Ni', 'grubosc', 'Mn'}</t>
        </is>
      </c>
      <c r="E400" s="309" t="n">
        <v>16</v>
      </c>
      <c r="F400" s="309" t="inlineStr">
        <is>
          <t>['Rm', 'ausf_temp']</t>
        </is>
      </c>
      <c r="G400" s="309" t="inlineStr">
        <is>
          <t>[0.7686669642329774, -0.815142381900535]</t>
        </is>
      </c>
      <c r="H400" s="309" t="inlineStr">
        <is>
          <t>[261.9, 462.533333333333]</t>
        </is>
      </c>
    </row>
    <row r="401">
      <c r="A401" s="621" t="n">
        <v>399</v>
      </c>
      <c r="B401" s="309" t="inlineStr"/>
      <c r="C401" s="309" t="n">
        <v>317.5169991877001</v>
      </c>
      <c r="D401" s="309" t="inlineStr">
        <is>
          <t>{'Cu', 'aust_temp', 'ausf_czas', 'Mo', 'aust_czas', 'Ni', 'grubosc', 'Mn'}</t>
        </is>
      </c>
      <c r="E401" s="309" t="n">
        <v>17</v>
      </c>
      <c r="F401" s="309" t="inlineStr">
        <is>
          <t>['Rm', 'ausf_temp']</t>
        </is>
      </c>
      <c r="G401" s="309" t="inlineStr">
        <is>
          <t>[0.7648586483893551, -0.8083359230133718]</t>
        </is>
      </c>
      <c r="H401" s="309" t="inlineStr">
        <is>
          <t>[261.9, 462.533333333333]</t>
        </is>
      </c>
    </row>
    <row r="402">
      <c r="A402" s="621" t="n">
        <v>400</v>
      </c>
      <c r="B402" s="309" t="inlineStr"/>
      <c r="C402" s="309" t="n">
        <v>322.05531557474</v>
      </c>
      <c r="D402" s="309" t="inlineStr">
        <is>
          <t>{'Cu', 'aust_temp', 'ausf_czas', 'Mo', 'aust_czas', 'Ni', 'grubosc', 'Mn'}</t>
        </is>
      </c>
      <c r="E402" s="309" t="n">
        <v>16</v>
      </c>
      <c r="F402" s="309" t="inlineStr">
        <is>
          <t>['Rm', 'ausf_temp']</t>
        </is>
      </c>
      <c r="G402" s="309" t="inlineStr">
        <is>
          <t>[0.7439342075767251, -0.802041362900755]</t>
        </is>
      </c>
      <c r="H402" s="309" t="inlineStr">
        <is>
          <t>[261.9, 462.533333333333]</t>
        </is>
      </c>
    </row>
    <row r="403">
      <c r="A403" s="621" t="n">
        <v>401</v>
      </c>
      <c r="B403" s="309" t="inlineStr"/>
      <c r="C403" s="309" t="n">
        <v>291.1903138223211</v>
      </c>
      <c r="D403" s="309" t="inlineStr">
        <is>
          <t>{'Cu', 'aust_temp', 'ausf_czas', 'Mo', 'aust_czas', 'Ni', 'grubosc', 'Mn'}</t>
        </is>
      </c>
      <c r="E403" s="309" t="n">
        <v>19</v>
      </c>
      <c r="F403" s="309" t="inlineStr">
        <is>
          <t>['Rm', 'ausf_temp']</t>
        </is>
      </c>
      <c r="G403" s="309" t="inlineStr">
        <is>
          <t>[0.9542771667497559, -0.9191055200579621]</t>
        </is>
      </c>
      <c r="H403" s="309" t="inlineStr">
        <is>
          <t>[261.9, 451.0]</t>
        </is>
      </c>
    </row>
    <row r="404">
      <c r="A404" s="621" t="n">
        <v>402</v>
      </c>
      <c r="B404" s="309" t="inlineStr"/>
      <c r="C404" s="309" t="n">
        <v>305.998574079537</v>
      </c>
      <c r="D404" s="309" t="inlineStr">
        <is>
          <t>{'Cu', 'aust_temp', 'ausf_czas', 'Mo', 'aust_czas', 'Ni', 'grubosc', 'Mn'}</t>
        </is>
      </c>
      <c r="E404" s="309" t="n">
        <v>15</v>
      </c>
      <c r="F404" s="309" t="inlineStr">
        <is>
          <t>['Rm', 'ausf_temp']</t>
        </is>
      </c>
      <c r="G404" s="309" t="inlineStr">
        <is>
          <t>[0.9656475495784047, -0.8966076109149692]</t>
        </is>
      </c>
      <c r="H404" s="309" t="inlineStr">
        <is>
          <t>[261.9, 451.0]</t>
        </is>
      </c>
    </row>
    <row r="405">
      <c r="A405" s="621" t="n">
        <v>403</v>
      </c>
      <c r="B405" s="309" t="inlineStr"/>
      <c r="C405" s="309" t="n">
        <v>297.2942196871401</v>
      </c>
      <c r="D405" s="309" t="inlineStr">
        <is>
          <t>{'Cu', 'aust_temp', 'ausf_czas', 'Mo', 'aust_czas', 'Ni', 'grubosc', 'Mn'}</t>
        </is>
      </c>
      <c r="E405" s="309" t="n">
        <v>16</v>
      </c>
      <c r="F405" s="309" t="inlineStr">
        <is>
          <t>['Rm', 'ausf_temp']</t>
        </is>
      </c>
      <c r="G405" s="309" t="inlineStr">
        <is>
          <t>[0.9673034725892611, -0.8835195878435137]</t>
        </is>
      </c>
      <c r="H405" s="309" t="inlineStr">
        <is>
          <t>[261.9, 451.0]</t>
        </is>
      </c>
    </row>
    <row r="406">
      <c r="A406" s="621" t="n">
        <v>404</v>
      </c>
      <c r="B406" s="309" t="inlineStr"/>
      <c r="C406" s="309" t="n">
        <v>272.5174680187984</v>
      </c>
      <c r="D406" s="309" t="inlineStr">
        <is>
          <t>{'Cu', 'aust_temp', 'ausf_czas', 'Mo', 'aust_czas', 'Ni', 'grubosc', 'Mn'}</t>
        </is>
      </c>
      <c r="E406" s="309" t="n">
        <v>19</v>
      </c>
      <c r="F406" s="309" t="inlineStr">
        <is>
          <t>['Rm', 'ausf_temp']</t>
        </is>
      </c>
      <c r="G406" s="309" t="inlineStr">
        <is>
          <t>[0.9542771667497559, -0.9191055200579621]</t>
        </is>
      </c>
      <c r="H406" s="309" t="inlineStr">
        <is>
          <t>[261.9, 451.0]</t>
        </is>
      </c>
    </row>
    <row r="407">
      <c r="A407" s="621" t="n">
        <v>405</v>
      </c>
      <c r="B407" s="309" t="inlineStr"/>
      <c r="C407" s="309" t="n">
        <v>304.8769482165102</v>
      </c>
      <c r="D407" s="309" t="inlineStr">
        <is>
          <t>{'Cu', 'aust_temp', 'ausf_czas', 'Mo', 'aust_czas', 'Ni', 'grubosc', 'Mn'}</t>
        </is>
      </c>
      <c r="E407" s="309" t="n">
        <v>15</v>
      </c>
      <c r="F407" s="309" t="inlineStr">
        <is>
          <t>['Rm', 'ausf_temp']</t>
        </is>
      </c>
      <c r="G407" s="309" t="inlineStr">
        <is>
          <t>[0.9656475495784047, -0.8966076109149692]</t>
        </is>
      </c>
      <c r="H407" s="309" t="inlineStr">
        <is>
          <t>[261.9, 451.0]</t>
        </is>
      </c>
    </row>
    <row r="408">
      <c r="A408" s="621" t="n">
        <v>406</v>
      </c>
      <c r="B408" s="309" t="inlineStr"/>
      <c r="C408" s="309" t="n">
        <v>295.8701103408482</v>
      </c>
      <c r="D408" s="309" t="inlineStr">
        <is>
          <t>{'Cu', 'aust_temp', 'ausf_czas', 'Mo', 'aust_czas', 'Ni', 'grubosc', 'Mn'}</t>
        </is>
      </c>
      <c r="E408" s="309" t="n">
        <v>16</v>
      </c>
      <c r="F408" s="309" t="inlineStr">
        <is>
          <t>['Rm', 'ausf_temp']</t>
        </is>
      </c>
      <c r="G408" s="309" t="inlineStr">
        <is>
          <t>[0.9673034725892611, -0.8835195878435137]</t>
        </is>
      </c>
      <c r="H408" s="309" t="inlineStr">
        <is>
          <t>[261.9, 451.0]</t>
        </is>
      </c>
    </row>
    <row r="409">
      <c r="A409" s="621" t="n">
        <v>407</v>
      </c>
      <c r="B409" s="309" t="n">
        <v>271</v>
      </c>
      <c r="C409" s="309" t="n">
        <v>271</v>
      </c>
      <c r="D409" s="309" t="inlineStr"/>
      <c r="E409" s="309" t="inlineStr"/>
      <c r="F409" s="309" t="inlineStr"/>
      <c r="G409" s="309" t="inlineStr"/>
      <c r="H409" s="309" t="inlineStr"/>
    </row>
    <row r="410">
      <c r="A410" s="621" t="n">
        <v>408</v>
      </c>
      <c r="B410" s="309" t="n">
        <v>353</v>
      </c>
      <c r="C410" s="309" t="n">
        <v>353</v>
      </c>
      <c r="D410" s="309" t="inlineStr"/>
      <c r="E410" s="309" t="inlineStr"/>
      <c r="F410" s="309" t="inlineStr"/>
      <c r="G410" s="309" t="inlineStr"/>
      <c r="H410" s="309" t="inlineStr"/>
    </row>
    <row r="411">
      <c r="A411" s="621" t="n">
        <v>409</v>
      </c>
      <c r="B411" s="309" t="n">
        <v>409</v>
      </c>
      <c r="C411" s="309" t="n">
        <v>409</v>
      </c>
      <c r="D411" s="309" t="inlineStr"/>
      <c r="E411" s="309" t="inlineStr"/>
      <c r="F411" s="309" t="inlineStr"/>
      <c r="G411" s="309" t="inlineStr"/>
      <c r="H411" s="309" t="inlineStr"/>
    </row>
    <row r="412">
      <c r="A412" s="621" t="n">
        <v>410</v>
      </c>
      <c r="B412" s="309" t="n">
        <v>264</v>
      </c>
      <c r="C412" s="309" t="n">
        <v>264</v>
      </c>
      <c r="D412" s="309" t="inlineStr"/>
      <c r="E412" s="309" t="inlineStr"/>
      <c r="F412" s="309" t="inlineStr"/>
      <c r="G412" s="309" t="inlineStr"/>
      <c r="H412" s="309" t="inlineStr"/>
    </row>
    <row r="413">
      <c r="A413" s="621" t="n">
        <v>411</v>
      </c>
      <c r="B413" s="309" t="n">
        <v>336</v>
      </c>
      <c r="C413" s="309" t="n">
        <v>336</v>
      </c>
      <c r="D413" s="309" t="inlineStr"/>
      <c r="E413" s="309" t="inlineStr"/>
      <c r="F413" s="309" t="inlineStr"/>
      <c r="G413" s="309" t="inlineStr"/>
      <c r="H413" s="309" t="inlineStr"/>
    </row>
    <row r="414">
      <c r="A414" s="621" t="n">
        <v>412</v>
      </c>
      <c r="B414" s="309" t="n">
        <v>400</v>
      </c>
      <c r="C414" s="309" t="n">
        <v>400</v>
      </c>
      <c r="D414" s="309" t="inlineStr"/>
      <c r="E414" s="309" t="inlineStr"/>
      <c r="F414" s="309" t="inlineStr"/>
      <c r="G414" s="309" t="inlineStr"/>
      <c r="H414" s="309" t="inlineStr"/>
    </row>
    <row r="415">
      <c r="A415" s="621" t="n">
        <v>413</v>
      </c>
      <c r="B415" s="309" t="inlineStr"/>
      <c r="C415" s="309" t="n">
        <v>454.2146988406272</v>
      </c>
      <c r="D415" s="309" t="inlineStr">
        <is>
          <t>{'Cu', 'aust_temp', 'ausf_czas', 'Mo', 'aust_czas', 'Ni', 'grubosc', 'Mn'}</t>
        </is>
      </c>
      <c r="E415" s="309" t="n">
        <v>18</v>
      </c>
      <c r="F415" s="309" t="inlineStr">
        <is>
          <t>['Rm', 'Rp02']</t>
        </is>
      </c>
      <c r="G415" s="309" t="inlineStr">
        <is>
          <t>[0.9381463779913889, 0.9066131525234793]</t>
        </is>
      </c>
      <c r="H415" s="309" t="inlineStr">
        <is>
          <t>[193.2, 433.538461538462]</t>
        </is>
      </c>
    </row>
    <row r="416">
      <c r="A416" s="621" t="n">
        <v>414</v>
      </c>
      <c r="B416" s="309" t="inlineStr"/>
      <c r="C416" s="309" t="n">
        <v>449.2747901298117</v>
      </c>
      <c r="D416" s="309" t="inlineStr">
        <is>
          <t>{'Cu', 'aust_temp', 'ausf_czas', 'Mo', 'aust_czas', 'Ni', 'grubosc', 'Mn'}</t>
        </is>
      </c>
      <c r="E416" s="309" t="n">
        <v>18</v>
      </c>
      <c r="F416" s="309" t="inlineStr">
        <is>
          <t>['Rm', 'Rp02']</t>
        </is>
      </c>
      <c r="G416" s="309" t="inlineStr">
        <is>
          <t>[0.9381463779913889, 0.9066131525234793]</t>
        </is>
      </c>
      <c r="H416" s="309" t="inlineStr">
        <is>
          <t>[193.2, 433.538461538462]</t>
        </is>
      </c>
    </row>
    <row r="417">
      <c r="A417" s="621" t="n">
        <v>415</v>
      </c>
      <c r="B417" s="309" t="inlineStr"/>
      <c r="C417" s="309" t="n">
        <v>430.2797284764185</v>
      </c>
      <c r="D417" s="309" t="inlineStr">
        <is>
          <t>{'Cu', 'aust_temp', 'ausf_czas', 'Mo', 'aust_czas', 'Ni', 'grubosc', 'Mn'}</t>
        </is>
      </c>
      <c r="E417" s="309" t="n">
        <v>18</v>
      </c>
      <c r="F417" s="309" t="inlineStr">
        <is>
          <t>['Rm', 'Rp02']</t>
        </is>
      </c>
      <c r="G417" s="309" t="inlineStr">
        <is>
          <t>[0.9381463779913889, 0.9066131525234793]</t>
        </is>
      </c>
      <c r="H417" s="309" t="inlineStr">
        <is>
          <t>[193.2, 433.538461538462]</t>
        </is>
      </c>
    </row>
    <row r="418">
      <c r="A418" s="621" t="n">
        <v>416</v>
      </c>
      <c r="B418" s="309" t="inlineStr"/>
      <c r="C418" s="309" t="n">
        <v>382.3157868741996</v>
      </c>
      <c r="D418" s="309" t="inlineStr">
        <is>
          <t>{'Cu', 'aust_temp', 'ausf_czas', 'Mo', 'aust_czas', 'Ni', 'grubosc', 'Mn'}</t>
        </is>
      </c>
      <c r="E418" s="309" t="n">
        <v>18</v>
      </c>
      <c r="F418" s="309" t="inlineStr">
        <is>
          <t>['Rm', 'Rp02']</t>
        </is>
      </c>
      <c r="G418" s="309" t="inlineStr">
        <is>
          <t>[0.9381463779913889, 0.9066131525234793]</t>
        </is>
      </c>
      <c r="H418" s="309" t="inlineStr">
        <is>
          <t>[193.2, 433.538461538462]</t>
        </is>
      </c>
    </row>
    <row r="419">
      <c r="A419" s="621" t="n">
        <v>417</v>
      </c>
      <c r="B419" s="309" t="inlineStr"/>
      <c r="C419" s="309" t="n">
        <v>363.8350386534091</v>
      </c>
      <c r="D419" s="309" t="inlineStr">
        <is>
          <t>{'Cu', 'aust_temp', 'ausf_czas', 'Mo', 'aust_czas', 'Ni', 'grubosc', 'Mn'}</t>
        </is>
      </c>
      <c r="E419" s="309" t="n">
        <v>18</v>
      </c>
      <c r="F419" s="309" t="inlineStr">
        <is>
          <t>['Rm', 'Rp02']</t>
        </is>
      </c>
      <c r="G419" s="309" t="inlineStr">
        <is>
          <t>[0.9381463779913889, 0.9066131525234793]</t>
        </is>
      </c>
      <c r="H419" s="309" t="inlineStr">
        <is>
          <t>[193.2, 433.538461538462]</t>
        </is>
      </c>
    </row>
    <row r="420">
      <c r="A420" s="621" t="n">
        <v>418</v>
      </c>
      <c r="B420" s="309" t="inlineStr"/>
      <c r="C420" s="309" t="n">
        <v>333.4352019317992</v>
      </c>
      <c r="D420" s="309" t="inlineStr">
        <is>
          <t>{'Cu', 'aust_temp', 'ausf_czas', 'Mo', 'aust_czas', 'Ni', 'grubosc', 'Mn'}</t>
        </is>
      </c>
      <c r="E420" s="309" t="n">
        <v>18</v>
      </c>
      <c r="F420" s="309" t="inlineStr">
        <is>
          <t>['Rm', 'Rp02']</t>
        </is>
      </c>
      <c r="G420" s="309" t="inlineStr">
        <is>
          <t>[0.9381463779913889, 0.9066131525234793]</t>
        </is>
      </c>
      <c r="H420" s="309" t="inlineStr">
        <is>
          <t>[193.2, 433.538461538462]</t>
        </is>
      </c>
    </row>
    <row r="421">
      <c r="A421" s="621" t="n">
        <v>419</v>
      </c>
      <c r="B421" s="309" t="inlineStr"/>
      <c r="C421" s="309" t="n">
        <v>310.53025467718</v>
      </c>
      <c r="D421" s="309" t="inlineStr">
        <is>
          <t>{'Cu', 'aust_temp', 'ausf_czas', 'Mo', 'aust_czas', 'Ni', 'grubosc', 'Mn'}</t>
        </is>
      </c>
      <c r="E421" s="309" t="n">
        <v>18</v>
      </c>
      <c r="F421" s="309" t="inlineStr">
        <is>
          <t>['Rm', 'Rp02']</t>
        </is>
      </c>
      <c r="G421" s="309" t="inlineStr">
        <is>
          <t>[0.9381463779913889, 0.9066131525234793]</t>
        </is>
      </c>
      <c r="H421" s="309" t="inlineStr">
        <is>
          <t>[193.2, 433.538461538462]</t>
        </is>
      </c>
    </row>
    <row r="422">
      <c r="A422" s="621" t="n">
        <v>420</v>
      </c>
      <c r="B422" s="309" t="inlineStr"/>
      <c r="C422" s="309" t="n">
        <v>292.31495637611</v>
      </c>
      <c r="D422" s="309" t="inlineStr">
        <is>
          <t>{'Cu', 'aust_temp', 'ausf_czas', 'Mo', 'aust_czas', 'Ni', 'grubosc', 'Mn'}</t>
        </is>
      </c>
      <c r="E422" s="309" t="n">
        <v>18</v>
      </c>
      <c r="F422" s="309" t="inlineStr">
        <is>
          <t>['Rm', 'Rp02']</t>
        </is>
      </c>
      <c r="G422" s="309" t="inlineStr">
        <is>
          <t>[0.9381463779913889, 0.9066131525234793]</t>
        </is>
      </c>
      <c r="H422" s="309" t="inlineStr">
        <is>
          <t>[193.2, 433.538461538462]</t>
        </is>
      </c>
    </row>
    <row r="423">
      <c r="A423" s="621" t="n">
        <v>421</v>
      </c>
      <c r="B423" s="309" t="n">
        <v>441.1</v>
      </c>
      <c r="C423" s="309" t="n">
        <v>441.1</v>
      </c>
      <c r="D423" s="309" t="inlineStr"/>
      <c r="E423" s="309" t="inlineStr"/>
      <c r="F423" s="309" t="inlineStr"/>
      <c r="G423" s="309" t="inlineStr"/>
      <c r="H423" s="309" t="inlineStr"/>
    </row>
    <row r="424">
      <c r="A424" s="621" t="n">
        <v>422</v>
      </c>
      <c r="B424" s="309" t="n">
        <v>382.8</v>
      </c>
      <c r="C424" s="309" t="n">
        <v>382.8</v>
      </c>
      <c r="D424" s="309" t="inlineStr"/>
      <c r="E424" s="309" t="inlineStr"/>
      <c r="F424" s="309" t="inlineStr"/>
      <c r="G424" s="309" t="inlineStr"/>
      <c r="H424" s="309" t="inlineStr"/>
    </row>
    <row r="425">
      <c r="A425" s="621" t="n">
        <v>423</v>
      </c>
      <c r="B425" s="309" t="n">
        <v>286.8</v>
      </c>
      <c r="C425" s="309" t="n">
        <v>286.8</v>
      </c>
      <c r="D425" s="309" t="inlineStr"/>
      <c r="E425" s="309" t="inlineStr"/>
      <c r="F425" s="309" t="inlineStr"/>
      <c r="G425" s="309" t="inlineStr"/>
      <c r="H425" s="309" t="inlineStr"/>
    </row>
    <row r="426">
      <c r="A426" s="621" t="n">
        <v>424</v>
      </c>
      <c r="B426" s="309" t="inlineStr"/>
      <c r="C426" s="309" t="inlineStr"/>
      <c r="D426" s="309" t="inlineStr"/>
      <c r="E426" s="309" t="inlineStr"/>
      <c r="F426" s="309" t="inlineStr"/>
      <c r="G426" s="309" t="inlineStr"/>
      <c r="H426" s="309" t="inlineStr"/>
    </row>
    <row r="427">
      <c r="A427" s="621" t="n">
        <v>425</v>
      </c>
      <c r="B427" s="309" t="inlineStr"/>
      <c r="C427" s="309" t="inlineStr"/>
      <c r="D427" s="309" t="inlineStr"/>
      <c r="E427" s="309" t="inlineStr"/>
      <c r="F427" s="309" t="inlineStr"/>
      <c r="G427" s="309" t="inlineStr"/>
      <c r="H427" s="309" t="inlineStr"/>
    </row>
    <row r="428">
      <c r="A428" s="621" t="n">
        <v>426</v>
      </c>
      <c r="B428" s="309" t="inlineStr"/>
      <c r="C428" s="309" t="inlineStr"/>
      <c r="D428" s="309" t="inlineStr"/>
      <c r="E428" s="309" t="inlineStr"/>
      <c r="F428" s="309" t="inlineStr"/>
      <c r="G428" s="309" t="inlineStr"/>
      <c r="H428" s="309" t="inlineStr"/>
    </row>
    <row r="429">
      <c r="A429" s="621" t="n">
        <v>427</v>
      </c>
      <c r="B429" s="309" t="inlineStr"/>
      <c r="C429" s="309" t="n">
        <v>342.7152585467486</v>
      </c>
      <c r="D429" s="309" t="inlineStr">
        <is>
          <t>{'Cu', 'aust_temp', 'ausf_czas', 'Mo', 'aust_czas', 'Ni', 'grubosc', 'Mn'}</t>
        </is>
      </c>
      <c r="E429" s="309" t="n">
        <v>19</v>
      </c>
      <c r="F429" s="309" t="inlineStr">
        <is>
          <t>['Rm', 'ausf_temp', 'K']</t>
        </is>
      </c>
      <c r="G429" s="309" t="inlineStr">
        <is>
          <t>[0.9344318203024409, -0.8916416877753676, -0.7673729045083914]</t>
        </is>
      </c>
      <c r="H429" s="309" t="inlineStr">
        <is>
          <t>[280.75, 451.928571428571]</t>
        </is>
      </c>
    </row>
    <row r="430">
      <c r="A430" s="621" t="n">
        <v>428</v>
      </c>
      <c r="B430" s="309" t="inlineStr"/>
      <c r="C430" s="309" t="n">
        <v>341.9663668928737</v>
      </c>
      <c r="D430" s="309" t="inlineStr">
        <is>
          <t>{'Cu', 'aust_temp', 'ausf_czas', 'Mo', 'aust_czas', 'Ni', 'grubosc', 'Mn'}</t>
        </is>
      </c>
      <c r="E430" s="309" t="n">
        <v>17</v>
      </c>
      <c r="F430" s="309" t="inlineStr">
        <is>
          <t>['Rm', 'ausf_temp', 'K']</t>
        </is>
      </c>
      <c r="G430" s="309" t="inlineStr">
        <is>
          <t>[0.9222202417567771, -0.9008154379611129, -0.7607056294338468]</t>
        </is>
      </c>
      <c r="H430" s="309" t="inlineStr">
        <is>
          <t>[280.75, 451.928571428571]</t>
        </is>
      </c>
    </row>
    <row r="431">
      <c r="A431" s="621" t="n">
        <v>429</v>
      </c>
      <c r="B431" s="309" t="inlineStr"/>
      <c r="C431" s="309" t="n">
        <v>343.7619936206394</v>
      </c>
      <c r="D431" s="309" t="inlineStr">
        <is>
          <t>{'Cu', 'aust_temp', 'ausf_czas', 'Mo', 'aust_czas', 'Ni', 'grubosc', 'Mn'}</t>
        </is>
      </c>
      <c r="E431" s="309" t="n">
        <v>18</v>
      </c>
      <c r="F431" s="309" t="inlineStr">
        <is>
          <t>['Rm', 'ausf_temp', 'K']</t>
        </is>
      </c>
      <c r="G431" s="309" t="inlineStr">
        <is>
          <t>[0.9104761984969597, -0.901610452175597, -0.7123131565584909]</t>
        </is>
      </c>
      <c r="H431" s="309" t="inlineStr">
        <is>
          <t>[280.75, 451.928571428571]</t>
        </is>
      </c>
    </row>
    <row r="432">
      <c r="A432" s="621" t="n">
        <v>430</v>
      </c>
      <c r="B432" s="309" t="inlineStr"/>
      <c r="C432" s="309" t="n">
        <v>355.482591599493</v>
      </c>
      <c r="D432" s="309" t="inlineStr">
        <is>
          <t>{'Cu', 'aust_temp', 'ausf_czas', 'Mo', 'aust_czas', 'Ni', 'grubosc', 'Mn'}</t>
        </is>
      </c>
      <c r="E432" s="309" t="n">
        <v>19</v>
      </c>
      <c r="F432" s="309" t="inlineStr">
        <is>
          <t>['Rm', 'ausf_temp', 'K']</t>
        </is>
      </c>
      <c r="G432" s="309" t="inlineStr">
        <is>
          <t>[0.9097632974733367, -0.8934890088021283, -0.7027445656606132]</t>
        </is>
      </c>
      <c r="H432" s="309" t="inlineStr">
        <is>
          <t>[280.75, 451.928571428571]</t>
        </is>
      </c>
    </row>
    <row r="433">
      <c r="A433" s="621" t="n">
        <v>431</v>
      </c>
      <c r="B433" s="309" t="inlineStr"/>
      <c r="C433" s="309" t="n">
        <v>361.4517851592052</v>
      </c>
      <c r="D433" s="309" t="inlineStr">
        <is>
          <t>{'Cu', 'aust_temp', 'ausf_czas', 'Mo', 'aust_czas', 'Ni', 'grubosc', 'Mn'}</t>
        </is>
      </c>
      <c r="E433" s="309" t="n">
        <v>15</v>
      </c>
      <c r="F433" s="309" t="inlineStr">
        <is>
          <t>['Rm', 'ausf_temp']</t>
        </is>
      </c>
      <c r="G433" s="309" t="inlineStr">
        <is>
          <t>[0.8983270337346217, -0.8502137713547129]</t>
        </is>
      </c>
      <c r="H433" s="309" t="inlineStr">
        <is>
          <t>[305.0, 451.928571428571]</t>
        </is>
      </c>
    </row>
    <row r="434">
      <c r="A434" s="621" t="n">
        <v>432</v>
      </c>
      <c r="B434" s="309" t="inlineStr"/>
      <c r="C434" s="309" t="inlineStr"/>
      <c r="D434" s="309" t="inlineStr"/>
      <c r="E434" s="309" t="inlineStr"/>
      <c r="F434" s="309" t="inlineStr"/>
      <c r="G434" s="309" t="inlineStr"/>
      <c r="H434" s="309" t="inlineStr"/>
    </row>
    <row r="435">
      <c r="A435" s="621" t="n">
        <v>433</v>
      </c>
      <c r="B435" s="309" t="inlineStr"/>
      <c r="C435" s="309" t="n">
        <v>341.9115196287087</v>
      </c>
      <c r="D435" s="309" t="inlineStr">
        <is>
          <t>{'Cu', 'aust_temp', 'ausf_czas', 'Mo', 'aust_czas', 'Ni', 'grubosc', 'Mn'}</t>
        </is>
      </c>
      <c r="E435" s="309" t="n">
        <v>15</v>
      </c>
      <c r="F435" s="309" t="inlineStr">
        <is>
          <t>['Rm']</t>
        </is>
      </c>
      <c r="G435" s="309" t="inlineStr">
        <is>
          <t>[0.7055104341786026]</t>
        </is>
      </c>
      <c r="H435" s="309" t="inlineStr">
        <is>
          <t>[277.2, 408.6]</t>
        </is>
      </c>
    </row>
    <row r="436">
      <c r="A436" s="621" t="n">
        <v>434</v>
      </c>
      <c r="B436" s="309" t="inlineStr"/>
      <c r="C436" s="309" t="n">
        <v>337.9579923988721</v>
      </c>
      <c r="D436" s="309" t="inlineStr">
        <is>
          <t>{'Cu', 'aust_temp', 'ausf_czas', 'Mo', 'aust_czas', 'Ni', 'grubosc', 'Mn'}</t>
        </is>
      </c>
      <c r="E436" s="309" t="n">
        <v>18</v>
      </c>
      <c r="F436" s="309" t="inlineStr">
        <is>
          <t>['Rm', 'ausf_temp']</t>
        </is>
      </c>
      <c r="G436" s="309" t="inlineStr">
        <is>
          <t>[0.7376750321716689, -0.7652112132250182]</t>
        </is>
      </c>
      <c r="H436" s="309" t="inlineStr">
        <is>
          <t>[277.2, 462.533333333333]</t>
        </is>
      </c>
    </row>
    <row r="437">
      <c r="A437" s="621" t="n">
        <v>435</v>
      </c>
      <c r="B437" s="309" t="inlineStr"/>
      <c r="C437" s="309" t="n">
        <v>339.8597552472141</v>
      </c>
      <c r="D437" s="309" t="inlineStr">
        <is>
          <t>{'Cu', 'aust_temp', 'ausf_czas', 'Mo', 'aust_czas', 'Ni', 'grubosc', 'Mn'}</t>
        </is>
      </c>
      <c r="E437" s="309" t="n">
        <v>16</v>
      </c>
      <c r="F437" s="309" t="inlineStr">
        <is>
          <t>['Rm', 'ausf_temp']</t>
        </is>
      </c>
      <c r="G437" s="309" t="inlineStr">
        <is>
          <t>[0.7307404981858263, -0.7670352894533308]</t>
        </is>
      </c>
      <c r="H437" s="309" t="inlineStr">
        <is>
          <t>[277.2, 462.533333333333]</t>
        </is>
      </c>
    </row>
    <row r="438">
      <c r="A438" s="621" t="n">
        <v>436</v>
      </c>
      <c r="B438" s="309" t="inlineStr"/>
      <c r="C438" s="309" t="inlineStr"/>
      <c r="D438" s="309" t="inlineStr"/>
      <c r="E438" s="309" t="inlineStr"/>
      <c r="F438" s="309" t="inlineStr"/>
      <c r="G438" s="309" t="inlineStr"/>
      <c r="H438" s="309" t="inlineStr"/>
    </row>
    <row r="439">
      <c r="A439" s="621" t="n">
        <v>437</v>
      </c>
      <c r="B439" s="309" t="n">
        <v>398.2</v>
      </c>
      <c r="C439" s="309" t="n">
        <v>398.2</v>
      </c>
      <c r="D439" s="309" t="inlineStr"/>
      <c r="E439" s="309" t="inlineStr"/>
      <c r="F439" s="309" t="inlineStr"/>
      <c r="G439" s="309" t="inlineStr"/>
      <c r="H439" s="309" t="inlineStr"/>
    </row>
    <row r="440">
      <c r="A440" s="621" t="n">
        <v>438</v>
      </c>
      <c r="B440" s="309" t="n">
        <v>375</v>
      </c>
      <c r="C440" s="309" t="n">
        <v>375</v>
      </c>
      <c r="D440" s="309" t="inlineStr"/>
      <c r="E440" s="309" t="inlineStr"/>
      <c r="F440" s="309" t="inlineStr"/>
      <c r="G440" s="309" t="inlineStr"/>
      <c r="H440" s="309" t="inlineStr"/>
    </row>
    <row r="441">
      <c r="A441" s="621" t="n">
        <v>439</v>
      </c>
      <c r="B441" s="309" t="n">
        <v>366</v>
      </c>
      <c r="C441" s="309" t="n">
        <v>366</v>
      </c>
      <c r="D441" s="309" t="inlineStr"/>
      <c r="E441" s="309" t="inlineStr"/>
      <c r="F441" s="309" t="inlineStr"/>
      <c r="G441" s="309" t="inlineStr"/>
      <c r="H441" s="309" t="inlineStr"/>
    </row>
    <row r="442">
      <c r="A442" s="621" t="n">
        <v>440</v>
      </c>
      <c r="B442" s="309" t="n">
        <v>337.6</v>
      </c>
      <c r="C442" s="309" t="n">
        <v>337.6</v>
      </c>
      <c r="D442" s="309" t="inlineStr"/>
      <c r="E442" s="309" t="inlineStr"/>
      <c r="F442" s="309" t="inlineStr"/>
      <c r="G442" s="309" t="inlineStr"/>
      <c r="H442" s="309" t="inlineStr"/>
    </row>
    <row r="443">
      <c r="A443" s="621" t="n">
        <v>441</v>
      </c>
      <c r="B443" s="309" t="n">
        <v>330.6</v>
      </c>
      <c r="C443" s="309" t="n">
        <v>330.6</v>
      </c>
      <c r="D443" s="309" t="inlineStr"/>
      <c r="E443" s="309" t="inlineStr"/>
      <c r="F443" s="309" t="inlineStr"/>
      <c r="G443" s="309" t="inlineStr"/>
      <c r="H443" s="309" t="inlineStr"/>
    </row>
    <row r="444">
      <c r="A444" s="621" t="n">
        <v>442</v>
      </c>
      <c r="B444" s="309" t="n">
        <v>276.2</v>
      </c>
      <c r="C444" s="309" t="n">
        <v>276.2</v>
      </c>
      <c r="D444" s="309" t="inlineStr"/>
      <c r="E444" s="309" t="inlineStr"/>
      <c r="F444" s="309" t="inlineStr"/>
      <c r="G444" s="309" t="inlineStr"/>
      <c r="H444" s="309" t="inlineStr"/>
    </row>
    <row r="445">
      <c r="A445" s="621" t="n">
        <v>443</v>
      </c>
      <c r="B445" s="309" t="n">
        <v>279.7</v>
      </c>
      <c r="C445" s="309" t="n">
        <v>279.7</v>
      </c>
      <c r="D445" s="309" t="inlineStr"/>
      <c r="E445" s="309" t="inlineStr"/>
      <c r="F445" s="309" t="inlineStr"/>
      <c r="G445" s="309" t="inlineStr"/>
      <c r="H445" s="309" t="inlineStr"/>
    </row>
    <row r="446">
      <c r="A446" s="621" t="n">
        <v>444</v>
      </c>
      <c r="B446" s="309" t="n">
        <v>261.9</v>
      </c>
      <c r="C446" s="309" t="n">
        <v>261.9</v>
      </c>
      <c r="D446" s="309" t="inlineStr"/>
      <c r="E446" s="309" t="inlineStr"/>
      <c r="F446" s="309" t="inlineStr"/>
      <c r="G446" s="309" t="inlineStr"/>
      <c r="H446" s="309" t="inlineStr"/>
    </row>
    <row r="447">
      <c r="A447" s="621" t="n">
        <v>445</v>
      </c>
      <c r="B447" s="309" t="n">
        <v>260.5</v>
      </c>
      <c r="C447" s="309" t="n">
        <v>260.5</v>
      </c>
      <c r="D447" s="309" t="inlineStr"/>
      <c r="E447" s="309" t="inlineStr"/>
      <c r="F447" s="309" t="inlineStr"/>
      <c r="G447" s="309" t="inlineStr"/>
      <c r="H447" s="309" t="inlineStr"/>
    </row>
    <row r="448">
      <c r="A448" s="621" t="n">
        <v>446</v>
      </c>
      <c r="B448" s="309" t="n">
        <v>238.6</v>
      </c>
      <c r="C448" s="309" t="n">
        <v>238.6</v>
      </c>
      <c r="D448" s="309" t="inlineStr"/>
      <c r="E448" s="309" t="inlineStr"/>
      <c r="F448" s="309" t="inlineStr"/>
      <c r="G448" s="309" t="inlineStr"/>
      <c r="H448" s="309" t="inlineStr"/>
    </row>
    <row r="449">
      <c r="A449" s="621" t="n">
        <v>447</v>
      </c>
      <c r="B449" s="309" t="n">
        <v>229.2</v>
      </c>
      <c r="C449" s="309" t="n">
        <v>229.2</v>
      </c>
      <c r="D449" s="309" t="inlineStr"/>
      <c r="E449" s="309" t="inlineStr"/>
      <c r="F449" s="309" t="inlineStr"/>
      <c r="G449" s="309" t="inlineStr"/>
      <c r="H449" s="309" t="inlineStr"/>
    </row>
    <row r="450">
      <c r="A450" s="621" t="n">
        <v>448</v>
      </c>
      <c r="B450" s="309" t="n">
        <v>336</v>
      </c>
      <c r="C450" s="309" t="n">
        <v>336</v>
      </c>
      <c r="D450" s="309" t="inlineStr"/>
      <c r="E450" s="309" t="inlineStr"/>
      <c r="F450" s="309" t="inlineStr"/>
      <c r="G450" s="309" t="inlineStr"/>
      <c r="H450" s="309" t="inlineStr"/>
    </row>
    <row r="451">
      <c r="A451" s="621" t="n">
        <v>449</v>
      </c>
      <c r="B451" s="309" t="n">
        <v>390</v>
      </c>
      <c r="C451" s="309" t="n">
        <v>390</v>
      </c>
      <c r="D451" s="309" t="inlineStr"/>
      <c r="E451" s="309" t="inlineStr"/>
      <c r="F451" s="309" t="inlineStr"/>
      <c r="G451" s="309" t="inlineStr"/>
      <c r="H451" s="309" t="inlineStr"/>
    </row>
    <row r="452">
      <c r="A452" s="621" t="n">
        <v>450</v>
      </c>
      <c r="B452" s="309" t="n">
        <v>442</v>
      </c>
      <c r="C452" s="309" t="n">
        <v>442</v>
      </c>
      <c r="D452" s="309" t="inlineStr"/>
      <c r="E452" s="309" t="inlineStr"/>
      <c r="F452" s="309" t="inlineStr"/>
      <c r="G452" s="309" t="inlineStr"/>
      <c r="H452" s="309" t="inlineStr"/>
    </row>
    <row r="453">
      <c r="A453" s="621" t="n">
        <v>451</v>
      </c>
      <c r="B453" s="309" t="n">
        <v>266</v>
      </c>
      <c r="C453" s="309" t="n">
        <v>266</v>
      </c>
      <c r="D453" s="309" t="inlineStr"/>
      <c r="E453" s="309" t="inlineStr"/>
      <c r="F453" s="309" t="inlineStr"/>
      <c r="G453" s="309" t="inlineStr"/>
      <c r="H453" s="309" t="inlineStr"/>
    </row>
    <row r="454">
      <c r="A454" s="621" t="n">
        <v>452</v>
      </c>
      <c r="B454" s="309" t="n">
        <v>266</v>
      </c>
      <c r="C454" s="309" t="n">
        <v>266</v>
      </c>
      <c r="D454" s="309" t="inlineStr"/>
      <c r="E454" s="309" t="inlineStr"/>
      <c r="F454" s="309" t="inlineStr"/>
      <c r="G454" s="309" t="inlineStr"/>
      <c r="H454" s="309" t="inlineStr"/>
    </row>
    <row r="455">
      <c r="A455" s="621" t="n">
        <v>453</v>
      </c>
      <c r="B455" s="309" t="n">
        <v>285</v>
      </c>
      <c r="C455" s="309" t="n">
        <v>285</v>
      </c>
      <c r="D455" s="309" t="inlineStr"/>
      <c r="E455" s="309" t="inlineStr"/>
      <c r="F455" s="309" t="inlineStr"/>
      <c r="G455" s="309" t="inlineStr"/>
      <c r="H455" s="309" t="inlineStr"/>
    </row>
    <row r="456">
      <c r="A456" s="621" t="n">
        <v>454</v>
      </c>
      <c r="B456" s="309" t="n">
        <v>272</v>
      </c>
      <c r="C456" s="309" t="n">
        <v>272</v>
      </c>
      <c r="D456" s="309" t="inlineStr"/>
      <c r="E456" s="309" t="inlineStr"/>
      <c r="F456" s="309" t="inlineStr"/>
      <c r="G456" s="309" t="inlineStr"/>
      <c r="H456" s="309" t="inlineStr"/>
    </row>
    <row r="457">
      <c r="A457" s="621" t="n">
        <v>455</v>
      </c>
      <c r="B457" s="309" t="n">
        <v>293.125</v>
      </c>
      <c r="C457" s="309" t="n">
        <v>293.125</v>
      </c>
      <c r="D457" s="309" t="inlineStr"/>
      <c r="E457" s="309" t="inlineStr"/>
      <c r="F457" s="309" t="inlineStr"/>
      <c r="G457" s="309" t="inlineStr"/>
      <c r="H457" s="309" t="inlineStr"/>
    </row>
    <row r="458">
      <c r="A458" s="621" t="n">
        <v>456</v>
      </c>
      <c r="B458" s="309" t="inlineStr"/>
      <c r="C458" s="309" t="n">
        <v>414.703041139291</v>
      </c>
      <c r="D458" s="309" t="inlineStr">
        <is>
          <t>{'Cu', 'aust_temp', 'ausf_czas', 'Mo', 'aust_czas', 'Ni', 'grubosc', 'Mn'}</t>
        </is>
      </c>
      <c r="E458" s="309" t="n">
        <v>17</v>
      </c>
      <c r="F458" s="309" t="inlineStr">
        <is>
          <t>['Rm', 'Rp02']</t>
        </is>
      </c>
      <c r="G458" s="309" t="inlineStr">
        <is>
          <t>[0.9407455844032715, 0.9645449359079101]</t>
        </is>
      </c>
      <c r="H458" s="309" t="inlineStr">
        <is>
          <t>[169.2, 396.0]</t>
        </is>
      </c>
    </row>
    <row r="459">
      <c r="A459" s="621" t="n">
        <v>457</v>
      </c>
      <c r="B459" s="309" t="inlineStr"/>
      <c r="C459" s="309" t="n">
        <v>436.2152881802522</v>
      </c>
      <c r="D459" s="309" t="inlineStr">
        <is>
          <t>{'Cu', 'aust_temp', 'ausf_czas', 'Mo', 'aust_czas', 'Ni', 'grubosc', 'Mn'}</t>
        </is>
      </c>
      <c r="E459" s="309" t="n">
        <v>17</v>
      </c>
      <c r="F459" s="309" t="inlineStr">
        <is>
          <t>['Rm', 'Rp02']</t>
        </is>
      </c>
      <c r="G459" s="309" t="inlineStr">
        <is>
          <t>[0.9407455844032715, 0.9645449359079101]</t>
        </is>
      </c>
      <c r="H459" s="309" t="inlineStr">
        <is>
          <t>[169.2, 396.0]</t>
        </is>
      </c>
    </row>
    <row r="460">
      <c r="A460" s="621" t="n">
        <v>458</v>
      </c>
      <c r="B460" s="309" t="inlineStr"/>
      <c r="C460" s="309" t="n">
        <v>374.2727332247637</v>
      </c>
      <c r="D460" s="309" t="inlineStr">
        <is>
          <t>{'Cu', 'aust_temp', 'ausf_czas', 'Mo', 'aust_czas', 'Ni', 'grubosc', 'Mn'}</t>
        </is>
      </c>
      <c r="E460" s="309" t="n">
        <v>17</v>
      </c>
      <c r="F460" s="309" t="inlineStr">
        <is>
          <t>['Rm', 'Rp02']</t>
        </is>
      </c>
      <c r="G460" s="309" t="inlineStr">
        <is>
          <t>[0.9407455844032715, 0.9645449359079101]</t>
        </is>
      </c>
      <c r="H460" s="309" t="inlineStr">
        <is>
          <t>[169.2, 396.0]</t>
        </is>
      </c>
    </row>
    <row r="461">
      <c r="A461" s="621" t="n">
        <v>459</v>
      </c>
      <c r="B461" s="309" t="inlineStr"/>
      <c r="C461" s="309" t="n">
        <v>369.2427801964216</v>
      </c>
      <c r="D461" s="309" t="inlineStr">
        <is>
          <t>{'Cu', 'aust_temp', 'ausf_czas', 'Mo', 'aust_czas', 'Ni', 'grubosc', 'Mn'}</t>
        </is>
      </c>
      <c r="E461" s="309" t="n">
        <v>17</v>
      </c>
      <c r="F461" s="309" t="inlineStr">
        <is>
          <t>['Rm', 'Rp02']</t>
        </is>
      </c>
      <c r="G461" s="309" t="inlineStr">
        <is>
          <t>[0.9407455844032715, 0.9645449359079101]</t>
        </is>
      </c>
      <c r="H461" s="309" t="inlineStr">
        <is>
          <t>[169.2, 396.0]</t>
        </is>
      </c>
    </row>
    <row r="462">
      <c r="A462" s="621" t="n">
        <v>460</v>
      </c>
      <c r="B462" s="309" t="inlineStr"/>
      <c r="C462" s="309" t="n">
        <v>344.5052708939384</v>
      </c>
      <c r="D462" s="309" t="inlineStr">
        <is>
          <t>{'Cu', 'aust_temp', 'ausf_czas', 'Mo', 'aust_czas', 'Ni', 'grubosc', 'Mn'}</t>
        </is>
      </c>
      <c r="E462" s="309" t="n">
        <v>17</v>
      </c>
      <c r="F462" s="309" t="inlineStr">
        <is>
          <t>['Rm', 'Rp02']</t>
        </is>
      </c>
      <c r="G462" s="309" t="inlineStr">
        <is>
          <t>[0.9407455844032715, 0.9645449359079101]</t>
        </is>
      </c>
      <c r="H462" s="309" t="inlineStr">
        <is>
          <t>[169.2, 396.0]</t>
        </is>
      </c>
    </row>
    <row r="463">
      <c r="A463" s="621" t="n">
        <v>461</v>
      </c>
      <c r="B463" s="309" t="inlineStr"/>
      <c r="C463" s="309" t="n">
        <v>300.7429002912693</v>
      </c>
      <c r="D463" s="309" t="inlineStr">
        <is>
          <t>{'Cu', 'aust_temp', 'ausf_czas', 'Mo', 'aust_czas', 'Ni', 'grubosc', 'Mn'}</t>
        </is>
      </c>
      <c r="E463" s="309" t="n">
        <v>17</v>
      </c>
      <c r="F463" s="309" t="inlineStr">
        <is>
          <t>['Rm', 'Rp02']</t>
        </is>
      </c>
      <c r="G463" s="309" t="inlineStr">
        <is>
          <t>[0.9407455844032715, 0.9645449359079101]</t>
        </is>
      </c>
      <c r="H463" s="309" t="inlineStr">
        <is>
          <t>[169.2, 396.0]</t>
        </is>
      </c>
    </row>
    <row r="464">
      <c r="A464" s="621" t="n">
        <v>462</v>
      </c>
      <c r="B464" s="309" t="inlineStr"/>
      <c r="C464" s="309" t="n">
        <v>254.5907866305374</v>
      </c>
      <c r="D464" s="309" t="inlineStr">
        <is>
          <t>{'Cu', 'aust_temp', 'ausf_czas', 'Mo', 'aust_czas', 'Ni', 'grubosc', 'Mn'}</t>
        </is>
      </c>
      <c r="E464" s="309" t="n">
        <v>17</v>
      </c>
      <c r="F464" s="309" t="inlineStr">
        <is>
          <t>['Rm', 'Rp02']</t>
        </is>
      </c>
      <c r="G464" s="309" t="inlineStr">
        <is>
          <t>[0.9407455844032715, 0.9645449359079101]</t>
        </is>
      </c>
      <c r="H464" s="309" t="inlineStr">
        <is>
          <t>[169.2, 396.0]</t>
        </is>
      </c>
    </row>
    <row r="465">
      <c r="A465" s="621" t="n">
        <v>463</v>
      </c>
      <c r="B465" s="309" t="inlineStr"/>
      <c r="C465" s="309" t="n">
        <v>225.389352095246</v>
      </c>
      <c r="D465" s="309" t="inlineStr">
        <is>
          <t>{'Cu', 'aust_temp', 'ausf_czas', 'Mo', 'aust_czas', 'Ni', 'grubosc', 'Mn'}</t>
        </is>
      </c>
      <c r="E465" s="309" t="n">
        <v>17</v>
      </c>
      <c r="F465" s="309" t="inlineStr">
        <is>
          <t>['Rm', 'Rp02']</t>
        </is>
      </c>
      <c r="G465" s="309" t="inlineStr">
        <is>
          <t>[0.9407455844032715, 0.9645449359079101]</t>
        </is>
      </c>
      <c r="H465" s="309" t="inlineStr">
        <is>
          <t>[169.2, 396.0]</t>
        </is>
      </c>
    </row>
    <row r="466">
      <c r="A466" s="621" t="n">
        <v>464</v>
      </c>
      <c r="B466" s="309" t="inlineStr"/>
      <c r="C466" s="309" t="n">
        <v>219.9894569285575</v>
      </c>
      <c r="D466" s="309" t="inlineStr">
        <is>
          <t>{'Cu', 'aust_temp', 'ausf_czas', 'Mo', 'aust_czas', 'Ni', 'grubosc', 'Mn'}</t>
        </is>
      </c>
      <c r="E466" s="309" t="n">
        <v>17</v>
      </c>
      <c r="F466" s="309" t="inlineStr">
        <is>
          <t>['Rm', 'Rp02']</t>
        </is>
      </c>
      <c r="G466" s="309" t="inlineStr">
        <is>
          <t>[0.9407455844032715, 0.9645449359079101]</t>
        </is>
      </c>
      <c r="H466" s="309" t="inlineStr">
        <is>
          <t>[169.2, 396.0]</t>
        </is>
      </c>
    </row>
    <row r="467">
      <c r="A467" s="621" t="n">
        <v>465</v>
      </c>
      <c r="B467" s="309" t="n">
        <v>204.444444444444</v>
      </c>
      <c r="C467" s="309" t="n">
        <v>204.444444444444</v>
      </c>
      <c r="D467" s="309" t="inlineStr"/>
      <c r="E467" s="309" t="inlineStr"/>
      <c r="F467" s="309" t="inlineStr"/>
      <c r="G467" s="309" t="inlineStr"/>
      <c r="H467" s="309" t="inlineStr"/>
    </row>
    <row r="468">
      <c r="A468" s="621" t="n">
        <v>466</v>
      </c>
      <c r="B468" s="309" t="n">
        <v>259.714285714286</v>
      </c>
      <c r="C468" s="309" t="n">
        <v>259.714285714286</v>
      </c>
      <c r="D468" s="309" t="inlineStr"/>
      <c r="E468" s="309" t="inlineStr"/>
      <c r="F468" s="309" t="inlineStr"/>
      <c r="G468" s="309" t="inlineStr"/>
      <c r="H468" s="309" t="inlineStr"/>
    </row>
    <row r="469">
      <c r="A469" s="621" t="n">
        <v>467</v>
      </c>
      <c r="B469" s="309" t="n">
        <v>307.444444444444</v>
      </c>
      <c r="C469" s="309" t="n">
        <v>307.444444444444</v>
      </c>
      <c r="D469" s="309" t="inlineStr"/>
      <c r="E469" s="309" t="inlineStr"/>
      <c r="F469" s="309" t="inlineStr"/>
      <c r="G469" s="309" t="inlineStr"/>
      <c r="H469" s="309" t="inlineStr"/>
    </row>
    <row r="470">
      <c r="A470" s="621" t="n">
        <v>468</v>
      </c>
      <c r="B470" s="309" t="n">
        <v>252.166666666667</v>
      </c>
      <c r="C470" s="309" t="n">
        <v>252.166666666667</v>
      </c>
      <c r="D470" s="309" t="inlineStr"/>
      <c r="E470" s="309" t="inlineStr"/>
      <c r="F470" s="309" t="inlineStr"/>
      <c r="G470" s="309" t="inlineStr"/>
      <c r="H470" s="309" t="inlineStr"/>
    </row>
    <row r="471">
      <c r="A471" s="621" t="n">
        <v>469</v>
      </c>
      <c r="B471" s="309" t="n">
        <v>282</v>
      </c>
      <c r="C471" s="309" t="n">
        <v>282</v>
      </c>
      <c r="D471" s="309" t="inlineStr"/>
      <c r="E471" s="309" t="inlineStr"/>
      <c r="F471" s="309" t="inlineStr"/>
      <c r="G471" s="309" t="inlineStr"/>
      <c r="H471" s="309" t="inlineStr"/>
    </row>
    <row r="472">
      <c r="A472" s="621" t="n">
        <v>470</v>
      </c>
      <c r="B472" s="309" t="n">
        <v>301</v>
      </c>
      <c r="C472" s="309" t="n">
        <v>301</v>
      </c>
      <c r="D472" s="309" t="inlineStr"/>
      <c r="E472" s="309" t="inlineStr"/>
      <c r="F472" s="309" t="inlineStr"/>
      <c r="G472" s="309" t="inlineStr"/>
      <c r="H472" s="309" t="inlineStr"/>
    </row>
    <row r="473">
      <c r="A473" s="621" t="n">
        <v>471</v>
      </c>
      <c r="B473" s="309" t="n">
        <v>375</v>
      </c>
      <c r="C473" s="309" t="n">
        <v>375</v>
      </c>
      <c r="D473" s="309" t="inlineStr"/>
      <c r="E473" s="309" t="inlineStr"/>
      <c r="F473" s="309" t="inlineStr"/>
      <c r="G473" s="309" t="inlineStr"/>
      <c r="H473" s="309" t="inlineStr"/>
    </row>
    <row r="474">
      <c r="A474" s="621" t="n">
        <v>472</v>
      </c>
      <c r="B474" s="309" t="inlineStr"/>
      <c r="C474" s="309" t="n">
        <v>338.1526046391069</v>
      </c>
      <c r="D474" s="309" t="inlineStr">
        <is>
          <t>{'Cu', 'aust_temp', 'ausf_czas', 'Mo', 'aust_czas', 'Ni', 'grubosc', 'Mn'}</t>
        </is>
      </c>
      <c r="E474" s="309" t="n">
        <v>19</v>
      </c>
      <c r="F474" s="309" t="inlineStr">
        <is>
          <t>['Rm', 'Rp02']</t>
        </is>
      </c>
      <c r="G474" s="309" t="inlineStr">
        <is>
          <t>[0.9076196734696008, 0.9031287509555126]</t>
        </is>
      </c>
      <c r="H474" s="309" t="inlineStr">
        <is>
          <t>[205.2, 421.0]</t>
        </is>
      </c>
    </row>
    <row r="475">
      <c r="A475" s="621" t="n">
        <v>473</v>
      </c>
      <c r="B475" s="309" t="n">
        <v>421</v>
      </c>
      <c r="C475" s="309" t="n">
        <v>421</v>
      </c>
      <c r="D475" s="309" t="inlineStr"/>
      <c r="E475" s="309" t="inlineStr"/>
      <c r="F475" s="309" t="inlineStr"/>
      <c r="G475" s="309" t="inlineStr"/>
      <c r="H475" s="309" t="inlineStr"/>
    </row>
    <row r="476">
      <c r="A476" s="621" t="n">
        <v>474</v>
      </c>
      <c r="B476" s="309" t="n">
        <v>353</v>
      </c>
      <c r="C476" s="309" t="n">
        <v>353</v>
      </c>
      <c r="D476" s="309" t="inlineStr"/>
      <c r="E476" s="309" t="inlineStr"/>
      <c r="F476" s="309" t="inlineStr"/>
      <c r="G476" s="309" t="inlineStr"/>
      <c r="H476" s="309" t="inlineStr"/>
    </row>
    <row r="477">
      <c r="A477" s="621" t="n">
        <v>475</v>
      </c>
      <c r="B477" s="309" t="n">
        <v>366</v>
      </c>
      <c r="C477" s="309" t="n">
        <v>366</v>
      </c>
      <c r="D477" s="309" t="inlineStr"/>
      <c r="E477" s="309" t="inlineStr"/>
      <c r="F477" s="309" t="inlineStr"/>
      <c r="G477" s="309" t="inlineStr"/>
      <c r="H477" s="309" t="inlineStr"/>
    </row>
    <row r="478">
      <c r="A478" s="621" t="n">
        <v>476</v>
      </c>
      <c r="B478" s="309" t="n">
        <v>330.6</v>
      </c>
      <c r="C478" s="309" t="n">
        <v>330.6</v>
      </c>
      <c r="D478" s="309" t="inlineStr"/>
      <c r="E478" s="309" t="inlineStr"/>
      <c r="F478" s="309" t="inlineStr"/>
      <c r="G478" s="309" t="inlineStr"/>
      <c r="H478" s="309" t="inlineStr"/>
    </row>
    <row r="479">
      <c r="A479" s="621" t="n">
        <v>477</v>
      </c>
      <c r="B479" s="309" t="n">
        <v>279.7</v>
      </c>
      <c r="C479" s="309" t="n">
        <v>279.7</v>
      </c>
      <c r="D479" s="309" t="inlineStr"/>
      <c r="E479" s="309" t="inlineStr"/>
      <c r="F479" s="309" t="inlineStr"/>
      <c r="G479" s="309" t="inlineStr"/>
      <c r="H479" s="309" t="inlineStr"/>
    </row>
    <row r="480">
      <c r="A480" s="621" t="n">
        <v>478</v>
      </c>
      <c r="B480" s="309" t="n">
        <v>260.5</v>
      </c>
      <c r="C480" s="309" t="n">
        <v>260.5</v>
      </c>
      <c r="D480" s="309" t="inlineStr"/>
      <c r="E480" s="309" t="inlineStr"/>
      <c r="F480" s="309" t="inlineStr"/>
      <c r="G480" s="309" t="inlineStr"/>
      <c r="H480" s="309" t="inlineStr"/>
    </row>
    <row r="481">
      <c r="A481" s="621" t="n">
        <v>479</v>
      </c>
      <c r="B481" s="309" t="n">
        <v>238.6</v>
      </c>
      <c r="C481" s="309" t="n">
        <v>238.6</v>
      </c>
      <c r="D481" s="309" t="inlineStr"/>
      <c r="E481" s="309" t="inlineStr"/>
      <c r="F481" s="309" t="inlineStr"/>
      <c r="G481" s="309" t="inlineStr"/>
      <c r="H481" s="309" t="inlineStr"/>
    </row>
    <row r="482">
      <c r="A482" s="621" t="n">
        <v>480</v>
      </c>
      <c r="B482" s="309" t="n">
        <v>327</v>
      </c>
      <c r="C482" s="309" t="n">
        <v>327</v>
      </c>
      <c r="D482" s="309" t="inlineStr"/>
      <c r="E482" s="309" t="inlineStr"/>
      <c r="F482" s="309" t="inlineStr"/>
      <c r="G482" s="309" t="inlineStr"/>
      <c r="H482" s="309" t="inlineStr"/>
    </row>
    <row r="483">
      <c r="A483" s="621" t="n">
        <v>481</v>
      </c>
      <c r="B483" s="309" t="n">
        <v>302.111111111111</v>
      </c>
      <c r="C483" s="309" t="n">
        <v>302.111111111111</v>
      </c>
      <c r="D483" s="309" t="inlineStr"/>
      <c r="E483" s="309" t="inlineStr"/>
      <c r="F483" s="309" t="inlineStr"/>
      <c r="G483" s="309" t="inlineStr"/>
      <c r="H483" s="309" t="inlineStr"/>
    </row>
    <row r="484">
      <c r="A484" s="621" t="n">
        <v>482</v>
      </c>
      <c r="B484" s="309" t="n">
        <v>286</v>
      </c>
      <c r="C484" s="309" t="n">
        <v>286</v>
      </c>
      <c r="D484" s="309" t="inlineStr"/>
      <c r="E484" s="309" t="inlineStr"/>
      <c r="F484" s="309" t="inlineStr"/>
      <c r="G484" s="309" t="inlineStr"/>
      <c r="H484" s="309" t="inlineStr"/>
    </row>
    <row r="485">
      <c r="A485" s="621" t="n">
        <v>483</v>
      </c>
      <c r="B485" s="309" t="n">
        <v>368</v>
      </c>
      <c r="C485" s="309" t="n">
        <v>368</v>
      </c>
      <c r="D485" s="309" t="inlineStr"/>
      <c r="E485" s="309" t="inlineStr"/>
      <c r="F485" s="309" t="inlineStr"/>
      <c r="G485" s="309" t="inlineStr"/>
      <c r="H485" s="309" t="inlineStr"/>
    </row>
    <row r="486">
      <c r="A486" s="621" t="n">
        <v>484</v>
      </c>
      <c r="B486" s="309" t="n">
        <v>357.5</v>
      </c>
      <c r="C486" s="309" t="n">
        <v>357.5</v>
      </c>
      <c r="D486" s="309" t="inlineStr"/>
      <c r="E486" s="309" t="inlineStr"/>
      <c r="F486" s="309" t="inlineStr"/>
      <c r="G486" s="309" t="inlineStr"/>
      <c r="H486" s="309" t="inlineStr"/>
    </row>
    <row r="487">
      <c r="A487" s="621" t="n">
        <v>485</v>
      </c>
      <c r="B487" s="309" t="n">
        <v>347</v>
      </c>
      <c r="C487" s="309" t="n">
        <v>347</v>
      </c>
      <c r="D487" s="309" t="inlineStr"/>
      <c r="E487" s="309" t="inlineStr"/>
      <c r="F487" s="309" t="inlineStr"/>
      <c r="G487" s="309" t="inlineStr"/>
      <c r="H487" s="309" t="inlineStr"/>
    </row>
    <row r="488">
      <c r="A488" s="621" t="n">
        <v>486</v>
      </c>
      <c r="B488" s="309" t="n">
        <v>326</v>
      </c>
      <c r="C488" s="309" t="n">
        <v>326</v>
      </c>
      <c r="D488" s="309" t="inlineStr"/>
      <c r="E488" s="309" t="inlineStr"/>
      <c r="F488" s="309" t="inlineStr"/>
      <c r="G488" s="309" t="inlineStr"/>
      <c r="H488" s="309" t="inlineStr"/>
    </row>
    <row r="489">
      <c r="A489" s="621" t="n">
        <v>487</v>
      </c>
      <c r="B489" s="309" t="n">
        <v>297.666666666667</v>
      </c>
      <c r="C489" s="309" t="n">
        <v>297.666666666667</v>
      </c>
      <c r="D489" s="309" t="inlineStr"/>
      <c r="E489" s="309" t="inlineStr"/>
      <c r="F489" s="309" t="inlineStr"/>
      <c r="G489" s="309" t="inlineStr"/>
      <c r="H489" s="309" t="inlineStr"/>
    </row>
    <row r="490">
      <c r="A490" s="621" t="n">
        <v>488</v>
      </c>
      <c r="B490" s="309" t="n">
        <v>498</v>
      </c>
      <c r="C490" s="309" t="n">
        <v>498</v>
      </c>
      <c r="D490" s="309" t="inlineStr"/>
      <c r="E490" s="309" t="inlineStr"/>
      <c r="F490" s="309" t="inlineStr"/>
      <c r="G490" s="309" t="inlineStr"/>
      <c r="H490" s="309" t="inlineStr"/>
    </row>
    <row r="491">
      <c r="A491" s="621" t="n">
        <v>489</v>
      </c>
      <c r="B491" s="309" t="n">
        <v>456</v>
      </c>
      <c r="C491" s="309" t="n">
        <v>456</v>
      </c>
      <c r="D491" s="309" t="inlineStr"/>
      <c r="E491" s="309" t="inlineStr"/>
      <c r="F491" s="309" t="inlineStr"/>
      <c r="G491" s="309" t="inlineStr"/>
      <c r="H491" s="309" t="inlineStr"/>
    </row>
    <row r="492">
      <c r="A492" s="621" t="n">
        <v>490</v>
      </c>
      <c r="B492" s="309" t="n">
        <v>420</v>
      </c>
      <c r="C492" s="309" t="n">
        <v>420</v>
      </c>
      <c r="D492" s="309" t="inlineStr"/>
      <c r="E492" s="309" t="inlineStr"/>
      <c r="F492" s="309" t="inlineStr"/>
      <c r="G492" s="309" t="inlineStr"/>
      <c r="H492" s="309" t="inlineStr"/>
    </row>
    <row r="493">
      <c r="A493" s="621" t="n">
        <v>491</v>
      </c>
      <c r="B493" s="309" t="n">
        <v>356</v>
      </c>
      <c r="C493" s="309" t="n">
        <v>356</v>
      </c>
      <c r="D493" s="309" t="inlineStr"/>
      <c r="E493" s="309" t="inlineStr"/>
      <c r="F493" s="309" t="inlineStr"/>
      <c r="G493" s="309" t="inlineStr"/>
      <c r="H493" s="309" t="inlineStr"/>
    </row>
    <row r="494">
      <c r="A494" s="621" t="n">
        <v>492</v>
      </c>
      <c r="B494" s="309" t="n">
        <v>314</v>
      </c>
      <c r="C494" s="309" t="n">
        <v>314</v>
      </c>
      <c r="D494" s="309" t="inlineStr"/>
      <c r="E494" s="309" t="inlineStr"/>
      <c r="F494" s="309" t="inlineStr"/>
      <c r="G494" s="309" t="inlineStr"/>
      <c r="H494" s="309" t="inlineStr"/>
    </row>
    <row r="495">
      <c r="A495" s="621" t="n">
        <v>493</v>
      </c>
      <c r="B495" s="309" t="n">
        <v>415</v>
      </c>
      <c r="C495" s="309" t="n">
        <v>415</v>
      </c>
      <c r="D495" s="309" t="inlineStr"/>
      <c r="E495" s="309" t="inlineStr"/>
      <c r="F495" s="309" t="inlineStr"/>
      <c r="G495" s="309" t="inlineStr"/>
      <c r="H495" s="309" t="inlineStr"/>
    </row>
    <row r="496">
      <c r="A496" s="621" t="n">
        <v>494</v>
      </c>
      <c r="B496" s="309" t="n">
        <v>331</v>
      </c>
      <c r="C496" s="309" t="n">
        <v>331</v>
      </c>
      <c r="D496" s="309" t="inlineStr"/>
      <c r="E496" s="309" t="inlineStr"/>
      <c r="F496" s="309" t="inlineStr"/>
      <c r="G496" s="309" t="inlineStr"/>
      <c r="H496" s="309" t="inlineStr"/>
    </row>
    <row r="497">
      <c r="A497" s="621" t="n">
        <v>495</v>
      </c>
      <c r="B497" s="309" t="n">
        <v>190</v>
      </c>
      <c r="C497" s="309" t="n">
        <v>190</v>
      </c>
      <c r="D497" s="309" t="inlineStr"/>
      <c r="E497" s="309" t="inlineStr"/>
      <c r="F497" s="309" t="inlineStr"/>
      <c r="G497" s="309" t="inlineStr"/>
      <c r="H497" s="309" t="inlineStr"/>
    </row>
    <row r="498">
      <c r="A498" s="621" t="n">
        <v>496</v>
      </c>
      <c r="B498" s="309" t="n">
        <v>266.8</v>
      </c>
      <c r="C498" s="309" t="n">
        <v>266.8</v>
      </c>
      <c r="D498" s="309" t="inlineStr"/>
      <c r="E498" s="309" t="inlineStr"/>
      <c r="F498" s="309" t="inlineStr"/>
      <c r="G498" s="309" t="inlineStr"/>
      <c r="H498" s="309" t="inlineStr"/>
    </row>
    <row r="499">
      <c r="A499" s="621" t="n">
        <v>497</v>
      </c>
      <c r="B499" s="309" t="n">
        <v>240</v>
      </c>
      <c r="C499" s="309" t="n">
        <v>240</v>
      </c>
      <c r="D499" s="309" t="inlineStr"/>
      <c r="E499" s="309" t="inlineStr"/>
      <c r="F499" s="309" t="inlineStr"/>
      <c r="G499" s="309" t="inlineStr"/>
      <c r="H499" s="309" t="inlineStr"/>
    </row>
    <row r="500">
      <c r="A500" s="621" t="n">
        <v>498</v>
      </c>
      <c r="B500" s="309" t="n">
        <v>176</v>
      </c>
      <c r="C500" s="309" t="n">
        <v>176</v>
      </c>
      <c r="D500" s="309" t="inlineStr"/>
      <c r="E500" s="309" t="inlineStr"/>
      <c r="F500" s="309" t="inlineStr"/>
      <c r="G500" s="309" t="inlineStr"/>
      <c r="H500" s="309" t="inlineStr"/>
    </row>
    <row r="501">
      <c r="A501" s="621" t="n">
        <v>499</v>
      </c>
      <c r="B501" s="309" t="n">
        <v>255</v>
      </c>
      <c r="C501" s="309" t="n">
        <v>255</v>
      </c>
      <c r="D501" s="309" t="inlineStr"/>
      <c r="E501" s="309" t="inlineStr"/>
      <c r="F501" s="309" t="inlineStr"/>
      <c r="G501" s="309" t="inlineStr"/>
      <c r="H501" s="309" t="inlineStr"/>
    </row>
    <row r="502">
      <c r="A502" s="621" t="n">
        <v>500</v>
      </c>
      <c r="B502" s="309" t="n">
        <v>228</v>
      </c>
      <c r="C502" s="309" t="n">
        <v>228</v>
      </c>
      <c r="D502" s="309" t="inlineStr"/>
      <c r="E502" s="309" t="inlineStr"/>
      <c r="F502" s="309" t="inlineStr"/>
      <c r="G502" s="309" t="inlineStr"/>
      <c r="H502" s="309" t="inlineStr"/>
    </row>
    <row r="503">
      <c r="A503" s="621" t="n">
        <v>501</v>
      </c>
      <c r="B503" s="309" t="n">
        <v>169</v>
      </c>
      <c r="C503" s="309" t="n">
        <v>169</v>
      </c>
      <c r="D503" s="309" t="inlineStr"/>
      <c r="E503" s="309" t="inlineStr"/>
      <c r="F503" s="309" t="inlineStr"/>
      <c r="G503" s="309" t="inlineStr"/>
      <c r="H503" s="309" t="inlineStr"/>
    </row>
    <row r="504">
      <c r="A504" s="621" t="n">
        <v>502</v>
      </c>
      <c r="B504" s="309" t="n">
        <v>228</v>
      </c>
      <c r="C504" s="309" t="n">
        <v>228</v>
      </c>
      <c r="D504" s="309" t="inlineStr"/>
      <c r="E504" s="309" t="inlineStr"/>
      <c r="F504" s="309" t="inlineStr"/>
      <c r="G504" s="309" t="inlineStr"/>
      <c r="H504" s="309" t="inlineStr"/>
    </row>
    <row r="505">
      <c r="A505" s="621" t="n">
        <v>503</v>
      </c>
      <c r="B505" s="309" t="n">
        <v>216</v>
      </c>
      <c r="C505" s="309" t="n">
        <v>216</v>
      </c>
      <c r="D505" s="309" t="inlineStr"/>
      <c r="E505" s="309" t="inlineStr"/>
      <c r="F505" s="309" t="inlineStr"/>
      <c r="G505" s="309" t="inlineStr"/>
      <c r="H505" s="309" t="inlineStr"/>
    </row>
    <row r="506">
      <c r="A506" s="621" t="n">
        <v>504</v>
      </c>
      <c r="B506" s="309" t="n">
        <v>135</v>
      </c>
      <c r="C506" s="309" t="n">
        <v>135</v>
      </c>
      <c r="D506" s="309" t="inlineStr"/>
      <c r="E506" s="309" t="inlineStr"/>
      <c r="F506" s="309" t="inlineStr"/>
      <c r="G506" s="309" t="inlineStr"/>
      <c r="H506" s="309" t="inlineStr"/>
    </row>
    <row r="507">
      <c r="A507" s="621" t="n">
        <v>505</v>
      </c>
      <c r="B507" s="309" t="n">
        <v>190</v>
      </c>
      <c r="C507" s="309" t="n">
        <v>190</v>
      </c>
      <c r="D507" s="309" t="inlineStr"/>
      <c r="E507" s="309" t="inlineStr"/>
      <c r="F507" s="309" t="inlineStr"/>
      <c r="G507" s="309" t="inlineStr"/>
      <c r="H507" s="309" t="inlineStr"/>
    </row>
    <row r="508">
      <c r="A508" s="621" t="n">
        <v>506</v>
      </c>
      <c r="B508" s="309" t="n">
        <v>169</v>
      </c>
      <c r="C508" s="309" t="n">
        <v>169</v>
      </c>
      <c r="D508" s="309" t="inlineStr"/>
      <c r="E508" s="309" t="inlineStr"/>
      <c r="F508" s="309" t="inlineStr"/>
      <c r="G508" s="309" t="inlineStr"/>
      <c r="H508" s="309" t="inlineStr"/>
    </row>
    <row r="509">
      <c r="A509" s="621" t="n">
        <v>507</v>
      </c>
      <c r="B509" s="309" t="n">
        <v>255</v>
      </c>
      <c r="C509" s="309" t="n">
        <v>255</v>
      </c>
      <c r="D509" s="309" t="inlineStr"/>
      <c r="E509" s="309" t="inlineStr"/>
      <c r="F509" s="309" t="inlineStr"/>
      <c r="G509" s="309" t="inlineStr"/>
      <c r="H509" s="309" t="inlineStr"/>
    </row>
    <row r="510">
      <c r="A510" s="621" t="n">
        <v>508</v>
      </c>
      <c r="B510" s="309" t="n">
        <v>418.8</v>
      </c>
      <c r="C510" s="309" t="n">
        <v>418.8</v>
      </c>
      <c r="D510" s="309" t="inlineStr"/>
      <c r="E510" s="309" t="inlineStr"/>
      <c r="F510" s="309" t="inlineStr"/>
      <c r="G510" s="309" t="inlineStr"/>
      <c r="H510" s="309" t="inlineStr"/>
    </row>
    <row r="511">
      <c r="A511" s="621" t="n">
        <v>509</v>
      </c>
      <c r="B511" s="309" t="n">
        <v>382.5</v>
      </c>
      <c r="C511" s="309" t="n">
        <v>382.5</v>
      </c>
      <c r="D511" s="309" t="inlineStr"/>
      <c r="E511" s="309" t="inlineStr"/>
      <c r="F511" s="309" t="inlineStr"/>
      <c r="G511" s="309" t="inlineStr"/>
      <c r="H511" s="309" t="inlineStr"/>
    </row>
    <row r="512">
      <c r="A512" s="621" t="n">
        <v>510</v>
      </c>
      <c r="B512" s="309" t="n">
        <v>216</v>
      </c>
      <c r="C512" s="309" t="n">
        <v>216</v>
      </c>
      <c r="D512" s="309" t="inlineStr"/>
      <c r="E512" s="309" t="inlineStr"/>
      <c r="F512" s="309" t="inlineStr"/>
      <c r="G512" s="309" t="inlineStr"/>
      <c r="H512" s="309" t="inlineStr"/>
    </row>
    <row r="513">
      <c r="A513" s="621" t="n">
        <v>511</v>
      </c>
      <c r="B513" s="309" t="n">
        <v>345.8</v>
      </c>
      <c r="C513" s="309" t="n">
        <v>345.8</v>
      </c>
      <c r="D513" s="309" t="inlineStr"/>
      <c r="E513" s="309" t="inlineStr"/>
      <c r="F513" s="309" t="inlineStr"/>
      <c r="G513" s="309" t="inlineStr"/>
      <c r="H513" s="309" t="inlineStr"/>
    </row>
    <row r="514">
      <c r="A514" s="621" t="n">
        <v>512</v>
      </c>
      <c r="B514" s="309" t="inlineStr"/>
      <c r="C514" s="309" t="n">
        <v>274.0108236524221</v>
      </c>
      <c r="D514" s="309" t="inlineStr">
        <is>
          <t>{'Cu', 'aust_temp', 'ausf_czas', 'Mo', 'aust_czas', 'Ni', 'grubosc', 'Mn'}</t>
        </is>
      </c>
      <c r="E514" s="309" t="n">
        <v>18</v>
      </c>
      <c r="F514" s="309" t="inlineStr">
        <is>
          <t>['Rm', 'Rp02']</t>
        </is>
      </c>
      <c r="G514" s="309" t="inlineStr">
        <is>
          <t>[0.7863024906259957, 0.788616516435367]</t>
        </is>
      </c>
      <c r="H514" s="309" t="inlineStr">
        <is>
          <t>[169.0, 418.8]</t>
        </is>
      </c>
    </row>
    <row r="515">
      <c r="A515" s="621" t="n">
        <v>513</v>
      </c>
      <c r="B515" s="309" t="n">
        <v>190</v>
      </c>
      <c r="C515" s="309" t="n">
        <v>190</v>
      </c>
      <c r="D515" s="309" t="inlineStr"/>
      <c r="E515" s="309" t="inlineStr"/>
      <c r="F515" s="309" t="inlineStr"/>
      <c r="G515" s="309" t="inlineStr"/>
      <c r="H515" s="309" t="inlineStr"/>
    </row>
    <row r="516">
      <c r="A516" s="621" t="n">
        <v>514</v>
      </c>
      <c r="B516" s="309" t="n">
        <v>313.666666666667</v>
      </c>
      <c r="C516" s="309" t="n">
        <v>313.666666666667</v>
      </c>
      <c r="D516" s="309" t="inlineStr"/>
      <c r="E516" s="309" t="inlineStr"/>
      <c r="F516" s="309" t="inlineStr"/>
      <c r="G516" s="309" t="inlineStr"/>
      <c r="H516" s="309" t="inlineStr"/>
    </row>
    <row r="517">
      <c r="A517" s="621" t="n">
        <v>515</v>
      </c>
      <c r="B517" s="309" t="n">
        <v>281.2</v>
      </c>
      <c r="C517" s="309" t="n">
        <v>281.2</v>
      </c>
      <c r="D517" s="309" t="inlineStr"/>
      <c r="E517" s="309" t="inlineStr"/>
      <c r="F517" s="309" t="inlineStr"/>
      <c r="G517" s="309" t="inlineStr"/>
      <c r="H517" s="309" t="inlineStr"/>
    </row>
    <row r="518">
      <c r="A518" s="621" t="n">
        <v>516</v>
      </c>
      <c r="B518" s="309" t="n">
        <v>176</v>
      </c>
      <c r="C518" s="309" t="n">
        <v>176</v>
      </c>
      <c r="D518" s="309" t="inlineStr"/>
      <c r="E518" s="309" t="inlineStr"/>
      <c r="F518" s="309" t="inlineStr"/>
      <c r="G518" s="309" t="inlineStr"/>
      <c r="H518" s="309" t="inlineStr"/>
    </row>
    <row r="519">
      <c r="A519" s="621" t="n">
        <v>517</v>
      </c>
      <c r="B519" s="309" t="n">
        <v>255</v>
      </c>
      <c r="C519" s="309" t="n">
        <v>255</v>
      </c>
      <c r="D519" s="309" t="inlineStr"/>
      <c r="E519" s="309" t="inlineStr"/>
      <c r="F519" s="309" t="inlineStr"/>
      <c r="G519" s="309" t="inlineStr"/>
      <c r="H519" s="309" t="inlineStr"/>
    </row>
    <row r="520">
      <c r="A520" s="621" t="n">
        <v>518</v>
      </c>
      <c r="B520" s="309" t="n">
        <v>216</v>
      </c>
      <c r="C520" s="309" t="n">
        <v>216</v>
      </c>
      <c r="D520" s="309" t="inlineStr"/>
      <c r="E520" s="309" t="inlineStr"/>
      <c r="F520" s="309" t="inlineStr"/>
      <c r="G520" s="309" t="inlineStr"/>
      <c r="H520" s="309" t="inlineStr"/>
    </row>
    <row r="521">
      <c r="A521" s="621" t="n">
        <v>519</v>
      </c>
      <c r="B521" s="309" t="n">
        <v>329.7</v>
      </c>
      <c r="C521" s="309" t="n">
        <v>329.7</v>
      </c>
      <c r="D521" s="309" t="inlineStr"/>
      <c r="E521" s="309" t="inlineStr"/>
      <c r="F521" s="309" t="inlineStr"/>
      <c r="G521" s="309" t="inlineStr"/>
      <c r="H521" s="309" t="inlineStr"/>
    </row>
    <row r="522">
      <c r="A522" s="621" t="n">
        <v>520</v>
      </c>
      <c r="B522" s="309" t="n">
        <v>355.7</v>
      </c>
      <c r="C522" s="309" t="n">
        <v>355.7</v>
      </c>
      <c r="D522" s="309" t="inlineStr"/>
      <c r="E522" s="309" t="inlineStr"/>
      <c r="F522" s="309" t="inlineStr"/>
      <c r="G522" s="309" t="inlineStr"/>
      <c r="H522" s="309" t="inlineStr"/>
    </row>
    <row r="523">
      <c r="A523" s="621" t="n">
        <v>521</v>
      </c>
      <c r="B523" s="309" t="n">
        <v>319</v>
      </c>
      <c r="C523" s="309" t="n">
        <v>319</v>
      </c>
      <c r="D523" s="309" t="inlineStr"/>
      <c r="E523" s="309" t="inlineStr"/>
      <c r="F523" s="309" t="inlineStr"/>
      <c r="G523" s="309" t="inlineStr"/>
      <c r="H523" s="309" t="inlineStr"/>
    </row>
    <row r="524">
      <c r="A524" s="621" t="n">
        <v>522</v>
      </c>
      <c r="B524" s="309" t="n">
        <v>327.9</v>
      </c>
      <c r="C524" s="309" t="n">
        <v>327.9</v>
      </c>
      <c r="D524" s="309" t="inlineStr"/>
      <c r="E524" s="309" t="inlineStr"/>
      <c r="F524" s="309" t="inlineStr"/>
      <c r="G524" s="309" t="inlineStr"/>
      <c r="H524" s="309" t="inlineStr"/>
    </row>
    <row r="525">
      <c r="A525" s="621" t="n">
        <v>523</v>
      </c>
      <c r="B525" s="309" t="n">
        <v>324.3</v>
      </c>
      <c r="C525" s="309" t="n">
        <v>324.3</v>
      </c>
      <c r="D525" s="309" t="inlineStr"/>
      <c r="E525" s="309" t="inlineStr"/>
      <c r="F525" s="309" t="inlineStr"/>
      <c r="G525" s="309" t="inlineStr"/>
      <c r="H525" s="309" t="inlineStr"/>
    </row>
    <row r="526">
      <c r="A526" s="621" t="n">
        <v>524</v>
      </c>
      <c r="B526" s="309" t="n">
        <v>413.5</v>
      </c>
      <c r="C526" s="309" t="n">
        <v>413.5</v>
      </c>
      <c r="D526" s="309" t="inlineStr"/>
      <c r="E526" s="309" t="inlineStr"/>
      <c r="F526" s="309" t="inlineStr"/>
      <c r="G526" s="309" t="inlineStr"/>
      <c r="H526" s="309" t="inlineStr"/>
    </row>
    <row r="527">
      <c r="A527" s="621" t="n">
        <v>525</v>
      </c>
      <c r="B527" s="309" t="n">
        <v>395.909090909091</v>
      </c>
      <c r="C527" s="309" t="n">
        <v>395.909090909091</v>
      </c>
      <c r="D527" s="309" t="inlineStr"/>
      <c r="E527" s="309" t="inlineStr"/>
      <c r="F527" s="309" t="inlineStr"/>
      <c r="G527" s="309" t="inlineStr"/>
      <c r="H527" s="309" t="inlineStr"/>
    </row>
    <row r="528">
      <c r="A528" s="621" t="n">
        <v>526</v>
      </c>
      <c r="B528" s="309" t="n">
        <v>402.454545454545</v>
      </c>
      <c r="C528" s="309" t="n">
        <v>402.454545454545</v>
      </c>
      <c r="D528" s="309" t="inlineStr"/>
      <c r="E528" s="309" t="inlineStr"/>
      <c r="F528" s="309" t="inlineStr"/>
      <c r="G528" s="309" t="inlineStr"/>
      <c r="H528" s="309" t="inlineStr"/>
    </row>
    <row r="529">
      <c r="A529" s="621" t="n">
        <v>527</v>
      </c>
      <c r="B529" s="309" t="n">
        <v>394.545454545455</v>
      </c>
      <c r="C529" s="309" t="n">
        <v>394.545454545455</v>
      </c>
      <c r="D529" s="309" t="inlineStr"/>
      <c r="E529" s="309" t="inlineStr"/>
      <c r="F529" s="309" t="inlineStr"/>
      <c r="G529" s="309" t="inlineStr"/>
      <c r="H529" s="309" t="inlineStr"/>
    </row>
    <row r="530">
      <c r="A530" s="621" t="n">
        <v>528</v>
      </c>
      <c r="B530" s="309" t="n">
        <v>326</v>
      </c>
      <c r="C530" s="309" t="n">
        <v>326</v>
      </c>
      <c r="D530" s="309" t="inlineStr"/>
      <c r="E530" s="309" t="inlineStr"/>
      <c r="F530" s="309" t="inlineStr"/>
      <c r="G530" s="309" t="inlineStr"/>
      <c r="H530" s="309" t="inlineStr"/>
    </row>
    <row r="531">
      <c r="A531" s="621" t="n">
        <v>529</v>
      </c>
      <c r="B531" s="309" t="n">
        <v>269</v>
      </c>
      <c r="C531" s="309" t="n">
        <v>269</v>
      </c>
      <c r="D531" s="309" t="inlineStr"/>
      <c r="E531" s="309" t="inlineStr"/>
      <c r="F531" s="309" t="inlineStr"/>
      <c r="G531" s="309" t="inlineStr"/>
      <c r="H531" s="309" t="inlineStr"/>
    </row>
    <row r="532">
      <c r="A532" s="621" t="n">
        <v>530</v>
      </c>
      <c r="B532" s="309" t="n">
        <v>262</v>
      </c>
      <c r="C532" s="309" t="n">
        <v>262</v>
      </c>
      <c r="D532" s="309" t="inlineStr"/>
      <c r="E532" s="309" t="inlineStr"/>
      <c r="F532" s="309" t="inlineStr"/>
      <c r="G532" s="309" t="inlineStr"/>
      <c r="H532" s="309" t="inlineStr"/>
    </row>
    <row r="533">
      <c r="A533" s="621" t="n">
        <v>531</v>
      </c>
      <c r="B533" s="309" t="n">
        <v>281.625</v>
      </c>
      <c r="C533" s="309" t="n">
        <v>281.625</v>
      </c>
      <c r="D533" s="309" t="inlineStr"/>
      <c r="E533" s="309" t="inlineStr"/>
      <c r="F533" s="309" t="inlineStr"/>
      <c r="G533" s="309" t="inlineStr"/>
      <c r="H533" s="309" t="inlineStr"/>
    </row>
    <row r="534">
      <c r="A534" s="621" t="n">
        <v>532</v>
      </c>
      <c r="B534" s="309" t="n">
        <v>484.15625</v>
      </c>
      <c r="C534" s="309" t="n">
        <v>484.15625</v>
      </c>
      <c r="D534" s="309" t="inlineStr"/>
      <c r="E534" s="309" t="inlineStr"/>
      <c r="F534" s="309" t="inlineStr"/>
      <c r="G534" s="309" t="inlineStr"/>
      <c r="H534" s="309" t="inlineStr"/>
    </row>
    <row r="535">
      <c r="A535" s="621" t="n">
        <v>533</v>
      </c>
      <c r="B535" s="309" t="n">
        <v>465.466666666667</v>
      </c>
      <c r="C535" s="309" t="n">
        <v>465.466666666667</v>
      </c>
      <c r="D535" s="309" t="inlineStr"/>
      <c r="E535" s="309" t="inlineStr"/>
      <c r="F535" s="309" t="inlineStr"/>
      <c r="G535" s="309" t="inlineStr"/>
      <c r="H535" s="309" t="inlineStr"/>
    </row>
    <row r="536">
      <c r="A536" s="621" t="n">
        <v>534</v>
      </c>
      <c r="B536" s="309" t="n">
        <v>462.533333333333</v>
      </c>
      <c r="C536" s="309" t="n">
        <v>462.533333333333</v>
      </c>
      <c r="D536" s="309" t="inlineStr"/>
      <c r="E536" s="309" t="inlineStr"/>
      <c r="F536" s="309" t="inlineStr"/>
      <c r="G536" s="309" t="inlineStr"/>
      <c r="H536" s="309" t="inlineStr"/>
    </row>
    <row r="537">
      <c r="A537" s="621" t="n">
        <v>535</v>
      </c>
      <c r="B537" s="309" t="n">
        <v>464</v>
      </c>
      <c r="C537" s="309" t="n">
        <v>464</v>
      </c>
      <c r="D537" s="309" t="inlineStr"/>
      <c r="E537" s="309" t="inlineStr"/>
      <c r="F537" s="309" t="inlineStr"/>
      <c r="G537" s="309" t="inlineStr"/>
      <c r="H537" s="309" t="inlineStr"/>
    </row>
    <row r="538">
      <c r="A538" s="621" t="n">
        <v>536</v>
      </c>
      <c r="B538" s="309" t="n">
        <v>461.066666666667</v>
      </c>
      <c r="C538" s="309" t="n">
        <v>461.066666666667</v>
      </c>
      <c r="D538" s="309" t="inlineStr"/>
      <c r="E538" s="309" t="inlineStr"/>
      <c r="F538" s="309" t="inlineStr"/>
      <c r="G538" s="309" t="inlineStr"/>
      <c r="H538" s="309" t="inlineStr"/>
    </row>
    <row r="539">
      <c r="A539" s="621" t="n">
        <v>537</v>
      </c>
      <c r="B539" s="309" t="n">
        <v>442</v>
      </c>
      <c r="C539" s="309" t="n">
        <v>442</v>
      </c>
      <c r="D539" s="309" t="inlineStr"/>
      <c r="E539" s="309" t="inlineStr"/>
      <c r="F539" s="309" t="inlineStr"/>
      <c r="G539" s="309" t="inlineStr"/>
      <c r="H539" s="309" t="inlineStr"/>
    </row>
    <row r="540">
      <c r="A540" s="621" t="n">
        <v>538</v>
      </c>
      <c r="B540" s="309" t="n">
        <v>439.230769230769</v>
      </c>
      <c r="C540" s="309" t="n">
        <v>439.230769230769</v>
      </c>
      <c r="D540" s="309" t="inlineStr"/>
      <c r="E540" s="309" t="inlineStr"/>
      <c r="F540" s="309" t="inlineStr"/>
      <c r="G540" s="309" t="inlineStr"/>
      <c r="H540" s="309" t="inlineStr"/>
    </row>
    <row r="541">
      <c r="A541" s="621" t="n">
        <v>539</v>
      </c>
      <c r="B541" s="309" t="n">
        <v>440.269230769231</v>
      </c>
      <c r="C541" s="309" t="n">
        <v>440.269230769231</v>
      </c>
      <c r="D541" s="309" t="inlineStr"/>
      <c r="E541" s="309" t="inlineStr"/>
      <c r="F541" s="309" t="inlineStr"/>
      <c r="G541" s="309" t="inlineStr"/>
      <c r="H541" s="309" t="inlineStr"/>
    </row>
    <row r="542">
      <c r="A542" s="621" t="n">
        <v>540</v>
      </c>
      <c r="B542" s="309" t="n">
        <v>425.125</v>
      </c>
      <c r="C542" s="309" t="n">
        <v>425.125</v>
      </c>
      <c r="D542" s="309" t="inlineStr"/>
      <c r="E542" s="309" t="inlineStr"/>
      <c r="F542" s="309" t="inlineStr"/>
      <c r="G542" s="309" t="inlineStr"/>
      <c r="H542" s="309" t="inlineStr"/>
    </row>
    <row r="543">
      <c r="A543" s="621" t="n">
        <v>541</v>
      </c>
      <c r="B543" s="309" t="n">
        <v>404.5</v>
      </c>
      <c r="C543" s="309" t="n">
        <v>404.5</v>
      </c>
      <c r="D543" s="309" t="inlineStr"/>
      <c r="E543" s="309" t="inlineStr"/>
      <c r="F543" s="309" t="inlineStr"/>
      <c r="G543" s="309" t="inlineStr"/>
      <c r="H543" s="309" t="inlineStr"/>
    </row>
    <row r="544">
      <c r="A544" s="621" t="n">
        <v>542</v>
      </c>
      <c r="B544" s="309" t="n">
        <v>402.045454545455</v>
      </c>
      <c r="C544" s="309" t="n">
        <v>402.045454545455</v>
      </c>
      <c r="D544" s="309" t="inlineStr"/>
      <c r="E544" s="309" t="inlineStr"/>
      <c r="F544" s="309" t="inlineStr"/>
      <c r="G544" s="309" t="inlineStr"/>
      <c r="H544" s="309" t="inlineStr"/>
    </row>
    <row r="545">
      <c r="A545" s="621" t="n">
        <v>543</v>
      </c>
      <c r="B545" s="309" t="n">
        <v>403.5</v>
      </c>
      <c r="C545" s="309" t="n">
        <v>403.5</v>
      </c>
      <c r="D545" s="309" t="inlineStr"/>
      <c r="E545" s="309" t="inlineStr"/>
      <c r="F545" s="309" t="inlineStr"/>
      <c r="G545" s="309" t="inlineStr"/>
      <c r="H545" s="309" t="inlineStr"/>
    </row>
    <row r="546">
      <c r="A546" s="621" t="n">
        <v>544</v>
      </c>
      <c r="B546" s="309" t="n">
        <v>476.6</v>
      </c>
      <c r="C546" s="309" t="n">
        <v>476.6</v>
      </c>
      <c r="D546" s="309" t="inlineStr"/>
      <c r="E546" s="309" t="inlineStr"/>
      <c r="F546" s="309" t="inlineStr"/>
      <c r="G546" s="309" t="inlineStr"/>
      <c r="H546" s="309" t="inlineStr"/>
    </row>
    <row r="547">
      <c r="A547" s="621" t="n">
        <v>545</v>
      </c>
      <c r="B547" s="309" t="n">
        <v>462.166666666667</v>
      </c>
      <c r="C547" s="309" t="n">
        <v>462.166666666667</v>
      </c>
      <c r="D547" s="309" t="inlineStr"/>
      <c r="E547" s="309" t="inlineStr"/>
      <c r="F547" s="309" t="inlineStr"/>
      <c r="G547" s="309" t="inlineStr"/>
      <c r="H547" s="309" t="inlineStr"/>
    </row>
    <row r="548">
      <c r="A548" s="621" t="n">
        <v>546</v>
      </c>
      <c r="B548" s="309" t="n">
        <v>461.433333333333</v>
      </c>
      <c r="C548" s="309" t="n">
        <v>461.433333333333</v>
      </c>
      <c r="D548" s="309" t="inlineStr"/>
      <c r="E548" s="309" t="inlineStr"/>
      <c r="F548" s="309" t="inlineStr"/>
      <c r="G548" s="309" t="inlineStr"/>
      <c r="H548" s="309" t="inlineStr"/>
    </row>
    <row r="549">
      <c r="A549" s="621" t="n">
        <v>547</v>
      </c>
      <c r="B549" s="309" t="n">
        <v>462.9</v>
      </c>
      <c r="C549" s="309" t="n">
        <v>462.9</v>
      </c>
      <c r="D549" s="309" t="inlineStr"/>
      <c r="E549" s="309" t="inlineStr"/>
      <c r="F549" s="309" t="inlineStr"/>
      <c r="G549" s="309" t="inlineStr"/>
      <c r="H549" s="309" t="inlineStr"/>
    </row>
    <row r="550">
      <c r="A550" s="621" t="n">
        <v>548</v>
      </c>
      <c r="B550" s="309" t="n">
        <v>449.607142857143</v>
      </c>
      <c r="C550" s="309" t="n">
        <v>449.607142857143</v>
      </c>
      <c r="D550" s="309" t="inlineStr"/>
      <c r="E550" s="309" t="inlineStr"/>
      <c r="F550" s="309" t="inlineStr"/>
      <c r="G550" s="309" t="inlineStr"/>
      <c r="H550" s="309" t="inlineStr"/>
    </row>
    <row r="551">
      <c r="A551" s="621" t="n">
        <v>549</v>
      </c>
      <c r="B551" s="309" t="n">
        <v>436.230769230769</v>
      </c>
      <c r="C551" s="309" t="n">
        <v>436.230769230769</v>
      </c>
      <c r="D551" s="309" t="inlineStr"/>
      <c r="E551" s="309" t="inlineStr"/>
      <c r="F551" s="309" t="inlineStr"/>
      <c r="G551" s="309" t="inlineStr"/>
      <c r="H551" s="309" t="inlineStr"/>
    </row>
    <row r="552">
      <c r="A552" s="621" t="n">
        <v>550</v>
      </c>
      <c r="B552" s="309" t="n">
        <v>435.076923076923</v>
      </c>
      <c r="C552" s="309" t="n">
        <v>435.076923076923</v>
      </c>
      <c r="D552" s="309" t="inlineStr"/>
      <c r="E552" s="309" t="inlineStr"/>
      <c r="F552" s="309" t="inlineStr"/>
      <c r="G552" s="309" t="inlineStr"/>
      <c r="H552" s="309" t="inlineStr"/>
    </row>
    <row r="553">
      <c r="A553" s="621" t="n">
        <v>551</v>
      </c>
      <c r="B553" s="309" t="n">
        <v>437.5</v>
      </c>
      <c r="C553" s="309" t="n">
        <v>437.5</v>
      </c>
      <c r="D553" s="309" t="inlineStr"/>
      <c r="E553" s="309" t="inlineStr"/>
      <c r="F553" s="309" t="inlineStr"/>
      <c r="G553" s="309" t="inlineStr"/>
      <c r="H553" s="309" t="inlineStr"/>
    </row>
    <row r="554">
      <c r="A554" s="621" t="n">
        <v>552</v>
      </c>
      <c r="B554" s="309" t="n">
        <v>412.5</v>
      </c>
      <c r="C554" s="309" t="n">
        <v>412.5</v>
      </c>
      <c r="D554" s="309" t="inlineStr"/>
      <c r="E554" s="309" t="inlineStr"/>
      <c r="F554" s="309" t="inlineStr"/>
      <c r="G554" s="309" t="inlineStr"/>
      <c r="H554" s="309" t="inlineStr"/>
    </row>
    <row r="555">
      <c r="A555" s="621" t="n">
        <v>553</v>
      </c>
      <c r="B555" s="309" t="n">
        <v>397.545454545455</v>
      </c>
      <c r="C555" s="309" t="n">
        <v>397.545454545455</v>
      </c>
      <c r="D555" s="309" t="inlineStr"/>
      <c r="E555" s="309" t="inlineStr"/>
      <c r="F555" s="309" t="inlineStr"/>
      <c r="G555" s="309" t="inlineStr"/>
      <c r="H555" s="309" t="inlineStr"/>
    </row>
    <row r="556">
      <c r="A556" s="621" t="n">
        <v>554</v>
      </c>
      <c r="B556" s="309" t="n">
        <v>396.318181818182</v>
      </c>
      <c r="C556" s="309" t="n">
        <v>396.318181818182</v>
      </c>
      <c r="D556" s="309" t="inlineStr"/>
      <c r="E556" s="309" t="inlineStr"/>
      <c r="F556" s="309" t="inlineStr"/>
      <c r="G556" s="309" t="inlineStr"/>
      <c r="H556" s="309" t="inlineStr"/>
    </row>
    <row r="557">
      <c r="A557" s="621" t="n">
        <v>555</v>
      </c>
      <c r="B557" s="309" t="n">
        <v>397.954545454545</v>
      </c>
      <c r="C557" s="309" t="n">
        <v>397.954545454545</v>
      </c>
      <c r="D557" s="309" t="inlineStr"/>
      <c r="E557" s="309" t="inlineStr"/>
      <c r="F557" s="309" t="inlineStr"/>
      <c r="G557" s="309" t="inlineStr"/>
      <c r="H557" s="309" t="inlineStr"/>
    </row>
    <row r="558">
      <c r="A558" s="621" t="n">
        <v>556</v>
      </c>
      <c r="B558" s="309" t="n">
        <v>469.4</v>
      </c>
      <c r="C558" s="309" t="n">
        <v>469.4</v>
      </c>
      <c r="D558" s="309" t="inlineStr"/>
      <c r="E558" s="309" t="inlineStr"/>
      <c r="F558" s="309" t="inlineStr"/>
      <c r="G558" s="309" t="inlineStr"/>
      <c r="H558" s="309" t="inlineStr"/>
    </row>
    <row r="559">
      <c r="A559" s="621" t="n">
        <v>557</v>
      </c>
      <c r="B559" s="309" t="n">
        <v>453.785714285714</v>
      </c>
      <c r="C559" s="309" t="n">
        <v>453.785714285714</v>
      </c>
      <c r="D559" s="309" t="inlineStr"/>
      <c r="E559" s="309" t="inlineStr"/>
      <c r="F559" s="309" t="inlineStr"/>
      <c r="G559" s="309" t="inlineStr"/>
      <c r="H559" s="309" t="inlineStr"/>
    </row>
    <row r="560">
      <c r="A560" s="621" t="n">
        <v>558</v>
      </c>
      <c r="B560" s="309" t="n">
        <v>452.392857142857</v>
      </c>
      <c r="C560" s="309" t="n">
        <v>452.392857142857</v>
      </c>
      <c r="D560" s="309" t="inlineStr"/>
      <c r="E560" s="309" t="inlineStr"/>
      <c r="F560" s="309" t="inlineStr"/>
      <c r="G560" s="309" t="inlineStr"/>
      <c r="H560" s="309" t="inlineStr"/>
    </row>
    <row r="561">
      <c r="A561" s="621" t="n">
        <v>559</v>
      </c>
      <c r="B561" s="309" t="n">
        <v>456.571428571429</v>
      </c>
      <c r="C561" s="309" t="n">
        <v>456.571428571429</v>
      </c>
      <c r="D561" s="309" t="inlineStr"/>
      <c r="E561" s="309" t="inlineStr"/>
      <c r="F561" s="309" t="inlineStr"/>
      <c r="G561" s="309" t="inlineStr"/>
      <c r="H561" s="309" t="inlineStr"/>
    </row>
    <row r="562">
      <c r="A562" s="621" t="n">
        <v>560</v>
      </c>
      <c r="B562" s="309" t="n">
        <v>441.653846153846</v>
      </c>
      <c r="C562" s="309" t="n">
        <v>441.653846153846</v>
      </c>
      <c r="D562" s="309" t="inlineStr"/>
      <c r="E562" s="309" t="inlineStr"/>
      <c r="F562" s="309" t="inlineStr"/>
      <c r="G562" s="309" t="inlineStr"/>
      <c r="H562" s="309" t="inlineStr"/>
    </row>
    <row r="563">
      <c r="A563" s="621" t="n">
        <v>561</v>
      </c>
      <c r="B563" s="309" t="n">
        <v>428.153846153846</v>
      </c>
      <c r="C563" s="309" t="n">
        <v>428.153846153846</v>
      </c>
      <c r="D563" s="309" t="inlineStr"/>
      <c r="E563" s="309" t="inlineStr"/>
      <c r="F563" s="309" t="inlineStr"/>
      <c r="G563" s="309" t="inlineStr"/>
      <c r="H563" s="309" t="inlineStr"/>
    </row>
    <row r="564">
      <c r="A564" s="621" t="n">
        <v>562</v>
      </c>
      <c r="B564" s="309" t="n">
        <v>425.583333333333</v>
      </c>
      <c r="C564" s="309" t="n">
        <v>425.583333333333</v>
      </c>
      <c r="D564" s="309" t="inlineStr"/>
      <c r="E564" s="309" t="inlineStr"/>
      <c r="F564" s="309" t="inlineStr"/>
      <c r="G564" s="309" t="inlineStr"/>
      <c r="H564" s="309" t="inlineStr"/>
    </row>
    <row r="565">
      <c r="A565" s="621" t="n">
        <v>563</v>
      </c>
      <c r="B565" s="309" t="n">
        <v>429.692307692308</v>
      </c>
      <c r="C565" s="309" t="n">
        <v>429.692307692308</v>
      </c>
      <c r="D565" s="309" t="inlineStr"/>
      <c r="E565" s="309" t="inlineStr"/>
      <c r="F565" s="309" t="inlineStr"/>
      <c r="G565" s="309" t="inlineStr"/>
      <c r="H565" s="309" t="inlineStr"/>
    </row>
    <row r="566">
      <c r="A566" s="621" t="n">
        <v>564</v>
      </c>
      <c r="B566" s="309" t="n">
        <v>400.818181818182</v>
      </c>
      <c r="C566" s="309" t="n">
        <v>400.818181818182</v>
      </c>
      <c r="D566" s="309" t="inlineStr"/>
      <c r="E566" s="309" t="inlineStr"/>
      <c r="F566" s="309" t="inlineStr"/>
      <c r="G566" s="309" t="inlineStr"/>
      <c r="H566" s="309" t="inlineStr"/>
    </row>
    <row r="567">
      <c r="A567" s="621" t="n">
        <v>565</v>
      </c>
      <c r="B567" s="309" t="n">
        <v>385.454545454545</v>
      </c>
      <c r="C567" s="309" t="n">
        <v>385.454545454545</v>
      </c>
      <c r="D567" s="309" t="inlineStr"/>
      <c r="E567" s="309" t="inlineStr"/>
      <c r="F567" s="309" t="inlineStr"/>
      <c r="G567" s="309" t="inlineStr"/>
      <c r="H567" s="309" t="inlineStr"/>
    </row>
    <row r="568">
      <c r="A568" s="621" t="n">
        <v>566</v>
      </c>
      <c r="B568" s="309" t="n">
        <v>384.15</v>
      </c>
      <c r="C568" s="309" t="n">
        <v>384.15</v>
      </c>
      <c r="D568" s="309" t="inlineStr"/>
      <c r="E568" s="309" t="inlineStr"/>
      <c r="F568" s="309" t="inlineStr"/>
      <c r="G568" s="309" t="inlineStr"/>
      <c r="H568" s="309" t="inlineStr"/>
    </row>
    <row r="569">
      <c r="A569" s="621" t="n">
        <v>567</v>
      </c>
      <c r="B569" s="309" t="n">
        <v>386.818181818182</v>
      </c>
      <c r="C569" s="309" t="n">
        <v>386.818181818182</v>
      </c>
      <c r="D569" s="309" t="inlineStr"/>
      <c r="E569" s="309" t="inlineStr"/>
      <c r="F569" s="309" t="inlineStr"/>
      <c r="G569" s="309" t="inlineStr"/>
      <c r="H569" s="309" t="inlineStr"/>
    </row>
    <row r="570">
      <c r="A570" s="621" t="n">
        <v>568</v>
      </c>
      <c r="B570" s="309" t="n">
        <v>451</v>
      </c>
      <c r="C570" s="309" t="n">
        <v>451</v>
      </c>
      <c r="D570" s="309" t="inlineStr"/>
      <c r="E570" s="309" t="inlineStr"/>
      <c r="F570" s="309" t="inlineStr"/>
      <c r="G570" s="309" t="inlineStr"/>
      <c r="H570" s="309" t="inlineStr"/>
    </row>
    <row r="571">
      <c r="A571" s="621" t="n">
        <v>569</v>
      </c>
      <c r="B571" s="309" t="n">
        <v>442</v>
      </c>
      <c r="C571" s="309" t="n">
        <v>442</v>
      </c>
      <c r="D571" s="309" t="inlineStr"/>
      <c r="E571" s="309" t="inlineStr"/>
      <c r="F571" s="309" t="inlineStr"/>
      <c r="G571" s="309" t="inlineStr"/>
      <c r="H571" s="309" t="inlineStr"/>
    </row>
    <row r="572">
      <c r="A572" s="621" t="n">
        <v>570</v>
      </c>
      <c r="B572" s="309" t="n">
        <v>440.615384615385</v>
      </c>
      <c r="C572" s="309" t="n">
        <v>440.615384615385</v>
      </c>
      <c r="D572" s="309" t="inlineStr"/>
      <c r="E572" s="309" t="inlineStr"/>
      <c r="F572" s="309" t="inlineStr"/>
      <c r="G572" s="309" t="inlineStr"/>
      <c r="H572" s="309" t="inlineStr"/>
    </row>
    <row r="573">
      <c r="A573" s="621" t="n">
        <v>571</v>
      </c>
      <c r="B573" s="309" t="n">
        <v>444.423076923077</v>
      </c>
      <c r="C573" s="309" t="n">
        <v>444.423076923077</v>
      </c>
      <c r="D573" s="309" t="inlineStr"/>
      <c r="E573" s="309" t="inlineStr"/>
      <c r="F573" s="309" t="inlineStr"/>
      <c r="G573" s="309" t="inlineStr"/>
      <c r="H573" s="309" t="inlineStr"/>
    </row>
    <row r="574">
      <c r="A574" s="621" t="n">
        <v>572</v>
      </c>
      <c r="B574" s="309" t="n">
        <v>424.666666666667</v>
      </c>
      <c r="C574" s="309" t="n">
        <v>424.666666666667</v>
      </c>
      <c r="D574" s="309" t="inlineStr"/>
      <c r="E574" s="309" t="inlineStr"/>
      <c r="F574" s="309" t="inlineStr"/>
      <c r="G574" s="309" t="inlineStr"/>
      <c r="H574" s="309" t="inlineStr"/>
    </row>
    <row r="575">
      <c r="A575" s="621" t="n">
        <v>573</v>
      </c>
      <c r="B575" s="309" t="n">
        <v>412</v>
      </c>
      <c r="C575" s="309" t="n">
        <v>412</v>
      </c>
      <c r="D575" s="309" t="inlineStr"/>
      <c r="E575" s="309" t="inlineStr"/>
      <c r="F575" s="309" t="inlineStr"/>
      <c r="G575" s="309" t="inlineStr"/>
      <c r="H575" s="309" t="inlineStr"/>
    </row>
    <row r="576">
      <c r="A576" s="621" t="n">
        <v>574</v>
      </c>
      <c r="B576" s="309" t="n">
        <v>409.5</v>
      </c>
      <c r="C576" s="309" t="n">
        <v>409.5</v>
      </c>
      <c r="D576" s="309" t="inlineStr"/>
      <c r="E576" s="309" t="inlineStr"/>
      <c r="F576" s="309" t="inlineStr"/>
      <c r="G576" s="309" t="inlineStr"/>
      <c r="H576" s="309" t="inlineStr"/>
    </row>
    <row r="577">
      <c r="A577" s="621" t="n">
        <v>575</v>
      </c>
      <c r="B577" s="309" t="n">
        <v>413.5</v>
      </c>
      <c r="C577" s="309" t="n">
        <v>413.5</v>
      </c>
      <c r="D577" s="309" t="inlineStr"/>
      <c r="E577" s="309" t="inlineStr"/>
      <c r="F577" s="309" t="inlineStr"/>
      <c r="G577" s="309" t="inlineStr"/>
      <c r="H577" s="309" t="inlineStr"/>
    </row>
    <row r="578">
      <c r="A578" s="621" t="n">
        <v>576</v>
      </c>
      <c r="B578" s="309" t="n">
        <v>383.7</v>
      </c>
      <c r="C578" s="309" t="n">
        <v>383.7</v>
      </c>
      <c r="D578" s="309" t="inlineStr"/>
      <c r="E578" s="309" t="inlineStr"/>
      <c r="F578" s="309" t="inlineStr"/>
      <c r="G578" s="309" t="inlineStr"/>
      <c r="H578" s="309" t="inlineStr"/>
    </row>
    <row r="579">
      <c r="A579" s="621" t="n">
        <v>577</v>
      </c>
      <c r="B579" s="309" t="n">
        <v>371.5</v>
      </c>
      <c r="C579" s="309" t="n">
        <v>371.5</v>
      </c>
      <c r="D579" s="309" t="inlineStr"/>
      <c r="E579" s="309" t="inlineStr"/>
      <c r="F579" s="309" t="inlineStr"/>
      <c r="G579" s="309" t="inlineStr"/>
      <c r="H579" s="309" t="inlineStr"/>
    </row>
    <row r="580">
      <c r="A580" s="621" t="n">
        <v>578</v>
      </c>
      <c r="B580" s="309" t="n">
        <v>368</v>
      </c>
      <c r="C580" s="309" t="n">
        <v>368</v>
      </c>
      <c r="D580" s="309" t="inlineStr"/>
      <c r="E580" s="309" t="inlineStr"/>
      <c r="F580" s="309" t="inlineStr"/>
      <c r="G580" s="309" t="inlineStr"/>
      <c r="H580" s="309" t="inlineStr"/>
    </row>
    <row r="581">
      <c r="A581" s="621" t="n">
        <v>579</v>
      </c>
      <c r="B581" s="309" t="n">
        <v>371.5</v>
      </c>
      <c r="C581" s="309" t="n">
        <v>371.5</v>
      </c>
      <c r="D581" s="309" t="inlineStr"/>
      <c r="E581" s="309" t="inlineStr"/>
      <c r="F581" s="309" t="inlineStr"/>
      <c r="G581" s="309" t="inlineStr"/>
      <c r="H581" s="309" t="inlineStr"/>
    </row>
    <row r="582">
      <c r="A582" s="621" t="n">
        <v>580</v>
      </c>
      <c r="B582" s="309" t="n">
        <v>471</v>
      </c>
      <c r="C582" s="309" t="n">
        <v>471</v>
      </c>
      <c r="D582" s="309" t="inlineStr"/>
      <c r="E582" s="309" t="inlineStr"/>
      <c r="F582" s="309" t="inlineStr"/>
      <c r="G582" s="309" t="inlineStr"/>
      <c r="H582" s="309" t="inlineStr"/>
    </row>
    <row r="583">
      <c r="A583" s="621" t="n">
        <v>581</v>
      </c>
      <c r="B583" s="309" t="n">
        <v>455.642857142857</v>
      </c>
      <c r="C583" s="309" t="n">
        <v>455.642857142857</v>
      </c>
      <c r="D583" s="309" t="inlineStr"/>
      <c r="E583" s="309" t="inlineStr"/>
      <c r="F583" s="309" t="inlineStr"/>
      <c r="G583" s="309" t="inlineStr"/>
      <c r="H583" s="309" t="inlineStr"/>
    </row>
    <row r="584">
      <c r="A584" s="621" t="n">
        <v>582</v>
      </c>
      <c r="B584" s="309" t="n">
        <v>452.392857142857</v>
      </c>
      <c r="C584" s="309" t="n">
        <v>452.392857142857</v>
      </c>
      <c r="D584" s="309" t="inlineStr"/>
      <c r="E584" s="309" t="inlineStr"/>
      <c r="F584" s="309" t="inlineStr"/>
      <c r="G584" s="309" t="inlineStr"/>
      <c r="H584" s="309" t="inlineStr"/>
    </row>
    <row r="585">
      <c r="A585" s="621" t="n">
        <v>583</v>
      </c>
      <c r="B585" s="309" t="n">
        <v>453.785714285714</v>
      </c>
      <c r="C585" s="309" t="n">
        <v>453.785714285714</v>
      </c>
      <c r="D585" s="309" t="inlineStr"/>
      <c r="E585" s="309" t="inlineStr"/>
      <c r="F585" s="309" t="inlineStr"/>
      <c r="G585" s="309" t="inlineStr"/>
      <c r="H585" s="309" t="inlineStr"/>
    </row>
    <row r="586">
      <c r="A586" s="621" t="n">
        <v>584</v>
      </c>
      <c r="B586" s="309" t="n">
        <v>445.461538461538</v>
      </c>
      <c r="C586" s="309" t="n">
        <v>445.461538461538</v>
      </c>
      <c r="D586" s="309" t="inlineStr"/>
      <c r="E586" s="309" t="inlineStr"/>
      <c r="F586" s="309" t="inlineStr"/>
      <c r="G586" s="309" t="inlineStr"/>
      <c r="H586" s="309" t="inlineStr"/>
    </row>
    <row r="587">
      <c r="A587" s="621" t="n">
        <v>585</v>
      </c>
      <c r="B587" s="309" t="n">
        <v>426.041666666667</v>
      </c>
      <c r="C587" s="309" t="n">
        <v>426.041666666667</v>
      </c>
      <c r="D587" s="309" t="inlineStr"/>
      <c r="E587" s="309" t="inlineStr"/>
      <c r="F587" s="309" t="inlineStr"/>
      <c r="G587" s="309" t="inlineStr"/>
      <c r="H587" s="309" t="inlineStr"/>
    </row>
    <row r="588">
      <c r="A588" s="621" t="n">
        <v>586</v>
      </c>
      <c r="B588" s="309" t="n">
        <v>422.833333333333</v>
      </c>
      <c r="C588" s="309" t="n">
        <v>422.833333333333</v>
      </c>
      <c r="D588" s="309" t="inlineStr"/>
      <c r="E588" s="309" t="inlineStr"/>
      <c r="F588" s="309" t="inlineStr"/>
      <c r="G588" s="309" t="inlineStr"/>
      <c r="H588" s="309" t="inlineStr"/>
    </row>
    <row r="589">
      <c r="A589" s="621" t="n">
        <v>587</v>
      </c>
      <c r="B589" s="309" t="n">
        <v>424.666666666667</v>
      </c>
      <c r="C589" s="309" t="n">
        <v>424.666666666667</v>
      </c>
      <c r="D589" s="309" t="inlineStr"/>
      <c r="E589" s="309" t="inlineStr"/>
      <c r="F589" s="309" t="inlineStr"/>
      <c r="G589" s="309" t="inlineStr"/>
      <c r="H589" s="309" t="inlineStr"/>
    </row>
    <row r="590">
      <c r="A590" s="621" t="n">
        <v>588</v>
      </c>
      <c r="B590" s="309" t="n">
        <v>404.5</v>
      </c>
      <c r="C590" s="309" t="n">
        <v>404.5</v>
      </c>
      <c r="D590" s="309" t="inlineStr"/>
      <c r="E590" s="309" t="inlineStr"/>
      <c r="F590" s="309" t="inlineStr"/>
      <c r="G590" s="309" t="inlineStr"/>
      <c r="H590" s="309" t="inlineStr"/>
    </row>
    <row r="591">
      <c r="A591" s="621" t="n">
        <v>589</v>
      </c>
      <c r="B591" s="309" t="n">
        <v>388.181818181818</v>
      </c>
      <c r="C591" s="309" t="n">
        <v>388.181818181818</v>
      </c>
      <c r="D591" s="309" t="inlineStr"/>
      <c r="E591" s="309" t="inlineStr"/>
      <c r="F591" s="309" t="inlineStr"/>
      <c r="G591" s="309" t="inlineStr"/>
      <c r="H591" s="309" t="inlineStr"/>
    </row>
    <row r="592">
      <c r="A592" s="621" t="n">
        <v>590</v>
      </c>
      <c r="B592" s="309" t="n">
        <v>385.05</v>
      </c>
      <c r="C592" s="309" t="n">
        <v>385.05</v>
      </c>
      <c r="D592" s="309" t="inlineStr"/>
      <c r="E592" s="309" t="inlineStr"/>
      <c r="F592" s="309" t="inlineStr"/>
      <c r="G592" s="309" t="inlineStr"/>
      <c r="H592" s="309" t="inlineStr"/>
    </row>
    <row r="593">
      <c r="A593" s="621" t="n">
        <v>591</v>
      </c>
      <c r="B593" s="309" t="n">
        <v>387.272727272727</v>
      </c>
      <c r="C593" s="309" t="n">
        <v>387.272727272727</v>
      </c>
      <c r="D593" s="309" t="inlineStr"/>
      <c r="E593" s="309" t="inlineStr"/>
      <c r="F593" s="309" t="inlineStr"/>
      <c r="G593" s="309" t="inlineStr"/>
      <c r="H593" s="309" t="inlineStr"/>
    </row>
    <row r="594">
      <c r="A594" s="621" t="n">
        <v>592</v>
      </c>
      <c r="B594" s="309" t="n">
        <v>459.6</v>
      </c>
      <c r="C594" s="309" t="n">
        <v>459.6</v>
      </c>
      <c r="D594" s="309" t="inlineStr"/>
      <c r="E594" s="309" t="inlineStr"/>
      <c r="F594" s="309" t="inlineStr"/>
      <c r="G594" s="309" t="inlineStr"/>
      <c r="H594" s="309" t="inlineStr"/>
    </row>
    <row r="595">
      <c r="A595" s="621" t="n">
        <v>593</v>
      </c>
      <c r="B595" s="309" t="n">
        <v>441.653846153846</v>
      </c>
      <c r="C595" s="309" t="n">
        <v>441.653846153846</v>
      </c>
      <c r="D595" s="309" t="inlineStr"/>
      <c r="E595" s="309" t="inlineStr"/>
      <c r="F595" s="309" t="inlineStr"/>
      <c r="G595" s="309" t="inlineStr"/>
      <c r="H595" s="309" t="inlineStr"/>
    </row>
    <row r="596">
      <c r="A596" s="621" t="n">
        <v>594</v>
      </c>
      <c r="B596" s="309" t="n">
        <v>439.230769230769</v>
      </c>
      <c r="C596" s="309" t="n">
        <v>439.230769230769</v>
      </c>
      <c r="D596" s="309" t="inlineStr"/>
      <c r="E596" s="309" t="inlineStr"/>
      <c r="F596" s="309" t="inlineStr"/>
      <c r="G596" s="309" t="inlineStr"/>
      <c r="H596" s="309" t="inlineStr"/>
    </row>
    <row r="597">
      <c r="A597" s="621" t="n">
        <v>595</v>
      </c>
      <c r="B597" s="309" t="n">
        <v>440.615384615385</v>
      </c>
      <c r="C597" s="309" t="n">
        <v>440.615384615385</v>
      </c>
      <c r="D597" s="309" t="inlineStr"/>
      <c r="E597" s="309" t="inlineStr"/>
      <c r="F597" s="309" t="inlineStr"/>
      <c r="G597" s="309" t="inlineStr"/>
      <c r="H597" s="309" t="inlineStr"/>
    </row>
    <row r="598">
      <c r="A598" s="621" t="n">
        <v>596</v>
      </c>
      <c r="B598" s="309" t="n">
        <v>432</v>
      </c>
      <c r="C598" s="309" t="n">
        <v>432</v>
      </c>
      <c r="D598" s="309" t="inlineStr"/>
      <c r="E598" s="309" t="inlineStr"/>
      <c r="F598" s="309" t="inlineStr"/>
      <c r="G598" s="309" t="inlineStr"/>
      <c r="H598" s="309" t="inlineStr"/>
    </row>
    <row r="599">
      <c r="A599" s="621" t="n">
        <v>597</v>
      </c>
      <c r="B599" s="309" t="n">
        <v>409.5</v>
      </c>
      <c r="C599" s="309" t="n">
        <v>409.5</v>
      </c>
      <c r="D599" s="309" t="inlineStr"/>
      <c r="E599" s="309" t="inlineStr"/>
      <c r="F599" s="309" t="inlineStr"/>
      <c r="G599" s="309" t="inlineStr"/>
      <c r="H599" s="309" t="inlineStr"/>
    </row>
    <row r="600">
      <c r="A600" s="621" t="n">
        <v>598</v>
      </c>
      <c r="B600" s="309" t="n">
        <v>406</v>
      </c>
      <c r="C600" s="309" t="n">
        <v>406</v>
      </c>
      <c r="D600" s="309" t="inlineStr"/>
      <c r="E600" s="309" t="inlineStr"/>
      <c r="F600" s="309" t="inlineStr"/>
      <c r="G600" s="309" t="inlineStr"/>
      <c r="H600" s="309" t="inlineStr"/>
    </row>
    <row r="601">
      <c r="A601" s="621" t="n">
        <v>599</v>
      </c>
      <c r="B601" s="309" t="n">
        <v>408.5</v>
      </c>
      <c r="C601" s="309" t="n">
        <v>408.5</v>
      </c>
      <c r="D601" s="309" t="inlineStr"/>
      <c r="E601" s="309" t="inlineStr"/>
      <c r="F601" s="309" t="inlineStr"/>
      <c r="G601" s="309" t="inlineStr"/>
      <c r="H601" s="309" t="inlineStr"/>
    </row>
    <row r="602">
      <c r="A602" s="621" t="n">
        <v>600</v>
      </c>
      <c r="B602" s="309" t="n">
        <v>392.727272727273</v>
      </c>
      <c r="C602" s="309" t="n">
        <v>392.727272727273</v>
      </c>
      <c r="D602" s="309" t="inlineStr"/>
      <c r="E602" s="309" t="inlineStr"/>
      <c r="F602" s="309" t="inlineStr"/>
      <c r="G602" s="309" t="inlineStr"/>
      <c r="H602" s="309" t="inlineStr"/>
    </row>
    <row r="603">
      <c r="A603" s="621" t="n">
        <v>601</v>
      </c>
      <c r="B603" s="309" t="n">
        <v>375.5</v>
      </c>
      <c r="C603" s="309" t="n">
        <v>375.5</v>
      </c>
      <c r="D603" s="309" t="inlineStr"/>
      <c r="E603" s="309" t="inlineStr"/>
      <c r="F603" s="309" t="inlineStr"/>
      <c r="G603" s="309" t="inlineStr"/>
      <c r="H603" s="309" t="inlineStr"/>
    </row>
    <row r="604">
      <c r="A604" s="621" t="n">
        <v>602</v>
      </c>
      <c r="B604" s="309" t="n">
        <v>371.5</v>
      </c>
      <c r="C604" s="309" t="n">
        <v>371.5</v>
      </c>
      <c r="D604" s="309" t="inlineStr"/>
      <c r="E604" s="309" t="inlineStr"/>
      <c r="F604" s="309" t="inlineStr"/>
      <c r="G604" s="309" t="inlineStr"/>
      <c r="H604" s="309" t="inlineStr"/>
    </row>
    <row r="605">
      <c r="A605" s="621" t="n">
        <v>603</v>
      </c>
      <c r="B605" s="309" t="n">
        <v>375.5</v>
      </c>
      <c r="C605" s="309" t="n">
        <v>375.5</v>
      </c>
      <c r="D605" s="309" t="inlineStr"/>
      <c r="E605" s="309" t="inlineStr"/>
      <c r="F605" s="309" t="inlineStr"/>
      <c r="G605" s="309" t="inlineStr"/>
      <c r="H605" s="309" t="inlineStr"/>
    </row>
    <row r="606">
      <c r="A606" s="621" t="n">
        <v>604</v>
      </c>
      <c r="B606" s="309" t="n">
        <v>441.653846153846</v>
      </c>
      <c r="C606" s="309" t="n">
        <v>441.653846153846</v>
      </c>
      <c r="D606" s="309" t="inlineStr"/>
      <c r="E606" s="309" t="inlineStr"/>
      <c r="F606" s="309" t="inlineStr"/>
      <c r="G606" s="309" t="inlineStr"/>
      <c r="H606" s="309" t="inlineStr"/>
    </row>
    <row r="607">
      <c r="A607" s="621" t="n">
        <v>605</v>
      </c>
      <c r="B607" s="309" t="n">
        <v>428.153846153846</v>
      </c>
      <c r="C607" s="309" t="n">
        <v>428.153846153846</v>
      </c>
      <c r="D607" s="309" t="inlineStr"/>
      <c r="E607" s="309" t="inlineStr"/>
      <c r="F607" s="309" t="inlineStr"/>
      <c r="G607" s="309" t="inlineStr"/>
      <c r="H607" s="309" t="inlineStr"/>
    </row>
    <row r="608">
      <c r="A608" s="621" t="n">
        <v>606</v>
      </c>
      <c r="B608" s="309" t="n">
        <v>424.666666666667</v>
      </c>
      <c r="C608" s="309" t="n">
        <v>424.666666666667</v>
      </c>
      <c r="D608" s="309" t="inlineStr"/>
      <c r="E608" s="309" t="inlineStr"/>
      <c r="F608" s="309" t="inlineStr"/>
      <c r="G608" s="309" t="inlineStr"/>
      <c r="H608" s="309" t="inlineStr"/>
    </row>
    <row r="609">
      <c r="A609" s="621" t="n">
        <v>607</v>
      </c>
      <c r="B609" s="309" t="n">
        <v>427.769230769231</v>
      </c>
      <c r="C609" s="309" t="n">
        <v>427.769230769231</v>
      </c>
      <c r="D609" s="309" t="inlineStr"/>
      <c r="E609" s="309" t="inlineStr"/>
      <c r="F609" s="309" t="inlineStr"/>
      <c r="G609" s="309" t="inlineStr"/>
      <c r="H609" s="309" t="inlineStr"/>
    </row>
    <row r="610">
      <c r="A610" s="621" t="n">
        <v>608</v>
      </c>
      <c r="B610" s="309" t="n">
        <v>412</v>
      </c>
      <c r="C610" s="309" t="n">
        <v>412</v>
      </c>
      <c r="D610" s="309" t="inlineStr"/>
      <c r="E610" s="309" t="inlineStr"/>
      <c r="F610" s="309" t="inlineStr"/>
      <c r="G610" s="309" t="inlineStr"/>
      <c r="H610" s="309" t="inlineStr"/>
    </row>
    <row r="611">
      <c r="A611" s="621" t="n">
        <v>609</v>
      </c>
      <c r="B611" s="309" t="n">
        <v>395.909090909091</v>
      </c>
      <c r="C611" s="309" t="n">
        <v>395.909090909091</v>
      </c>
      <c r="D611" s="309" t="inlineStr"/>
      <c r="E611" s="309" t="inlineStr"/>
      <c r="F611" s="309" t="inlineStr"/>
      <c r="G611" s="309" t="inlineStr"/>
      <c r="H611" s="309" t="inlineStr"/>
    </row>
    <row r="612">
      <c r="A612" s="621" t="n">
        <v>610</v>
      </c>
      <c r="B612" s="309" t="n">
        <v>391.818181818182</v>
      </c>
      <c r="C612" s="309" t="n">
        <v>391.818181818182</v>
      </c>
      <c r="D612" s="309" t="inlineStr"/>
      <c r="E612" s="309" t="inlineStr"/>
      <c r="F612" s="309" t="inlineStr"/>
      <c r="G612" s="309" t="inlineStr"/>
      <c r="H612" s="309" t="inlineStr"/>
    </row>
    <row r="613">
      <c r="A613" s="621" t="n">
        <v>611</v>
      </c>
      <c r="B613" s="309" t="n">
        <v>394.090909090909</v>
      </c>
      <c r="C613" s="309" t="n">
        <v>394.090909090909</v>
      </c>
      <c r="D613" s="309" t="inlineStr"/>
      <c r="E613" s="309" t="inlineStr"/>
      <c r="F613" s="309" t="inlineStr"/>
      <c r="G613" s="309" t="inlineStr"/>
      <c r="H613" s="309" t="inlineStr"/>
    </row>
    <row r="614">
      <c r="A614" s="621" t="n">
        <v>612</v>
      </c>
      <c r="B614" s="309" t="n">
        <v>372.5</v>
      </c>
      <c r="C614" s="309" t="n">
        <v>372.5</v>
      </c>
      <c r="D614" s="309" t="inlineStr"/>
      <c r="E614" s="309" t="inlineStr"/>
      <c r="F614" s="309" t="inlineStr"/>
      <c r="G614" s="309" t="inlineStr"/>
      <c r="H614" s="309" t="inlineStr"/>
    </row>
    <row r="615">
      <c r="A615" s="621" t="n">
        <v>613</v>
      </c>
      <c r="B615" s="309" t="n">
        <v>357.05</v>
      </c>
      <c r="C615" s="309" t="n">
        <v>357.05</v>
      </c>
      <c r="D615" s="309" t="inlineStr"/>
      <c r="E615" s="309" t="inlineStr"/>
      <c r="F615" s="309" t="inlineStr"/>
      <c r="G615" s="309" t="inlineStr"/>
      <c r="H615" s="309" t="inlineStr"/>
    </row>
    <row r="616">
      <c r="A616" s="621" t="n">
        <v>614</v>
      </c>
      <c r="B616" s="309" t="n">
        <v>353.45</v>
      </c>
      <c r="C616" s="309" t="n">
        <v>353.45</v>
      </c>
      <c r="D616" s="309" t="inlineStr"/>
      <c r="E616" s="309" t="inlineStr"/>
      <c r="F616" s="309" t="inlineStr"/>
      <c r="G616" s="309" t="inlineStr"/>
      <c r="H616" s="309" t="inlineStr"/>
    </row>
    <row r="617">
      <c r="A617" s="621" t="n">
        <v>615</v>
      </c>
      <c r="B617" s="309" t="n">
        <v>356.6</v>
      </c>
      <c r="C617" s="309" t="n">
        <v>356.6</v>
      </c>
      <c r="D617" s="309" t="inlineStr"/>
      <c r="E617" s="309" t="inlineStr"/>
      <c r="F617" s="309" t="inlineStr"/>
      <c r="G617" s="309" t="inlineStr"/>
      <c r="H617" s="309" t="inlineStr"/>
    </row>
    <row r="618">
      <c r="A618" s="621" t="n">
        <v>616</v>
      </c>
      <c r="B618" s="309" t="n">
        <v>418.25</v>
      </c>
      <c r="C618" s="309" t="n">
        <v>418.25</v>
      </c>
      <c r="D618" s="309" t="inlineStr"/>
      <c r="E618" s="309" t="inlineStr"/>
      <c r="F618" s="309" t="inlineStr"/>
      <c r="G618" s="309" t="inlineStr"/>
      <c r="H618" s="309" t="inlineStr"/>
    </row>
    <row r="619">
      <c r="A619" s="621" t="n">
        <v>617</v>
      </c>
      <c r="B619" s="309" t="n">
        <v>403.681818181818</v>
      </c>
      <c r="C619" s="309" t="n">
        <v>403.681818181818</v>
      </c>
      <c r="D619" s="309" t="inlineStr"/>
      <c r="E619" s="309" t="inlineStr"/>
      <c r="F619" s="309" t="inlineStr"/>
      <c r="G619" s="309" t="inlineStr"/>
      <c r="H619" s="309" t="inlineStr"/>
    </row>
    <row r="620">
      <c r="A620" s="621" t="n">
        <v>618</v>
      </c>
      <c r="B620" s="309" t="n">
        <v>399.590909090909</v>
      </c>
      <c r="C620" s="309" t="n">
        <v>399.590909090909</v>
      </c>
      <c r="D620" s="309" t="inlineStr"/>
      <c r="E620" s="309" t="inlineStr"/>
      <c r="F620" s="309" t="inlineStr"/>
      <c r="G620" s="309" t="inlineStr"/>
      <c r="H620" s="309" t="inlineStr"/>
    </row>
    <row r="621">
      <c r="A621" s="621" t="n">
        <v>619</v>
      </c>
      <c r="B621" s="309" t="n">
        <v>403.272727272727</v>
      </c>
      <c r="C621" s="309" t="n">
        <v>403.272727272727</v>
      </c>
      <c r="D621" s="309" t="inlineStr"/>
      <c r="E621" s="309" t="inlineStr"/>
      <c r="F621" s="309" t="inlineStr"/>
      <c r="G621" s="309" t="inlineStr"/>
      <c r="H621" s="309" t="inlineStr"/>
    </row>
    <row r="622">
      <c r="A622" s="621" t="n">
        <v>620</v>
      </c>
      <c r="B622" s="309" t="n">
        <v>385.909090909091</v>
      </c>
      <c r="C622" s="309" t="n">
        <v>385.909090909091</v>
      </c>
      <c r="D622" s="309" t="inlineStr"/>
      <c r="E622" s="309" t="inlineStr"/>
      <c r="F622" s="309" t="inlineStr"/>
      <c r="G622" s="309" t="inlineStr"/>
      <c r="H622" s="309" t="inlineStr"/>
    </row>
    <row r="623">
      <c r="A623" s="621" t="n">
        <v>621</v>
      </c>
      <c r="B623" s="309" t="n">
        <v>462.166666666667</v>
      </c>
      <c r="C623" s="309" t="n">
        <v>462.166666666667</v>
      </c>
      <c r="D623" s="309" t="inlineStr"/>
      <c r="E623" s="309" t="inlineStr"/>
      <c r="F623" s="309" t="inlineStr"/>
      <c r="G623" s="309" t="inlineStr"/>
      <c r="H623" s="309" t="inlineStr"/>
    </row>
    <row r="624">
      <c r="A624" s="621" t="n">
        <v>622</v>
      </c>
      <c r="B624" s="309" t="n">
        <v>459.966666666667</v>
      </c>
      <c r="C624" s="309" t="n">
        <v>459.966666666667</v>
      </c>
      <c r="D624" s="309" t="inlineStr"/>
      <c r="E624" s="309" t="inlineStr"/>
      <c r="F624" s="309" t="inlineStr"/>
      <c r="G624" s="309" t="inlineStr"/>
      <c r="H624" s="309" t="inlineStr"/>
    </row>
    <row r="625">
      <c r="A625" s="621" t="n">
        <v>623</v>
      </c>
      <c r="B625" s="309" t="n">
        <v>373.5</v>
      </c>
      <c r="C625" s="309" t="n">
        <v>373.5</v>
      </c>
      <c r="D625" s="309" t="inlineStr"/>
      <c r="E625" s="309" t="inlineStr"/>
      <c r="F625" s="309" t="inlineStr"/>
      <c r="G625" s="309" t="inlineStr"/>
      <c r="H625" s="309" t="inlineStr"/>
    </row>
    <row r="626">
      <c r="A626" s="621" t="n">
        <v>624</v>
      </c>
      <c r="B626" s="309" t="n">
        <v>345</v>
      </c>
      <c r="C626" s="309" t="n">
        <v>345</v>
      </c>
      <c r="D626" s="309" t="inlineStr"/>
      <c r="E626" s="309" t="inlineStr"/>
      <c r="F626" s="309" t="inlineStr"/>
      <c r="G626" s="309" t="inlineStr"/>
      <c r="H626" s="309" t="inlineStr"/>
    </row>
    <row r="627">
      <c r="A627" s="621" t="n">
        <v>625</v>
      </c>
      <c r="B627" s="309" t="n">
        <v>332.888888888889</v>
      </c>
      <c r="C627" s="309" t="n">
        <v>332.888888888889</v>
      </c>
      <c r="D627" s="309" t="inlineStr"/>
      <c r="E627" s="309" t="inlineStr"/>
      <c r="F627" s="309" t="inlineStr"/>
      <c r="G627" s="309" t="inlineStr"/>
      <c r="H627" s="309" t="inlineStr"/>
    </row>
    <row r="628">
      <c r="A628" s="621" t="n">
        <v>626</v>
      </c>
      <c r="B628" s="309" t="n">
        <v>330</v>
      </c>
      <c r="C628" s="309" t="n">
        <v>330</v>
      </c>
      <c r="D628" s="309" t="inlineStr"/>
      <c r="E628" s="309" t="inlineStr"/>
      <c r="F628" s="309" t="inlineStr"/>
      <c r="G628" s="309" t="inlineStr"/>
      <c r="H628" s="309" t="inlineStr"/>
    </row>
    <row r="629">
      <c r="A629" s="621" t="n">
        <v>627</v>
      </c>
      <c r="B629" s="309" t="n">
        <v>332</v>
      </c>
      <c r="C629" s="309" t="n">
        <v>332</v>
      </c>
      <c r="D629" s="309" t="inlineStr"/>
      <c r="E629" s="309" t="inlineStr"/>
      <c r="F629" s="309" t="inlineStr"/>
      <c r="G629" s="309" t="inlineStr"/>
      <c r="H629" s="309" t="inlineStr"/>
    </row>
    <row r="630">
      <c r="A630" s="621" t="n">
        <v>628</v>
      </c>
      <c r="B630" s="309" t="n">
        <v>361.1</v>
      </c>
      <c r="C630" s="309" t="n">
        <v>361.1</v>
      </c>
      <c r="D630" s="309" t="inlineStr"/>
      <c r="E630" s="309" t="inlineStr"/>
      <c r="F630" s="309" t="inlineStr"/>
      <c r="G630" s="309" t="inlineStr"/>
      <c r="H630" s="309" t="inlineStr"/>
    </row>
    <row r="631">
      <c r="A631" s="621" t="n">
        <v>629</v>
      </c>
      <c r="B631" s="309" t="n">
        <v>303.222222222222</v>
      </c>
      <c r="C631" s="309" t="n">
        <v>303.222222222222</v>
      </c>
      <c r="D631" s="309" t="inlineStr"/>
      <c r="E631" s="309" t="inlineStr"/>
      <c r="F631" s="309" t="inlineStr"/>
      <c r="G631" s="309" t="inlineStr"/>
      <c r="H631" s="309" t="inlineStr"/>
    </row>
    <row r="632">
      <c r="A632" s="621" t="n">
        <v>630</v>
      </c>
      <c r="B632" s="309" t="n">
        <v>329</v>
      </c>
      <c r="C632" s="309" t="n">
        <v>329</v>
      </c>
      <c r="D632" s="309" t="inlineStr"/>
      <c r="E632" s="309" t="inlineStr"/>
      <c r="F632" s="309" t="inlineStr"/>
      <c r="G632" s="309" t="inlineStr"/>
      <c r="H632" s="309" t="inlineStr"/>
    </row>
    <row r="633">
      <c r="A633" s="621" t="n">
        <v>631</v>
      </c>
      <c r="B633" s="309" t="n">
        <v>357.5</v>
      </c>
      <c r="C633" s="309" t="n">
        <v>357.5</v>
      </c>
      <c r="D633" s="309" t="inlineStr"/>
      <c r="E633" s="309" t="inlineStr"/>
      <c r="F633" s="309" t="inlineStr"/>
      <c r="G633" s="309" t="inlineStr"/>
      <c r="H633" s="309" t="inlineStr"/>
    </row>
    <row r="634">
      <c r="A634" s="621" t="n">
        <v>632</v>
      </c>
      <c r="B634" s="309" t="n">
        <v>395.909090909091</v>
      </c>
      <c r="C634" s="309" t="n">
        <v>395.909090909091</v>
      </c>
      <c r="D634" s="309" t="inlineStr"/>
      <c r="E634" s="309" t="inlineStr"/>
      <c r="F634" s="309" t="inlineStr"/>
      <c r="G634" s="309" t="inlineStr"/>
      <c r="H634" s="309" t="inlineStr"/>
    </row>
    <row r="635">
      <c r="A635" s="621" t="n">
        <v>633</v>
      </c>
      <c r="B635" s="309" t="n">
        <v>409</v>
      </c>
      <c r="C635" s="309" t="n">
        <v>409</v>
      </c>
      <c r="D635" s="309" t="inlineStr"/>
      <c r="E635" s="309" t="inlineStr"/>
      <c r="F635" s="309" t="inlineStr"/>
      <c r="G635" s="309" t="inlineStr"/>
      <c r="H635" s="309" t="inlineStr"/>
    </row>
    <row r="636">
      <c r="A636" s="621" t="n">
        <v>634</v>
      </c>
      <c r="B636" s="309" t="n">
        <v>402.454545454545</v>
      </c>
      <c r="C636" s="309" t="n">
        <v>402.454545454545</v>
      </c>
      <c r="D636" s="309" t="inlineStr"/>
      <c r="E636" s="309" t="inlineStr"/>
      <c r="F636" s="309" t="inlineStr"/>
      <c r="G636" s="309" t="inlineStr"/>
      <c r="H636" s="309" t="inlineStr"/>
    </row>
    <row r="637">
      <c r="A637" s="621" t="n">
        <v>635</v>
      </c>
      <c r="B637" s="309" t="n">
        <v>403.272727272727</v>
      </c>
      <c r="C637" s="309" t="n">
        <v>403.272727272727</v>
      </c>
      <c r="D637" s="309" t="inlineStr"/>
      <c r="E637" s="309" t="inlineStr"/>
      <c r="F637" s="309" t="inlineStr"/>
      <c r="G637" s="309" t="inlineStr"/>
      <c r="H637" s="309" t="inlineStr"/>
    </row>
    <row r="638">
      <c r="A638" s="621" t="n">
        <v>636</v>
      </c>
      <c r="B638" s="309" t="n">
        <v>400.818181818182</v>
      </c>
      <c r="C638" s="309" t="n">
        <v>400.818181818182</v>
      </c>
      <c r="D638" s="309" t="inlineStr"/>
      <c r="E638" s="309" t="inlineStr"/>
      <c r="F638" s="309" t="inlineStr"/>
      <c r="G638" s="309" t="inlineStr"/>
      <c r="H638" s="309" t="inlineStr"/>
    </row>
    <row r="639">
      <c r="A639" s="621" t="n">
        <v>637</v>
      </c>
      <c r="B639" s="309" t="n">
        <v>386.363636363636</v>
      </c>
      <c r="C639" s="309" t="n">
        <v>386.363636363636</v>
      </c>
      <c r="D639" s="309" t="inlineStr"/>
      <c r="E639" s="309" t="inlineStr"/>
      <c r="F639" s="309" t="inlineStr"/>
      <c r="G639" s="309" t="inlineStr"/>
      <c r="H639" s="309" t="inlineStr"/>
    </row>
    <row r="640">
      <c r="A640" s="621" t="n">
        <v>638</v>
      </c>
      <c r="B640" s="309" t="n">
        <v>408</v>
      </c>
      <c r="C640" s="309" t="n">
        <v>408</v>
      </c>
      <c r="D640" s="309" t="inlineStr"/>
      <c r="E640" s="309" t="inlineStr"/>
      <c r="F640" s="309" t="inlineStr"/>
      <c r="G640" s="309" t="inlineStr"/>
      <c r="H640" s="309" t="inlineStr"/>
    </row>
    <row r="641">
      <c r="A641" s="621" t="n">
        <v>639</v>
      </c>
      <c r="B641" s="309" t="n">
        <v>410</v>
      </c>
      <c r="C641" s="309" t="n">
        <v>410</v>
      </c>
      <c r="D641" s="309" t="inlineStr"/>
      <c r="E641" s="309" t="inlineStr"/>
      <c r="F641" s="309" t="inlineStr"/>
      <c r="G641" s="309" t="inlineStr"/>
      <c r="H641" s="309" t="inlineStr"/>
    </row>
    <row r="642">
      <c r="A642" s="621" t="n">
        <v>640</v>
      </c>
      <c r="B642" s="309" t="n">
        <v>413</v>
      </c>
      <c r="C642" s="309" t="n">
        <v>413</v>
      </c>
      <c r="D642" s="309" t="inlineStr"/>
      <c r="E642" s="309" t="inlineStr"/>
      <c r="F642" s="309" t="inlineStr"/>
      <c r="G642" s="309" t="inlineStr"/>
      <c r="H642" s="309" t="inlineStr"/>
    </row>
    <row r="643">
      <c r="A643" s="621" t="n">
        <v>641</v>
      </c>
      <c r="B643" s="309" t="n">
        <v>332.444444444444</v>
      </c>
      <c r="C643" s="309" t="n">
        <v>332.444444444444</v>
      </c>
      <c r="D643" s="309" t="inlineStr"/>
      <c r="E643" s="309" t="inlineStr"/>
      <c r="F643" s="309" t="inlineStr"/>
      <c r="G643" s="309" t="inlineStr"/>
      <c r="H643" s="309" t="inlineStr"/>
    </row>
    <row r="644">
      <c r="A644" s="621" t="n">
        <v>642</v>
      </c>
      <c r="B644" s="309" t="inlineStr"/>
      <c r="C644" s="309" t="n">
        <v>323.6474944778565</v>
      </c>
      <c r="D644" s="309" t="inlineStr">
        <is>
          <t>{'aust_temp', 'ausf_czas', 'Mo', 'aust_czas', 'Ni', 'grubosc', 'Mn'}</t>
        </is>
      </c>
      <c r="E644" s="309" t="n">
        <v>16</v>
      </c>
      <c r="F644" s="309" t="inlineStr">
        <is>
          <t>['Cu']</t>
        </is>
      </c>
      <c r="G644" s="309" t="inlineStr">
        <is>
          <t>[0.7024606274637034]</t>
        </is>
      </c>
      <c r="H644" s="309" t="inlineStr">
        <is>
          <t>[266.0, 442.0]</t>
        </is>
      </c>
    </row>
    <row r="645">
      <c r="A645" s="621" t="n">
        <v>643</v>
      </c>
      <c r="B645" s="309" t="n">
        <v>326</v>
      </c>
      <c r="C645" s="309" t="n">
        <v>326</v>
      </c>
      <c r="D645" s="309" t="inlineStr"/>
      <c r="E645" s="309" t="inlineStr"/>
      <c r="F645" s="309" t="inlineStr"/>
      <c r="G645" s="309" t="inlineStr"/>
      <c r="H645" s="309" t="inlineStr"/>
    </row>
    <row r="646">
      <c r="A646" s="621" t="n">
        <v>644</v>
      </c>
      <c r="B646" s="309" t="n">
        <v>333.333333333333</v>
      </c>
      <c r="C646" s="309" t="n">
        <v>333.333333333333</v>
      </c>
      <c r="D646" s="309" t="inlineStr"/>
      <c r="E646" s="309" t="inlineStr"/>
      <c r="F646" s="309" t="inlineStr"/>
      <c r="G646" s="309" t="inlineStr"/>
      <c r="H646" s="309" t="inlineStr"/>
    </row>
    <row r="647">
      <c r="A647" s="621" t="n">
        <v>645</v>
      </c>
      <c r="B647" s="309" t="n">
        <v>332.444444444444</v>
      </c>
      <c r="C647" s="309" t="n">
        <v>332.444444444444</v>
      </c>
      <c r="D647" s="309" t="inlineStr"/>
      <c r="E647" s="309" t="inlineStr"/>
      <c r="F647" s="309" t="inlineStr"/>
      <c r="G647" s="309" t="inlineStr"/>
      <c r="H647" s="309" t="inlineStr"/>
    </row>
    <row r="648">
      <c r="A648" s="621" t="n">
        <v>646</v>
      </c>
      <c r="B648" s="309" t="n">
        <v>336.888888888889</v>
      </c>
      <c r="C648" s="309" t="n">
        <v>336.888888888889</v>
      </c>
      <c r="D648" s="309" t="inlineStr"/>
      <c r="E648" s="309" t="inlineStr"/>
      <c r="F648" s="309" t="inlineStr"/>
      <c r="G648" s="309" t="inlineStr"/>
      <c r="H648" s="309" t="inlineStr"/>
    </row>
    <row r="649">
      <c r="A649" s="621" t="n">
        <v>647</v>
      </c>
      <c r="B649" s="309" t="n">
        <v>334.222222222222</v>
      </c>
      <c r="C649" s="309" t="n">
        <v>334.222222222222</v>
      </c>
      <c r="D649" s="309" t="inlineStr"/>
      <c r="E649" s="309" t="inlineStr"/>
      <c r="F649" s="309" t="inlineStr"/>
      <c r="G649" s="309" t="inlineStr"/>
      <c r="H649" s="309" t="inlineStr"/>
    </row>
    <row r="650">
      <c r="A650" s="621" t="n">
        <v>648</v>
      </c>
      <c r="B650" s="309" t="n">
        <v>344</v>
      </c>
      <c r="C650" s="309" t="n">
        <v>344</v>
      </c>
      <c r="D650" s="309" t="inlineStr"/>
      <c r="E650" s="309" t="inlineStr"/>
      <c r="F650" s="309" t="inlineStr"/>
      <c r="G650" s="309" t="inlineStr"/>
      <c r="H650" s="309" t="inlineStr"/>
    </row>
    <row r="651">
      <c r="A651" s="621" t="n">
        <v>649</v>
      </c>
      <c r="B651" s="309" t="n">
        <v>336.888888888889</v>
      </c>
      <c r="C651" s="309" t="n">
        <v>336.888888888889</v>
      </c>
      <c r="D651" s="309" t="inlineStr"/>
      <c r="E651" s="309" t="inlineStr"/>
      <c r="F651" s="309" t="inlineStr"/>
      <c r="G651" s="309" t="inlineStr"/>
      <c r="H651" s="309" t="inlineStr"/>
    </row>
    <row r="652">
      <c r="A652" s="621" t="n">
        <v>650</v>
      </c>
      <c r="B652" s="309" t="n">
        <v>385.454545454545</v>
      </c>
      <c r="C652" s="309" t="n">
        <v>385.454545454545</v>
      </c>
      <c r="D652" s="309" t="inlineStr"/>
      <c r="E652" s="309" t="inlineStr"/>
      <c r="F652" s="309" t="inlineStr"/>
      <c r="G652" s="309" t="inlineStr"/>
      <c r="H652" s="309" t="inlineStr"/>
    </row>
    <row r="653">
      <c r="A653" s="621" t="n">
        <v>651</v>
      </c>
      <c r="B653" s="309" t="n">
        <v>382.8</v>
      </c>
      <c r="C653" s="309" t="n">
        <v>382.8</v>
      </c>
      <c r="D653" s="309" t="inlineStr"/>
      <c r="E653" s="309" t="inlineStr"/>
      <c r="F653" s="309" t="inlineStr"/>
      <c r="G653" s="309" t="inlineStr"/>
      <c r="H653" s="309" t="inlineStr"/>
    </row>
    <row r="654">
      <c r="A654" s="621" t="n">
        <v>652</v>
      </c>
      <c r="B654" s="309" t="n">
        <v>384.6</v>
      </c>
      <c r="C654" s="309" t="n">
        <v>384.6</v>
      </c>
      <c r="D654" s="309" t="inlineStr"/>
      <c r="E654" s="309" t="inlineStr"/>
      <c r="F654" s="309" t="inlineStr"/>
      <c r="G654" s="309" t="inlineStr"/>
      <c r="H654" s="309" t="inlineStr"/>
    </row>
    <row r="655">
      <c r="A655" s="621" t="n">
        <v>653</v>
      </c>
      <c r="B655" s="309" t="n">
        <v>386.363636363636</v>
      </c>
      <c r="C655" s="309" t="n">
        <v>386.363636363636</v>
      </c>
      <c r="D655" s="309" t="inlineStr"/>
      <c r="E655" s="309" t="inlineStr"/>
      <c r="F655" s="309" t="inlineStr"/>
      <c r="G655" s="309" t="inlineStr"/>
      <c r="H655" s="309" t="inlineStr"/>
    </row>
    <row r="656">
      <c r="A656" s="621" t="n">
        <v>654</v>
      </c>
      <c r="B656" s="309" t="n">
        <v>384.6</v>
      </c>
      <c r="C656" s="309" t="n">
        <v>384.6</v>
      </c>
      <c r="D656" s="309" t="inlineStr"/>
      <c r="E656" s="309" t="inlineStr"/>
      <c r="F656" s="309" t="inlineStr"/>
      <c r="G656" s="309" t="inlineStr"/>
      <c r="H656" s="309" t="inlineStr"/>
    </row>
    <row r="657">
      <c r="A657" s="621" t="n">
        <v>655</v>
      </c>
      <c r="B657" s="309" t="n">
        <v>389.090909090909</v>
      </c>
      <c r="C657" s="309" t="n">
        <v>389.090909090909</v>
      </c>
      <c r="D657" s="309" t="inlineStr"/>
      <c r="E657" s="309" t="inlineStr"/>
      <c r="F657" s="309" t="inlineStr"/>
      <c r="G657" s="309" t="inlineStr"/>
      <c r="H657" s="309" t="inlineStr"/>
    </row>
    <row r="658">
      <c r="A658" s="621" t="n">
        <v>656</v>
      </c>
      <c r="B658" s="309" t="n">
        <v>395.909090909091</v>
      </c>
      <c r="C658" s="309" t="n">
        <v>395.909090909091</v>
      </c>
      <c r="D658" s="309" t="inlineStr"/>
      <c r="E658" s="309" t="inlineStr"/>
      <c r="F658" s="309" t="inlineStr"/>
      <c r="G658" s="309" t="inlineStr"/>
      <c r="H658" s="309" t="inlineStr"/>
    </row>
    <row r="659">
      <c r="A659" s="621" t="n">
        <v>657</v>
      </c>
      <c r="B659" s="309" t="n">
        <v>384.6</v>
      </c>
      <c r="C659" s="309" t="n">
        <v>384.6</v>
      </c>
      <c r="D659" s="309" t="inlineStr"/>
      <c r="E659" s="309" t="inlineStr"/>
      <c r="F659" s="309" t="inlineStr"/>
      <c r="G659" s="309" t="inlineStr"/>
      <c r="H659" s="309" t="inlineStr"/>
    </row>
    <row r="660">
      <c r="A660" s="621" t="n">
        <v>658</v>
      </c>
      <c r="B660" s="309" t="n">
        <v>313.666666666667</v>
      </c>
      <c r="C660" s="309" t="n">
        <v>313.666666666667</v>
      </c>
      <c r="D660" s="309" t="inlineStr"/>
      <c r="E660" s="309" t="inlineStr"/>
      <c r="F660" s="309" t="inlineStr"/>
      <c r="G660" s="309" t="inlineStr"/>
      <c r="H660" s="309" t="inlineStr"/>
    </row>
    <row r="661">
      <c r="A661" s="621" t="n">
        <v>659</v>
      </c>
      <c r="B661" s="309" t="n">
        <v>307.444444444444</v>
      </c>
      <c r="C661" s="309" t="n">
        <v>307.444444444444</v>
      </c>
      <c r="D661" s="309" t="inlineStr"/>
      <c r="E661" s="309" t="inlineStr"/>
      <c r="F661" s="309" t="inlineStr"/>
      <c r="G661" s="309" t="inlineStr"/>
      <c r="H661" s="309" t="inlineStr"/>
    </row>
    <row r="662">
      <c r="A662" s="621" t="n">
        <v>660</v>
      </c>
      <c r="B662" s="309" t="n">
        <v>301</v>
      </c>
      <c r="C662" s="309" t="n">
        <v>301</v>
      </c>
      <c r="D662" s="309" t="inlineStr"/>
      <c r="E662" s="309" t="inlineStr"/>
      <c r="F662" s="309" t="inlineStr"/>
      <c r="G662" s="309" t="inlineStr"/>
      <c r="H662" s="309" t="inlineStr"/>
    </row>
    <row r="663">
      <c r="A663" s="621" t="n">
        <v>661</v>
      </c>
      <c r="B663" s="309" t="n">
        <v>311.888888888889</v>
      </c>
      <c r="C663" s="309" t="n">
        <v>311.888888888889</v>
      </c>
      <c r="D663" s="309" t="inlineStr"/>
      <c r="E663" s="309" t="inlineStr"/>
      <c r="F663" s="309" t="inlineStr"/>
      <c r="G663" s="309" t="inlineStr"/>
      <c r="H663" s="309" t="inlineStr"/>
    </row>
    <row r="664">
      <c r="A664" s="621" t="n">
        <v>662</v>
      </c>
      <c r="B664" s="309" t="n">
        <v>309.222222222222</v>
      </c>
      <c r="C664" s="309" t="n">
        <v>309.222222222222</v>
      </c>
      <c r="D664" s="309" t="inlineStr"/>
      <c r="E664" s="309" t="inlineStr"/>
      <c r="F664" s="309" t="inlineStr"/>
      <c r="G664" s="309" t="inlineStr"/>
      <c r="H664" s="309" t="inlineStr"/>
    </row>
    <row r="665">
      <c r="A665" s="621" t="n">
        <v>663</v>
      </c>
      <c r="B665" s="309" t="n">
        <v>312.777777777778</v>
      </c>
      <c r="C665" s="309" t="n">
        <v>312.777777777778</v>
      </c>
      <c r="D665" s="309" t="inlineStr"/>
      <c r="E665" s="309" t="inlineStr"/>
      <c r="F665" s="309" t="inlineStr"/>
      <c r="G665" s="309" t="inlineStr"/>
      <c r="H665" s="309" t="inlineStr"/>
    </row>
    <row r="666">
      <c r="A666" s="621" t="n">
        <v>664</v>
      </c>
      <c r="B666" s="309" t="n">
        <v>317.222222222222</v>
      </c>
      <c r="C666" s="309" t="n">
        <v>317.222222222222</v>
      </c>
      <c r="D666" s="309" t="inlineStr"/>
      <c r="E666" s="309" t="inlineStr"/>
      <c r="F666" s="309" t="inlineStr"/>
      <c r="G666" s="309" t="inlineStr"/>
      <c r="H666" s="309" t="inlineStr"/>
    </row>
    <row r="667">
      <c r="A667" s="621" t="n">
        <v>665</v>
      </c>
      <c r="B667" s="309" t="n">
        <v>311.888888888889</v>
      </c>
      <c r="C667" s="309" t="n">
        <v>311.888888888889</v>
      </c>
      <c r="D667" s="309" t="inlineStr"/>
      <c r="E667" s="309" t="inlineStr"/>
      <c r="F667" s="309" t="inlineStr"/>
      <c r="G667" s="309" t="inlineStr"/>
      <c r="H667" s="309" t="inlineStr"/>
    </row>
    <row r="668">
      <c r="A668" s="621" t="n">
        <v>666</v>
      </c>
      <c r="B668" s="309" t="inlineStr"/>
      <c r="C668" s="309" t="n">
        <v>290.8332453959644</v>
      </c>
      <c r="D668" s="309" t="inlineStr">
        <is>
          <t>{'Cu', 'aust_temp', 'ausf_czas', 'Mo', 'aust_czas', 'Ni', 'grubosc', 'Mn'}</t>
        </is>
      </c>
      <c r="E668" s="309" t="n">
        <v>16</v>
      </c>
      <c r="F668" s="309" t="inlineStr">
        <is>
          <t>['Rm', 'ausf_temp']</t>
        </is>
      </c>
      <c r="G668" s="309" t="inlineStr">
        <is>
          <t>[0.762024700548041, -0.9265615588308186]</t>
        </is>
      </c>
      <c r="H668" s="309" t="inlineStr">
        <is>
          <t>[286.0, 492.6875]</t>
        </is>
      </c>
    </row>
    <row r="669">
      <c r="A669" s="621" t="n">
        <v>667</v>
      </c>
      <c r="B669" s="309" t="inlineStr"/>
      <c r="C669" s="309" t="n">
        <v>307.8869281037458</v>
      </c>
      <c r="D669" s="309" t="inlineStr">
        <is>
          <t>{'Cu', 'aust_temp', 'ausf_czas', 'Mo', 'aust_czas', 'Ni', 'grubosc', 'Mn'}</t>
        </is>
      </c>
      <c r="E669" s="309" t="n">
        <v>16</v>
      </c>
      <c r="F669" s="309" t="inlineStr">
        <is>
          <t>['Rm', 'ausf_temp']</t>
        </is>
      </c>
      <c r="G669" s="309" t="inlineStr">
        <is>
          <t>[0.886295396304587, -0.9623676189026058]</t>
        </is>
      </c>
      <c r="H669" s="309" t="inlineStr">
        <is>
          <t>[250.5, 432.0]</t>
        </is>
      </c>
    </row>
    <row r="670">
      <c r="A670" s="621" t="n">
        <v>668</v>
      </c>
      <c r="B670" s="309" t="inlineStr"/>
      <c r="C670" s="309" t="n">
        <v>305.6461629089023</v>
      </c>
      <c r="D670" s="309" t="inlineStr">
        <is>
          <t>{'Cu', 'aust_temp', 'ausf_czas', 'Mo', 'aust_czas', 'Ni', 'grubosc', 'Mn'}</t>
        </is>
      </c>
      <c r="E670" s="309" t="n">
        <v>15</v>
      </c>
      <c r="F670" s="309" t="inlineStr">
        <is>
          <t>['Rm', 'ausf_temp']</t>
        </is>
      </c>
      <c r="G670" s="309" t="inlineStr">
        <is>
          <t>[0.9032825836279783, -0.9521961237611839]</t>
        </is>
      </c>
      <c r="H670" s="309" t="inlineStr">
        <is>
          <t>[254.666666666667, 443.384615384615]</t>
        </is>
      </c>
    </row>
    <row r="671">
      <c r="A671" s="621" t="n">
        <v>669</v>
      </c>
      <c r="B671" s="309" t="inlineStr"/>
      <c r="C671" s="309" t="n">
        <v>426.8312208679008</v>
      </c>
      <c r="D671" s="309" t="inlineStr">
        <is>
          <t>{'Cu', 'aust_temp', 'ausf_czas', 'Mo', 'aust_czas', 'Ni', 'grubosc', 'Mn'}</t>
        </is>
      </c>
      <c r="E671" s="309" t="n">
        <v>15</v>
      </c>
      <c r="F671" s="309" t="inlineStr">
        <is>
          <t>['Rm', 'ausf_temp']</t>
        </is>
      </c>
      <c r="G671" s="309" t="inlineStr">
        <is>
          <t>[0.8982752620047377, -0.947955785491605]</t>
        </is>
      </c>
      <c r="H671" s="309" t="inlineStr">
        <is>
          <t>[250.5, 492.6875]</t>
        </is>
      </c>
    </row>
    <row r="672">
      <c r="A672" s="621" t="n">
        <v>670</v>
      </c>
      <c r="B672" s="309" t="n">
        <v>340</v>
      </c>
      <c r="C672" s="309" t="n">
        <v>340</v>
      </c>
      <c r="D672" s="309" t="inlineStr"/>
      <c r="E672" s="309" t="inlineStr"/>
      <c r="F672" s="309" t="inlineStr"/>
      <c r="G672" s="309" t="inlineStr"/>
      <c r="H672" s="309" t="inlineStr"/>
    </row>
    <row r="673">
      <c r="A673" s="621" t="n">
        <v>671</v>
      </c>
      <c r="B673" s="309" t="n">
        <v>310</v>
      </c>
      <c r="C673" s="309" t="n">
        <v>310</v>
      </c>
      <c r="D673" s="309" t="inlineStr"/>
      <c r="E673" s="309" t="inlineStr"/>
      <c r="F673" s="309" t="inlineStr"/>
      <c r="G673" s="309" t="inlineStr"/>
      <c r="H673" s="309" t="inlineStr"/>
    </row>
    <row r="674">
      <c r="A674" s="621" t="n">
        <v>672</v>
      </c>
      <c r="B674" s="309" t="n">
        <v>272</v>
      </c>
      <c r="C674" s="309" t="n">
        <v>272</v>
      </c>
      <c r="D674" s="309" t="inlineStr"/>
      <c r="E674" s="309" t="inlineStr"/>
      <c r="F674" s="309" t="inlineStr"/>
      <c r="G674" s="309" t="inlineStr"/>
      <c r="H674" s="309" t="inlineStr"/>
    </row>
    <row r="675">
      <c r="A675" s="621" t="n">
        <v>673</v>
      </c>
      <c r="B675" s="309" t="n">
        <v>294.5</v>
      </c>
      <c r="C675" s="309" t="n">
        <v>294.5</v>
      </c>
      <c r="D675" s="309" t="inlineStr"/>
      <c r="E675" s="309" t="inlineStr"/>
      <c r="F675" s="309" t="inlineStr"/>
      <c r="G675" s="309" t="inlineStr"/>
      <c r="H675" s="309" t="inlineStr"/>
    </row>
    <row r="676">
      <c r="A676" s="621" t="n">
        <v>674</v>
      </c>
      <c r="B676" s="309" t="n">
        <v>274.5</v>
      </c>
      <c r="C676" s="309" t="n">
        <v>274.5</v>
      </c>
      <c r="D676" s="309" t="inlineStr"/>
      <c r="E676" s="309" t="inlineStr"/>
      <c r="F676" s="309" t="inlineStr"/>
      <c r="G676" s="309" t="inlineStr"/>
      <c r="H676" s="309" t="inlineStr"/>
    </row>
    <row r="677">
      <c r="A677" s="621" t="n">
        <v>675</v>
      </c>
      <c r="B677" s="309" t="n">
        <v>257</v>
      </c>
      <c r="C677" s="309" t="n">
        <v>257</v>
      </c>
      <c r="D677" s="309" t="inlineStr"/>
      <c r="E677" s="309" t="inlineStr"/>
      <c r="F677" s="309" t="inlineStr"/>
      <c r="G677" s="309" t="inlineStr"/>
      <c r="H677" s="309" t="inlineStr"/>
    </row>
    <row r="678">
      <c r="A678" s="621" t="n">
        <v>676</v>
      </c>
      <c r="B678" s="309" t="n">
        <v>334.5</v>
      </c>
      <c r="C678" s="309" t="n">
        <v>334.5</v>
      </c>
      <c r="D678" s="309" t="inlineStr"/>
      <c r="E678" s="309" t="inlineStr"/>
      <c r="F678" s="309" t="inlineStr"/>
      <c r="G678" s="309" t="inlineStr"/>
      <c r="H678" s="309" t="inlineStr"/>
    </row>
    <row r="679">
      <c r="A679" s="621" t="n">
        <v>677</v>
      </c>
      <c r="B679" s="309" t="n">
        <v>302.5</v>
      </c>
      <c r="C679" s="309" t="n">
        <v>302.5</v>
      </c>
      <c r="D679" s="309" t="inlineStr"/>
      <c r="E679" s="309" t="inlineStr"/>
      <c r="F679" s="309" t="inlineStr"/>
      <c r="G679" s="309" t="inlineStr"/>
      <c r="H679" s="309" t="inlineStr"/>
    </row>
    <row r="680">
      <c r="A680" s="621" t="n">
        <v>678</v>
      </c>
      <c r="B680" s="309" t="n">
        <v>267.5</v>
      </c>
      <c r="C680" s="309" t="n">
        <v>267.5</v>
      </c>
      <c r="D680" s="309" t="inlineStr"/>
      <c r="E680" s="309" t="inlineStr"/>
      <c r="F680" s="309" t="inlineStr"/>
      <c r="G680" s="309" t="inlineStr"/>
      <c r="H680" s="309" t="inlineStr"/>
    </row>
    <row r="681">
      <c r="A681" s="621" t="n">
        <v>679</v>
      </c>
      <c r="B681" s="309" t="n">
        <v>330</v>
      </c>
      <c r="C681" s="309" t="n">
        <v>330</v>
      </c>
      <c r="D681" s="309" t="inlineStr"/>
      <c r="E681" s="309" t="inlineStr"/>
      <c r="F681" s="309" t="inlineStr"/>
      <c r="G681" s="309" t="inlineStr"/>
      <c r="H681" s="309" t="inlineStr"/>
    </row>
    <row r="682">
      <c r="A682" s="621" t="n">
        <v>680</v>
      </c>
      <c r="B682" s="309" t="n">
        <v>292.5</v>
      </c>
      <c r="C682" s="309" t="n">
        <v>292.5</v>
      </c>
      <c r="D682" s="309" t="inlineStr"/>
      <c r="E682" s="309" t="inlineStr"/>
      <c r="F682" s="309" t="inlineStr"/>
      <c r="G682" s="309" t="inlineStr"/>
      <c r="H682" s="309" t="inlineStr"/>
    </row>
    <row r="683">
      <c r="A683" s="621" t="n">
        <v>681</v>
      </c>
      <c r="B683" s="309" t="n">
        <v>262.5</v>
      </c>
      <c r="C683" s="309" t="n">
        <v>262.5</v>
      </c>
      <c r="D683" s="309" t="inlineStr"/>
      <c r="E683" s="309" t="inlineStr"/>
      <c r="F683" s="309" t="inlineStr"/>
      <c r="G683" s="309" t="inlineStr"/>
      <c r="H683" s="309" t="inlineStr"/>
    </row>
    <row r="684">
      <c r="A684" s="621" t="n">
        <v>682</v>
      </c>
      <c r="B684" s="309" t="inlineStr"/>
      <c r="C684" s="309" t="n">
        <v>312.8744406817579</v>
      </c>
      <c r="D684" s="309" t="inlineStr">
        <is>
          <t>{'Cu', 'aust_temp', 'ausf_czas', 'Mo', 'aust_czas', 'Ni', 'grubosc', 'Mn'}</t>
        </is>
      </c>
      <c r="E684" s="309" t="n">
        <v>18</v>
      </c>
      <c r="F684" s="309" t="inlineStr">
        <is>
          <t>['ausf_temp']</t>
        </is>
      </c>
      <c r="G684" s="309" t="inlineStr">
        <is>
          <t>[-0.810396060675872]</t>
        </is>
      </c>
      <c r="H684" s="309" t="inlineStr">
        <is>
          <t>[237.666666666667, 344.0]</t>
        </is>
      </c>
    </row>
    <row r="685">
      <c r="A685" s="621" t="n">
        <v>683</v>
      </c>
      <c r="B685" s="309" t="inlineStr"/>
      <c r="C685" s="309" t="n">
        <v>296.6608217910386</v>
      </c>
      <c r="D685" s="309" t="inlineStr">
        <is>
          <t>{'Cu', 'aust_temp', 'ausf_czas', 'Mo', 'aust_czas', 'Ni', 'grubosc', 'Mn'}</t>
        </is>
      </c>
      <c r="E685" s="309" t="n">
        <v>18</v>
      </c>
      <c r="F685" s="309" t="inlineStr">
        <is>
          <t>['ausf_temp']</t>
        </is>
      </c>
      <c r="G685" s="309" t="inlineStr">
        <is>
          <t>[-0.810396060675872]</t>
        </is>
      </c>
      <c r="H685" s="309" t="inlineStr">
        <is>
          <t>[237.666666666667, 344.0]</t>
        </is>
      </c>
    </row>
    <row r="686">
      <c r="A686" s="621" t="n">
        <v>684</v>
      </c>
      <c r="B686" s="309" t="inlineStr"/>
      <c r="C686" s="309" t="n">
        <v>277.2044791221754</v>
      </c>
      <c r="D686" s="309" t="inlineStr">
        <is>
          <t>{'Cu', 'aust_temp', 'ausf_czas', 'Mo', 'aust_czas', 'Ni', 'grubosc', 'Mn'}</t>
        </is>
      </c>
      <c r="E686" s="309" t="n">
        <v>18</v>
      </c>
      <c r="F686" s="309" t="inlineStr">
        <is>
          <t>['ausf_temp']</t>
        </is>
      </c>
      <c r="G686" s="309" t="inlineStr">
        <is>
          <t>[-0.810396060675872]</t>
        </is>
      </c>
      <c r="H686" s="309" t="inlineStr">
        <is>
          <t>[237.666666666667, 344.0]</t>
        </is>
      </c>
    </row>
    <row r="687">
      <c r="A687" s="621" t="n">
        <v>685</v>
      </c>
      <c r="B687" s="309" t="inlineStr"/>
      <c r="C687" s="309" t="n">
        <v>257.7481364533122</v>
      </c>
      <c r="D687" s="309" t="inlineStr">
        <is>
          <t>{'Cu', 'aust_temp', 'ausf_czas', 'Mo', 'aust_czas', 'Ni', 'grubosc', 'Mn'}</t>
        </is>
      </c>
      <c r="E687" s="309" t="n">
        <v>18</v>
      </c>
      <c r="F687" s="309" t="inlineStr">
        <is>
          <t>['ausf_temp']</t>
        </is>
      </c>
      <c r="G687" s="309" t="inlineStr">
        <is>
          <t>[-0.810396060675872]</t>
        </is>
      </c>
      <c r="H687" s="309" t="inlineStr">
        <is>
          <t>[237.666666666667, 344.0]</t>
        </is>
      </c>
    </row>
    <row r="688">
      <c r="A688" s="621" t="n">
        <v>686</v>
      </c>
      <c r="B688" s="309" t="inlineStr"/>
      <c r="C688" s="309" t="n">
        <v>371.5297284956548</v>
      </c>
      <c r="D688" s="309" t="inlineStr">
        <is>
          <t>{'Cu', 'aust_temp', 'ausf_czas', 'Mo', 'aust_czas', 'Ni', 'grubosc', 'Mn'}</t>
        </is>
      </c>
      <c r="E688" s="309" t="n">
        <v>18</v>
      </c>
      <c r="F688" s="309" t="inlineStr">
        <is>
          <t>['Rm', 'ausf_temp']</t>
        </is>
      </c>
      <c r="G688" s="309" t="inlineStr">
        <is>
          <t>[0.9108353479638878, -0.9539961008911472]</t>
        </is>
      </c>
      <c r="H688" s="309" t="inlineStr">
        <is>
          <t>[250.5, 492.6875]</t>
        </is>
      </c>
    </row>
    <row r="689">
      <c r="A689" s="621" t="n">
        <v>687</v>
      </c>
      <c r="B689" s="309" t="inlineStr"/>
      <c r="C689" s="309" t="n">
        <v>313.2409902056074</v>
      </c>
      <c r="D689" s="309" t="inlineStr">
        <is>
          <t>{'Cu', 'aust_temp', 'ausf_czas', 'Mo', 'aust_czas', 'Ni', 'grubosc', 'Mn'}</t>
        </is>
      </c>
      <c r="E689" s="309" t="n">
        <v>18</v>
      </c>
      <c r="F689" s="309" t="inlineStr">
        <is>
          <t>['Rm', 'ausf_temp']</t>
        </is>
      </c>
      <c r="G689" s="309" t="inlineStr">
        <is>
          <t>[0.9108353479638878, -0.9539961008911472]</t>
        </is>
      </c>
      <c r="H689" s="309" t="inlineStr">
        <is>
          <t>[250.5, 492.6875]</t>
        </is>
      </c>
    </row>
    <row r="690">
      <c r="A690" s="621" t="n">
        <v>688</v>
      </c>
      <c r="B690" s="309" t="inlineStr"/>
      <c r="C690" s="309" t="n">
        <v>254.9522519155598</v>
      </c>
      <c r="D690" s="309" t="inlineStr">
        <is>
          <t>{'Cu', 'aust_temp', 'ausf_czas', 'Mo', 'aust_czas', 'Ni', 'grubosc', 'Mn'}</t>
        </is>
      </c>
      <c r="E690" s="309" t="n">
        <v>18</v>
      </c>
      <c r="F690" s="309" t="inlineStr">
        <is>
          <t>['Rm', 'ausf_temp']</t>
        </is>
      </c>
      <c r="G690" s="309" t="inlineStr">
        <is>
          <t>[0.9108353479638878, -0.9539961008911472]</t>
        </is>
      </c>
      <c r="H690" s="309" t="inlineStr">
        <is>
          <t>[250.5, 492.6875]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B1" s="621" t="inlineStr">
        <is>
          <t>Rp02</t>
        </is>
      </c>
      <c r="C1" s="621" t="inlineStr">
        <is>
          <t>Rp02_imp</t>
        </is>
      </c>
      <c r="D1" s="621" t="inlineStr">
        <is>
          <t>Features to find neighs</t>
        </is>
      </c>
      <c r="E1" s="621" t="inlineStr">
        <is>
          <t>Amount of neighs</t>
        </is>
      </c>
      <c r="F1" s="621" t="inlineStr">
        <is>
          <t>Correlated features</t>
        </is>
      </c>
      <c r="G1" s="621" t="inlineStr">
        <is>
          <t>Correlation coefficients</t>
        </is>
      </c>
      <c r="H1" s="621" t="inlineStr">
        <is>
          <t>Min_max</t>
        </is>
      </c>
    </row>
    <row r="2">
      <c r="A2" s="621" t="n">
        <v>0</v>
      </c>
      <c r="B2" s="309" t="n">
        <v>1072</v>
      </c>
      <c r="C2" s="309" t="n">
        <v>1072</v>
      </c>
      <c r="D2" s="309" t="inlineStr"/>
      <c r="E2" s="309" t="inlineStr"/>
      <c r="F2" s="309" t="inlineStr"/>
      <c r="G2" s="309" t="inlineStr"/>
      <c r="H2" s="309" t="inlineStr"/>
    </row>
    <row r="3">
      <c r="A3" s="621" t="n">
        <v>1</v>
      </c>
      <c r="B3" s="309" t="n">
        <v>936</v>
      </c>
      <c r="C3" s="309" t="n">
        <v>936</v>
      </c>
      <c r="D3" s="309" t="inlineStr"/>
      <c r="E3" s="309" t="inlineStr"/>
      <c r="F3" s="309" t="inlineStr"/>
      <c r="G3" s="309" t="inlineStr"/>
      <c r="H3" s="309" t="inlineStr"/>
    </row>
    <row r="4">
      <c r="A4" s="621" t="n">
        <v>2</v>
      </c>
      <c r="B4" s="309" t="n">
        <v>804</v>
      </c>
      <c r="C4" s="309" t="n">
        <v>804</v>
      </c>
      <c r="D4" s="309" t="inlineStr"/>
      <c r="E4" s="309" t="inlineStr"/>
      <c r="F4" s="309" t="inlineStr"/>
      <c r="G4" s="309" t="inlineStr"/>
      <c r="H4" s="309" t="inlineStr"/>
    </row>
    <row r="5">
      <c r="A5" s="621" t="n">
        <v>3</v>
      </c>
      <c r="B5" s="309" t="n">
        <v>652</v>
      </c>
      <c r="C5" s="309" t="n">
        <v>652</v>
      </c>
      <c r="D5" s="309" t="inlineStr"/>
      <c r="E5" s="309" t="inlineStr"/>
      <c r="F5" s="309" t="inlineStr"/>
      <c r="G5" s="309" t="inlineStr"/>
      <c r="H5" s="309" t="inlineStr"/>
    </row>
    <row r="6">
      <c r="A6" s="621" t="n">
        <v>4</v>
      </c>
      <c r="B6" s="309" t="inlineStr"/>
      <c r="C6" s="309" t="n">
        <v>813.1537687482487</v>
      </c>
      <c r="D6" s="309" t="inlineStr">
        <is>
          <t>{'Cu', 'aust_temp', 'ausf_czas', 'Mo', 'aust_czas', 'Ni', 'grubosc', 'Mn'}</t>
        </is>
      </c>
      <c r="E6" s="309" t="n">
        <v>16</v>
      </c>
      <c r="F6" s="309" t="inlineStr">
        <is>
          <t>['Rm', 'HB', 'ausf_temp']</t>
        </is>
      </c>
      <c r="G6" s="309" t="inlineStr">
        <is>
          <t>[0.920348105010252, 0.9111711835492154, -0.8642027976471228]</t>
        </is>
      </c>
      <c r="H6" s="309" t="inlineStr">
        <is>
          <t>[575.0, 1418.0]</t>
        </is>
      </c>
    </row>
    <row r="7">
      <c r="A7" s="621" t="n">
        <v>5</v>
      </c>
      <c r="B7" s="309" t="inlineStr"/>
      <c r="C7" s="309" t="n">
        <v>704.8407407110726</v>
      </c>
      <c r="D7" s="309" t="inlineStr">
        <is>
          <t>{'Cu', 'aust_temp', 'ausf_czas', 'Mo', 'aust_czas', 'Ni', 'grubosc', 'Mn'}</t>
        </is>
      </c>
      <c r="E7" s="309" t="n">
        <v>16</v>
      </c>
      <c r="F7" s="309" t="inlineStr">
        <is>
          <t>['Rm', 'HB', 'ausf_temp']</t>
        </is>
      </c>
      <c r="G7" s="309" t="inlineStr">
        <is>
          <t>[0.920348105010252, 0.9111711835492158, -0.8642027976471228]</t>
        </is>
      </c>
      <c r="H7" s="309" t="inlineStr">
        <is>
          <t>[575.0, 1418.0]</t>
        </is>
      </c>
    </row>
    <row r="8">
      <c r="A8" s="621" t="n">
        <v>6</v>
      </c>
      <c r="B8" s="309" t="inlineStr"/>
      <c r="C8" s="309" t="n">
        <v>940.6231828815213</v>
      </c>
      <c r="D8" s="309" t="inlineStr">
        <is>
          <t>{'Cu', 'aust_temp', 'ausf_czas', 'Mo', 'aust_czas', 'Ni', 'grubosc', 'Mn'}</t>
        </is>
      </c>
      <c r="E8" s="309" t="n">
        <v>15</v>
      </c>
      <c r="F8" s="309" t="inlineStr">
        <is>
          <t>['Rm', 'HB', 'ausf_temp']</t>
        </is>
      </c>
      <c r="G8" s="309" t="inlineStr">
        <is>
          <t>[0.8930308522600373, 0.8835788889710328, -0.8783156386457297]</t>
        </is>
      </c>
      <c r="H8" s="309" t="inlineStr">
        <is>
          <t>[575.0, 1390.0]</t>
        </is>
      </c>
    </row>
    <row r="9">
      <c r="A9" s="621" t="n">
        <v>7</v>
      </c>
      <c r="B9" s="309" t="inlineStr"/>
      <c r="C9" s="309" t="n">
        <v>765.9350160448297</v>
      </c>
      <c r="D9" s="309" t="inlineStr">
        <is>
          <t>{'Cu', 'aust_temp', 'ausf_czas', 'Mo', 'aust_czas', 'Ni', 'grubosc', 'Mn'}</t>
        </is>
      </c>
      <c r="E9" s="309" t="n">
        <v>17</v>
      </c>
      <c r="F9" s="309" t="inlineStr">
        <is>
          <t>['Rm', 'HB', 'ausf_temp']</t>
        </is>
      </c>
      <c r="G9" s="309" t="inlineStr">
        <is>
          <t>[0.9195283735787312, 0.8936814075834263, -0.8924473475623512]</t>
        </is>
      </c>
      <c r="H9" s="309" t="inlineStr">
        <is>
          <t>[575.0, 1418.0]</t>
        </is>
      </c>
    </row>
    <row r="10">
      <c r="A10" s="621" t="n">
        <v>8</v>
      </c>
      <c r="B10" s="309" t="inlineStr"/>
      <c r="C10" s="309" t="n">
        <v>1035.70518103273</v>
      </c>
      <c r="D10" s="309" t="inlineStr">
        <is>
          <t>{'Cu', 'aust_temp', 'ausf_czas', 'Mo', 'aust_czas', 'Ni', 'grubosc', 'Mn'}</t>
        </is>
      </c>
      <c r="E10" s="309" t="n">
        <v>15</v>
      </c>
      <c r="F10" s="309" t="inlineStr">
        <is>
          <t>['Rm', 'HB', 'ausf_temp']</t>
        </is>
      </c>
      <c r="G10" s="309" t="inlineStr">
        <is>
          <t>[0.8930308522600374, 0.8835788889710326, -0.8783156386457298]</t>
        </is>
      </c>
      <c r="H10" s="309" t="inlineStr">
        <is>
          <t>[575.0, 1390.0]</t>
        </is>
      </c>
    </row>
    <row r="11">
      <c r="A11" s="621" t="n">
        <v>9</v>
      </c>
      <c r="B11" s="309" t="inlineStr"/>
      <c r="C11" s="309" t="n">
        <v>1067.512470680822</v>
      </c>
      <c r="D11" s="309" t="inlineStr">
        <is>
          <t>{'Cu', 'aust_temp', 'ausf_czas', 'Mo', 'aust_czas', 'Ni', 'grubosc', 'Mn'}</t>
        </is>
      </c>
      <c r="E11" s="309" t="n">
        <v>15</v>
      </c>
      <c r="F11" s="309" t="inlineStr">
        <is>
          <t>['Rm', 'HB', 'ausf_temp']</t>
        </is>
      </c>
      <c r="G11" s="309" t="inlineStr">
        <is>
          <t>[0.8930308522600374, 0.8835788889710328, -0.8783156386457298]</t>
        </is>
      </c>
      <c r="H11" s="309" t="inlineStr">
        <is>
          <t>[575.0, 1390.0]</t>
        </is>
      </c>
    </row>
    <row r="12">
      <c r="A12" s="621" t="n">
        <v>10</v>
      </c>
      <c r="B12" s="309" t="inlineStr"/>
      <c r="C12" s="309" t="n">
        <v>1157.564444451499</v>
      </c>
      <c r="D12" s="309" t="inlineStr">
        <is>
          <t>{'Cu', 'aust_temp', 'ausf_czas', 'Mo', 'aust_czas', 'Ni', 'grubosc', 'Mn'}</t>
        </is>
      </c>
      <c r="E12" s="309" t="n">
        <v>16</v>
      </c>
      <c r="F12" s="309" t="inlineStr">
        <is>
          <t>['Rm', 'HB', 'ausf_temp']</t>
        </is>
      </c>
      <c r="G12" s="309" t="inlineStr">
        <is>
          <t>[0.9222663008622307, 0.9220244564188009, -0.9217079473758014]</t>
        </is>
      </c>
      <c r="H12" s="309" t="inlineStr">
        <is>
          <t>[575.0, 1390.0]</t>
        </is>
      </c>
    </row>
    <row r="13">
      <c r="A13" s="621" t="n">
        <v>11</v>
      </c>
      <c r="B13" s="309" t="inlineStr"/>
      <c r="C13" s="309" t="n">
        <v>1184.34407484051</v>
      </c>
      <c r="D13" s="309" t="inlineStr">
        <is>
          <t>{'Cu', 'aust_temp', 'ausf_czas', 'Mo', 'aust_czas', 'Ni', 'grubosc', 'Mn'}</t>
        </is>
      </c>
      <c r="E13" s="309" t="n">
        <v>15</v>
      </c>
      <c r="F13" s="309" t="inlineStr">
        <is>
          <t>['Rm', 'HB', 'ausf_temp']</t>
        </is>
      </c>
      <c r="G13" s="309" t="inlineStr">
        <is>
          <t>[0.9079749881154981, 0.9282333216247975, -0.9069770455518306]</t>
        </is>
      </c>
      <c r="H13" s="309" t="inlineStr">
        <is>
          <t>[575.0, 1390.0]</t>
        </is>
      </c>
    </row>
    <row r="14">
      <c r="A14" s="621" t="n">
        <v>12</v>
      </c>
      <c r="B14" s="309" t="n">
        <v>1030</v>
      </c>
      <c r="C14" s="309" t="n">
        <v>1030</v>
      </c>
      <c r="D14" s="309" t="inlineStr"/>
      <c r="E14" s="309" t="inlineStr"/>
      <c r="F14" s="309" t="inlineStr"/>
      <c r="G14" s="309" t="inlineStr"/>
      <c r="H14" s="309" t="inlineStr"/>
    </row>
    <row r="15">
      <c r="A15" s="621" t="n">
        <v>13</v>
      </c>
      <c r="B15" s="309" t="n">
        <v>1146</v>
      </c>
      <c r="C15" s="309" t="n">
        <v>1146</v>
      </c>
      <c r="D15" s="309" t="inlineStr"/>
      <c r="E15" s="309" t="inlineStr"/>
      <c r="F15" s="309" t="inlineStr"/>
      <c r="G15" s="309" t="inlineStr"/>
      <c r="H15" s="309" t="inlineStr"/>
    </row>
    <row r="16">
      <c r="A16" s="621" t="n">
        <v>14</v>
      </c>
      <c r="B16" s="309" t="n">
        <v>711</v>
      </c>
      <c r="C16" s="309" t="n">
        <v>711</v>
      </c>
      <c r="D16" s="309" t="inlineStr"/>
      <c r="E16" s="309" t="inlineStr"/>
      <c r="F16" s="309" t="inlineStr"/>
      <c r="G16" s="309" t="inlineStr"/>
      <c r="H16" s="309" t="inlineStr"/>
    </row>
    <row r="17">
      <c r="A17" s="621" t="n">
        <v>15</v>
      </c>
      <c r="B17" s="309" t="n">
        <v>717</v>
      </c>
      <c r="C17" s="309" t="n">
        <v>717</v>
      </c>
      <c r="D17" s="309" t="inlineStr"/>
      <c r="E17" s="309" t="inlineStr"/>
      <c r="F17" s="309" t="inlineStr"/>
      <c r="G17" s="309" t="inlineStr"/>
      <c r="H17" s="309" t="inlineStr"/>
    </row>
    <row r="18">
      <c r="A18" s="621" t="n">
        <v>16</v>
      </c>
      <c r="B18" s="309" t="n">
        <v>1111</v>
      </c>
      <c r="C18" s="309" t="n">
        <v>1111</v>
      </c>
      <c r="D18" s="309" t="inlineStr"/>
      <c r="E18" s="309" t="inlineStr"/>
      <c r="F18" s="309" t="inlineStr"/>
      <c r="G18" s="309" t="inlineStr"/>
      <c r="H18" s="309" t="inlineStr"/>
    </row>
    <row r="19">
      <c r="A19" s="621" t="n">
        <v>17</v>
      </c>
      <c r="B19" s="309" t="n">
        <v>772</v>
      </c>
      <c r="C19" s="309" t="n">
        <v>772</v>
      </c>
      <c r="D19" s="309" t="inlineStr"/>
      <c r="E19" s="309" t="inlineStr"/>
      <c r="F19" s="309" t="inlineStr"/>
      <c r="G19" s="309" t="inlineStr"/>
      <c r="H19" s="309" t="inlineStr"/>
    </row>
    <row r="20">
      <c r="A20" s="621" t="n">
        <v>18</v>
      </c>
      <c r="B20" s="309" t="n">
        <v>1072</v>
      </c>
      <c r="C20" s="309" t="n">
        <v>1072</v>
      </c>
      <c r="D20" s="309" t="inlineStr"/>
      <c r="E20" s="309" t="inlineStr"/>
      <c r="F20" s="309" t="inlineStr"/>
      <c r="G20" s="309" t="inlineStr"/>
      <c r="H20" s="309" t="inlineStr"/>
    </row>
    <row r="21">
      <c r="A21" s="621" t="n">
        <v>19</v>
      </c>
      <c r="B21" s="309" t="n">
        <v>936</v>
      </c>
      <c r="C21" s="309" t="n">
        <v>936</v>
      </c>
      <c r="D21" s="309" t="inlineStr"/>
      <c r="E21" s="309" t="inlineStr"/>
      <c r="F21" s="309" t="inlineStr"/>
      <c r="G21" s="309" t="inlineStr"/>
      <c r="H21" s="309" t="inlineStr"/>
    </row>
    <row r="22">
      <c r="A22" s="621" t="n">
        <v>20</v>
      </c>
      <c r="B22" s="309" t="n">
        <v>804</v>
      </c>
      <c r="C22" s="309" t="n">
        <v>804</v>
      </c>
      <c r="D22" s="309" t="inlineStr"/>
      <c r="E22" s="309" t="inlineStr"/>
      <c r="F22" s="309" t="inlineStr"/>
      <c r="G22" s="309" t="inlineStr"/>
      <c r="H22" s="309" t="inlineStr"/>
    </row>
    <row r="23">
      <c r="A23" s="621" t="n">
        <v>21</v>
      </c>
      <c r="B23" s="309" t="n">
        <v>652</v>
      </c>
      <c r="C23" s="309" t="n">
        <v>652</v>
      </c>
      <c r="D23" s="309" t="inlineStr"/>
      <c r="E23" s="309" t="inlineStr"/>
      <c r="F23" s="309" t="inlineStr"/>
      <c r="G23" s="309" t="inlineStr"/>
      <c r="H23" s="309" t="inlineStr"/>
    </row>
    <row r="24">
      <c r="A24" s="621" t="n">
        <v>22</v>
      </c>
      <c r="B24" s="309" t="n">
        <v>1343</v>
      </c>
      <c r="C24" s="309" t="n">
        <v>1343</v>
      </c>
      <c r="D24" s="309" t="inlineStr"/>
      <c r="E24" s="309" t="inlineStr"/>
      <c r="F24" s="309" t="inlineStr"/>
      <c r="G24" s="309" t="inlineStr"/>
      <c r="H24" s="309" t="inlineStr"/>
    </row>
    <row r="25">
      <c r="A25" s="621" t="n">
        <v>23</v>
      </c>
      <c r="B25" s="309" t="n">
        <v>835</v>
      </c>
      <c r="C25" s="309" t="n">
        <v>835</v>
      </c>
      <c r="D25" s="309" t="inlineStr"/>
      <c r="E25" s="309" t="inlineStr"/>
      <c r="F25" s="309" t="inlineStr"/>
      <c r="G25" s="309" t="inlineStr"/>
      <c r="H25" s="309" t="inlineStr"/>
    </row>
    <row r="26">
      <c r="A26" s="621" t="n">
        <v>24</v>
      </c>
      <c r="B26" s="309" t="n">
        <v>1017</v>
      </c>
      <c r="C26" s="309" t="n">
        <v>1017</v>
      </c>
      <c r="D26" s="309" t="inlineStr"/>
      <c r="E26" s="309" t="inlineStr"/>
      <c r="F26" s="309" t="inlineStr"/>
      <c r="G26" s="309" t="inlineStr"/>
      <c r="H26" s="309" t="inlineStr"/>
    </row>
    <row r="27">
      <c r="A27" s="621" t="n">
        <v>25</v>
      </c>
      <c r="B27" s="309" t="n">
        <v>779</v>
      </c>
      <c r="C27" s="309" t="n">
        <v>779</v>
      </c>
      <c r="D27" s="309" t="inlineStr"/>
      <c r="E27" s="309" t="inlineStr"/>
      <c r="F27" s="309" t="inlineStr"/>
      <c r="G27" s="309" t="inlineStr"/>
      <c r="H27" s="309" t="inlineStr"/>
    </row>
    <row r="28">
      <c r="A28" s="621" t="n">
        <v>26</v>
      </c>
      <c r="B28" s="309" t="n">
        <v>968</v>
      </c>
      <c r="C28" s="309" t="n">
        <v>968</v>
      </c>
      <c r="D28" s="309" t="inlineStr"/>
      <c r="E28" s="309" t="inlineStr"/>
      <c r="F28" s="309" t="inlineStr"/>
      <c r="G28" s="309" t="inlineStr"/>
      <c r="H28" s="309" t="inlineStr"/>
    </row>
    <row r="29">
      <c r="A29" s="621" t="n">
        <v>27</v>
      </c>
      <c r="B29" s="309" t="n">
        <v>783</v>
      </c>
      <c r="C29" s="309" t="n">
        <v>783</v>
      </c>
      <c r="D29" s="309" t="inlineStr"/>
      <c r="E29" s="309" t="inlineStr"/>
      <c r="F29" s="309" t="inlineStr"/>
      <c r="G29" s="309" t="inlineStr"/>
      <c r="H29" s="309" t="inlineStr"/>
    </row>
    <row r="30">
      <c r="A30" s="621" t="n">
        <v>28</v>
      </c>
      <c r="B30" s="309" t="n">
        <v>681</v>
      </c>
      <c r="C30" s="309" t="n">
        <v>681</v>
      </c>
      <c r="D30" s="309" t="inlineStr"/>
      <c r="E30" s="309" t="inlineStr"/>
      <c r="F30" s="309" t="inlineStr"/>
      <c r="G30" s="309" t="inlineStr"/>
      <c r="H30" s="309" t="inlineStr"/>
    </row>
    <row r="31">
      <c r="A31" s="621" t="n">
        <v>29</v>
      </c>
      <c r="B31" s="309" t="n">
        <v>597</v>
      </c>
      <c r="C31" s="309" t="n">
        <v>597</v>
      </c>
      <c r="D31" s="309" t="inlineStr"/>
      <c r="E31" s="309" t="inlineStr"/>
      <c r="F31" s="309" t="inlineStr"/>
      <c r="G31" s="309" t="inlineStr"/>
      <c r="H31" s="309" t="inlineStr"/>
    </row>
    <row r="32">
      <c r="A32" s="621" t="n">
        <v>30</v>
      </c>
      <c r="B32" s="309" t="n">
        <v>795</v>
      </c>
      <c r="C32" s="309" t="n">
        <v>795</v>
      </c>
      <c r="D32" s="309" t="inlineStr"/>
      <c r="E32" s="309" t="inlineStr"/>
      <c r="F32" s="309" t="inlineStr"/>
      <c r="G32" s="309" t="inlineStr"/>
      <c r="H32" s="309" t="inlineStr"/>
    </row>
    <row r="33">
      <c r="A33" s="621" t="n">
        <v>31</v>
      </c>
      <c r="B33" s="309" t="n">
        <v>957</v>
      </c>
      <c r="C33" s="309" t="n">
        <v>957</v>
      </c>
      <c r="D33" s="309" t="inlineStr"/>
      <c r="E33" s="309" t="inlineStr"/>
      <c r="F33" s="309" t="inlineStr"/>
      <c r="G33" s="309" t="inlineStr"/>
      <c r="H33" s="309" t="inlineStr"/>
    </row>
    <row r="34">
      <c r="A34" s="621" t="n">
        <v>32</v>
      </c>
      <c r="B34" s="309" t="n">
        <v>927</v>
      </c>
      <c r="C34" s="309" t="n">
        <v>927</v>
      </c>
      <c r="D34" s="309" t="inlineStr"/>
      <c r="E34" s="309" t="inlineStr"/>
      <c r="F34" s="309" t="inlineStr"/>
      <c r="G34" s="309" t="inlineStr"/>
      <c r="H34" s="309" t="inlineStr"/>
    </row>
    <row r="35">
      <c r="A35" s="621" t="n">
        <v>33</v>
      </c>
      <c r="B35" s="309" t="n">
        <v>906</v>
      </c>
      <c r="C35" s="309" t="n">
        <v>906</v>
      </c>
      <c r="D35" s="309" t="inlineStr"/>
      <c r="E35" s="309" t="inlineStr"/>
      <c r="F35" s="309" t="inlineStr"/>
      <c r="G35" s="309" t="inlineStr"/>
      <c r="H35" s="309" t="inlineStr"/>
    </row>
    <row r="36">
      <c r="A36" s="621" t="n">
        <v>34</v>
      </c>
      <c r="B36" s="309" t="n">
        <v>693</v>
      </c>
      <c r="C36" s="309" t="n">
        <v>693</v>
      </c>
      <c r="D36" s="309" t="inlineStr"/>
      <c r="E36" s="309" t="inlineStr"/>
      <c r="F36" s="309" t="inlineStr"/>
      <c r="G36" s="309" t="inlineStr"/>
      <c r="H36" s="309" t="inlineStr"/>
    </row>
    <row r="37">
      <c r="A37" s="621" t="n">
        <v>35</v>
      </c>
      <c r="B37" s="309" t="n">
        <v>806</v>
      </c>
      <c r="C37" s="309" t="n">
        <v>806</v>
      </c>
      <c r="D37" s="309" t="inlineStr"/>
      <c r="E37" s="309" t="inlineStr"/>
      <c r="F37" s="309" t="inlineStr"/>
      <c r="G37" s="309" t="inlineStr"/>
      <c r="H37" s="309" t="inlineStr"/>
    </row>
    <row r="38">
      <c r="A38" s="621" t="n">
        <v>36</v>
      </c>
      <c r="B38" s="309" t="n">
        <v>759</v>
      </c>
      <c r="C38" s="309" t="n">
        <v>759</v>
      </c>
      <c r="D38" s="309" t="inlineStr"/>
      <c r="E38" s="309" t="inlineStr"/>
      <c r="F38" s="309" t="inlineStr"/>
      <c r="G38" s="309" t="inlineStr"/>
      <c r="H38" s="309" t="inlineStr"/>
    </row>
    <row r="39">
      <c r="A39" s="621" t="n">
        <v>37</v>
      </c>
      <c r="B39" s="309" t="n">
        <v>788</v>
      </c>
      <c r="C39" s="309" t="n">
        <v>788</v>
      </c>
      <c r="D39" s="309" t="inlineStr"/>
      <c r="E39" s="309" t="inlineStr"/>
      <c r="F39" s="309" t="inlineStr"/>
      <c r="G39" s="309" t="inlineStr"/>
      <c r="H39" s="309" t="inlineStr"/>
    </row>
    <row r="40">
      <c r="A40" s="621" t="n">
        <v>38</v>
      </c>
      <c r="B40" s="309" t="n">
        <v>539</v>
      </c>
      <c r="C40" s="309" t="n">
        <v>539</v>
      </c>
      <c r="D40" s="309" t="inlineStr"/>
      <c r="E40" s="309" t="inlineStr"/>
      <c r="F40" s="309" t="inlineStr"/>
      <c r="G40" s="309" t="inlineStr"/>
      <c r="H40" s="309" t="inlineStr"/>
    </row>
    <row r="41">
      <c r="A41" s="621" t="n">
        <v>39</v>
      </c>
      <c r="B41" s="309" t="n">
        <v>691</v>
      </c>
      <c r="C41" s="309" t="n">
        <v>691</v>
      </c>
      <c r="D41" s="309" t="inlineStr"/>
      <c r="E41" s="309" t="inlineStr"/>
      <c r="F41" s="309" t="inlineStr"/>
      <c r="G41" s="309" t="inlineStr"/>
      <c r="H41" s="309" t="inlineStr"/>
    </row>
    <row r="42">
      <c r="A42" s="621" t="n">
        <v>40</v>
      </c>
      <c r="B42" s="309" t="n">
        <v>673</v>
      </c>
      <c r="C42" s="309" t="n">
        <v>673</v>
      </c>
      <c r="D42" s="309" t="inlineStr"/>
      <c r="E42" s="309" t="inlineStr"/>
      <c r="F42" s="309" t="inlineStr"/>
      <c r="G42" s="309" t="inlineStr"/>
      <c r="H42" s="309" t="inlineStr"/>
    </row>
    <row r="43">
      <c r="A43" s="621" t="n">
        <v>41</v>
      </c>
      <c r="B43" s="309" t="n">
        <v>687</v>
      </c>
      <c r="C43" s="309" t="n">
        <v>687</v>
      </c>
      <c r="D43" s="309" t="inlineStr"/>
      <c r="E43" s="309" t="inlineStr"/>
      <c r="F43" s="309" t="inlineStr"/>
      <c r="G43" s="309" t="inlineStr"/>
      <c r="H43" s="309" t="inlineStr"/>
    </row>
    <row r="44">
      <c r="A44" s="621" t="n">
        <v>42</v>
      </c>
      <c r="B44" s="309" t="n">
        <v>834</v>
      </c>
      <c r="C44" s="309" t="n">
        <v>834</v>
      </c>
      <c r="D44" s="309" t="inlineStr"/>
      <c r="E44" s="309" t="inlineStr"/>
      <c r="F44" s="309" t="inlineStr"/>
      <c r="G44" s="309" t="inlineStr"/>
      <c r="H44" s="309" t="inlineStr"/>
    </row>
    <row r="45">
      <c r="A45" s="621" t="n">
        <v>43</v>
      </c>
      <c r="B45" s="309" t="n">
        <v>995</v>
      </c>
      <c r="C45" s="309" t="n">
        <v>995</v>
      </c>
      <c r="D45" s="309" t="inlineStr"/>
      <c r="E45" s="309" t="inlineStr"/>
      <c r="F45" s="309" t="inlineStr"/>
      <c r="G45" s="309" t="inlineStr"/>
      <c r="H45" s="309" t="inlineStr"/>
    </row>
    <row r="46">
      <c r="A46" s="621" t="n">
        <v>44</v>
      </c>
      <c r="B46" s="309" t="n">
        <v>967</v>
      </c>
      <c r="C46" s="309" t="n">
        <v>967</v>
      </c>
      <c r="D46" s="309" t="inlineStr"/>
      <c r="E46" s="309" t="inlineStr"/>
      <c r="F46" s="309" t="inlineStr"/>
      <c r="G46" s="309" t="inlineStr"/>
      <c r="H46" s="309" t="inlineStr"/>
    </row>
    <row r="47">
      <c r="A47" s="621" t="n">
        <v>45</v>
      </c>
      <c r="B47" s="309" t="n">
        <v>978</v>
      </c>
      <c r="C47" s="309" t="n">
        <v>978</v>
      </c>
      <c r="D47" s="309" t="inlineStr"/>
      <c r="E47" s="309" t="inlineStr"/>
      <c r="F47" s="309" t="inlineStr"/>
      <c r="G47" s="309" t="inlineStr"/>
      <c r="H47" s="309" t="inlineStr"/>
    </row>
    <row r="48">
      <c r="A48" s="621" t="n">
        <v>46</v>
      </c>
      <c r="B48" s="309" t="n">
        <v>685</v>
      </c>
      <c r="C48" s="309" t="n">
        <v>685</v>
      </c>
      <c r="D48" s="309" t="inlineStr"/>
      <c r="E48" s="309" t="inlineStr"/>
      <c r="F48" s="309" t="inlineStr"/>
      <c r="G48" s="309" t="inlineStr"/>
      <c r="H48" s="309" t="inlineStr"/>
    </row>
    <row r="49">
      <c r="A49" s="621" t="n">
        <v>47</v>
      </c>
      <c r="B49" s="309" t="n">
        <v>825</v>
      </c>
      <c r="C49" s="309" t="n">
        <v>825</v>
      </c>
      <c r="D49" s="309" t="inlineStr"/>
      <c r="E49" s="309" t="inlineStr"/>
      <c r="F49" s="309" t="inlineStr"/>
      <c r="G49" s="309" t="inlineStr"/>
      <c r="H49" s="309" t="inlineStr"/>
    </row>
    <row r="50">
      <c r="A50" s="621" t="n">
        <v>48</v>
      </c>
      <c r="B50" s="309" t="n">
        <v>858</v>
      </c>
      <c r="C50" s="309" t="n">
        <v>858</v>
      </c>
      <c r="D50" s="309" t="inlineStr"/>
      <c r="E50" s="309" t="inlineStr"/>
      <c r="F50" s="309" t="inlineStr"/>
      <c r="G50" s="309" t="inlineStr"/>
      <c r="H50" s="309" t="inlineStr"/>
    </row>
    <row r="51">
      <c r="A51" s="621" t="n">
        <v>49</v>
      </c>
      <c r="B51" s="309" t="n">
        <v>851</v>
      </c>
      <c r="C51" s="309" t="n">
        <v>851</v>
      </c>
      <c r="D51" s="309" t="inlineStr"/>
      <c r="E51" s="309" t="inlineStr"/>
      <c r="F51" s="309" t="inlineStr"/>
      <c r="G51" s="309" t="inlineStr"/>
      <c r="H51" s="309" t="inlineStr"/>
    </row>
    <row r="52">
      <c r="A52" s="621" t="n">
        <v>50</v>
      </c>
      <c r="B52" s="309" t="n">
        <v>591</v>
      </c>
      <c r="C52" s="309" t="n">
        <v>591</v>
      </c>
      <c r="D52" s="309" t="inlineStr"/>
      <c r="E52" s="309" t="inlineStr"/>
      <c r="F52" s="309" t="inlineStr"/>
      <c r="G52" s="309" t="inlineStr"/>
      <c r="H52" s="309" t="inlineStr"/>
    </row>
    <row r="53">
      <c r="A53" s="621" t="n">
        <v>51</v>
      </c>
      <c r="B53" s="309" t="n">
        <v>735</v>
      </c>
      <c r="C53" s="309" t="n">
        <v>735</v>
      </c>
      <c r="D53" s="309" t="inlineStr"/>
      <c r="E53" s="309" t="inlineStr"/>
      <c r="F53" s="309" t="inlineStr"/>
      <c r="G53" s="309" t="inlineStr"/>
      <c r="H53" s="309" t="inlineStr"/>
    </row>
    <row r="54">
      <c r="A54" s="621" t="n">
        <v>52</v>
      </c>
      <c r="B54" s="309" t="n">
        <v>733</v>
      </c>
      <c r="C54" s="309" t="n">
        <v>733</v>
      </c>
      <c r="D54" s="309" t="inlineStr"/>
      <c r="E54" s="309" t="inlineStr"/>
      <c r="F54" s="309" t="inlineStr"/>
      <c r="G54" s="309" t="inlineStr"/>
      <c r="H54" s="309" t="inlineStr"/>
    </row>
    <row r="55">
      <c r="A55" s="621" t="n">
        <v>53</v>
      </c>
      <c r="B55" s="309" t="n">
        <v>716</v>
      </c>
      <c r="C55" s="309" t="n">
        <v>716</v>
      </c>
      <c r="D55" s="309" t="inlineStr"/>
      <c r="E55" s="309" t="inlineStr"/>
      <c r="F55" s="309" t="inlineStr"/>
      <c r="G55" s="309" t="inlineStr"/>
      <c r="H55" s="309" t="inlineStr"/>
    </row>
    <row r="56">
      <c r="A56" s="621" t="n">
        <v>54</v>
      </c>
      <c r="B56" s="309" t="n">
        <v>815</v>
      </c>
      <c r="C56" s="309" t="n">
        <v>815</v>
      </c>
      <c r="D56" s="309" t="inlineStr"/>
      <c r="E56" s="309" t="inlineStr"/>
      <c r="F56" s="309" t="inlineStr"/>
      <c r="G56" s="309" t="inlineStr"/>
      <c r="H56" s="309" t="inlineStr"/>
    </row>
    <row r="57">
      <c r="A57" s="621" t="n">
        <v>55</v>
      </c>
      <c r="B57" s="309" t="n">
        <v>985</v>
      </c>
      <c r="C57" s="309" t="n">
        <v>985</v>
      </c>
      <c r="D57" s="309" t="inlineStr"/>
      <c r="E57" s="309" t="inlineStr"/>
      <c r="F57" s="309" t="inlineStr"/>
      <c r="G57" s="309" t="inlineStr"/>
      <c r="H57" s="309" t="inlineStr"/>
    </row>
    <row r="58">
      <c r="A58" s="621" t="n">
        <v>56</v>
      </c>
      <c r="B58" s="309" t="n">
        <v>945</v>
      </c>
      <c r="C58" s="309" t="n">
        <v>945</v>
      </c>
      <c r="D58" s="309" t="inlineStr"/>
      <c r="E58" s="309" t="inlineStr"/>
      <c r="F58" s="309" t="inlineStr"/>
      <c r="G58" s="309" t="inlineStr"/>
      <c r="H58" s="309" t="inlineStr"/>
    </row>
    <row r="59">
      <c r="A59" s="621" t="n">
        <v>57</v>
      </c>
      <c r="B59" s="309" t="n">
        <v>942</v>
      </c>
      <c r="C59" s="309" t="n">
        <v>942</v>
      </c>
      <c r="D59" s="309" t="inlineStr"/>
      <c r="E59" s="309" t="inlineStr"/>
      <c r="F59" s="309" t="inlineStr"/>
      <c r="G59" s="309" t="inlineStr"/>
      <c r="H59" s="309" t="inlineStr"/>
    </row>
    <row r="60">
      <c r="A60" s="621" t="n">
        <v>58</v>
      </c>
      <c r="B60" s="309" t="n">
        <v>667</v>
      </c>
      <c r="C60" s="309" t="n">
        <v>667</v>
      </c>
      <c r="D60" s="309" t="inlineStr"/>
      <c r="E60" s="309" t="inlineStr"/>
      <c r="F60" s="309" t="inlineStr"/>
      <c r="G60" s="309" t="inlineStr"/>
      <c r="H60" s="309" t="inlineStr"/>
    </row>
    <row r="61">
      <c r="A61" s="621" t="n">
        <v>59</v>
      </c>
      <c r="B61" s="309" t="n">
        <v>822</v>
      </c>
      <c r="C61" s="309" t="n">
        <v>822</v>
      </c>
      <c r="D61" s="309" t="inlineStr"/>
      <c r="E61" s="309" t="inlineStr"/>
      <c r="F61" s="309" t="inlineStr"/>
      <c r="G61" s="309" t="inlineStr"/>
      <c r="H61" s="309" t="inlineStr"/>
    </row>
    <row r="62">
      <c r="A62" s="621" t="n">
        <v>60</v>
      </c>
      <c r="B62" s="309" t="n">
        <v>828</v>
      </c>
      <c r="C62" s="309" t="n">
        <v>828</v>
      </c>
      <c r="D62" s="309" t="inlineStr"/>
      <c r="E62" s="309" t="inlineStr"/>
      <c r="F62" s="309" t="inlineStr"/>
      <c r="G62" s="309" t="inlineStr"/>
      <c r="H62" s="309" t="inlineStr"/>
    </row>
    <row r="63">
      <c r="A63" s="621" t="n">
        <v>61</v>
      </c>
      <c r="B63" s="309" t="n">
        <v>805</v>
      </c>
      <c r="C63" s="309" t="n">
        <v>805</v>
      </c>
      <c r="D63" s="309" t="inlineStr"/>
      <c r="E63" s="309" t="inlineStr"/>
      <c r="F63" s="309" t="inlineStr"/>
      <c r="G63" s="309" t="inlineStr"/>
      <c r="H63" s="309" t="inlineStr"/>
    </row>
    <row r="64">
      <c r="A64" s="621" t="n">
        <v>62</v>
      </c>
      <c r="B64" s="309" t="n">
        <v>565</v>
      </c>
      <c r="C64" s="309" t="n">
        <v>565</v>
      </c>
      <c r="D64" s="309" t="inlineStr"/>
      <c r="E64" s="309" t="inlineStr"/>
      <c r="F64" s="309" t="inlineStr"/>
      <c r="G64" s="309" t="inlineStr"/>
      <c r="H64" s="309" t="inlineStr"/>
    </row>
    <row r="65">
      <c r="A65" s="621" t="n">
        <v>63</v>
      </c>
      <c r="B65" s="309" t="n">
        <v>711</v>
      </c>
      <c r="C65" s="309" t="n">
        <v>711</v>
      </c>
      <c r="D65" s="309" t="inlineStr"/>
      <c r="E65" s="309" t="inlineStr"/>
      <c r="F65" s="309" t="inlineStr"/>
      <c r="G65" s="309" t="inlineStr"/>
      <c r="H65" s="309" t="inlineStr"/>
    </row>
    <row r="66">
      <c r="A66" s="621" t="n">
        <v>64</v>
      </c>
      <c r="B66" s="309" t="n">
        <v>698</v>
      </c>
      <c r="C66" s="309" t="n">
        <v>698</v>
      </c>
      <c r="D66" s="309" t="inlineStr"/>
      <c r="E66" s="309" t="inlineStr"/>
      <c r="F66" s="309" t="inlineStr"/>
      <c r="G66" s="309" t="inlineStr"/>
      <c r="H66" s="309" t="inlineStr"/>
    </row>
    <row r="67">
      <c r="A67" s="621" t="n">
        <v>65</v>
      </c>
      <c r="B67" s="309" t="n">
        <v>702</v>
      </c>
      <c r="C67" s="309" t="n">
        <v>702</v>
      </c>
      <c r="D67" s="309" t="inlineStr"/>
      <c r="E67" s="309" t="inlineStr"/>
      <c r="F67" s="309" t="inlineStr"/>
      <c r="G67" s="309" t="inlineStr"/>
      <c r="H67" s="309" t="inlineStr"/>
    </row>
    <row r="68">
      <c r="A68" s="621" t="n">
        <v>66</v>
      </c>
      <c r="B68" s="309" t="inlineStr"/>
      <c r="C68" s="309" t="n">
        <v>984.338678610448</v>
      </c>
      <c r="D68" s="309" t="inlineStr">
        <is>
          <t>{'Cu', 'aust_temp', 'ausf_czas', 'Mo', 'aust_czas', 'Ni', 'grubosc', 'Mn'}</t>
        </is>
      </c>
      <c r="E68" s="309" t="n">
        <v>15</v>
      </c>
      <c r="F68" s="309" t="inlineStr">
        <is>
          <t>['Rm', 'ausf_temp']</t>
        </is>
      </c>
      <c r="G68" s="309" t="inlineStr">
        <is>
          <t>[0.9418203901345961, -0.868284266015188]</t>
        </is>
      </c>
      <c r="H68" s="309" t="inlineStr">
        <is>
          <t>[565.0, 1418.0]</t>
        </is>
      </c>
    </row>
    <row r="69">
      <c r="A69" s="621" t="n">
        <v>67</v>
      </c>
      <c r="B69" s="309" t="inlineStr"/>
      <c r="C69" s="309" t="n">
        <v>998.4989929156174</v>
      </c>
      <c r="D69" s="309" t="inlineStr">
        <is>
          <t>{'Cu', 'aust_temp', 'ausf_czas', 'Mo', 'aust_czas', 'Ni', 'grubosc', 'Mn'}</t>
        </is>
      </c>
      <c r="E69" s="309" t="n">
        <v>16</v>
      </c>
      <c r="F69" s="309" t="inlineStr">
        <is>
          <t>['Rm', 'ausf_temp']</t>
        </is>
      </c>
      <c r="G69" s="309" t="inlineStr">
        <is>
          <t>[0.9410048373621889, -0.8708501648346897]</t>
        </is>
      </c>
      <c r="H69" s="309" t="inlineStr">
        <is>
          <t>[565.0, 1418.0]</t>
        </is>
      </c>
    </row>
    <row r="70">
      <c r="A70" s="621" t="n">
        <v>68</v>
      </c>
      <c r="B70" s="309" t="inlineStr"/>
      <c r="C70" s="309" t="n">
        <v>1021.736359394417</v>
      </c>
      <c r="D70" s="309" t="inlineStr">
        <is>
          <t>{'Cu', 'aust_temp', 'ausf_czas', 'Mo', 'aust_czas', 'Ni', 'grubosc', 'Mn'}</t>
        </is>
      </c>
      <c r="E70" s="309" t="n">
        <v>17</v>
      </c>
      <c r="F70" s="309" t="inlineStr">
        <is>
          <t>['Rm', 'ausf_temp']</t>
        </is>
      </c>
      <c r="G70" s="309" t="inlineStr">
        <is>
          <t>[0.9178258394320383, -0.8741240962354612]</t>
        </is>
      </c>
      <c r="H70" s="309" t="inlineStr">
        <is>
          <t>[565.0, 1418.0]</t>
        </is>
      </c>
    </row>
    <row r="71">
      <c r="A71" s="621" t="n">
        <v>69</v>
      </c>
      <c r="B71" s="309" t="inlineStr"/>
      <c r="C71" s="309" t="n">
        <v>1031.670710658093</v>
      </c>
      <c r="D71" s="309" t="inlineStr">
        <is>
          <t>{'Cu', 'aust_temp', 'ausf_czas', 'Mo', 'aust_czas', 'Ni', 'grubosc', 'Mn'}</t>
        </is>
      </c>
      <c r="E71" s="309" t="n">
        <v>15</v>
      </c>
      <c r="F71" s="309" t="inlineStr">
        <is>
          <t>['Rm', 'ausf_temp']</t>
        </is>
      </c>
      <c r="G71" s="309" t="inlineStr">
        <is>
          <t>[0.9220367612418421, -0.8696288290233131]</t>
        </is>
      </c>
      <c r="H71" s="309" t="inlineStr">
        <is>
          <t>[565.0, 1418.0]</t>
        </is>
      </c>
    </row>
    <row r="72">
      <c r="A72" s="621" t="n">
        <v>70</v>
      </c>
      <c r="B72" s="309" t="inlineStr"/>
      <c r="C72" s="309" t="n">
        <v>1029.641314143581</v>
      </c>
      <c r="D72" s="309" t="inlineStr">
        <is>
          <t>{'Cu', 'aust_temp', 'ausf_czas', 'Mo', 'aust_czas', 'Ni', 'grubosc', 'Mn'}</t>
        </is>
      </c>
      <c r="E72" s="309" t="n">
        <v>18</v>
      </c>
      <c r="F72" s="309" t="inlineStr">
        <is>
          <t>['Rm', 'ausf_temp']</t>
        </is>
      </c>
      <c r="G72" s="309" t="inlineStr">
        <is>
          <t>[0.9195482934945788, -0.8746001567153632]</t>
        </is>
      </c>
      <c r="H72" s="309" t="inlineStr">
        <is>
          <t>[565.0, 1418.0]</t>
        </is>
      </c>
    </row>
    <row r="73">
      <c r="A73" s="621" t="n">
        <v>71</v>
      </c>
      <c r="B73" s="309" t="inlineStr"/>
      <c r="C73" s="309" t="n">
        <v>1028.715191546367</v>
      </c>
      <c r="D73" s="309" t="inlineStr">
        <is>
          <t>{'Cu', 'aust_temp', 'ausf_czas', 'Mo', 'aust_czas', 'Ni', 'grubosc', 'Mn'}</t>
        </is>
      </c>
      <c r="E73" s="309" t="n">
        <v>16</v>
      </c>
      <c r="F73" s="309" t="inlineStr">
        <is>
          <t>['Rm', 'ausf_temp']</t>
        </is>
      </c>
      <c r="G73" s="309" t="inlineStr">
        <is>
          <t>[0.9443571013769332, -0.8673221876507305]</t>
        </is>
      </c>
      <c r="H73" s="309" t="inlineStr">
        <is>
          <t>[565.0, 1418.0]</t>
        </is>
      </c>
    </row>
    <row r="74">
      <c r="A74" s="621" t="n">
        <v>72</v>
      </c>
      <c r="B74" s="309" t="inlineStr"/>
      <c r="C74" s="309" t="n">
        <v>1026.1872899385</v>
      </c>
      <c r="D74" s="309" t="inlineStr">
        <is>
          <t>{'Cu', 'aust_temp', 'ausf_czas', 'Mo', 'aust_czas', 'Ni', 'grubosc', 'Mn'}</t>
        </is>
      </c>
      <c r="E74" s="309" t="n">
        <v>16</v>
      </c>
      <c r="F74" s="309" t="inlineStr">
        <is>
          <t>['Rm', 'ausf_temp']</t>
        </is>
      </c>
      <c r="G74" s="309" t="inlineStr">
        <is>
          <t>[0.9012270463410073, -0.8362518144753939]</t>
        </is>
      </c>
      <c r="H74" s="309" t="inlineStr">
        <is>
          <t>[652.0, 1418.0]</t>
        </is>
      </c>
    </row>
    <row r="75">
      <c r="A75" s="621" t="n">
        <v>73</v>
      </c>
      <c r="B75" s="309" t="inlineStr"/>
      <c r="C75" s="309" t="n">
        <v>488.9899863393491</v>
      </c>
      <c r="D75" s="309" t="inlineStr">
        <is>
          <t>{'Cu', 'aust_temp', 'ausf_czas', 'Mo', 'aust_czas', 'Ni', 'grubosc', 'Mn'}</t>
        </is>
      </c>
      <c r="E75" s="309" t="n">
        <v>16</v>
      </c>
      <c r="F75" s="309" t="inlineStr">
        <is>
          <t>['Rm', 'ausf_temp']</t>
        </is>
      </c>
      <c r="G75" s="309" t="inlineStr">
        <is>
          <t>[0.9410048373621889, -0.8708501648346897]</t>
        </is>
      </c>
      <c r="H75" s="309" t="inlineStr">
        <is>
          <t>[565.0, 1418.0]</t>
        </is>
      </c>
    </row>
    <row r="76">
      <c r="A76" s="621" t="n">
        <v>74</v>
      </c>
      <c r="B76" s="309" t="inlineStr"/>
      <c r="C76" s="309" t="n">
        <v>530.3385145360232</v>
      </c>
      <c r="D76" s="309" t="inlineStr">
        <is>
          <t>{'Cu', 'aust_temp', 'ausf_czas', 'Mo', 'aust_czas', 'Ni', 'grubosc', 'Mn'}</t>
        </is>
      </c>
      <c r="E76" s="309" t="n">
        <v>15</v>
      </c>
      <c r="F76" s="309" t="inlineStr">
        <is>
          <t>['Rm', 'ausf_temp']</t>
        </is>
      </c>
      <c r="G76" s="309" t="inlineStr">
        <is>
          <t>[0.9220367612418421, -0.8696288290233131]</t>
        </is>
      </c>
      <c r="H76" s="309" t="inlineStr">
        <is>
          <t>[565.0, 1418.0]</t>
        </is>
      </c>
    </row>
    <row r="77">
      <c r="A77" s="621" t="n">
        <v>75</v>
      </c>
      <c r="B77" s="309" t="inlineStr"/>
      <c r="C77" s="309" t="n">
        <v>481.2903714779534</v>
      </c>
      <c r="D77" s="309" t="inlineStr">
        <is>
          <t>{'Cu', 'aust_temp', 'ausf_czas', 'Mo', 'aust_czas', 'Ni', 'grubosc', 'Mn'}</t>
        </is>
      </c>
      <c r="E77" s="309" t="n">
        <v>18</v>
      </c>
      <c r="F77" s="309" t="inlineStr">
        <is>
          <t>['Rm', 'ausf_temp']</t>
        </is>
      </c>
      <c r="G77" s="309" t="inlineStr">
        <is>
          <t>[0.9195482934945788, -0.8746001567153632]</t>
        </is>
      </c>
      <c r="H77" s="309" t="inlineStr">
        <is>
          <t>[565.0, 1418.0]</t>
        </is>
      </c>
    </row>
    <row r="78">
      <c r="A78" s="621" t="n">
        <v>76</v>
      </c>
      <c r="B78" s="309" t="inlineStr"/>
      <c r="C78" s="309" t="n">
        <v>478.7414671193967</v>
      </c>
      <c r="D78" s="309" t="inlineStr">
        <is>
          <t>{'Cu', 'aust_temp', 'ausf_czas', 'Mo', 'aust_czas', 'Ni', 'grubosc', 'Mn'}</t>
        </is>
      </c>
      <c r="E78" s="309" t="n">
        <v>16</v>
      </c>
      <c r="F78" s="309" t="inlineStr">
        <is>
          <t>['Rm', 'ausf_temp']</t>
        </is>
      </c>
      <c r="G78" s="309" t="inlineStr">
        <is>
          <t>[0.9443571013769332, -0.8673221876507305]</t>
        </is>
      </c>
      <c r="H78" s="309" t="inlineStr">
        <is>
          <t>[565.0, 1418.0]</t>
        </is>
      </c>
    </row>
    <row r="79">
      <c r="A79" s="621" t="n">
        <v>77</v>
      </c>
      <c r="B79" s="309" t="inlineStr"/>
      <c r="C79" s="309" t="n">
        <v>828.9920834523497</v>
      </c>
      <c r="D79" s="309" t="inlineStr">
        <is>
          <t>{'Cu', 'aust_temp', 'ausf_czas', 'Mo', 'aust_czas', 'Ni', 'grubosc', 'Mn'}</t>
        </is>
      </c>
      <c r="E79" s="309" t="n">
        <v>16</v>
      </c>
      <c r="F79" s="309" t="inlineStr">
        <is>
          <t>['Rm', 'ausf_temp']</t>
        </is>
      </c>
      <c r="G79" s="309" t="inlineStr">
        <is>
          <t>[0.9012270463410073, -0.8362518144753939]</t>
        </is>
      </c>
      <c r="H79" s="309" t="inlineStr">
        <is>
          <t>[652.0, 1418.0]</t>
        </is>
      </c>
    </row>
    <row r="80">
      <c r="A80" s="621" t="n">
        <v>78</v>
      </c>
      <c r="B80" s="309" t="n">
        <v>774</v>
      </c>
      <c r="C80" s="309" t="n">
        <v>774</v>
      </c>
      <c r="D80" s="309" t="inlineStr"/>
      <c r="E80" s="309" t="inlineStr"/>
      <c r="F80" s="309" t="inlineStr"/>
      <c r="G80" s="309" t="inlineStr"/>
      <c r="H80" s="309" t="inlineStr"/>
    </row>
    <row r="81">
      <c r="A81" s="621" t="n">
        <v>79</v>
      </c>
      <c r="B81" s="309" t="n">
        <v>977</v>
      </c>
      <c r="C81" s="309" t="n">
        <v>977</v>
      </c>
      <c r="D81" s="309" t="inlineStr"/>
      <c r="E81" s="309" t="inlineStr"/>
      <c r="F81" s="309" t="inlineStr"/>
      <c r="G81" s="309" t="inlineStr"/>
      <c r="H81" s="309" t="inlineStr"/>
    </row>
    <row r="82">
      <c r="A82" s="621" t="n">
        <v>80</v>
      </c>
      <c r="B82" s="309" t="n">
        <v>1036</v>
      </c>
      <c r="C82" s="309" t="n">
        <v>1036</v>
      </c>
      <c r="D82" s="309" t="inlineStr"/>
      <c r="E82" s="309" t="inlineStr"/>
      <c r="F82" s="309" t="inlineStr"/>
      <c r="G82" s="309" t="inlineStr"/>
      <c r="H82" s="309" t="inlineStr"/>
    </row>
    <row r="83">
      <c r="A83" s="621" t="n">
        <v>81</v>
      </c>
      <c r="B83" s="309" t="n">
        <v>1092.2</v>
      </c>
      <c r="C83" s="309" t="n">
        <v>1092.2</v>
      </c>
      <c r="D83" s="309" t="inlineStr"/>
      <c r="E83" s="309" t="inlineStr"/>
      <c r="F83" s="309" t="inlineStr"/>
      <c r="G83" s="309" t="inlineStr"/>
      <c r="H83" s="309" t="inlineStr"/>
    </row>
    <row r="84">
      <c r="A84" s="621" t="n">
        <v>82</v>
      </c>
      <c r="B84" s="309" t="n">
        <v>871.6</v>
      </c>
      <c r="C84" s="309" t="n">
        <v>871.6</v>
      </c>
      <c r="D84" s="309" t="inlineStr"/>
      <c r="E84" s="309" t="inlineStr"/>
      <c r="F84" s="309" t="inlineStr"/>
      <c r="G84" s="309" t="inlineStr"/>
      <c r="H84" s="309" t="inlineStr"/>
    </row>
    <row r="85">
      <c r="A85" s="621" t="n">
        <v>83</v>
      </c>
      <c r="B85" s="309" t="n">
        <v>854.4</v>
      </c>
      <c r="C85" s="309" t="n">
        <v>854.4</v>
      </c>
      <c r="D85" s="309" t="inlineStr"/>
      <c r="E85" s="309" t="inlineStr"/>
      <c r="F85" s="309" t="inlineStr"/>
      <c r="G85" s="309" t="inlineStr"/>
      <c r="H85" s="309" t="inlineStr"/>
    </row>
    <row r="86">
      <c r="A86" s="621" t="n">
        <v>84</v>
      </c>
      <c r="B86" s="309" t="n">
        <v>781</v>
      </c>
      <c r="C86" s="309" t="n">
        <v>781</v>
      </c>
      <c r="D86" s="309" t="inlineStr"/>
      <c r="E86" s="309" t="inlineStr"/>
      <c r="F86" s="309" t="inlineStr"/>
      <c r="G86" s="309" t="inlineStr"/>
      <c r="H86" s="309" t="inlineStr"/>
    </row>
    <row r="87">
      <c r="A87" s="621" t="n">
        <v>85</v>
      </c>
      <c r="B87" s="309" t="n">
        <v>774</v>
      </c>
      <c r="C87" s="309" t="n">
        <v>774</v>
      </c>
      <c r="D87" s="309" t="inlineStr"/>
      <c r="E87" s="309" t="inlineStr"/>
      <c r="F87" s="309" t="inlineStr"/>
      <c r="G87" s="309" t="inlineStr"/>
      <c r="H87" s="309" t="inlineStr"/>
    </row>
    <row r="88">
      <c r="A88" s="621" t="n">
        <v>86</v>
      </c>
      <c r="B88" s="309" t="n">
        <v>817</v>
      </c>
      <c r="C88" s="309" t="n">
        <v>817</v>
      </c>
      <c r="D88" s="309" t="inlineStr"/>
      <c r="E88" s="309" t="inlineStr"/>
      <c r="F88" s="309" t="inlineStr"/>
      <c r="G88" s="309" t="inlineStr"/>
      <c r="H88" s="309" t="inlineStr"/>
    </row>
    <row r="89">
      <c r="A89" s="621" t="n">
        <v>87</v>
      </c>
      <c r="B89" s="309" t="n">
        <v>828</v>
      </c>
      <c r="C89" s="309" t="n">
        <v>828</v>
      </c>
      <c r="D89" s="309" t="inlineStr"/>
      <c r="E89" s="309" t="inlineStr"/>
      <c r="F89" s="309" t="inlineStr"/>
      <c r="G89" s="309" t="inlineStr"/>
      <c r="H89" s="309" t="inlineStr"/>
    </row>
    <row r="90">
      <c r="A90" s="621" t="n">
        <v>88</v>
      </c>
      <c r="B90" s="309" t="n">
        <v>861</v>
      </c>
      <c r="C90" s="309" t="n">
        <v>861</v>
      </c>
      <c r="D90" s="309" t="inlineStr"/>
      <c r="E90" s="309" t="inlineStr"/>
      <c r="F90" s="309" t="inlineStr"/>
      <c r="G90" s="309" t="inlineStr"/>
      <c r="H90" s="309" t="inlineStr"/>
    </row>
    <row r="91">
      <c r="A91" s="621" t="n">
        <v>89</v>
      </c>
      <c r="B91" s="309" t="n">
        <v>843</v>
      </c>
      <c r="C91" s="309" t="n">
        <v>843</v>
      </c>
      <c r="D91" s="309" t="inlineStr"/>
      <c r="E91" s="309" t="inlineStr"/>
      <c r="F91" s="309" t="inlineStr"/>
      <c r="G91" s="309" t="inlineStr"/>
      <c r="H91" s="309" t="inlineStr"/>
    </row>
    <row r="92">
      <c r="A92" s="621" t="n">
        <v>90</v>
      </c>
      <c r="B92" s="309" t="n">
        <v>834</v>
      </c>
      <c r="C92" s="309" t="n">
        <v>834</v>
      </c>
      <c r="D92" s="309" t="inlineStr"/>
      <c r="E92" s="309" t="inlineStr"/>
      <c r="F92" s="309" t="inlineStr"/>
      <c r="G92" s="309" t="inlineStr"/>
      <c r="H92" s="309" t="inlineStr"/>
    </row>
    <row r="93">
      <c r="A93" s="621" t="n">
        <v>91</v>
      </c>
      <c r="B93" s="309" t="n">
        <v>858</v>
      </c>
      <c r="C93" s="309" t="n">
        <v>858</v>
      </c>
      <c r="D93" s="309" t="inlineStr"/>
      <c r="E93" s="309" t="inlineStr"/>
      <c r="F93" s="309" t="inlineStr"/>
      <c r="G93" s="309" t="inlineStr"/>
      <c r="H93" s="309" t="inlineStr"/>
    </row>
    <row r="94">
      <c r="A94" s="621" t="n">
        <v>92</v>
      </c>
      <c r="B94" s="309" t="n">
        <v>821</v>
      </c>
      <c r="C94" s="309" t="n">
        <v>821</v>
      </c>
      <c r="D94" s="309" t="inlineStr"/>
      <c r="E94" s="309" t="inlineStr"/>
      <c r="F94" s="309" t="inlineStr"/>
      <c r="G94" s="309" t="inlineStr"/>
      <c r="H94" s="309" t="inlineStr"/>
    </row>
    <row r="95">
      <c r="A95" s="621" t="n">
        <v>93</v>
      </c>
      <c r="B95" s="309" t="n">
        <v>784</v>
      </c>
      <c r="C95" s="309" t="n">
        <v>784</v>
      </c>
      <c r="D95" s="309" t="inlineStr"/>
      <c r="E95" s="309" t="inlineStr"/>
      <c r="F95" s="309" t="inlineStr"/>
      <c r="G95" s="309" t="inlineStr"/>
      <c r="H95" s="309" t="inlineStr"/>
    </row>
    <row r="96">
      <c r="A96" s="621" t="n">
        <v>94</v>
      </c>
      <c r="B96" s="309" t="n">
        <v>828</v>
      </c>
      <c r="C96" s="309" t="n">
        <v>828</v>
      </c>
      <c r="D96" s="309" t="inlineStr"/>
      <c r="E96" s="309" t="inlineStr"/>
      <c r="F96" s="309" t="inlineStr"/>
      <c r="G96" s="309" t="inlineStr"/>
      <c r="H96" s="309" t="inlineStr"/>
    </row>
    <row r="97">
      <c r="A97" s="621" t="n">
        <v>95</v>
      </c>
      <c r="B97" s="309" t="n">
        <v>830</v>
      </c>
      <c r="C97" s="309" t="n">
        <v>830</v>
      </c>
      <c r="D97" s="309" t="inlineStr"/>
      <c r="E97" s="309" t="inlineStr"/>
      <c r="F97" s="309" t="inlineStr"/>
      <c r="G97" s="309" t="inlineStr"/>
      <c r="H97" s="309" t="inlineStr"/>
    </row>
    <row r="98">
      <c r="A98" s="621" t="n">
        <v>96</v>
      </c>
      <c r="B98" s="309" t="n">
        <v>833</v>
      </c>
      <c r="C98" s="309" t="n">
        <v>833</v>
      </c>
      <c r="D98" s="309" t="inlineStr"/>
      <c r="E98" s="309" t="inlineStr"/>
      <c r="F98" s="309" t="inlineStr"/>
      <c r="G98" s="309" t="inlineStr"/>
      <c r="H98" s="309" t="inlineStr"/>
    </row>
    <row r="99">
      <c r="A99" s="621" t="n">
        <v>97</v>
      </c>
      <c r="B99" s="309" t="n">
        <v>828</v>
      </c>
      <c r="C99" s="309" t="n">
        <v>828</v>
      </c>
      <c r="D99" s="309" t="inlineStr"/>
      <c r="E99" s="309" t="inlineStr"/>
      <c r="F99" s="309" t="inlineStr"/>
      <c r="G99" s="309" t="inlineStr"/>
      <c r="H99" s="309" t="inlineStr"/>
    </row>
    <row r="100">
      <c r="A100" s="621" t="n">
        <v>98</v>
      </c>
      <c r="B100" s="309" t="n">
        <v>867</v>
      </c>
      <c r="C100" s="309" t="n">
        <v>867</v>
      </c>
      <c r="D100" s="309" t="inlineStr"/>
      <c r="E100" s="309" t="inlineStr"/>
      <c r="F100" s="309" t="inlineStr"/>
      <c r="G100" s="309" t="inlineStr"/>
      <c r="H100" s="309" t="inlineStr"/>
    </row>
    <row r="101">
      <c r="A101" s="621" t="n">
        <v>99</v>
      </c>
      <c r="B101" s="309" t="n">
        <v>888</v>
      </c>
      <c r="C101" s="309" t="n">
        <v>888</v>
      </c>
      <c r="D101" s="309" t="inlineStr"/>
      <c r="E101" s="309" t="inlineStr"/>
      <c r="F101" s="309" t="inlineStr"/>
      <c r="G101" s="309" t="inlineStr"/>
      <c r="H101" s="309" t="inlineStr"/>
    </row>
    <row r="102">
      <c r="A102" s="621" t="n">
        <v>100</v>
      </c>
      <c r="B102" s="309" t="n">
        <v>831</v>
      </c>
      <c r="C102" s="309" t="n">
        <v>831</v>
      </c>
      <c r="D102" s="309" t="inlineStr"/>
      <c r="E102" s="309" t="inlineStr"/>
      <c r="F102" s="309" t="inlineStr"/>
      <c r="G102" s="309" t="inlineStr"/>
      <c r="H102" s="309" t="inlineStr"/>
    </row>
    <row r="103">
      <c r="A103" s="621" t="n">
        <v>101</v>
      </c>
      <c r="B103" s="309" t="n">
        <v>813</v>
      </c>
      <c r="C103" s="309" t="n">
        <v>813</v>
      </c>
      <c r="D103" s="309" t="inlineStr"/>
      <c r="E103" s="309" t="inlineStr"/>
      <c r="F103" s="309" t="inlineStr"/>
      <c r="G103" s="309" t="inlineStr"/>
      <c r="H103" s="309" t="inlineStr"/>
    </row>
    <row r="104">
      <c r="A104" s="621" t="n">
        <v>102</v>
      </c>
      <c r="B104" s="309" t="n">
        <v>808</v>
      </c>
      <c r="C104" s="309" t="n">
        <v>808</v>
      </c>
      <c r="D104" s="309" t="inlineStr"/>
      <c r="E104" s="309" t="inlineStr"/>
      <c r="F104" s="309" t="inlineStr"/>
      <c r="G104" s="309" t="inlineStr"/>
      <c r="H104" s="309" t="inlineStr"/>
    </row>
    <row r="105">
      <c r="A105" s="621" t="n">
        <v>103</v>
      </c>
      <c r="B105" s="309" t="n">
        <v>810</v>
      </c>
      <c r="C105" s="309" t="n">
        <v>810</v>
      </c>
      <c r="D105" s="309" t="inlineStr"/>
      <c r="E105" s="309" t="inlineStr"/>
      <c r="F105" s="309" t="inlineStr"/>
      <c r="G105" s="309" t="inlineStr"/>
      <c r="H105" s="309" t="inlineStr"/>
    </row>
    <row r="106">
      <c r="A106" s="621" t="n">
        <v>104</v>
      </c>
      <c r="B106" s="309" t="n">
        <v>784</v>
      </c>
      <c r="C106" s="309" t="n">
        <v>784</v>
      </c>
      <c r="D106" s="309" t="inlineStr"/>
      <c r="E106" s="309" t="inlineStr"/>
      <c r="F106" s="309" t="inlineStr"/>
      <c r="G106" s="309" t="inlineStr"/>
      <c r="H106" s="309" t="inlineStr"/>
    </row>
    <row r="107">
      <c r="A107" s="621" t="n">
        <v>105</v>
      </c>
      <c r="B107" s="309" t="n">
        <v>782</v>
      </c>
      <c r="C107" s="309" t="n">
        <v>782</v>
      </c>
      <c r="D107" s="309" t="inlineStr"/>
      <c r="E107" s="309" t="inlineStr"/>
      <c r="F107" s="309" t="inlineStr"/>
      <c r="G107" s="309" t="inlineStr"/>
      <c r="H107" s="309" t="inlineStr"/>
    </row>
    <row r="108">
      <c r="A108" s="621" t="n">
        <v>106</v>
      </c>
      <c r="B108" s="309" t="n">
        <v>790</v>
      </c>
      <c r="C108" s="309" t="n">
        <v>790</v>
      </c>
      <c r="D108" s="309" t="inlineStr"/>
      <c r="E108" s="309" t="inlineStr"/>
      <c r="F108" s="309" t="inlineStr"/>
      <c r="G108" s="309" t="inlineStr"/>
      <c r="H108" s="309" t="inlineStr"/>
    </row>
    <row r="109">
      <c r="A109" s="621" t="n">
        <v>107</v>
      </c>
      <c r="B109" s="309" t="n">
        <v>832</v>
      </c>
      <c r="C109" s="309" t="n">
        <v>832</v>
      </c>
      <c r="D109" s="309" t="inlineStr"/>
      <c r="E109" s="309" t="inlineStr"/>
      <c r="F109" s="309" t="inlineStr"/>
      <c r="G109" s="309" t="inlineStr"/>
      <c r="H109" s="309" t="inlineStr"/>
    </row>
    <row r="110">
      <c r="A110" s="621" t="n">
        <v>108</v>
      </c>
      <c r="B110" s="309" t="n">
        <v>712</v>
      </c>
      <c r="C110" s="309" t="n">
        <v>712</v>
      </c>
      <c r="D110" s="309" t="inlineStr"/>
      <c r="E110" s="309" t="inlineStr"/>
      <c r="F110" s="309" t="inlineStr"/>
      <c r="G110" s="309" t="inlineStr"/>
      <c r="H110" s="309" t="inlineStr"/>
    </row>
    <row r="111">
      <c r="A111" s="621" t="n">
        <v>109</v>
      </c>
      <c r="B111" s="309" t="n">
        <v>830</v>
      </c>
      <c r="C111" s="309" t="n">
        <v>830</v>
      </c>
      <c r="D111" s="309" t="inlineStr"/>
      <c r="E111" s="309" t="inlineStr"/>
      <c r="F111" s="309" t="inlineStr"/>
      <c r="G111" s="309" t="inlineStr"/>
      <c r="H111" s="309" t="inlineStr"/>
    </row>
    <row r="112">
      <c r="A112" s="621" t="n">
        <v>110</v>
      </c>
      <c r="B112" s="309" t="n">
        <v>952</v>
      </c>
      <c r="C112" s="309" t="n">
        <v>952</v>
      </c>
      <c r="D112" s="309" t="inlineStr"/>
      <c r="E112" s="309" t="inlineStr"/>
      <c r="F112" s="309" t="inlineStr"/>
      <c r="G112" s="309" t="inlineStr"/>
      <c r="H112" s="309" t="inlineStr"/>
    </row>
    <row r="113">
      <c r="A113" s="621" t="n">
        <v>111</v>
      </c>
      <c r="B113" s="309" t="n">
        <v>683</v>
      </c>
      <c r="C113" s="309" t="n">
        <v>683</v>
      </c>
      <c r="D113" s="309" t="inlineStr"/>
      <c r="E113" s="309" t="inlineStr"/>
      <c r="F113" s="309" t="inlineStr"/>
      <c r="G113" s="309" t="inlineStr"/>
      <c r="H113" s="309" t="inlineStr"/>
    </row>
    <row r="114">
      <c r="A114" s="621" t="n">
        <v>112</v>
      </c>
      <c r="B114" s="309" t="n">
        <v>888</v>
      </c>
      <c r="C114" s="309" t="n">
        <v>888</v>
      </c>
      <c r="D114" s="309" t="inlineStr"/>
      <c r="E114" s="309" t="inlineStr"/>
      <c r="F114" s="309" t="inlineStr"/>
      <c r="G114" s="309" t="inlineStr"/>
      <c r="H114" s="309" t="inlineStr"/>
    </row>
    <row r="115">
      <c r="A115" s="621" t="n">
        <v>113</v>
      </c>
      <c r="B115" s="309" t="n">
        <v>1229</v>
      </c>
      <c r="C115" s="309" t="n">
        <v>1229</v>
      </c>
      <c r="D115" s="309" t="inlineStr"/>
      <c r="E115" s="309" t="inlineStr"/>
      <c r="F115" s="309" t="inlineStr"/>
      <c r="G115" s="309" t="inlineStr"/>
      <c r="H115" s="309" t="inlineStr"/>
    </row>
    <row r="116">
      <c r="A116" s="621" t="n">
        <v>114</v>
      </c>
      <c r="B116" s="309" t="n">
        <v>1317</v>
      </c>
      <c r="C116" s="309" t="n">
        <v>1317</v>
      </c>
      <c r="D116" s="309" t="inlineStr"/>
      <c r="E116" s="309" t="inlineStr"/>
      <c r="F116" s="309" t="inlineStr"/>
      <c r="G116" s="309" t="inlineStr"/>
      <c r="H116" s="309" t="inlineStr"/>
    </row>
    <row r="117">
      <c r="A117" s="621" t="n">
        <v>115</v>
      </c>
      <c r="B117" s="309" t="n">
        <v>722</v>
      </c>
      <c r="C117" s="309" t="n">
        <v>722</v>
      </c>
      <c r="D117" s="309" t="inlineStr"/>
      <c r="E117" s="309" t="inlineStr"/>
      <c r="F117" s="309" t="inlineStr"/>
      <c r="G117" s="309" t="inlineStr"/>
      <c r="H117" s="309" t="inlineStr"/>
    </row>
    <row r="118">
      <c r="A118" s="621" t="n">
        <v>116</v>
      </c>
      <c r="B118" s="309" t="n">
        <v>800</v>
      </c>
      <c r="C118" s="309" t="n">
        <v>800</v>
      </c>
      <c r="D118" s="309" t="inlineStr"/>
      <c r="E118" s="309" t="inlineStr"/>
      <c r="F118" s="309" t="inlineStr"/>
      <c r="G118" s="309" t="inlineStr"/>
      <c r="H118" s="309" t="inlineStr"/>
    </row>
    <row r="119">
      <c r="A119" s="621" t="n">
        <v>117</v>
      </c>
      <c r="B119" s="309" t="n">
        <v>851</v>
      </c>
      <c r="C119" s="309" t="n">
        <v>851</v>
      </c>
      <c r="D119" s="309" t="inlineStr"/>
      <c r="E119" s="309" t="inlineStr"/>
      <c r="F119" s="309" t="inlineStr"/>
      <c r="G119" s="309" t="inlineStr"/>
      <c r="H119" s="309" t="inlineStr"/>
    </row>
    <row r="120">
      <c r="A120" s="621" t="n">
        <v>118</v>
      </c>
      <c r="B120" s="309" t="n">
        <v>620</v>
      </c>
      <c r="C120" s="309" t="n">
        <v>620</v>
      </c>
      <c r="D120" s="309" t="inlineStr"/>
      <c r="E120" s="309" t="inlineStr"/>
      <c r="F120" s="309" t="inlineStr"/>
      <c r="G120" s="309" t="inlineStr"/>
      <c r="H120" s="309" t="inlineStr"/>
    </row>
    <row r="121">
      <c r="A121" s="621" t="n">
        <v>119</v>
      </c>
      <c r="B121" s="309" t="n">
        <v>660</v>
      </c>
      <c r="C121" s="309" t="n">
        <v>660</v>
      </c>
      <c r="D121" s="309" t="inlineStr"/>
      <c r="E121" s="309" t="inlineStr"/>
      <c r="F121" s="309" t="inlineStr"/>
      <c r="G121" s="309" t="inlineStr"/>
      <c r="H121" s="309" t="inlineStr"/>
    </row>
    <row r="122">
      <c r="A122" s="621" t="n">
        <v>120</v>
      </c>
      <c r="B122" s="309" t="inlineStr"/>
      <c r="C122" s="309" t="n">
        <v>1265.031905454729</v>
      </c>
      <c r="D122" s="309" t="inlineStr">
        <is>
          <t>{'Cu', 'aust_temp', 'ausf_czas', 'Mo', 'aust_czas', 'Ni', 'grubosc', 'Mn'}</t>
        </is>
      </c>
      <c r="E122" s="309" t="n">
        <v>17</v>
      </c>
      <c r="F122" s="309" t="inlineStr">
        <is>
          <t>['Rm']</t>
        </is>
      </c>
      <c r="G122" s="309" t="inlineStr">
        <is>
          <t>[0.9503698073995331]</t>
        </is>
      </c>
      <c r="H122" s="309" t="inlineStr">
        <is>
          <t>[539.0, 1140.0]</t>
        </is>
      </c>
    </row>
    <row r="123">
      <c r="A123" s="621" t="n">
        <v>121</v>
      </c>
      <c r="B123" s="309" t="inlineStr"/>
      <c r="C123" s="309" t="n">
        <v>898.0658187536834</v>
      </c>
      <c r="D123" s="309" t="inlineStr">
        <is>
          <t>{'Cu', 'aust_temp', 'ausf_czas', 'Mo', 'aust_czas', 'Ni', 'grubosc', 'Mn'}</t>
        </is>
      </c>
      <c r="E123" s="309" t="n">
        <v>17</v>
      </c>
      <c r="F123" s="309" t="inlineStr">
        <is>
          <t>['Rm']</t>
        </is>
      </c>
      <c r="G123" s="309" t="inlineStr">
        <is>
          <t>[0.9503698073995331]</t>
        </is>
      </c>
      <c r="H123" s="309" t="inlineStr">
        <is>
          <t>[539.0, 1140.0]</t>
        </is>
      </c>
    </row>
    <row r="124">
      <c r="A124" s="621" t="n">
        <v>122</v>
      </c>
      <c r="B124" s="309" t="n">
        <v>1215</v>
      </c>
      <c r="C124" s="309" t="n">
        <v>1215</v>
      </c>
      <c r="D124" s="309" t="inlineStr"/>
      <c r="E124" s="309" t="inlineStr"/>
      <c r="F124" s="309" t="inlineStr"/>
      <c r="G124" s="309" t="inlineStr"/>
      <c r="H124" s="309" t="inlineStr"/>
    </row>
    <row r="125">
      <c r="A125" s="621" t="n">
        <v>123</v>
      </c>
      <c r="B125" s="309" t="n">
        <v>721</v>
      </c>
      <c r="C125" s="309" t="n">
        <v>721</v>
      </c>
      <c r="D125" s="309" t="inlineStr"/>
      <c r="E125" s="309" t="inlineStr"/>
      <c r="F125" s="309" t="inlineStr"/>
      <c r="G125" s="309" t="inlineStr"/>
      <c r="H125" s="309" t="inlineStr"/>
    </row>
    <row r="126">
      <c r="A126" s="621" t="n">
        <v>124</v>
      </c>
      <c r="B126" s="309" t="n">
        <v>686</v>
      </c>
      <c r="C126" s="309" t="n">
        <v>686</v>
      </c>
      <c r="D126" s="309" t="inlineStr"/>
      <c r="E126" s="309" t="inlineStr"/>
      <c r="F126" s="309" t="inlineStr"/>
      <c r="G126" s="309" t="inlineStr"/>
      <c r="H126" s="309" t="inlineStr"/>
    </row>
    <row r="127">
      <c r="A127" s="621" t="n">
        <v>125</v>
      </c>
      <c r="B127" s="309" t="n">
        <v>652</v>
      </c>
      <c r="C127" s="309" t="n">
        <v>652</v>
      </c>
      <c r="D127" s="309" t="inlineStr"/>
      <c r="E127" s="309" t="inlineStr"/>
      <c r="F127" s="309" t="inlineStr"/>
      <c r="G127" s="309" t="inlineStr"/>
      <c r="H127" s="309" t="inlineStr"/>
    </row>
    <row r="128">
      <c r="A128" s="621" t="n">
        <v>126</v>
      </c>
      <c r="B128" s="309" t="n">
        <v>1180</v>
      </c>
      <c r="C128" s="309" t="n">
        <v>1180</v>
      </c>
      <c r="D128" s="309" t="inlineStr"/>
      <c r="E128" s="309" t="inlineStr"/>
      <c r="F128" s="309" t="inlineStr"/>
      <c r="G128" s="309" t="inlineStr"/>
      <c r="H128" s="309" t="inlineStr"/>
    </row>
    <row r="129">
      <c r="A129" s="621" t="n">
        <v>127</v>
      </c>
      <c r="B129" s="309" t="n">
        <v>1176</v>
      </c>
      <c r="C129" s="309" t="n">
        <v>1176</v>
      </c>
      <c r="D129" s="309" t="inlineStr"/>
      <c r="E129" s="309" t="inlineStr"/>
      <c r="F129" s="309" t="inlineStr"/>
      <c r="G129" s="309" t="inlineStr"/>
      <c r="H129" s="309" t="inlineStr"/>
    </row>
    <row r="130">
      <c r="A130" s="621" t="n">
        <v>128</v>
      </c>
      <c r="B130" s="309" t="n">
        <v>1159</v>
      </c>
      <c r="C130" s="309" t="n">
        <v>1159</v>
      </c>
      <c r="D130" s="309" t="inlineStr"/>
      <c r="E130" s="309" t="inlineStr"/>
      <c r="F130" s="309" t="inlineStr"/>
      <c r="G130" s="309" t="inlineStr"/>
      <c r="H130" s="309" t="inlineStr"/>
    </row>
    <row r="131">
      <c r="A131" s="621" t="n">
        <v>129</v>
      </c>
      <c r="B131" s="309" t="n">
        <v>1182</v>
      </c>
      <c r="C131" s="309" t="n">
        <v>1182</v>
      </c>
      <c r="D131" s="309" t="inlineStr"/>
      <c r="E131" s="309" t="inlineStr"/>
      <c r="F131" s="309" t="inlineStr"/>
      <c r="G131" s="309" t="inlineStr"/>
      <c r="H131" s="309" t="inlineStr"/>
    </row>
    <row r="132">
      <c r="A132" s="621" t="n">
        <v>130</v>
      </c>
      <c r="B132" s="309" t="n">
        <v>1205</v>
      </c>
      <c r="C132" s="309" t="n">
        <v>1205</v>
      </c>
      <c r="D132" s="309" t="inlineStr"/>
      <c r="E132" s="309" t="inlineStr"/>
      <c r="F132" s="309" t="inlineStr"/>
      <c r="G132" s="309" t="inlineStr"/>
      <c r="H132" s="309" t="inlineStr"/>
    </row>
    <row r="133">
      <c r="A133" s="621" t="n">
        <v>131</v>
      </c>
      <c r="B133" s="309" t="n">
        <v>824</v>
      </c>
      <c r="C133" s="309" t="n">
        <v>824</v>
      </c>
      <c r="D133" s="309" t="inlineStr"/>
      <c r="E133" s="309" t="inlineStr"/>
      <c r="F133" s="309" t="inlineStr"/>
      <c r="G133" s="309" t="inlineStr"/>
      <c r="H133" s="309" t="inlineStr"/>
    </row>
    <row r="134">
      <c r="A134" s="621" t="n">
        <v>132</v>
      </c>
      <c r="B134" s="309" t="n">
        <v>931</v>
      </c>
      <c r="C134" s="309" t="n">
        <v>931</v>
      </c>
      <c r="D134" s="309" t="inlineStr"/>
      <c r="E134" s="309" t="inlineStr"/>
      <c r="F134" s="309" t="inlineStr"/>
      <c r="G134" s="309" t="inlineStr"/>
      <c r="H134" s="309" t="inlineStr"/>
    </row>
    <row r="135">
      <c r="A135" s="621" t="n">
        <v>133</v>
      </c>
      <c r="B135" s="309" t="n">
        <v>901</v>
      </c>
      <c r="C135" s="309" t="n">
        <v>901</v>
      </c>
      <c r="D135" s="309" t="inlineStr"/>
      <c r="E135" s="309" t="inlineStr"/>
      <c r="F135" s="309" t="inlineStr"/>
      <c r="G135" s="309" t="inlineStr"/>
      <c r="H135" s="309" t="inlineStr"/>
    </row>
    <row r="136">
      <c r="A136" s="621" t="n">
        <v>134</v>
      </c>
      <c r="B136" s="309" t="n">
        <v>892</v>
      </c>
      <c r="C136" s="309" t="n">
        <v>892</v>
      </c>
      <c r="D136" s="309" t="inlineStr"/>
      <c r="E136" s="309" t="inlineStr"/>
      <c r="F136" s="309" t="inlineStr"/>
      <c r="G136" s="309" t="inlineStr"/>
      <c r="H136" s="309" t="inlineStr"/>
    </row>
    <row r="137">
      <c r="A137" s="621" t="n">
        <v>135</v>
      </c>
      <c r="B137" s="309" t="n">
        <v>822</v>
      </c>
      <c r="C137" s="309" t="n">
        <v>822</v>
      </c>
      <c r="D137" s="309" t="inlineStr"/>
      <c r="E137" s="309" t="inlineStr"/>
      <c r="F137" s="309" t="inlineStr"/>
      <c r="G137" s="309" t="inlineStr"/>
      <c r="H137" s="309" t="inlineStr"/>
    </row>
    <row r="138">
      <c r="A138" s="621" t="n">
        <v>136</v>
      </c>
      <c r="B138" s="309" t="n">
        <v>642</v>
      </c>
      <c r="C138" s="309" t="n">
        <v>642</v>
      </c>
      <c r="D138" s="309" t="inlineStr"/>
      <c r="E138" s="309" t="inlineStr"/>
      <c r="F138" s="309" t="inlineStr"/>
      <c r="G138" s="309" t="inlineStr"/>
      <c r="H138" s="309" t="inlineStr"/>
    </row>
    <row r="139">
      <c r="A139" s="621" t="n">
        <v>137</v>
      </c>
      <c r="B139" s="309" t="n">
        <v>708</v>
      </c>
      <c r="C139" s="309" t="n">
        <v>708</v>
      </c>
      <c r="D139" s="309" t="inlineStr"/>
      <c r="E139" s="309" t="inlineStr"/>
      <c r="F139" s="309" t="inlineStr"/>
      <c r="G139" s="309" t="inlineStr"/>
      <c r="H139" s="309" t="inlineStr"/>
    </row>
    <row r="140">
      <c r="A140" s="621" t="n">
        <v>138</v>
      </c>
      <c r="B140" s="309" t="n">
        <v>677</v>
      </c>
      <c r="C140" s="309" t="n">
        <v>677</v>
      </c>
      <c r="D140" s="309" t="inlineStr"/>
      <c r="E140" s="309" t="inlineStr"/>
      <c r="F140" s="309" t="inlineStr"/>
      <c r="G140" s="309" t="inlineStr"/>
      <c r="H140" s="309" t="inlineStr"/>
    </row>
    <row r="141">
      <c r="A141" s="621" t="n">
        <v>139</v>
      </c>
      <c r="B141" s="309" t="n">
        <v>723</v>
      </c>
      <c r="C141" s="309" t="n">
        <v>723</v>
      </c>
      <c r="D141" s="309" t="inlineStr"/>
      <c r="E141" s="309" t="inlineStr"/>
      <c r="F141" s="309" t="inlineStr"/>
      <c r="G141" s="309" t="inlineStr"/>
      <c r="H141" s="309" t="inlineStr"/>
    </row>
    <row r="142">
      <c r="A142" s="621" t="n">
        <v>140</v>
      </c>
      <c r="B142" s="309" t="n">
        <v>695</v>
      </c>
      <c r="C142" s="309" t="n">
        <v>695</v>
      </c>
      <c r="D142" s="309" t="inlineStr"/>
      <c r="E142" s="309" t="inlineStr"/>
      <c r="F142" s="309" t="inlineStr"/>
      <c r="G142" s="309" t="inlineStr"/>
      <c r="H142" s="309" t="inlineStr"/>
    </row>
    <row r="143">
      <c r="A143" s="621" t="n">
        <v>141</v>
      </c>
      <c r="B143" s="309" t="inlineStr"/>
      <c r="C143" s="309" t="n">
        <v>859.2644067796612</v>
      </c>
      <c r="D143" s="309" t="inlineStr">
        <is>
          <t>{'Cu', 'aust_temp', 'ausf_czas', 'Mo', 'aust_czas', 'Ni', 'grubosc', 'Mn'}</t>
        </is>
      </c>
      <c r="E143" s="309" t="n">
        <v>16</v>
      </c>
      <c r="F143" s="309" t="inlineStr">
        <is>
          <t>['ausf_temp']</t>
        </is>
      </c>
      <c r="G143" s="309" t="inlineStr">
        <is>
          <t>[-0.7442356991260822]</t>
        </is>
      </c>
      <c r="H143" s="309" t="inlineStr">
        <is>
          <t>[712.0, 1178.0]</t>
        </is>
      </c>
    </row>
    <row r="144">
      <c r="A144" s="621" t="n">
        <v>142</v>
      </c>
      <c r="B144" s="309" t="n">
        <v>805</v>
      </c>
      <c r="C144" s="309" t="n">
        <v>805</v>
      </c>
      <c r="D144" s="309" t="inlineStr"/>
      <c r="E144" s="309" t="inlineStr"/>
      <c r="F144" s="309" t="inlineStr"/>
      <c r="G144" s="309" t="inlineStr"/>
      <c r="H144" s="309" t="inlineStr"/>
    </row>
    <row r="145">
      <c r="A145" s="621" t="n">
        <v>143</v>
      </c>
      <c r="B145" s="309" t="n">
        <v>823</v>
      </c>
      <c r="C145" s="309" t="n">
        <v>823</v>
      </c>
      <c r="D145" s="309" t="inlineStr"/>
      <c r="E145" s="309" t="inlineStr"/>
      <c r="F145" s="309" t="inlineStr"/>
      <c r="G145" s="309" t="inlineStr"/>
      <c r="H145" s="309" t="inlineStr"/>
    </row>
    <row r="146">
      <c r="A146" s="621" t="n">
        <v>144</v>
      </c>
      <c r="B146" s="309" t="n">
        <v>818</v>
      </c>
      <c r="C146" s="309" t="n">
        <v>818</v>
      </c>
      <c r="D146" s="309" t="inlineStr"/>
      <c r="E146" s="309" t="inlineStr"/>
      <c r="F146" s="309" t="inlineStr"/>
      <c r="G146" s="309" t="inlineStr"/>
      <c r="H146" s="309" t="inlineStr"/>
    </row>
    <row r="147">
      <c r="A147" s="621" t="n">
        <v>145</v>
      </c>
      <c r="B147" s="309" t="n">
        <v>833</v>
      </c>
      <c r="C147" s="309" t="n">
        <v>833</v>
      </c>
      <c r="D147" s="309" t="inlineStr"/>
      <c r="E147" s="309" t="inlineStr"/>
      <c r="F147" s="309" t="inlineStr"/>
      <c r="G147" s="309" t="inlineStr"/>
      <c r="H147" s="309" t="inlineStr"/>
    </row>
    <row r="148">
      <c r="A148" s="621" t="n">
        <v>146</v>
      </c>
      <c r="B148" s="309" t="n">
        <v>832</v>
      </c>
      <c r="C148" s="309" t="n">
        <v>832</v>
      </c>
      <c r="D148" s="309" t="inlineStr"/>
      <c r="E148" s="309" t="inlineStr"/>
      <c r="F148" s="309" t="inlineStr"/>
      <c r="G148" s="309" t="inlineStr"/>
      <c r="H148" s="309" t="inlineStr"/>
    </row>
    <row r="149">
      <c r="A149" s="621" t="n">
        <v>147</v>
      </c>
      <c r="B149" s="309" t="n">
        <v>840</v>
      </c>
      <c r="C149" s="309" t="n">
        <v>840</v>
      </c>
      <c r="D149" s="309" t="inlineStr"/>
      <c r="E149" s="309" t="inlineStr"/>
      <c r="F149" s="309" t="inlineStr"/>
      <c r="G149" s="309" t="inlineStr"/>
      <c r="H149" s="309" t="inlineStr"/>
    </row>
    <row r="150">
      <c r="A150" s="621" t="n">
        <v>148</v>
      </c>
      <c r="B150" s="309" t="n">
        <v>1010</v>
      </c>
      <c r="C150" s="309" t="n">
        <v>1010</v>
      </c>
      <c r="D150" s="309" t="inlineStr"/>
      <c r="E150" s="309" t="inlineStr"/>
      <c r="F150" s="309" t="inlineStr"/>
      <c r="G150" s="309" t="inlineStr"/>
      <c r="H150" s="309" t="inlineStr"/>
    </row>
    <row r="151">
      <c r="A151" s="621" t="n">
        <v>149</v>
      </c>
      <c r="B151" s="309" t="n">
        <v>1023</v>
      </c>
      <c r="C151" s="309" t="n">
        <v>1023</v>
      </c>
      <c r="D151" s="309" t="inlineStr"/>
      <c r="E151" s="309" t="inlineStr"/>
      <c r="F151" s="309" t="inlineStr"/>
      <c r="G151" s="309" t="inlineStr"/>
      <c r="H151" s="309" t="inlineStr"/>
    </row>
    <row r="152">
      <c r="A152" s="621" t="n">
        <v>150</v>
      </c>
      <c r="B152" s="309" t="n">
        <v>1041</v>
      </c>
      <c r="C152" s="309" t="n">
        <v>1041</v>
      </c>
      <c r="D152" s="309" t="inlineStr"/>
      <c r="E152" s="309" t="inlineStr"/>
      <c r="F152" s="309" t="inlineStr"/>
      <c r="G152" s="309" t="inlineStr"/>
      <c r="H152" s="309" t="inlineStr"/>
    </row>
    <row r="153">
      <c r="A153" s="621" t="n">
        <v>151</v>
      </c>
      <c r="B153" s="309" t="n">
        <v>1188</v>
      </c>
      <c r="C153" s="309" t="n">
        <v>1188</v>
      </c>
      <c r="D153" s="309" t="inlineStr"/>
      <c r="E153" s="309" t="inlineStr"/>
      <c r="F153" s="309" t="inlineStr"/>
      <c r="G153" s="309" t="inlineStr"/>
      <c r="H153" s="309" t="inlineStr"/>
    </row>
    <row r="154">
      <c r="A154" s="621" t="n">
        <v>152</v>
      </c>
      <c r="B154" s="309" t="n">
        <v>1240</v>
      </c>
      <c r="C154" s="309" t="n">
        <v>1240</v>
      </c>
      <c r="D154" s="309" t="inlineStr"/>
      <c r="E154" s="309" t="inlineStr"/>
      <c r="F154" s="309" t="inlineStr"/>
      <c r="G154" s="309" t="inlineStr"/>
      <c r="H154" s="309" t="inlineStr"/>
    </row>
    <row r="155">
      <c r="A155" s="621" t="n">
        <v>153</v>
      </c>
      <c r="B155" s="309" t="n">
        <v>1272</v>
      </c>
      <c r="C155" s="309" t="n">
        <v>1272</v>
      </c>
      <c r="D155" s="309" t="inlineStr"/>
      <c r="E155" s="309" t="inlineStr"/>
      <c r="F155" s="309" t="inlineStr"/>
      <c r="G155" s="309" t="inlineStr"/>
      <c r="H155" s="309" t="inlineStr"/>
    </row>
    <row r="156">
      <c r="A156" s="621" t="n">
        <v>154</v>
      </c>
      <c r="B156" s="309" t="n">
        <v>1235</v>
      </c>
      <c r="C156" s="309" t="n">
        <v>1235</v>
      </c>
      <c r="D156" s="309" t="inlineStr"/>
      <c r="E156" s="309" t="inlineStr"/>
      <c r="F156" s="309" t="inlineStr"/>
      <c r="G156" s="309" t="inlineStr"/>
      <c r="H156" s="309" t="inlineStr"/>
    </row>
    <row r="157">
      <c r="A157" s="621" t="n">
        <v>155</v>
      </c>
      <c r="B157" s="309" t="n">
        <v>1250</v>
      </c>
      <c r="C157" s="309" t="n">
        <v>1250</v>
      </c>
      <c r="D157" s="309" t="inlineStr"/>
      <c r="E157" s="309" t="inlineStr"/>
      <c r="F157" s="309" t="inlineStr"/>
      <c r="G157" s="309" t="inlineStr"/>
      <c r="H157" s="309" t="inlineStr"/>
    </row>
    <row r="158">
      <c r="A158" s="621" t="n">
        <v>156</v>
      </c>
      <c r="B158" s="309" t="n">
        <v>1268</v>
      </c>
      <c r="C158" s="309" t="n">
        <v>1268</v>
      </c>
      <c r="D158" s="309" t="inlineStr"/>
      <c r="E158" s="309" t="inlineStr"/>
      <c r="F158" s="309" t="inlineStr"/>
      <c r="G158" s="309" t="inlineStr"/>
      <c r="H158" s="309" t="inlineStr"/>
    </row>
    <row r="159">
      <c r="A159" s="621" t="n">
        <v>157</v>
      </c>
      <c r="B159" s="309" t="n">
        <v>890</v>
      </c>
      <c r="C159" s="309" t="n">
        <v>890</v>
      </c>
      <c r="D159" s="309" t="inlineStr"/>
      <c r="E159" s="309" t="inlineStr"/>
      <c r="F159" s="309" t="inlineStr"/>
      <c r="G159" s="309" t="inlineStr"/>
      <c r="H159" s="309" t="inlineStr"/>
    </row>
    <row r="160">
      <c r="A160" s="621" t="n">
        <v>158</v>
      </c>
      <c r="B160" s="309" t="n">
        <v>905</v>
      </c>
      <c r="C160" s="309" t="n">
        <v>905</v>
      </c>
      <c r="D160" s="309" t="inlineStr"/>
      <c r="E160" s="309" t="inlineStr"/>
      <c r="F160" s="309" t="inlineStr"/>
      <c r="G160" s="309" t="inlineStr"/>
      <c r="H160" s="309" t="inlineStr"/>
    </row>
    <row r="161">
      <c r="A161" s="621" t="n">
        <v>159</v>
      </c>
      <c r="B161" s="309" t="n">
        <v>913</v>
      </c>
      <c r="C161" s="309" t="n">
        <v>913</v>
      </c>
      <c r="D161" s="309" t="inlineStr"/>
      <c r="E161" s="309" t="inlineStr"/>
      <c r="F161" s="309" t="inlineStr"/>
      <c r="G161" s="309" t="inlineStr"/>
      <c r="H161" s="309" t="inlineStr"/>
    </row>
    <row r="162">
      <c r="A162" s="621" t="n">
        <v>160</v>
      </c>
      <c r="B162" s="309" t="n">
        <v>1249</v>
      </c>
      <c r="C162" s="309" t="n">
        <v>1249</v>
      </c>
      <c r="D162" s="309" t="inlineStr"/>
      <c r="E162" s="309" t="inlineStr"/>
      <c r="F162" s="309" t="inlineStr"/>
      <c r="G162" s="309" t="inlineStr"/>
      <c r="H162" s="309" t="inlineStr"/>
    </row>
    <row r="163">
      <c r="A163" s="621" t="n">
        <v>161</v>
      </c>
      <c r="B163" s="309" t="n">
        <v>1313</v>
      </c>
      <c r="C163" s="309" t="n">
        <v>1313</v>
      </c>
      <c r="D163" s="309" t="inlineStr"/>
      <c r="E163" s="309" t="inlineStr"/>
      <c r="F163" s="309" t="inlineStr"/>
      <c r="G163" s="309" t="inlineStr"/>
      <c r="H163" s="309" t="inlineStr"/>
    </row>
    <row r="164">
      <c r="A164" s="621" t="n">
        <v>162</v>
      </c>
      <c r="B164" s="309" t="n">
        <v>1339</v>
      </c>
      <c r="C164" s="309" t="n">
        <v>1339</v>
      </c>
      <c r="D164" s="309" t="inlineStr"/>
      <c r="E164" s="309" t="inlineStr"/>
      <c r="F164" s="309" t="inlineStr"/>
      <c r="G164" s="309" t="inlineStr"/>
      <c r="H164" s="309" t="inlineStr"/>
    </row>
    <row r="165">
      <c r="A165" s="621" t="n">
        <v>163</v>
      </c>
      <c r="B165" s="309" t="n">
        <v>901</v>
      </c>
      <c r="C165" s="309" t="n">
        <v>901</v>
      </c>
      <c r="D165" s="309" t="inlineStr"/>
      <c r="E165" s="309" t="inlineStr"/>
      <c r="F165" s="309" t="inlineStr"/>
      <c r="G165" s="309" t="inlineStr"/>
      <c r="H165" s="309" t="inlineStr"/>
    </row>
    <row r="166">
      <c r="A166" s="621" t="n">
        <v>164</v>
      </c>
      <c r="B166" s="309" t="n">
        <v>921</v>
      </c>
      <c r="C166" s="309" t="n">
        <v>921</v>
      </c>
      <c r="D166" s="309" t="inlineStr"/>
      <c r="E166" s="309" t="inlineStr"/>
      <c r="F166" s="309" t="inlineStr"/>
      <c r="G166" s="309" t="inlineStr"/>
      <c r="H166" s="309" t="inlineStr"/>
    </row>
    <row r="167">
      <c r="A167" s="621" t="n">
        <v>165</v>
      </c>
      <c r="B167" s="309" t="n">
        <v>924</v>
      </c>
      <c r="C167" s="309" t="n">
        <v>924</v>
      </c>
      <c r="D167" s="309" t="inlineStr"/>
      <c r="E167" s="309" t="inlineStr"/>
      <c r="F167" s="309" t="inlineStr"/>
      <c r="G167" s="309" t="inlineStr"/>
      <c r="H167" s="309" t="inlineStr"/>
    </row>
    <row r="168">
      <c r="A168" s="621" t="n">
        <v>166</v>
      </c>
      <c r="B168" s="309" t="n">
        <v>1108</v>
      </c>
      <c r="C168" s="309" t="n">
        <v>1108</v>
      </c>
      <c r="D168" s="309" t="inlineStr"/>
      <c r="E168" s="309" t="inlineStr"/>
      <c r="F168" s="309" t="inlineStr"/>
      <c r="G168" s="309" t="inlineStr"/>
      <c r="H168" s="309" t="inlineStr"/>
    </row>
    <row r="169">
      <c r="A169" s="621" t="n">
        <v>167</v>
      </c>
      <c r="B169" s="309" t="n">
        <v>1181</v>
      </c>
      <c r="C169" s="309" t="n">
        <v>1181</v>
      </c>
      <c r="D169" s="309" t="inlineStr"/>
      <c r="E169" s="309" t="inlineStr"/>
      <c r="F169" s="309" t="inlineStr"/>
      <c r="G169" s="309" t="inlineStr"/>
      <c r="H169" s="309" t="inlineStr"/>
    </row>
    <row r="170">
      <c r="A170" s="621" t="n">
        <v>168</v>
      </c>
      <c r="B170" s="309" t="n">
        <v>1195</v>
      </c>
      <c r="C170" s="309" t="n">
        <v>1195</v>
      </c>
      <c r="D170" s="309" t="inlineStr"/>
      <c r="E170" s="309" t="inlineStr"/>
      <c r="F170" s="309" t="inlineStr"/>
      <c r="G170" s="309" t="inlineStr"/>
      <c r="H170" s="309" t="inlineStr"/>
    </row>
    <row r="171">
      <c r="A171" s="621" t="n">
        <v>169</v>
      </c>
      <c r="B171" s="309" t="n">
        <v>778</v>
      </c>
      <c r="C171" s="309" t="n">
        <v>778</v>
      </c>
      <c r="D171" s="309" t="inlineStr"/>
      <c r="E171" s="309" t="inlineStr"/>
      <c r="F171" s="309" t="inlineStr"/>
      <c r="G171" s="309" t="inlineStr"/>
      <c r="H171" s="309" t="inlineStr"/>
    </row>
    <row r="172">
      <c r="A172" s="621" t="n">
        <v>170</v>
      </c>
      <c r="B172" s="309" t="n">
        <v>813</v>
      </c>
      <c r="C172" s="309" t="n">
        <v>813</v>
      </c>
      <c r="D172" s="309" t="inlineStr"/>
      <c r="E172" s="309" t="inlineStr"/>
      <c r="F172" s="309" t="inlineStr"/>
      <c r="G172" s="309" t="inlineStr"/>
      <c r="H172" s="309" t="inlineStr"/>
    </row>
    <row r="173">
      <c r="A173" s="621" t="n">
        <v>171</v>
      </c>
      <c r="B173" s="309" t="n">
        <v>821</v>
      </c>
      <c r="C173" s="309" t="n">
        <v>821</v>
      </c>
      <c r="D173" s="309" t="inlineStr"/>
      <c r="E173" s="309" t="inlineStr"/>
      <c r="F173" s="309" t="inlineStr"/>
      <c r="G173" s="309" t="inlineStr"/>
      <c r="H173" s="309" t="inlineStr"/>
    </row>
    <row r="174">
      <c r="A174" s="621" t="n">
        <v>172</v>
      </c>
      <c r="B174" s="309" t="inlineStr"/>
      <c r="C174" s="309" t="n">
        <v>863.4100097268372</v>
      </c>
      <c r="D174" s="309" t="inlineStr">
        <is>
          <t>{'Cu', 'aust_temp', 'ausf_czas', 'Mo', 'aust_czas', 'Ni', 'grubosc', 'Mn'}</t>
        </is>
      </c>
      <c r="E174" s="309" t="n">
        <v>15</v>
      </c>
      <c r="F174" s="309" t="inlineStr">
        <is>
          <t>['Rm', 'HB']</t>
        </is>
      </c>
      <c r="G174" s="309" t="inlineStr">
        <is>
          <t>[0.9723564713644696, 0.7450899497097208]</t>
        </is>
      </c>
      <c r="H174" s="309" t="inlineStr">
        <is>
          <t>[539.0, 1146.0]</t>
        </is>
      </c>
    </row>
    <row r="175">
      <c r="A175" s="621" t="n">
        <v>173</v>
      </c>
      <c r="B175" s="309" t="inlineStr"/>
      <c r="C175" s="309" t="n">
        <v>933.3103381108544</v>
      </c>
      <c r="D175" s="309" t="inlineStr">
        <is>
          <t>{'Cu', 'aust_temp', 'ausf_czas', 'Mo', 'aust_czas', 'Ni', 'grubosc', 'Mn'}</t>
        </is>
      </c>
      <c r="E175" s="309" t="n">
        <v>16</v>
      </c>
      <c r="F175" s="309" t="inlineStr">
        <is>
          <t>['Rm', 'HB']</t>
        </is>
      </c>
      <c r="G175" s="309" t="inlineStr">
        <is>
          <t>[0.9718744947825374, 0.7444635946979984]</t>
        </is>
      </c>
      <c r="H175" s="309" t="inlineStr">
        <is>
          <t>[539.0, 1146.0]</t>
        </is>
      </c>
    </row>
    <row r="176">
      <c r="A176" s="621" t="n">
        <v>174</v>
      </c>
      <c r="B176" s="309" t="inlineStr"/>
      <c r="C176" s="309" t="n">
        <v>844.8115560864035</v>
      </c>
      <c r="D176" s="309" t="inlineStr">
        <is>
          <t>{'Cu', 'aust_temp', 'ausf_czas', 'Mo', 'aust_czas', 'Ni', 'grubosc', 'Mn'}</t>
        </is>
      </c>
      <c r="E176" s="309" t="n">
        <v>16</v>
      </c>
      <c r="F176" s="309" t="inlineStr">
        <is>
          <t>['Rm', 'HB']</t>
        </is>
      </c>
      <c r="G176" s="309" t="inlineStr">
        <is>
          <t>[0.9840353878966432, 0.7344678990200235]</t>
        </is>
      </c>
      <c r="H176" s="309" t="inlineStr">
        <is>
          <t>[539.0, 1146.0]</t>
        </is>
      </c>
    </row>
    <row r="177">
      <c r="A177" s="621" t="n">
        <v>175</v>
      </c>
      <c r="B177" s="309" t="inlineStr"/>
      <c r="C177" s="309" t="n">
        <v>823.5453112767424</v>
      </c>
      <c r="D177" s="309" t="inlineStr">
        <is>
          <t>{'Cu', 'aust_temp', 'ausf_czas', 'Mo', 'aust_czas', 'Ni', 'grubosc', 'Mn'}</t>
        </is>
      </c>
      <c r="E177" s="309" t="n">
        <v>15</v>
      </c>
      <c r="F177" s="309" t="inlineStr">
        <is>
          <t>['Rm']</t>
        </is>
      </c>
      <c r="G177" s="309" t="inlineStr">
        <is>
          <t>[0.9706058670284486]</t>
        </is>
      </c>
      <c r="H177" s="309" t="inlineStr">
        <is>
          <t>[673.0, 1146.0]</t>
        </is>
      </c>
    </row>
    <row r="178">
      <c r="A178" s="621" t="n">
        <v>176</v>
      </c>
      <c r="B178" s="309" t="inlineStr"/>
      <c r="C178" s="309" t="n">
        <v>681.7186907512677</v>
      </c>
      <c r="D178" s="309" t="inlineStr">
        <is>
          <t>{'Cu', 'aust_temp', 'ausf_czas', 'Mo', 'aust_czas', 'Ni', 'grubosc', 'Mn'}</t>
        </is>
      </c>
      <c r="E178" s="309" t="n">
        <v>15</v>
      </c>
      <c r="F178" s="309" t="inlineStr">
        <is>
          <t>['Rm', 'HB']</t>
        </is>
      </c>
      <c r="G178" s="309" t="inlineStr">
        <is>
          <t>[0.9723564713644696, 0.7450899497097208]</t>
        </is>
      </c>
      <c r="H178" s="309" t="inlineStr">
        <is>
          <t>[539.0, 1146.0]</t>
        </is>
      </c>
    </row>
    <row r="179">
      <c r="A179" s="621" t="n">
        <v>177</v>
      </c>
      <c r="B179" s="309" t="inlineStr"/>
      <c r="C179" s="309" t="n">
        <v>786.7517470399944</v>
      </c>
      <c r="D179" s="309" t="inlineStr">
        <is>
          <t>{'Cu', 'aust_temp', 'ausf_czas', 'Mo', 'aust_czas', 'Ni', 'grubosc', 'Mn'}</t>
        </is>
      </c>
      <c r="E179" s="309" t="n">
        <v>16</v>
      </c>
      <c r="F179" s="309" t="inlineStr">
        <is>
          <t>['Rm', 'HB']</t>
        </is>
      </c>
      <c r="G179" s="309" t="inlineStr">
        <is>
          <t>[0.9718744947825374, 0.7444635946979984]</t>
        </is>
      </c>
      <c r="H179" s="309" t="inlineStr">
        <is>
          <t>[539.0, 1146.0]</t>
        </is>
      </c>
    </row>
    <row r="180">
      <c r="A180" s="621" t="n">
        <v>178</v>
      </c>
      <c r="B180" s="309" t="inlineStr"/>
      <c r="C180" s="309" t="n">
        <v>799.7027378012936</v>
      </c>
      <c r="D180" s="309" t="inlineStr">
        <is>
          <t>{'Cu', 'aust_temp', 'ausf_czas', 'Mo', 'aust_czas', 'Ni', 'grubosc', 'Mn'}</t>
        </is>
      </c>
      <c r="E180" s="309" t="n">
        <v>16</v>
      </c>
      <c r="F180" s="309" t="inlineStr">
        <is>
          <t>['Rm', 'HB']</t>
        </is>
      </c>
      <c r="G180" s="309" t="inlineStr">
        <is>
          <t>[0.9840353878966432, 0.7344678990200235]</t>
        </is>
      </c>
      <c r="H180" s="309" t="inlineStr">
        <is>
          <t>[539.0, 1146.0]</t>
        </is>
      </c>
    </row>
    <row r="181">
      <c r="A181" s="621" t="n">
        <v>179</v>
      </c>
      <c r="B181" s="309" t="inlineStr"/>
      <c r="C181" s="309" t="n">
        <v>801.1428658431203</v>
      </c>
      <c r="D181" s="309" t="inlineStr">
        <is>
          <t>{'Cu', 'aust_temp', 'ausf_czas', 'Mo', 'aust_czas', 'Ni', 'grubosc', 'Mn'}</t>
        </is>
      </c>
      <c r="E181" s="309" t="n">
        <v>15</v>
      </c>
      <c r="F181" s="309" t="inlineStr">
        <is>
          <t>['Rm']</t>
        </is>
      </c>
      <c r="G181" s="309" t="inlineStr">
        <is>
          <t>[0.9706058670284486]</t>
        </is>
      </c>
      <c r="H181" s="309" t="inlineStr">
        <is>
          <t>[673.0, 1146.0]</t>
        </is>
      </c>
    </row>
    <row r="182">
      <c r="A182" s="621" t="n">
        <v>180</v>
      </c>
      <c r="B182" s="309" t="n">
        <v>1418</v>
      </c>
      <c r="C182" s="309" t="n">
        <v>1418</v>
      </c>
      <c r="D182" s="309" t="inlineStr"/>
      <c r="E182" s="309" t="inlineStr"/>
      <c r="F182" s="309" t="inlineStr"/>
      <c r="G182" s="309" t="inlineStr"/>
      <c r="H182" s="309" t="inlineStr"/>
    </row>
    <row r="183">
      <c r="A183" s="621" t="n">
        <v>181</v>
      </c>
      <c r="B183" s="309" t="n">
        <v>1283</v>
      </c>
      <c r="C183" s="309" t="n">
        <v>1283</v>
      </c>
      <c r="D183" s="309" t="inlineStr"/>
      <c r="E183" s="309" t="inlineStr"/>
      <c r="F183" s="309" t="inlineStr"/>
      <c r="G183" s="309" t="inlineStr"/>
      <c r="H183" s="309" t="inlineStr"/>
    </row>
    <row r="184">
      <c r="A184" s="621" t="n">
        <v>182</v>
      </c>
      <c r="B184" s="309" t="n">
        <v>1178</v>
      </c>
      <c r="C184" s="309" t="n">
        <v>1178</v>
      </c>
      <c r="D184" s="309" t="inlineStr"/>
      <c r="E184" s="309" t="inlineStr"/>
      <c r="F184" s="309" t="inlineStr"/>
      <c r="G184" s="309" t="inlineStr"/>
      <c r="H184" s="309" t="inlineStr"/>
    </row>
    <row r="185">
      <c r="A185" s="621" t="n">
        <v>183</v>
      </c>
      <c r="B185" s="309" t="n">
        <v>1025</v>
      </c>
      <c r="C185" s="309" t="n">
        <v>1025</v>
      </c>
      <c r="D185" s="309" t="inlineStr"/>
      <c r="E185" s="309" t="inlineStr"/>
      <c r="F185" s="309" t="inlineStr"/>
      <c r="G185" s="309" t="inlineStr"/>
      <c r="H185" s="309" t="inlineStr"/>
    </row>
    <row r="186">
      <c r="A186" s="621" t="n">
        <v>184</v>
      </c>
      <c r="B186" s="309" t="n">
        <v>780</v>
      </c>
      <c r="C186" s="309" t="n">
        <v>780</v>
      </c>
      <c r="D186" s="309" t="inlineStr"/>
      <c r="E186" s="309" t="inlineStr"/>
      <c r="F186" s="309" t="inlineStr"/>
      <c r="G186" s="309" t="inlineStr"/>
      <c r="H186" s="309" t="inlineStr"/>
    </row>
    <row r="187">
      <c r="A187" s="621" t="n">
        <v>185</v>
      </c>
      <c r="B187" s="309" t="n">
        <v>635</v>
      </c>
      <c r="C187" s="309" t="n">
        <v>635</v>
      </c>
      <c r="D187" s="309" t="inlineStr"/>
      <c r="E187" s="309" t="inlineStr"/>
      <c r="F187" s="309" t="inlineStr"/>
      <c r="G187" s="309" t="inlineStr"/>
      <c r="H187" s="309" t="inlineStr"/>
    </row>
    <row r="188">
      <c r="A188" s="621" t="n">
        <v>186</v>
      </c>
      <c r="B188" s="309" t="n">
        <v>1395</v>
      </c>
      <c r="C188" s="309" t="n">
        <v>1395</v>
      </c>
      <c r="D188" s="309" t="inlineStr"/>
      <c r="E188" s="309" t="inlineStr"/>
      <c r="F188" s="309" t="inlineStr"/>
      <c r="G188" s="309" t="inlineStr"/>
      <c r="H188" s="309" t="inlineStr"/>
    </row>
    <row r="189">
      <c r="A189" s="621" t="n">
        <v>187</v>
      </c>
      <c r="B189" s="309" t="n">
        <v>759</v>
      </c>
      <c r="C189" s="309" t="n">
        <v>759</v>
      </c>
      <c r="D189" s="309" t="inlineStr"/>
      <c r="E189" s="309" t="inlineStr"/>
      <c r="F189" s="309" t="inlineStr"/>
      <c r="G189" s="309" t="inlineStr"/>
      <c r="H189" s="309" t="inlineStr"/>
    </row>
    <row r="190">
      <c r="A190" s="621" t="n">
        <v>188</v>
      </c>
      <c r="B190" s="309" t="n">
        <v>821</v>
      </c>
      <c r="C190" s="309" t="n">
        <v>821</v>
      </c>
      <c r="D190" s="309" t="inlineStr"/>
      <c r="E190" s="309" t="inlineStr"/>
      <c r="F190" s="309" t="inlineStr"/>
      <c r="G190" s="309" t="inlineStr"/>
      <c r="H190" s="309" t="inlineStr"/>
    </row>
    <row r="191">
      <c r="A191" s="621" t="n">
        <v>189</v>
      </c>
      <c r="B191" s="309" t="n">
        <v>1156</v>
      </c>
      <c r="C191" s="309" t="n">
        <v>1156</v>
      </c>
      <c r="D191" s="309" t="inlineStr"/>
      <c r="E191" s="309" t="inlineStr"/>
      <c r="F191" s="309" t="inlineStr"/>
      <c r="G191" s="309" t="inlineStr"/>
      <c r="H191" s="309" t="inlineStr"/>
    </row>
    <row r="192">
      <c r="A192" s="621" t="n">
        <v>190</v>
      </c>
      <c r="B192" s="309" t="n">
        <v>1240</v>
      </c>
      <c r="C192" s="309" t="n">
        <v>1240</v>
      </c>
      <c r="D192" s="309" t="inlineStr"/>
      <c r="E192" s="309" t="inlineStr"/>
      <c r="F192" s="309" t="inlineStr"/>
      <c r="G192" s="309" t="inlineStr"/>
      <c r="H192" s="309" t="inlineStr"/>
    </row>
    <row r="193">
      <c r="A193" s="621" t="n">
        <v>191</v>
      </c>
      <c r="B193" s="309" t="n">
        <v>1353</v>
      </c>
      <c r="C193" s="309" t="n">
        <v>1353</v>
      </c>
      <c r="D193" s="309" t="inlineStr"/>
      <c r="E193" s="309" t="inlineStr"/>
      <c r="F193" s="309" t="inlineStr"/>
      <c r="G193" s="309" t="inlineStr"/>
      <c r="H193" s="309" t="inlineStr"/>
    </row>
    <row r="194">
      <c r="A194" s="621" t="n">
        <v>192</v>
      </c>
      <c r="B194" s="309" t="n">
        <v>1375</v>
      </c>
      <c r="C194" s="309" t="n">
        <v>1375</v>
      </c>
      <c r="D194" s="309" t="inlineStr"/>
      <c r="E194" s="309" t="inlineStr"/>
      <c r="F194" s="309" t="inlineStr"/>
      <c r="G194" s="309" t="inlineStr"/>
      <c r="H194" s="309" t="inlineStr"/>
    </row>
    <row r="195">
      <c r="A195" s="621" t="n">
        <v>193</v>
      </c>
      <c r="B195" s="309" t="n">
        <v>847</v>
      </c>
      <c r="C195" s="309" t="n">
        <v>847</v>
      </c>
      <c r="D195" s="309" t="inlineStr"/>
      <c r="E195" s="309" t="inlineStr"/>
      <c r="F195" s="309" t="inlineStr"/>
      <c r="G195" s="309" t="inlineStr"/>
      <c r="H195" s="309" t="inlineStr"/>
    </row>
    <row r="196">
      <c r="A196" s="621" t="n">
        <v>194</v>
      </c>
      <c r="B196" s="309" t="n">
        <v>883</v>
      </c>
      <c r="C196" s="309" t="n">
        <v>883</v>
      </c>
      <c r="D196" s="309" t="inlineStr"/>
      <c r="E196" s="309" t="inlineStr"/>
      <c r="F196" s="309" t="inlineStr"/>
      <c r="G196" s="309" t="inlineStr"/>
      <c r="H196" s="309" t="inlineStr"/>
    </row>
    <row r="197">
      <c r="A197" s="621" t="n">
        <v>195</v>
      </c>
      <c r="B197" s="309" t="n">
        <v>922</v>
      </c>
      <c r="C197" s="309" t="n">
        <v>922</v>
      </c>
      <c r="D197" s="309" t="inlineStr"/>
      <c r="E197" s="309" t="inlineStr"/>
      <c r="F197" s="309" t="inlineStr"/>
      <c r="G197" s="309" t="inlineStr"/>
      <c r="H197" s="309" t="inlineStr"/>
    </row>
    <row r="198">
      <c r="A198" s="621" t="n">
        <v>196</v>
      </c>
      <c r="B198" s="309" t="n">
        <v>897</v>
      </c>
      <c r="C198" s="309" t="n">
        <v>897</v>
      </c>
      <c r="D198" s="309" t="inlineStr"/>
      <c r="E198" s="309" t="inlineStr"/>
      <c r="F198" s="309" t="inlineStr"/>
      <c r="G198" s="309" t="inlineStr"/>
      <c r="H198" s="309" t="inlineStr"/>
    </row>
    <row r="199">
      <c r="A199" s="621" t="n">
        <v>197</v>
      </c>
      <c r="B199" s="309" t="n">
        <v>1390</v>
      </c>
      <c r="C199" s="309" t="n">
        <v>1390</v>
      </c>
      <c r="D199" s="309" t="inlineStr"/>
      <c r="E199" s="309" t="inlineStr"/>
      <c r="F199" s="309" t="inlineStr"/>
      <c r="G199" s="309" t="inlineStr"/>
      <c r="H199" s="309" t="inlineStr"/>
    </row>
    <row r="200">
      <c r="A200" s="621" t="n">
        <v>198</v>
      </c>
      <c r="B200" s="309" t="n">
        <v>1199</v>
      </c>
      <c r="C200" s="309" t="n">
        <v>1199</v>
      </c>
      <c r="D200" s="309" t="inlineStr"/>
      <c r="E200" s="309" t="inlineStr"/>
      <c r="F200" s="309" t="inlineStr"/>
      <c r="G200" s="309" t="inlineStr"/>
      <c r="H200" s="309" t="inlineStr"/>
    </row>
    <row r="201">
      <c r="A201" s="621" t="n">
        <v>199</v>
      </c>
      <c r="B201" s="309" t="n">
        <v>898</v>
      </c>
      <c r="C201" s="309" t="n">
        <v>898</v>
      </c>
      <c r="D201" s="309" t="inlineStr"/>
      <c r="E201" s="309" t="inlineStr"/>
      <c r="F201" s="309" t="inlineStr"/>
      <c r="G201" s="309" t="inlineStr"/>
      <c r="H201" s="309" t="inlineStr"/>
    </row>
    <row r="202">
      <c r="A202" s="621" t="n">
        <v>200</v>
      </c>
      <c r="B202" s="309" t="n">
        <v>819</v>
      </c>
      <c r="C202" s="309" t="n">
        <v>819</v>
      </c>
      <c r="D202" s="309" t="inlineStr"/>
      <c r="E202" s="309" t="inlineStr"/>
      <c r="F202" s="309" t="inlineStr"/>
      <c r="G202" s="309" t="inlineStr"/>
      <c r="H202" s="309" t="inlineStr"/>
    </row>
    <row r="203">
      <c r="A203" s="621" t="n">
        <v>201</v>
      </c>
      <c r="B203" s="309" t="n">
        <v>779</v>
      </c>
      <c r="C203" s="309" t="n">
        <v>779</v>
      </c>
      <c r="D203" s="309" t="inlineStr"/>
      <c r="E203" s="309" t="inlineStr"/>
      <c r="F203" s="309" t="inlineStr"/>
      <c r="G203" s="309" t="inlineStr"/>
      <c r="H203" s="309" t="inlineStr"/>
    </row>
    <row r="204">
      <c r="A204" s="621" t="n">
        <v>202</v>
      </c>
      <c r="B204" s="309" t="n">
        <v>1276</v>
      </c>
      <c r="C204" s="309" t="n">
        <v>1276</v>
      </c>
      <c r="D204" s="309" t="inlineStr"/>
      <c r="E204" s="309" t="inlineStr"/>
      <c r="F204" s="309" t="inlineStr"/>
      <c r="G204" s="309" t="inlineStr"/>
      <c r="H204" s="309" t="inlineStr"/>
    </row>
    <row r="205">
      <c r="A205" s="621" t="n">
        <v>203</v>
      </c>
      <c r="B205" s="309" t="n">
        <v>881</v>
      </c>
      <c r="C205" s="309" t="n">
        <v>881</v>
      </c>
      <c r="D205" s="309" t="inlineStr"/>
      <c r="E205" s="309" t="inlineStr"/>
      <c r="F205" s="309" t="inlineStr"/>
      <c r="G205" s="309" t="inlineStr"/>
      <c r="H205" s="309" t="inlineStr"/>
    </row>
    <row r="206">
      <c r="A206" s="621" t="n">
        <v>204</v>
      </c>
      <c r="B206" s="309" t="n">
        <v>701</v>
      </c>
      <c r="C206" s="309" t="n">
        <v>701</v>
      </c>
      <c r="D206" s="309" t="inlineStr"/>
      <c r="E206" s="309" t="inlineStr"/>
      <c r="F206" s="309" t="inlineStr"/>
      <c r="G206" s="309" t="inlineStr"/>
      <c r="H206" s="309" t="inlineStr"/>
    </row>
    <row r="207">
      <c r="A207" s="621" t="n">
        <v>205</v>
      </c>
      <c r="B207" s="309" t="n">
        <v>1137</v>
      </c>
      <c r="C207" s="309" t="n">
        <v>1137</v>
      </c>
      <c r="D207" s="309" t="inlineStr"/>
      <c r="E207" s="309" t="inlineStr"/>
      <c r="F207" s="309" t="inlineStr"/>
      <c r="G207" s="309" t="inlineStr"/>
      <c r="H207" s="309" t="inlineStr"/>
    </row>
    <row r="208">
      <c r="A208" s="621" t="n">
        <v>206</v>
      </c>
      <c r="B208" s="309" t="n">
        <v>1103</v>
      </c>
      <c r="C208" s="309" t="n">
        <v>1103</v>
      </c>
      <c r="D208" s="309" t="inlineStr"/>
      <c r="E208" s="309" t="inlineStr"/>
      <c r="F208" s="309" t="inlineStr"/>
      <c r="G208" s="309" t="inlineStr"/>
      <c r="H208" s="309" t="inlineStr"/>
    </row>
    <row r="209">
      <c r="A209" s="621" t="n">
        <v>207</v>
      </c>
      <c r="B209" s="309" t="n">
        <v>970</v>
      </c>
      <c r="C209" s="309" t="n">
        <v>970</v>
      </c>
      <c r="D209" s="309" t="inlineStr"/>
      <c r="E209" s="309" t="inlineStr"/>
      <c r="F209" s="309" t="inlineStr"/>
      <c r="G209" s="309" t="inlineStr"/>
      <c r="H209" s="309" t="inlineStr"/>
    </row>
    <row r="210">
      <c r="A210" s="621" t="n">
        <v>208</v>
      </c>
      <c r="B210" s="309" t="n">
        <v>595</v>
      </c>
      <c r="C210" s="309" t="n">
        <v>595</v>
      </c>
      <c r="D210" s="309" t="inlineStr"/>
      <c r="E210" s="309" t="inlineStr"/>
      <c r="F210" s="309" t="inlineStr"/>
      <c r="G210" s="309" t="inlineStr"/>
      <c r="H210" s="309" t="inlineStr"/>
    </row>
    <row r="211">
      <c r="A211" s="621" t="n">
        <v>209</v>
      </c>
      <c r="B211" s="309" t="n">
        <v>1250</v>
      </c>
      <c r="C211" s="309" t="n">
        <v>1250</v>
      </c>
      <c r="D211" s="309" t="inlineStr"/>
      <c r="E211" s="309" t="inlineStr"/>
      <c r="F211" s="309" t="inlineStr"/>
      <c r="G211" s="309" t="inlineStr"/>
      <c r="H211" s="309" t="inlineStr"/>
    </row>
    <row r="212">
      <c r="A212" s="621" t="n">
        <v>210</v>
      </c>
      <c r="B212" s="309" t="n">
        <v>990</v>
      </c>
      <c r="C212" s="309" t="n">
        <v>990</v>
      </c>
      <c r="D212" s="309" t="inlineStr"/>
      <c r="E212" s="309" t="inlineStr"/>
      <c r="F212" s="309" t="inlineStr"/>
      <c r="G212" s="309" t="inlineStr"/>
      <c r="H212" s="309" t="inlineStr"/>
    </row>
    <row r="213">
      <c r="A213" s="621" t="n">
        <v>211</v>
      </c>
      <c r="B213" s="309" t="n">
        <v>750</v>
      </c>
      <c r="C213" s="309" t="n">
        <v>750</v>
      </c>
      <c r="D213" s="309" t="inlineStr"/>
      <c r="E213" s="309" t="inlineStr"/>
      <c r="F213" s="309" t="inlineStr"/>
      <c r="G213" s="309" t="inlineStr"/>
      <c r="H213" s="309" t="inlineStr"/>
    </row>
    <row r="214">
      <c r="A214" s="621" t="n">
        <v>212</v>
      </c>
      <c r="B214" s="309" t="n">
        <v>650</v>
      </c>
      <c r="C214" s="309" t="n">
        <v>650</v>
      </c>
      <c r="D214" s="309" t="inlineStr"/>
      <c r="E214" s="309" t="inlineStr"/>
      <c r="F214" s="309" t="inlineStr"/>
      <c r="G214" s="309" t="inlineStr"/>
      <c r="H214" s="309" t="inlineStr"/>
    </row>
    <row r="215">
      <c r="A215" s="621" t="n">
        <v>213</v>
      </c>
      <c r="B215" s="309" t="n">
        <v>816</v>
      </c>
      <c r="C215" s="309" t="n">
        <v>816</v>
      </c>
      <c r="D215" s="309" t="inlineStr"/>
      <c r="E215" s="309" t="inlineStr"/>
      <c r="F215" s="309" t="inlineStr"/>
      <c r="G215" s="309" t="inlineStr"/>
      <c r="H215" s="309" t="inlineStr"/>
    </row>
    <row r="216">
      <c r="A216" s="621" t="n">
        <v>214</v>
      </c>
      <c r="B216" s="309" t="n">
        <v>784</v>
      </c>
      <c r="C216" s="309" t="n">
        <v>784</v>
      </c>
      <c r="D216" s="309" t="inlineStr"/>
      <c r="E216" s="309" t="inlineStr"/>
      <c r="F216" s="309" t="inlineStr"/>
      <c r="G216" s="309" t="inlineStr"/>
      <c r="H216" s="309" t="inlineStr"/>
    </row>
    <row r="217">
      <c r="A217" s="621" t="n">
        <v>215</v>
      </c>
      <c r="B217" s="309" t="n">
        <v>778</v>
      </c>
      <c r="C217" s="309" t="n">
        <v>778</v>
      </c>
      <c r="D217" s="309" t="inlineStr"/>
      <c r="E217" s="309" t="inlineStr"/>
      <c r="F217" s="309" t="inlineStr"/>
      <c r="G217" s="309" t="inlineStr"/>
      <c r="H217" s="309" t="inlineStr"/>
    </row>
    <row r="218">
      <c r="A218" s="621" t="n">
        <v>216</v>
      </c>
      <c r="B218" s="309" t="n">
        <v>810</v>
      </c>
      <c r="C218" s="309" t="n">
        <v>810</v>
      </c>
      <c r="D218" s="309" t="inlineStr"/>
      <c r="E218" s="309" t="inlineStr"/>
      <c r="F218" s="309" t="inlineStr"/>
      <c r="G218" s="309" t="inlineStr"/>
      <c r="H218" s="309" t="inlineStr"/>
    </row>
    <row r="219">
      <c r="A219" s="621" t="n">
        <v>217</v>
      </c>
      <c r="B219" s="309" t="n">
        <v>565</v>
      </c>
      <c r="C219" s="309" t="n">
        <v>565</v>
      </c>
      <c r="D219" s="309" t="inlineStr"/>
      <c r="E219" s="309" t="inlineStr"/>
      <c r="F219" s="309" t="inlineStr"/>
      <c r="G219" s="309" t="inlineStr"/>
      <c r="H219" s="309" t="inlineStr"/>
    </row>
    <row r="220">
      <c r="A220" s="621" t="n">
        <v>218</v>
      </c>
      <c r="B220" s="309" t="n">
        <v>553</v>
      </c>
      <c r="C220" s="309" t="n">
        <v>553</v>
      </c>
      <c r="D220" s="309" t="inlineStr"/>
      <c r="E220" s="309" t="inlineStr"/>
      <c r="F220" s="309" t="inlineStr"/>
      <c r="G220" s="309" t="inlineStr"/>
      <c r="H220" s="309" t="inlineStr"/>
    </row>
    <row r="221">
      <c r="A221" s="621" t="n">
        <v>219</v>
      </c>
      <c r="B221" s="309" t="n">
        <v>732</v>
      </c>
      <c r="C221" s="309" t="n">
        <v>732</v>
      </c>
      <c r="D221" s="309" t="inlineStr"/>
      <c r="E221" s="309" t="inlineStr"/>
      <c r="F221" s="309" t="inlineStr"/>
      <c r="G221" s="309" t="inlineStr"/>
      <c r="H221" s="309" t="inlineStr"/>
    </row>
    <row r="222">
      <c r="A222" s="621" t="n">
        <v>220</v>
      </c>
      <c r="B222" s="309" t="n">
        <v>693</v>
      </c>
      <c r="C222" s="309" t="n">
        <v>693</v>
      </c>
      <c r="D222" s="309" t="inlineStr"/>
      <c r="E222" s="309" t="inlineStr"/>
      <c r="F222" s="309" t="inlineStr"/>
      <c r="G222" s="309" t="inlineStr"/>
      <c r="H222" s="309" t="inlineStr"/>
    </row>
    <row r="223">
      <c r="A223" s="621" t="n">
        <v>221</v>
      </c>
      <c r="B223" s="309" t="n">
        <v>1123</v>
      </c>
      <c r="C223" s="309" t="n">
        <v>1123</v>
      </c>
      <c r="D223" s="309" t="inlineStr"/>
      <c r="E223" s="309" t="inlineStr"/>
      <c r="F223" s="309" t="inlineStr"/>
      <c r="G223" s="309" t="inlineStr"/>
      <c r="H223" s="309" t="inlineStr"/>
    </row>
    <row r="224">
      <c r="A224" s="621" t="n">
        <v>222</v>
      </c>
      <c r="B224" s="309" t="n">
        <v>873</v>
      </c>
      <c r="C224" s="309" t="n">
        <v>873</v>
      </c>
      <c r="D224" s="309" t="inlineStr"/>
      <c r="E224" s="309" t="inlineStr"/>
      <c r="F224" s="309" t="inlineStr"/>
      <c r="G224" s="309" t="inlineStr"/>
      <c r="H224" s="309" t="inlineStr"/>
    </row>
    <row r="225">
      <c r="A225" s="621" t="n">
        <v>223</v>
      </c>
      <c r="B225" s="309" t="n">
        <v>645</v>
      </c>
      <c r="C225" s="309" t="n">
        <v>645</v>
      </c>
      <c r="D225" s="309" t="inlineStr"/>
      <c r="E225" s="309" t="inlineStr"/>
      <c r="F225" s="309" t="inlineStr"/>
      <c r="G225" s="309" t="inlineStr"/>
      <c r="H225" s="309" t="inlineStr"/>
    </row>
    <row r="226">
      <c r="A226" s="621" t="n">
        <v>224</v>
      </c>
      <c r="B226" s="309" t="n">
        <v>1385</v>
      </c>
      <c r="C226" s="309" t="n">
        <v>1385</v>
      </c>
      <c r="D226" s="309" t="inlineStr"/>
      <c r="E226" s="309" t="inlineStr"/>
      <c r="F226" s="309" t="inlineStr"/>
      <c r="G226" s="309" t="inlineStr"/>
      <c r="H226" s="309" t="inlineStr"/>
    </row>
    <row r="227">
      <c r="A227" s="621" t="n">
        <v>225</v>
      </c>
      <c r="B227" s="309" t="n">
        <v>1100</v>
      </c>
      <c r="C227" s="309" t="n">
        <v>1100</v>
      </c>
      <c r="D227" s="309" t="inlineStr"/>
      <c r="E227" s="309" t="inlineStr"/>
      <c r="F227" s="309" t="inlineStr"/>
      <c r="G227" s="309" t="inlineStr"/>
      <c r="H227" s="309" t="inlineStr"/>
    </row>
    <row r="228">
      <c r="A228" s="621" t="n">
        <v>226</v>
      </c>
      <c r="B228" s="309" t="n">
        <v>510</v>
      </c>
      <c r="C228" s="309" t="n">
        <v>510</v>
      </c>
      <c r="D228" s="309" t="inlineStr"/>
      <c r="E228" s="309" t="inlineStr"/>
      <c r="F228" s="309" t="inlineStr"/>
      <c r="G228" s="309" t="inlineStr"/>
      <c r="H228" s="309" t="inlineStr"/>
    </row>
    <row r="229">
      <c r="A229" s="621" t="n">
        <v>227</v>
      </c>
      <c r="B229" s="309" t="n">
        <v>1099</v>
      </c>
      <c r="C229" s="309" t="n">
        <v>1099</v>
      </c>
      <c r="D229" s="309" t="inlineStr"/>
      <c r="E229" s="309" t="inlineStr"/>
      <c r="F229" s="309" t="inlineStr"/>
      <c r="G229" s="309" t="inlineStr"/>
      <c r="H229" s="309" t="inlineStr"/>
    </row>
    <row r="230">
      <c r="A230" s="621" t="n">
        <v>228</v>
      </c>
      <c r="B230" s="309" t="n">
        <v>537</v>
      </c>
      <c r="C230" s="309" t="n">
        <v>537</v>
      </c>
      <c r="D230" s="309" t="inlineStr"/>
      <c r="E230" s="309" t="inlineStr"/>
      <c r="F230" s="309" t="inlineStr"/>
      <c r="G230" s="309" t="inlineStr"/>
      <c r="H230" s="309" t="inlineStr"/>
    </row>
    <row r="231">
      <c r="A231" s="621" t="n">
        <v>229</v>
      </c>
      <c r="B231" s="309" t="n">
        <v>458</v>
      </c>
      <c r="C231" s="309" t="n">
        <v>458</v>
      </c>
      <c r="D231" s="309" t="inlineStr"/>
      <c r="E231" s="309" t="inlineStr"/>
      <c r="F231" s="309" t="inlineStr"/>
      <c r="G231" s="309" t="inlineStr"/>
      <c r="H231" s="309" t="inlineStr"/>
    </row>
    <row r="232">
      <c r="A232" s="621" t="n">
        <v>230</v>
      </c>
      <c r="B232" s="309" t="inlineStr"/>
      <c r="C232" s="309" t="n">
        <v>573.2811542338667</v>
      </c>
      <c r="D232" s="309" t="inlineStr">
        <is>
          <t>{'Cu', 'aust_temp', 'ausf_czas', 'Mo', 'aust_czas', 'Ni', 'grubosc', 'Mn'}</t>
        </is>
      </c>
      <c r="E232" s="309" t="n">
        <v>17</v>
      </c>
      <c r="F232" s="309" t="inlineStr">
        <is>
          <t>['Rm', 'HB', 'ausf_temp']</t>
        </is>
      </c>
      <c r="G232" s="309" t="inlineStr">
        <is>
          <t>[0.9958123865012299, 0.827861819951367, -0.8758933336277047]</t>
        </is>
      </c>
      <c r="H232" s="309" t="inlineStr">
        <is>
          <t>[379.0, 884.0]</t>
        </is>
      </c>
    </row>
    <row r="233">
      <c r="A233" s="621" t="n">
        <v>231</v>
      </c>
      <c r="B233" s="309" t="inlineStr"/>
      <c r="C233" s="309" t="n">
        <v>603.9159986129544</v>
      </c>
      <c r="D233" s="309" t="inlineStr">
        <is>
          <t>{'Cu', 'aust_temp', 'ausf_czas', 'Mo', 'aust_czas', 'Ni', 'grubosc', 'Mn'}</t>
        </is>
      </c>
      <c r="E233" s="309" t="n">
        <v>15</v>
      </c>
      <c r="F233" s="309" t="inlineStr">
        <is>
          <t>['Rm', 'HB', 'ausf_temp']</t>
        </is>
      </c>
      <c r="G233" s="309" t="inlineStr">
        <is>
          <t>[0.9965419758293338, 0.7684499322133632, -0.8246726444520669]</t>
        </is>
      </c>
      <c r="H233" s="309" t="inlineStr">
        <is>
          <t>[379.0, 884.0]</t>
        </is>
      </c>
    </row>
    <row r="234">
      <c r="A234" s="621" t="n">
        <v>232</v>
      </c>
      <c r="B234" s="309" t="inlineStr"/>
      <c r="C234" s="309" t="n">
        <v>572.7136639667453</v>
      </c>
      <c r="D234" s="309" t="inlineStr">
        <is>
          <t>{'Cu', 'aust_temp', 'ausf_czas', 'Mo', 'aust_czas', 'Ni', 'grubosc', 'Mn'}</t>
        </is>
      </c>
      <c r="E234" s="309" t="n">
        <v>15</v>
      </c>
      <c r="F234" s="309" t="inlineStr">
        <is>
          <t>['Rm', 'HB', 'ausf_temp']</t>
        </is>
      </c>
      <c r="G234" s="309" t="inlineStr">
        <is>
          <t>[0.9954312642079057, 0.7906958238635423, -0.8726375415880607]</t>
        </is>
      </c>
      <c r="H234" s="309" t="inlineStr">
        <is>
          <t>[379.0, 851.0]</t>
        </is>
      </c>
    </row>
    <row r="235">
      <c r="A235" s="621" t="n">
        <v>233</v>
      </c>
      <c r="B235" s="309" t="inlineStr"/>
      <c r="C235" s="309" t="n">
        <v>576.5452082653983</v>
      </c>
      <c r="D235" s="309" t="inlineStr">
        <is>
          <t>{'Cu', 'aust_temp', 'ausf_czas', 'Mo', 'aust_czas', 'Ni', 'grubosc', 'Mn'}</t>
        </is>
      </c>
      <c r="E235" s="309" t="n">
        <v>16</v>
      </c>
      <c r="F235" s="309" t="inlineStr">
        <is>
          <t>['Rm', 'HB', 'ausf_temp']</t>
        </is>
      </c>
      <c r="G235" s="309" t="inlineStr">
        <is>
          <t>[0.994672089351372, 0.7910144348830882, -0.8429755725800255]</t>
        </is>
      </c>
      <c r="H235" s="309" t="inlineStr">
        <is>
          <t>[379.0, 851.0]</t>
        </is>
      </c>
    </row>
    <row r="236">
      <c r="A236" s="621" t="n">
        <v>234</v>
      </c>
      <c r="B236" s="309" t="inlineStr"/>
      <c r="C236" s="309" t="n">
        <v>588.326343364976</v>
      </c>
      <c r="D236" s="309" t="inlineStr">
        <is>
          <t>{'Cu', 'aust_temp', 'ausf_czas', 'Mo', 'aust_czas', 'Ni', 'grubosc', 'Mn'}</t>
        </is>
      </c>
      <c r="E236" s="309" t="n">
        <v>17</v>
      </c>
      <c r="F236" s="309" t="inlineStr">
        <is>
          <t>['Rm', 'HB', 'ausf_temp']</t>
        </is>
      </c>
      <c r="G236" s="309" t="inlineStr">
        <is>
          <t>[0.9958123865012299, 0.827861819951367, -0.8758933336277047]</t>
        </is>
      </c>
      <c r="H236" s="309" t="inlineStr">
        <is>
          <t>[379.0, 884.0]</t>
        </is>
      </c>
    </row>
    <row r="237">
      <c r="A237" s="621" t="n">
        <v>235</v>
      </c>
      <c r="B237" s="309" t="inlineStr"/>
      <c r="C237" s="309" t="n">
        <v>683.6931711275415</v>
      </c>
      <c r="D237" s="309" t="inlineStr">
        <is>
          <t>{'Cu', 'aust_temp', 'ausf_czas', 'Mo', 'aust_czas', 'Ni', 'grubosc', 'Mn'}</t>
        </is>
      </c>
      <c r="E237" s="309" t="n">
        <v>15</v>
      </c>
      <c r="F237" s="309" t="inlineStr">
        <is>
          <t>['Rm', 'HB', 'ausf_temp']</t>
        </is>
      </c>
      <c r="G237" s="309" t="inlineStr">
        <is>
          <t>[0.9965419758293338, 0.7684499322133632, -0.8246726444520669]</t>
        </is>
      </c>
      <c r="H237" s="309" t="inlineStr">
        <is>
          <t>[379.0, 884.0]</t>
        </is>
      </c>
    </row>
    <row r="238">
      <c r="A238" s="621" t="n">
        <v>236</v>
      </c>
      <c r="B238" s="309" t="inlineStr"/>
      <c r="C238" s="309" t="n">
        <v>687.7561142949148</v>
      </c>
      <c r="D238" s="309" t="inlineStr">
        <is>
          <t>{'Cu', 'aust_temp', 'ausf_czas', 'Mo', 'aust_czas', 'Ni', 'grubosc', 'Mn'}</t>
        </is>
      </c>
      <c r="E238" s="309" t="n">
        <v>15</v>
      </c>
      <c r="F238" s="309" t="inlineStr">
        <is>
          <t>['Rm', 'HB', 'ausf_temp']</t>
        </is>
      </c>
      <c r="G238" s="309" t="inlineStr">
        <is>
          <t>[0.9954312642079057, 0.7906958238635423, -0.8726375415880607]</t>
        </is>
      </c>
      <c r="H238" s="309" t="inlineStr">
        <is>
          <t>[379.0, 851.0]</t>
        </is>
      </c>
    </row>
    <row r="239">
      <c r="A239" s="621" t="n">
        <v>237</v>
      </c>
      <c r="B239" s="309" t="inlineStr"/>
      <c r="C239" s="309" t="n">
        <v>666.7351866590139</v>
      </c>
      <c r="D239" s="309" t="inlineStr">
        <is>
          <t>{'Cu', 'aust_temp', 'ausf_czas', 'Mo', 'aust_czas', 'Ni', 'grubosc', 'Mn'}</t>
        </is>
      </c>
      <c r="E239" s="309" t="n">
        <v>16</v>
      </c>
      <c r="F239" s="309" t="inlineStr">
        <is>
          <t>['Rm', 'HB', 'ausf_temp']</t>
        </is>
      </c>
      <c r="G239" s="309" t="inlineStr">
        <is>
          <t>[0.994672089351372, 0.7910144348830882, -0.8429755725800255]</t>
        </is>
      </c>
      <c r="H239" s="309" t="inlineStr">
        <is>
          <t>[379.0, 851.0]</t>
        </is>
      </c>
    </row>
    <row r="240">
      <c r="A240" s="621" t="n">
        <v>238</v>
      </c>
      <c r="B240" s="309" t="inlineStr"/>
      <c r="C240" s="309" t="n">
        <v>900.129747555247</v>
      </c>
      <c r="D240" s="309" t="inlineStr">
        <is>
          <t>{'Cu', 'aust_temp', 'ausf_czas', 'Mo', 'aust_czas', 'Ni', 'grubosc', 'Mn'}</t>
        </is>
      </c>
      <c r="E240" s="309" t="n">
        <v>17</v>
      </c>
      <c r="F240" s="309" t="inlineStr">
        <is>
          <t>['Rm', 'HB', 'ausf_temp']</t>
        </is>
      </c>
      <c r="G240" s="309" t="inlineStr">
        <is>
          <t>[0.9958123865012299, 0.827861819951367, -0.8758933336277047]</t>
        </is>
      </c>
      <c r="H240" s="309" t="inlineStr">
        <is>
          <t>[379.0, 884.0]</t>
        </is>
      </c>
    </row>
    <row r="241">
      <c r="A241" s="621" t="n">
        <v>239</v>
      </c>
      <c r="B241" s="309" t="inlineStr"/>
      <c r="C241" s="309" t="n">
        <v>681.7270738678349</v>
      </c>
      <c r="D241" s="309" t="inlineStr">
        <is>
          <t>{'Cu', 'aust_temp', 'ausf_czas', 'Mo', 'aust_czas', 'Ni', 'grubosc', 'Mn'}</t>
        </is>
      </c>
      <c r="E241" s="309" t="n">
        <v>15</v>
      </c>
      <c r="F241" s="309" t="inlineStr">
        <is>
          <t>['Rm', 'HB', 'ausf_temp']</t>
        </is>
      </c>
      <c r="G241" s="309" t="inlineStr">
        <is>
          <t>[0.9965419758293338, 0.7684499322133632, -0.8246726444520669]</t>
        </is>
      </c>
      <c r="H241" s="309" t="inlineStr">
        <is>
          <t>[379.0, 884.0]</t>
        </is>
      </c>
    </row>
    <row r="242">
      <c r="A242" s="621" t="n">
        <v>240</v>
      </c>
      <c r="B242" s="309" t="inlineStr"/>
      <c r="C242" s="309" t="n">
        <v>686.0883758869709</v>
      </c>
      <c r="D242" s="309" t="inlineStr">
        <is>
          <t>{'Cu', 'aust_temp', 'ausf_czas', 'Mo', 'aust_czas', 'Ni', 'grubosc', 'Mn'}</t>
        </is>
      </c>
      <c r="E242" s="309" t="n">
        <v>15</v>
      </c>
      <c r="F242" s="309" t="inlineStr">
        <is>
          <t>['Rm', 'HB', 'ausf_temp']</t>
        </is>
      </c>
      <c r="G242" s="309" t="inlineStr">
        <is>
          <t>[0.9954312642079057, 0.7906958238635423, -0.8726375415880607]</t>
        </is>
      </c>
      <c r="H242" s="309" t="inlineStr">
        <is>
          <t>[379.0, 851.0]</t>
        </is>
      </c>
    </row>
    <row r="243">
      <c r="A243" s="621" t="n">
        <v>241</v>
      </c>
      <c r="B243" s="309" t="inlineStr"/>
      <c r="C243" s="309" t="n">
        <v>622.7971753951583</v>
      </c>
      <c r="D243" s="309" t="inlineStr">
        <is>
          <t>{'Cu', 'aust_temp', 'ausf_czas', 'Mo', 'aust_czas', 'Ni', 'grubosc', 'Mn'}</t>
        </is>
      </c>
      <c r="E243" s="309" t="n">
        <v>16</v>
      </c>
      <c r="F243" s="309" t="inlineStr">
        <is>
          <t>['Rm', 'HB', 'ausf_temp']</t>
        </is>
      </c>
      <c r="G243" s="309" t="inlineStr">
        <is>
          <t>[0.994672089351372, 0.7910144348830882, -0.8429755725800255]</t>
        </is>
      </c>
      <c r="H243" s="309" t="inlineStr">
        <is>
          <t>[379.0, 851.0]</t>
        </is>
      </c>
    </row>
    <row r="244">
      <c r="A244" s="621" t="n">
        <v>242</v>
      </c>
      <c r="B244" s="309" t="inlineStr"/>
      <c r="C244" s="309" t="n">
        <v>1005.097220818277</v>
      </c>
      <c r="D244" s="309" t="inlineStr">
        <is>
          <t>{'Cu', 'aust_temp', 'ausf_czas', 'Mo', 'aust_czas', 'Ni', 'grubosc', 'Mn'}</t>
        </is>
      </c>
      <c r="E244" s="309" t="n">
        <v>17</v>
      </c>
      <c r="F244" s="309" t="inlineStr">
        <is>
          <t>['Rm', 'HB', 'ausf_temp']</t>
        </is>
      </c>
      <c r="G244" s="309" t="inlineStr">
        <is>
          <t>[0.9958123865012299, 0.827861819951367, -0.8758933336277047]</t>
        </is>
      </c>
      <c r="H244" s="309" t="inlineStr">
        <is>
          <t>[379.0, 884.0]</t>
        </is>
      </c>
    </row>
    <row r="245">
      <c r="A245" s="621" t="n">
        <v>243</v>
      </c>
      <c r="B245" s="309" t="inlineStr"/>
      <c r="C245" s="309" t="n">
        <v>1058.437892500222</v>
      </c>
      <c r="D245" s="309" t="inlineStr">
        <is>
          <t>{'Cu', 'aust_temp', 'ausf_czas', 'Mo', 'aust_czas', 'Ni', 'grubosc', 'Mn'}</t>
        </is>
      </c>
      <c r="E245" s="309" t="n">
        <v>15</v>
      </c>
      <c r="F245" s="309" t="inlineStr">
        <is>
          <t>['Rm', 'HB', 'ausf_temp']</t>
        </is>
      </c>
      <c r="G245" s="309" t="inlineStr">
        <is>
          <t>[0.9965419758293338, 0.7684499322133632, -0.8246726444520669]</t>
        </is>
      </c>
      <c r="H245" s="309" t="inlineStr">
        <is>
          <t>[379.0, 884.0]</t>
        </is>
      </c>
    </row>
    <row r="246">
      <c r="A246" s="621" t="n">
        <v>244</v>
      </c>
      <c r="B246" s="309" t="inlineStr"/>
      <c r="C246" s="309" t="n">
        <v>765.1587840764781</v>
      </c>
      <c r="D246" s="309" t="inlineStr">
        <is>
          <t>{'Cu', 'aust_temp', 'ausf_czas', 'Mo', 'aust_czas', 'Ni', 'grubosc', 'Mn'}</t>
        </is>
      </c>
      <c r="E246" s="309" t="n">
        <v>15</v>
      </c>
      <c r="F246" s="309" t="inlineStr">
        <is>
          <t>['Rm', 'HB', 'ausf_temp']</t>
        </is>
      </c>
      <c r="G246" s="309" t="inlineStr">
        <is>
          <t>[0.9954312642079057, 0.7906958238635423, -0.8726375415880607]</t>
        </is>
      </c>
      <c r="H246" s="309" t="inlineStr">
        <is>
          <t>[379.0, 851.0]</t>
        </is>
      </c>
    </row>
    <row r="247">
      <c r="A247" s="621" t="n">
        <v>245</v>
      </c>
      <c r="B247" s="309" t="inlineStr"/>
      <c r="C247" s="309" t="n">
        <v>724.2124284618127</v>
      </c>
      <c r="D247" s="309" t="inlineStr">
        <is>
          <t>{'Cu', 'aust_temp', 'ausf_czas', 'Mo', 'aust_czas', 'Ni', 'grubosc', 'Mn'}</t>
        </is>
      </c>
      <c r="E247" s="309" t="n">
        <v>16</v>
      </c>
      <c r="F247" s="309" t="inlineStr">
        <is>
          <t>['Rm', 'HB', 'ausf_temp']</t>
        </is>
      </c>
      <c r="G247" s="309" t="inlineStr">
        <is>
          <t>[0.994672089351372, 0.7910144348830882, -0.8429755725800255]</t>
        </is>
      </c>
      <c r="H247" s="309" t="inlineStr">
        <is>
          <t>[379.0, 851.0]</t>
        </is>
      </c>
    </row>
    <row r="248">
      <c r="A248" s="621" t="n">
        <v>246</v>
      </c>
      <c r="B248" s="309" t="inlineStr"/>
      <c r="C248" s="309" t="n">
        <v>712.654623842665</v>
      </c>
      <c r="D248" s="309" t="inlineStr">
        <is>
          <t>{'Cu', 'aust_temp', 'ausf_czas', 'Mo', 'aust_czas', 'Ni', 'grubosc', 'Mn'}</t>
        </is>
      </c>
      <c r="E248" s="309" t="n">
        <v>16</v>
      </c>
      <c r="F248" s="309" t="inlineStr">
        <is>
          <t>['Rm', 'HB']</t>
        </is>
      </c>
      <c r="G248" s="309" t="inlineStr">
        <is>
          <t>[0.9430670406858263, 0.9495032712137177]</t>
        </is>
      </c>
      <c r="H248" s="309" t="inlineStr">
        <is>
          <t>[539.0, 957.0]</t>
        </is>
      </c>
    </row>
    <row r="249">
      <c r="A249" s="621" t="n">
        <v>247</v>
      </c>
      <c r="B249" s="309" t="inlineStr"/>
      <c r="C249" s="309" t="n">
        <v>712.1599735255338</v>
      </c>
      <c r="D249" s="309" t="inlineStr">
        <is>
          <t>{'Cu', 'aust_temp', 'ausf_czas', 'Mo', 'aust_czas', 'Ni', 'grubosc', 'Mn'}</t>
        </is>
      </c>
      <c r="E249" s="309" t="n">
        <v>16</v>
      </c>
      <c r="F249" s="309" t="inlineStr">
        <is>
          <t>['Rm', 'HB']</t>
        </is>
      </c>
      <c r="G249" s="309" t="inlineStr">
        <is>
          <t>[0.9430670406858263, 0.9495032712137176]</t>
        </is>
      </c>
      <c r="H249" s="309" t="inlineStr">
        <is>
          <t>[539.0, 957.0]</t>
        </is>
      </c>
    </row>
    <row r="250">
      <c r="A250" s="621" t="n">
        <v>248</v>
      </c>
      <c r="B250" s="309" t="inlineStr"/>
      <c r="C250" s="309" t="n">
        <v>765.4218970490052</v>
      </c>
      <c r="D250" s="309" t="inlineStr">
        <is>
          <t>{'Cu', 'aust_temp', 'ausf_czas', 'Mo', 'aust_czas', 'Ni', 'grubosc', 'Mn'}</t>
        </is>
      </c>
      <c r="E250" s="309" t="n">
        <v>16</v>
      </c>
      <c r="F250" s="309" t="inlineStr">
        <is>
          <t>['Rm', 'HB']</t>
        </is>
      </c>
      <c r="G250" s="309" t="inlineStr">
        <is>
          <t>[0.9104422896996294, 0.9571099854302725]</t>
        </is>
      </c>
      <c r="H250" s="309" t="inlineStr">
        <is>
          <t>[673.0, 957.0]</t>
        </is>
      </c>
    </row>
    <row r="251">
      <c r="A251" s="621" t="n">
        <v>249</v>
      </c>
      <c r="B251" s="309" t="inlineStr"/>
      <c r="C251" s="309" t="n">
        <v>791.8553416413077</v>
      </c>
      <c r="D251" s="309" t="inlineStr">
        <is>
          <t>{'Cu', 'aust_temp', 'ausf_czas', 'Mo', 'aust_czas', 'Ni', 'grubosc', 'Mn'}</t>
        </is>
      </c>
      <c r="E251" s="309" t="n">
        <v>15</v>
      </c>
      <c r="F251" s="309" t="inlineStr">
        <is>
          <t>['Rm', 'HB']</t>
        </is>
      </c>
      <c r="G251" s="309" t="inlineStr">
        <is>
          <t>[0.8816496578274554, 0.9340321315211622]</t>
        </is>
      </c>
      <c r="H251" s="309" t="inlineStr">
        <is>
          <t>[673.0, 927.0]</t>
        </is>
      </c>
    </row>
    <row r="252">
      <c r="A252" s="621" t="n">
        <v>250</v>
      </c>
      <c r="B252" s="309" t="inlineStr"/>
      <c r="C252" s="309" t="n">
        <v>846.810640858556</v>
      </c>
      <c r="D252" s="309" t="inlineStr">
        <is>
          <t>{'Cu', 'aust_temp', 'ausf_czas', 'Mo', 'aust_czas', 'Ni', 'grubosc', 'Mn'}</t>
        </is>
      </c>
      <c r="E252" s="309" t="n">
        <v>16</v>
      </c>
      <c r="F252" s="309" t="inlineStr">
        <is>
          <t>['Rm', 'HB']</t>
        </is>
      </c>
      <c r="G252" s="309" t="inlineStr">
        <is>
          <t>[0.9430670406858263, 0.9495032712137177]</t>
        </is>
      </c>
      <c r="H252" s="309" t="inlineStr">
        <is>
          <t>[539.0, 957.0]</t>
        </is>
      </c>
    </row>
    <row r="253">
      <c r="A253" s="621" t="n">
        <v>251</v>
      </c>
      <c r="B253" s="309" t="inlineStr"/>
      <c r="C253" s="309" t="n">
        <v>872.291176207338</v>
      </c>
      <c r="D253" s="309" t="inlineStr">
        <is>
          <t>{'Cu', 'aust_temp', 'ausf_czas', 'Mo', 'aust_czas', 'Ni', 'grubosc', 'Mn'}</t>
        </is>
      </c>
      <c r="E253" s="309" t="n">
        <v>16</v>
      </c>
      <c r="F253" s="309" t="inlineStr">
        <is>
          <t>['Rm', 'HB']</t>
        </is>
      </c>
      <c r="G253" s="309" t="inlineStr">
        <is>
          <t>[0.9430670406858263, 0.9495032712137176]</t>
        </is>
      </c>
      <c r="H253" s="309" t="inlineStr">
        <is>
          <t>[539.0, 957.0]</t>
        </is>
      </c>
    </row>
    <row r="254">
      <c r="A254" s="621" t="n">
        <v>252</v>
      </c>
      <c r="B254" s="309" t="inlineStr"/>
      <c r="C254" s="309" t="n">
        <v>885.2403295442316</v>
      </c>
      <c r="D254" s="309" t="inlineStr">
        <is>
          <t>{'Cu', 'aust_temp', 'ausf_czas', 'Mo', 'aust_czas', 'Ni', 'grubosc', 'Mn'}</t>
        </is>
      </c>
      <c r="E254" s="309" t="n">
        <v>16</v>
      </c>
      <c r="F254" s="309" t="inlineStr">
        <is>
          <t>['Rm', 'HB']</t>
        </is>
      </c>
      <c r="G254" s="309" t="inlineStr">
        <is>
          <t>[0.9104422896996294, 0.9571099854302725]</t>
        </is>
      </c>
      <c r="H254" s="309" t="inlineStr">
        <is>
          <t>[673.0, 957.0]</t>
        </is>
      </c>
    </row>
    <row r="255">
      <c r="A255" s="621" t="n">
        <v>253</v>
      </c>
      <c r="B255" s="309" t="inlineStr"/>
      <c r="C255" s="309" t="n">
        <v>887.9320080305076</v>
      </c>
      <c r="D255" s="309" t="inlineStr">
        <is>
          <t>{'Cu', 'aust_temp', 'ausf_czas', 'Mo', 'aust_czas', 'Ni', 'grubosc', 'Mn'}</t>
        </is>
      </c>
      <c r="E255" s="309" t="n">
        <v>15</v>
      </c>
      <c r="F255" s="309" t="inlineStr">
        <is>
          <t>['Rm', 'HB']</t>
        </is>
      </c>
      <c r="G255" s="309" t="inlineStr">
        <is>
          <t>[0.8816496578274554, 0.9340321315211622]</t>
        </is>
      </c>
      <c r="H255" s="309" t="inlineStr">
        <is>
          <t>[673.0, 927.0]</t>
        </is>
      </c>
    </row>
    <row r="256">
      <c r="A256" s="621" t="n">
        <v>254</v>
      </c>
      <c r="B256" s="309" t="inlineStr"/>
      <c r="C256" s="309" t="n">
        <v>974.3900913389932</v>
      </c>
      <c r="D256" s="309" t="inlineStr">
        <is>
          <t>{'Cu', 'aust_temp', 'ausf_czas', 'Mo', 'aust_czas', 'Ni', 'grubosc', 'Mn'}</t>
        </is>
      </c>
      <c r="E256" s="309" t="n">
        <v>16</v>
      </c>
      <c r="F256" s="309" t="inlineStr">
        <is>
          <t>['Rm', 'HB']</t>
        </is>
      </c>
      <c r="G256" s="309" t="inlineStr">
        <is>
          <t>[0.9430670406858263, 0.9495032712137177]</t>
        </is>
      </c>
      <c r="H256" s="309" t="inlineStr">
        <is>
          <t>[539.0, 957.0]</t>
        </is>
      </c>
    </row>
    <row r="257">
      <c r="A257" s="621" t="n">
        <v>255</v>
      </c>
      <c r="B257" s="309" t="inlineStr"/>
      <c r="C257" s="309" t="n">
        <v>1016.865964575167</v>
      </c>
      <c r="D257" s="309" t="inlineStr">
        <is>
          <t>{'Cu', 'aust_temp', 'ausf_czas', 'Mo', 'aust_czas', 'Ni', 'grubosc', 'Mn'}</t>
        </is>
      </c>
      <c r="E257" s="309" t="n">
        <v>16</v>
      </c>
      <c r="F257" s="309" t="inlineStr">
        <is>
          <t>['Rm', 'HB']</t>
        </is>
      </c>
      <c r="G257" s="309" t="inlineStr">
        <is>
          <t>[0.9430670406858263, 0.9495032712137176]</t>
        </is>
      </c>
      <c r="H257" s="309" t="inlineStr">
        <is>
          <t>[539.0, 957.0]</t>
        </is>
      </c>
    </row>
    <row r="258">
      <c r="A258" s="621" t="n">
        <v>256</v>
      </c>
      <c r="B258" s="309" t="inlineStr"/>
      <c r="C258" s="309" t="n">
        <v>1005.597392914851</v>
      </c>
      <c r="D258" s="309" t="inlineStr">
        <is>
          <t>{'Cu', 'aust_temp', 'ausf_czas', 'Mo', 'aust_czas', 'Ni', 'grubosc', 'Mn'}</t>
        </is>
      </c>
      <c r="E258" s="309" t="n">
        <v>16</v>
      </c>
      <c r="F258" s="309" t="inlineStr">
        <is>
          <t>['Rm', 'HB']</t>
        </is>
      </c>
      <c r="G258" s="309" t="inlineStr">
        <is>
          <t>[0.9104422896996294, 0.9571099854302725]</t>
        </is>
      </c>
      <c r="H258" s="309" t="inlineStr">
        <is>
          <t>[673.0, 957.0]</t>
        </is>
      </c>
    </row>
    <row r="259">
      <c r="A259" s="621" t="n">
        <v>257</v>
      </c>
      <c r="B259" s="309" t="inlineStr"/>
      <c r="C259" s="309" t="n">
        <v>1012.507777337764</v>
      </c>
      <c r="D259" s="309" t="inlineStr">
        <is>
          <t>{'Cu', 'aust_temp', 'ausf_czas', 'Mo', 'aust_czas', 'Ni', 'grubosc', 'Mn'}</t>
        </is>
      </c>
      <c r="E259" s="309" t="n">
        <v>15</v>
      </c>
      <c r="F259" s="309" t="inlineStr">
        <is>
          <t>['Rm', 'HB']</t>
        </is>
      </c>
      <c r="G259" s="309" t="inlineStr">
        <is>
          <t>[0.8816496578274554, 0.9340321315211622]</t>
        </is>
      </c>
      <c r="H259" s="309" t="inlineStr">
        <is>
          <t>[673.0, 927.0]</t>
        </is>
      </c>
    </row>
    <row r="260">
      <c r="A260" s="621" t="n">
        <v>258</v>
      </c>
      <c r="B260" s="309" t="inlineStr"/>
      <c r="C260" s="309" t="n">
        <v>1109.536758660755</v>
      </c>
      <c r="D260" s="309" t="inlineStr">
        <is>
          <t>{'Cu', 'aust_temp', 'ausf_czas', 'Mo', 'aust_czas', 'Ni', 'grubosc', 'Mn'}</t>
        </is>
      </c>
      <c r="E260" s="309" t="n">
        <v>16</v>
      </c>
      <c r="F260" s="309" t="inlineStr">
        <is>
          <t>['Rm', 'HB']</t>
        </is>
      </c>
      <c r="G260" s="309" t="inlineStr">
        <is>
          <t>[0.9430670406858263, 0.9495032712137177]</t>
        </is>
      </c>
      <c r="H260" s="309" t="inlineStr">
        <is>
          <t>[539.0, 957.0]</t>
        </is>
      </c>
    </row>
    <row r="261">
      <c r="A261" s="621" t="n">
        <v>259</v>
      </c>
      <c r="B261" s="309" t="inlineStr"/>
      <c r="C261" s="309" t="n">
        <v>1083.541870653073</v>
      </c>
      <c r="D261" s="309" t="inlineStr">
        <is>
          <t>{'Cu', 'aust_temp', 'ausf_czas', 'Mo', 'aust_czas', 'Ni', 'grubosc', 'Mn'}</t>
        </is>
      </c>
      <c r="E261" s="309" t="n">
        <v>16</v>
      </c>
      <c r="F261" s="309" t="inlineStr">
        <is>
          <t>['Rm', 'HB']</t>
        </is>
      </c>
      <c r="G261" s="309" t="inlineStr">
        <is>
          <t>[0.9430670406858263, 0.9495032712137176]</t>
        </is>
      </c>
      <c r="H261" s="309" t="inlineStr">
        <is>
          <t>[539.0, 957.0]</t>
        </is>
      </c>
    </row>
    <row r="262">
      <c r="A262" s="621" t="n">
        <v>260</v>
      </c>
      <c r="B262" s="309" t="inlineStr"/>
      <c r="C262" s="309" t="n">
        <v>1092.809015255577</v>
      </c>
      <c r="D262" s="309" t="inlineStr">
        <is>
          <t>{'Cu', 'aust_temp', 'ausf_czas', 'Mo', 'aust_czas', 'Ni', 'grubosc', 'Mn'}</t>
        </is>
      </c>
      <c r="E262" s="309" t="n">
        <v>16</v>
      </c>
      <c r="F262" s="309" t="inlineStr">
        <is>
          <t>['Rm', 'HB']</t>
        </is>
      </c>
      <c r="G262" s="309" t="inlineStr">
        <is>
          <t>[0.9104422896996294, 0.9571099854302725]</t>
        </is>
      </c>
      <c r="H262" s="309" t="inlineStr">
        <is>
          <t>[673.0, 957.0]</t>
        </is>
      </c>
    </row>
    <row r="263">
      <c r="A263" s="621" t="n">
        <v>261</v>
      </c>
      <c r="B263" s="309" t="inlineStr"/>
      <c r="C263" s="309" t="n">
        <v>1070.953377059987</v>
      </c>
      <c r="D263" s="309" t="inlineStr">
        <is>
          <t>{'Cu', 'aust_temp', 'ausf_czas', 'Mo', 'aust_czas', 'Ni', 'grubosc', 'Mn'}</t>
        </is>
      </c>
      <c r="E263" s="309" t="n">
        <v>15</v>
      </c>
      <c r="F263" s="309" t="inlineStr">
        <is>
          <t>['Rm', 'HB']</t>
        </is>
      </c>
      <c r="G263" s="309" t="inlineStr">
        <is>
          <t>[0.8816496578274554, 0.9340321315211622]</t>
        </is>
      </c>
      <c r="H263" s="309" t="inlineStr">
        <is>
          <t>[673.0, 927.0]</t>
        </is>
      </c>
    </row>
    <row r="264">
      <c r="A264" s="621" t="n">
        <v>262</v>
      </c>
      <c r="B264" s="309" t="inlineStr"/>
      <c r="C264" s="309" t="n">
        <v>1150.78606864004</v>
      </c>
      <c r="D264" s="309" t="inlineStr">
        <is>
          <t>{'Cu', 'aust_temp', 'ausf_czas', 'Mo', 'aust_czas', 'Ni', 'grubosc', 'Mn'}</t>
        </is>
      </c>
      <c r="E264" s="309" t="n">
        <v>15</v>
      </c>
      <c r="F264" s="309" t="inlineStr">
        <is>
          <t>['Rm', 'HB', 'ausf_temp']</t>
        </is>
      </c>
      <c r="G264" s="309" t="inlineStr">
        <is>
          <t>[0.8895192750042106, 0.9469047904182653, -0.8991315264543809]</t>
        </is>
      </c>
      <c r="H264" s="309" t="inlineStr">
        <is>
          <t>[813.0, 1313.0]</t>
        </is>
      </c>
    </row>
    <row r="265">
      <c r="A265" s="621" t="n">
        <v>263</v>
      </c>
      <c r="B265" s="309" t="inlineStr"/>
      <c r="C265" s="309" t="n">
        <v>956.837988850784</v>
      </c>
      <c r="D265" s="309" t="inlineStr">
        <is>
          <t>{'Cu', 'aust_temp', 'ausf_czas', 'Mo', 'aust_czas', 'Ni', 'grubosc', 'Mn'}</t>
        </is>
      </c>
      <c r="E265" s="309" t="n">
        <v>15</v>
      </c>
      <c r="F265" s="309" t="inlineStr">
        <is>
          <t>['Rm', 'HB', 'ausf_temp']</t>
        </is>
      </c>
      <c r="G265" s="309" t="inlineStr">
        <is>
          <t>[0.8895192750042106, 0.9469047904182653, -0.8991315264543809]</t>
        </is>
      </c>
      <c r="H265" s="309" t="inlineStr">
        <is>
          <t>[813.0, 1313.0]</t>
        </is>
      </c>
    </row>
    <row r="266">
      <c r="A266" s="621" t="n">
        <v>264</v>
      </c>
      <c r="B266" s="309" t="inlineStr"/>
      <c r="C266" s="309" t="n">
        <v>1121.425349055689</v>
      </c>
      <c r="D266" s="309" t="inlineStr">
        <is>
          <t>{'Cu', 'aust_temp', 'ausf_czas', 'Mo', 'aust_czas', 'Ni', 'grubosc', 'Mn'}</t>
        </is>
      </c>
      <c r="E266" s="309" t="n">
        <v>19</v>
      </c>
      <c r="F266" s="309" t="inlineStr">
        <is>
          <t>['Rm']</t>
        </is>
      </c>
      <c r="G266" s="309" t="inlineStr">
        <is>
          <t>[0.9191314868788357]</t>
        </is>
      </c>
      <c r="H266" s="309" t="inlineStr">
        <is>
          <t>[673.0, 1395.0]</t>
        </is>
      </c>
    </row>
    <row r="267">
      <c r="A267" s="621" t="n">
        <v>265</v>
      </c>
      <c r="B267" s="309" t="inlineStr"/>
      <c r="C267" s="309" t="n">
        <v>919.8188361306571</v>
      </c>
      <c r="D267" s="309" t="inlineStr">
        <is>
          <t>{'Cu', 'aust_temp', 'ausf_czas', 'Mo', 'aust_czas', 'Ni', 'grubosc', 'Mn'}</t>
        </is>
      </c>
      <c r="E267" s="309" t="n">
        <v>19</v>
      </c>
      <c r="F267" s="309" t="inlineStr">
        <is>
          <t>['Rm']</t>
        </is>
      </c>
      <c r="G267" s="309" t="inlineStr">
        <is>
          <t>[0.9191314868788357]</t>
        </is>
      </c>
      <c r="H267" s="309" t="inlineStr">
        <is>
          <t>[673.0, 1395.0]</t>
        </is>
      </c>
    </row>
    <row r="268">
      <c r="A268" s="621" t="n">
        <v>266</v>
      </c>
      <c r="B268" s="309" t="n">
        <v>1320</v>
      </c>
      <c r="C268" s="309" t="n">
        <v>1320</v>
      </c>
      <c r="D268" s="309" t="inlineStr"/>
      <c r="E268" s="309" t="inlineStr"/>
      <c r="F268" s="309" t="inlineStr"/>
      <c r="G268" s="309" t="inlineStr"/>
      <c r="H268" s="309" t="inlineStr"/>
    </row>
    <row r="269">
      <c r="A269" s="621" t="n">
        <v>267</v>
      </c>
      <c r="B269" s="309" t="n">
        <v>975</v>
      </c>
      <c r="C269" s="309" t="n">
        <v>975</v>
      </c>
      <c r="D269" s="309" t="inlineStr"/>
      <c r="E269" s="309" t="inlineStr"/>
      <c r="F269" s="309" t="inlineStr"/>
      <c r="G269" s="309" t="inlineStr"/>
      <c r="H269" s="309" t="inlineStr"/>
    </row>
    <row r="270">
      <c r="A270" s="621" t="n">
        <v>268</v>
      </c>
      <c r="B270" s="309" t="n">
        <v>1039.5</v>
      </c>
      <c r="C270" s="309" t="n">
        <v>1039.5</v>
      </c>
      <c r="D270" s="309" t="inlineStr"/>
      <c r="E270" s="309" t="inlineStr"/>
      <c r="F270" s="309" t="inlineStr"/>
      <c r="G270" s="309" t="inlineStr"/>
      <c r="H270" s="309" t="inlineStr"/>
    </row>
    <row r="271">
      <c r="A271" s="621" t="n">
        <v>269</v>
      </c>
      <c r="B271" s="309" t="n">
        <v>901</v>
      </c>
      <c r="C271" s="309" t="n">
        <v>901</v>
      </c>
      <c r="D271" s="309" t="inlineStr"/>
      <c r="E271" s="309" t="inlineStr"/>
      <c r="F271" s="309" t="inlineStr"/>
      <c r="G271" s="309" t="inlineStr"/>
      <c r="H271" s="309" t="inlineStr"/>
    </row>
    <row r="272">
      <c r="A272" s="621" t="n">
        <v>270</v>
      </c>
      <c r="B272" s="309" t="n">
        <v>898</v>
      </c>
      <c r="C272" s="309" t="n">
        <v>898</v>
      </c>
      <c r="D272" s="309" t="inlineStr"/>
      <c r="E272" s="309" t="inlineStr"/>
      <c r="F272" s="309" t="inlineStr"/>
      <c r="G272" s="309" t="inlineStr"/>
      <c r="H272" s="309" t="inlineStr"/>
    </row>
    <row r="273">
      <c r="A273" s="621" t="n">
        <v>271</v>
      </c>
      <c r="B273" s="309" t="n">
        <v>905</v>
      </c>
      <c r="C273" s="309" t="n">
        <v>905</v>
      </c>
      <c r="D273" s="309" t="inlineStr"/>
      <c r="E273" s="309" t="inlineStr"/>
      <c r="F273" s="309" t="inlineStr"/>
      <c r="G273" s="309" t="inlineStr"/>
      <c r="H273" s="309" t="inlineStr"/>
    </row>
    <row r="274">
      <c r="A274" s="621" t="n">
        <v>272</v>
      </c>
      <c r="B274" s="309" t="n">
        <v>1410</v>
      </c>
      <c r="C274" s="309" t="n">
        <v>1410</v>
      </c>
      <c r="D274" s="309" t="inlineStr"/>
      <c r="E274" s="309" t="inlineStr"/>
      <c r="F274" s="309" t="inlineStr"/>
      <c r="G274" s="309" t="inlineStr"/>
      <c r="H274" s="309" t="inlineStr"/>
    </row>
    <row r="275">
      <c r="A275" s="621" t="n">
        <v>273</v>
      </c>
      <c r="B275" s="309" t="n">
        <v>880</v>
      </c>
      <c r="C275" s="309" t="n">
        <v>880</v>
      </c>
      <c r="D275" s="309" t="inlineStr"/>
      <c r="E275" s="309" t="inlineStr"/>
      <c r="F275" s="309" t="inlineStr"/>
      <c r="G275" s="309" t="inlineStr"/>
      <c r="H275" s="309" t="inlineStr"/>
    </row>
    <row r="276">
      <c r="A276" s="621" t="n">
        <v>274</v>
      </c>
      <c r="B276" s="309" t="n">
        <v>695</v>
      </c>
      <c r="C276" s="309" t="n">
        <v>695</v>
      </c>
      <c r="D276" s="309" t="inlineStr"/>
      <c r="E276" s="309" t="inlineStr"/>
      <c r="F276" s="309" t="inlineStr"/>
      <c r="G276" s="309" t="inlineStr"/>
      <c r="H276" s="309" t="inlineStr"/>
    </row>
    <row r="277">
      <c r="A277" s="621" t="n">
        <v>275</v>
      </c>
      <c r="B277" s="309" t="n">
        <v>565</v>
      </c>
      <c r="C277" s="309" t="n">
        <v>565</v>
      </c>
      <c r="D277" s="309" t="inlineStr"/>
      <c r="E277" s="309" t="inlineStr"/>
      <c r="F277" s="309" t="inlineStr"/>
      <c r="G277" s="309" t="inlineStr"/>
      <c r="H277" s="309" t="inlineStr"/>
    </row>
    <row r="278">
      <c r="A278" s="621" t="n">
        <v>276</v>
      </c>
      <c r="B278" s="309" t="n">
        <v>619</v>
      </c>
      <c r="C278" s="309" t="n">
        <v>619</v>
      </c>
      <c r="D278" s="309" t="inlineStr"/>
      <c r="E278" s="309" t="inlineStr"/>
      <c r="F278" s="309" t="inlineStr"/>
      <c r="G278" s="309" t="inlineStr"/>
      <c r="H278" s="309" t="inlineStr"/>
    </row>
    <row r="279">
      <c r="A279" s="621" t="n">
        <v>277</v>
      </c>
      <c r="B279" s="309" t="n">
        <v>643</v>
      </c>
      <c r="C279" s="309" t="n">
        <v>643</v>
      </c>
      <c r="D279" s="309" t="inlineStr"/>
      <c r="E279" s="309" t="inlineStr"/>
      <c r="F279" s="309" t="inlineStr"/>
      <c r="G279" s="309" t="inlineStr"/>
      <c r="H279" s="309" t="inlineStr"/>
    </row>
    <row r="280">
      <c r="A280" s="621" t="n">
        <v>278</v>
      </c>
      <c r="B280" s="309" t="inlineStr"/>
      <c r="C280" s="309" t="n">
        <v>1122.294818958096</v>
      </c>
      <c r="D280" s="309" t="inlineStr">
        <is>
          <t>{'Cu', 'aust_temp', 'ausf_czas', 'Mo', 'aust_czas', 'Ni', 'grubosc', 'Mn'}</t>
        </is>
      </c>
      <c r="E280" s="309" t="n">
        <v>16</v>
      </c>
      <c r="F280" s="309" t="inlineStr">
        <is>
          <t>['Rm', 'ausf_temp']</t>
        </is>
      </c>
      <c r="G280" s="309" t="inlineStr">
        <is>
          <t>[0.969542400692892, -0.9480921271019248]</t>
        </is>
      </c>
      <c r="H280" s="309" t="inlineStr">
        <is>
          <t>[642.0, 1205.0]</t>
        </is>
      </c>
    </row>
    <row r="281">
      <c r="A281" s="621" t="n">
        <v>279</v>
      </c>
      <c r="B281" s="309" t="inlineStr"/>
      <c r="C281" s="309" t="n">
        <v>1122.294818958096</v>
      </c>
      <c r="D281" s="309" t="inlineStr">
        <is>
          <t>{'Cu', 'aust_temp', 'ausf_czas', 'Mo', 'aust_czas', 'Ni', 'grubosc', 'Mn'}</t>
        </is>
      </c>
      <c r="E281" s="309" t="n">
        <v>16</v>
      </c>
      <c r="F281" s="309" t="inlineStr">
        <is>
          <t>['Rm', 'ausf_temp']</t>
        </is>
      </c>
      <c r="G281" s="309" t="inlineStr">
        <is>
          <t>[0.969542400692892, -0.9480921271019248]</t>
        </is>
      </c>
      <c r="H281" s="309" t="inlineStr">
        <is>
          <t>[642.0, 1205.0]</t>
        </is>
      </c>
    </row>
    <row r="282">
      <c r="A282" s="621" t="n">
        <v>280</v>
      </c>
      <c r="B282" s="309" t="inlineStr"/>
      <c r="C282" s="309" t="n">
        <v>1121.176269119399</v>
      </c>
      <c r="D282" s="309" t="inlineStr">
        <is>
          <t>{'Cu', 'aust_temp', 'ausf_czas', 'Mo', 'aust_czas', 'Ni', 'grubosc', 'Mn'}</t>
        </is>
      </c>
      <c r="E282" s="309" t="n">
        <v>16</v>
      </c>
      <c r="F282" s="309" t="inlineStr">
        <is>
          <t>['Rm', 'ausf_temp']</t>
        </is>
      </c>
      <c r="G282" s="309" t="inlineStr">
        <is>
          <t>[0.969542400692892, -0.9480921271019248]</t>
        </is>
      </c>
      <c r="H282" s="309" t="inlineStr">
        <is>
          <t>[642.0, 1205.0]</t>
        </is>
      </c>
    </row>
    <row r="283">
      <c r="A283" s="621" t="n">
        <v>281</v>
      </c>
      <c r="B283" s="309" t="inlineStr"/>
      <c r="C283" s="309" t="n">
        <v>1096.274169489477</v>
      </c>
      <c r="D283" s="309" t="inlineStr">
        <is>
          <t>{'Cu', 'aust_temp', 'ausf_czas', 'Mo', 'aust_czas', 'Ni', 'grubosc', 'Mn'}</t>
        </is>
      </c>
      <c r="E283" s="309" t="n">
        <v>16</v>
      </c>
      <c r="F283" s="309" t="inlineStr">
        <is>
          <t>['Rm', 'ausf_temp']</t>
        </is>
      </c>
      <c r="G283" s="309" t="inlineStr">
        <is>
          <t>[0.969542400692892, -0.9480921271019248]</t>
        </is>
      </c>
      <c r="H283" s="309" t="inlineStr">
        <is>
          <t>[642.0, 1205.0]</t>
        </is>
      </c>
    </row>
    <row r="284">
      <c r="A284" s="621" t="n">
        <v>282</v>
      </c>
      <c r="B284" s="309" t="inlineStr"/>
      <c r="C284" s="309" t="n">
        <v>1100.13483994001</v>
      </c>
      <c r="D284" s="309" t="inlineStr">
        <is>
          <t>{'Cu', 'aust_temp', 'ausf_czas', 'Mo', 'aust_czas', 'Ni', 'grubosc', 'Mn'}</t>
        </is>
      </c>
      <c r="E284" s="309" t="n">
        <v>16</v>
      </c>
      <c r="F284" s="309" t="inlineStr">
        <is>
          <t>['Rm', 'ausf_temp']</t>
        </is>
      </c>
      <c r="G284" s="309" t="inlineStr">
        <is>
          <t>[0.969542400692892, -0.9480921271019248]</t>
        </is>
      </c>
      <c r="H284" s="309" t="inlineStr">
        <is>
          <t>[642.0, 1205.0]</t>
        </is>
      </c>
    </row>
    <row r="285">
      <c r="A285" s="621" t="n">
        <v>283</v>
      </c>
      <c r="B285" s="309" t="inlineStr"/>
      <c r="C285" s="309" t="n">
        <v>1089.669483444709</v>
      </c>
      <c r="D285" s="309" t="inlineStr">
        <is>
          <t>{'Cu', 'aust_temp', 'ausf_czas', 'Mo', 'aust_czas', 'Ni', 'grubosc', 'Mn'}</t>
        </is>
      </c>
      <c r="E285" s="309" t="n">
        <v>16</v>
      </c>
      <c r="F285" s="309" t="inlineStr">
        <is>
          <t>['Rm', 'ausf_temp']</t>
        </is>
      </c>
      <c r="G285" s="309" t="inlineStr">
        <is>
          <t>[0.969542400692892, -0.9480921271019248]</t>
        </is>
      </c>
      <c r="H285" s="309" t="inlineStr">
        <is>
          <t>[642.0, 1205.0]</t>
        </is>
      </c>
    </row>
    <row r="286">
      <c r="A286" s="621" t="n">
        <v>284</v>
      </c>
      <c r="B286" s="309" t="inlineStr"/>
      <c r="C286" s="309" t="n">
        <v>1089.669483444709</v>
      </c>
      <c r="D286" s="309" t="inlineStr">
        <is>
          <t>{'Cu', 'aust_temp', 'ausf_czas', 'Mo', 'aust_czas', 'Ni', 'grubosc', 'Mn'}</t>
        </is>
      </c>
      <c r="E286" s="309" t="n">
        <v>16</v>
      </c>
      <c r="F286" s="309" t="inlineStr">
        <is>
          <t>['Rm', 'ausf_temp']</t>
        </is>
      </c>
      <c r="G286" s="309" t="inlineStr">
        <is>
          <t>[0.969542400692892, -0.9480921271019248]</t>
        </is>
      </c>
      <c r="H286" s="309" t="inlineStr">
        <is>
          <t>[642.0, 1205.0]</t>
        </is>
      </c>
    </row>
    <row r="287">
      <c r="A287" s="621" t="n">
        <v>285</v>
      </c>
      <c r="B287" s="309" t="inlineStr"/>
      <c r="C287" s="309" t="n">
        <v>1004.793781648276</v>
      </c>
      <c r="D287" s="309" t="inlineStr">
        <is>
          <t>{'Cu', 'aust_temp', 'ausf_czas', 'Mo', 'aust_czas', 'Ni', 'grubosc', 'Mn'}</t>
        </is>
      </c>
      <c r="E287" s="309" t="n">
        <v>16</v>
      </c>
      <c r="F287" s="309" t="inlineStr">
        <is>
          <t>['Rm', 'ausf_temp']</t>
        </is>
      </c>
      <c r="G287" s="309" t="inlineStr">
        <is>
          <t>[0.969542400692892, -0.9480921271019248]</t>
        </is>
      </c>
      <c r="H287" s="309" t="inlineStr">
        <is>
          <t>[642.0, 1205.0]</t>
        </is>
      </c>
    </row>
    <row r="288">
      <c r="A288" s="621" t="n">
        <v>286</v>
      </c>
      <c r="B288" s="309" t="inlineStr"/>
      <c r="C288" s="309" t="n">
        <v>1004.793781648276</v>
      </c>
      <c r="D288" s="309" t="inlineStr">
        <is>
          <t>{'Cu', 'aust_temp', 'ausf_czas', 'Mo', 'aust_czas', 'Ni', 'grubosc', 'Mn'}</t>
        </is>
      </c>
      <c r="E288" s="309" t="n">
        <v>16</v>
      </c>
      <c r="F288" s="309" t="inlineStr">
        <is>
          <t>['Rm', 'ausf_temp']</t>
        </is>
      </c>
      <c r="G288" s="309" t="inlineStr">
        <is>
          <t>[0.969542400692892, -0.9480921271019248]</t>
        </is>
      </c>
      <c r="H288" s="309" t="inlineStr">
        <is>
          <t>[642.0, 1205.0]</t>
        </is>
      </c>
    </row>
    <row r="289">
      <c r="A289" s="621" t="n">
        <v>287</v>
      </c>
      <c r="B289" s="309" t="inlineStr"/>
      <c r="C289" s="309" t="n">
        <v>1004.795574196094</v>
      </c>
      <c r="D289" s="309" t="inlineStr">
        <is>
          <t>{'Cu', 'aust_temp', 'ausf_czas', 'Mo', 'aust_czas', 'Ni', 'grubosc', 'Mn'}</t>
        </is>
      </c>
      <c r="E289" s="309" t="n">
        <v>16</v>
      </c>
      <c r="F289" s="309" t="inlineStr">
        <is>
          <t>['Rm', 'ausf_temp']</t>
        </is>
      </c>
      <c r="G289" s="309" t="inlineStr">
        <is>
          <t>[0.969542400692892, -0.9480921271019248]</t>
        </is>
      </c>
      <c r="H289" s="309" t="inlineStr">
        <is>
          <t>[642.0, 1205.0]</t>
        </is>
      </c>
    </row>
    <row r="290">
      <c r="A290" s="621" t="n">
        <v>288</v>
      </c>
      <c r="B290" s="309" t="inlineStr"/>
      <c r="C290" s="309" t="n">
        <v>980.2084372526426</v>
      </c>
      <c r="D290" s="309" t="inlineStr">
        <is>
          <t>{'Cu', 'aust_temp', 'ausf_czas', 'Mo', 'aust_czas', 'Ni', 'grubosc', 'Mn'}</t>
        </is>
      </c>
      <c r="E290" s="309" t="n">
        <v>16</v>
      </c>
      <c r="F290" s="309" t="inlineStr">
        <is>
          <t>['Rm', 'ausf_temp']</t>
        </is>
      </c>
      <c r="G290" s="309" t="inlineStr">
        <is>
          <t>[0.969542400692892, -0.9480921271019248]</t>
        </is>
      </c>
      <c r="H290" s="309" t="inlineStr">
        <is>
          <t>[642.0, 1205.0]</t>
        </is>
      </c>
    </row>
    <row r="291">
      <c r="A291" s="621" t="n">
        <v>289</v>
      </c>
      <c r="B291" s="309" t="inlineStr"/>
      <c r="C291" s="309" t="n">
        <v>977.2451281114177</v>
      </c>
      <c r="D291" s="309" t="inlineStr">
        <is>
          <t>{'Cu', 'aust_temp', 'ausf_czas', 'Mo', 'aust_czas', 'Ni', 'grubosc', 'Mn'}</t>
        </is>
      </c>
      <c r="E291" s="309" t="n">
        <v>16</v>
      </c>
      <c r="F291" s="309" t="inlineStr">
        <is>
          <t>['Rm', 'ausf_temp']</t>
        </is>
      </c>
      <c r="G291" s="309" t="inlineStr">
        <is>
          <t>[0.969542400692892, -0.9480921271019248]</t>
        </is>
      </c>
      <c r="H291" s="309" t="inlineStr">
        <is>
          <t>[642.0, 1205.0]</t>
        </is>
      </c>
    </row>
    <row r="292">
      <c r="A292" s="621" t="n">
        <v>290</v>
      </c>
      <c r="B292" s="309" t="inlineStr"/>
      <c r="C292" s="309" t="n">
        <v>970.2876498084798</v>
      </c>
      <c r="D292" s="309" t="inlineStr">
        <is>
          <t>{'Cu', 'aust_temp', 'ausf_czas', 'Mo', 'aust_czas', 'Ni', 'grubosc', 'Mn'}</t>
        </is>
      </c>
      <c r="E292" s="309" t="n">
        <v>16</v>
      </c>
      <c r="F292" s="309" t="inlineStr">
        <is>
          <t>['Rm', 'ausf_temp']</t>
        </is>
      </c>
      <c r="G292" s="309" t="inlineStr">
        <is>
          <t>[0.969542400692892, -0.9480921271019248]</t>
        </is>
      </c>
      <c r="H292" s="309" t="inlineStr">
        <is>
          <t>[642.0, 1205.0]</t>
        </is>
      </c>
    </row>
    <row r="293">
      <c r="A293" s="621" t="n">
        <v>291</v>
      </c>
      <c r="B293" s="309" t="inlineStr"/>
      <c r="C293" s="309" t="n">
        <v>970.2876498084797</v>
      </c>
      <c r="D293" s="309" t="inlineStr">
        <is>
          <t>{'Cu', 'aust_temp', 'ausf_czas', 'Mo', 'aust_czas', 'Ni', 'grubosc', 'Mn'}</t>
        </is>
      </c>
      <c r="E293" s="309" t="n">
        <v>16</v>
      </c>
      <c r="F293" s="309" t="inlineStr">
        <is>
          <t>['Rm', 'ausf_temp']</t>
        </is>
      </c>
      <c r="G293" s="309" t="inlineStr">
        <is>
          <t>[0.969542400692892, -0.9480921271019248]</t>
        </is>
      </c>
      <c r="H293" s="309" t="inlineStr">
        <is>
          <t>[642.0, 1205.0]</t>
        </is>
      </c>
    </row>
    <row r="294">
      <c r="A294" s="621" t="n">
        <v>292</v>
      </c>
      <c r="B294" s="309" t="inlineStr"/>
      <c r="C294" s="309" t="n">
        <v>887.2927443384551</v>
      </c>
      <c r="D294" s="309" t="inlineStr">
        <is>
          <t>{'Cu', 'aust_temp', 'ausf_czas', 'Mo', 'aust_czas', 'Ni', 'grubosc', 'Mn'}</t>
        </is>
      </c>
      <c r="E294" s="309" t="n">
        <v>16</v>
      </c>
      <c r="F294" s="309" t="inlineStr">
        <is>
          <t>['Rm', 'ausf_temp']</t>
        </is>
      </c>
      <c r="G294" s="309" t="inlineStr">
        <is>
          <t>[0.969542400692892, -0.9480921271019248]</t>
        </is>
      </c>
      <c r="H294" s="309" t="inlineStr">
        <is>
          <t>[642.0, 1205.0]</t>
        </is>
      </c>
    </row>
    <row r="295">
      <c r="A295" s="621" t="n">
        <v>293</v>
      </c>
      <c r="B295" s="309" t="inlineStr"/>
      <c r="C295" s="309" t="n">
        <v>887.2927443384551</v>
      </c>
      <c r="D295" s="309" t="inlineStr">
        <is>
          <t>{'Cu', 'aust_temp', 'ausf_czas', 'Mo', 'aust_czas', 'Ni', 'grubosc', 'Mn'}</t>
        </is>
      </c>
      <c r="E295" s="309" t="n">
        <v>16</v>
      </c>
      <c r="F295" s="309" t="inlineStr">
        <is>
          <t>['Rm', 'ausf_temp']</t>
        </is>
      </c>
      <c r="G295" s="309" t="inlineStr">
        <is>
          <t>[0.969542400692892, -0.9480921271019248]</t>
        </is>
      </c>
      <c r="H295" s="309" t="inlineStr">
        <is>
          <t>[642.0, 1205.0]</t>
        </is>
      </c>
    </row>
    <row r="296">
      <c r="A296" s="621" t="n">
        <v>294</v>
      </c>
      <c r="B296" s="309" t="inlineStr"/>
      <c r="C296" s="309" t="n">
        <v>888.4148792727891</v>
      </c>
      <c r="D296" s="309" t="inlineStr">
        <is>
          <t>{'Cu', 'aust_temp', 'ausf_czas', 'Mo', 'aust_czas', 'Ni', 'grubosc', 'Mn'}</t>
        </is>
      </c>
      <c r="E296" s="309" t="n">
        <v>16</v>
      </c>
      <c r="F296" s="309" t="inlineStr">
        <is>
          <t>['Rm', 'ausf_temp']</t>
        </is>
      </c>
      <c r="G296" s="309" t="inlineStr">
        <is>
          <t>[0.969542400692892, -0.9480921271019248]</t>
        </is>
      </c>
      <c r="H296" s="309" t="inlineStr">
        <is>
          <t>[642.0, 1205.0]</t>
        </is>
      </c>
    </row>
    <row r="297">
      <c r="A297" s="621" t="n">
        <v>295</v>
      </c>
      <c r="B297" s="309" t="inlineStr"/>
      <c r="C297" s="309" t="n">
        <v>864.1427050158081</v>
      </c>
      <c r="D297" s="309" t="inlineStr">
        <is>
          <t>{'Cu', 'aust_temp', 'ausf_czas', 'Mo', 'aust_czas', 'Ni', 'grubosc', 'Mn'}</t>
        </is>
      </c>
      <c r="E297" s="309" t="n">
        <v>16</v>
      </c>
      <c r="F297" s="309" t="inlineStr">
        <is>
          <t>['Rm', 'ausf_temp']</t>
        </is>
      </c>
      <c r="G297" s="309" t="inlineStr">
        <is>
          <t>[0.969542400692892, -0.9480921271019248]</t>
        </is>
      </c>
      <c r="H297" s="309" t="inlineStr">
        <is>
          <t>[642.0, 1205.0]</t>
        </is>
      </c>
    </row>
    <row r="298">
      <c r="A298" s="621" t="n">
        <v>296</v>
      </c>
      <c r="B298" s="309" t="inlineStr"/>
      <c r="C298" s="309" t="n">
        <v>793.8221308945139</v>
      </c>
      <c r="D298" s="309" t="inlineStr">
        <is>
          <t>{'Cu', 'aust_temp', 'ausf_czas', 'Mo', 'aust_czas', 'Ni', 'grubosc', 'Mn'}</t>
        </is>
      </c>
      <c r="E298" s="309" t="n">
        <v>16</v>
      </c>
      <c r="F298" s="309" t="inlineStr">
        <is>
          <t>['Rm', 'ausf_temp']</t>
        </is>
      </c>
      <c r="G298" s="309" t="inlineStr">
        <is>
          <t>[0.969542400692892, -0.9480921271019248]</t>
        </is>
      </c>
      <c r="H298" s="309" t="inlineStr">
        <is>
          <t>[642.0, 1205.0]</t>
        </is>
      </c>
    </row>
    <row r="299">
      <c r="A299" s="621" t="n">
        <v>297</v>
      </c>
      <c r="B299" s="309" t="inlineStr"/>
      <c r="C299" s="309" t="n">
        <v>850.9058161722506</v>
      </c>
      <c r="D299" s="309" t="inlineStr">
        <is>
          <t>{'Cu', 'aust_temp', 'ausf_czas', 'Mo', 'aust_czas', 'Ni', 'grubosc', 'Mn'}</t>
        </is>
      </c>
      <c r="E299" s="309" t="n">
        <v>16</v>
      </c>
      <c r="F299" s="309" t="inlineStr">
        <is>
          <t>['Rm', 'ausf_temp']</t>
        </is>
      </c>
      <c r="G299" s="309" t="inlineStr">
        <is>
          <t>[0.969542400692892, -0.9480921271019248]</t>
        </is>
      </c>
      <c r="H299" s="309" t="inlineStr">
        <is>
          <t>[642.0, 1205.0]</t>
        </is>
      </c>
    </row>
    <row r="300">
      <c r="A300" s="621" t="n">
        <v>298</v>
      </c>
      <c r="B300" s="309" t="inlineStr"/>
      <c r="C300" s="309" t="n">
        <v>850.9058161722505</v>
      </c>
      <c r="D300" s="309" t="inlineStr">
        <is>
          <t>{'Cu', 'aust_temp', 'ausf_czas', 'Mo', 'aust_czas', 'Ni', 'grubosc', 'Mn'}</t>
        </is>
      </c>
      <c r="E300" s="309" t="n">
        <v>16</v>
      </c>
      <c r="F300" s="309" t="inlineStr">
        <is>
          <t>['Rm', 'ausf_temp']</t>
        </is>
      </c>
      <c r="G300" s="309" t="inlineStr">
        <is>
          <t>[0.969542400692892, -0.9480921271019248]</t>
        </is>
      </c>
      <c r="H300" s="309" t="inlineStr">
        <is>
          <t>[642.0, 1205.0]</t>
        </is>
      </c>
    </row>
    <row r="301">
      <c r="A301" s="621" t="n">
        <v>299</v>
      </c>
      <c r="B301" s="309" t="inlineStr"/>
      <c r="C301" s="309" t="n">
        <v>769.7917070286346</v>
      </c>
      <c r="D301" s="309" t="inlineStr">
        <is>
          <t>{'Cu', 'aust_temp', 'ausf_czas', 'Mo', 'aust_czas', 'Ni', 'grubosc', 'Mn'}</t>
        </is>
      </c>
      <c r="E301" s="309" t="n">
        <v>16</v>
      </c>
      <c r="F301" s="309" t="inlineStr">
        <is>
          <t>['Rm', 'ausf_temp']</t>
        </is>
      </c>
      <c r="G301" s="309" t="inlineStr">
        <is>
          <t>[0.969542400692892, -0.9480921271019248]</t>
        </is>
      </c>
      <c r="H301" s="309" t="inlineStr">
        <is>
          <t>[642.0, 1205.0]</t>
        </is>
      </c>
    </row>
    <row r="302">
      <c r="A302" s="621" t="n">
        <v>300</v>
      </c>
      <c r="B302" s="309" t="inlineStr"/>
      <c r="C302" s="309" t="n">
        <v>769.7917070286347</v>
      </c>
      <c r="D302" s="309" t="inlineStr">
        <is>
          <t>{'Cu', 'aust_temp', 'ausf_czas', 'Mo', 'aust_czas', 'Ni', 'grubosc', 'Mn'}</t>
        </is>
      </c>
      <c r="E302" s="309" t="n">
        <v>16</v>
      </c>
      <c r="F302" s="309" t="inlineStr">
        <is>
          <t>['Rm', 'ausf_temp']</t>
        </is>
      </c>
      <c r="G302" s="309" t="inlineStr">
        <is>
          <t>[0.969542400692892, -0.9480921271019248]</t>
        </is>
      </c>
      <c r="H302" s="309" t="inlineStr">
        <is>
          <t>[642.0, 1205.0]</t>
        </is>
      </c>
    </row>
    <row r="303">
      <c r="A303" s="621" t="n">
        <v>301</v>
      </c>
      <c r="B303" s="309" t="inlineStr"/>
      <c r="C303" s="309" t="n">
        <v>772.034184349484</v>
      </c>
      <c r="D303" s="309" t="inlineStr">
        <is>
          <t>{'Cu', 'aust_temp', 'ausf_czas', 'Mo', 'aust_czas', 'Ni', 'grubosc', 'Mn'}</t>
        </is>
      </c>
      <c r="E303" s="309" t="n">
        <v>16</v>
      </c>
      <c r="F303" s="309" t="inlineStr">
        <is>
          <t>['Rm', 'ausf_temp']</t>
        </is>
      </c>
      <c r="G303" s="309" t="inlineStr">
        <is>
          <t>[0.969542400692892, -0.9480921271019248]</t>
        </is>
      </c>
      <c r="H303" s="309" t="inlineStr">
        <is>
          <t>[642.0, 1205.0]</t>
        </is>
      </c>
    </row>
    <row r="304">
      <c r="A304" s="621" t="n">
        <v>302</v>
      </c>
      <c r="B304" s="309" t="inlineStr"/>
      <c r="C304" s="309" t="n">
        <v>748.0769727789739</v>
      </c>
      <c r="D304" s="309" t="inlineStr">
        <is>
          <t>{'Cu', 'aust_temp', 'ausf_czas', 'Mo', 'aust_czas', 'Ni', 'grubosc', 'Mn'}</t>
        </is>
      </c>
      <c r="E304" s="309" t="n">
        <v>16</v>
      </c>
      <c r="F304" s="309" t="inlineStr">
        <is>
          <t>['Rm', 'ausf_temp']</t>
        </is>
      </c>
      <c r="G304" s="309" t="inlineStr">
        <is>
          <t>[0.969542400692892, -0.9480921271019248]</t>
        </is>
      </c>
      <c r="H304" s="309" t="inlineStr">
        <is>
          <t>[642.0, 1205.0]</t>
        </is>
      </c>
    </row>
    <row r="305">
      <c r="A305" s="621" t="n">
        <v>303</v>
      </c>
      <c r="B305" s="309" t="inlineStr"/>
      <c r="C305" s="309" t="n">
        <v>731.465704454232</v>
      </c>
      <c r="D305" s="309" t="inlineStr">
        <is>
          <t>{'Cu', 'aust_temp', 'ausf_czas', 'Mo', 'aust_czas', 'Ni', 'grubosc', 'Mn'}</t>
        </is>
      </c>
      <c r="E305" s="309" t="n">
        <v>16</v>
      </c>
      <c r="F305" s="309" t="inlineStr">
        <is>
          <t>['Rm', 'ausf_temp']</t>
        </is>
      </c>
      <c r="G305" s="309" t="inlineStr">
        <is>
          <t>[0.969542400692892, -0.9480921271019248]</t>
        </is>
      </c>
      <c r="H305" s="309" t="inlineStr">
        <is>
          <t>[642.0, 1205.0]</t>
        </is>
      </c>
    </row>
    <row r="306">
      <c r="A306" s="621" t="n">
        <v>304</v>
      </c>
      <c r="B306" s="309" t="inlineStr"/>
      <c r="C306" s="309" t="n">
        <v>731.5239825360213</v>
      </c>
      <c r="D306" s="309" t="inlineStr">
        <is>
          <t>{'Cu', 'aust_temp', 'ausf_czas', 'Mo', 'aust_czas', 'Ni', 'grubosc', 'Mn'}</t>
        </is>
      </c>
      <c r="E306" s="309" t="n">
        <v>16</v>
      </c>
      <c r="F306" s="309" t="inlineStr">
        <is>
          <t>['Rm', 'ausf_temp']</t>
        </is>
      </c>
      <c r="G306" s="309" t="inlineStr">
        <is>
          <t>[0.969542400692892, -0.9480921271019248]</t>
        </is>
      </c>
      <c r="H306" s="309" t="inlineStr">
        <is>
          <t>[642.0, 1205.0]</t>
        </is>
      </c>
    </row>
    <row r="307">
      <c r="A307" s="621" t="n">
        <v>305</v>
      </c>
      <c r="B307" s="309" t="inlineStr"/>
      <c r="C307" s="309" t="n">
        <v>731.5239825360211</v>
      </c>
      <c r="D307" s="309" t="inlineStr">
        <is>
          <t>{'Cu', 'aust_temp', 'ausf_czas', 'Mo', 'aust_czas', 'Ni', 'grubosc', 'Mn'}</t>
        </is>
      </c>
      <c r="E307" s="309" t="n">
        <v>16</v>
      </c>
      <c r="F307" s="309" t="inlineStr">
        <is>
          <t>['Rm', 'ausf_temp']</t>
        </is>
      </c>
      <c r="G307" s="309" t="inlineStr">
        <is>
          <t>[0.969542400692892, -0.9480921271019248]</t>
        </is>
      </c>
      <c r="H307" s="309" t="inlineStr">
        <is>
          <t>[642.0, 1205.0]</t>
        </is>
      </c>
    </row>
    <row r="308">
      <c r="A308" s="621" t="n">
        <v>306</v>
      </c>
      <c r="B308" s="309" t="inlineStr"/>
      <c r="C308" s="309" t="n">
        <v>652.2906697188142</v>
      </c>
      <c r="D308" s="309" t="inlineStr">
        <is>
          <t>{'Cu', 'aust_temp', 'ausf_czas', 'Mo', 'aust_czas', 'Ni', 'grubosc', 'Mn'}</t>
        </is>
      </c>
      <c r="E308" s="309" t="n">
        <v>16</v>
      </c>
      <c r="F308" s="309" t="inlineStr">
        <is>
          <t>['Rm', 'ausf_temp']</t>
        </is>
      </c>
      <c r="G308" s="309" t="inlineStr">
        <is>
          <t>[0.969542400692892, -0.9480921271019248]</t>
        </is>
      </c>
      <c r="H308" s="309" t="inlineStr">
        <is>
          <t>[642.0, 1205.0]</t>
        </is>
      </c>
    </row>
    <row r="309">
      <c r="A309" s="621" t="n">
        <v>307</v>
      </c>
      <c r="B309" s="309" t="inlineStr"/>
      <c r="C309" s="309" t="n">
        <v>652.2906697188142</v>
      </c>
      <c r="D309" s="309" t="inlineStr">
        <is>
          <t>{'Cu', 'aust_temp', 'ausf_czas', 'Mo', 'aust_czas', 'Ni', 'grubosc', 'Mn'}</t>
        </is>
      </c>
      <c r="E309" s="309" t="n">
        <v>16</v>
      </c>
      <c r="F309" s="309" t="inlineStr">
        <is>
          <t>['Rm', 'ausf_temp']</t>
        </is>
      </c>
      <c r="G309" s="309" t="inlineStr">
        <is>
          <t>[0.969542400692892, -0.9480921271019248]</t>
        </is>
      </c>
      <c r="H309" s="309" t="inlineStr">
        <is>
          <t>[642.0, 1205.0]</t>
        </is>
      </c>
    </row>
    <row r="310">
      <c r="A310" s="621" t="n">
        <v>308</v>
      </c>
      <c r="B310" s="309" t="inlineStr"/>
      <c r="C310" s="309" t="n">
        <v>655.6534894261789</v>
      </c>
      <c r="D310" s="309" t="inlineStr">
        <is>
          <t>{'Cu', 'aust_temp', 'ausf_czas', 'Mo', 'aust_czas', 'Ni', 'grubosc', 'Mn'}</t>
        </is>
      </c>
      <c r="E310" s="309" t="n">
        <v>16</v>
      </c>
      <c r="F310" s="309" t="inlineStr">
        <is>
          <t>['Rm', 'ausf_temp']</t>
        </is>
      </c>
      <c r="G310" s="309" t="inlineStr">
        <is>
          <t>[0.969542400692892, -0.9480921271019248]</t>
        </is>
      </c>
      <c r="H310" s="309" t="inlineStr">
        <is>
          <t>[642.0, 1205.0]</t>
        </is>
      </c>
    </row>
    <row r="311">
      <c r="A311" s="621" t="n">
        <v>309</v>
      </c>
      <c r="B311" s="309" t="inlineStr"/>
      <c r="C311" s="309" t="n">
        <v>632.0112405421393</v>
      </c>
      <c r="D311" s="309" t="inlineStr">
        <is>
          <t>{'Cu', 'aust_temp', 'ausf_czas', 'Mo', 'aust_czas', 'Ni', 'grubosc', 'Mn'}</t>
        </is>
      </c>
      <c r="E311" s="309" t="n">
        <v>16</v>
      </c>
      <c r="F311" s="309" t="inlineStr">
        <is>
          <t>['Rm', 'ausf_temp']</t>
        </is>
      </c>
      <c r="G311" s="309" t="inlineStr">
        <is>
          <t>[0.969542400692892, -0.9480921271019248]</t>
        </is>
      </c>
      <c r="H311" s="309" t="inlineStr">
        <is>
          <t>[642.0, 1205.0]</t>
        </is>
      </c>
    </row>
    <row r="312">
      <c r="A312" s="621" t="n">
        <v>310</v>
      </c>
      <c r="B312" s="309" t="inlineStr"/>
      <c r="C312" s="309" t="n">
        <v>608.5759926256392</v>
      </c>
      <c r="D312" s="309" t="inlineStr">
        <is>
          <t>{'Cu', 'aust_temp', 'ausf_czas', 'Mo', 'aust_czas', 'Ni', 'grubosc', 'Mn'}</t>
        </is>
      </c>
      <c r="E312" s="309" t="n">
        <v>16</v>
      </c>
      <c r="F312" s="309" t="inlineStr">
        <is>
          <t>['Rm', 'ausf_temp']</t>
        </is>
      </c>
      <c r="G312" s="309" t="inlineStr">
        <is>
          <t>[0.969542400692892, -0.9480921271019248]</t>
        </is>
      </c>
      <c r="H312" s="309" t="inlineStr">
        <is>
          <t>[642.0, 1205.0]</t>
        </is>
      </c>
    </row>
    <row r="313">
      <c r="A313" s="621" t="n">
        <v>311</v>
      </c>
      <c r="B313" s="309" t="inlineStr"/>
      <c r="C313" s="309" t="n">
        <v>612.1421488997921</v>
      </c>
      <c r="D313" s="309" t="inlineStr">
        <is>
          <t>{'Cu', 'aust_temp', 'ausf_czas', 'Mo', 'aust_czas', 'Ni', 'grubosc', 'Mn'}</t>
        </is>
      </c>
      <c r="E313" s="309" t="n">
        <v>16</v>
      </c>
      <c r="F313" s="309" t="inlineStr">
        <is>
          <t>['Rm', 'ausf_temp']</t>
        </is>
      </c>
      <c r="G313" s="309" t="inlineStr">
        <is>
          <t>[0.969542400692892, -0.9480921271019248]</t>
        </is>
      </c>
      <c r="H313" s="309" t="inlineStr">
        <is>
          <t>[642.0, 1205.0]</t>
        </is>
      </c>
    </row>
    <row r="314">
      <c r="A314" s="621" t="n">
        <v>312</v>
      </c>
      <c r="B314" s="309" t="inlineStr"/>
      <c r="C314" s="309" t="n">
        <v>612.1421488997918</v>
      </c>
      <c r="D314" s="309" t="inlineStr">
        <is>
          <t>{'Cu', 'aust_temp', 'ausf_czas', 'Mo', 'aust_czas', 'Ni', 'grubosc', 'Mn'}</t>
        </is>
      </c>
      <c r="E314" s="309" t="n">
        <v>16</v>
      </c>
      <c r="F314" s="309" t="inlineStr">
        <is>
          <t>['Rm', 'ausf_temp']</t>
        </is>
      </c>
      <c r="G314" s="309" t="inlineStr">
        <is>
          <t>[0.969542400692892, -0.9480921271019248]</t>
        </is>
      </c>
      <c r="H314" s="309" t="inlineStr">
        <is>
          <t>[642.0, 1205.0]</t>
        </is>
      </c>
    </row>
    <row r="315">
      <c r="A315" s="621" t="n">
        <v>313</v>
      </c>
      <c r="B315" s="309" t="inlineStr"/>
      <c r="C315" s="309" t="n">
        <v>1119.737636138379</v>
      </c>
      <c r="D315" s="309" t="inlineStr">
        <is>
          <t>{'Cu', 'aust_temp', 'ausf_czas', 'Mo', 'aust_czas', 'Ni', 'grubosc', 'Mn'}</t>
        </is>
      </c>
      <c r="E315" s="309" t="n">
        <v>16</v>
      </c>
      <c r="F315" s="309" t="inlineStr">
        <is>
          <t>['Rm', 'ausf_temp']</t>
        </is>
      </c>
      <c r="G315" s="309" t="inlineStr">
        <is>
          <t>[0.969542400692892, -0.9480921271019248]</t>
        </is>
      </c>
      <c r="H315" s="309" t="inlineStr">
        <is>
          <t>[642.0, 1205.0]</t>
        </is>
      </c>
    </row>
    <row r="316">
      <c r="A316" s="621" t="n">
        <v>314</v>
      </c>
      <c r="B316" s="309" t="inlineStr"/>
      <c r="C316" s="309" t="n">
        <v>1119.737636138379</v>
      </c>
      <c r="D316" s="309" t="inlineStr">
        <is>
          <t>{'Cu', 'aust_temp', 'ausf_czas', 'Mo', 'aust_czas', 'Ni', 'grubosc', 'Mn'}</t>
        </is>
      </c>
      <c r="E316" s="309" t="n">
        <v>16</v>
      </c>
      <c r="F316" s="309" t="inlineStr">
        <is>
          <t>['Rm', 'ausf_temp']</t>
        </is>
      </c>
      <c r="G316" s="309" t="inlineStr">
        <is>
          <t>[0.969542400692892, -0.9480921271019248]</t>
        </is>
      </c>
      <c r="H316" s="309" t="inlineStr">
        <is>
          <t>[642.0, 1205.0]</t>
        </is>
      </c>
    </row>
    <row r="317">
      <c r="A317" s="621" t="n">
        <v>315</v>
      </c>
      <c r="B317" s="309" t="inlineStr"/>
      <c r="C317" s="309" t="n">
        <v>1111.839606616706</v>
      </c>
      <c r="D317" s="309" t="inlineStr">
        <is>
          <t>{'Cu', 'aust_temp', 'ausf_czas', 'Mo', 'aust_czas', 'Ni', 'grubosc', 'Mn'}</t>
        </is>
      </c>
      <c r="E317" s="309" t="n">
        <v>16</v>
      </c>
      <c r="F317" s="309" t="inlineStr">
        <is>
          <t>['Rm', 'ausf_temp']</t>
        </is>
      </c>
      <c r="G317" s="309" t="inlineStr">
        <is>
          <t>[0.969542400692892, -0.9480921271019248]</t>
        </is>
      </c>
      <c r="H317" s="309" t="inlineStr">
        <is>
          <t>[642.0, 1205.0]</t>
        </is>
      </c>
    </row>
    <row r="318">
      <c r="A318" s="621" t="n">
        <v>316</v>
      </c>
      <c r="B318" s="309" t="inlineStr"/>
      <c r="C318" s="309" t="n">
        <v>1145.102063441579</v>
      </c>
      <c r="D318" s="309" t="inlineStr">
        <is>
          <t>{'Cu', 'aust_temp', 'ausf_czas', 'Mo', 'aust_czas', 'Ni', 'grubosc', 'Mn'}</t>
        </is>
      </c>
      <c r="E318" s="309" t="n">
        <v>15</v>
      </c>
      <c r="F318" s="309" t="inlineStr">
        <is>
          <t>['Rm', 'ausf_temp']</t>
        </is>
      </c>
      <c r="G318" s="309" t="inlineStr">
        <is>
          <t>[0.9733836222732697, -0.9785321560413268]</t>
        </is>
      </c>
      <c r="H318" s="309" t="inlineStr">
        <is>
          <t>[642.0, 1205.0]</t>
        </is>
      </c>
    </row>
    <row r="319">
      <c r="A319" s="621" t="n">
        <v>317</v>
      </c>
      <c r="B319" s="309" t="inlineStr"/>
      <c r="C319" s="309" t="n">
        <v>1118.164788784446</v>
      </c>
      <c r="D319" s="309" t="inlineStr">
        <is>
          <t>{'Cu', 'aust_temp', 'ausf_czas', 'Mo', 'aust_czas', 'Ni', 'grubosc', 'Mn'}</t>
        </is>
      </c>
      <c r="E319" s="309" t="n">
        <v>16</v>
      </c>
      <c r="F319" s="309" t="inlineStr">
        <is>
          <t>['Rm', 'ausf_temp']</t>
        </is>
      </c>
      <c r="G319" s="309" t="inlineStr">
        <is>
          <t>[0.969542400692892, -0.9480921271019248]</t>
        </is>
      </c>
      <c r="H319" s="309" t="inlineStr">
        <is>
          <t>[642.0, 1205.0]</t>
        </is>
      </c>
    </row>
    <row r="320">
      <c r="A320" s="621" t="n">
        <v>318</v>
      </c>
      <c r="B320" s="309" t="inlineStr"/>
      <c r="C320" s="309" t="n">
        <v>1093.475062463225</v>
      </c>
      <c r="D320" s="309" t="inlineStr">
        <is>
          <t>{'Cu', 'aust_temp', 'ausf_czas', 'Mo', 'aust_czas', 'Ni', 'grubosc', 'Mn'}</t>
        </is>
      </c>
      <c r="E320" s="309" t="n">
        <v>16</v>
      </c>
      <c r="F320" s="309" t="inlineStr">
        <is>
          <t>['Rm', 'ausf_temp']</t>
        </is>
      </c>
      <c r="G320" s="309" t="inlineStr">
        <is>
          <t>[0.969542400692892, -0.9480921271019248]</t>
        </is>
      </c>
      <c r="H320" s="309" t="inlineStr">
        <is>
          <t>[642.0, 1205.0]</t>
        </is>
      </c>
    </row>
    <row r="321">
      <c r="A321" s="621" t="n">
        <v>319</v>
      </c>
      <c r="B321" s="309" t="inlineStr"/>
      <c r="C321" s="309" t="n">
        <v>1093.475062463225</v>
      </c>
      <c r="D321" s="309" t="inlineStr">
        <is>
          <t>{'Cu', 'aust_temp', 'ausf_czas', 'Mo', 'aust_czas', 'Ni', 'grubosc', 'Mn'}</t>
        </is>
      </c>
      <c r="E321" s="309" t="n">
        <v>16</v>
      </c>
      <c r="F321" s="309" t="inlineStr">
        <is>
          <t>['Rm', 'ausf_temp']</t>
        </is>
      </c>
      <c r="G321" s="309" t="inlineStr">
        <is>
          <t>[0.969542400692892, -0.9480921271019248]</t>
        </is>
      </c>
      <c r="H321" s="309" t="inlineStr">
        <is>
          <t>[642.0, 1205.0]</t>
        </is>
      </c>
    </row>
    <row r="322">
      <c r="A322" s="621" t="n">
        <v>320</v>
      </c>
      <c r="B322" s="309" t="inlineStr"/>
      <c r="C322" s="309" t="n">
        <v>1004.732139767814</v>
      </c>
      <c r="D322" s="309" t="inlineStr">
        <is>
          <t>{'Cu', 'aust_temp', 'ausf_czas', 'Mo', 'aust_czas', 'Ni', 'grubosc', 'Mn'}</t>
        </is>
      </c>
      <c r="E322" s="309" t="n">
        <v>16</v>
      </c>
      <c r="F322" s="309" t="inlineStr">
        <is>
          <t>['Rm', 'ausf_temp']</t>
        </is>
      </c>
      <c r="G322" s="309" t="inlineStr">
        <is>
          <t>[0.969542400692892, -0.9480921271019248]</t>
        </is>
      </c>
      <c r="H322" s="309" t="inlineStr">
        <is>
          <t>[642.0, 1205.0]</t>
        </is>
      </c>
    </row>
    <row r="323">
      <c r="A323" s="621" t="n">
        <v>321</v>
      </c>
      <c r="B323" s="309" t="inlineStr"/>
      <c r="C323" s="309" t="n">
        <v>1004.732139767815</v>
      </c>
      <c r="D323" s="309" t="inlineStr">
        <is>
          <t>{'Cu', 'aust_temp', 'ausf_czas', 'Mo', 'aust_czas', 'Ni', 'grubosc', 'Mn'}</t>
        </is>
      </c>
      <c r="E323" s="309" t="n">
        <v>16</v>
      </c>
      <c r="F323" s="309" t="inlineStr">
        <is>
          <t>['Rm', 'ausf_temp']</t>
        </is>
      </c>
      <c r="G323" s="309" t="inlineStr">
        <is>
          <t>[0.969542400692892, -0.9480921271019248]</t>
        </is>
      </c>
      <c r="H323" s="309" t="inlineStr">
        <is>
          <t>[642.0, 1205.0]</t>
        </is>
      </c>
    </row>
    <row r="324">
      <c r="A324" s="621" t="n">
        <v>322</v>
      </c>
      <c r="B324" s="309" t="inlineStr"/>
      <c r="C324" s="309" t="n">
        <v>996.9874113691675</v>
      </c>
      <c r="D324" s="309" t="inlineStr">
        <is>
          <t>{'Cu', 'aust_temp', 'ausf_czas', 'Mo', 'aust_czas', 'Ni', 'grubosc', 'Mn'}</t>
        </is>
      </c>
      <c r="E324" s="309" t="n">
        <v>16</v>
      </c>
      <c r="F324" s="309" t="inlineStr">
        <is>
          <t>['Rm', 'ausf_temp']</t>
        </is>
      </c>
      <c r="G324" s="309" t="inlineStr">
        <is>
          <t>[0.969542400692892, -0.9480921271019248]</t>
        </is>
      </c>
      <c r="H324" s="309" t="inlineStr">
        <is>
          <t>[642.0, 1205.0]</t>
        </is>
      </c>
    </row>
    <row r="325">
      <c r="A325" s="621" t="n">
        <v>323</v>
      </c>
      <c r="B325" s="309" t="inlineStr"/>
      <c r="C325" s="309" t="n">
        <v>1014.820353186725</v>
      </c>
      <c r="D325" s="309" t="inlineStr">
        <is>
          <t>{'Cu', 'aust_temp', 'ausf_czas', 'Mo', 'aust_czas', 'Ni', 'grubosc', 'Mn'}</t>
        </is>
      </c>
      <c r="E325" s="309" t="n">
        <v>15</v>
      </c>
      <c r="F325" s="309" t="inlineStr">
        <is>
          <t>['Rm', 'ausf_temp']</t>
        </is>
      </c>
      <c r="G325" s="309" t="inlineStr">
        <is>
          <t>[0.9733836222732697, -0.9785321560413268]</t>
        </is>
      </c>
      <c r="H325" s="309" t="inlineStr">
        <is>
          <t>[642.0, 1205.0]</t>
        </is>
      </c>
    </row>
    <row r="326">
      <c r="A326" s="621" t="n">
        <v>324</v>
      </c>
      <c r="B326" s="309" t="inlineStr"/>
      <c r="C326" s="309" t="n">
        <v>966.7487467500282</v>
      </c>
      <c r="D326" s="309" t="inlineStr">
        <is>
          <t>{'Cu', 'aust_temp', 'ausf_czas', 'Mo', 'aust_czas', 'Ni', 'grubosc', 'Mn'}</t>
        </is>
      </c>
      <c r="E326" s="309" t="n">
        <v>16</v>
      </c>
      <c r="F326" s="309" t="inlineStr">
        <is>
          <t>['Rm', 'ausf_temp']</t>
        </is>
      </c>
      <c r="G326" s="309" t="inlineStr">
        <is>
          <t>[0.969542400692892, -0.9480921271019248]</t>
        </is>
      </c>
      <c r="H326" s="309" t="inlineStr">
        <is>
          <t>[642.0, 1205.0]</t>
        </is>
      </c>
    </row>
    <row r="327">
      <c r="A327" s="621" t="n">
        <v>325</v>
      </c>
      <c r="B327" s="309" t="inlineStr"/>
      <c r="C327" s="309" t="n">
        <v>974.0932288269954</v>
      </c>
      <c r="D327" s="309" t="inlineStr">
        <is>
          <t>{'Cu', 'aust_temp', 'ausf_czas', 'Mo', 'aust_czas', 'Ni', 'grubosc', 'Mn'}</t>
        </is>
      </c>
      <c r="E327" s="309" t="n">
        <v>16</v>
      </c>
      <c r="F327" s="309" t="inlineStr">
        <is>
          <t>['Rm', 'ausf_temp']</t>
        </is>
      </c>
      <c r="G327" s="309" t="inlineStr">
        <is>
          <t>[0.969542400692892, -0.9480921271019248]</t>
        </is>
      </c>
      <c r="H327" s="309" t="inlineStr">
        <is>
          <t>[642.0, 1205.0]</t>
        </is>
      </c>
    </row>
    <row r="328">
      <c r="A328" s="621" t="n">
        <v>326</v>
      </c>
      <c r="B328" s="309" t="inlineStr"/>
      <c r="C328" s="309" t="n">
        <v>974.0932288269955</v>
      </c>
      <c r="D328" s="309" t="inlineStr">
        <is>
          <t>{'Cu', 'aust_temp', 'ausf_czas', 'Mo', 'aust_czas', 'Ni', 'grubosc', 'Mn'}</t>
        </is>
      </c>
      <c r="E328" s="309" t="n">
        <v>16</v>
      </c>
      <c r="F328" s="309" t="inlineStr">
        <is>
          <t>['Rm', 'ausf_temp']</t>
        </is>
      </c>
      <c r="G328" s="309" t="inlineStr">
        <is>
          <t>[0.969542400692892, -0.9480921271019248]</t>
        </is>
      </c>
      <c r="H328" s="309" t="inlineStr">
        <is>
          <t>[642.0, 1205.0]</t>
        </is>
      </c>
    </row>
    <row r="329">
      <c r="A329" s="621" t="n">
        <v>327</v>
      </c>
      <c r="B329" s="309" t="inlineStr"/>
      <c r="C329" s="309" t="n">
        <v>889.7266433972499</v>
      </c>
      <c r="D329" s="309" t="inlineStr">
        <is>
          <t>{'Cu', 'aust_temp', 'ausf_czas', 'Mo', 'aust_czas', 'Ni', 'grubosc', 'Mn'}</t>
        </is>
      </c>
      <c r="E329" s="309" t="n">
        <v>16</v>
      </c>
      <c r="F329" s="309" t="inlineStr">
        <is>
          <t>['Rm', 'ausf_temp']</t>
        </is>
      </c>
      <c r="G329" s="309" t="inlineStr">
        <is>
          <t>[0.969542400692892, -0.9480921271019248]</t>
        </is>
      </c>
      <c r="H329" s="309" t="inlineStr">
        <is>
          <t>[642.0, 1205.0]</t>
        </is>
      </c>
    </row>
    <row r="330">
      <c r="A330" s="621" t="n">
        <v>328</v>
      </c>
      <c r="B330" s="309" t="inlineStr"/>
      <c r="C330" s="309" t="n">
        <v>770.5907111677291</v>
      </c>
      <c r="D330" s="309" t="inlineStr">
        <is>
          <t>{'Cu', 'aust_temp', 'ausf_czas', 'Mo', 'aust_czas', 'Ni', 'grubosc', 'Mn'}</t>
        </is>
      </c>
      <c r="E330" s="309" t="n">
        <v>16</v>
      </c>
      <c r="F330" s="309" t="inlineStr">
        <is>
          <t>['Rm', 'ausf_temp']</t>
        </is>
      </c>
      <c r="G330" s="309" t="inlineStr">
        <is>
          <t>[0.969542400692892, -0.9480921271019248]</t>
        </is>
      </c>
      <c r="H330" s="309" t="inlineStr">
        <is>
          <t>[642.0, 1205.0]</t>
        </is>
      </c>
    </row>
    <row r="331">
      <c r="A331" s="621" t="n">
        <v>329</v>
      </c>
      <c r="B331" s="309" t="inlineStr"/>
      <c r="C331" s="309" t="n">
        <v>798.1242456587335</v>
      </c>
      <c r="D331" s="309" t="inlineStr">
        <is>
          <t>{'Cu', 'aust_temp', 'ausf_czas', 'Mo', 'aust_czas', 'Ni', 'grubosc', 'Mn'}</t>
        </is>
      </c>
      <c r="E331" s="309" t="n">
        <v>16</v>
      </c>
      <c r="F331" s="309" t="inlineStr">
        <is>
          <t>['Rm', 'ausf_temp']</t>
        </is>
      </c>
      <c r="G331" s="309" t="inlineStr">
        <is>
          <t>[0.969542400692892, -0.9480921271019248]</t>
        </is>
      </c>
      <c r="H331" s="309" t="inlineStr">
        <is>
          <t>[642.0, 1205.0]</t>
        </is>
      </c>
    </row>
    <row r="332">
      <c r="A332" s="621" t="n">
        <v>330</v>
      </c>
      <c r="B332" s="309" t="n">
        <v>705</v>
      </c>
      <c r="C332" s="309" t="n">
        <v>705</v>
      </c>
      <c r="D332" s="309" t="inlineStr"/>
      <c r="E332" s="309" t="inlineStr"/>
      <c r="F332" s="309" t="inlineStr"/>
      <c r="G332" s="309" t="inlineStr"/>
      <c r="H332" s="309" t="inlineStr"/>
    </row>
    <row r="333">
      <c r="A333" s="621" t="n">
        <v>331</v>
      </c>
      <c r="B333" s="309" t="inlineStr"/>
      <c r="C333" s="309" t="n">
        <v>809.3097440457038</v>
      </c>
      <c r="D333" s="309" t="inlineStr">
        <is>
          <t>{'Cu', 'aust_temp', 'ausf_czas', 'Mo', 'aust_czas', 'Ni', 'grubosc', 'Mn'}</t>
        </is>
      </c>
      <c r="E333" s="309" t="n">
        <v>16</v>
      </c>
      <c r="F333" s="309" t="inlineStr">
        <is>
          <t>['Rm', 'ausf_temp']</t>
        </is>
      </c>
      <c r="G333" s="309" t="inlineStr">
        <is>
          <t>[0.969542400692892, -0.9480921271019248]</t>
        </is>
      </c>
      <c r="H333" s="309" t="inlineStr">
        <is>
          <t>[642.0, 1205.0]</t>
        </is>
      </c>
    </row>
    <row r="334">
      <c r="A334" s="621" t="n">
        <v>332</v>
      </c>
      <c r="B334" s="309" t="inlineStr"/>
      <c r="C334" s="309" t="n">
        <v>854.7113951907662</v>
      </c>
      <c r="D334" s="309" t="inlineStr">
        <is>
          <t>{'Cu', 'aust_temp', 'ausf_czas', 'Mo', 'aust_czas', 'Ni', 'grubosc', 'Mn'}</t>
        </is>
      </c>
      <c r="E334" s="309" t="n">
        <v>16</v>
      </c>
      <c r="F334" s="309" t="inlineStr">
        <is>
          <t>['Rm', 'ausf_temp']</t>
        </is>
      </c>
      <c r="G334" s="309" t="inlineStr">
        <is>
          <t>[0.969542400692892, -0.9480921271019248]</t>
        </is>
      </c>
      <c r="H334" s="309" t="inlineStr">
        <is>
          <t>[642.0, 1205.0]</t>
        </is>
      </c>
    </row>
    <row r="335">
      <c r="A335" s="621" t="n">
        <v>333</v>
      </c>
      <c r="B335" s="309" t="inlineStr"/>
      <c r="C335" s="309" t="n">
        <v>778.334517743324</v>
      </c>
      <c r="D335" s="309" t="inlineStr">
        <is>
          <t>{'Cu', 'aust_temp', 'ausf_czas', 'Mo', 'aust_czas', 'Ni', 'grubosc', 'Mn'}</t>
        </is>
      </c>
      <c r="E335" s="309" t="n">
        <v>16</v>
      </c>
      <c r="F335" s="309" t="inlineStr">
        <is>
          <t>['Rm', 'ausf_temp']</t>
        </is>
      </c>
      <c r="G335" s="309" t="inlineStr">
        <is>
          <t>[0.969542400692892, -0.9480921271019248]</t>
        </is>
      </c>
      <c r="H335" s="309" t="inlineStr">
        <is>
          <t>[642.0, 1205.0]</t>
        </is>
      </c>
    </row>
    <row r="336">
      <c r="A336" s="621" t="n">
        <v>334</v>
      </c>
      <c r="B336" s="309" t="inlineStr"/>
      <c r="C336" s="309" t="n">
        <v>774.7211470266852</v>
      </c>
      <c r="D336" s="309" t="inlineStr">
        <is>
          <t>{'Cu', 'aust_temp', 'ausf_czas', 'Mo', 'aust_czas', 'Ni', 'grubosc', 'Mn'}</t>
        </is>
      </c>
      <c r="E336" s="309" t="n">
        <v>16</v>
      </c>
      <c r="F336" s="309" t="inlineStr">
        <is>
          <t>['Rm', 'ausf_temp']</t>
        </is>
      </c>
      <c r="G336" s="309" t="inlineStr">
        <is>
          <t>[0.969542400692892, -0.9480921271019248]</t>
        </is>
      </c>
      <c r="H336" s="309" t="inlineStr">
        <is>
          <t>[642.0, 1205.0]</t>
        </is>
      </c>
    </row>
    <row r="337">
      <c r="A337" s="621" t="n">
        <v>335</v>
      </c>
      <c r="B337" s="309" t="inlineStr"/>
      <c r="C337" s="309" t="n">
        <v>774.7211470266853</v>
      </c>
      <c r="D337" s="309" t="inlineStr">
        <is>
          <t>{'Cu', 'aust_temp', 'ausf_czas', 'Mo', 'aust_czas', 'Ni', 'grubosc', 'Mn'}</t>
        </is>
      </c>
      <c r="E337" s="309" t="n">
        <v>16</v>
      </c>
      <c r="F337" s="309" t="inlineStr">
        <is>
          <t>['Rm', 'ausf_temp']</t>
        </is>
      </c>
      <c r="G337" s="309" t="inlineStr">
        <is>
          <t>[0.969542400692892, -0.9480921271019248]</t>
        </is>
      </c>
      <c r="H337" s="309" t="inlineStr">
        <is>
          <t>[642.0, 1205.0]</t>
        </is>
      </c>
    </row>
    <row r="338">
      <c r="A338" s="621" t="n">
        <v>336</v>
      </c>
      <c r="B338" s="309" t="inlineStr"/>
      <c r="C338" s="309" t="n">
        <v>767.2830208740903</v>
      </c>
      <c r="D338" s="309" t="inlineStr">
        <is>
          <t>{'Cu', 'aust_temp', 'ausf_czas', 'Mo', 'aust_czas', 'Ni', 'grubosc', 'Mn'}</t>
        </is>
      </c>
      <c r="E338" s="309" t="n">
        <v>16</v>
      </c>
      <c r="F338" s="309" t="inlineStr">
        <is>
          <t>['Rm', 'ausf_temp']</t>
        </is>
      </c>
      <c r="G338" s="309" t="inlineStr">
        <is>
          <t>[0.969542400692892, -0.9480921271019248]</t>
        </is>
      </c>
      <c r="H338" s="309" t="inlineStr">
        <is>
          <t>[642.0, 1205.0]</t>
        </is>
      </c>
    </row>
    <row r="339">
      <c r="A339" s="621" t="n">
        <v>337</v>
      </c>
      <c r="B339" s="309" t="inlineStr"/>
      <c r="C339" s="309" t="n">
        <v>754.2569326770177</v>
      </c>
      <c r="D339" s="309" t="inlineStr">
        <is>
          <t>{'Cu', 'aust_temp', 'ausf_czas', 'Mo', 'aust_czas', 'Ni', 'grubosc', 'Mn'}</t>
        </is>
      </c>
      <c r="E339" s="309" t="n">
        <v>15</v>
      </c>
      <c r="F339" s="309" t="inlineStr">
        <is>
          <t>['Rm', 'ausf_temp']</t>
        </is>
      </c>
      <c r="G339" s="309" t="inlineStr">
        <is>
          <t>[0.9733836222732697, -0.9785321560413268]</t>
        </is>
      </c>
      <c r="H339" s="309" t="inlineStr">
        <is>
          <t>[642.0, 1205.0]</t>
        </is>
      </c>
    </row>
    <row r="340">
      <c r="A340" s="621" t="n">
        <v>338</v>
      </c>
      <c r="B340" s="309" t="inlineStr"/>
      <c r="C340" s="309" t="n">
        <v>744.7964202485194</v>
      </c>
      <c r="D340" s="309" t="inlineStr">
        <is>
          <t>{'Cu', 'aust_temp', 'ausf_czas', 'Mo', 'aust_czas', 'Ni', 'grubosc', 'Mn'}</t>
        </is>
      </c>
      <c r="E340" s="309" t="n">
        <v>16</v>
      </c>
      <c r="F340" s="309" t="inlineStr">
        <is>
          <t>['Rm', 'ausf_temp']</t>
        </is>
      </c>
      <c r="G340" s="309" t="inlineStr">
        <is>
          <t>[0.969542400692892, -0.9480921271019248]</t>
        </is>
      </c>
      <c r="H340" s="309" t="inlineStr">
        <is>
          <t>[642.0, 1205.0]</t>
        </is>
      </c>
    </row>
    <row r="341">
      <c r="A341" s="621" t="n">
        <v>339</v>
      </c>
      <c r="B341" s="309" t="inlineStr"/>
      <c r="C341" s="309" t="n">
        <v>735.3295615545371</v>
      </c>
      <c r="D341" s="309" t="inlineStr">
        <is>
          <t>{'Cu', 'aust_temp', 'ausf_czas', 'Mo', 'aust_czas', 'Ni', 'grubosc', 'Mn'}</t>
        </is>
      </c>
      <c r="E341" s="309" t="n">
        <v>16</v>
      </c>
      <c r="F341" s="309" t="inlineStr">
        <is>
          <t>['Rm', 'ausf_temp']</t>
        </is>
      </c>
      <c r="G341" s="309" t="inlineStr">
        <is>
          <t>[0.969542400692892, -0.9480921271019248]</t>
        </is>
      </c>
      <c r="H341" s="309" t="inlineStr">
        <is>
          <t>[642.0, 1205.0]</t>
        </is>
      </c>
    </row>
    <row r="342">
      <c r="A342" s="621" t="n">
        <v>340</v>
      </c>
      <c r="B342" s="309" t="inlineStr"/>
      <c r="C342" s="309" t="n">
        <v>735.3295615545371</v>
      </c>
      <c r="D342" s="309" t="inlineStr">
        <is>
          <t>{'Cu', 'aust_temp', 'ausf_czas', 'Mo', 'aust_czas', 'Ni', 'grubosc', 'Mn'}</t>
        </is>
      </c>
      <c r="E342" s="309" t="n">
        <v>16</v>
      </c>
      <c r="F342" s="309" t="inlineStr">
        <is>
          <t>['Rm', 'ausf_temp']</t>
        </is>
      </c>
      <c r="G342" s="309" t="inlineStr">
        <is>
          <t>[0.969542400692892, -0.9480921271019248]</t>
        </is>
      </c>
      <c r="H342" s="309" t="inlineStr">
        <is>
          <t>[642.0, 1205.0]</t>
        </is>
      </c>
    </row>
    <row r="343">
      <c r="A343" s="621" t="n">
        <v>341</v>
      </c>
      <c r="B343" s="309" t="inlineStr"/>
      <c r="C343" s="309" t="n">
        <v>756.8607392544412</v>
      </c>
      <c r="D343" s="309" t="inlineStr">
        <is>
          <t>{'Cu', 'aust_temp', 'ausf_czas', 'Mo', 'aust_czas', 'Ni', 'grubosc', 'Mn'}</t>
        </is>
      </c>
      <c r="E343" s="309" t="n">
        <v>16</v>
      </c>
      <c r="F343" s="309" t="inlineStr">
        <is>
          <t>['Rm', 'ausf_temp']</t>
        </is>
      </c>
      <c r="G343" s="309" t="inlineStr">
        <is>
          <t>[0.969542400692892, -0.9480921271019248]</t>
        </is>
      </c>
      <c r="H343" s="309" t="inlineStr">
        <is>
          <t>[642.0, 1205.0]</t>
        </is>
      </c>
    </row>
    <row r="344">
      <c r="A344" s="621" t="n">
        <v>342</v>
      </c>
      <c r="B344" s="309" t="inlineStr"/>
      <c r="C344" s="309" t="n">
        <v>659.7156506561208</v>
      </c>
      <c r="D344" s="309" t="inlineStr">
        <is>
          <t>{'Cu', 'aust_temp', 'ausf_czas', 'Mo', 'aust_czas', 'Ni', 'grubosc', 'Mn'}</t>
        </is>
      </c>
      <c r="E344" s="309" t="n">
        <v>16</v>
      </c>
      <c r="F344" s="309" t="inlineStr">
        <is>
          <t>['Rm', 'ausf_temp']</t>
        </is>
      </c>
      <c r="G344" s="309" t="inlineStr">
        <is>
          <t>[0.969542400692892, -0.9480921271019248]</t>
        </is>
      </c>
      <c r="H344" s="309" t="inlineStr">
        <is>
          <t>[642.0, 1205.0]</t>
        </is>
      </c>
    </row>
    <row r="345">
      <c r="A345" s="621" t="n">
        <v>343</v>
      </c>
      <c r="B345" s="309" t="inlineStr"/>
      <c r="C345" s="309" t="n">
        <v>652.4308256265516</v>
      </c>
      <c r="D345" s="309" t="inlineStr">
        <is>
          <t>{'Cu', 'aust_temp', 'ausf_czas', 'Mo', 'aust_czas', 'Ni', 'grubosc', 'Mn'}</t>
        </is>
      </c>
      <c r="E345" s="309" t="n">
        <v>16</v>
      </c>
      <c r="F345" s="309" t="inlineStr">
        <is>
          <t>['Rm', 'ausf_temp']</t>
        </is>
      </c>
      <c r="G345" s="309" t="inlineStr">
        <is>
          <t>[0.969542400692892, -0.9480921271019248]</t>
        </is>
      </c>
      <c r="H345" s="309" t="inlineStr">
        <is>
          <t>[642.0, 1205.0]</t>
        </is>
      </c>
    </row>
    <row r="346">
      <c r="A346" s="621" t="n">
        <v>344</v>
      </c>
      <c r="B346" s="309" t="inlineStr"/>
      <c r="C346" s="309" t="n">
        <v>623.9752224221641</v>
      </c>
      <c r="D346" s="309" t="inlineStr">
        <is>
          <t>{'Cu', 'aust_temp', 'ausf_czas', 'Mo', 'aust_czas', 'Ni', 'grubosc', 'Mn'}</t>
        </is>
      </c>
      <c r="E346" s="309" t="n">
        <v>15</v>
      </c>
      <c r="F346" s="309" t="inlineStr">
        <is>
          <t>['Rm', 'ausf_temp']</t>
        </is>
      </c>
      <c r="G346" s="309" t="inlineStr">
        <is>
          <t>[0.9733836222732697, -0.9785321560413268]</t>
        </is>
      </c>
      <c r="H346" s="309" t="inlineStr">
        <is>
          <t>[642.0, 1205.0]</t>
        </is>
      </c>
    </row>
    <row r="347">
      <c r="A347" s="621" t="n">
        <v>345</v>
      </c>
      <c r="B347" s="309" t="inlineStr"/>
      <c r="C347" s="309" t="n">
        <v>636.4015258562969</v>
      </c>
      <c r="D347" s="309" t="inlineStr">
        <is>
          <t>{'Cu', 'aust_temp', 'ausf_czas', 'Mo', 'aust_czas', 'Ni', 'grubosc', 'Mn'}</t>
        </is>
      </c>
      <c r="E347" s="309" t="n">
        <v>16</v>
      </c>
      <c r="F347" s="309" t="inlineStr">
        <is>
          <t>['Rm', 'ausf_temp']</t>
        </is>
      </c>
      <c r="G347" s="309" t="inlineStr">
        <is>
          <t>[0.969542400692892, -0.9480921271019248]</t>
        </is>
      </c>
      <c r="H347" s="309" t="inlineStr">
        <is>
          <t>[642.0, 1205.0]</t>
        </is>
      </c>
    </row>
    <row r="348">
      <c r="A348" s="621" t="n">
        <v>346</v>
      </c>
      <c r="B348" s="309" t="inlineStr"/>
      <c r="C348" s="309" t="n">
        <v>615.9477279183079</v>
      </c>
      <c r="D348" s="309" t="inlineStr">
        <is>
          <t>{'Cu', 'aust_temp', 'ausf_czas', 'Mo', 'aust_czas', 'Ni', 'grubosc', 'Mn'}</t>
        </is>
      </c>
      <c r="E348" s="309" t="n">
        <v>16</v>
      </c>
      <c r="F348" s="309" t="inlineStr">
        <is>
          <t>['Rm', 'ausf_temp']</t>
        </is>
      </c>
      <c r="G348" s="309" t="inlineStr">
        <is>
          <t>[0.969542400692892, -0.9480921271019248]</t>
        </is>
      </c>
      <c r="H348" s="309" t="inlineStr">
        <is>
          <t>[642.0, 1205.0]</t>
        </is>
      </c>
    </row>
    <row r="349">
      <c r="A349" s="621" t="n">
        <v>347</v>
      </c>
      <c r="B349" s="309" t="inlineStr"/>
      <c r="C349" s="309" t="n">
        <v>615.9477279183078</v>
      </c>
      <c r="D349" s="309" t="inlineStr">
        <is>
          <t>{'Cu', 'aust_temp', 'ausf_czas', 'Mo', 'aust_czas', 'Ni', 'grubosc', 'Mn'}</t>
        </is>
      </c>
      <c r="E349" s="309" t="n">
        <v>16</v>
      </c>
      <c r="F349" s="309" t="inlineStr">
        <is>
          <t>['Rm', 'ausf_temp']</t>
        </is>
      </c>
      <c r="G349" s="309" t="inlineStr">
        <is>
          <t>[0.969542400692892, -0.9480921271019248]</t>
        </is>
      </c>
      <c r="H349" s="309" t="inlineStr">
        <is>
          <t>[642.0, 1205.0]</t>
        </is>
      </c>
    </row>
    <row r="350">
      <c r="A350" s="621" t="n">
        <v>348</v>
      </c>
      <c r="B350" s="309" t="inlineStr"/>
      <c r="C350" s="309" t="n">
        <v>1119.737636138379</v>
      </c>
      <c r="D350" s="309" t="inlineStr">
        <is>
          <t>{'Cu', 'aust_temp', 'ausf_czas', 'Mo', 'aust_czas', 'Ni', 'grubosc', 'Mn'}</t>
        </is>
      </c>
      <c r="E350" s="309" t="n">
        <v>16</v>
      </c>
      <c r="F350" s="309" t="inlineStr">
        <is>
          <t>['Rm', 'ausf_temp']</t>
        </is>
      </c>
      <c r="G350" s="309" t="inlineStr">
        <is>
          <t>[0.969542400692892, -0.9480921271019248]</t>
        </is>
      </c>
      <c r="H350" s="309" t="inlineStr">
        <is>
          <t>[642.0, 1205.0]</t>
        </is>
      </c>
    </row>
    <row r="351">
      <c r="A351" s="621" t="n">
        <v>349</v>
      </c>
      <c r="B351" s="309" t="inlineStr"/>
      <c r="C351" s="309" t="n">
        <v>1119.737636138379</v>
      </c>
      <c r="D351" s="309" t="inlineStr">
        <is>
          <t>{'Cu', 'aust_temp', 'ausf_czas', 'Mo', 'aust_czas', 'Ni', 'grubosc', 'Mn'}</t>
        </is>
      </c>
      <c r="E351" s="309" t="n">
        <v>16</v>
      </c>
      <c r="F351" s="309" t="inlineStr">
        <is>
          <t>['Rm', 'ausf_temp']</t>
        </is>
      </c>
      <c r="G351" s="309" t="inlineStr">
        <is>
          <t>[0.969542400692892, -0.9480921271019248]</t>
        </is>
      </c>
      <c r="H351" s="309" t="inlineStr">
        <is>
          <t>[642.0, 1205.0]</t>
        </is>
      </c>
    </row>
    <row r="352">
      <c r="A352" s="621" t="n">
        <v>350</v>
      </c>
      <c r="B352" s="309" t="inlineStr"/>
      <c r="C352" s="309" t="n">
        <v>1111.839606616706</v>
      </c>
      <c r="D352" s="309" t="inlineStr">
        <is>
          <t>{'Cu', 'aust_temp', 'ausf_czas', 'Mo', 'aust_czas', 'Ni', 'grubosc', 'Mn'}</t>
        </is>
      </c>
      <c r="E352" s="309" t="n">
        <v>16</v>
      </c>
      <c r="F352" s="309" t="inlineStr">
        <is>
          <t>['Rm', 'ausf_temp']</t>
        </is>
      </c>
      <c r="G352" s="309" t="inlineStr">
        <is>
          <t>[0.969542400692892, -0.9480921271019248]</t>
        </is>
      </c>
      <c r="H352" s="309" t="inlineStr">
        <is>
          <t>[642.0, 1205.0]</t>
        </is>
      </c>
    </row>
    <row r="353">
      <c r="A353" s="621" t="n">
        <v>351</v>
      </c>
      <c r="B353" s="309" t="inlineStr"/>
      <c r="C353" s="309" t="n">
        <v>1128.567911433321</v>
      </c>
      <c r="D353" s="309" t="inlineStr">
        <is>
          <t>{'Cu', 'aust_temp', 'ausf_czas', 'Mo', 'aust_czas', 'Ni', 'grubosc', 'Mn'}</t>
        </is>
      </c>
      <c r="E353" s="309" t="n">
        <v>16</v>
      </c>
      <c r="F353" s="309" t="inlineStr">
        <is>
          <t>['Rm', 'ausf_temp']</t>
        </is>
      </c>
      <c r="G353" s="309" t="inlineStr">
        <is>
          <t>[0.969542400692892, -0.9480921271019248]</t>
        </is>
      </c>
      <c r="H353" s="309" t="inlineStr">
        <is>
          <t>[642.0, 1205.0]</t>
        </is>
      </c>
    </row>
    <row r="354">
      <c r="A354" s="621" t="n">
        <v>352</v>
      </c>
      <c r="B354" s="309" t="inlineStr"/>
      <c r="C354" s="309" t="n">
        <v>1103.918170276781</v>
      </c>
      <c r="D354" s="309" t="inlineStr">
        <is>
          <t>{'Cu', 'aust_temp', 'ausf_czas', 'Mo', 'aust_czas', 'Ni', 'grubosc', 'Mn'}</t>
        </is>
      </c>
      <c r="E354" s="309" t="n">
        <v>16</v>
      </c>
      <c r="F354" s="309" t="inlineStr">
        <is>
          <t>['Rm', 'ausf_temp']</t>
        </is>
      </c>
      <c r="G354" s="309" t="inlineStr">
        <is>
          <t>[0.969542400692892, -0.9480921271019248]</t>
        </is>
      </c>
      <c r="H354" s="309" t="inlineStr">
        <is>
          <t>[642.0, 1205.0]</t>
        </is>
      </c>
    </row>
    <row r="355">
      <c r="A355" s="621" t="n">
        <v>353</v>
      </c>
      <c r="B355" s="309" t="inlineStr"/>
      <c r="C355" s="309" t="n">
        <v>1093.475062463225</v>
      </c>
      <c r="D355" s="309" t="inlineStr">
        <is>
          <t>{'Cu', 'aust_temp', 'ausf_czas', 'Mo', 'aust_czas', 'Ni', 'grubosc', 'Mn'}</t>
        </is>
      </c>
      <c r="E355" s="309" t="n">
        <v>16</v>
      </c>
      <c r="F355" s="309" t="inlineStr">
        <is>
          <t>['Rm', 'ausf_temp']</t>
        </is>
      </c>
      <c r="G355" s="309" t="inlineStr">
        <is>
          <t>[0.969542400692892, -0.9480921271019248]</t>
        </is>
      </c>
      <c r="H355" s="309" t="inlineStr">
        <is>
          <t>[642.0, 1205.0]</t>
        </is>
      </c>
    </row>
    <row r="356">
      <c r="A356" s="621" t="n">
        <v>354</v>
      </c>
      <c r="B356" s="309" t="inlineStr"/>
      <c r="C356" s="309" t="n">
        <v>1093.475062463225</v>
      </c>
      <c r="D356" s="309" t="inlineStr">
        <is>
          <t>{'Cu', 'aust_temp', 'ausf_czas', 'Mo', 'aust_czas', 'Ni', 'grubosc', 'Mn'}</t>
        </is>
      </c>
      <c r="E356" s="309" t="n">
        <v>16</v>
      </c>
      <c r="F356" s="309" t="inlineStr">
        <is>
          <t>['Rm', 'ausf_temp']</t>
        </is>
      </c>
      <c r="G356" s="309" t="inlineStr">
        <is>
          <t>[0.969542400692892, -0.9480921271019248]</t>
        </is>
      </c>
      <c r="H356" s="309" t="inlineStr">
        <is>
          <t>[642.0, 1205.0]</t>
        </is>
      </c>
    </row>
    <row r="357">
      <c r="A357" s="621" t="n">
        <v>355</v>
      </c>
      <c r="B357" s="309" t="inlineStr"/>
      <c r="C357" s="309" t="n">
        <v>1004.732139767814</v>
      </c>
      <c r="D357" s="309" t="inlineStr">
        <is>
          <t>{'Cu', 'aust_temp', 'ausf_czas', 'Mo', 'aust_czas', 'Ni', 'grubosc', 'Mn'}</t>
        </is>
      </c>
      <c r="E357" s="309" t="n">
        <v>16</v>
      </c>
      <c r="F357" s="309" t="inlineStr">
        <is>
          <t>['Rm', 'ausf_temp']</t>
        </is>
      </c>
      <c r="G357" s="309" t="inlineStr">
        <is>
          <t>[0.969542400692892, -0.9480921271019248]</t>
        </is>
      </c>
      <c r="H357" s="309" t="inlineStr">
        <is>
          <t>[642.0, 1205.0]</t>
        </is>
      </c>
    </row>
    <row r="358">
      <c r="A358" s="621" t="n">
        <v>356</v>
      </c>
      <c r="B358" s="309" t="inlineStr"/>
      <c r="C358" s="309" t="n">
        <v>1004.732139767815</v>
      </c>
      <c r="D358" s="309" t="inlineStr">
        <is>
          <t>{'Cu', 'aust_temp', 'ausf_czas', 'Mo', 'aust_czas', 'Ni', 'grubosc', 'Mn'}</t>
        </is>
      </c>
      <c r="E358" s="309" t="n">
        <v>16</v>
      </c>
      <c r="F358" s="309" t="inlineStr">
        <is>
          <t>['Rm', 'ausf_temp']</t>
        </is>
      </c>
      <c r="G358" s="309" t="inlineStr">
        <is>
          <t>[0.969542400692892, -0.9480921271019248]</t>
        </is>
      </c>
      <c r="H358" s="309" t="inlineStr">
        <is>
          <t>[642.0, 1205.0]</t>
        </is>
      </c>
    </row>
    <row r="359">
      <c r="A359" s="621" t="n">
        <v>357</v>
      </c>
      <c r="B359" s="309" t="inlineStr"/>
      <c r="C359" s="309" t="n">
        <v>996.9874113691676</v>
      </c>
      <c r="D359" s="309" t="inlineStr">
        <is>
          <t>{'Cu', 'aust_temp', 'ausf_czas', 'Mo', 'aust_czas', 'Ni', 'grubosc', 'Mn'}</t>
        </is>
      </c>
      <c r="E359" s="309" t="n">
        <v>16</v>
      </c>
      <c r="F359" s="309" t="inlineStr">
        <is>
          <t>['Rm', 'ausf_temp']</t>
        </is>
      </c>
      <c r="G359" s="309" t="inlineStr">
        <is>
          <t>[0.969542400692892, -0.9480921271019248]</t>
        </is>
      </c>
      <c r="H359" s="309" t="inlineStr">
        <is>
          <t>[642.0, 1205.0]</t>
        </is>
      </c>
    </row>
    <row r="360">
      <c r="A360" s="621" t="n">
        <v>358</v>
      </c>
      <c r="B360" s="309" t="inlineStr"/>
      <c r="C360" s="309" t="n">
        <v>993.8996595297016</v>
      </c>
      <c r="D360" s="309" t="inlineStr">
        <is>
          <t>{'Cu', 'aust_temp', 'ausf_czas', 'Mo', 'aust_czas', 'Ni', 'grubosc', 'Mn'}</t>
        </is>
      </c>
      <c r="E360" s="309" t="n">
        <v>16</v>
      </c>
      <c r="F360" s="309" t="inlineStr">
        <is>
          <t>['Rm', 'ausf_temp']</t>
        </is>
      </c>
      <c r="G360" s="309" t="inlineStr">
        <is>
          <t>[0.969542400692892, -0.9480921271019248]</t>
        </is>
      </c>
      <c r="H360" s="309" t="inlineStr">
        <is>
          <t>[642.0, 1205.0]</t>
        </is>
      </c>
    </row>
    <row r="361">
      <c r="A361" s="621" t="n">
        <v>359</v>
      </c>
      <c r="B361" s="309" t="inlineStr"/>
      <c r="C361" s="309" t="n">
        <v>981.0284584481874</v>
      </c>
      <c r="D361" s="309" t="inlineStr">
        <is>
          <t>{'Cu', 'aust_temp', 'ausf_czas', 'Mo', 'aust_czas', 'Ni', 'grubosc', 'Mn'}</t>
        </is>
      </c>
      <c r="E361" s="309" t="n">
        <v>16</v>
      </c>
      <c r="F361" s="309" t="inlineStr">
        <is>
          <t>['Rm', 'ausf_temp']</t>
        </is>
      </c>
      <c r="G361" s="309" t="inlineStr">
        <is>
          <t>[0.969542400692892, -0.9480921271019248]</t>
        </is>
      </c>
      <c r="H361" s="309" t="inlineStr">
        <is>
          <t>[642.0, 1205.0]</t>
        </is>
      </c>
    </row>
    <row r="362">
      <c r="A362" s="621" t="n">
        <v>360</v>
      </c>
      <c r="B362" s="309" t="inlineStr"/>
      <c r="C362" s="309" t="n">
        <v>974.0932288269955</v>
      </c>
      <c r="D362" s="309" t="inlineStr">
        <is>
          <t>{'Cu', 'aust_temp', 'ausf_czas', 'Mo', 'aust_czas', 'Ni', 'grubosc', 'Mn'}</t>
        </is>
      </c>
      <c r="E362" s="309" t="n">
        <v>16</v>
      </c>
      <c r="F362" s="309" t="inlineStr">
        <is>
          <t>['Rm', 'ausf_temp']</t>
        </is>
      </c>
      <c r="G362" s="309" t="inlineStr">
        <is>
          <t>[0.969542400692892, -0.9480921271019248]</t>
        </is>
      </c>
      <c r="H362" s="309" t="inlineStr">
        <is>
          <t>[642.0, 1205.0]</t>
        </is>
      </c>
    </row>
    <row r="363">
      <c r="A363" s="621" t="n">
        <v>361</v>
      </c>
      <c r="B363" s="309" t="inlineStr"/>
      <c r="C363" s="309" t="n">
        <v>974.0932288269956</v>
      </c>
      <c r="D363" s="309" t="inlineStr">
        <is>
          <t>{'Cu', 'aust_temp', 'ausf_czas', 'Mo', 'aust_czas', 'Ni', 'grubosc', 'Mn'}</t>
        </is>
      </c>
      <c r="E363" s="309" t="n">
        <v>16</v>
      </c>
      <c r="F363" s="309" t="inlineStr">
        <is>
          <t>['Rm', 'ausf_temp']</t>
        </is>
      </c>
      <c r="G363" s="309" t="inlineStr">
        <is>
          <t>[0.969542400692892, -0.9480921271019248]</t>
        </is>
      </c>
      <c r="H363" s="309" t="inlineStr">
        <is>
          <t>[642.0, 1205.0]</t>
        </is>
      </c>
    </row>
    <row r="364">
      <c r="A364" s="621" t="n">
        <v>362</v>
      </c>
      <c r="B364" s="309" t="inlineStr"/>
      <c r="C364" s="309" t="n">
        <v>889.7266433972499</v>
      </c>
      <c r="D364" s="309" t="inlineStr">
        <is>
          <t>{'Cu', 'aust_temp', 'ausf_czas', 'Mo', 'aust_czas', 'Ni', 'grubosc', 'Mn'}</t>
        </is>
      </c>
      <c r="E364" s="309" t="n">
        <v>16</v>
      </c>
      <c r="F364" s="309" t="inlineStr">
        <is>
          <t>['Rm', 'ausf_temp']</t>
        </is>
      </c>
      <c r="G364" s="309" t="inlineStr">
        <is>
          <t>[0.969542400692892, -0.9480921271019248]</t>
        </is>
      </c>
      <c r="H364" s="309" t="inlineStr">
        <is>
          <t>[642.0, 1205.0]</t>
        </is>
      </c>
    </row>
    <row r="365">
      <c r="A365" s="621" t="n">
        <v>363</v>
      </c>
      <c r="B365" s="309" t="inlineStr"/>
      <c r="C365" s="309" t="n">
        <v>889.7266433972502</v>
      </c>
      <c r="D365" s="309" t="inlineStr">
        <is>
          <t>{'Cu', 'aust_temp', 'ausf_czas', 'Mo', 'aust_czas', 'Ni', 'grubosc', 'Mn'}</t>
        </is>
      </c>
      <c r="E365" s="309" t="n">
        <v>16</v>
      </c>
      <c r="F365" s="309" t="inlineStr">
        <is>
          <t>['Rm', 'ausf_temp']</t>
        </is>
      </c>
      <c r="G365" s="309" t="inlineStr">
        <is>
          <t>[0.969542400692892, -0.9480921271019248]</t>
        </is>
      </c>
      <c r="H365" s="309" t="inlineStr">
        <is>
          <t>[642.0, 1205.0]</t>
        </is>
      </c>
    </row>
    <row r="366">
      <c r="A366" s="621" t="n">
        <v>364</v>
      </c>
      <c r="B366" s="309" t="inlineStr"/>
      <c r="C366" s="309" t="n">
        <v>882.1352161216288</v>
      </c>
      <c r="D366" s="309" t="inlineStr">
        <is>
          <t>{'Cu', 'aust_temp', 'ausf_czas', 'Mo', 'aust_czas', 'Ni', 'grubosc', 'Mn'}</t>
        </is>
      </c>
      <c r="E366" s="309" t="n">
        <v>16</v>
      </c>
      <c r="F366" s="309" t="inlineStr">
        <is>
          <t>['Rm', 'ausf_temp']</t>
        </is>
      </c>
      <c r="G366" s="309" t="inlineStr">
        <is>
          <t>[0.969542400692892, -0.9480921271019248]</t>
        </is>
      </c>
      <c r="H366" s="309" t="inlineStr">
        <is>
          <t>[642.0, 1205.0]</t>
        </is>
      </c>
    </row>
    <row r="367">
      <c r="A367" s="621" t="n">
        <v>365</v>
      </c>
      <c r="B367" s="309" t="inlineStr"/>
      <c r="C367" s="309" t="n">
        <v>859.2314076260822</v>
      </c>
      <c r="D367" s="309" t="inlineStr">
        <is>
          <t>{'Cu', 'aust_temp', 'ausf_czas', 'Mo', 'aust_czas', 'Ni', 'grubosc', 'Mn'}</t>
        </is>
      </c>
      <c r="E367" s="309" t="n">
        <v>16</v>
      </c>
      <c r="F367" s="309" t="inlineStr">
        <is>
          <t>['Rm', 'ausf_temp']</t>
        </is>
      </c>
      <c r="G367" s="309" t="inlineStr">
        <is>
          <t>[0.969542400692892, -0.9480921271019248]</t>
        </is>
      </c>
      <c r="H367" s="309" t="inlineStr">
        <is>
          <t>[642.0, 1205.0]</t>
        </is>
      </c>
    </row>
    <row r="368">
      <c r="A368" s="621" t="n">
        <v>366</v>
      </c>
      <c r="B368" s="309" t="inlineStr"/>
      <c r="C368" s="309" t="n">
        <v>751.6614062051633</v>
      </c>
      <c r="D368" s="309" t="inlineStr">
        <is>
          <t>{'Cu', 'aust_temp', 'ausf_czas', 'Mo', 'aust_czas', 'Ni', 'grubosc', 'Mn'}</t>
        </is>
      </c>
      <c r="E368" s="309" t="n">
        <v>16</v>
      </c>
      <c r="F368" s="309" t="inlineStr">
        <is>
          <t>['Rm', 'ausf_temp']</t>
        </is>
      </c>
      <c r="G368" s="309" t="inlineStr">
        <is>
          <t>[0.969542400692892, -0.9480921271019248]</t>
        </is>
      </c>
      <c r="H368" s="309" t="inlineStr">
        <is>
          <t>[642.0, 1205.0]</t>
        </is>
      </c>
    </row>
    <row r="369">
      <c r="A369" s="621" t="n">
        <v>367</v>
      </c>
      <c r="B369" s="309" t="inlineStr"/>
      <c r="C369" s="309" t="n">
        <v>854.7113951907662</v>
      </c>
      <c r="D369" s="309" t="inlineStr">
        <is>
          <t>{'Cu', 'aust_temp', 'ausf_czas', 'Mo', 'aust_czas', 'Ni', 'grubosc', 'Mn'}</t>
        </is>
      </c>
      <c r="E369" s="309" t="n">
        <v>16</v>
      </c>
      <c r="F369" s="309" t="inlineStr">
        <is>
          <t>['Rm', 'ausf_temp']</t>
        </is>
      </c>
      <c r="G369" s="309" t="inlineStr">
        <is>
          <t>[0.969542400692892, -0.9480921271019248]</t>
        </is>
      </c>
      <c r="H369" s="309" t="inlineStr">
        <is>
          <t>[642.0, 1205.0]</t>
        </is>
      </c>
    </row>
    <row r="370">
      <c r="A370" s="621" t="n">
        <v>368</v>
      </c>
      <c r="B370" s="309" t="inlineStr"/>
      <c r="C370" s="309" t="n">
        <v>854.7113951907664</v>
      </c>
      <c r="D370" s="309" t="inlineStr">
        <is>
          <t>{'Cu', 'aust_temp', 'ausf_czas', 'Mo', 'aust_czas', 'Ni', 'grubosc', 'Mn'}</t>
        </is>
      </c>
      <c r="E370" s="309" t="n">
        <v>16</v>
      </c>
      <c r="F370" s="309" t="inlineStr">
        <is>
          <t>['Rm', 'ausf_temp']</t>
        </is>
      </c>
      <c r="G370" s="309" t="inlineStr">
        <is>
          <t>[0.969542400692892, -0.9480921271019248]</t>
        </is>
      </c>
      <c r="H370" s="309" t="inlineStr">
        <is>
          <t>[642.0, 1205.0]</t>
        </is>
      </c>
    </row>
    <row r="371">
      <c r="A371" s="621" t="n">
        <v>369</v>
      </c>
      <c r="B371" s="309" t="inlineStr"/>
      <c r="C371" s="309" t="n">
        <v>774.7211470266852</v>
      </c>
      <c r="D371" s="309" t="inlineStr">
        <is>
          <t>{'Cu', 'aust_temp', 'ausf_czas', 'Mo', 'aust_czas', 'Ni', 'grubosc', 'Mn'}</t>
        </is>
      </c>
      <c r="E371" s="309" t="n">
        <v>16</v>
      </c>
      <c r="F371" s="309" t="inlineStr">
        <is>
          <t>['Rm', 'ausf_temp']</t>
        </is>
      </c>
      <c r="G371" s="309" t="inlineStr">
        <is>
          <t>[0.969542400692892, -0.9480921271019248]</t>
        </is>
      </c>
      <c r="H371" s="309" t="inlineStr">
        <is>
          <t>[642.0, 1205.0]</t>
        </is>
      </c>
    </row>
    <row r="372">
      <c r="A372" s="621" t="n">
        <v>370</v>
      </c>
      <c r="B372" s="309" t="inlineStr"/>
      <c r="C372" s="309" t="n">
        <v>774.7211470266853</v>
      </c>
      <c r="D372" s="309" t="inlineStr">
        <is>
          <t>{'Cu', 'aust_temp', 'ausf_czas', 'Mo', 'aust_czas', 'Ni', 'grubosc', 'Mn'}</t>
        </is>
      </c>
      <c r="E372" s="309" t="n">
        <v>16</v>
      </c>
      <c r="F372" s="309" t="inlineStr">
        <is>
          <t>['Rm', 'ausf_temp']</t>
        </is>
      </c>
      <c r="G372" s="309" t="inlineStr">
        <is>
          <t>[0.969542400692892, -0.9480921271019248]</t>
        </is>
      </c>
      <c r="H372" s="309" t="inlineStr">
        <is>
          <t>[642.0, 1205.0]</t>
        </is>
      </c>
    </row>
    <row r="373">
      <c r="A373" s="621" t="n">
        <v>371</v>
      </c>
      <c r="B373" s="309" t="inlineStr"/>
      <c r="C373" s="309" t="n">
        <v>767.2830208740904</v>
      </c>
      <c r="D373" s="309" t="inlineStr">
        <is>
          <t>{'Cu', 'aust_temp', 'ausf_czas', 'Mo', 'aust_czas', 'Ni', 'grubosc', 'Mn'}</t>
        </is>
      </c>
      <c r="E373" s="309" t="n">
        <v>16</v>
      </c>
      <c r="F373" s="309" t="inlineStr">
        <is>
          <t>['Rm', 'ausf_temp']</t>
        </is>
      </c>
      <c r="G373" s="309" t="inlineStr">
        <is>
          <t>[0.969542400692892, -0.9480921271019248]</t>
        </is>
      </c>
      <c r="H373" s="309" t="inlineStr">
        <is>
          <t>[642.0, 1205.0]</t>
        </is>
      </c>
    </row>
    <row r="374">
      <c r="A374" s="621" t="n">
        <v>372</v>
      </c>
      <c r="B374" s="309" t="inlineStr"/>
      <c r="C374" s="309" t="n">
        <v>724.5631557224625</v>
      </c>
      <c r="D374" s="309" t="inlineStr">
        <is>
          <t>{'Cu', 'aust_temp', 'ausf_czas', 'Mo', 'aust_czas', 'Ni', 'grubosc', 'Mn'}</t>
        </is>
      </c>
      <c r="E374" s="309" t="n">
        <v>16</v>
      </c>
      <c r="F374" s="309" t="inlineStr">
        <is>
          <t>['Rm', 'ausf_temp']</t>
        </is>
      </c>
      <c r="G374" s="309" t="inlineStr">
        <is>
          <t>[0.969542400692892, -0.9480921271019248]</t>
        </is>
      </c>
      <c r="H374" s="309" t="inlineStr">
        <is>
          <t>[642.0, 1205.0]</t>
        </is>
      </c>
    </row>
    <row r="375">
      <c r="A375" s="621" t="n">
        <v>373</v>
      </c>
      <c r="B375" s="309" t="inlineStr"/>
      <c r="C375" s="309" t="n">
        <v>735.2490347910017</v>
      </c>
      <c r="D375" s="309" t="inlineStr">
        <is>
          <t>{'Cu', 'aust_temp', 'ausf_czas', 'Mo', 'aust_czas', 'Ni', 'grubosc', 'Mn'}</t>
        </is>
      </c>
      <c r="E375" s="309" t="n">
        <v>16</v>
      </c>
      <c r="F375" s="309" t="inlineStr">
        <is>
          <t>['Rm', 'ausf_temp']</t>
        </is>
      </c>
      <c r="G375" s="309" t="inlineStr">
        <is>
          <t>[0.969542400692892, -0.9480921271019248]</t>
        </is>
      </c>
      <c r="H375" s="309" t="inlineStr">
        <is>
          <t>[642.0, 1205.0]</t>
        </is>
      </c>
    </row>
    <row r="376">
      <c r="A376" s="621" t="n">
        <v>374</v>
      </c>
      <c r="B376" s="309" t="inlineStr"/>
      <c r="C376" s="309" t="n">
        <v>735.3295615545371</v>
      </c>
      <c r="D376" s="309" t="inlineStr">
        <is>
          <t>{'Cu', 'aust_temp', 'ausf_czas', 'Mo', 'aust_czas', 'Ni', 'grubosc', 'Mn'}</t>
        </is>
      </c>
      <c r="E376" s="309" t="n">
        <v>16</v>
      </c>
      <c r="F376" s="309" t="inlineStr">
        <is>
          <t>['Rm', 'ausf_temp']</t>
        </is>
      </c>
      <c r="G376" s="309" t="inlineStr">
        <is>
          <t>[0.969542400692892, -0.9480921271019248]</t>
        </is>
      </c>
      <c r="H376" s="309" t="inlineStr">
        <is>
          <t>[642.0, 1205.0]</t>
        </is>
      </c>
    </row>
    <row r="377">
      <c r="A377" s="621" t="n">
        <v>375</v>
      </c>
      <c r="B377" s="309" t="inlineStr"/>
      <c r="C377" s="309" t="n">
        <v>735.3295615545369</v>
      </c>
      <c r="D377" s="309" t="inlineStr">
        <is>
          <t>{'Cu', 'aust_temp', 'ausf_czas', 'Mo', 'aust_czas', 'Ni', 'grubosc', 'Mn'}</t>
        </is>
      </c>
      <c r="E377" s="309" t="n">
        <v>16</v>
      </c>
      <c r="F377" s="309" t="inlineStr">
        <is>
          <t>['Rm', 'ausf_temp']</t>
        </is>
      </c>
      <c r="G377" s="309" t="inlineStr">
        <is>
          <t>[0.969542400692892, -0.9480921271019248]</t>
        </is>
      </c>
      <c r="H377" s="309" t="inlineStr">
        <is>
          <t>[642.0, 1205.0]</t>
        </is>
      </c>
    </row>
    <row r="378">
      <c r="A378" s="621" t="n">
        <v>376</v>
      </c>
      <c r="B378" s="309" t="inlineStr"/>
      <c r="C378" s="309" t="n">
        <v>659.7156506561207</v>
      </c>
      <c r="D378" s="309" t="inlineStr">
        <is>
          <t>{'Cu', 'aust_temp', 'ausf_czas', 'Mo', 'aust_czas', 'Ni', 'grubosc', 'Mn'}</t>
        </is>
      </c>
      <c r="E378" s="309" t="n">
        <v>16</v>
      </c>
      <c r="F378" s="309" t="inlineStr">
        <is>
          <t>['Rm', 'ausf_temp']</t>
        </is>
      </c>
      <c r="G378" s="309" t="inlineStr">
        <is>
          <t>[0.969542400692892, -0.9480921271019248]</t>
        </is>
      </c>
      <c r="H378" s="309" t="inlineStr">
        <is>
          <t>[642.0, 1205.0]</t>
        </is>
      </c>
    </row>
    <row r="379">
      <c r="A379" s="621" t="n">
        <v>377</v>
      </c>
      <c r="B379" s="309" t="inlineStr"/>
      <c r="C379" s="309" t="n">
        <v>659.7156506561208</v>
      </c>
      <c r="D379" s="309" t="inlineStr">
        <is>
          <t>{'Cu', 'aust_temp', 'ausf_czas', 'Mo', 'aust_czas', 'Ni', 'grubosc', 'Mn'}</t>
        </is>
      </c>
      <c r="E379" s="309" t="n">
        <v>16</v>
      </c>
      <c r="F379" s="309" t="inlineStr">
        <is>
          <t>['Rm', 'ausf_temp']</t>
        </is>
      </c>
      <c r="G379" s="309" t="inlineStr">
        <is>
          <t>[0.969542400692892, -0.9480921271019248]</t>
        </is>
      </c>
      <c r="H379" s="309" t="inlineStr">
        <is>
          <t>[642.0, 1205.0]</t>
        </is>
      </c>
    </row>
    <row r="380">
      <c r="A380" s="621" t="n">
        <v>378</v>
      </c>
      <c r="B380" s="309" t="inlineStr"/>
      <c r="C380" s="309" t="n">
        <v>652.4308256265516</v>
      </c>
      <c r="D380" s="309" t="inlineStr">
        <is>
          <t>{'Cu', 'aust_temp', 'ausf_czas', 'Mo', 'aust_czas', 'Ni', 'grubosc', 'Mn'}</t>
        </is>
      </c>
      <c r="E380" s="309" t="n">
        <v>16</v>
      </c>
      <c r="F380" s="309" t="inlineStr">
        <is>
          <t>['Rm', 'ausf_temp']</t>
        </is>
      </c>
      <c r="G380" s="309" t="inlineStr">
        <is>
          <t>[0.969542400692892, -0.9480921271019248]</t>
        </is>
      </c>
      <c r="H380" s="309" t="inlineStr">
        <is>
          <t>[642.0, 1205.0]</t>
        </is>
      </c>
    </row>
    <row r="381">
      <c r="A381" s="621" t="n">
        <v>379</v>
      </c>
      <c r="B381" s="309" t="inlineStr"/>
      <c r="C381" s="309" t="n">
        <v>589.894903818843</v>
      </c>
      <c r="D381" s="309" t="inlineStr">
        <is>
          <t>{'Cu', 'aust_temp', 'ausf_czas', 'Mo', 'aust_czas', 'Ni', 'grubosc', 'Mn'}</t>
        </is>
      </c>
      <c r="E381" s="309" t="n">
        <v>16</v>
      </c>
      <c r="F381" s="309" t="inlineStr">
        <is>
          <t>['Rm', 'ausf_temp']</t>
        </is>
      </c>
      <c r="G381" s="309" t="inlineStr">
        <is>
          <t>[0.969542400692892, -0.9480921271019248]</t>
        </is>
      </c>
      <c r="H381" s="309" t="inlineStr">
        <is>
          <t>[642.0, 1205.0]</t>
        </is>
      </c>
    </row>
    <row r="382">
      <c r="A382" s="621" t="n">
        <v>380</v>
      </c>
      <c r="B382" s="309" t="inlineStr"/>
      <c r="C382" s="309" t="n">
        <v>612.3593229624089</v>
      </c>
      <c r="D382" s="309" t="inlineStr">
        <is>
          <t>{'Cu', 'aust_temp', 'ausf_czas', 'Mo', 'aust_czas', 'Ni', 'grubosc', 'Mn'}</t>
        </is>
      </c>
      <c r="E382" s="309" t="n">
        <v>16</v>
      </c>
      <c r="F382" s="309" t="inlineStr">
        <is>
          <t>['Rm', 'ausf_temp']</t>
        </is>
      </c>
      <c r="G382" s="309" t="inlineStr">
        <is>
          <t>[0.969542400692892, -0.9480921271019248]</t>
        </is>
      </c>
      <c r="H382" s="309" t="inlineStr">
        <is>
          <t>[642.0, 1205.0]</t>
        </is>
      </c>
    </row>
    <row r="383">
      <c r="A383" s="621" t="n">
        <v>381</v>
      </c>
      <c r="B383" s="309" t="inlineStr"/>
      <c r="C383" s="309" t="n">
        <v>615.9477279183079</v>
      </c>
      <c r="D383" s="309" t="inlineStr">
        <is>
          <t>{'Cu', 'aust_temp', 'ausf_czas', 'Mo', 'aust_czas', 'Ni', 'grubosc', 'Mn'}</t>
        </is>
      </c>
      <c r="E383" s="309" t="n">
        <v>16</v>
      </c>
      <c r="F383" s="309" t="inlineStr">
        <is>
          <t>['Rm', 'ausf_temp']</t>
        </is>
      </c>
      <c r="G383" s="309" t="inlineStr">
        <is>
          <t>[0.969542400692892, -0.9480921271019248]</t>
        </is>
      </c>
      <c r="H383" s="309" t="inlineStr">
        <is>
          <t>[642.0, 1205.0]</t>
        </is>
      </c>
    </row>
    <row r="384">
      <c r="A384" s="621" t="n">
        <v>382</v>
      </c>
      <c r="B384" s="309" t="inlineStr"/>
      <c r="C384" s="309" t="n">
        <v>615.9477279183077</v>
      </c>
      <c r="D384" s="309" t="inlineStr">
        <is>
          <t>{'Cu', 'aust_temp', 'ausf_czas', 'Mo', 'aust_czas', 'Ni', 'grubosc', 'Mn'}</t>
        </is>
      </c>
      <c r="E384" s="309" t="n">
        <v>16</v>
      </c>
      <c r="F384" s="309" t="inlineStr">
        <is>
          <t>['Rm', 'ausf_temp']</t>
        </is>
      </c>
      <c r="G384" s="309" t="inlineStr">
        <is>
          <t>[0.969542400692892, -0.9480921271019248]</t>
        </is>
      </c>
      <c r="H384" s="309" t="inlineStr">
        <is>
          <t>[642.0, 1205.0]</t>
        </is>
      </c>
    </row>
    <row r="385">
      <c r="A385" s="621" t="n">
        <v>383</v>
      </c>
      <c r="B385" s="309" t="inlineStr"/>
      <c r="C385" s="309" t="n">
        <v>787.2525836463169</v>
      </c>
      <c r="D385" s="309" t="inlineStr">
        <is>
          <t>{'Cu', 'aust_temp', 'ausf_czas', 'Mo', 'aust_czas', 'Ni', 'grubosc', 'Mn'}</t>
        </is>
      </c>
      <c r="E385" s="309" t="n">
        <v>17</v>
      </c>
      <c r="F385" s="309" t="inlineStr">
        <is>
          <t>['Rm', 'HB', 'ausf_temp']</t>
        </is>
      </c>
      <c r="G385" s="309" t="inlineStr">
        <is>
          <t>[0.987494372028296, 0.9405105582170771, -0.9016154843178025]</t>
        </is>
      </c>
      <c r="H385" s="309" t="inlineStr">
        <is>
          <t>[683.0, 1317.0]</t>
        </is>
      </c>
    </row>
    <row r="386">
      <c r="A386" s="621" t="n">
        <v>384</v>
      </c>
      <c r="B386" s="309" t="inlineStr"/>
      <c r="C386" s="309" t="n">
        <v>864.8683281865294</v>
      </c>
      <c r="D386" s="309" t="inlineStr">
        <is>
          <t>{'Cu', 'aust_temp', 'ausf_czas', 'Mo', 'aust_czas', 'Ni', 'grubosc', 'Mn'}</t>
        </is>
      </c>
      <c r="E386" s="309" t="n">
        <v>17</v>
      </c>
      <c r="F386" s="309" t="inlineStr">
        <is>
          <t>['Rm', 'HB', 'ausf_temp']</t>
        </is>
      </c>
      <c r="G386" s="309" t="inlineStr">
        <is>
          <t>[0.9874943720282959, 0.9405105582170767, -0.9016154843178023]</t>
        </is>
      </c>
      <c r="H386" s="309" t="inlineStr">
        <is>
          <t>[683.0, 1317.0]</t>
        </is>
      </c>
    </row>
    <row r="387">
      <c r="A387" s="621" t="n">
        <v>385</v>
      </c>
      <c r="B387" s="309" t="inlineStr"/>
      <c r="C387" s="309" t="n">
        <v>836.5904822381084</v>
      </c>
      <c r="D387" s="309" t="inlineStr">
        <is>
          <t>{'Cu', 'aust_temp', 'ausf_czas', 'Mo', 'aust_czas', 'Ni', 'grubosc', 'Mn'}</t>
        </is>
      </c>
      <c r="E387" s="309" t="n">
        <v>15</v>
      </c>
      <c r="F387" s="309" t="inlineStr">
        <is>
          <t>['Rm', 'HB', 'ausf_temp']</t>
        </is>
      </c>
      <c r="G387" s="309" t="inlineStr">
        <is>
          <t>[0.9886322729939471, 0.9513491940822844, -0.9163779037171971]</t>
        </is>
      </c>
      <c r="H387" s="309" t="inlineStr">
        <is>
          <t>[722.0, 1317.0]</t>
        </is>
      </c>
    </row>
    <row r="388">
      <c r="A388" s="621" t="n">
        <v>386</v>
      </c>
      <c r="B388" s="309" t="inlineStr"/>
      <c r="C388" s="309" t="n">
        <v>857.2885393843073</v>
      </c>
      <c r="D388" s="309" t="inlineStr">
        <is>
          <t>{'Cu', 'aust_temp', 'ausf_czas', 'Mo', 'aust_czas', 'Ni', 'grubosc', 'Mn'}</t>
        </is>
      </c>
      <c r="E388" s="309" t="n">
        <v>17</v>
      </c>
      <c r="F388" s="309" t="inlineStr">
        <is>
          <t>['Rm', 'HB', 'ausf_temp']</t>
        </is>
      </c>
      <c r="G388" s="309" t="inlineStr">
        <is>
          <t>[0.987494372028296, 0.9405105582170771, -0.9016154843178025]</t>
        </is>
      </c>
      <c r="H388" s="309" t="inlineStr">
        <is>
          <t>[683.0, 1317.0]</t>
        </is>
      </c>
    </row>
    <row r="389">
      <c r="A389" s="621" t="n">
        <v>387</v>
      </c>
      <c r="B389" s="309" t="inlineStr"/>
      <c r="C389" s="309" t="n">
        <v>844.670319555107</v>
      </c>
      <c r="D389" s="309" t="inlineStr">
        <is>
          <t>{'Cu', 'aust_temp', 'ausf_czas', 'Mo', 'aust_czas', 'Ni', 'grubosc', 'Mn'}</t>
        </is>
      </c>
      <c r="E389" s="309" t="n">
        <v>17</v>
      </c>
      <c r="F389" s="309" t="inlineStr">
        <is>
          <t>['Rm', 'HB', 'ausf_temp']</t>
        </is>
      </c>
      <c r="G389" s="309" t="inlineStr">
        <is>
          <t>[0.9874943720282959, 0.9405105582170767, -0.9016154843178023]</t>
        </is>
      </c>
      <c r="H389" s="309" t="inlineStr">
        <is>
          <t>[683.0, 1317.0]</t>
        </is>
      </c>
    </row>
    <row r="390">
      <c r="A390" s="621" t="n">
        <v>388</v>
      </c>
      <c r="B390" s="309" t="inlineStr"/>
      <c r="C390" s="309" t="n">
        <v>854.9782456906084</v>
      </c>
      <c r="D390" s="309" t="inlineStr">
        <is>
          <t>{'Cu', 'aust_temp', 'ausf_czas', 'Mo', 'aust_czas', 'Ni', 'grubosc', 'Mn'}</t>
        </is>
      </c>
      <c r="E390" s="309" t="n">
        <v>15</v>
      </c>
      <c r="F390" s="309" t="inlineStr">
        <is>
          <t>['Rm', 'HB', 'ausf_temp']</t>
        </is>
      </c>
      <c r="G390" s="309" t="inlineStr">
        <is>
          <t>[0.9886322729939471, 0.9513491940822844, -0.9163779037171971]</t>
        </is>
      </c>
      <c r="H390" s="309" t="inlineStr">
        <is>
          <t>[722.0, 1317.0]</t>
        </is>
      </c>
    </row>
    <row r="391">
      <c r="A391" s="621" t="n">
        <v>389</v>
      </c>
      <c r="B391" s="309" t="inlineStr"/>
      <c r="C391" s="309" t="n">
        <v>850.9071371015655</v>
      </c>
      <c r="D391" s="309" t="inlineStr">
        <is>
          <t>{'Cu', 'aust_temp', 'ausf_czas', 'Mo', 'aust_czas', 'Ni', 'grubosc', 'Mn'}</t>
        </is>
      </c>
      <c r="E391" s="309" t="n">
        <v>17</v>
      </c>
      <c r="F391" s="309" t="inlineStr">
        <is>
          <t>['Rm', 'HB', 'ausf_temp']</t>
        </is>
      </c>
      <c r="G391" s="309" t="inlineStr">
        <is>
          <t>[0.987494372028296, 0.9405105582170769, -0.9016154843178021]</t>
        </is>
      </c>
      <c r="H391" s="309" t="inlineStr">
        <is>
          <t>[683.0, 1317.0]</t>
        </is>
      </c>
    </row>
    <row r="392">
      <c r="A392" s="621" t="n">
        <v>390</v>
      </c>
      <c r="B392" s="309" t="inlineStr"/>
      <c r="C392" s="309" t="n">
        <v>864.2934300236582</v>
      </c>
      <c r="D392" s="309" t="inlineStr">
        <is>
          <t>{'Cu', 'aust_temp', 'ausf_czas', 'Mo', 'aust_czas', 'Ni', 'grubosc', 'Mn'}</t>
        </is>
      </c>
      <c r="E392" s="309" t="n">
        <v>16</v>
      </c>
      <c r="F392" s="309" t="inlineStr">
        <is>
          <t>['Rm', 'HB', 'ausf_temp']</t>
        </is>
      </c>
      <c r="G392" s="309" t="inlineStr">
        <is>
          <t>[0.9882278909157085, 0.9527984503407525, -0.9367009978035259]</t>
        </is>
      </c>
      <c r="H392" s="309" t="inlineStr">
        <is>
          <t>[683.0, 1317.0]</t>
        </is>
      </c>
    </row>
    <row r="393">
      <c r="A393" s="621" t="n">
        <v>391</v>
      </c>
      <c r="B393" s="309" t="inlineStr"/>
      <c r="C393" s="309" t="n">
        <v>857.5412706167533</v>
      </c>
      <c r="D393" s="309" t="inlineStr">
        <is>
          <t>{'Cu', 'aust_temp', 'ausf_czas', 'Mo', 'aust_czas', 'Ni', 'grubosc', 'Mn'}</t>
        </is>
      </c>
      <c r="E393" s="309" t="n">
        <v>15</v>
      </c>
      <c r="F393" s="309" t="inlineStr">
        <is>
          <t>['Rm', 'HB', 'ausf_temp']</t>
        </is>
      </c>
      <c r="G393" s="309" t="inlineStr">
        <is>
          <t>[0.9903277098720416, 0.9589468770770306, -0.9227111519922122]</t>
        </is>
      </c>
      <c r="H393" s="309" t="inlineStr">
        <is>
          <t>[683.0, 1272.0]</t>
        </is>
      </c>
    </row>
    <row r="394">
      <c r="A394" s="621" t="n">
        <v>392</v>
      </c>
      <c r="B394" s="309" t="inlineStr"/>
      <c r="C394" s="309" t="n">
        <v>852.5287184093397</v>
      </c>
      <c r="D394" s="309" t="inlineStr">
        <is>
          <t>{'Cu', 'aust_temp', 'ausf_czas', 'Mo', 'aust_czas', 'Ni', 'grubosc', 'Mn'}</t>
        </is>
      </c>
      <c r="E394" s="309" t="n">
        <v>17</v>
      </c>
      <c r="F394" s="309" t="inlineStr">
        <is>
          <t>['Rm', 'HB', 'ausf_temp']</t>
        </is>
      </c>
      <c r="G394" s="309" t="inlineStr">
        <is>
          <t>[0.987494372028296, 0.9405105582170769, -0.9016154843178021]</t>
        </is>
      </c>
      <c r="H394" s="309" t="inlineStr">
        <is>
          <t>[683.0, 1317.0]</t>
        </is>
      </c>
    </row>
    <row r="395">
      <c r="A395" s="621" t="n">
        <v>393</v>
      </c>
      <c r="B395" s="309" t="inlineStr"/>
      <c r="C395" s="309" t="n">
        <v>862.5761258169724</v>
      </c>
      <c r="D395" s="309" t="inlineStr">
        <is>
          <t>{'Cu', 'aust_temp', 'ausf_czas', 'Mo', 'aust_czas', 'Ni', 'grubosc', 'Mn'}</t>
        </is>
      </c>
      <c r="E395" s="309" t="n">
        <v>16</v>
      </c>
      <c r="F395" s="309" t="inlineStr">
        <is>
          <t>['Rm', 'HB', 'ausf_temp']</t>
        </is>
      </c>
      <c r="G395" s="309" t="inlineStr">
        <is>
          <t>[0.9882278909157085, 0.9527984503407525, -0.9367009978035259]</t>
        </is>
      </c>
      <c r="H395" s="309" t="inlineStr">
        <is>
          <t>[683.0, 1317.0]</t>
        </is>
      </c>
    </row>
    <row r="396">
      <c r="A396" s="621" t="n">
        <v>394</v>
      </c>
      <c r="B396" s="309" t="inlineStr"/>
      <c r="C396" s="309" t="n">
        <v>847.4357817628063</v>
      </c>
      <c r="D396" s="309" t="inlineStr">
        <is>
          <t>{'Cu', 'aust_temp', 'ausf_czas', 'Mo', 'aust_czas', 'Ni', 'grubosc', 'Mn'}</t>
        </is>
      </c>
      <c r="E396" s="309" t="n">
        <v>15</v>
      </c>
      <c r="F396" s="309" t="inlineStr">
        <is>
          <t>['Rm', 'HB', 'ausf_temp']</t>
        </is>
      </c>
      <c r="G396" s="309" t="inlineStr">
        <is>
          <t>[0.9903277098720416, 0.9589468770770306, -0.9227111519922122]</t>
        </is>
      </c>
      <c r="H396" s="309" t="inlineStr">
        <is>
          <t>[683.0, 1272.0]</t>
        </is>
      </c>
    </row>
    <row r="397">
      <c r="A397" s="621" t="n">
        <v>395</v>
      </c>
      <c r="B397" s="309" t="inlineStr"/>
      <c r="C397" s="309" t="n">
        <v>816.8763652093928</v>
      </c>
      <c r="D397" s="309" t="inlineStr">
        <is>
          <t>{'Cu', 'aust_temp', 'ausf_czas', 'Mo', 'aust_czas', 'Ni', 'grubosc', 'Mn'}</t>
        </is>
      </c>
      <c r="E397" s="309" t="n">
        <v>16</v>
      </c>
      <c r="F397" s="309" t="inlineStr">
        <is>
          <t>['Rm', 'HB', 'ausf_temp']</t>
        </is>
      </c>
      <c r="G397" s="309" t="inlineStr">
        <is>
          <t>[0.9388328528552239, 0.8525920351921967, -0.8396712396232917]</t>
        </is>
      </c>
      <c r="H397" s="309" t="inlineStr">
        <is>
          <t>[575.0, 1317.0]</t>
        </is>
      </c>
    </row>
    <row r="398">
      <c r="A398" s="621" t="n">
        <v>396</v>
      </c>
      <c r="B398" s="309" t="inlineStr"/>
      <c r="C398" s="309" t="n">
        <v>779.0696939885831</v>
      </c>
      <c r="D398" s="309" t="inlineStr">
        <is>
          <t>{'Cu', 'aust_temp', 'ausf_czas', 'Mo', 'aust_czas', 'Ni', 'grubosc', 'Mn'}</t>
        </is>
      </c>
      <c r="E398" s="309" t="n">
        <v>15</v>
      </c>
      <c r="F398" s="309" t="inlineStr">
        <is>
          <t>['Rm', 'HB', 'ausf_temp']</t>
        </is>
      </c>
      <c r="G398" s="309" t="inlineStr">
        <is>
          <t>[0.9442615842786712, 0.83209398872116, -0.8365977696374152]</t>
        </is>
      </c>
      <c r="H398" s="309" t="inlineStr">
        <is>
          <t>[575.0, 1317.0]</t>
        </is>
      </c>
    </row>
    <row r="399">
      <c r="A399" s="621" t="n">
        <v>397</v>
      </c>
      <c r="B399" s="309" t="inlineStr"/>
      <c r="C399" s="309" t="n">
        <v>802.059832633077</v>
      </c>
      <c r="D399" s="309" t="inlineStr">
        <is>
          <t>{'Cu', 'aust_temp', 'ausf_czas', 'Mo', 'aust_czas', 'Ni', 'grubosc', 'Mn'}</t>
        </is>
      </c>
      <c r="E399" s="309" t="n">
        <v>18</v>
      </c>
      <c r="F399" s="309" t="inlineStr">
        <is>
          <t>['Rm', 'HB', 'ausf_temp']</t>
        </is>
      </c>
      <c r="G399" s="309" t="inlineStr">
        <is>
          <t>[0.9456687458256108, 0.8520596927419805, -0.8528861911458976]</t>
        </is>
      </c>
      <c r="H399" s="309" t="inlineStr">
        <is>
          <t>[575.0, 1317.0]</t>
        </is>
      </c>
    </row>
    <row r="400">
      <c r="A400" s="621" t="n">
        <v>398</v>
      </c>
      <c r="B400" s="309" t="inlineStr"/>
      <c r="C400" s="309" t="n">
        <v>777.3449165422023</v>
      </c>
      <c r="D400" s="309" t="inlineStr">
        <is>
          <t>{'Cu', 'aust_temp', 'ausf_czas', 'Mo', 'aust_czas', 'Ni', 'grubosc', 'Mn'}</t>
        </is>
      </c>
      <c r="E400" s="309" t="n">
        <v>16</v>
      </c>
      <c r="F400" s="309" t="inlineStr">
        <is>
          <t>['Rm', 'HB', 'ausf_temp']</t>
        </is>
      </c>
      <c r="G400" s="309" t="inlineStr">
        <is>
          <t>[0.9388328528552239, 0.8525920351921967, -0.8396712396232917]</t>
        </is>
      </c>
      <c r="H400" s="309" t="inlineStr">
        <is>
          <t>[575.0, 1317.0]</t>
        </is>
      </c>
    </row>
    <row r="401">
      <c r="A401" s="621" t="n">
        <v>399</v>
      </c>
      <c r="B401" s="309" t="inlineStr"/>
      <c r="C401" s="309" t="n">
        <v>779.9127768671447</v>
      </c>
      <c r="D401" s="309" t="inlineStr">
        <is>
          <t>{'Cu', 'aust_temp', 'ausf_czas', 'Mo', 'aust_czas', 'Ni', 'grubosc', 'Mn'}</t>
        </is>
      </c>
      <c r="E401" s="309" t="n">
        <v>15</v>
      </c>
      <c r="F401" s="309" t="inlineStr">
        <is>
          <t>['Rm', 'HB', 'ausf_temp']</t>
        </is>
      </c>
      <c r="G401" s="309" t="inlineStr">
        <is>
          <t>[0.9442615842786712, 0.83209398872116, -0.8365977696374152]</t>
        </is>
      </c>
      <c r="H401" s="309" t="inlineStr">
        <is>
          <t>[575.0, 1317.0]</t>
        </is>
      </c>
    </row>
    <row r="402">
      <c r="A402" s="621" t="n">
        <v>400</v>
      </c>
      <c r="B402" s="309" t="inlineStr"/>
      <c r="C402" s="309" t="n">
        <v>802.0175502101223</v>
      </c>
      <c r="D402" s="309" t="inlineStr">
        <is>
          <t>{'Cu', 'aust_temp', 'ausf_czas', 'Mo', 'aust_czas', 'Ni', 'grubosc', 'Mn'}</t>
        </is>
      </c>
      <c r="E402" s="309" t="n">
        <v>18</v>
      </c>
      <c r="F402" s="309" t="inlineStr">
        <is>
          <t>['Rm', 'HB', 'ausf_temp']</t>
        </is>
      </c>
      <c r="G402" s="309" t="inlineStr">
        <is>
          <t>[0.9456687458256108, 0.8520596927419805, -0.8528861911458976]</t>
        </is>
      </c>
      <c r="H402" s="309" t="inlineStr">
        <is>
          <t>[575.0, 1317.0]</t>
        </is>
      </c>
    </row>
    <row r="403">
      <c r="A403" s="621" t="n">
        <v>401</v>
      </c>
      <c r="B403" s="309" t="inlineStr"/>
      <c r="C403" s="309" t="n">
        <v>656.7320283280828</v>
      </c>
      <c r="D403" s="309" t="inlineStr">
        <is>
          <t>{'Cu', 'aust_temp', 'ausf_czas', 'Mo', 'aust_czas', 'Ni', 'grubosc', 'Mn'}</t>
        </is>
      </c>
      <c r="E403" s="309" t="n">
        <v>17</v>
      </c>
      <c r="F403" s="309" t="inlineStr">
        <is>
          <t>['Rm', 'HB', 'ausf_temp']</t>
        </is>
      </c>
      <c r="G403" s="309" t="inlineStr">
        <is>
          <t>[0.9156308537131075, 0.8353883329018864, -0.716008038979202]</t>
        </is>
      </c>
      <c r="H403" s="309" t="inlineStr">
        <is>
          <t>[652.0, 1418.0]</t>
        </is>
      </c>
    </row>
    <row r="404">
      <c r="A404" s="621" t="n">
        <v>402</v>
      </c>
      <c r="B404" s="309" t="inlineStr"/>
      <c r="C404" s="309" t="n">
        <v>909.3266349215339</v>
      </c>
      <c r="D404" s="309" t="inlineStr">
        <is>
          <t>{'Cu', 'aust_temp', 'ausf_czas', 'Mo', 'aust_czas', 'Ni', 'grubosc', 'Mn'}</t>
        </is>
      </c>
      <c r="E404" s="309" t="n">
        <v>18</v>
      </c>
      <c r="F404" s="309" t="inlineStr">
        <is>
          <t>['Rm', 'HB', 'ausf_temp']</t>
        </is>
      </c>
      <c r="G404" s="309" t="inlineStr">
        <is>
          <t>[0.9904316876359572, 0.9410884014491872, -0.9084843436461938]</t>
        </is>
      </c>
      <c r="H404" s="309" t="inlineStr">
        <is>
          <t>[683.0, 1390.0]</t>
        </is>
      </c>
    </row>
    <row r="405">
      <c r="A405" s="621" t="n">
        <v>403</v>
      </c>
      <c r="B405" s="309" t="inlineStr"/>
      <c r="C405" s="309" t="n">
        <v>876.9517582004898</v>
      </c>
      <c r="D405" s="309" t="inlineStr">
        <is>
          <t>{'Cu', 'aust_temp', 'ausf_czas', 'Mo', 'aust_czas', 'Ni', 'grubosc', 'Mn'}</t>
        </is>
      </c>
      <c r="E405" s="309" t="n">
        <v>15</v>
      </c>
      <c r="F405" s="309" t="inlineStr">
        <is>
          <t>['Rm', 'HB', 'ausf_temp']</t>
        </is>
      </c>
      <c r="G405" s="309" t="inlineStr">
        <is>
          <t>[0.9902462659824162, 0.9441780434157123, -0.9108091346903411]</t>
        </is>
      </c>
      <c r="H405" s="309" t="inlineStr">
        <is>
          <t>[683.0, 1390.0]</t>
        </is>
      </c>
    </row>
    <row r="406">
      <c r="A406" s="621" t="n">
        <v>404</v>
      </c>
      <c r="B406" s="309" t="inlineStr"/>
      <c r="C406" s="309" t="n">
        <v>609.9281072110603</v>
      </c>
      <c r="D406" s="309" t="inlineStr">
        <is>
          <t>{'Cu', 'aust_temp', 'ausf_czas', 'Mo', 'aust_czas', 'Ni', 'grubosc', 'Mn'}</t>
        </is>
      </c>
      <c r="E406" s="309" t="n">
        <v>17</v>
      </c>
      <c r="F406" s="309" t="inlineStr">
        <is>
          <t>['Rm', 'HB', 'ausf_temp']</t>
        </is>
      </c>
      <c r="G406" s="309" t="inlineStr">
        <is>
          <t>[0.9156308537131075, 0.8353883329018864, -0.716008038979202]</t>
        </is>
      </c>
      <c r="H406" s="309" t="inlineStr">
        <is>
          <t>[652.0, 1418.0]</t>
        </is>
      </c>
    </row>
    <row r="407">
      <c r="A407" s="621" t="n">
        <v>405</v>
      </c>
      <c r="B407" s="309" t="inlineStr"/>
      <c r="C407" s="309" t="n">
        <v>889.6867902068224</v>
      </c>
      <c r="D407" s="309" t="inlineStr">
        <is>
          <t>{'Cu', 'aust_temp', 'ausf_czas', 'Mo', 'aust_czas', 'Ni', 'grubosc', 'Mn'}</t>
        </is>
      </c>
      <c r="E407" s="309" t="n">
        <v>18</v>
      </c>
      <c r="F407" s="309" t="inlineStr">
        <is>
          <t>['Rm', 'HB', 'ausf_temp']</t>
        </is>
      </c>
      <c r="G407" s="309" t="inlineStr">
        <is>
          <t>[0.9904316876359572, 0.9410884014491872, -0.9084843436461938]</t>
        </is>
      </c>
      <c r="H407" s="309" t="inlineStr">
        <is>
          <t>[683.0, 1390.0]</t>
        </is>
      </c>
    </row>
    <row r="408">
      <c r="A408" s="621" t="n">
        <v>406</v>
      </c>
      <c r="B408" s="309" t="inlineStr"/>
      <c r="C408" s="309" t="n">
        <v>857.7000760957708</v>
      </c>
      <c r="D408" s="309" t="inlineStr">
        <is>
          <t>{'Cu', 'aust_temp', 'ausf_czas', 'Mo', 'aust_czas', 'Ni', 'grubosc', 'Mn'}</t>
        </is>
      </c>
      <c r="E408" s="309" t="n">
        <v>15</v>
      </c>
      <c r="F408" s="309" t="inlineStr">
        <is>
          <t>['Rm', 'HB', 'ausf_temp']</t>
        </is>
      </c>
      <c r="G408" s="309" t="inlineStr">
        <is>
          <t>[0.9902462659824162, 0.9441780434157123, -0.9108091346903411]</t>
        </is>
      </c>
      <c r="H408" s="309" t="inlineStr">
        <is>
          <t>[683.0, 1390.0]</t>
        </is>
      </c>
    </row>
    <row r="409">
      <c r="A409" s="621" t="n">
        <v>407</v>
      </c>
      <c r="B409" s="309" t="n">
        <v>460</v>
      </c>
      <c r="C409" s="309" t="n">
        <v>460</v>
      </c>
      <c r="D409" s="309" t="inlineStr"/>
      <c r="E409" s="309" t="inlineStr"/>
      <c r="F409" s="309" t="inlineStr"/>
      <c r="G409" s="309" t="inlineStr"/>
      <c r="H409" s="309" t="inlineStr"/>
    </row>
    <row r="410">
      <c r="A410" s="621" t="n">
        <v>408</v>
      </c>
      <c r="B410" s="309" t="n">
        <v>512</v>
      </c>
      <c r="C410" s="309" t="n">
        <v>512</v>
      </c>
      <c r="D410" s="309" t="inlineStr"/>
      <c r="E410" s="309" t="inlineStr"/>
      <c r="F410" s="309" t="inlineStr"/>
      <c r="G410" s="309" t="inlineStr"/>
      <c r="H410" s="309" t="inlineStr"/>
    </row>
    <row r="411">
      <c r="A411" s="621" t="n">
        <v>409</v>
      </c>
      <c r="B411" s="309" t="n">
        <v>687</v>
      </c>
      <c r="C411" s="309" t="n">
        <v>687</v>
      </c>
      <c r="D411" s="309" t="inlineStr"/>
      <c r="E411" s="309" t="inlineStr"/>
      <c r="F411" s="309" t="inlineStr"/>
      <c r="G411" s="309" t="inlineStr"/>
      <c r="H411" s="309" t="inlineStr"/>
    </row>
    <row r="412">
      <c r="A412" s="621" t="n">
        <v>410</v>
      </c>
      <c r="B412" s="309" t="n">
        <v>575</v>
      </c>
      <c r="C412" s="309" t="n">
        <v>575</v>
      </c>
      <c r="D412" s="309" t="inlineStr"/>
      <c r="E412" s="309" t="inlineStr"/>
      <c r="F412" s="309" t="inlineStr"/>
      <c r="G412" s="309" t="inlineStr"/>
      <c r="H412" s="309" t="inlineStr"/>
    </row>
    <row r="413">
      <c r="A413" s="621" t="n">
        <v>411</v>
      </c>
      <c r="B413" s="309" t="n">
        <v>827</v>
      </c>
      <c r="C413" s="309" t="n">
        <v>827</v>
      </c>
      <c r="D413" s="309" t="inlineStr"/>
      <c r="E413" s="309" t="inlineStr"/>
      <c r="F413" s="309" t="inlineStr"/>
      <c r="G413" s="309" t="inlineStr"/>
      <c r="H413" s="309" t="inlineStr"/>
    </row>
    <row r="414">
      <c r="A414" s="621" t="n">
        <v>412</v>
      </c>
      <c r="B414" s="309" t="n">
        <v>1133</v>
      </c>
      <c r="C414" s="309" t="n">
        <v>1133</v>
      </c>
      <c r="D414" s="309" t="inlineStr"/>
      <c r="E414" s="309" t="inlineStr"/>
      <c r="F414" s="309" t="inlineStr"/>
      <c r="G414" s="309" t="inlineStr"/>
      <c r="H414" s="309" t="inlineStr"/>
    </row>
    <row r="415">
      <c r="A415" s="621" t="n">
        <v>413</v>
      </c>
      <c r="B415" s="309" t="n">
        <v>1410</v>
      </c>
      <c r="C415" s="309" t="n">
        <v>1410</v>
      </c>
      <c r="D415" s="309" t="inlineStr"/>
      <c r="E415" s="309" t="inlineStr"/>
      <c r="F415" s="309" t="inlineStr"/>
      <c r="G415" s="309" t="inlineStr"/>
      <c r="H415" s="309" t="inlineStr"/>
    </row>
    <row r="416">
      <c r="A416" s="621" t="n">
        <v>414</v>
      </c>
      <c r="B416" s="309" t="n">
        <v>1373</v>
      </c>
      <c r="C416" s="309" t="n">
        <v>1373</v>
      </c>
      <c r="D416" s="309" t="inlineStr"/>
      <c r="E416" s="309" t="inlineStr"/>
      <c r="F416" s="309" t="inlineStr"/>
      <c r="G416" s="309" t="inlineStr"/>
      <c r="H416" s="309" t="inlineStr"/>
    </row>
    <row r="417">
      <c r="A417" s="621" t="n">
        <v>415</v>
      </c>
      <c r="B417" s="309" t="n">
        <v>1302</v>
      </c>
      <c r="C417" s="309" t="n">
        <v>1302</v>
      </c>
      <c r="D417" s="309" t="inlineStr"/>
      <c r="E417" s="309" t="inlineStr"/>
      <c r="F417" s="309" t="inlineStr"/>
      <c r="G417" s="309" t="inlineStr"/>
      <c r="H417" s="309" t="inlineStr"/>
    </row>
    <row r="418">
      <c r="A418" s="621" t="n">
        <v>416</v>
      </c>
      <c r="B418" s="309" t="n">
        <v>1154</v>
      </c>
      <c r="C418" s="309" t="n">
        <v>1154</v>
      </c>
      <c r="D418" s="309" t="inlineStr"/>
      <c r="E418" s="309" t="inlineStr"/>
      <c r="F418" s="309" t="inlineStr"/>
      <c r="G418" s="309" t="inlineStr"/>
      <c r="H418" s="309" t="inlineStr"/>
    </row>
    <row r="419">
      <c r="A419" s="621" t="n">
        <v>417</v>
      </c>
      <c r="B419" s="309" t="n">
        <v>1081</v>
      </c>
      <c r="C419" s="309" t="n">
        <v>1081</v>
      </c>
      <c r="D419" s="309" t="inlineStr"/>
      <c r="E419" s="309" t="inlineStr"/>
      <c r="F419" s="309" t="inlineStr"/>
      <c r="G419" s="309" t="inlineStr"/>
      <c r="H419" s="309" t="inlineStr"/>
    </row>
    <row r="420">
      <c r="A420" s="621" t="n">
        <v>418</v>
      </c>
      <c r="B420" s="309" t="n">
        <v>989</v>
      </c>
      <c r="C420" s="309" t="n">
        <v>989</v>
      </c>
      <c r="D420" s="309" t="inlineStr"/>
      <c r="E420" s="309" t="inlineStr"/>
      <c r="F420" s="309" t="inlineStr"/>
      <c r="G420" s="309" t="inlineStr"/>
      <c r="H420" s="309" t="inlineStr"/>
    </row>
    <row r="421">
      <c r="A421" s="621" t="n">
        <v>419</v>
      </c>
      <c r="B421" s="309" t="n">
        <v>946</v>
      </c>
      <c r="C421" s="309" t="n">
        <v>946</v>
      </c>
      <c r="D421" s="309" t="inlineStr"/>
      <c r="E421" s="309" t="inlineStr"/>
      <c r="F421" s="309" t="inlineStr"/>
      <c r="G421" s="309" t="inlineStr"/>
      <c r="H421" s="309" t="inlineStr"/>
    </row>
    <row r="422">
      <c r="A422" s="621" t="n">
        <v>420</v>
      </c>
      <c r="B422" s="309" t="n">
        <v>861</v>
      </c>
      <c r="C422" s="309" t="n">
        <v>861</v>
      </c>
      <c r="D422" s="309" t="inlineStr"/>
      <c r="E422" s="309" t="inlineStr"/>
      <c r="F422" s="309" t="inlineStr"/>
      <c r="G422" s="309" t="inlineStr"/>
      <c r="H422" s="309" t="inlineStr"/>
    </row>
    <row r="423">
      <c r="A423" s="621" t="n">
        <v>421</v>
      </c>
      <c r="B423" s="309" t="n">
        <v>1126.2</v>
      </c>
      <c r="C423" s="309" t="n">
        <v>1126.2</v>
      </c>
      <c r="D423" s="309" t="inlineStr"/>
      <c r="E423" s="309" t="inlineStr"/>
      <c r="F423" s="309" t="inlineStr"/>
      <c r="G423" s="309" t="inlineStr"/>
      <c r="H423" s="309" t="inlineStr"/>
    </row>
    <row r="424">
      <c r="A424" s="621" t="n">
        <v>422</v>
      </c>
      <c r="B424" s="309" t="n">
        <v>1031.3</v>
      </c>
      <c r="C424" s="309" t="n">
        <v>1031.3</v>
      </c>
      <c r="D424" s="309" t="inlineStr"/>
      <c r="E424" s="309" t="inlineStr"/>
      <c r="F424" s="309" t="inlineStr"/>
      <c r="G424" s="309" t="inlineStr"/>
      <c r="H424" s="309" t="inlineStr"/>
    </row>
    <row r="425">
      <c r="A425" s="621" t="n">
        <v>423</v>
      </c>
      <c r="B425" s="309" t="n">
        <v>776.1</v>
      </c>
      <c r="C425" s="309" t="n">
        <v>776.1</v>
      </c>
      <c r="D425" s="309" t="inlineStr"/>
      <c r="E425" s="309" t="inlineStr"/>
      <c r="F425" s="309" t="inlineStr"/>
      <c r="G425" s="309" t="inlineStr"/>
      <c r="H425" s="309" t="inlineStr"/>
    </row>
    <row r="426">
      <c r="A426" s="621" t="n">
        <v>424</v>
      </c>
      <c r="B426" s="309" t="inlineStr"/>
      <c r="C426" s="309" t="n">
        <v>896.2408066224224</v>
      </c>
      <c r="D426" s="309" t="inlineStr">
        <is>
          <t>{'Cu', 'aust_temp', 'ausf_czas', 'Mo', 'aust_czas', 'Ni', 'grubosc', 'Mn'}</t>
        </is>
      </c>
      <c r="E426" s="309" t="n">
        <v>18</v>
      </c>
      <c r="F426" s="309" t="inlineStr">
        <is>
          <t>['Rm']</t>
        </is>
      </c>
      <c r="G426" s="309" t="inlineStr">
        <is>
          <t>[0.9464458489397559]</t>
        </is>
      </c>
      <c r="H426" s="309" t="inlineStr">
        <is>
          <t>[673.0, 1190.7]</t>
        </is>
      </c>
    </row>
    <row r="427">
      <c r="A427" s="621" t="n">
        <v>425</v>
      </c>
      <c r="B427" s="309" t="inlineStr"/>
      <c r="C427" s="309" t="n">
        <v>891.3634672281831</v>
      </c>
      <c r="D427" s="309" t="inlineStr">
        <is>
          <t>{'Cu', 'aust_temp', 'ausf_czas', 'Mo', 'aust_czas', 'Ni', 'grubosc', 'Mn'}</t>
        </is>
      </c>
      <c r="E427" s="309" t="n">
        <v>18</v>
      </c>
      <c r="F427" s="309" t="inlineStr">
        <is>
          <t>['Rm']</t>
        </is>
      </c>
      <c r="G427" s="309" t="inlineStr">
        <is>
          <t>[0.9468126330272026]</t>
        </is>
      </c>
      <c r="H427" s="309" t="inlineStr">
        <is>
          <t>[675.0, 1190.7]</t>
        </is>
      </c>
    </row>
    <row r="428">
      <c r="A428" s="621" t="n">
        <v>426</v>
      </c>
      <c r="B428" s="309" t="inlineStr"/>
      <c r="C428" s="309" t="n">
        <v>914.853693815003</v>
      </c>
      <c r="D428" s="309" t="inlineStr">
        <is>
          <t>{'Cu', 'aust_temp', 'ausf_czas', 'Mo', 'aust_czas', 'Ni', 'grubosc', 'Mn'}</t>
        </is>
      </c>
      <c r="E428" s="309" t="n">
        <v>18</v>
      </c>
      <c r="F428" s="309" t="inlineStr">
        <is>
          <t>['Rm']</t>
        </is>
      </c>
      <c r="G428" s="309" t="inlineStr">
        <is>
          <t>[0.9495491363061461]</t>
        </is>
      </c>
      <c r="H428" s="309" t="inlineStr">
        <is>
          <t>[673.0, 1190.7]</t>
        </is>
      </c>
    </row>
    <row r="429">
      <c r="A429" s="621" t="n">
        <v>427</v>
      </c>
      <c r="B429" s="309" t="inlineStr"/>
      <c r="C429" s="309" t="n">
        <v>918.6540658014774</v>
      </c>
      <c r="D429" s="309" t="inlineStr">
        <is>
          <t>{'Cu', 'aust_temp', 'ausf_czas', 'Mo', 'aust_czas', 'Ni', 'grubosc', 'Mn'}</t>
        </is>
      </c>
      <c r="E429" s="309" t="n">
        <v>17</v>
      </c>
      <c r="F429" s="309" t="inlineStr">
        <is>
          <t>['Rm', 'HB', 'ausf_temp']</t>
        </is>
      </c>
      <c r="G429" s="309" t="inlineStr">
        <is>
          <t>[0.8143627027789329, 0.798962703387703, -0.8799738043544113]</t>
        </is>
      </c>
      <c r="H429" s="309" t="inlineStr">
        <is>
          <t>[702.0, 1395.0]</t>
        </is>
      </c>
    </row>
    <row r="430">
      <c r="A430" s="621" t="n">
        <v>428</v>
      </c>
      <c r="B430" s="309" t="inlineStr"/>
      <c r="C430" s="309" t="n">
        <v>908.8894746291294</v>
      </c>
      <c r="D430" s="309" t="inlineStr">
        <is>
          <t>{'Cu', 'aust_temp', 'ausf_czas', 'Mo', 'aust_czas', 'Ni', 'grubosc', 'Mn'}</t>
        </is>
      </c>
      <c r="E430" s="309" t="n">
        <v>17</v>
      </c>
      <c r="F430" s="309" t="inlineStr">
        <is>
          <t>['Rm', 'HB', 'ausf_temp']</t>
        </is>
      </c>
      <c r="G430" s="309" t="inlineStr">
        <is>
          <t>[0.8101979389765398, 0.8009928649116319, -0.877326282537338]</t>
        </is>
      </c>
      <c r="H430" s="309" t="inlineStr">
        <is>
          <t>[702.0, 1395.0]</t>
        </is>
      </c>
    </row>
    <row r="431">
      <c r="A431" s="621" t="n">
        <v>429</v>
      </c>
      <c r="B431" s="309" t="inlineStr"/>
      <c r="C431" s="309" t="n">
        <v>914.647688143913</v>
      </c>
      <c r="D431" s="309" t="inlineStr">
        <is>
          <t>{'Cu', 'aust_temp', 'ausf_czas', 'Mo', 'aust_czas', 'Ni', 'grubosc', 'Mn'}</t>
        </is>
      </c>
      <c r="E431" s="309" t="n">
        <v>17</v>
      </c>
      <c r="F431" s="309" t="inlineStr">
        <is>
          <t>['Rm', 'HB', 'ausf_temp']</t>
        </is>
      </c>
      <c r="G431" s="309" t="inlineStr">
        <is>
          <t>[0.8283788358708511, 0.8267478656187198, -0.8716385250191971]</t>
        </is>
      </c>
      <c r="H431" s="309" t="inlineStr">
        <is>
          <t>[702.0, 1395.0]</t>
        </is>
      </c>
    </row>
    <row r="432">
      <c r="A432" s="621" t="n">
        <v>430</v>
      </c>
      <c r="B432" s="309" t="inlineStr"/>
      <c r="C432" s="309" t="n">
        <v>951.0373542654966</v>
      </c>
      <c r="D432" s="309" t="inlineStr">
        <is>
          <t>{'Cu', 'aust_temp', 'ausf_czas', 'Mo', 'aust_czas', 'Ni', 'grubosc', 'Mn'}</t>
        </is>
      </c>
      <c r="E432" s="309" t="n">
        <v>17</v>
      </c>
      <c r="F432" s="309" t="inlineStr">
        <is>
          <t>['Rm', 'HB', 'ausf_temp']</t>
        </is>
      </c>
      <c r="G432" s="309" t="inlineStr">
        <is>
          <t>[0.8299512490696834, 0.8134179176334849, -0.8680693162345747]</t>
        </is>
      </c>
      <c r="H432" s="309" t="inlineStr">
        <is>
          <t>[702.0, 1395.0]</t>
        </is>
      </c>
    </row>
    <row r="433">
      <c r="A433" s="621" t="n">
        <v>431</v>
      </c>
      <c r="B433" s="309" t="inlineStr"/>
      <c r="C433" s="309" t="n">
        <v>924.8802741927987</v>
      </c>
      <c r="D433" s="309" t="inlineStr">
        <is>
          <t>{'Cu', 'aust_temp', 'ausf_czas', 'Mo', 'aust_czas', 'Ni', 'grubosc', 'Mn'}</t>
        </is>
      </c>
      <c r="E433" s="309" t="n">
        <v>15</v>
      </c>
      <c r="F433" s="309" t="inlineStr">
        <is>
          <t>['Rm', 'HB', 'ausf_temp']</t>
        </is>
      </c>
      <c r="G433" s="309" t="inlineStr">
        <is>
          <t>[0.788286249481468, 0.7649141640207993, -0.8938081900683269]</t>
        </is>
      </c>
      <c r="H433" s="309" t="inlineStr">
        <is>
          <t>[702.0, 1272.0]</t>
        </is>
      </c>
    </row>
    <row r="434">
      <c r="A434" s="621" t="n">
        <v>432</v>
      </c>
      <c r="B434" s="309" t="inlineStr"/>
      <c r="C434" s="309" t="n">
        <v>904.158067047288</v>
      </c>
      <c r="D434" s="309" t="inlineStr">
        <is>
          <t>{'Cu', 'aust_temp', 'ausf_czas', 'Mo', 'aust_czas', 'Ni', 'grubosc', 'Mn'}</t>
        </is>
      </c>
      <c r="E434" s="309" t="n">
        <v>15</v>
      </c>
      <c r="F434" s="309" t="inlineStr">
        <is>
          <t>['Rm', 'ausf_temp']</t>
        </is>
      </c>
      <c r="G434" s="309" t="inlineStr">
        <is>
          <t>[0.9667191612589792, -0.9417300029291966]</t>
        </is>
      </c>
      <c r="H434" s="309" t="inlineStr">
        <is>
          <t>[642.0, 1205.0]</t>
        </is>
      </c>
    </row>
    <row r="435">
      <c r="A435" s="621" t="n">
        <v>433</v>
      </c>
      <c r="B435" s="309" t="inlineStr"/>
      <c r="C435" s="309" t="n">
        <v>899.6642746314973</v>
      </c>
      <c r="D435" s="309" t="inlineStr">
        <is>
          <t>{'Cu', 'aust_temp', 'ausf_czas', 'Mo', 'aust_czas', 'Ni', 'grubosc', 'Mn'}</t>
        </is>
      </c>
      <c r="E435" s="309" t="n">
        <v>15</v>
      </c>
      <c r="F435" s="309" t="inlineStr">
        <is>
          <t>['Rm', 'ausf_temp']</t>
        </is>
      </c>
      <c r="G435" s="309" t="inlineStr">
        <is>
          <t>[0.9680413820606388, -0.9474538752668157]</t>
        </is>
      </c>
      <c r="H435" s="309" t="inlineStr">
        <is>
          <t>[642.0, 1205.0]</t>
        </is>
      </c>
    </row>
    <row r="436">
      <c r="A436" s="621" t="n">
        <v>434</v>
      </c>
      <c r="B436" s="309" t="inlineStr"/>
      <c r="C436" s="309" t="n">
        <v>853.0815850893256</v>
      </c>
      <c r="D436" s="309" t="inlineStr">
        <is>
          <t>{'Cu', 'aust_temp', 'ausf_czas', 'Mo', 'aust_czas', 'Ni', 'grubosc', 'Mn'}</t>
        </is>
      </c>
      <c r="E436" s="309" t="n">
        <v>15</v>
      </c>
      <c r="F436" s="309" t="inlineStr">
        <is>
          <t>['Rm', 'ausf_temp']</t>
        </is>
      </c>
      <c r="G436" s="309" t="inlineStr">
        <is>
          <t>[0.9738703005418987, -0.9480922329791728]</t>
        </is>
      </c>
      <c r="H436" s="309" t="inlineStr">
        <is>
          <t>[642.0, 1205.0]</t>
        </is>
      </c>
    </row>
    <row r="437">
      <c r="A437" s="621" t="n">
        <v>435</v>
      </c>
      <c r="B437" s="309" t="inlineStr"/>
      <c r="C437" s="309" t="n">
        <v>805.7531734815486</v>
      </c>
      <c r="D437" s="309" t="inlineStr">
        <is>
          <t>{'Cu', 'aust_temp', 'ausf_czas', 'Mo', 'aust_czas', 'Ni', 'grubosc', 'Mn'}</t>
        </is>
      </c>
      <c r="E437" s="309" t="n">
        <v>15</v>
      </c>
      <c r="F437" s="309" t="inlineStr">
        <is>
          <t>['Rm', 'ausf_temp']</t>
        </is>
      </c>
      <c r="G437" s="309" t="inlineStr">
        <is>
          <t>[0.977236433082695, -0.9481583072995314]</t>
        </is>
      </c>
      <c r="H437" s="309" t="inlineStr">
        <is>
          <t>[642.0, 1205.0]</t>
        </is>
      </c>
    </row>
    <row r="438">
      <c r="A438" s="621" t="n">
        <v>436</v>
      </c>
      <c r="B438" s="309" t="inlineStr"/>
      <c r="C438" s="309" t="n">
        <v>823.8427380025638</v>
      </c>
      <c r="D438" s="309" t="inlineStr">
        <is>
          <t>{'Cu', 'aust_temp', 'ausf_czas', 'Mo', 'aust_czas', 'Ni', 'grubosc', 'Mn'}</t>
        </is>
      </c>
      <c r="E438" s="309" t="n">
        <v>15</v>
      </c>
      <c r="F438" s="309" t="inlineStr">
        <is>
          <t>['Rm', 'ausf_temp', 'A5']</t>
        </is>
      </c>
      <c r="G438" s="309" t="inlineStr">
        <is>
          <t>[0.967296594356697, -0.9457753395504961, -0.709672412673147]</t>
        </is>
      </c>
      <c r="H438" s="309" t="inlineStr">
        <is>
          <t>[642.0, 1205.0]</t>
        </is>
      </c>
    </row>
    <row r="439">
      <c r="A439" s="621" t="n">
        <v>437</v>
      </c>
      <c r="B439" s="309" t="n">
        <v>1210</v>
      </c>
      <c r="C439" s="309" t="n">
        <v>1210</v>
      </c>
      <c r="D439" s="309" t="inlineStr"/>
      <c r="E439" s="309" t="inlineStr"/>
      <c r="F439" s="309" t="inlineStr"/>
      <c r="G439" s="309" t="inlineStr"/>
      <c r="H439" s="309" t="inlineStr"/>
    </row>
    <row r="440">
      <c r="A440" s="621" t="n">
        <v>438</v>
      </c>
      <c r="B440" s="309" t="n">
        <v>1185</v>
      </c>
      <c r="C440" s="309" t="n">
        <v>1185</v>
      </c>
      <c r="D440" s="309" t="inlineStr"/>
      <c r="E440" s="309" t="inlineStr"/>
      <c r="F440" s="309" t="inlineStr"/>
      <c r="G440" s="309" t="inlineStr"/>
      <c r="H440" s="309" t="inlineStr"/>
    </row>
    <row r="441">
      <c r="A441" s="621" t="n">
        <v>439</v>
      </c>
      <c r="B441" s="309" t="n">
        <v>1180</v>
      </c>
      <c r="C441" s="309" t="n">
        <v>1180</v>
      </c>
      <c r="D441" s="309" t="inlineStr"/>
      <c r="E441" s="309" t="inlineStr"/>
      <c r="F441" s="309" t="inlineStr"/>
      <c r="G441" s="309" t="inlineStr"/>
      <c r="H441" s="309" t="inlineStr"/>
    </row>
    <row r="442">
      <c r="A442" s="621" t="n">
        <v>440</v>
      </c>
      <c r="B442" s="309" t="n">
        <v>1161</v>
      </c>
      <c r="C442" s="309" t="n">
        <v>1161</v>
      </c>
      <c r="D442" s="309" t="inlineStr"/>
      <c r="E442" s="309" t="inlineStr"/>
      <c r="F442" s="309" t="inlineStr"/>
      <c r="G442" s="309" t="inlineStr"/>
      <c r="H442" s="309" t="inlineStr"/>
    </row>
    <row r="443">
      <c r="A443" s="621" t="n">
        <v>441</v>
      </c>
      <c r="B443" s="309" t="n">
        <v>1099</v>
      </c>
      <c r="C443" s="309" t="n">
        <v>1099</v>
      </c>
      <c r="D443" s="309" t="inlineStr"/>
      <c r="E443" s="309" t="inlineStr"/>
      <c r="F443" s="309" t="inlineStr"/>
      <c r="G443" s="309" t="inlineStr"/>
      <c r="H443" s="309" t="inlineStr"/>
    </row>
    <row r="444">
      <c r="A444" s="621" t="n">
        <v>442</v>
      </c>
      <c r="B444" s="309" t="n">
        <v>950</v>
      </c>
      <c r="C444" s="309" t="n">
        <v>950</v>
      </c>
      <c r="D444" s="309" t="inlineStr"/>
      <c r="E444" s="309" t="inlineStr"/>
      <c r="F444" s="309" t="inlineStr"/>
      <c r="G444" s="309" t="inlineStr"/>
      <c r="H444" s="309" t="inlineStr"/>
    </row>
    <row r="445">
      <c r="A445" s="621" t="n">
        <v>443</v>
      </c>
      <c r="B445" s="309" t="n">
        <v>911</v>
      </c>
      <c r="C445" s="309" t="n">
        <v>911</v>
      </c>
      <c r="D445" s="309" t="inlineStr"/>
      <c r="E445" s="309" t="inlineStr"/>
      <c r="F445" s="309" t="inlineStr"/>
      <c r="G445" s="309" t="inlineStr"/>
      <c r="H445" s="309" t="inlineStr"/>
    </row>
    <row r="446">
      <c r="A446" s="621" t="n">
        <v>444</v>
      </c>
      <c r="B446" s="309" t="n">
        <v>794</v>
      </c>
      <c r="C446" s="309" t="n">
        <v>794</v>
      </c>
      <c r="D446" s="309" t="inlineStr"/>
      <c r="E446" s="309" t="inlineStr"/>
      <c r="F446" s="309" t="inlineStr"/>
      <c r="G446" s="309" t="inlineStr"/>
      <c r="H446" s="309" t="inlineStr"/>
    </row>
    <row r="447">
      <c r="A447" s="621" t="n">
        <v>445</v>
      </c>
      <c r="B447" s="309" t="n">
        <v>731</v>
      </c>
      <c r="C447" s="309" t="n">
        <v>731</v>
      </c>
      <c r="D447" s="309" t="inlineStr"/>
      <c r="E447" s="309" t="inlineStr"/>
      <c r="F447" s="309" t="inlineStr"/>
      <c r="G447" s="309" t="inlineStr"/>
      <c r="H447" s="309" t="inlineStr"/>
    </row>
    <row r="448">
      <c r="A448" s="621" t="n">
        <v>446</v>
      </c>
      <c r="B448" s="309" t="n">
        <v>647</v>
      </c>
      <c r="C448" s="309" t="n">
        <v>647</v>
      </c>
      <c r="D448" s="309" t="inlineStr"/>
      <c r="E448" s="309" t="inlineStr"/>
      <c r="F448" s="309" t="inlineStr"/>
      <c r="G448" s="309" t="inlineStr"/>
      <c r="H448" s="309" t="inlineStr"/>
    </row>
    <row r="449">
      <c r="A449" s="621" t="n">
        <v>447</v>
      </c>
      <c r="B449" s="309" t="n">
        <v>592</v>
      </c>
      <c r="C449" s="309" t="n">
        <v>592</v>
      </c>
      <c r="D449" s="309" t="inlineStr"/>
      <c r="E449" s="309" t="inlineStr"/>
      <c r="F449" s="309" t="inlineStr"/>
      <c r="G449" s="309" t="inlineStr"/>
      <c r="H449" s="309" t="inlineStr"/>
    </row>
    <row r="450">
      <c r="A450" s="621" t="n">
        <v>448</v>
      </c>
      <c r="B450" s="309" t="n">
        <v>1140</v>
      </c>
      <c r="C450" s="309" t="n">
        <v>1140</v>
      </c>
      <c r="D450" s="309" t="inlineStr"/>
      <c r="E450" s="309" t="inlineStr"/>
      <c r="F450" s="309" t="inlineStr"/>
      <c r="G450" s="309" t="inlineStr"/>
      <c r="H450" s="309" t="inlineStr"/>
    </row>
    <row r="451">
      <c r="A451" s="621" t="n">
        <v>449</v>
      </c>
      <c r="B451" s="309" t="inlineStr"/>
      <c r="C451" s="309" t="n">
        <v>1039.376107619656</v>
      </c>
      <c r="D451" s="309" t="inlineStr">
        <is>
          <t>{'Cu', 'aust_temp', 'ausf_czas', 'Mo', 'aust_czas', 'Ni', 'grubosc', 'Mn'}</t>
        </is>
      </c>
      <c r="E451" s="309" t="n">
        <v>16</v>
      </c>
      <c r="F451" s="309" t="inlineStr">
        <is>
          <t>['Rm', 'HB']</t>
        </is>
      </c>
      <c r="G451" s="309" t="inlineStr">
        <is>
          <t>[0.9846001827988217, 0.9283128914380302]</t>
        </is>
      </c>
      <c r="H451" s="309" t="inlineStr">
        <is>
          <t>[539.0, 1146.0]</t>
        </is>
      </c>
    </row>
    <row r="452">
      <c r="A452" s="621" t="n">
        <v>450</v>
      </c>
      <c r="B452" s="309" t="n">
        <v>760</v>
      </c>
      <c r="C452" s="309" t="n">
        <v>760</v>
      </c>
      <c r="D452" s="309" t="inlineStr"/>
      <c r="E452" s="309" t="inlineStr"/>
      <c r="F452" s="309" t="inlineStr"/>
      <c r="G452" s="309" t="inlineStr"/>
      <c r="H452" s="309" t="inlineStr"/>
    </row>
    <row r="453">
      <c r="A453" s="621" t="n">
        <v>451</v>
      </c>
      <c r="B453" s="309" t="n">
        <v>780</v>
      </c>
      <c r="C453" s="309" t="n">
        <v>780</v>
      </c>
      <c r="D453" s="309" t="inlineStr"/>
      <c r="E453" s="309" t="inlineStr"/>
      <c r="F453" s="309" t="inlineStr"/>
      <c r="G453" s="309" t="inlineStr"/>
      <c r="H453" s="309" t="inlineStr"/>
    </row>
    <row r="454">
      <c r="A454" s="621" t="n">
        <v>452</v>
      </c>
      <c r="B454" s="309" t="n">
        <v>780</v>
      </c>
      <c r="C454" s="309" t="n">
        <v>780</v>
      </c>
      <c r="D454" s="309" t="inlineStr"/>
      <c r="E454" s="309" t="inlineStr"/>
      <c r="F454" s="309" t="inlineStr"/>
      <c r="G454" s="309" t="inlineStr"/>
      <c r="H454" s="309" t="inlineStr"/>
    </row>
    <row r="455">
      <c r="A455" s="621" t="n">
        <v>453</v>
      </c>
      <c r="B455" s="309" t="n">
        <v>812</v>
      </c>
      <c r="C455" s="309" t="n">
        <v>812</v>
      </c>
      <c r="D455" s="309" t="inlineStr"/>
      <c r="E455" s="309" t="inlineStr"/>
      <c r="F455" s="309" t="inlineStr"/>
      <c r="G455" s="309" t="inlineStr"/>
      <c r="H455" s="309" t="inlineStr"/>
    </row>
    <row r="456">
      <c r="A456" s="621" t="n">
        <v>454</v>
      </c>
      <c r="B456" s="309" t="inlineStr"/>
      <c r="C456" s="309" t="n">
        <v>779.1269465843977</v>
      </c>
      <c r="D456" s="309" t="inlineStr">
        <is>
          <t>{'Cu', 'aust_temp', 'ausf_czas', 'Mo', 'aust_czas', 'Ni', 'grubosc', 'Mn'}</t>
        </is>
      </c>
      <c r="E456" s="309" t="n">
        <v>17</v>
      </c>
      <c r="F456" s="309" t="inlineStr">
        <is>
          <t>['Rm', 'HB']</t>
        </is>
      </c>
      <c r="G456" s="309" t="inlineStr">
        <is>
          <t>[0.953237608768766, 0.9900161444309498]</t>
        </is>
      </c>
      <c r="H456" s="309" t="inlineStr">
        <is>
          <t>[539.0, 1190.7]</t>
        </is>
      </c>
    </row>
    <row r="457">
      <c r="A457" s="621" t="n">
        <v>455</v>
      </c>
      <c r="B457" s="309" t="inlineStr"/>
      <c r="C457" s="309" t="n">
        <v>834.2998201685022</v>
      </c>
      <c r="D457" s="309" t="inlineStr">
        <is>
          <t>{'Cu', 'aust_temp', 'ausf_czas', 'Mo', 'aust_czas', 'Ni', 'grubosc', 'Mn'}</t>
        </is>
      </c>
      <c r="E457" s="309" t="n">
        <v>16</v>
      </c>
      <c r="F457" s="309" t="inlineStr">
        <is>
          <t>['Rm', 'HB']</t>
        </is>
      </c>
      <c r="G457" s="309" t="inlineStr">
        <is>
          <t>[0.946170969991863, 0.9859350933746347]</t>
        </is>
      </c>
      <c r="H457" s="309" t="inlineStr">
        <is>
          <t>[675.0, 1190.7]</t>
        </is>
      </c>
    </row>
    <row r="458">
      <c r="A458" s="621" t="n">
        <v>456</v>
      </c>
      <c r="B458" s="309" t="n">
        <v>1125</v>
      </c>
      <c r="C458" s="309" t="n">
        <v>1125</v>
      </c>
      <c r="D458" s="309" t="inlineStr"/>
      <c r="E458" s="309" t="inlineStr"/>
      <c r="F458" s="309" t="inlineStr"/>
      <c r="G458" s="309" t="inlineStr"/>
      <c r="H458" s="309" t="inlineStr"/>
    </row>
    <row r="459">
      <c r="A459" s="621" t="n">
        <v>457</v>
      </c>
      <c r="B459" s="309" t="n">
        <v>1190.7</v>
      </c>
      <c r="C459" s="309" t="n">
        <v>1190.7</v>
      </c>
      <c r="D459" s="309" t="inlineStr"/>
      <c r="E459" s="309" t="inlineStr"/>
      <c r="F459" s="309" t="inlineStr"/>
      <c r="G459" s="309" t="inlineStr"/>
      <c r="H459" s="309" t="inlineStr"/>
    </row>
    <row r="460">
      <c r="A460" s="621" t="n">
        <v>458</v>
      </c>
      <c r="B460" s="309" t="n">
        <v>1040.7</v>
      </c>
      <c r="C460" s="309" t="n">
        <v>1040.7</v>
      </c>
      <c r="D460" s="309" t="inlineStr"/>
      <c r="E460" s="309" t="inlineStr"/>
      <c r="F460" s="309" t="inlineStr"/>
      <c r="G460" s="309" t="inlineStr"/>
      <c r="H460" s="309" t="inlineStr"/>
    </row>
    <row r="461">
      <c r="A461" s="621" t="n">
        <v>459</v>
      </c>
      <c r="B461" s="309" t="n">
        <v>1031.2</v>
      </c>
      <c r="C461" s="309" t="n">
        <v>1031.2</v>
      </c>
      <c r="D461" s="309" t="inlineStr"/>
      <c r="E461" s="309" t="inlineStr"/>
      <c r="F461" s="309" t="inlineStr"/>
      <c r="G461" s="309" t="inlineStr"/>
      <c r="H461" s="309" t="inlineStr"/>
    </row>
    <row r="462">
      <c r="A462" s="621" t="n">
        <v>460</v>
      </c>
      <c r="B462" s="309" t="n">
        <v>975</v>
      </c>
      <c r="C462" s="309" t="n">
        <v>975</v>
      </c>
      <c r="D462" s="309" t="inlineStr"/>
      <c r="E462" s="309" t="inlineStr"/>
      <c r="F462" s="309" t="inlineStr"/>
      <c r="G462" s="309" t="inlineStr"/>
      <c r="H462" s="309" t="inlineStr"/>
    </row>
    <row r="463">
      <c r="A463" s="621" t="n">
        <v>461</v>
      </c>
      <c r="B463" s="309" t="n">
        <v>871.2</v>
      </c>
      <c r="C463" s="309" t="n">
        <v>871.2</v>
      </c>
      <c r="D463" s="309" t="inlineStr"/>
      <c r="E463" s="309" t="inlineStr"/>
      <c r="F463" s="309" t="inlineStr"/>
      <c r="G463" s="309" t="inlineStr"/>
      <c r="H463" s="309" t="inlineStr"/>
    </row>
    <row r="464">
      <c r="A464" s="621" t="n">
        <v>462</v>
      </c>
      <c r="B464" s="309" t="n">
        <v>750</v>
      </c>
      <c r="C464" s="309" t="n">
        <v>750</v>
      </c>
      <c r="D464" s="309" t="inlineStr"/>
      <c r="E464" s="309" t="inlineStr"/>
      <c r="F464" s="309" t="inlineStr"/>
      <c r="G464" s="309" t="inlineStr"/>
      <c r="H464" s="309" t="inlineStr"/>
    </row>
    <row r="465">
      <c r="A465" s="621" t="n">
        <v>463</v>
      </c>
      <c r="B465" s="309" t="n">
        <v>676.2</v>
      </c>
      <c r="C465" s="309" t="n">
        <v>676.2</v>
      </c>
      <c r="D465" s="309" t="inlineStr"/>
      <c r="E465" s="309" t="inlineStr"/>
      <c r="F465" s="309" t="inlineStr"/>
      <c r="G465" s="309" t="inlineStr"/>
      <c r="H465" s="309" t="inlineStr"/>
    </row>
    <row r="466">
      <c r="A466" s="621" t="n">
        <v>464</v>
      </c>
      <c r="B466" s="309" t="n">
        <v>675</v>
      </c>
      <c r="C466" s="309" t="n">
        <v>675</v>
      </c>
      <c r="D466" s="309" t="inlineStr"/>
      <c r="E466" s="309" t="inlineStr"/>
      <c r="F466" s="309" t="inlineStr"/>
      <c r="G466" s="309" t="inlineStr"/>
      <c r="H466" s="309" t="inlineStr"/>
    </row>
    <row r="467">
      <c r="A467" s="621" t="n">
        <v>465</v>
      </c>
      <c r="B467" s="309" t="inlineStr"/>
      <c r="C467" s="309" t="n">
        <v>549.1327100759452</v>
      </c>
      <c r="D467" s="309" t="inlineStr">
        <is>
          <t>{'Cu', 'aust_temp', 'ausf_czas', 'Mo', 'aust_czas', 'Ni', 'grubosc', 'Mn'}</t>
        </is>
      </c>
      <c r="E467" s="309" t="n">
        <v>18</v>
      </c>
      <c r="F467" s="309" t="inlineStr">
        <is>
          <t>['Rm', 'HB', 'ausf_temp']</t>
        </is>
      </c>
      <c r="G467" s="309" t="inlineStr">
        <is>
          <t>[0.9956703624911876, 0.8167902106001091, -0.8386477348332405]</t>
        </is>
      </c>
      <c r="H467" s="309" t="inlineStr">
        <is>
          <t>[379.0, 884.0]</t>
        </is>
      </c>
    </row>
    <row r="468">
      <c r="A468" s="621" t="n">
        <v>466</v>
      </c>
      <c r="B468" s="309" t="inlineStr"/>
      <c r="C468" s="309" t="n">
        <v>759.1633059489136</v>
      </c>
      <c r="D468" s="309" t="inlineStr">
        <is>
          <t>{'Cu', 'aust_temp', 'ausf_czas', 'Mo', 'aust_czas', 'Ni', 'grubosc', 'Mn'}</t>
        </is>
      </c>
      <c r="E468" s="309" t="n">
        <v>19</v>
      </c>
      <c r="F468" s="309" t="inlineStr">
        <is>
          <t>['Rm', 'HB']</t>
        </is>
      </c>
      <c r="G468" s="309" t="inlineStr">
        <is>
          <t>[0.9547507873282021, 0.9881100170638829]</t>
        </is>
      </c>
      <c r="H468" s="309" t="inlineStr">
        <is>
          <t>[539.0, 1190.7]</t>
        </is>
      </c>
    </row>
    <row r="469">
      <c r="A469" s="621" t="n">
        <v>467</v>
      </c>
      <c r="B469" s="309" t="inlineStr"/>
      <c r="C469" s="309" t="n">
        <v>875.0035740814718</v>
      </c>
      <c r="D469" s="309" t="inlineStr">
        <is>
          <t>{'Cu', 'aust_temp', 'ausf_czas', 'Mo', 'aust_czas', 'Ni', 'grubosc', 'Mn'}</t>
        </is>
      </c>
      <c r="E469" s="309" t="n">
        <v>17</v>
      </c>
      <c r="F469" s="309" t="inlineStr">
        <is>
          <t>['Rm', 'HB']</t>
        </is>
      </c>
      <c r="G469" s="309" t="inlineStr">
        <is>
          <t>[0.9549185540913773, 0.9908356561253903]</t>
        </is>
      </c>
      <c r="H469" s="309" t="inlineStr">
        <is>
          <t>[539.0, 1190.7]</t>
        </is>
      </c>
    </row>
    <row r="470">
      <c r="A470" s="621" t="n">
        <v>468</v>
      </c>
      <c r="B470" s="309" t="inlineStr"/>
      <c r="C470" s="309" t="n">
        <v>742.8929164366443</v>
      </c>
      <c r="D470" s="309" t="inlineStr">
        <is>
          <t>{'Cu', 'aust_temp', 'ausf_czas', 'Mo', 'aust_czas', 'Ni', 'grubosc', 'Mn'}</t>
        </is>
      </c>
      <c r="E470" s="309" t="n">
        <v>18</v>
      </c>
      <c r="F470" s="309" t="inlineStr">
        <is>
          <t>['Rm', 'HB']</t>
        </is>
      </c>
      <c r="G470" s="309" t="inlineStr">
        <is>
          <t>[0.9568744226170891, 0.9904672709752236]</t>
        </is>
      </c>
      <c r="H470" s="309" t="inlineStr">
        <is>
          <t>[539.0, 1190.7]</t>
        </is>
      </c>
    </row>
    <row r="471">
      <c r="A471" s="621" t="n">
        <v>469</v>
      </c>
      <c r="B471" s="309" t="inlineStr"/>
      <c r="C471" s="309" t="n">
        <v>800.1983235699286</v>
      </c>
      <c r="D471" s="309" t="inlineStr">
        <is>
          <t>{'Cu', 'aust_temp', 'ausf_czas', 'Mo', 'aust_czas', 'Ni', 'grubosc', 'Mn'}</t>
        </is>
      </c>
      <c r="E471" s="309" t="n">
        <v>17</v>
      </c>
      <c r="F471" s="309" t="inlineStr">
        <is>
          <t>['Rm', 'HB']</t>
        </is>
      </c>
      <c r="G471" s="309" t="inlineStr">
        <is>
          <t>[0.953237608768766, 0.9900161444309498]</t>
        </is>
      </c>
      <c r="H471" s="309" t="inlineStr">
        <is>
          <t>[539.0, 1190.7]</t>
        </is>
      </c>
    </row>
    <row r="472">
      <c r="A472" s="621" t="n">
        <v>470</v>
      </c>
      <c r="B472" s="309" t="inlineStr"/>
      <c r="C472" s="309" t="n">
        <v>826.1676865966236</v>
      </c>
      <c r="D472" s="309" t="inlineStr">
        <is>
          <t>{'Cu', 'aust_temp', 'ausf_czas', 'Mo', 'aust_czas', 'Ni', 'grubosc', 'Mn'}</t>
        </is>
      </c>
      <c r="E472" s="309" t="n">
        <v>17</v>
      </c>
      <c r="F472" s="309" t="inlineStr">
        <is>
          <t>['Rm', 'HB', 'ausf_temp']</t>
        </is>
      </c>
      <c r="G472" s="309" t="inlineStr">
        <is>
          <t>[0.970578762544947, 0.9756629471674614, -0.9651322187309331]</t>
        </is>
      </c>
      <c r="H472" s="309" t="inlineStr">
        <is>
          <t>[675.0, 1410.0]</t>
        </is>
      </c>
    </row>
    <row r="473">
      <c r="A473" s="621" t="n">
        <v>471</v>
      </c>
      <c r="B473" s="309" t="inlineStr"/>
      <c r="C473" s="309" t="n">
        <v>902.7857586666572</v>
      </c>
      <c r="D473" s="309" t="inlineStr">
        <is>
          <t>{'Cu', 'aust_temp', 'ausf_czas', 'Mo', 'aust_czas', 'Ni', 'grubosc', 'Mn'}</t>
        </is>
      </c>
      <c r="E473" s="309" t="n">
        <v>16</v>
      </c>
      <c r="F473" s="309" t="inlineStr">
        <is>
          <t>['Rm']</t>
        </is>
      </c>
      <c r="G473" s="309" t="inlineStr">
        <is>
          <t>[0.9648748764880578]</t>
        </is>
      </c>
      <c r="H473" s="309" t="inlineStr">
        <is>
          <t>[673.0, 1146.0]</t>
        </is>
      </c>
    </row>
    <row r="474">
      <c r="A474" s="621" t="n">
        <v>472</v>
      </c>
      <c r="B474" s="309" t="n">
        <v>925.9</v>
      </c>
      <c r="C474" s="309" t="n">
        <v>925.9</v>
      </c>
      <c r="D474" s="309" t="inlineStr"/>
      <c r="E474" s="309" t="inlineStr"/>
      <c r="F474" s="309" t="inlineStr"/>
      <c r="G474" s="309" t="inlineStr"/>
      <c r="H474" s="309" t="inlineStr"/>
    </row>
    <row r="475">
      <c r="A475" s="621" t="n">
        <v>473</v>
      </c>
      <c r="B475" s="309" t="n">
        <v>1191</v>
      </c>
      <c r="C475" s="309" t="n">
        <v>1191</v>
      </c>
      <c r="D475" s="309" t="inlineStr"/>
      <c r="E475" s="309" t="inlineStr"/>
      <c r="F475" s="309" t="inlineStr"/>
      <c r="G475" s="309" t="inlineStr"/>
      <c r="H475" s="309" t="inlineStr"/>
    </row>
    <row r="476">
      <c r="A476" s="621" t="n">
        <v>474</v>
      </c>
      <c r="B476" s="309" t="n">
        <v>914</v>
      </c>
      <c r="C476" s="309" t="n">
        <v>914</v>
      </c>
      <c r="D476" s="309" t="inlineStr"/>
      <c r="E476" s="309" t="inlineStr"/>
      <c r="F476" s="309" t="inlineStr"/>
      <c r="G476" s="309" t="inlineStr"/>
      <c r="H476" s="309" t="inlineStr"/>
    </row>
    <row r="477">
      <c r="A477" s="621" t="n">
        <v>475</v>
      </c>
      <c r="B477" s="309" t="n">
        <v>1180</v>
      </c>
      <c r="C477" s="309" t="n">
        <v>1180</v>
      </c>
      <c r="D477" s="309" t="inlineStr"/>
      <c r="E477" s="309" t="inlineStr"/>
      <c r="F477" s="309" t="inlineStr"/>
      <c r="G477" s="309" t="inlineStr"/>
      <c r="H477" s="309" t="inlineStr"/>
    </row>
    <row r="478">
      <c r="A478" s="621" t="n">
        <v>476</v>
      </c>
      <c r="B478" s="309" t="n">
        <v>1099</v>
      </c>
      <c r="C478" s="309" t="n">
        <v>1099</v>
      </c>
      <c r="D478" s="309" t="inlineStr"/>
      <c r="E478" s="309" t="inlineStr"/>
      <c r="F478" s="309" t="inlineStr"/>
      <c r="G478" s="309" t="inlineStr"/>
      <c r="H478" s="309" t="inlineStr"/>
    </row>
    <row r="479">
      <c r="A479" s="621" t="n">
        <v>477</v>
      </c>
      <c r="B479" s="309" t="n">
        <v>911</v>
      </c>
      <c r="C479" s="309" t="n">
        <v>911</v>
      </c>
      <c r="D479" s="309" t="inlineStr"/>
      <c r="E479" s="309" t="inlineStr"/>
      <c r="F479" s="309" t="inlineStr"/>
      <c r="G479" s="309" t="inlineStr"/>
      <c r="H479" s="309" t="inlineStr"/>
    </row>
    <row r="480">
      <c r="A480" s="621" t="n">
        <v>478</v>
      </c>
      <c r="B480" s="309" t="n">
        <v>731</v>
      </c>
      <c r="C480" s="309" t="n">
        <v>731</v>
      </c>
      <c r="D480" s="309" t="inlineStr"/>
      <c r="E480" s="309" t="inlineStr"/>
      <c r="F480" s="309" t="inlineStr"/>
      <c r="G480" s="309" t="inlineStr"/>
      <c r="H480" s="309" t="inlineStr"/>
    </row>
    <row r="481">
      <c r="A481" s="621" t="n">
        <v>479</v>
      </c>
      <c r="B481" s="309" t="n">
        <v>650</v>
      </c>
      <c r="C481" s="309" t="n">
        <v>650</v>
      </c>
      <c r="D481" s="309" t="inlineStr"/>
      <c r="E481" s="309" t="inlineStr"/>
      <c r="F481" s="309" t="inlineStr"/>
      <c r="G481" s="309" t="inlineStr"/>
      <c r="H481" s="309" t="inlineStr"/>
    </row>
    <row r="482">
      <c r="A482" s="621" t="n">
        <v>480</v>
      </c>
      <c r="B482" s="309" t="n">
        <v>816</v>
      </c>
      <c r="C482" s="309" t="n">
        <v>816</v>
      </c>
      <c r="D482" s="309" t="inlineStr"/>
      <c r="E482" s="309" t="inlineStr"/>
      <c r="F482" s="309" t="inlineStr"/>
      <c r="G482" s="309" t="inlineStr"/>
      <c r="H482" s="309" t="inlineStr"/>
    </row>
    <row r="483">
      <c r="A483" s="621" t="n">
        <v>481</v>
      </c>
      <c r="B483" s="309" t="n">
        <v>790</v>
      </c>
      <c r="C483" s="309" t="n">
        <v>790</v>
      </c>
      <c r="D483" s="309" t="inlineStr"/>
      <c r="E483" s="309" t="inlineStr"/>
      <c r="F483" s="309" t="inlineStr"/>
      <c r="G483" s="309" t="inlineStr"/>
      <c r="H483" s="309" t="inlineStr"/>
    </row>
    <row r="484">
      <c r="A484" s="621" t="n">
        <v>482</v>
      </c>
      <c r="B484" s="309" t="n">
        <v>778</v>
      </c>
      <c r="C484" s="309" t="n">
        <v>778</v>
      </c>
      <c r="D484" s="309" t="inlineStr"/>
      <c r="E484" s="309" t="inlineStr"/>
      <c r="F484" s="309" t="inlineStr"/>
      <c r="G484" s="309" t="inlineStr"/>
      <c r="H484" s="309" t="inlineStr"/>
    </row>
    <row r="485">
      <c r="A485" s="621" t="n">
        <v>483</v>
      </c>
      <c r="B485" s="309" t="inlineStr"/>
      <c r="C485" s="309" t="n">
        <v>982.5015643023985</v>
      </c>
      <c r="D485" s="309" t="inlineStr">
        <is>
          <t>{'Cu', 'aust_temp', 'ausf_czas', 'Mo', 'aust_czas', 'Ni', 'grubosc', 'Mn'}</t>
        </is>
      </c>
      <c r="E485" s="309" t="n">
        <v>18</v>
      </c>
      <c r="F485" s="309" t="inlineStr">
        <is>
          <t>['Rm', 'HB']</t>
        </is>
      </c>
      <c r="G485" s="309" t="inlineStr">
        <is>
          <t>[0.9719420228550744, 0.7591492437989451]</t>
        </is>
      </c>
      <c r="H485" s="309" t="inlineStr">
        <is>
          <t>[539.0, 1146.0]</t>
        </is>
      </c>
    </row>
    <row r="486">
      <c r="A486" s="621" t="n">
        <v>484</v>
      </c>
      <c r="B486" s="309" t="inlineStr"/>
      <c r="C486" s="309" t="n">
        <v>914.146016375862</v>
      </c>
      <c r="D486" s="309" t="inlineStr">
        <is>
          <t>{'Cu', 'aust_temp', 'ausf_czas', 'Mo', 'aust_czas', 'Ni', 'grubosc', 'Mn'}</t>
        </is>
      </c>
      <c r="E486" s="309" t="n">
        <v>18</v>
      </c>
      <c r="F486" s="309" t="inlineStr">
        <is>
          <t>['Rm', 'HB']</t>
        </is>
      </c>
      <c r="G486" s="309" t="inlineStr">
        <is>
          <t>[0.9719420228550744, 0.7591492437989451]</t>
        </is>
      </c>
      <c r="H486" s="309" t="inlineStr">
        <is>
          <t>[539.0, 1146.0]</t>
        </is>
      </c>
    </row>
    <row r="487">
      <c r="A487" s="621" t="n">
        <v>485</v>
      </c>
      <c r="B487" s="309" t="inlineStr"/>
      <c r="C487" s="309" t="n">
        <v>871.0152533047399</v>
      </c>
      <c r="D487" s="309" t="inlineStr">
        <is>
          <t>{'Cu', 'aust_temp', 'ausf_czas', 'Mo', 'aust_czas', 'Ni', 'grubosc', 'Mn'}</t>
        </is>
      </c>
      <c r="E487" s="309" t="n">
        <v>18</v>
      </c>
      <c r="F487" s="309" t="inlineStr">
        <is>
          <t>['Rm', 'HB']</t>
        </is>
      </c>
      <c r="G487" s="309" t="inlineStr">
        <is>
          <t>[0.9719420228550744, 0.7591492437989451]</t>
        </is>
      </c>
      <c r="H487" s="309" t="inlineStr">
        <is>
          <t>[539.0, 1146.0]</t>
        </is>
      </c>
    </row>
    <row r="488">
      <c r="A488" s="621" t="n">
        <v>486</v>
      </c>
      <c r="B488" s="309" t="inlineStr"/>
      <c r="C488" s="309" t="n">
        <v>829.5977891276762</v>
      </c>
      <c r="D488" s="309" t="inlineStr">
        <is>
          <t>{'Cu', 'aust_temp', 'ausf_czas', 'Mo', 'aust_czas', 'Ni', 'grubosc', 'Mn'}</t>
        </is>
      </c>
      <c r="E488" s="309" t="n">
        <v>18</v>
      </c>
      <c r="F488" s="309" t="inlineStr">
        <is>
          <t>['Rm', 'HB']</t>
        </is>
      </c>
      <c r="G488" s="309" t="inlineStr">
        <is>
          <t>[0.9719420228550744, 0.7591492437989451]</t>
        </is>
      </c>
      <c r="H488" s="309" t="inlineStr">
        <is>
          <t>[539.0, 1146.0]</t>
        </is>
      </c>
    </row>
    <row r="489">
      <c r="A489" s="621" t="n">
        <v>487</v>
      </c>
      <c r="B489" s="309" t="inlineStr"/>
      <c r="C489" s="309" t="n">
        <v>778.3104856724166</v>
      </c>
      <c r="D489" s="309" t="inlineStr">
        <is>
          <t>{'Cu', 'aust_temp', 'ausf_czas', 'Mo', 'aust_czas', 'Ni', 'grubosc', 'Mn'}</t>
        </is>
      </c>
      <c r="E489" s="309" t="n">
        <v>18</v>
      </c>
      <c r="F489" s="309" t="inlineStr">
        <is>
          <t>['Rm', 'HB']</t>
        </is>
      </c>
      <c r="G489" s="309" t="inlineStr">
        <is>
          <t>[0.9719420228550744, 0.7591492437989451]</t>
        </is>
      </c>
      <c r="H489" s="309" t="inlineStr">
        <is>
          <t>[539.0, 1146.0]</t>
        </is>
      </c>
    </row>
    <row r="490">
      <c r="A490" s="621" t="n">
        <v>488</v>
      </c>
      <c r="B490" s="309" t="n">
        <v>1185</v>
      </c>
      <c r="C490" s="309" t="n">
        <v>1185</v>
      </c>
      <c r="D490" s="309" t="inlineStr"/>
      <c r="E490" s="309" t="inlineStr"/>
      <c r="F490" s="309" t="inlineStr"/>
      <c r="G490" s="309" t="inlineStr"/>
      <c r="H490" s="309" t="inlineStr"/>
    </row>
    <row r="491">
      <c r="A491" s="621" t="n">
        <v>489</v>
      </c>
      <c r="B491" s="309" t="n">
        <v>1102</v>
      </c>
      <c r="C491" s="309" t="n">
        <v>1102</v>
      </c>
      <c r="D491" s="309" t="inlineStr"/>
      <c r="E491" s="309" t="inlineStr"/>
      <c r="F491" s="309" t="inlineStr"/>
      <c r="G491" s="309" t="inlineStr"/>
      <c r="H491" s="309" t="inlineStr"/>
    </row>
    <row r="492">
      <c r="A492" s="621" t="n">
        <v>490</v>
      </c>
      <c r="B492" s="309" t="n">
        <v>982</v>
      </c>
      <c r="C492" s="309" t="n">
        <v>982</v>
      </c>
      <c r="D492" s="309" t="inlineStr"/>
      <c r="E492" s="309" t="inlineStr"/>
      <c r="F492" s="309" t="inlineStr"/>
      <c r="G492" s="309" t="inlineStr"/>
      <c r="H492" s="309" t="inlineStr"/>
    </row>
    <row r="493">
      <c r="A493" s="621" t="n">
        <v>491</v>
      </c>
      <c r="B493" s="309" t="n">
        <v>715</v>
      </c>
      <c r="C493" s="309" t="n">
        <v>715</v>
      </c>
      <c r="D493" s="309" t="inlineStr"/>
      <c r="E493" s="309" t="inlineStr"/>
      <c r="F493" s="309" t="inlineStr"/>
      <c r="G493" s="309" t="inlineStr"/>
      <c r="H493" s="309" t="inlineStr"/>
    </row>
    <row r="494">
      <c r="A494" s="621" t="n">
        <v>492</v>
      </c>
      <c r="B494" s="309" t="inlineStr"/>
      <c r="C494" s="309" t="n">
        <v>891.044551563259</v>
      </c>
      <c r="D494" s="309" t="inlineStr">
        <is>
          <t>{'Cu', 'aust_temp', 'ausf_czas', 'Mo', 'aust_czas', 'Ni', 'grubosc', 'Mn'}</t>
        </is>
      </c>
      <c r="E494" s="309" t="n">
        <v>15</v>
      </c>
      <c r="F494" s="309" t="inlineStr">
        <is>
          <t>['Rm', 'HB']</t>
        </is>
      </c>
      <c r="G494" s="309" t="inlineStr">
        <is>
          <t>[0.9112765641948326, 0.8957751038001521]</t>
        </is>
      </c>
      <c r="H494" s="309" t="inlineStr">
        <is>
          <t>[685.0, 1092.2]</t>
        </is>
      </c>
    </row>
    <row r="495">
      <c r="A495" s="621" t="n">
        <v>493</v>
      </c>
      <c r="B495" s="309" t="n">
        <v>1045</v>
      </c>
      <c r="C495" s="309" t="n">
        <v>1045</v>
      </c>
      <c r="D495" s="309" t="inlineStr"/>
      <c r="E495" s="309" t="inlineStr"/>
      <c r="F495" s="309" t="inlineStr"/>
      <c r="G495" s="309" t="inlineStr"/>
      <c r="H495" s="309" t="inlineStr"/>
    </row>
    <row r="496">
      <c r="A496" s="621" t="n">
        <v>494</v>
      </c>
      <c r="B496" s="309" t="n">
        <v>702</v>
      </c>
      <c r="C496" s="309" t="n">
        <v>702</v>
      </c>
      <c r="D496" s="309" t="inlineStr"/>
      <c r="E496" s="309" t="inlineStr"/>
      <c r="F496" s="309" t="inlineStr"/>
      <c r="G496" s="309" t="inlineStr"/>
      <c r="H496" s="309" t="inlineStr"/>
    </row>
    <row r="497">
      <c r="A497" s="621" t="n">
        <v>495</v>
      </c>
      <c r="B497" s="309" t="n">
        <v>689</v>
      </c>
      <c r="C497" s="309" t="n">
        <v>689</v>
      </c>
      <c r="D497" s="309" t="inlineStr"/>
      <c r="E497" s="309" t="inlineStr"/>
      <c r="F497" s="309" t="inlineStr"/>
      <c r="G497" s="309" t="inlineStr"/>
      <c r="H497" s="309" t="inlineStr"/>
    </row>
    <row r="498">
      <c r="A498" s="621" t="n">
        <v>496</v>
      </c>
      <c r="B498" s="309" t="n">
        <v>847</v>
      </c>
      <c r="C498" s="309" t="n">
        <v>847</v>
      </c>
      <c r="D498" s="309" t="inlineStr"/>
      <c r="E498" s="309" t="inlineStr"/>
      <c r="F498" s="309" t="inlineStr"/>
      <c r="G498" s="309" t="inlineStr"/>
      <c r="H498" s="309" t="inlineStr"/>
    </row>
    <row r="499">
      <c r="A499" s="621" t="n">
        <v>497</v>
      </c>
      <c r="B499" s="309" t="n">
        <v>821</v>
      </c>
      <c r="C499" s="309" t="n">
        <v>821</v>
      </c>
      <c r="D499" s="309" t="inlineStr"/>
      <c r="E499" s="309" t="inlineStr"/>
      <c r="F499" s="309" t="inlineStr"/>
      <c r="G499" s="309" t="inlineStr"/>
      <c r="H499" s="309" t="inlineStr"/>
    </row>
    <row r="500">
      <c r="A500" s="621" t="n">
        <v>498</v>
      </c>
      <c r="B500" s="309" t="n">
        <v>529</v>
      </c>
      <c r="C500" s="309" t="n">
        <v>529</v>
      </c>
      <c r="D500" s="309" t="inlineStr"/>
      <c r="E500" s="309" t="inlineStr"/>
      <c r="F500" s="309" t="inlineStr"/>
      <c r="G500" s="309" t="inlineStr"/>
      <c r="H500" s="309" t="inlineStr"/>
    </row>
    <row r="501">
      <c r="A501" s="621" t="n">
        <v>499</v>
      </c>
      <c r="B501" s="309" t="n">
        <v>686</v>
      </c>
      <c r="C501" s="309" t="n">
        <v>686</v>
      </c>
      <c r="D501" s="309" t="inlineStr"/>
      <c r="E501" s="309" t="inlineStr"/>
      <c r="F501" s="309" t="inlineStr"/>
      <c r="G501" s="309" t="inlineStr"/>
      <c r="H501" s="309" t="inlineStr"/>
    </row>
    <row r="502">
      <c r="A502" s="621" t="n">
        <v>500</v>
      </c>
      <c r="B502" s="309" t="n">
        <v>648</v>
      </c>
      <c r="C502" s="309" t="n">
        <v>648</v>
      </c>
      <c r="D502" s="309" t="inlineStr"/>
      <c r="E502" s="309" t="inlineStr"/>
      <c r="F502" s="309" t="inlineStr"/>
      <c r="G502" s="309" t="inlineStr"/>
      <c r="H502" s="309" t="inlineStr"/>
    </row>
    <row r="503">
      <c r="A503" s="621" t="n">
        <v>501</v>
      </c>
      <c r="B503" s="309" t="n">
        <v>434</v>
      </c>
      <c r="C503" s="309" t="n">
        <v>434</v>
      </c>
      <c r="D503" s="309" t="inlineStr"/>
      <c r="E503" s="309" t="inlineStr"/>
      <c r="F503" s="309" t="inlineStr"/>
      <c r="G503" s="309" t="inlineStr"/>
      <c r="H503" s="309" t="inlineStr"/>
    </row>
    <row r="504">
      <c r="A504" s="621" t="n">
        <v>502</v>
      </c>
      <c r="B504" s="309" t="n">
        <v>561</v>
      </c>
      <c r="C504" s="309" t="n">
        <v>561</v>
      </c>
      <c r="D504" s="309" t="inlineStr"/>
      <c r="E504" s="309" t="inlineStr"/>
      <c r="F504" s="309" t="inlineStr"/>
      <c r="G504" s="309" t="inlineStr"/>
      <c r="H504" s="309" t="inlineStr"/>
    </row>
    <row r="505">
      <c r="A505" s="621" t="n">
        <v>503</v>
      </c>
      <c r="B505" s="309" t="n">
        <v>539</v>
      </c>
      <c r="C505" s="309" t="n">
        <v>539</v>
      </c>
      <c r="D505" s="309" t="inlineStr"/>
      <c r="E505" s="309" t="inlineStr"/>
      <c r="F505" s="309" t="inlineStr"/>
      <c r="G505" s="309" t="inlineStr"/>
      <c r="H505" s="309" t="inlineStr"/>
    </row>
    <row r="506">
      <c r="A506" s="621" t="n">
        <v>504</v>
      </c>
      <c r="B506" s="309" t="n">
        <v>379</v>
      </c>
      <c r="C506" s="309" t="n">
        <v>379</v>
      </c>
      <c r="D506" s="309" t="inlineStr"/>
      <c r="E506" s="309" t="inlineStr"/>
      <c r="F506" s="309" t="inlineStr"/>
      <c r="G506" s="309" t="inlineStr"/>
      <c r="H506" s="309" t="inlineStr"/>
    </row>
    <row r="507">
      <c r="A507" s="621" t="n">
        <v>505</v>
      </c>
      <c r="B507" s="309" t="n">
        <v>521</v>
      </c>
      <c r="C507" s="309" t="n">
        <v>521</v>
      </c>
      <c r="D507" s="309" t="inlineStr"/>
      <c r="E507" s="309" t="inlineStr"/>
      <c r="F507" s="309" t="inlineStr"/>
      <c r="G507" s="309" t="inlineStr"/>
      <c r="H507" s="309" t="inlineStr"/>
    </row>
    <row r="508">
      <c r="A508" s="621" t="n">
        <v>506</v>
      </c>
      <c r="B508" s="309" t="n">
        <v>497</v>
      </c>
      <c r="C508" s="309" t="n">
        <v>497</v>
      </c>
      <c r="D508" s="309" t="inlineStr"/>
      <c r="E508" s="309" t="inlineStr"/>
      <c r="F508" s="309" t="inlineStr"/>
      <c r="G508" s="309" t="inlineStr"/>
      <c r="H508" s="309" t="inlineStr"/>
    </row>
    <row r="509">
      <c r="A509" s="621" t="n">
        <v>507</v>
      </c>
      <c r="B509" s="309" t="n">
        <v>719</v>
      </c>
      <c r="C509" s="309" t="n">
        <v>719</v>
      </c>
      <c r="D509" s="309" t="inlineStr"/>
      <c r="E509" s="309" t="inlineStr"/>
      <c r="F509" s="309" t="inlineStr"/>
      <c r="G509" s="309" t="inlineStr"/>
      <c r="H509" s="309" t="inlineStr"/>
    </row>
    <row r="510">
      <c r="A510" s="621" t="n">
        <v>508</v>
      </c>
      <c r="B510" s="309" t="n">
        <v>884</v>
      </c>
      <c r="C510" s="309" t="n">
        <v>884</v>
      </c>
      <c r="D510" s="309" t="inlineStr"/>
      <c r="E510" s="309" t="inlineStr"/>
      <c r="F510" s="309" t="inlineStr"/>
      <c r="G510" s="309" t="inlineStr"/>
      <c r="H510" s="309" t="inlineStr"/>
    </row>
    <row r="511">
      <c r="A511" s="621" t="n">
        <v>509</v>
      </c>
      <c r="B511" s="309" t="n">
        <v>851</v>
      </c>
      <c r="C511" s="309" t="n">
        <v>851</v>
      </c>
      <c r="D511" s="309" t="inlineStr"/>
      <c r="E511" s="309" t="inlineStr"/>
      <c r="F511" s="309" t="inlineStr"/>
      <c r="G511" s="309" t="inlineStr"/>
      <c r="H511" s="309" t="inlineStr"/>
    </row>
    <row r="512">
      <c r="A512" s="621" t="n">
        <v>510</v>
      </c>
      <c r="B512" s="309" t="n">
        <v>579</v>
      </c>
      <c r="C512" s="309" t="n">
        <v>579</v>
      </c>
      <c r="D512" s="309" t="inlineStr"/>
      <c r="E512" s="309" t="inlineStr"/>
      <c r="F512" s="309" t="inlineStr"/>
      <c r="G512" s="309" t="inlineStr"/>
      <c r="H512" s="309" t="inlineStr"/>
    </row>
    <row r="513">
      <c r="A513" s="621" t="n">
        <v>511</v>
      </c>
      <c r="B513" s="309" t="n">
        <v>732</v>
      </c>
      <c r="C513" s="309" t="n">
        <v>732</v>
      </c>
      <c r="D513" s="309" t="inlineStr"/>
      <c r="E513" s="309" t="inlineStr"/>
      <c r="F513" s="309" t="inlineStr"/>
      <c r="G513" s="309" t="inlineStr"/>
      <c r="H513" s="309" t="inlineStr"/>
    </row>
    <row r="514">
      <c r="A514" s="621" t="n">
        <v>512</v>
      </c>
      <c r="B514" s="309" t="n">
        <v>684</v>
      </c>
      <c r="C514" s="309" t="n">
        <v>684</v>
      </c>
      <c r="D514" s="309" t="inlineStr"/>
      <c r="E514" s="309" t="inlineStr"/>
      <c r="F514" s="309" t="inlineStr"/>
      <c r="G514" s="309" t="inlineStr"/>
      <c r="H514" s="309" t="inlineStr"/>
    </row>
    <row r="515">
      <c r="A515" s="621" t="n">
        <v>513</v>
      </c>
      <c r="B515" s="309" t="n">
        <v>502</v>
      </c>
      <c r="C515" s="309" t="n">
        <v>502</v>
      </c>
      <c r="D515" s="309" t="inlineStr"/>
      <c r="E515" s="309" t="inlineStr"/>
      <c r="F515" s="309" t="inlineStr"/>
      <c r="G515" s="309" t="inlineStr"/>
      <c r="H515" s="309" t="inlineStr"/>
    </row>
    <row r="516">
      <c r="A516" s="621" t="n">
        <v>514</v>
      </c>
      <c r="B516" s="309" t="n">
        <v>634</v>
      </c>
      <c r="C516" s="309" t="n">
        <v>634</v>
      </c>
      <c r="D516" s="309" t="inlineStr"/>
      <c r="E516" s="309" t="inlineStr"/>
      <c r="F516" s="309" t="inlineStr"/>
      <c r="G516" s="309" t="inlineStr"/>
      <c r="H516" s="309" t="inlineStr"/>
    </row>
    <row r="517">
      <c r="A517" s="621" t="n">
        <v>515</v>
      </c>
      <c r="B517" s="309" t="n">
        <v>608</v>
      </c>
      <c r="C517" s="309" t="n">
        <v>608</v>
      </c>
      <c r="D517" s="309" t="inlineStr"/>
      <c r="E517" s="309" t="inlineStr"/>
      <c r="F517" s="309" t="inlineStr"/>
      <c r="G517" s="309" t="inlineStr"/>
      <c r="H517" s="309" t="inlineStr"/>
    </row>
    <row r="518">
      <c r="A518" s="621" t="n">
        <v>516</v>
      </c>
      <c r="B518" s="309" t="n">
        <v>451</v>
      </c>
      <c r="C518" s="309" t="n">
        <v>451</v>
      </c>
      <c r="D518" s="309" t="inlineStr"/>
      <c r="E518" s="309" t="inlineStr"/>
      <c r="F518" s="309" t="inlineStr"/>
      <c r="G518" s="309" t="inlineStr"/>
      <c r="H518" s="309" t="inlineStr"/>
    </row>
    <row r="519">
      <c r="A519" s="621" t="n">
        <v>517</v>
      </c>
      <c r="B519" s="309" t="n">
        <v>592</v>
      </c>
      <c r="C519" s="309" t="n">
        <v>592</v>
      </c>
      <c r="D519" s="309" t="inlineStr"/>
      <c r="E519" s="309" t="inlineStr"/>
      <c r="F519" s="309" t="inlineStr"/>
      <c r="G519" s="309" t="inlineStr"/>
      <c r="H519" s="309" t="inlineStr"/>
    </row>
    <row r="520">
      <c r="A520" s="621" t="n">
        <v>518</v>
      </c>
      <c r="B520" s="309" t="n">
        <v>576</v>
      </c>
      <c r="C520" s="309" t="n">
        <v>576</v>
      </c>
      <c r="D520" s="309" t="inlineStr"/>
      <c r="E520" s="309" t="inlineStr"/>
      <c r="F520" s="309" t="inlineStr"/>
      <c r="G520" s="309" t="inlineStr"/>
      <c r="H520" s="309" t="inlineStr"/>
    </row>
    <row r="521">
      <c r="A521" s="621" t="n">
        <v>519</v>
      </c>
      <c r="B521" s="309" t="n">
        <v>1048</v>
      </c>
      <c r="C521" s="309" t="n">
        <v>1048</v>
      </c>
      <c r="D521" s="309" t="inlineStr"/>
      <c r="E521" s="309" t="inlineStr"/>
      <c r="F521" s="309" t="inlineStr"/>
      <c r="G521" s="309" t="inlineStr"/>
      <c r="H521" s="309" t="inlineStr"/>
    </row>
    <row r="522">
      <c r="A522" s="621" t="n">
        <v>520</v>
      </c>
      <c r="B522" s="309" t="n">
        <v>1051</v>
      </c>
      <c r="C522" s="309" t="n">
        <v>1051</v>
      </c>
      <c r="D522" s="309" t="inlineStr"/>
      <c r="E522" s="309" t="inlineStr"/>
      <c r="F522" s="309" t="inlineStr"/>
      <c r="G522" s="309" t="inlineStr"/>
      <c r="H522" s="309" t="inlineStr"/>
    </row>
    <row r="523">
      <c r="A523" s="621" t="n">
        <v>521</v>
      </c>
      <c r="B523" s="309" t="n">
        <v>1050</v>
      </c>
      <c r="C523" s="309" t="n">
        <v>1050</v>
      </c>
      <c r="D523" s="309" t="inlineStr"/>
      <c r="E523" s="309" t="inlineStr"/>
      <c r="F523" s="309" t="inlineStr"/>
      <c r="G523" s="309" t="inlineStr"/>
      <c r="H523" s="309" t="inlineStr"/>
    </row>
    <row r="524">
      <c r="A524" s="621" t="n">
        <v>522</v>
      </c>
      <c r="B524" s="309" t="n">
        <v>1092</v>
      </c>
      <c r="C524" s="309" t="n">
        <v>1092</v>
      </c>
      <c r="D524" s="309" t="inlineStr"/>
      <c r="E524" s="309" t="inlineStr"/>
      <c r="F524" s="309" t="inlineStr"/>
      <c r="G524" s="309" t="inlineStr"/>
      <c r="H524" s="309" t="inlineStr"/>
    </row>
    <row r="525">
      <c r="A525" s="621" t="n">
        <v>523</v>
      </c>
      <c r="B525" s="309" t="n">
        <v>1057</v>
      </c>
      <c r="C525" s="309" t="n">
        <v>1057</v>
      </c>
      <c r="D525" s="309" t="inlineStr"/>
      <c r="E525" s="309" t="inlineStr"/>
      <c r="F525" s="309" t="inlineStr"/>
      <c r="G525" s="309" t="inlineStr"/>
      <c r="H525" s="309" t="inlineStr"/>
    </row>
    <row r="526">
      <c r="A526" s="621" t="n">
        <v>524</v>
      </c>
      <c r="B526" s="309" t="inlineStr"/>
      <c r="C526" s="309" t="n">
        <v>1129.613124020618</v>
      </c>
      <c r="D526" s="309" t="inlineStr">
        <is>
          <t>{'Cu', 'aust_temp', 'ausf_czas', 'Mo', 'aust_czas', 'Ni', 'grubosc', 'Mn'}</t>
        </is>
      </c>
      <c r="E526" s="309" t="n">
        <v>18</v>
      </c>
      <c r="F526" s="309" t="inlineStr">
        <is>
          <t>['Rm', 'HB', 'ausf_temp']</t>
        </is>
      </c>
      <c r="G526" s="309" t="inlineStr">
        <is>
          <t>[0.9368024446230041, 0.9331527904698059, -0.9705944305803546]</t>
        </is>
      </c>
      <c r="H526" s="309" t="inlineStr">
        <is>
          <t>[592.0, 1210.0]</t>
        </is>
      </c>
    </row>
    <row r="527">
      <c r="A527" s="621" t="n">
        <v>525</v>
      </c>
      <c r="B527" s="309" t="inlineStr"/>
      <c r="C527" s="309" t="n">
        <v>1214.702324165697</v>
      </c>
      <c r="D527" s="309" t="inlineStr">
        <is>
          <t>{'Cu', 'aust_temp', 'ausf_czas', 'Mo', 'aust_czas', 'Ni', 'grubosc', 'Mn'}</t>
        </is>
      </c>
      <c r="E527" s="309" t="n">
        <v>18</v>
      </c>
      <c r="F527" s="309" t="inlineStr">
        <is>
          <t>['Rm', 'HB', 'ausf_temp']</t>
        </is>
      </c>
      <c r="G527" s="309" t="inlineStr">
        <is>
          <t>[0.9419073686883777, 0.955307256118805, -0.9645603400749957]</t>
        </is>
      </c>
      <c r="H527" s="309" t="inlineStr">
        <is>
          <t>[592.0, 1210.0]</t>
        </is>
      </c>
    </row>
    <row r="528">
      <c r="A528" s="621" t="n">
        <v>526</v>
      </c>
      <c r="B528" s="309" t="inlineStr"/>
      <c r="C528" s="309" t="n">
        <v>1131.170711554525</v>
      </c>
      <c r="D528" s="309" t="inlineStr">
        <is>
          <t>{'Cu', 'aust_temp', 'ausf_czas', 'Mo', 'aust_czas', 'Ni', 'grubosc', 'Mn'}</t>
        </is>
      </c>
      <c r="E528" s="309" t="n">
        <v>18</v>
      </c>
      <c r="F528" s="309" t="inlineStr">
        <is>
          <t>['Rm', 'HB', 'ausf_temp']</t>
        </is>
      </c>
      <c r="G528" s="309" t="inlineStr">
        <is>
          <t>[0.9368024446230042, 0.9331527904698061, -0.9705944305803548]</t>
        </is>
      </c>
      <c r="H528" s="309" t="inlineStr">
        <is>
          <t>[592.0, 1210.0]</t>
        </is>
      </c>
    </row>
    <row r="529">
      <c r="A529" s="621" t="n">
        <v>527</v>
      </c>
      <c r="B529" s="309" t="inlineStr"/>
      <c r="C529" s="309" t="n">
        <v>1068.930521356167</v>
      </c>
      <c r="D529" s="309" t="inlineStr">
        <is>
          <t>{'Cu', 'aust_temp', 'ausf_czas', 'Mo', 'aust_czas', 'Ni', 'grubosc', 'Mn'}</t>
        </is>
      </c>
      <c r="E529" s="309" t="n">
        <v>16</v>
      </c>
      <c r="F529" s="309" t="inlineStr">
        <is>
          <t>['Rm', 'HB', 'ausf_temp']</t>
        </is>
      </c>
      <c r="G529" s="309" t="inlineStr">
        <is>
          <t>[0.9460417347920426, 0.9568792897487837, -0.9668854206000929]</t>
        </is>
      </c>
      <c r="H529" s="309" t="inlineStr">
        <is>
          <t>[592.0, 1210.0]</t>
        </is>
      </c>
    </row>
    <row r="530">
      <c r="A530" s="621" t="n">
        <v>528</v>
      </c>
      <c r="B530" s="309" t="inlineStr"/>
      <c r="C530" s="309" t="n">
        <v>551.0050157322594</v>
      </c>
      <c r="D530" s="309" t="inlineStr">
        <is>
          <t>{'Cu', 'aust_temp', 'ausf_czas', 'Mo', 'aust_czas', 'Ni', 'grubosc', 'Mn'}</t>
        </is>
      </c>
      <c r="E530" s="309" t="n">
        <v>18</v>
      </c>
      <c r="F530" s="309" t="inlineStr">
        <is>
          <t>['Rm', 'HB', 'ausf_temp']</t>
        </is>
      </c>
      <c r="G530" s="309" t="inlineStr">
        <is>
          <t>[0.9368024446230041, 0.9331527904698059, -0.9705944305803546]</t>
        </is>
      </c>
      <c r="H530" s="309" t="inlineStr">
        <is>
          <t>[592.0, 1210.0]</t>
        </is>
      </c>
    </row>
    <row r="531">
      <c r="A531" s="621" t="n">
        <v>529</v>
      </c>
      <c r="B531" s="309" t="inlineStr"/>
      <c r="C531" s="309" t="n">
        <v>568.9007059796431</v>
      </c>
      <c r="D531" s="309" t="inlineStr">
        <is>
          <t>{'Cu', 'aust_temp', 'ausf_czas', 'Mo', 'aust_czas', 'Ni', 'grubosc', 'Mn'}</t>
        </is>
      </c>
      <c r="E531" s="309" t="n">
        <v>18</v>
      </c>
      <c r="F531" s="309" t="inlineStr">
        <is>
          <t>['Rm', 'HB', 'ausf_temp']</t>
        </is>
      </c>
      <c r="G531" s="309" t="inlineStr">
        <is>
          <t>[0.9419073686883777, 0.955307256118805, -0.9645603400749957]</t>
        </is>
      </c>
      <c r="H531" s="309" t="inlineStr">
        <is>
          <t>[592.0, 1210.0]</t>
        </is>
      </c>
    </row>
    <row r="532">
      <c r="A532" s="621" t="n">
        <v>530</v>
      </c>
      <c r="B532" s="309" t="inlineStr"/>
      <c r="C532" s="309" t="n">
        <v>509.8916478882502</v>
      </c>
      <c r="D532" s="309" t="inlineStr">
        <is>
          <t>{'Cu', 'aust_temp', 'ausf_czas', 'Mo', 'aust_czas', 'Ni', 'grubosc', 'Mn'}</t>
        </is>
      </c>
      <c r="E532" s="309" t="n">
        <v>18</v>
      </c>
      <c r="F532" s="309" t="inlineStr">
        <is>
          <t>['Rm', 'HB', 'ausf_temp']</t>
        </is>
      </c>
      <c r="G532" s="309" t="inlineStr">
        <is>
          <t>[0.9368024446230042, 0.9331527904698061, -0.9705944305803548]</t>
        </is>
      </c>
      <c r="H532" s="309" t="inlineStr">
        <is>
          <t>[592.0, 1210.0]</t>
        </is>
      </c>
    </row>
    <row r="533">
      <c r="A533" s="621" t="n">
        <v>531</v>
      </c>
      <c r="B533" s="309" t="inlineStr"/>
      <c r="C533" s="309" t="n">
        <v>456.7789656279106</v>
      </c>
      <c r="D533" s="309" t="inlineStr">
        <is>
          <t>{'Cu', 'aust_temp', 'ausf_czas', 'Mo', 'aust_czas', 'Ni', 'grubosc', 'Mn'}</t>
        </is>
      </c>
      <c r="E533" s="309" t="n">
        <v>16</v>
      </c>
      <c r="F533" s="309" t="inlineStr">
        <is>
          <t>['Rm', 'HB', 'ausf_temp']</t>
        </is>
      </c>
      <c r="G533" s="309" t="inlineStr">
        <is>
          <t>[0.9460417347920426, 0.9568792897487837, -0.9668854206000929]</t>
        </is>
      </c>
      <c r="H533" s="309" t="inlineStr">
        <is>
          <t>[592.0, 1210.0]</t>
        </is>
      </c>
    </row>
    <row r="534">
      <c r="A534" s="621" t="n">
        <v>532</v>
      </c>
      <c r="B534" s="309" t="inlineStr"/>
      <c r="C534" s="309" t="n">
        <v>1443</v>
      </c>
      <c r="D534" s="309" t="inlineStr">
        <is>
          <t>{'Cu', 'aust_temp', 'ausf_czas', 'Mo', 'aust_czas', 'Ni', 'grubosc', 'Mn'}</t>
        </is>
      </c>
      <c r="E534" s="309" t="n">
        <v>16</v>
      </c>
      <c r="F534" s="309" t="inlineStr">
        <is>
          <t>['ausf_temp']</t>
        </is>
      </c>
      <c r="G534" s="309" t="inlineStr">
        <is>
          <t>[-0.8418815365474728]</t>
        </is>
      </c>
      <c r="H534" s="309" t="inlineStr">
        <is>
          <t>[782.0, 1178.0]</t>
        </is>
      </c>
    </row>
    <row r="535">
      <c r="A535" s="621" t="n">
        <v>533</v>
      </c>
      <c r="B535" s="309" t="inlineStr"/>
      <c r="C535" s="309" t="n">
        <v>1443</v>
      </c>
      <c r="D535" s="309" t="inlineStr">
        <is>
          <t>{'Cu', 'aust_temp', 'ausf_czas', 'Mo', 'aust_czas', 'Ni', 'grubosc', 'Mn'}</t>
        </is>
      </c>
      <c r="E535" s="309" t="n">
        <v>16</v>
      </c>
      <c r="F535" s="309" t="inlineStr">
        <is>
          <t>['ausf_temp']</t>
        </is>
      </c>
      <c r="G535" s="309" t="inlineStr">
        <is>
          <t>[-0.8418815365474728]</t>
        </is>
      </c>
      <c r="H535" s="309" t="inlineStr">
        <is>
          <t>[782.0, 1178.0]</t>
        </is>
      </c>
    </row>
    <row r="536">
      <c r="A536" s="621" t="n">
        <v>534</v>
      </c>
      <c r="B536" s="309" t="inlineStr"/>
      <c r="C536" s="309" t="n">
        <v>1334.979347826087</v>
      </c>
      <c r="D536" s="309" t="inlineStr">
        <is>
          <t>{'Cu', 'aust_temp', 'ausf_czas', 'Mo', 'aust_czas', 'Ni', 'grubosc', 'Mn'}</t>
        </is>
      </c>
      <c r="E536" s="309" t="n">
        <v>16</v>
      </c>
      <c r="F536" s="309" t="inlineStr">
        <is>
          <t>['ausf_temp']</t>
        </is>
      </c>
      <c r="G536" s="309" t="inlineStr">
        <is>
          <t>[-0.8613820711381458]</t>
        </is>
      </c>
      <c r="H536" s="309" t="inlineStr">
        <is>
          <t>[782.0, 1178.0]</t>
        </is>
      </c>
    </row>
    <row r="537">
      <c r="A537" s="621" t="n">
        <v>535</v>
      </c>
      <c r="B537" s="309" t="inlineStr"/>
      <c r="C537" s="309" t="n">
        <v>1484.123264331994</v>
      </c>
      <c r="D537" s="309" t="inlineStr">
        <is>
          <t>{'Cu', 'aust_temp', 'ausf_czas', 'Mo', 'aust_czas', 'Ni', 'grubosc', 'Mn'}</t>
        </is>
      </c>
      <c r="E537" s="309" t="n">
        <v>16</v>
      </c>
      <c r="F537" s="309" t="inlineStr">
        <is>
          <t>['Rm', 'HB', 'ausf_temp']</t>
        </is>
      </c>
      <c r="G537" s="309" t="inlineStr">
        <is>
          <t>[0.745848543091292, 0.8322866289220078, -0.9405442545318481]</t>
        </is>
      </c>
      <c r="H537" s="309" t="inlineStr">
        <is>
          <t>[782.0, 1320.0]</t>
        </is>
      </c>
    </row>
    <row r="538">
      <c r="A538" s="621" t="n">
        <v>536</v>
      </c>
      <c r="B538" s="309" t="inlineStr"/>
      <c r="C538" s="309" t="n">
        <v>1273</v>
      </c>
      <c r="D538" s="309" t="inlineStr">
        <is>
          <t>{'Cu', 'aust_temp', 'ausf_czas', 'Mo', 'aust_czas', 'Ni', 'grubosc', 'Mn'}</t>
        </is>
      </c>
      <c r="E538" s="309" t="n">
        <v>16</v>
      </c>
      <c r="F538" s="309" t="inlineStr">
        <is>
          <t>['ausf_temp']</t>
        </is>
      </c>
      <c r="G538" s="309" t="inlineStr">
        <is>
          <t>[-0.8418815365474728]</t>
        </is>
      </c>
      <c r="H538" s="309" t="inlineStr">
        <is>
          <t>[782.0, 1178.0]</t>
        </is>
      </c>
    </row>
    <row r="539">
      <c r="A539" s="621" t="n">
        <v>537</v>
      </c>
      <c r="B539" s="309" t="inlineStr"/>
      <c r="C539" s="309" t="n">
        <v>1273</v>
      </c>
      <c r="D539" s="309" t="inlineStr">
        <is>
          <t>{'Cu', 'aust_temp', 'ausf_czas', 'Mo', 'aust_czas', 'Ni', 'grubosc', 'Mn'}</t>
        </is>
      </c>
      <c r="E539" s="309" t="n">
        <v>16</v>
      </c>
      <c r="F539" s="309" t="inlineStr">
        <is>
          <t>['ausf_temp']</t>
        </is>
      </c>
      <c r="G539" s="309" t="inlineStr">
        <is>
          <t>[-0.8418815365474728]</t>
        </is>
      </c>
      <c r="H539" s="309" t="inlineStr">
        <is>
          <t>[782.0, 1178.0]</t>
        </is>
      </c>
    </row>
    <row r="540">
      <c r="A540" s="621" t="n">
        <v>538</v>
      </c>
      <c r="B540" s="309" t="inlineStr"/>
      <c r="C540" s="309" t="n">
        <v>1196.251086956522</v>
      </c>
      <c r="D540" s="309" t="inlineStr">
        <is>
          <t>{'Cu', 'aust_temp', 'ausf_czas', 'Mo', 'aust_czas', 'Ni', 'grubosc', 'Mn'}</t>
        </is>
      </c>
      <c r="E540" s="309" t="n">
        <v>16</v>
      </c>
      <c r="F540" s="309" t="inlineStr">
        <is>
          <t>['ausf_temp']</t>
        </is>
      </c>
      <c r="G540" s="309" t="inlineStr">
        <is>
          <t>[-0.8613820711381458]</t>
        </is>
      </c>
      <c r="H540" s="309" t="inlineStr">
        <is>
          <t>[782.0, 1178.0]</t>
        </is>
      </c>
    </row>
    <row r="541">
      <c r="A541" s="621" t="n">
        <v>539</v>
      </c>
      <c r="B541" s="309" t="inlineStr"/>
      <c r="C541" s="309" t="n">
        <v>1310.172712675129</v>
      </c>
      <c r="D541" s="309" t="inlineStr">
        <is>
          <t>{'Cu', 'aust_temp', 'ausf_czas', 'Mo', 'aust_czas', 'Ni', 'grubosc', 'Mn'}</t>
        </is>
      </c>
      <c r="E541" s="309" t="n">
        <v>16</v>
      </c>
      <c r="F541" s="309" t="inlineStr">
        <is>
          <t>['Rm', 'HB', 'ausf_temp']</t>
        </is>
      </c>
      <c r="G541" s="309" t="inlineStr">
        <is>
          <t>[0.745848543091292, 0.8322866289220078, -0.9405442545318481]</t>
        </is>
      </c>
      <c r="H541" s="309" t="inlineStr">
        <is>
          <t>[782.0, 1320.0]</t>
        </is>
      </c>
    </row>
    <row r="542">
      <c r="A542" s="621" t="n">
        <v>540</v>
      </c>
      <c r="B542" s="309" t="inlineStr"/>
      <c r="C542" s="309" t="n">
        <v>1103</v>
      </c>
      <c r="D542" s="309" t="inlineStr">
        <is>
          <t>{'Cu', 'aust_temp', 'ausf_czas', 'Mo', 'aust_czas', 'Ni', 'grubosc', 'Mn'}</t>
        </is>
      </c>
      <c r="E542" s="309" t="n">
        <v>16</v>
      </c>
      <c r="F542" s="309" t="inlineStr">
        <is>
          <t>['ausf_temp']</t>
        </is>
      </c>
      <c r="G542" s="309" t="inlineStr">
        <is>
          <t>[-0.8418815365474728]</t>
        </is>
      </c>
      <c r="H542" s="309" t="inlineStr">
        <is>
          <t>[782.0, 1178.0]</t>
        </is>
      </c>
    </row>
    <row r="543">
      <c r="A543" s="621" t="n">
        <v>541</v>
      </c>
      <c r="B543" s="309" t="inlineStr"/>
      <c r="C543" s="309" t="n">
        <v>1103</v>
      </c>
      <c r="D543" s="309" t="inlineStr">
        <is>
          <t>{'Cu', 'aust_temp', 'ausf_czas', 'Mo', 'aust_czas', 'Ni', 'grubosc', 'Mn'}</t>
        </is>
      </c>
      <c r="E543" s="309" t="n">
        <v>16</v>
      </c>
      <c r="F543" s="309" t="inlineStr">
        <is>
          <t>['ausf_temp']</t>
        </is>
      </c>
      <c r="G543" s="309" t="inlineStr">
        <is>
          <t>[-0.8418815365474728]</t>
        </is>
      </c>
      <c r="H543" s="309" t="inlineStr">
        <is>
          <t>[782.0, 1178.0]</t>
        </is>
      </c>
    </row>
    <row r="544">
      <c r="A544" s="621" t="n">
        <v>542</v>
      </c>
      <c r="B544" s="309" t="inlineStr"/>
      <c r="C544" s="309" t="n">
        <v>1057.522826086957</v>
      </c>
      <c r="D544" s="309" t="inlineStr">
        <is>
          <t>{'Cu', 'aust_temp', 'ausf_czas', 'Mo', 'aust_czas', 'Ni', 'grubosc', 'Mn'}</t>
        </is>
      </c>
      <c r="E544" s="309" t="n">
        <v>16</v>
      </c>
      <c r="F544" s="309" t="inlineStr">
        <is>
          <t>['ausf_temp']</t>
        </is>
      </c>
      <c r="G544" s="309" t="inlineStr">
        <is>
          <t>[-0.8613820711381458]</t>
        </is>
      </c>
      <c r="H544" s="309" t="inlineStr">
        <is>
          <t>[782.0, 1178.0]</t>
        </is>
      </c>
    </row>
    <row r="545">
      <c r="A545" s="621" t="n">
        <v>543</v>
      </c>
      <c r="B545" s="309" t="inlineStr"/>
      <c r="C545" s="309" t="n">
        <v>1131.432413982904</v>
      </c>
      <c r="D545" s="309" t="inlineStr">
        <is>
          <t>{'Cu', 'aust_temp', 'ausf_czas', 'Mo', 'aust_czas', 'Ni', 'grubosc', 'Mn'}</t>
        </is>
      </c>
      <c r="E545" s="309" t="n">
        <v>16</v>
      </c>
      <c r="F545" s="309" t="inlineStr">
        <is>
          <t>['Rm', 'HB', 'ausf_temp']</t>
        </is>
      </c>
      <c r="G545" s="309" t="inlineStr">
        <is>
          <t>[0.745848543091292, 0.8322866289220078, -0.9405442545318481]</t>
        </is>
      </c>
      <c r="H545" s="309" t="inlineStr">
        <is>
          <t>[782.0, 1320.0]</t>
        </is>
      </c>
    </row>
    <row r="546">
      <c r="A546" s="621" t="n">
        <v>544</v>
      </c>
      <c r="B546" s="309" t="inlineStr"/>
      <c r="C546" s="309" t="n">
        <v>1467.927797833935</v>
      </c>
      <c r="D546" s="309" t="inlineStr">
        <is>
          <t>{'Cu', 'aust_temp', 'ausf_czas', 'Mo', 'aust_czas', 'Ni', 'grubosc', 'Mn'}</t>
        </is>
      </c>
      <c r="E546" s="309" t="n">
        <v>15</v>
      </c>
      <c r="F546" s="309" t="inlineStr">
        <is>
          <t>['ausf_temp']</t>
        </is>
      </c>
      <c r="G546" s="309" t="inlineStr">
        <is>
          <t>[-0.8583152084858652]</t>
        </is>
      </c>
      <c r="H546" s="309" t="inlineStr">
        <is>
          <t>[712.0, 1178.0]</t>
        </is>
      </c>
    </row>
    <row r="547">
      <c r="A547" s="621" t="n">
        <v>545</v>
      </c>
      <c r="B547" s="309" t="inlineStr"/>
      <c r="C547" s="309" t="n">
        <v>1463.36309917436</v>
      </c>
      <c r="D547" s="309" t="inlineStr">
        <is>
          <t>{'Cu', 'aust_temp', 'ausf_czas', 'Mo', 'aust_czas', 'Ni', 'grubosc', 'Mn'}</t>
        </is>
      </c>
      <c r="E547" s="309" t="n">
        <v>15</v>
      </c>
      <c r="F547" s="309" t="inlineStr">
        <is>
          <t>['Rm', 'HB', 'ausf_temp']</t>
        </is>
      </c>
      <c r="G547" s="309" t="inlineStr">
        <is>
          <t>[0.784555199332742, 0.8202062636500173, -0.9296198252460898]</t>
        </is>
      </c>
      <c r="H547" s="309" t="inlineStr">
        <is>
          <t>[712.0, 1320.0]</t>
        </is>
      </c>
    </row>
    <row r="548">
      <c r="A548" s="621" t="n">
        <v>546</v>
      </c>
      <c r="B548" s="309" t="inlineStr"/>
      <c r="C548" s="309" t="n">
        <v>1492.328571285669</v>
      </c>
      <c r="D548" s="309" t="inlineStr">
        <is>
          <t>{'Cu', 'aust_temp', 'ausf_czas', 'Mo', 'aust_czas', 'Ni', 'grubosc', 'Mn'}</t>
        </is>
      </c>
      <c r="E548" s="309" t="n">
        <v>15</v>
      </c>
      <c r="F548" s="309" t="inlineStr">
        <is>
          <t>['Rm', 'HB', 'ausf_temp']</t>
        </is>
      </c>
      <c r="G548" s="309" t="inlineStr">
        <is>
          <t>[0.7947636576556343, 0.8203043708620954, -0.9305894153641578]</t>
        </is>
      </c>
      <c r="H548" s="309" t="inlineStr">
        <is>
          <t>[712.0, 1320.0]</t>
        </is>
      </c>
    </row>
    <row r="549">
      <c r="A549" s="621" t="n">
        <v>547</v>
      </c>
      <c r="B549" s="309" t="inlineStr"/>
      <c r="C549" s="309" t="n">
        <v>1492.828231750918</v>
      </c>
      <c r="D549" s="309" t="inlineStr">
        <is>
          <t>{'Cu', 'aust_temp', 'ausf_czas', 'Mo', 'aust_czas', 'Ni', 'grubosc', 'Mn'}</t>
        </is>
      </c>
      <c r="E549" s="309" t="n">
        <v>15</v>
      </c>
      <c r="F549" s="309" t="inlineStr">
        <is>
          <t>['Rm', 'HB', 'ausf_temp']</t>
        </is>
      </c>
      <c r="G549" s="309" t="inlineStr">
        <is>
          <t>[0.7947636576556343, 0.8203043708620954, -0.9305894153641578]</t>
        </is>
      </c>
      <c r="H549" s="309" t="inlineStr">
        <is>
          <t>[712.0, 1320.0]</t>
        </is>
      </c>
    </row>
    <row r="550">
      <c r="A550" s="621" t="n">
        <v>548</v>
      </c>
      <c r="B550" s="309" t="inlineStr"/>
      <c r="C550" s="309" t="n">
        <v>1290.169675090253</v>
      </c>
      <c r="D550" s="309" t="inlineStr">
        <is>
          <t>{'Cu', 'aust_temp', 'ausf_czas', 'Mo', 'aust_czas', 'Ni', 'grubosc', 'Mn'}</t>
        </is>
      </c>
      <c r="E550" s="309" t="n">
        <v>15</v>
      </c>
      <c r="F550" s="309" t="inlineStr">
        <is>
          <t>['ausf_temp']</t>
        </is>
      </c>
      <c r="G550" s="309" t="inlineStr">
        <is>
          <t>[-0.8583152084858652]</t>
        </is>
      </c>
      <c r="H550" s="309" t="inlineStr">
        <is>
          <t>[712.0, 1178.0]</t>
        </is>
      </c>
    </row>
    <row r="551">
      <c r="A551" s="621" t="n">
        <v>549</v>
      </c>
      <c r="B551" s="309" t="inlineStr"/>
      <c r="C551" s="309" t="n">
        <v>1286.265455646289</v>
      </c>
      <c r="D551" s="309" t="inlineStr">
        <is>
          <t>{'Cu', 'aust_temp', 'ausf_czas', 'Mo', 'aust_czas', 'Ni', 'grubosc', 'Mn'}</t>
        </is>
      </c>
      <c r="E551" s="309" t="n">
        <v>15</v>
      </c>
      <c r="F551" s="309" t="inlineStr">
        <is>
          <t>['Rm', 'HB', 'ausf_temp']</t>
        </is>
      </c>
      <c r="G551" s="309" t="inlineStr">
        <is>
          <t>[0.784555199332742, 0.8202062636500173, -0.9296198252460898]</t>
        </is>
      </c>
      <c r="H551" s="309" t="inlineStr">
        <is>
          <t>[712.0, 1320.0]</t>
        </is>
      </c>
    </row>
    <row r="552">
      <c r="A552" s="621" t="n">
        <v>550</v>
      </c>
      <c r="B552" s="309" t="inlineStr"/>
      <c r="C552" s="309" t="n">
        <v>1314.425342416815</v>
      </c>
      <c r="D552" s="309" t="inlineStr">
        <is>
          <t>{'Cu', 'aust_temp', 'ausf_czas', 'Mo', 'aust_czas', 'Ni', 'grubosc', 'Mn'}</t>
        </is>
      </c>
      <c r="E552" s="309" t="n">
        <v>15</v>
      </c>
      <c r="F552" s="309" t="inlineStr">
        <is>
          <t>['Rm', 'HB', 'ausf_temp']</t>
        </is>
      </c>
      <c r="G552" s="309" t="inlineStr">
        <is>
          <t>[0.7947636576556343, 0.8203043708620954, -0.9305894153641578]</t>
        </is>
      </c>
      <c r="H552" s="309" t="inlineStr">
        <is>
          <t>[712.0, 1320.0]</t>
        </is>
      </c>
    </row>
    <row r="553">
      <c r="A553" s="621" t="n">
        <v>551</v>
      </c>
      <c r="B553" s="309" t="inlineStr"/>
      <c r="C553" s="309" t="n">
        <v>1315.250830423214</v>
      </c>
      <c r="D553" s="309" t="inlineStr">
        <is>
          <t>{'Cu', 'aust_temp', 'ausf_czas', 'Mo', 'aust_czas', 'Ni', 'grubosc', 'Mn'}</t>
        </is>
      </c>
      <c r="E553" s="309" t="n">
        <v>15</v>
      </c>
      <c r="F553" s="309" t="inlineStr">
        <is>
          <t>['Rm', 'HB', 'ausf_temp']</t>
        </is>
      </c>
      <c r="G553" s="309" t="inlineStr">
        <is>
          <t>[0.7947636576556343, 0.8203043708620954, -0.9305894153641578]</t>
        </is>
      </c>
      <c r="H553" s="309" t="inlineStr">
        <is>
          <t>[712.0, 1320.0]</t>
        </is>
      </c>
    </row>
    <row r="554">
      <c r="A554" s="621" t="n">
        <v>552</v>
      </c>
      <c r="B554" s="309" t="inlineStr"/>
      <c r="C554" s="309" t="n">
        <v>1112.41155234657</v>
      </c>
      <c r="D554" s="309" t="inlineStr">
        <is>
          <t>{'Cu', 'aust_temp', 'ausf_czas', 'Mo', 'aust_czas', 'Ni', 'grubosc', 'Mn'}</t>
        </is>
      </c>
      <c r="E554" s="309" t="n">
        <v>15</v>
      </c>
      <c r="F554" s="309" t="inlineStr">
        <is>
          <t>['ausf_temp']</t>
        </is>
      </c>
      <c r="G554" s="309" t="inlineStr">
        <is>
          <t>[-0.8583152084858652]</t>
        </is>
      </c>
      <c r="H554" s="309" t="inlineStr">
        <is>
          <t>[712.0, 1178.0]</t>
        </is>
      </c>
    </row>
    <row r="555">
      <c r="A555" s="621" t="n">
        <v>553</v>
      </c>
      <c r="B555" s="309" t="inlineStr"/>
      <c r="C555" s="309" t="n">
        <v>1108.809936986571</v>
      </c>
      <c r="D555" s="309" t="inlineStr">
        <is>
          <t>{'Cu', 'aust_temp', 'ausf_czas', 'Mo', 'aust_czas', 'Ni', 'grubosc', 'Mn'}</t>
        </is>
      </c>
      <c r="E555" s="309" t="n">
        <v>15</v>
      </c>
      <c r="F555" s="309" t="inlineStr">
        <is>
          <t>['Rm', 'HB', 'ausf_temp']</t>
        </is>
      </c>
      <c r="G555" s="309" t="inlineStr">
        <is>
          <t>[0.784555199332742, 0.8202062636500173, -0.9296198252460898]</t>
        </is>
      </c>
      <c r="H555" s="309" t="inlineStr">
        <is>
          <t>[712.0, 1320.0]</t>
        </is>
      </c>
    </row>
    <row r="556">
      <c r="A556" s="621" t="n">
        <v>554</v>
      </c>
      <c r="B556" s="309" t="inlineStr"/>
      <c r="C556" s="309" t="n">
        <v>1132.296917312421</v>
      </c>
      <c r="D556" s="309" t="inlineStr">
        <is>
          <t>{'Cu', 'aust_temp', 'ausf_czas', 'Mo', 'aust_czas', 'Ni', 'grubosc', 'Mn'}</t>
        </is>
      </c>
      <c r="E556" s="309" t="n">
        <v>15</v>
      </c>
      <c r="F556" s="309" t="inlineStr">
        <is>
          <t>['Rm', 'HB', 'ausf_temp']</t>
        </is>
      </c>
      <c r="G556" s="309" t="inlineStr">
        <is>
          <t>[0.7947636576556343, 0.8203043708620954, -0.9305894153641578]</t>
        </is>
      </c>
      <c r="H556" s="309" t="inlineStr">
        <is>
          <t>[712.0, 1320.0]</t>
        </is>
      </c>
    </row>
    <row r="557">
      <c r="A557" s="621" t="n">
        <v>555</v>
      </c>
      <c r="B557" s="309" t="inlineStr"/>
      <c r="C557" s="309" t="n">
        <v>1132.854389732327</v>
      </c>
      <c r="D557" s="309" t="inlineStr">
        <is>
          <t>{'Cu', 'aust_temp', 'ausf_czas', 'Mo', 'aust_czas', 'Ni', 'grubosc', 'Mn'}</t>
        </is>
      </c>
      <c r="E557" s="309" t="n">
        <v>15</v>
      </c>
      <c r="F557" s="309" t="inlineStr">
        <is>
          <t>['Rm', 'HB', 'ausf_temp']</t>
        </is>
      </c>
      <c r="G557" s="309" t="inlineStr">
        <is>
          <t>[0.7947636576556343, 0.8203043708620954, -0.9305894153641578]</t>
        </is>
      </c>
      <c r="H557" s="309" t="inlineStr">
        <is>
          <t>[712.0, 1320.0]</t>
        </is>
      </c>
    </row>
    <row r="558">
      <c r="A558" s="621" t="n">
        <v>556</v>
      </c>
      <c r="B558" s="309" t="inlineStr"/>
      <c r="C558" s="309" t="n">
        <v>1517.190619368702</v>
      </c>
      <c r="D558" s="309" t="inlineStr">
        <is>
          <t>{'Cu', 'aust_temp', 'ausf_czas', 'Mo', 'aust_czas', 'Ni', 'grubosc', 'Mn'}</t>
        </is>
      </c>
      <c r="E558" s="309" t="n">
        <v>15</v>
      </c>
      <c r="F558" s="309" t="inlineStr">
        <is>
          <t>['Rm', 'HB', 'ausf_temp']</t>
        </is>
      </c>
      <c r="G558" s="309" t="inlineStr">
        <is>
          <t>[0.8604051521776362, 0.8356992322480805, -0.9158236678120155]</t>
        </is>
      </c>
      <c r="H558" s="309" t="inlineStr">
        <is>
          <t>[553.0, 1320.0]</t>
        </is>
      </c>
    </row>
    <row r="559">
      <c r="A559" s="621" t="n">
        <v>557</v>
      </c>
      <c r="B559" s="309" t="inlineStr"/>
      <c r="C559" s="309" t="n">
        <v>1515.187978239983</v>
      </c>
      <c r="D559" s="309" t="inlineStr">
        <is>
          <t>{'Cu', 'aust_temp', 'ausf_czas', 'Mo', 'aust_czas', 'Ni', 'grubosc', 'Mn'}</t>
        </is>
      </c>
      <c r="E559" s="309" t="n">
        <v>15</v>
      </c>
      <c r="F559" s="309" t="inlineStr">
        <is>
          <t>['Rm', 'HB', 'ausf_temp']</t>
        </is>
      </c>
      <c r="G559" s="309" t="inlineStr">
        <is>
          <t>[0.8604051521776362, 0.8356992322480806, -0.9158236678120157]</t>
        </is>
      </c>
      <c r="H559" s="309" t="inlineStr">
        <is>
          <t>[553.0, 1320.0]</t>
        </is>
      </c>
    </row>
    <row r="560">
      <c r="A560" s="621" t="n">
        <v>558</v>
      </c>
      <c r="B560" s="309" t="inlineStr"/>
      <c r="C560" s="309" t="n">
        <v>1494.047857727651</v>
      </c>
      <c r="D560" s="309" t="inlineStr">
        <is>
          <t>{'Cu', 'aust_temp', 'ausf_czas', 'Mo', 'aust_czas', 'Ni', 'grubosc', 'Mn'}</t>
        </is>
      </c>
      <c r="E560" s="309" t="n">
        <v>15</v>
      </c>
      <c r="F560" s="309" t="inlineStr">
        <is>
          <t>['Rm', 'HB', 'ausf_temp']</t>
        </is>
      </c>
      <c r="G560" s="309" t="inlineStr">
        <is>
          <t>[0.833768387471115, 0.8429917529916983, -0.9095718014313742]</t>
        </is>
      </c>
      <c r="H560" s="309" t="inlineStr">
        <is>
          <t>[553.0, 1320.0]</t>
        </is>
      </c>
    </row>
    <row r="561">
      <c r="A561" s="621" t="n">
        <v>559</v>
      </c>
      <c r="B561" s="309" t="inlineStr"/>
      <c r="C561" s="309" t="n">
        <v>1473.072357047797</v>
      </c>
      <c r="D561" s="309" t="inlineStr">
        <is>
          <t>{'Cu', 'aust_temp', 'ausf_czas', 'Mo', 'aust_czas', 'Ni', 'grubosc', 'Mn'}</t>
        </is>
      </c>
      <c r="E561" s="309" t="n">
        <v>17</v>
      </c>
      <c r="F561" s="309" t="inlineStr">
        <is>
          <t>['Rm', 'HB', 'ausf_temp']</t>
        </is>
      </c>
      <c r="G561" s="309" t="inlineStr">
        <is>
          <t>[0.8407185732466192, 0.8526321172501238, -0.9172010944819586]</t>
        </is>
      </c>
      <c r="H561" s="309" t="inlineStr">
        <is>
          <t>[553.0, 1320.0]</t>
        </is>
      </c>
    </row>
    <row r="562">
      <c r="A562" s="621" t="n">
        <v>560</v>
      </c>
      <c r="B562" s="309" t="inlineStr"/>
      <c r="C562" s="309" t="n">
        <v>1319.656561128908</v>
      </c>
      <c r="D562" s="309" t="inlineStr">
        <is>
          <t>{'Cu', 'aust_temp', 'ausf_czas', 'Mo', 'aust_czas', 'Ni', 'grubosc', 'Mn'}</t>
        </is>
      </c>
      <c r="E562" s="309" t="n">
        <v>15</v>
      </c>
      <c r="F562" s="309" t="inlineStr">
        <is>
          <t>['Rm', 'HB', 'ausf_temp']</t>
        </is>
      </c>
      <c r="G562" s="309" t="inlineStr">
        <is>
          <t>[0.8604051521776362, 0.8356992322480805, -0.9158236678120155]</t>
        </is>
      </c>
      <c r="H562" s="309" t="inlineStr">
        <is>
          <t>[553.0, 1320.0]</t>
        </is>
      </c>
    </row>
    <row r="563">
      <c r="A563" s="621" t="n">
        <v>561</v>
      </c>
      <c r="B563" s="309" t="inlineStr"/>
      <c r="C563" s="309" t="n">
        <v>1317.92509190051</v>
      </c>
      <c r="D563" s="309" t="inlineStr">
        <is>
          <t>{'Cu', 'aust_temp', 'ausf_czas', 'Mo', 'aust_czas', 'Ni', 'grubosc', 'Mn'}</t>
        </is>
      </c>
      <c r="E563" s="309" t="n">
        <v>15</v>
      </c>
      <c r="F563" s="309" t="inlineStr">
        <is>
          <t>['Rm', 'HB', 'ausf_temp']</t>
        </is>
      </c>
      <c r="G563" s="309" t="inlineStr">
        <is>
          <t>[0.8604051521776362, 0.8356992322480806, -0.9158236678120157]</t>
        </is>
      </c>
      <c r="H563" s="309" t="inlineStr">
        <is>
          <t>[553.0, 1320.0]</t>
        </is>
      </c>
    </row>
    <row r="564">
      <c r="A564" s="621" t="n">
        <v>562</v>
      </c>
      <c r="B564" s="309" t="inlineStr"/>
      <c r="C564" s="309" t="n">
        <v>1296.655097693611</v>
      </c>
      <c r="D564" s="309" t="inlineStr">
        <is>
          <t>{'Cu', 'aust_temp', 'ausf_czas', 'Mo', 'aust_czas', 'Ni', 'grubosc', 'Mn'}</t>
        </is>
      </c>
      <c r="E564" s="309" t="n">
        <v>15</v>
      </c>
      <c r="F564" s="309" t="inlineStr">
        <is>
          <t>['Rm', 'HB', 'ausf_temp']</t>
        </is>
      </c>
      <c r="G564" s="309" t="inlineStr">
        <is>
          <t>[0.833768387471115, 0.8429917529916983, -0.9095718014313742]</t>
        </is>
      </c>
      <c r="H564" s="309" t="inlineStr">
        <is>
          <t>[553.0, 1320.0]</t>
        </is>
      </c>
    </row>
    <row r="565">
      <c r="A565" s="621" t="n">
        <v>563</v>
      </c>
      <c r="B565" s="309" t="inlineStr"/>
      <c r="C565" s="309" t="n">
        <v>1286.175636566236</v>
      </c>
      <c r="D565" s="309" t="inlineStr">
        <is>
          <t>{'Cu', 'aust_temp', 'ausf_czas', 'Mo', 'aust_czas', 'Ni', 'grubosc', 'Mn'}</t>
        </is>
      </c>
      <c r="E565" s="309" t="n">
        <v>17</v>
      </c>
      <c r="F565" s="309" t="inlineStr">
        <is>
          <t>['Rm', 'HB', 'ausf_temp']</t>
        </is>
      </c>
      <c r="G565" s="309" t="inlineStr">
        <is>
          <t>[0.8407185732466192, 0.8526321172501238, -0.9172010944819586]</t>
        </is>
      </c>
      <c r="H565" s="309" t="inlineStr">
        <is>
          <t>[553.0, 1320.0]</t>
        </is>
      </c>
    </row>
    <row r="566">
      <c r="A566" s="621" t="n">
        <v>564</v>
      </c>
      <c r="B566" s="309" t="inlineStr"/>
      <c r="C566" s="309" t="n">
        <v>1120.443681805605</v>
      </c>
      <c r="D566" s="309" t="inlineStr">
        <is>
          <t>{'Cu', 'aust_temp', 'ausf_czas', 'Mo', 'aust_czas', 'Ni', 'grubosc', 'Mn'}</t>
        </is>
      </c>
      <c r="E566" s="309" t="n">
        <v>15</v>
      </c>
      <c r="F566" s="309" t="inlineStr">
        <is>
          <t>['Rm', 'HB', 'ausf_temp']</t>
        </is>
      </c>
      <c r="G566" s="309" t="inlineStr">
        <is>
          <t>[0.8604051521776362, 0.8356992322480805, -0.9158236678120155]</t>
        </is>
      </c>
      <c r="H566" s="309" t="inlineStr">
        <is>
          <t>[553.0, 1320.0]</t>
        </is>
      </c>
    </row>
    <row r="567">
      <c r="A567" s="621" t="n">
        <v>565</v>
      </c>
      <c r="B567" s="309" t="inlineStr"/>
      <c r="C567" s="309" t="n">
        <v>1118.47318820561</v>
      </c>
      <c r="D567" s="309" t="inlineStr">
        <is>
          <t>{'Cu', 'aust_temp', 'ausf_czas', 'Mo', 'aust_czas', 'Ni', 'grubosc', 'Mn'}</t>
        </is>
      </c>
      <c r="E567" s="309" t="n">
        <v>15</v>
      </c>
      <c r="F567" s="309" t="inlineStr">
        <is>
          <t>['Rm', 'HB', 'ausf_temp']</t>
        </is>
      </c>
      <c r="G567" s="309" t="inlineStr">
        <is>
          <t>[0.8604051521776362, 0.8356992322480806, -0.9158236678120157]</t>
        </is>
      </c>
      <c r="H567" s="309" t="inlineStr">
        <is>
          <t>[553.0, 1320.0]</t>
        </is>
      </c>
    </row>
    <row r="568">
      <c r="A568" s="621" t="n">
        <v>566</v>
      </c>
      <c r="B568" s="309" t="inlineStr"/>
      <c r="C568" s="309" t="n">
        <v>1101.862316751125</v>
      </c>
      <c r="D568" s="309" t="inlineStr">
        <is>
          <t>{'Cu', 'aust_temp', 'ausf_czas', 'Mo', 'aust_czas', 'Ni', 'grubosc', 'Mn'}</t>
        </is>
      </c>
      <c r="E568" s="309" t="n">
        <v>15</v>
      </c>
      <c r="F568" s="309" t="inlineStr">
        <is>
          <t>['Rm', 'HB', 'ausf_temp']</t>
        </is>
      </c>
      <c r="G568" s="309" t="inlineStr">
        <is>
          <t>[0.833768387471115, 0.8429917529916983, -0.9095718014313742]</t>
        </is>
      </c>
      <c r="H568" s="309" t="inlineStr">
        <is>
          <t>[553.0, 1320.0]</t>
        </is>
      </c>
    </row>
    <row r="569">
      <c r="A569" s="621" t="n">
        <v>567</v>
      </c>
      <c r="B569" s="309" t="inlineStr"/>
      <c r="C569" s="309" t="n">
        <v>1100.555623089041</v>
      </c>
      <c r="D569" s="309" t="inlineStr">
        <is>
          <t>{'Cu', 'aust_temp', 'ausf_czas', 'Mo', 'aust_czas', 'Ni', 'grubosc', 'Mn'}</t>
        </is>
      </c>
      <c r="E569" s="309" t="n">
        <v>17</v>
      </c>
      <c r="F569" s="309" t="inlineStr">
        <is>
          <t>['Rm', 'HB', 'ausf_temp']</t>
        </is>
      </c>
      <c r="G569" s="309" t="inlineStr">
        <is>
          <t>[0.8407185732466192, 0.8526321172501238, -0.9172010944819586]</t>
        </is>
      </c>
      <c r="H569" s="309" t="inlineStr">
        <is>
          <t>[553.0, 1320.0]</t>
        </is>
      </c>
    </row>
    <row r="570">
      <c r="A570" s="621" t="n">
        <v>568</v>
      </c>
      <c r="B570" s="309" t="inlineStr"/>
      <c r="C570" s="309" t="n">
        <v>1132.009003691029</v>
      </c>
      <c r="D570" s="309" t="inlineStr">
        <is>
          <t>{'Cu', 'aust_temp', 'ausf_czas', 'Mo', 'aust_czas', 'Ni', 'grubosc', 'Mn'}</t>
        </is>
      </c>
      <c r="E570" s="309" t="n">
        <v>17</v>
      </c>
      <c r="F570" s="309" t="inlineStr">
        <is>
          <t>['Rm', 'HB']</t>
        </is>
      </c>
      <c r="G570" s="309" t="inlineStr">
        <is>
          <t>[0.7585243934809861, 0.7007793983945384]</t>
        </is>
      </c>
      <c r="H570" s="309" t="inlineStr">
        <is>
          <t>[652.0, 1178.0]</t>
        </is>
      </c>
    </row>
    <row r="571">
      <c r="A571" s="621" t="n">
        <v>569</v>
      </c>
      <c r="B571" s="309" t="inlineStr"/>
      <c r="C571" s="309" t="n">
        <v>1124.596941992386</v>
      </c>
      <c r="D571" s="309" t="inlineStr">
        <is>
          <t>{'Cu', 'aust_temp', 'ausf_czas', 'Mo', 'aust_czas', 'Ni', 'grubosc', 'Mn'}</t>
        </is>
      </c>
      <c r="E571" s="309" t="n">
        <v>17</v>
      </c>
      <c r="F571" s="309" t="inlineStr">
        <is>
          <t>['Rm', 'HB']</t>
        </is>
      </c>
      <c r="G571" s="309" t="inlineStr">
        <is>
          <t>[0.7585243934809862, 0.7007793983945384]</t>
        </is>
      </c>
      <c r="H571" s="309" t="inlineStr">
        <is>
          <t>[652.0, 1178.0]</t>
        </is>
      </c>
    </row>
    <row r="572">
      <c r="A572" s="621" t="n">
        <v>570</v>
      </c>
      <c r="B572" s="309" t="inlineStr"/>
      <c r="C572" s="309" t="n">
        <v>1249.034932618571</v>
      </c>
      <c r="D572" s="309" t="inlineStr">
        <is>
          <t>{'Cu', 'aust_temp', 'ausf_czas', 'Mo', 'aust_czas', 'Ni', 'grubosc', 'Mn'}</t>
        </is>
      </c>
      <c r="E572" s="309" t="n">
        <v>17</v>
      </c>
      <c r="F572" s="309" t="inlineStr">
        <is>
          <t>['Rm', 'HB', 'ausf_temp']</t>
        </is>
      </c>
      <c r="G572" s="309" t="inlineStr">
        <is>
          <t>[0.7729464226343813, 0.8176867293387541, -0.709407980451111]</t>
        </is>
      </c>
      <c r="H572" s="309" t="inlineStr">
        <is>
          <t>[652.0, 1320.0]</t>
        </is>
      </c>
    </row>
    <row r="573">
      <c r="A573" s="621" t="n">
        <v>571</v>
      </c>
      <c r="B573" s="309" t="inlineStr"/>
      <c r="C573" s="309" t="n">
        <v>1386.140481969682</v>
      </c>
      <c r="D573" s="309" t="inlineStr">
        <is>
          <t>{'Cu', 'aust_temp', 'ausf_czas', 'Mo', 'aust_czas', 'Ni', 'grubosc', 'Mn'}</t>
        </is>
      </c>
      <c r="E573" s="309" t="n">
        <v>15</v>
      </c>
      <c r="F573" s="309" t="inlineStr">
        <is>
          <t>['Rm', 'HB', 'ausf_temp']</t>
        </is>
      </c>
      <c r="G573" s="309" t="inlineStr">
        <is>
          <t>[0.8419740001512008, 0.8310828357182544, -0.7721641167358141]</t>
        </is>
      </c>
      <c r="H573" s="309" t="inlineStr">
        <is>
          <t>[652.0, 1320.0]</t>
        </is>
      </c>
    </row>
    <row r="574">
      <c r="A574" s="621" t="n">
        <v>572</v>
      </c>
      <c r="B574" s="309" t="inlineStr"/>
      <c r="C574" s="309" t="n">
        <v>1043.836668696035</v>
      </c>
      <c r="D574" s="309" t="inlineStr">
        <is>
          <t>{'Cu', 'aust_temp', 'ausf_czas', 'Mo', 'aust_czas', 'Ni', 'grubosc', 'Mn'}</t>
        </is>
      </c>
      <c r="E574" s="309" t="n">
        <v>17</v>
      </c>
      <c r="F574" s="309" t="inlineStr">
        <is>
          <t>['Rm', 'HB']</t>
        </is>
      </c>
      <c r="G574" s="309" t="inlineStr">
        <is>
          <t>[0.7585243934809861, 0.7007793983945384]</t>
        </is>
      </c>
      <c r="H574" s="309" t="inlineStr">
        <is>
          <t>[652.0, 1178.0]</t>
        </is>
      </c>
    </row>
    <row r="575">
      <c r="A575" s="621" t="n">
        <v>573</v>
      </c>
      <c r="B575" s="309" t="inlineStr"/>
      <c r="C575" s="309" t="n">
        <v>1036.988068106083</v>
      </c>
      <c r="D575" s="309" t="inlineStr">
        <is>
          <t>{'Cu', 'aust_temp', 'ausf_czas', 'Mo', 'aust_czas', 'Ni', 'grubosc', 'Mn'}</t>
        </is>
      </c>
      <c r="E575" s="309" t="n">
        <v>17</v>
      </c>
      <c r="F575" s="309" t="inlineStr">
        <is>
          <t>['Rm', 'HB']</t>
        </is>
      </c>
      <c r="G575" s="309" t="inlineStr">
        <is>
          <t>[0.7585243934809862, 0.7007793983945384]</t>
        </is>
      </c>
      <c r="H575" s="309" t="inlineStr">
        <is>
          <t>[652.0, 1178.0]</t>
        </is>
      </c>
    </row>
    <row r="576">
      <c r="A576" s="621" t="n">
        <v>574</v>
      </c>
      <c r="B576" s="309" t="inlineStr"/>
      <c r="C576" s="309" t="n">
        <v>1141.872703780157</v>
      </c>
      <c r="D576" s="309" t="inlineStr">
        <is>
          <t>{'Cu', 'aust_temp', 'ausf_czas', 'Mo', 'aust_czas', 'Ni', 'grubosc', 'Mn'}</t>
        </is>
      </c>
      <c r="E576" s="309" t="n">
        <v>17</v>
      </c>
      <c r="F576" s="309" t="inlineStr">
        <is>
          <t>['Rm', 'HB', 'ausf_temp']</t>
        </is>
      </c>
      <c r="G576" s="309" t="inlineStr">
        <is>
          <t>[0.7729464226343813, 0.8176867293387541, -0.709407980451111]</t>
        </is>
      </c>
      <c r="H576" s="309" t="inlineStr">
        <is>
          <t>[652.0, 1320.0]</t>
        </is>
      </c>
    </row>
    <row r="577">
      <c r="A577" s="621" t="n">
        <v>575</v>
      </c>
      <c r="B577" s="309" t="inlineStr"/>
      <c r="C577" s="309" t="n">
        <v>1238.259892782522</v>
      </c>
      <c r="D577" s="309" t="inlineStr">
        <is>
          <t>{'Cu', 'aust_temp', 'ausf_czas', 'Mo', 'aust_czas', 'Ni', 'grubosc', 'Mn'}</t>
        </is>
      </c>
      <c r="E577" s="309" t="n">
        <v>15</v>
      </c>
      <c r="F577" s="309" t="inlineStr">
        <is>
          <t>['Rm', 'HB', 'ausf_temp']</t>
        </is>
      </c>
      <c r="G577" s="309" t="inlineStr">
        <is>
          <t>[0.8419740001512008, 0.8310828357182544, -0.7721641167358141]</t>
        </is>
      </c>
      <c r="H577" s="309" t="inlineStr">
        <is>
          <t>[652.0, 1320.0]</t>
        </is>
      </c>
    </row>
    <row r="578">
      <c r="A578" s="621" t="n">
        <v>576</v>
      </c>
      <c r="B578" s="309" t="inlineStr"/>
      <c r="C578" s="309" t="n">
        <v>949.7174501430964</v>
      </c>
      <c r="D578" s="309" t="inlineStr">
        <is>
          <t>{'Cu', 'aust_temp', 'ausf_czas', 'Mo', 'aust_czas', 'Ni', 'grubosc', 'Mn'}</t>
        </is>
      </c>
      <c r="E578" s="309" t="n">
        <v>17</v>
      </c>
      <c r="F578" s="309" t="inlineStr">
        <is>
          <t>['Rm', 'HB']</t>
        </is>
      </c>
      <c r="G578" s="309" t="inlineStr">
        <is>
          <t>[0.7585243934809861, 0.7007793983945384]</t>
        </is>
      </c>
      <c r="H578" s="309" t="inlineStr">
        <is>
          <t>[652.0, 1178.0]</t>
        </is>
      </c>
    </row>
    <row r="579">
      <c r="A579" s="621" t="n">
        <v>577</v>
      </c>
      <c r="B579" s="309" t="inlineStr"/>
      <c r="C579" s="309" t="n">
        <v>945.6098466919051</v>
      </c>
      <c r="D579" s="309" t="inlineStr">
        <is>
          <t>{'Cu', 'aust_temp', 'ausf_czas', 'Mo', 'aust_czas', 'Ni', 'grubosc', 'Mn'}</t>
        </is>
      </c>
      <c r="E579" s="309" t="n">
        <v>17</v>
      </c>
      <c r="F579" s="309" t="inlineStr">
        <is>
          <t>['Rm', 'HB']</t>
        </is>
      </c>
      <c r="G579" s="309" t="inlineStr">
        <is>
          <t>[0.7585243934809862, 0.7007793983945384]</t>
        </is>
      </c>
      <c r="H579" s="309" t="inlineStr">
        <is>
          <t>[652.0, 1178.0]</t>
        </is>
      </c>
    </row>
    <row r="580">
      <c r="A580" s="621" t="n">
        <v>578</v>
      </c>
      <c r="B580" s="309" t="inlineStr"/>
      <c r="C580" s="309" t="n">
        <v>1008.241013731143</v>
      </c>
      <c r="D580" s="309" t="inlineStr">
        <is>
          <t>{'Cu', 'aust_temp', 'ausf_czas', 'Mo', 'aust_czas', 'Ni', 'grubosc', 'Mn'}</t>
        </is>
      </c>
      <c r="E580" s="309" t="n">
        <v>17</v>
      </c>
      <c r="F580" s="309" t="inlineStr">
        <is>
          <t>['Rm', 'HB', 'ausf_temp']</t>
        </is>
      </c>
      <c r="G580" s="309" t="inlineStr">
        <is>
          <t>[0.7729464226343813, 0.8176867293387541, -0.709407980451111]</t>
        </is>
      </c>
      <c r="H580" s="309" t="inlineStr">
        <is>
          <t>[652.0, 1320.0]</t>
        </is>
      </c>
    </row>
    <row r="581">
      <c r="A581" s="621" t="n">
        <v>579</v>
      </c>
      <c r="B581" s="309" t="inlineStr"/>
      <c r="C581" s="309" t="n">
        <v>1067.837593026944</v>
      </c>
      <c r="D581" s="309" t="inlineStr">
        <is>
          <t>{'Cu', 'aust_temp', 'ausf_czas', 'Mo', 'aust_czas', 'Ni', 'grubosc', 'Mn'}</t>
        </is>
      </c>
      <c r="E581" s="309" t="n">
        <v>15</v>
      </c>
      <c r="F581" s="309" t="inlineStr">
        <is>
          <t>['Rm', 'HB', 'ausf_temp']</t>
        </is>
      </c>
      <c r="G581" s="309" t="inlineStr">
        <is>
          <t>[0.8419740001512008, 0.8310828357182544, -0.7721641167358141]</t>
        </is>
      </c>
      <c r="H581" s="309" t="inlineStr">
        <is>
          <t>[652.0, 1320.0]</t>
        </is>
      </c>
    </row>
    <row r="582">
      <c r="A582" s="621" t="n">
        <v>580</v>
      </c>
      <c r="B582" s="309" t="inlineStr"/>
      <c r="C582" s="309" t="n">
        <v>1643.994287972515</v>
      </c>
      <c r="D582" s="309" t="inlineStr">
        <is>
          <t>{'Cu', 'aust_temp', 'ausf_czas', 'Mo', 'aust_czas', 'Ni', 'grubosc', 'Mn'}</t>
        </is>
      </c>
      <c r="E582" s="309" t="n">
        <v>15</v>
      </c>
      <c r="F582" s="309" t="inlineStr">
        <is>
          <t>['Rm', 'HB', 'ausf_temp']</t>
        </is>
      </c>
      <c r="G582" s="309" t="inlineStr">
        <is>
          <t>[0.8490694471137024, 0.8313077165020959, -0.9089610806261906]</t>
        </is>
      </c>
      <c r="H582" s="309" t="inlineStr">
        <is>
          <t>[553.0, 1178.0]</t>
        </is>
      </c>
    </row>
    <row r="583">
      <c r="A583" s="621" t="n">
        <v>581</v>
      </c>
      <c r="B583" s="309" t="inlineStr"/>
      <c r="C583" s="309" t="n">
        <v>1649.341798962735</v>
      </c>
      <c r="D583" s="309" t="inlineStr">
        <is>
          <t>{'Cu', 'aust_temp', 'ausf_czas', 'Mo', 'aust_czas', 'Ni', 'grubosc', 'Mn'}</t>
        </is>
      </c>
      <c r="E583" s="309" t="n">
        <v>15</v>
      </c>
      <c r="F583" s="309" t="inlineStr">
        <is>
          <t>['Rm', 'HB', 'ausf_temp']</t>
        </is>
      </c>
      <c r="G583" s="309" t="inlineStr">
        <is>
          <t>[0.8524153434869183, 0.8314993994416795, -0.8950855240209118]</t>
        </is>
      </c>
      <c r="H583" s="309" t="inlineStr">
        <is>
          <t>[553.0, 1178.0]</t>
        </is>
      </c>
    </row>
    <row r="584">
      <c r="A584" s="621" t="n">
        <v>582</v>
      </c>
      <c r="B584" s="309" t="inlineStr"/>
      <c r="C584" s="309" t="n">
        <v>1709.517995912382</v>
      </c>
      <c r="D584" s="309" t="inlineStr">
        <is>
          <t>{'Cu', 'aust_temp', 'ausf_czas', 'Mo', 'aust_czas', 'Ni', 'grubosc', 'Mn'}</t>
        </is>
      </c>
      <c r="E584" s="309" t="n">
        <v>15</v>
      </c>
      <c r="F584" s="309" t="inlineStr">
        <is>
          <t>['Rm', 'HB', 'ausf_temp']</t>
        </is>
      </c>
      <c r="G584" s="309" t="inlineStr">
        <is>
          <t>[0.8555415711176336, 0.8299503469512688, -0.8969389867990136]</t>
        </is>
      </c>
      <c r="H584" s="309" t="inlineStr">
        <is>
          <t>[553.0, 1178.0]</t>
        </is>
      </c>
    </row>
    <row r="585">
      <c r="A585" s="621" t="n">
        <v>583</v>
      </c>
      <c r="B585" s="309" t="inlineStr"/>
      <c r="C585" s="309" t="n">
        <v>1711.171759596313</v>
      </c>
      <c r="D585" s="309" t="inlineStr">
        <is>
          <t>{'Cu', 'aust_temp', 'ausf_czas', 'Mo', 'aust_czas', 'Ni', 'grubosc', 'Mn'}</t>
        </is>
      </c>
      <c r="E585" s="309" t="n">
        <v>15</v>
      </c>
      <c r="F585" s="309" t="inlineStr">
        <is>
          <t>['Rm', 'HB', 'ausf_temp']</t>
        </is>
      </c>
      <c r="G585" s="309" t="inlineStr">
        <is>
          <t>[0.8555415711176335, 0.8299503469512688, -0.8969389867990137]</t>
        </is>
      </c>
      <c r="H585" s="309" t="inlineStr">
        <is>
          <t>[553.0, 1178.0]</t>
        </is>
      </c>
    </row>
    <row r="586">
      <c r="A586" s="621" t="n">
        <v>584</v>
      </c>
      <c r="B586" s="309" t="inlineStr"/>
      <c r="C586" s="309" t="n">
        <v>1442.304441389919</v>
      </c>
      <c r="D586" s="309" t="inlineStr">
        <is>
          <t>{'Cu', 'aust_temp', 'ausf_czas', 'Mo', 'aust_czas', 'Ni', 'grubosc', 'Mn'}</t>
        </is>
      </c>
      <c r="E586" s="309" t="n">
        <v>15</v>
      </c>
      <c r="F586" s="309" t="inlineStr">
        <is>
          <t>['Rm', 'HB', 'ausf_temp']</t>
        </is>
      </c>
      <c r="G586" s="309" t="inlineStr">
        <is>
          <t>[0.8490694471137024, 0.8313077165020959, -0.9089610806261906]</t>
        </is>
      </c>
      <c r="H586" s="309" t="inlineStr">
        <is>
          <t>[553.0, 1178.0]</t>
        </is>
      </c>
    </row>
    <row r="587">
      <c r="A587" s="621" t="n">
        <v>585</v>
      </c>
      <c r="B587" s="309" t="inlineStr"/>
      <c r="C587" s="309" t="n">
        <v>1440.201027900079</v>
      </c>
      <c r="D587" s="309" t="inlineStr">
        <is>
          <t>{'Cu', 'aust_temp', 'ausf_czas', 'Mo', 'aust_czas', 'Ni', 'grubosc', 'Mn'}</t>
        </is>
      </c>
      <c r="E587" s="309" t="n">
        <v>15</v>
      </c>
      <c r="F587" s="309" t="inlineStr">
        <is>
          <t>['Rm', 'HB', 'ausf_temp']</t>
        </is>
      </c>
      <c r="G587" s="309" t="inlineStr">
        <is>
          <t>[0.8524153434869183, 0.8314993994416795, -0.8950855240209118]</t>
        </is>
      </c>
      <c r="H587" s="309" t="inlineStr">
        <is>
          <t>[553.0, 1178.0]</t>
        </is>
      </c>
    </row>
    <row r="588">
      <c r="A588" s="621" t="n">
        <v>586</v>
      </c>
      <c r="B588" s="309" t="inlineStr"/>
      <c r="C588" s="309" t="n">
        <v>1477.167271503035</v>
      </c>
      <c r="D588" s="309" t="inlineStr">
        <is>
          <t>{'Cu', 'aust_temp', 'ausf_czas', 'Mo', 'aust_czas', 'Ni', 'grubosc', 'Mn'}</t>
        </is>
      </c>
      <c r="E588" s="309" t="n">
        <v>15</v>
      </c>
      <c r="F588" s="309" t="inlineStr">
        <is>
          <t>['Rm', 'HB', 'ausf_temp']</t>
        </is>
      </c>
      <c r="G588" s="309" t="inlineStr">
        <is>
          <t>[0.8555415711176336, 0.8299503469512688, -0.8969389867990136]</t>
        </is>
      </c>
      <c r="H588" s="309" t="inlineStr">
        <is>
          <t>[553.0, 1178.0]</t>
        </is>
      </c>
    </row>
    <row r="589">
      <c r="A589" s="621" t="n">
        <v>587</v>
      </c>
      <c r="B589" s="309" t="inlineStr"/>
      <c r="C589" s="309" t="n">
        <v>1479.344020283594</v>
      </c>
      <c r="D589" s="309" t="inlineStr">
        <is>
          <t>{'Cu', 'aust_temp', 'ausf_czas', 'Mo', 'aust_czas', 'Ni', 'grubosc', 'Mn'}</t>
        </is>
      </c>
      <c r="E589" s="309" t="n">
        <v>15</v>
      </c>
      <c r="F589" s="309" t="inlineStr">
        <is>
          <t>['Rm', 'HB', 'ausf_temp']</t>
        </is>
      </c>
      <c r="G589" s="309" t="inlineStr">
        <is>
          <t>[0.8555415711176335, 0.8299503469512688, -0.8969389867990137]</t>
        </is>
      </c>
      <c r="H589" s="309" t="inlineStr">
        <is>
          <t>[553.0, 1178.0]</t>
        </is>
      </c>
    </row>
    <row r="590">
      <c r="A590" s="621" t="n">
        <v>588</v>
      </c>
      <c r="B590" s="309" t="inlineStr"/>
      <c r="C590" s="309" t="n">
        <v>1222.318897050654</v>
      </c>
      <c r="D590" s="309" t="inlineStr">
        <is>
          <t>{'Cu', 'aust_temp', 'ausf_czas', 'Mo', 'aust_czas', 'Ni', 'grubosc', 'Mn'}</t>
        </is>
      </c>
      <c r="E590" s="309" t="n">
        <v>15</v>
      </c>
      <c r="F590" s="309" t="inlineStr">
        <is>
          <t>['Rm', 'HB', 'ausf_temp']</t>
        </is>
      </c>
      <c r="G590" s="309" t="inlineStr">
        <is>
          <t>[0.8490694471137024, 0.8313077165020959, -0.9089610806261906]</t>
        </is>
      </c>
      <c r="H590" s="309" t="inlineStr">
        <is>
          <t>[553.0, 1178.0]</t>
        </is>
      </c>
    </row>
    <row r="591">
      <c r="A591" s="621" t="n">
        <v>589</v>
      </c>
      <c r="B591" s="309" t="inlineStr"/>
      <c r="C591" s="309" t="n">
        <v>1219.081969212775</v>
      </c>
      <c r="D591" s="309" t="inlineStr">
        <is>
          <t>{'Cu', 'aust_temp', 'ausf_czas', 'Mo', 'aust_czas', 'Ni', 'grubosc', 'Mn'}</t>
        </is>
      </c>
      <c r="E591" s="309" t="n">
        <v>15</v>
      </c>
      <c r="F591" s="309" t="inlineStr">
        <is>
          <t>['Rm', 'HB', 'ausf_temp']</t>
        </is>
      </c>
      <c r="G591" s="309" t="inlineStr">
        <is>
          <t>[0.8524153434869183, 0.8314993994416795, -0.8950855240209118]</t>
        </is>
      </c>
      <c r="H591" s="309" t="inlineStr">
        <is>
          <t>[553.0, 1178.0]</t>
        </is>
      </c>
    </row>
    <row r="592">
      <c r="A592" s="621" t="n">
        <v>590</v>
      </c>
      <c r="B592" s="309" t="inlineStr"/>
      <c r="C592" s="309" t="n">
        <v>1235.052273992331</v>
      </c>
      <c r="D592" s="309" t="inlineStr">
        <is>
          <t>{'Cu', 'aust_temp', 'ausf_czas', 'Mo', 'aust_czas', 'Ni', 'grubosc', 'Mn'}</t>
        </is>
      </c>
      <c r="E592" s="309" t="n">
        <v>15</v>
      </c>
      <c r="F592" s="309" t="inlineStr">
        <is>
          <t>['Rm', 'HB', 'ausf_temp']</t>
        </is>
      </c>
      <c r="G592" s="309" t="inlineStr">
        <is>
          <t>[0.8555415711176336, 0.8299503469512688, -0.8969389867990136]</t>
        </is>
      </c>
      <c r="H592" s="309" t="inlineStr">
        <is>
          <t>[553.0, 1178.0]</t>
        </is>
      </c>
    </row>
    <row r="593">
      <c r="A593" s="621" t="n">
        <v>591</v>
      </c>
      <c r="B593" s="309" t="inlineStr"/>
      <c r="C593" s="309" t="n">
        <v>1237.691357018015</v>
      </c>
      <c r="D593" s="309" t="inlineStr">
        <is>
          <t>{'Cu', 'aust_temp', 'ausf_czas', 'Mo', 'aust_czas', 'Ni', 'grubosc', 'Mn'}</t>
        </is>
      </c>
      <c r="E593" s="309" t="n">
        <v>15</v>
      </c>
      <c r="F593" s="309" t="inlineStr">
        <is>
          <t>['Rm', 'HB', 'ausf_temp']</t>
        </is>
      </c>
      <c r="G593" s="309" t="inlineStr">
        <is>
          <t>[0.8555415711176335, 0.8299503469512688, -0.8969389867990137]</t>
        </is>
      </c>
      <c r="H593" s="309" t="inlineStr">
        <is>
          <t>[553.0, 1178.0]</t>
        </is>
      </c>
    </row>
    <row r="594">
      <c r="A594" s="621" t="n">
        <v>592</v>
      </c>
      <c r="B594" s="309" t="inlineStr"/>
      <c r="C594" s="309" t="n">
        <v>1411.410213455865</v>
      </c>
      <c r="D594" s="309" t="inlineStr">
        <is>
          <t>{'Cu', 'aust_temp', 'ausf_czas', 'Mo', 'aust_czas', 'Ni', 'grubosc', 'Mn'}</t>
        </is>
      </c>
      <c r="E594" s="309" t="n">
        <v>16</v>
      </c>
      <c r="F594" s="309" t="inlineStr">
        <is>
          <t>['Rm', 'HB', 'ausf_temp']</t>
        </is>
      </c>
      <c r="G594" s="309" t="inlineStr">
        <is>
          <t>[0.9181779879868607, 0.8208868739729676, -0.9216916317004593]</t>
        </is>
      </c>
      <c r="H594" s="309" t="inlineStr">
        <is>
          <t>[553.0, 1410.0]</t>
        </is>
      </c>
    </row>
    <row r="595">
      <c r="A595" s="621" t="n">
        <v>593</v>
      </c>
      <c r="B595" s="309" t="inlineStr"/>
      <c r="C595" s="309" t="n">
        <v>1403.944632364707</v>
      </c>
      <c r="D595" s="309" t="inlineStr">
        <is>
          <t>{'Cu', 'aust_temp', 'ausf_czas', 'Mo', 'aust_czas', 'Ni', 'grubosc', 'Mn'}</t>
        </is>
      </c>
      <c r="E595" s="309" t="n">
        <v>15</v>
      </c>
      <c r="F595" s="309" t="inlineStr">
        <is>
          <t>['Rm', 'HB', 'ausf_temp']</t>
        </is>
      </c>
      <c r="G595" s="309" t="inlineStr">
        <is>
          <t>[0.8481733666152274, 0.7575472465880202, -0.8506309038846079]</t>
        </is>
      </c>
      <c r="H595" s="309" t="inlineStr">
        <is>
          <t>[553.0, 1178.0]</t>
        </is>
      </c>
    </row>
    <row r="596">
      <c r="A596" s="621" t="n">
        <v>594</v>
      </c>
      <c r="B596" s="309" t="inlineStr"/>
      <c r="C596" s="309" t="n">
        <v>1386.51433790647</v>
      </c>
      <c r="D596" s="309" t="inlineStr">
        <is>
          <t>{'Cu', 'aust_temp', 'ausf_czas', 'Mo', 'aust_czas', 'Ni', 'grubosc', 'Mn'}</t>
        </is>
      </c>
      <c r="E596" s="309" t="n">
        <v>15</v>
      </c>
      <c r="F596" s="309" t="inlineStr">
        <is>
          <t>['Rm', 'HB', 'ausf_temp']</t>
        </is>
      </c>
      <c r="G596" s="309" t="inlineStr">
        <is>
          <t>[0.8545281609920012, 0.761528622250119, -0.8366699103397017]</t>
        </is>
      </c>
      <c r="H596" s="309" t="inlineStr">
        <is>
          <t>[553.0, 1178.0]</t>
        </is>
      </c>
    </row>
    <row r="597">
      <c r="A597" s="621" t="n">
        <v>595</v>
      </c>
      <c r="B597" s="309" t="inlineStr"/>
      <c r="C597" s="309" t="n">
        <v>1360.169488553788</v>
      </c>
      <c r="D597" s="309" t="inlineStr">
        <is>
          <t>{'Cu', 'aust_temp', 'ausf_czas', 'Mo', 'aust_czas', 'Ni', 'grubosc', 'Mn'}</t>
        </is>
      </c>
      <c r="E597" s="309" t="n">
        <v>16</v>
      </c>
      <c r="F597" s="309" t="inlineStr">
        <is>
          <t>['Rm', 'HB', 'ausf_temp']</t>
        </is>
      </c>
      <c r="G597" s="309" t="inlineStr">
        <is>
          <t>[0.8527272647924832, 0.7611583300889998, -0.8346094661813191]</t>
        </is>
      </c>
      <c r="H597" s="309" t="inlineStr">
        <is>
          <t>[553.0, 1178.0]</t>
        </is>
      </c>
    </row>
    <row r="598">
      <c r="A598" s="621" t="n">
        <v>596</v>
      </c>
      <c r="B598" s="309" t="inlineStr"/>
      <c r="C598" s="309" t="n">
        <v>1226.078378681662</v>
      </c>
      <c r="D598" s="309" t="inlineStr">
        <is>
          <t>{'Cu', 'aust_temp', 'ausf_czas', 'Mo', 'aust_czas', 'Ni', 'grubosc', 'Mn'}</t>
        </is>
      </c>
      <c r="E598" s="309" t="n">
        <v>16</v>
      </c>
      <c r="F598" s="309" t="inlineStr">
        <is>
          <t>['Rm', 'HB', 'ausf_temp']</t>
        </is>
      </c>
      <c r="G598" s="309" t="inlineStr">
        <is>
          <t>[0.9181779879868607, 0.8208868739729676, -0.9216916317004593]</t>
        </is>
      </c>
      <c r="H598" s="309" t="inlineStr">
        <is>
          <t>[553.0, 1410.0]</t>
        </is>
      </c>
    </row>
    <row r="599">
      <c r="A599" s="621" t="n">
        <v>597</v>
      </c>
      <c r="B599" s="309" t="inlineStr"/>
      <c r="C599" s="309" t="n">
        <v>1229.886476316248</v>
      </c>
      <c r="D599" s="309" t="inlineStr">
        <is>
          <t>{'Cu', 'aust_temp', 'ausf_czas', 'Mo', 'aust_czas', 'Ni', 'grubosc', 'Mn'}</t>
        </is>
      </c>
      <c r="E599" s="309" t="n">
        <v>15</v>
      </c>
      <c r="F599" s="309" t="inlineStr">
        <is>
          <t>['Rm', 'HB', 'ausf_temp']</t>
        </is>
      </c>
      <c r="G599" s="309" t="inlineStr">
        <is>
          <t>[0.8481733666152274, 0.7575472465880202, -0.8506309038846079]</t>
        </is>
      </c>
      <c r="H599" s="309" t="inlineStr">
        <is>
          <t>[553.0, 1178.0]</t>
        </is>
      </c>
    </row>
    <row r="600">
      <c r="A600" s="621" t="n">
        <v>598</v>
      </c>
      <c r="B600" s="309" t="inlineStr"/>
      <c r="C600" s="309" t="n">
        <v>1222.95512627195</v>
      </c>
      <c r="D600" s="309" t="inlineStr">
        <is>
          <t>{'Cu', 'aust_temp', 'ausf_czas', 'Mo', 'aust_czas', 'Ni', 'grubosc', 'Mn'}</t>
        </is>
      </c>
      <c r="E600" s="309" t="n">
        <v>15</v>
      </c>
      <c r="F600" s="309" t="inlineStr">
        <is>
          <t>['Rm', 'HB', 'ausf_temp']</t>
        </is>
      </c>
      <c r="G600" s="309" t="inlineStr">
        <is>
          <t>[0.8545281609920012, 0.761528622250119, -0.8366699103397017]</t>
        </is>
      </c>
      <c r="H600" s="309" t="inlineStr">
        <is>
          <t>[553.0, 1178.0]</t>
        </is>
      </c>
    </row>
    <row r="601">
      <c r="A601" s="621" t="n">
        <v>599</v>
      </c>
      <c r="B601" s="309" t="inlineStr"/>
      <c r="C601" s="309" t="n">
        <v>1197.417198142933</v>
      </c>
      <c r="D601" s="309" t="inlineStr">
        <is>
          <t>{'Cu', 'aust_temp', 'ausf_czas', 'Mo', 'aust_czas', 'Ni', 'grubosc', 'Mn'}</t>
        </is>
      </c>
      <c r="E601" s="309" t="n">
        <v>16</v>
      </c>
      <c r="F601" s="309" t="inlineStr">
        <is>
          <t>['Rm', 'HB', 'ausf_temp']</t>
        </is>
      </c>
      <c r="G601" s="309" t="inlineStr">
        <is>
          <t>[0.8527272647924832, 0.7611583300889998, -0.8346094661813191]</t>
        </is>
      </c>
      <c r="H601" s="309" t="inlineStr">
        <is>
          <t>[553.0, 1178.0]</t>
        </is>
      </c>
    </row>
    <row r="602">
      <c r="A602" s="621" t="n">
        <v>600</v>
      </c>
      <c r="B602" s="309" t="inlineStr"/>
      <c r="C602" s="309" t="n">
        <v>1052.948950790758</v>
      </c>
      <c r="D602" s="309" t="inlineStr">
        <is>
          <t>{'Cu', 'aust_temp', 'ausf_czas', 'Mo', 'aust_czas', 'Ni', 'grubosc', 'Mn'}</t>
        </is>
      </c>
      <c r="E602" s="309" t="n">
        <v>16</v>
      </c>
      <c r="F602" s="309" t="inlineStr">
        <is>
          <t>['Rm', 'HB', 'ausf_temp']</t>
        </is>
      </c>
      <c r="G602" s="309" t="inlineStr">
        <is>
          <t>[0.9181779879868607, 0.8208868739729676, -0.9216916317004593]</t>
        </is>
      </c>
      <c r="H602" s="309" t="inlineStr">
        <is>
          <t>[553.0, 1410.0]</t>
        </is>
      </c>
    </row>
    <row r="603">
      <c r="A603" s="621" t="n">
        <v>601</v>
      </c>
      <c r="B603" s="309" t="inlineStr"/>
      <c r="C603" s="309" t="n">
        <v>1058.185818581942</v>
      </c>
      <c r="D603" s="309" t="inlineStr">
        <is>
          <t>{'Cu', 'aust_temp', 'ausf_czas', 'Mo', 'aust_czas', 'Ni', 'grubosc', 'Mn'}</t>
        </is>
      </c>
      <c r="E603" s="309" t="n">
        <v>15</v>
      </c>
      <c r="F603" s="309" t="inlineStr">
        <is>
          <t>['Rm', 'HB', 'ausf_temp']</t>
        </is>
      </c>
      <c r="G603" s="309" t="inlineStr">
        <is>
          <t>[0.8481733666152274, 0.7575472465880202, -0.8506309038846079]</t>
        </is>
      </c>
      <c r="H603" s="309" t="inlineStr">
        <is>
          <t>[553.0, 1178.0]</t>
        </is>
      </c>
    </row>
    <row r="604">
      <c r="A604" s="621" t="n">
        <v>602</v>
      </c>
      <c r="B604" s="309" t="inlineStr"/>
      <c r="C604" s="309" t="n">
        <v>1060.891119773321</v>
      </c>
      <c r="D604" s="309" t="inlineStr">
        <is>
          <t>{'Cu', 'aust_temp', 'ausf_czas', 'Mo', 'aust_czas', 'Ni', 'grubosc', 'Mn'}</t>
        </is>
      </c>
      <c r="E604" s="309" t="n">
        <v>15</v>
      </c>
      <c r="F604" s="309" t="inlineStr">
        <is>
          <t>['Rm', 'HB', 'ausf_temp']</t>
        </is>
      </c>
      <c r="G604" s="309" t="inlineStr">
        <is>
          <t>[0.8545281609920012, 0.761528622250119, -0.8366699103397017]</t>
        </is>
      </c>
      <c r="H604" s="309" t="inlineStr">
        <is>
          <t>[553.0, 1178.0]</t>
        </is>
      </c>
    </row>
    <row r="605">
      <c r="A605" s="621" t="n">
        <v>603</v>
      </c>
      <c r="B605" s="309" t="inlineStr"/>
      <c r="C605" s="309" t="n">
        <v>1036.116521015465</v>
      </c>
      <c r="D605" s="309" t="inlineStr">
        <is>
          <t>{'Cu', 'aust_temp', 'ausf_czas', 'Mo', 'aust_czas', 'Ni', 'grubosc', 'Mn'}</t>
        </is>
      </c>
      <c r="E605" s="309" t="n">
        <v>16</v>
      </c>
      <c r="F605" s="309" t="inlineStr">
        <is>
          <t>['Rm', 'HB', 'ausf_temp']</t>
        </is>
      </c>
      <c r="G605" s="309" t="inlineStr">
        <is>
          <t>[0.8527272647924832, 0.7611583300889998, -0.8346094661813191]</t>
        </is>
      </c>
      <c r="H605" s="309" t="inlineStr">
        <is>
          <t>[553.0, 1178.0]</t>
        </is>
      </c>
    </row>
    <row r="606">
      <c r="A606" s="621" t="n">
        <v>604</v>
      </c>
      <c r="B606" s="309" t="inlineStr"/>
      <c r="C606" s="309" t="n">
        <v>1333.658494459428</v>
      </c>
      <c r="D606" s="309" t="inlineStr">
        <is>
          <t>{'Cu', 'aust_temp', 'ausf_czas', 'Mo', 'aust_czas', 'Ni', 'grubosc', 'Mn'}</t>
        </is>
      </c>
      <c r="E606" s="309" t="n">
        <v>16</v>
      </c>
      <c r="F606" s="309" t="inlineStr">
        <is>
          <t>['Rm', 'ausf_temp']</t>
        </is>
      </c>
      <c r="G606" s="309" t="inlineStr">
        <is>
          <t>[0.9119874959181618, -0.9156369623508952]</t>
        </is>
      </c>
      <c r="H606" s="309" t="inlineStr">
        <is>
          <t>[553.0, 1410.0]</t>
        </is>
      </c>
    </row>
    <row r="607">
      <c r="A607" s="621" t="n">
        <v>605</v>
      </c>
      <c r="B607" s="309" t="inlineStr"/>
      <c r="C607" s="309" t="n">
        <v>1333.222291489345</v>
      </c>
      <c r="D607" s="309" t="inlineStr">
        <is>
          <t>{'Cu', 'aust_temp', 'ausf_czas', 'Mo', 'aust_czas', 'Ni', 'grubosc', 'Mn'}</t>
        </is>
      </c>
      <c r="E607" s="309" t="n">
        <v>15</v>
      </c>
      <c r="F607" s="309" t="inlineStr">
        <is>
          <t>['Rm', 'ausf_temp']</t>
        </is>
      </c>
      <c r="G607" s="309" t="inlineStr">
        <is>
          <t>[0.9166283890837362, -0.9189912715904336]</t>
        </is>
      </c>
      <c r="H607" s="309" t="inlineStr">
        <is>
          <t>[553.0, 1410.0]</t>
        </is>
      </c>
    </row>
    <row r="608">
      <c r="A608" s="621" t="n">
        <v>606</v>
      </c>
      <c r="B608" s="309" t="inlineStr"/>
      <c r="C608" s="309" t="n">
        <v>1314.810516016911</v>
      </c>
      <c r="D608" s="309" t="inlineStr">
        <is>
          <t>{'Cu', 'aust_temp', 'ausf_czas', 'Mo', 'aust_czas', 'Ni', 'grubosc', 'Mn'}</t>
        </is>
      </c>
      <c r="E608" s="309" t="n">
        <v>15</v>
      </c>
      <c r="F608" s="309" t="inlineStr">
        <is>
          <t>['Rm', 'ausf_temp']</t>
        </is>
      </c>
      <c r="G608" s="309" t="inlineStr">
        <is>
          <t>[0.9166283890837362, -0.9189912715904335]</t>
        </is>
      </c>
      <c r="H608" s="309" t="inlineStr">
        <is>
          <t>[553.0, 1410.0]</t>
        </is>
      </c>
    </row>
    <row r="609">
      <c r="A609" s="621" t="n">
        <v>607</v>
      </c>
      <c r="B609" s="309" t="inlineStr"/>
      <c r="C609" s="309" t="n">
        <v>1315.162455040173</v>
      </c>
      <c r="D609" s="309" t="inlineStr">
        <is>
          <t>{'Cu', 'aust_temp', 'ausf_czas', 'Mo', 'aust_czas', 'Ni', 'grubosc', 'Mn'}</t>
        </is>
      </c>
      <c r="E609" s="309" t="n">
        <v>15</v>
      </c>
      <c r="F609" s="309" t="inlineStr">
        <is>
          <t>['Rm', 'ausf_temp']</t>
        </is>
      </c>
      <c r="G609" s="309" t="inlineStr">
        <is>
          <t>[0.9166283890837363, -0.9189912715904336]</t>
        </is>
      </c>
      <c r="H609" s="309" t="inlineStr">
        <is>
          <t>[553.0, 1410.0]</t>
        </is>
      </c>
    </row>
    <row r="610">
      <c r="A610" s="621" t="n">
        <v>608</v>
      </c>
      <c r="B610" s="309" t="inlineStr"/>
      <c r="C610" s="309" t="n">
        <v>1180.044463022509</v>
      </c>
      <c r="D610" s="309" t="inlineStr">
        <is>
          <t>{'Cu', 'aust_temp', 'ausf_czas', 'Mo', 'aust_czas', 'Ni', 'grubosc', 'Mn'}</t>
        </is>
      </c>
      <c r="E610" s="309" t="n">
        <v>16</v>
      </c>
      <c r="F610" s="309" t="inlineStr">
        <is>
          <t>['Rm', 'ausf_temp']</t>
        </is>
      </c>
      <c r="G610" s="309" t="inlineStr">
        <is>
          <t>[0.9119874959181618, -0.9156369623508952]</t>
        </is>
      </c>
      <c r="H610" s="309" t="inlineStr">
        <is>
          <t>[553.0, 1410.0]</t>
        </is>
      </c>
    </row>
    <row r="611">
      <c r="A611" s="621" t="n">
        <v>609</v>
      </c>
      <c r="B611" s="309" t="inlineStr"/>
      <c r="C611" s="309" t="n">
        <v>1179.38285617946</v>
      </c>
      <c r="D611" s="309" t="inlineStr">
        <is>
          <t>{'Cu', 'aust_temp', 'ausf_czas', 'Mo', 'aust_czas', 'Ni', 'grubosc', 'Mn'}</t>
        </is>
      </c>
      <c r="E611" s="309" t="n">
        <v>15</v>
      </c>
      <c r="F611" s="309" t="inlineStr">
        <is>
          <t>['Rm', 'ausf_temp']</t>
        </is>
      </c>
      <c r="G611" s="309" t="inlineStr">
        <is>
          <t>[0.9166283890837362, -0.9189912715904336]</t>
        </is>
      </c>
      <c r="H611" s="309" t="inlineStr">
        <is>
          <t>[553.0, 1410.0]</t>
        </is>
      </c>
    </row>
    <row r="612">
      <c r="A612" s="621" t="n">
        <v>610</v>
      </c>
      <c r="B612" s="309" t="inlineStr"/>
      <c r="C612" s="309" t="n">
        <v>1168.865847037222</v>
      </c>
      <c r="D612" s="309" t="inlineStr">
        <is>
          <t>{'Cu', 'aust_temp', 'ausf_czas', 'Mo', 'aust_czas', 'Ni', 'grubosc', 'Mn'}</t>
        </is>
      </c>
      <c r="E612" s="309" t="n">
        <v>15</v>
      </c>
      <c r="F612" s="309" t="inlineStr">
        <is>
          <t>['Rm', 'ausf_temp']</t>
        </is>
      </c>
      <c r="G612" s="309" t="inlineStr">
        <is>
          <t>[0.9166283890837362, -0.9189912715904335]</t>
        </is>
      </c>
      <c r="H612" s="309" t="inlineStr">
        <is>
          <t>[553.0, 1410.0]</t>
        </is>
      </c>
    </row>
    <row r="613">
      <c r="A613" s="621" t="n">
        <v>611</v>
      </c>
      <c r="B613" s="309" t="inlineStr"/>
      <c r="C613" s="309" t="n">
        <v>1169.123653609484</v>
      </c>
      <c r="D613" s="309" t="inlineStr">
        <is>
          <t>{'Cu', 'aust_temp', 'ausf_czas', 'Mo', 'aust_czas', 'Ni', 'grubosc', 'Mn'}</t>
        </is>
      </c>
      <c r="E613" s="309" t="n">
        <v>15</v>
      </c>
      <c r="F613" s="309" t="inlineStr">
        <is>
          <t>['Rm', 'ausf_temp']</t>
        </is>
      </c>
      <c r="G613" s="309" t="inlineStr">
        <is>
          <t>[0.9166283890837363, -0.9189912715904336]</t>
        </is>
      </c>
      <c r="H613" s="309" t="inlineStr">
        <is>
          <t>[553.0, 1410.0]</t>
        </is>
      </c>
    </row>
    <row r="614">
      <c r="A614" s="621" t="n">
        <v>612</v>
      </c>
      <c r="B614" s="309" t="inlineStr"/>
      <c r="C614" s="309" t="n">
        <v>1025.289765359275</v>
      </c>
      <c r="D614" s="309" t="inlineStr">
        <is>
          <t>{'Cu', 'aust_temp', 'ausf_czas', 'Mo', 'aust_czas', 'Ni', 'grubosc', 'Mn'}</t>
        </is>
      </c>
      <c r="E614" s="309" t="n">
        <v>16</v>
      </c>
      <c r="F614" s="309" t="inlineStr">
        <is>
          <t>['Rm', 'ausf_temp']</t>
        </is>
      </c>
      <c r="G614" s="309" t="inlineStr">
        <is>
          <t>[0.9119874959181618, -0.9156369623508952]</t>
        </is>
      </c>
      <c r="H614" s="309" t="inlineStr">
        <is>
          <t>[553.0, 1410.0]</t>
        </is>
      </c>
    </row>
    <row r="615">
      <c r="A615" s="621" t="n">
        <v>613</v>
      </c>
      <c r="B615" s="309" t="inlineStr"/>
      <c r="C615" s="309" t="n">
        <v>1024.973150160086</v>
      </c>
      <c r="D615" s="309" t="inlineStr">
        <is>
          <t>{'Cu', 'aust_temp', 'ausf_czas', 'Mo', 'aust_czas', 'Ni', 'grubosc', 'Mn'}</t>
        </is>
      </c>
      <c r="E615" s="309" t="n">
        <v>15</v>
      </c>
      <c r="F615" s="309" t="inlineStr">
        <is>
          <t>['Rm', 'ausf_temp']</t>
        </is>
      </c>
      <c r="G615" s="309" t="inlineStr">
        <is>
          <t>[0.9166283890837362, -0.9189912715904336]</t>
        </is>
      </c>
      <c r="H615" s="309" t="inlineStr">
        <is>
          <t>[553.0, 1410.0]</t>
        </is>
      </c>
    </row>
    <row r="616">
      <c r="A616" s="621" t="n">
        <v>614</v>
      </c>
      <c r="B616" s="309" t="inlineStr"/>
      <c r="C616" s="309" t="n">
        <v>1022.295051829032</v>
      </c>
      <c r="D616" s="309" t="inlineStr">
        <is>
          <t>{'Cu', 'aust_temp', 'ausf_czas', 'Mo', 'aust_czas', 'Ni', 'grubosc', 'Mn'}</t>
        </is>
      </c>
      <c r="E616" s="309" t="n">
        <v>15</v>
      </c>
      <c r="F616" s="309" t="inlineStr">
        <is>
          <t>['Rm', 'ausf_temp']</t>
        </is>
      </c>
      <c r="G616" s="309" t="inlineStr">
        <is>
          <t>[0.9166283890837362, -0.9189912715904335]</t>
        </is>
      </c>
      <c r="H616" s="309" t="inlineStr">
        <is>
          <t>[553.0, 1410.0]</t>
        </is>
      </c>
    </row>
    <row r="617">
      <c r="A617" s="621" t="n">
        <v>615</v>
      </c>
      <c r="B617" s="309" t="inlineStr"/>
      <c r="C617" s="309" t="n">
        <v>1022.652371738187</v>
      </c>
      <c r="D617" s="309" t="inlineStr">
        <is>
          <t>{'Cu', 'aust_temp', 'ausf_czas', 'Mo', 'aust_czas', 'Ni', 'grubosc', 'Mn'}</t>
        </is>
      </c>
      <c r="E617" s="309" t="n">
        <v>15</v>
      </c>
      <c r="F617" s="309" t="inlineStr">
        <is>
          <t>['Rm', 'ausf_temp']</t>
        </is>
      </c>
      <c r="G617" s="309" t="inlineStr">
        <is>
          <t>[0.9166283890837363, -0.9189912715904336]</t>
        </is>
      </c>
      <c r="H617" s="309" t="inlineStr">
        <is>
          <t>[553.0, 1410.0]</t>
        </is>
      </c>
    </row>
    <row r="618">
      <c r="A618" s="621" t="n">
        <v>616</v>
      </c>
      <c r="B618" s="309" t="inlineStr"/>
      <c r="C618" s="309" t="n">
        <v>1196.485581604383</v>
      </c>
      <c r="D618" s="309" t="inlineStr">
        <is>
          <t>{'Cu', 'aust_temp', 'ausf_czas', 'Mo', 'aust_czas', 'Ni', 'grubosc', 'Mn'}</t>
        </is>
      </c>
      <c r="E618" s="309" t="n">
        <v>16</v>
      </c>
      <c r="F618" s="309" t="inlineStr">
        <is>
          <t>['Rm', 'HB', 'ausf_temp']</t>
        </is>
      </c>
      <c r="G618" s="309" t="inlineStr">
        <is>
          <t>[0.8977427250299691, 0.7298955874709675, -0.8652068314480533]</t>
        </is>
      </c>
      <c r="H618" s="309" t="inlineStr">
        <is>
          <t>[553.0, 1410.0]</t>
        </is>
      </c>
    </row>
    <row r="619">
      <c r="A619" s="621" t="n">
        <v>617</v>
      </c>
      <c r="B619" s="309" t="inlineStr"/>
      <c r="C619" s="309" t="n">
        <v>1226.208587963914</v>
      </c>
      <c r="D619" s="309" t="inlineStr">
        <is>
          <t>{'Cu', 'aust_temp', 'ausf_czas', 'Mo', 'aust_czas', 'Ni', 'grubosc', 'Mn'}</t>
        </is>
      </c>
      <c r="E619" s="309" t="n">
        <v>16</v>
      </c>
      <c r="F619" s="309" t="inlineStr">
        <is>
          <t>['Rm', 'ausf_temp']</t>
        </is>
      </c>
      <c r="G619" s="309" t="inlineStr">
        <is>
          <t>[0.9055411860106121, -0.8290157251994162]</t>
        </is>
      </c>
      <c r="H619" s="309" t="inlineStr">
        <is>
          <t>[553.0, 1410.0]</t>
        </is>
      </c>
    </row>
    <row r="620">
      <c r="A620" s="621" t="n">
        <v>618</v>
      </c>
      <c r="B620" s="309" t="inlineStr"/>
      <c r="C620" s="309" t="n">
        <v>1320.25680042577</v>
      </c>
      <c r="D620" s="309" t="inlineStr">
        <is>
          <t>{'Cu', 'aust_temp', 'ausf_czas', 'Mo', 'aust_czas', 'Ni', 'grubosc', 'Mn'}</t>
        </is>
      </c>
      <c r="E620" s="309" t="n">
        <v>16</v>
      </c>
      <c r="F620" s="309" t="inlineStr">
        <is>
          <t>['Rm', 'ausf_temp']</t>
        </is>
      </c>
      <c r="G620" s="309" t="inlineStr">
        <is>
          <t>[0.9121562335635883, -0.9053011444176989]</t>
        </is>
      </c>
      <c r="H620" s="309" t="inlineStr">
        <is>
          <t>[553.0, 1410.0]</t>
        </is>
      </c>
    </row>
    <row r="621">
      <c r="A621" s="621" t="n">
        <v>619</v>
      </c>
      <c r="B621" s="309" t="inlineStr"/>
      <c r="C621" s="309" t="n">
        <v>1320.768438153756</v>
      </c>
      <c r="D621" s="309" t="inlineStr">
        <is>
          <t>{'Cu', 'aust_temp', 'ausf_czas', 'Mo', 'aust_czas', 'Ni', 'grubosc', 'Mn'}</t>
        </is>
      </c>
      <c r="E621" s="309" t="n">
        <v>16</v>
      </c>
      <c r="F621" s="309" t="inlineStr">
        <is>
          <t>['Rm', 'ausf_temp']</t>
        </is>
      </c>
      <c r="G621" s="309" t="inlineStr">
        <is>
          <t>[0.9121562335635883, -0.9053011444176989]</t>
        </is>
      </c>
      <c r="H621" s="309" t="inlineStr">
        <is>
          <t>[553.0, 1410.0]</t>
        </is>
      </c>
    </row>
    <row r="622">
      <c r="A622" s="621" t="n">
        <v>620</v>
      </c>
      <c r="B622" s="309" t="inlineStr"/>
      <c r="C622" s="309" t="n">
        <v>1077.033777483396</v>
      </c>
      <c r="D622" s="309" t="inlineStr">
        <is>
          <t>{'Cu', 'aust_temp', 'ausf_czas', 'Mo', 'aust_czas', 'Ni', 'grubosc', 'Mn'}</t>
        </is>
      </c>
      <c r="E622" s="309" t="n">
        <v>16</v>
      </c>
      <c r="F622" s="309" t="inlineStr">
        <is>
          <t>['Rm', 'HB', 'ausf_temp']</t>
        </is>
      </c>
      <c r="G622" s="309" t="inlineStr">
        <is>
          <t>[0.8977427250299691, 0.7298955874709675, -0.8652068314480533]</t>
        </is>
      </c>
      <c r="H622" s="309" t="inlineStr">
        <is>
          <t>[553.0, 1410.0]</t>
        </is>
      </c>
    </row>
    <row r="623">
      <c r="A623" s="621" t="n">
        <v>621</v>
      </c>
      <c r="B623" s="309" t="inlineStr"/>
      <c r="C623" s="309" t="n">
        <v>1117.680560318464</v>
      </c>
      <c r="D623" s="309" t="inlineStr">
        <is>
          <t>{'Cu', 'aust_temp', 'ausf_czas', 'Mo', 'aust_czas', 'Ni', 'grubosc', 'Mn'}</t>
        </is>
      </c>
      <c r="E623" s="309" t="n">
        <v>16</v>
      </c>
      <c r="F623" s="309" t="inlineStr">
        <is>
          <t>['Rm', 'ausf_temp']</t>
        </is>
      </c>
      <c r="G623" s="309" t="inlineStr">
        <is>
          <t>[0.9055411860106121, -0.8290157251994162]</t>
        </is>
      </c>
      <c r="H623" s="309" t="inlineStr">
        <is>
          <t>[553.0, 1410.0]</t>
        </is>
      </c>
    </row>
    <row r="624">
      <c r="A624" s="621" t="n">
        <v>622</v>
      </c>
      <c r="B624" s="309" t="inlineStr"/>
      <c r="C624" s="309" t="n">
        <v>1178.257807786785</v>
      </c>
      <c r="D624" s="309" t="inlineStr">
        <is>
          <t>{'Cu', 'aust_temp', 'ausf_czas', 'Mo', 'aust_czas', 'Ni', 'grubosc', 'Mn'}</t>
        </is>
      </c>
      <c r="E624" s="309" t="n">
        <v>16</v>
      </c>
      <c r="F624" s="309" t="inlineStr">
        <is>
          <t>['Rm', 'ausf_temp']</t>
        </is>
      </c>
      <c r="G624" s="309" t="inlineStr">
        <is>
          <t>[0.9121562335635883, -0.9053011444176989]</t>
        </is>
      </c>
      <c r="H624" s="309" t="inlineStr">
        <is>
          <t>[553.0, 1410.0]</t>
        </is>
      </c>
    </row>
    <row r="625">
      <c r="A625" s="621" t="n">
        <v>623</v>
      </c>
      <c r="B625" s="309" t="inlineStr"/>
      <c r="C625" s="309" t="n">
        <v>1166.242111547798</v>
      </c>
      <c r="D625" s="309" t="inlineStr">
        <is>
          <t>{'Cu', 'aust_temp', 'ausf_czas', 'Mo', 'aust_czas', 'Ni', 'grubosc', 'Mn'}</t>
        </is>
      </c>
      <c r="E625" s="309" t="n">
        <v>16</v>
      </c>
      <c r="F625" s="309" t="inlineStr">
        <is>
          <t>['Rm', 'ausf_temp']</t>
        </is>
      </c>
      <c r="G625" s="309" t="inlineStr">
        <is>
          <t>[0.9121562335635883, -0.9053011444176989]</t>
        </is>
      </c>
      <c r="H625" s="309" t="inlineStr">
        <is>
          <t>[553.0, 1410.0]</t>
        </is>
      </c>
    </row>
    <row r="626">
      <c r="A626" s="621" t="n">
        <v>624</v>
      </c>
      <c r="B626" s="309" t="inlineStr"/>
      <c r="C626" s="309" t="n">
        <v>955.0619702459092</v>
      </c>
      <c r="D626" s="309" t="inlineStr">
        <is>
          <t>{'Cu', 'aust_temp', 'ausf_czas', 'Mo', 'aust_czas', 'Ni', 'grubosc', 'Mn'}</t>
        </is>
      </c>
      <c r="E626" s="309" t="n">
        <v>16</v>
      </c>
      <c r="F626" s="309" t="inlineStr">
        <is>
          <t>['Rm', 'HB', 'ausf_temp']</t>
        </is>
      </c>
      <c r="G626" s="309" t="inlineStr">
        <is>
          <t>[0.8977427250299691, 0.7298955874709675, -0.8652068314480533]</t>
        </is>
      </c>
      <c r="H626" s="309" t="inlineStr">
        <is>
          <t>[553.0, 1410.0]</t>
        </is>
      </c>
    </row>
    <row r="627">
      <c r="A627" s="621" t="n">
        <v>625</v>
      </c>
      <c r="B627" s="309" t="inlineStr"/>
      <c r="C627" s="309" t="n">
        <v>971.7841764838128</v>
      </c>
      <c r="D627" s="309" t="inlineStr">
        <is>
          <t>{'Cu', 'aust_temp', 'ausf_czas', 'Mo', 'aust_czas', 'Ni', 'grubosc', 'Mn'}</t>
        </is>
      </c>
      <c r="E627" s="309" t="n">
        <v>16</v>
      </c>
      <c r="F627" s="309" t="inlineStr">
        <is>
          <t>['Rm', 'ausf_temp']</t>
        </is>
      </c>
      <c r="G627" s="309" t="inlineStr">
        <is>
          <t>[0.9055411860106121, -0.8290157251994162]</t>
        </is>
      </c>
      <c r="H627" s="309" t="inlineStr">
        <is>
          <t>[553.0, 1410.0]</t>
        </is>
      </c>
    </row>
    <row r="628">
      <c r="A628" s="621" t="n">
        <v>626</v>
      </c>
      <c r="B628" s="309" t="inlineStr"/>
      <c r="C628" s="309" t="n">
        <v>1009.808197363422</v>
      </c>
      <c r="D628" s="309" t="inlineStr">
        <is>
          <t>{'Cu', 'aust_temp', 'ausf_czas', 'Mo', 'aust_czas', 'Ni', 'grubosc', 'Mn'}</t>
        </is>
      </c>
      <c r="E628" s="309" t="n">
        <v>16</v>
      </c>
      <c r="F628" s="309" t="inlineStr">
        <is>
          <t>['Rm', 'ausf_temp']</t>
        </is>
      </c>
      <c r="G628" s="309" t="inlineStr">
        <is>
          <t>[0.9121562335635883, -0.9053011444176989]</t>
        </is>
      </c>
      <c r="H628" s="309" t="inlineStr">
        <is>
          <t>[553.0, 1410.0]</t>
        </is>
      </c>
    </row>
    <row r="629">
      <c r="A629" s="621" t="n">
        <v>627</v>
      </c>
      <c r="B629" s="309" t="inlineStr"/>
      <c r="C629" s="309" t="n">
        <v>1010.086124030476</v>
      </c>
      <c r="D629" s="309" t="inlineStr">
        <is>
          <t>{'Cu', 'aust_temp', 'ausf_czas', 'Mo', 'aust_czas', 'Ni', 'grubosc', 'Mn'}</t>
        </is>
      </c>
      <c r="E629" s="309" t="n">
        <v>16</v>
      </c>
      <c r="F629" s="309" t="inlineStr">
        <is>
          <t>['Rm', 'ausf_temp']</t>
        </is>
      </c>
      <c r="G629" s="309" t="inlineStr">
        <is>
          <t>[0.9121562335635883, -0.9053011444176989]</t>
        </is>
      </c>
      <c r="H629" s="309" t="inlineStr">
        <is>
          <t>[553.0, 1410.0]</t>
        </is>
      </c>
    </row>
    <row r="630">
      <c r="A630" s="621" t="n">
        <v>628</v>
      </c>
      <c r="B630" s="309" t="inlineStr"/>
      <c r="C630" s="309" t="n">
        <v>1023.171022822335</v>
      </c>
      <c r="D630" s="309" t="inlineStr">
        <is>
          <t>{'Cu', 'aust_temp', 'ausf_czas', 'Mo', 'aust_czas', 'Ni', 'grubosc', 'Mn'}</t>
        </is>
      </c>
      <c r="E630" s="309" t="n">
        <v>16</v>
      </c>
      <c r="F630" s="309" t="inlineStr">
        <is>
          <t>['Rm', 'HB', 'ausf_temp']</t>
        </is>
      </c>
      <c r="G630" s="309" t="inlineStr">
        <is>
          <t>[0.9576908873234071, 0.9777542034558625, -0.9600898577240662]</t>
        </is>
      </c>
      <c r="H630" s="309" t="inlineStr">
        <is>
          <t>[675.0, 1302.0]</t>
        </is>
      </c>
    </row>
    <row r="631">
      <c r="A631" s="621" t="n">
        <v>629</v>
      </c>
      <c r="B631" s="309" t="inlineStr"/>
      <c r="C631" s="309" t="n">
        <v>869.8160687205392</v>
      </c>
      <c r="D631" s="309" t="inlineStr">
        <is>
          <t>{'Cu', 'aust_temp', 'ausf_czas', 'Mo', 'aust_czas', 'Ni', 'grubosc', 'Mn'}</t>
        </is>
      </c>
      <c r="E631" s="309" t="n">
        <v>19</v>
      </c>
      <c r="F631" s="309" t="inlineStr">
        <is>
          <t>['Rm', 'HB', 'ausf_temp']</t>
        </is>
      </c>
      <c r="G631" s="309" t="inlineStr">
        <is>
          <t>[0.965547219328885, 0.9745723133261833, -0.9650384683360045]</t>
        </is>
      </c>
      <c r="H631" s="309" t="inlineStr">
        <is>
          <t>[675.0, 1410.0]</t>
        </is>
      </c>
    </row>
    <row r="632">
      <c r="A632" s="621" t="n">
        <v>630</v>
      </c>
      <c r="B632" s="309" t="inlineStr"/>
      <c r="C632" s="309" t="n">
        <v>905.9062631923713</v>
      </c>
      <c r="D632" s="309" t="inlineStr">
        <is>
          <t>{'Cu', 'aust_temp', 'ausf_czas', 'Mo', 'aust_czas', 'Ni', 'grubosc', 'Mn'}</t>
        </is>
      </c>
      <c r="E632" s="309" t="n">
        <v>18</v>
      </c>
      <c r="F632" s="309" t="inlineStr">
        <is>
          <t>['Rm', 'HB', 'ausf_temp']</t>
        </is>
      </c>
      <c r="G632" s="309" t="inlineStr">
        <is>
          <t>[0.9677776853290234, 0.9751927919220089, -0.9656171881519422]</t>
        </is>
      </c>
      <c r="H632" s="309" t="inlineStr">
        <is>
          <t>[675.0, 1410.0]</t>
        </is>
      </c>
    </row>
    <row r="633">
      <c r="A633" s="621" t="n">
        <v>631</v>
      </c>
      <c r="B633" s="309" t="inlineStr"/>
      <c r="C633" s="309" t="n">
        <v>1005.165977886254</v>
      </c>
      <c r="D633" s="309" t="inlineStr">
        <is>
          <t>{'Cu', 'aust_temp', 'ausf_czas', 'Mo', 'aust_czas', 'Ni', 'grubosc', 'Mn'}</t>
        </is>
      </c>
      <c r="E633" s="309" t="n">
        <v>18</v>
      </c>
      <c r="F633" s="309" t="inlineStr">
        <is>
          <t>['Rm', 'HB', 'ausf_temp']</t>
        </is>
      </c>
      <c r="G633" s="309" t="inlineStr">
        <is>
          <t>[0.9736586157265479, 0.9770335940059599, -0.9666059575564531]</t>
        </is>
      </c>
      <c r="H633" s="309" t="inlineStr">
        <is>
          <t>[675.0, 1410.0]</t>
        </is>
      </c>
    </row>
    <row r="634">
      <c r="A634" s="621" t="n">
        <v>632</v>
      </c>
      <c r="B634" s="309" t="inlineStr"/>
      <c r="C634" s="309" t="n">
        <v>1083.706061314089</v>
      </c>
      <c r="D634" s="309" t="inlineStr">
        <is>
          <t>{'Cu', 'aust_temp', 'ausf_czas', 'Mo', 'aust_czas', 'Ni', 'grubosc', 'Mn'}</t>
        </is>
      </c>
      <c r="E634" s="309" t="n">
        <v>16</v>
      </c>
      <c r="F634" s="309" t="inlineStr">
        <is>
          <t>['Rm', 'HB', 'ausf_temp']</t>
        </is>
      </c>
      <c r="G634" s="309" t="inlineStr">
        <is>
          <t>[0.9613574514230018, 0.9754473374364895, -0.9536811289048294]</t>
        </is>
      </c>
      <c r="H634" s="309" t="inlineStr">
        <is>
          <t>[810.0, 1410.0]</t>
        </is>
      </c>
    </row>
    <row r="635">
      <c r="A635" s="621" t="n">
        <v>633</v>
      </c>
      <c r="B635" s="309" t="inlineStr"/>
      <c r="C635" s="309" t="inlineStr"/>
      <c r="D635" s="309" t="inlineStr"/>
      <c r="E635" s="309" t="inlineStr"/>
      <c r="F635" s="309" t="inlineStr"/>
      <c r="G635" s="309" t="inlineStr"/>
      <c r="H635" s="309" t="inlineStr"/>
    </row>
    <row r="636">
      <c r="A636" s="621" t="n">
        <v>634</v>
      </c>
      <c r="B636" s="309" t="inlineStr"/>
      <c r="C636" s="309" t="n">
        <v>972.5568703423144</v>
      </c>
      <c r="D636" s="309" t="inlineStr">
        <is>
          <t>{'Cu', 'aust_temp', 'ausf_czas', 'Mo', 'aust_czas', 'Ni', 'grubosc', 'Mn'}</t>
        </is>
      </c>
      <c r="E636" s="309" t="n">
        <v>19</v>
      </c>
      <c r="F636" s="309" t="inlineStr">
        <is>
          <t>['Rm']</t>
        </is>
      </c>
      <c r="G636" s="309" t="inlineStr">
        <is>
          <t>[0.9287085656672378]</t>
        </is>
      </c>
      <c r="H636" s="309" t="inlineStr">
        <is>
          <t>[539.0, 1140.0]</t>
        </is>
      </c>
    </row>
    <row r="637">
      <c r="A637" s="621" t="n">
        <v>635</v>
      </c>
      <c r="B637" s="309" t="inlineStr"/>
      <c r="C637" s="309" t="n">
        <v>921.3792392666136</v>
      </c>
      <c r="D637" s="309" t="inlineStr">
        <is>
          <t>{'Cu', 'aust_temp', 'ausf_czas', 'Mo', 'aust_czas', 'Ni', 'grubosc', 'Mn'}</t>
        </is>
      </c>
      <c r="E637" s="309" t="n">
        <v>19</v>
      </c>
      <c r="F637" s="309" t="inlineStr">
        <is>
          <t>['Rm']</t>
        </is>
      </c>
      <c r="G637" s="309" t="inlineStr">
        <is>
          <t>[0.908579210913673]</t>
        </is>
      </c>
      <c r="H637" s="309" t="inlineStr">
        <is>
          <t>[673.0, 1140.0]</t>
        </is>
      </c>
    </row>
    <row r="638">
      <c r="A638" s="621" t="n">
        <v>636</v>
      </c>
      <c r="B638" s="309" t="inlineStr"/>
      <c r="C638" s="309" t="n">
        <v>966.9116004020528</v>
      </c>
      <c r="D638" s="309" t="inlineStr">
        <is>
          <t>{'Cu', 'aust_temp', 'ausf_czas', 'Mo', 'aust_czas', 'Ni', 'grubosc', 'Mn'}</t>
        </is>
      </c>
      <c r="E638" s="309" t="n">
        <v>16</v>
      </c>
      <c r="F638" s="309" t="inlineStr">
        <is>
          <t>['Rm']</t>
        </is>
      </c>
      <c r="G638" s="309" t="inlineStr">
        <is>
          <t>[0.9204881240302814]</t>
        </is>
      </c>
      <c r="H638" s="309" t="inlineStr">
        <is>
          <t>[673.0, 1140.0]</t>
        </is>
      </c>
    </row>
    <row r="639">
      <c r="A639" s="621" t="n">
        <v>637</v>
      </c>
      <c r="B639" s="309" t="inlineStr"/>
      <c r="C639" s="309" t="n">
        <v>904.5668529973474</v>
      </c>
      <c r="D639" s="309" t="inlineStr">
        <is>
          <t>{'Cu', 'aust_temp', 'ausf_czas', 'Mo', 'aust_czas', 'Ni', 'grubosc', 'Mn'}</t>
        </is>
      </c>
      <c r="E639" s="309" t="n">
        <v>16</v>
      </c>
      <c r="F639" s="309" t="inlineStr">
        <is>
          <t>['Rm']</t>
        </is>
      </c>
      <c r="G639" s="309" t="inlineStr">
        <is>
          <t>[0.9204881240302815]</t>
        </is>
      </c>
      <c r="H639" s="309" t="inlineStr">
        <is>
          <t>[673.0, 1140.0]</t>
        </is>
      </c>
    </row>
    <row r="640">
      <c r="A640" s="621" t="n">
        <v>638</v>
      </c>
      <c r="B640" s="309" t="inlineStr"/>
      <c r="C640" s="309" t="n">
        <v>878.7890184811034</v>
      </c>
      <c r="D640" s="309" t="inlineStr">
        <is>
          <t>{'Cu', 'aust_temp', 'ausf_czas', 'Mo', 'aust_czas', 'Ni', 'grubosc', 'Mn'}</t>
        </is>
      </c>
      <c r="E640" s="309" t="n">
        <v>18</v>
      </c>
      <c r="F640" s="309" t="inlineStr">
        <is>
          <t>['Rm']</t>
        </is>
      </c>
      <c r="G640" s="309" t="inlineStr">
        <is>
          <t>[0.9099277288128117]</t>
        </is>
      </c>
      <c r="H640" s="309" t="inlineStr">
        <is>
          <t>[673.0, 1140.0]</t>
        </is>
      </c>
    </row>
    <row r="641">
      <c r="A641" s="621" t="n">
        <v>639</v>
      </c>
      <c r="B641" s="309" t="inlineStr"/>
      <c r="C641" s="309" t="n">
        <v>866.9162084739751</v>
      </c>
      <c r="D641" s="309" t="inlineStr">
        <is>
          <t>{'Cu', 'aust_temp', 'ausf_czas', 'Mo', 'aust_czas', 'Ni', 'grubosc', 'Mn'}</t>
        </is>
      </c>
      <c r="E641" s="309" t="n">
        <v>17</v>
      </c>
      <c r="F641" s="309" t="inlineStr">
        <is>
          <t>['Rm']</t>
        </is>
      </c>
      <c r="G641" s="309" t="inlineStr">
        <is>
          <t>[0.7792009531145435]</t>
        </is>
      </c>
      <c r="H641" s="309" t="inlineStr">
        <is>
          <t>[673.0, 927.0]</t>
        </is>
      </c>
    </row>
    <row r="642">
      <c r="A642" s="621" t="n">
        <v>640</v>
      </c>
      <c r="B642" s="309" t="inlineStr"/>
      <c r="C642" s="309" t="n">
        <v>1033.423761326115</v>
      </c>
      <c r="D642" s="309" t="inlineStr">
        <is>
          <t>{'Cu', 'aust_temp', 'ausf_czas', 'Mo', 'aust_czas', 'Ni', 'grubosc', 'Mn'}</t>
        </is>
      </c>
      <c r="E642" s="309" t="n">
        <v>16</v>
      </c>
      <c r="F642" s="309" t="inlineStr">
        <is>
          <t>['Rm', 'HB']</t>
        </is>
      </c>
      <c r="G642" s="309" t="inlineStr">
        <is>
          <t>[0.8015123446584733, 0.9083537671381905]</t>
        </is>
      </c>
      <c r="H642" s="309" t="inlineStr">
        <is>
          <t>[673.0, 927.0]</t>
        </is>
      </c>
    </row>
    <row r="643">
      <c r="A643" s="621" t="n">
        <v>641</v>
      </c>
      <c r="B643" s="309" t="inlineStr"/>
      <c r="C643" s="309" t="inlineStr"/>
      <c r="D643" s="309" t="inlineStr"/>
      <c r="E643" s="309" t="inlineStr"/>
      <c r="F643" s="309" t="inlineStr"/>
      <c r="G643" s="309" t="inlineStr"/>
      <c r="H643" s="309" t="inlineStr"/>
    </row>
    <row r="644">
      <c r="A644" s="621" t="n">
        <v>642</v>
      </c>
      <c r="B644" s="309" t="inlineStr"/>
      <c r="C644" s="309" t="inlineStr"/>
      <c r="D644" s="309" t="inlineStr"/>
      <c r="E644" s="309" t="inlineStr"/>
      <c r="F644" s="309" t="inlineStr"/>
      <c r="G644" s="309" t="inlineStr"/>
      <c r="H644" s="309" t="inlineStr"/>
    </row>
    <row r="645">
      <c r="A645" s="621" t="n">
        <v>643</v>
      </c>
      <c r="B645" s="309" t="inlineStr"/>
      <c r="C645" s="309" t="n">
        <v>838.51359667641</v>
      </c>
      <c r="D645" s="309" t="inlineStr">
        <is>
          <t>{'Cu', 'aust_temp', 'ausf_czas', 'Mo', 'aust_czas', 'Ni', 'grubosc', 'Mn'}</t>
        </is>
      </c>
      <c r="E645" s="309" t="n">
        <v>19</v>
      </c>
      <c r="F645" s="309" t="inlineStr">
        <is>
          <t>['Rm']</t>
        </is>
      </c>
      <c r="G645" s="309" t="inlineStr">
        <is>
          <t>[0.9287085656672378]</t>
        </is>
      </c>
      <c r="H645" s="309" t="inlineStr">
        <is>
          <t>[539.0, 1140.0]</t>
        </is>
      </c>
    </row>
    <row r="646">
      <c r="A646" s="621" t="n">
        <v>644</v>
      </c>
      <c r="B646" s="309" t="inlineStr"/>
      <c r="C646" s="309" t="n">
        <v>828.2059733414919</v>
      </c>
      <c r="D646" s="309" t="inlineStr">
        <is>
          <t>{'Cu', 'aust_temp', 'ausf_czas', 'Mo', 'aust_czas', 'Ni', 'grubosc', 'Mn'}</t>
        </is>
      </c>
      <c r="E646" s="309" t="n">
        <v>19</v>
      </c>
      <c r="F646" s="309" t="inlineStr">
        <is>
          <t>['Rm']</t>
        </is>
      </c>
      <c r="G646" s="309" t="inlineStr">
        <is>
          <t>[0.908579210913673]</t>
        </is>
      </c>
      <c r="H646" s="309" t="inlineStr">
        <is>
          <t>[673.0, 1140.0]</t>
        </is>
      </c>
    </row>
    <row r="647">
      <c r="A647" s="621" t="n">
        <v>645</v>
      </c>
      <c r="B647" s="309" t="inlineStr"/>
      <c r="C647" s="309" t="inlineStr"/>
      <c r="D647" s="309" t="inlineStr"/>
      <c r="E647" s="309" t="inlineStr"/>
      <c r="F647" s="309" t="inlineStr"/>
      <c r="G647" s="309" t="inlineStr"/>
      <c r="H647" s="309" t="inlineStr"/>
    </row>
    <row r="648">
      <c r="A648" s="621" t="n">
        <v>646</v>
      </c>
      <c r="B648" s="309" t="inlineStr"/>
      <c r="C648" s="309" t="n">
        <v>832.1368382535875</v>
      </c>
      <c r="D648" s="309" t="inlineStr">
        <is>
          <t>{'Cu', 'aust_temp', 'ausf_czas', 'Mo', 'aust_czas', 'Ni', 'grubosc', 'Mn'}</t>
        </is>
      </c>
      <c r="E648" s="309" t="n">
        <v>16</v>
      </c>
      <c r="F648" s="309" t="inlineStr">
        <is>
          <t>['Rm']</t>
        </is>
      </c>
      <c r="G648" s="309" t="inlineStr">
        <is>
          <t>[0.9204881240302815]</t>
        </is>
      </c>
      <c r="H648" s="309" t="inlineStr">
        <is>
          <t>[673.0, 1140.0]</t>
        </is>
      </c>
    </row>
    <row r="649">
      <c r="A649" s="621" t="n">
        <v>647</v>
      </c>
      <c r="B649" s="309" t="inlineStr"/>
      <c r="C649" s="309" t="n">
        <v>805.700591601694</v>
      </c>
      <c r="D649" s="309" t="inlineStr">
        <is>
          <t>{'Cu', 'aust_temp', 'ausf_czas', 'Mo', 'aust_czas', 'Ni', 'grubosc', 'Mn'}</t>
        </is>
      </c>
      <c r="E649" s="309" t="n">
        <v>18</v>
      </c>
      <c r="F649" s="309" t="inlineStr">
        <is>
          <t>['Rm']</t>
        </is>
      </c>
      <c r="G649" s="309" t="inlineStr">
        <is>
          <t>[0.9099277288128117]</t>
        </is>
      </c>
      <c r="H649" s="309" t="inlineStr">
        <is>
          <t>[673.0, 1140.0]</t>
        </is>
      </c>
    </row>
    <row r="650">
      <c r="A650" s="621" t="n">
        <v>648</v>
      </c>
      <c r="B650" s="309" t="inlineStr"/>
      <c r="C650" s="309" t="n">
        <v>811.5196926499872</v>
      </c>
      <c r="D650" s="309" t="inlineStr">
        <is>
          <t>{'Cu', 'aust_temp', 'ausf_czas', 'Mo', 'aust_czas', 'Ni', 'grubosc', 'Mn'}</t>
        </is>
      </c>
      <c r="E650" s="309" t="n">
        <v>17</v>
      </c>
      <c r="F650" s="309" t="inlineStr">
        <is>
          <t>['Rm']</t>
        </is>
      </c>
      <c r="G650" s="309" t="inlineStr">
        <is>
          <t>[0.7792009531145435]</t>
        </is>
      </c>
      <c r="H650" s="309" t="inlineStr">
        <is>
          <t>[673.0, 927.0]</t>
        </is>
      </c>
    </row>
    <row r="651">
      <c r="A651" s="621" t="n">
        <v>649</v>
      </c>
      <c r="B651" s="309" t="inlineStr"/>
      <c r="C651" s="309" t="n">
        <v>893.7383845247248</v>
      </c>
      <c r="D651" s="309" t="inlineStr">
        <is>
          <t>{'Cu', 'aust_temp', 'ausf_czas', 'Mo', 'aust_czas', 'Ni', 'grubosc', 'Mn'}</t>
        </is>
      </c>
      <c r="E651" s="309" t="n">
        <v>16</v>
      </c>
      <c r="F651" s="309" t="inlineStr">
        <is>
          <t>['HB']</t>
        </is>
      </c>
      <c r="G651" s="309" t="inlineStr">
        <is>
          <t>[0.9083537671381905]</t>
        </is>
      </c>
      <c r="H651" s="309" t="inlineStr">
        <is>
          <t>[673.0, 927.0]</t>
        </is>
      </c>
    </row>
    <row r="652">
      <c r="A652" s="621" t="n">
        <v>650</v>
      </c>
      <c r="B652" s="309" t="inlineStr"/>
      <c r="C652" s="309" t="inlineStr"/>
      <c r="D652" s="309" t="inlineStr"/>
      <c r="E652" s="309" t="inlineStr"/>
      <c r="F652" s="309" t="inlineStr"/>
      <c r="G652" s="309" t="inlineStr"/>
      <c r="H652" s="309" t="inlineStr"/>
    </row>
    <row r="653">
      <c r="A653" s="621" t="n">
        <v>651</v>
      </c>
      <c r="B653" s="309" t="inlineStr"/>
      <c r="C653" s="309" t="n">
        <v>939.2076338844265</v>
      </c>
      <c r="D653" s="309" t="inlineStr">
        <is>
          <t>{'Cu', 'aust_temp', 'ausf_czas', 'Mo', 'aust_czas', 'Ni', 'grubosc', 'Mn'}</t>
        </is>
      </c>
      <c r="E653" s="309" t="n">
        <v>17</v>
      </c>
      <c r="F653" s="309" t="inlineStr">
        <is>
          <t>['Rm']</t>
        </is>
      </c>
      <c r="G653" s="309" t="inlineStr">
        <is>
          <t>[0.8958684198619816]</t>
        </is>
      </c>
      <c r="H653" s="309" t="inlineStr">
        <is>
          <t>[691.0, 1140.0]</t>
        </is>
      </c>
    </row>
    <row r="654">
      <c r="A654" s="621" t="n">
        <v>652</v>
      </c>
      <c r="B654" s="309" t="inlineStr"/>
      <c r="C654" s="309" t="n">
        <v>933.7812470396416</v>
      </c>
      <c r="D654" s="309" t="inlineStr">
        <is>
          <t>{'Cu', 'aust_temp', 'ausf_czas', 'Mo', 'aust_czas', 'Ni', 'grubosc', 'Mn'}</t>
        </is>
      </c>
      <c r="E654" s="309" t="n">
        <v>18</v>
      </c>
      <c r="F654" s="309" t="inlineStr">
        <is>
          <t>['Rm']</t>
        </is>
      </c>
      <c r="G654" s="309" t="inlineStr">
        <is>
          <t>[0.9246021076355159]</t>
        </is>
      </c>
      <c r="H654" s="309" t="inlineStr">
        <is>
          <t>[673.0, 1140.0]</t>
        </is>
      </c>
    </row>
    <row r="655">
      <c r="A655" s="621" t="n">
        <v>653</v>
      </c>
      <c r="B655" s="309" t="inlineStr"/>
      <c r="C655" s="309" t="n">
        <v>948.5907659871809</v>
      </c>
      <c r="D655" s="309" t="inlineStr">
        <is>
          <t>{'Cu', 'aust_temp', 'ausf_czas', 'Mo', 'aust_czas', 'Ni', 'grubosc', 'Mn'}</t>
        </is>
      </c>
      <c r="E655" s="309" t="n">
        <v>16</v>
      </c>
      <c r="F655" s="309" t="inlineStr">
        <is>
          <t>['Rm']</t>
        </is>
      </c>
      <c r="G655" s="309" t="inlineStr">
        <is>
          <t>[0.9155653575646666]</t>
        </is>
      </c>
      <c r="H655" s="309" t="inlineStr">
        <is>
          <t>[687.0, 1140.0]</t>
        </is>
      </c>
    </row>
    <row r="656">
      <c r="A656" s="621" t="n">
        <v>654</v>
      </c>
      <c r="B656" s="309" t="inlineStr"/>
      <c r="C656" s="309" t="n">
        <v>889.9033341218721</v>
      </c>
      <c r="D656" s="309" t="inlineStr">
        <is>
          <t>{'Cu', 'aust_temp', 'ausf_czas', 'Mo', 'aust_czas', 'Ni', 'grubosc', 'Mn'}</t>
        </is>
      </c>
      <c r="E656" s="309" t="n">
        <v>16</v>
      </c>
      <c r="F656" s="309" t="inlineStr">
        <is>
          <t>['Rm']</t>
        </is>
      </c>
      <c r="G656" s="309" t="inlineStr">
        <is>
          <t>[0.7551139323328246]</t>
        </is>
      </c>
      <c r="H656" s="309" t="inlineStr">
        <is>
          <t>[687.0, 906.0]</t>
        </is>
      </c>
    </row>
    <row r="657">
      <c r="A657" s="621" t="n">
        <v>655</v>
      </c>
      <c r="B657" s="309" t="inlineStr"/>
      <c r="C657" s="309" t="n">
        <v>957.4444553765858</v>
      </c>
      <c r="D657" s="309" t="inlineStr">
        <is>
          <t>{'Cu', 'aust_temp', 'ausf_czas', 'Mo', 'aust_czas', 'Ni', 'grubosc', 'Mn'}</t>
        </is>
      </c>
      <c r="E657" s="309" t="n">
        <v>16</v>
      </c>
      <c r="F657" s="309" t="inlineStr">
        <is>
          <t>['Rm', 'HB']</t>
        </is>
      </c>
      <c r="G657" s="309" t="inlineStr">
        <is>
          <t>[0.725824005500337, 0.7807223876887665]</t>
        </is>
      </c>
      <c r="H657" s="309" t="inlineStr">
        <is>
          <t>[687.0, 906.0]</t>
        </is>
      </c>
    </row>
    <row r="658">
      <c r="A658" s="621" t="n">
        <v>656</v>
      </c>
      <c r="B658" s="309" t="inlineStr"/>
      <c r="C658" s="309" t="n">
        <v>1015.292225621576</v>
      </c>
      <c r="D658" s="309" t="inlineStr">
        <is>
          <t>{'Cu', 'aust_temp', 'ausf_czas', 'Mo', 'aust_czas', 'Ni', 'grubosc', 'Mn'}</t>
        </is>
      </c>
      <c r="E658" s="309" t="n">
        <v>15</v>
      </c>
      <c r="F658" s="309" t="inlineStr">
        <is>
          <t>['Rm', 'HB']</t>
        </is>
      </c>
      <c r="G658" s="309" t="inlineStr">
        <is>
          <t>[0.7382413079199747, 0.8428903539842246]</t>
        </is>
      </c>
      <c r="H658" s="309" t="inlineStr">
        <is>
          <t>[687.0, 906.0]</t>
        </is>
      </c>
    </row>
    <row r="659">
      <c r="A659" s="621" t="n">
        <v>657</v>
      </c>
      <c r="B659" s="309" t="inlineStr"/>
      <c r="C659" s="309" t="n">
        <v>983.3492003193516</v>
      </c>
      <c r="D659" s="309" t="inlineStr">
        <is>
          <t>{'Cu', 'aust_temp', 'ausf_czas', 'Mo', 'aust_czas', 'Ni', 'grubosc', 'Mn'}</t>
        </is>
      </c>
      <c r="E659" s="309" t="n">
        <v>17</v>
      </c>
      <c r="F659" s="309" t="inlineStr">
        <is>
          <t>['Rm', 'HB']</t>
        </is>
      </c>
      <c r="G659" s="309" t="inlineStr">
        <is>
          <t>[0.8238440914217564, 0.9107930108431833]</t>
        </is>
      </c>
      <c r="H659" s="309" t="inlineStr">
        <is>
          <t>[673.0, 927.0]</t>
        </is>
      </c>
    </row>
    <row r="660">
      <c r="A660" s="621" t="n">
        <v>658</v>
      </c>
      <c r="B660" s="309" t="n">
        <v>885</v>
      </c>
      <c r="C660" s="309" t="n">
        <v>885</v>
      </c>
      <c r="D660" s="309" t="inlineStr"/>
      <c r="E660" s="309" t="inlineStr"/>
      <c r="F660" s="309" t="inlineStr"/>
      <c r="G660" s="309" t="inlineStr"/>
      <c r="H660" s="309" t="inlineStr"/>
    </row>
    <row r="661">
      <c r="A661" s="621" t="n">
        <v>659</v>
      </c>
      <c r="B661" s="309" t="n">
        <v>892</v>
      </c>
      <c r="C661" s="309" t="n">
        <v>892</v>
      </c>
      <c r="D661" s="309" t="inlineStr"/>
      <c r="E661" s="309" t="inlineStr"/>
      <c r="F661" s="309" t="inlineStr"/>
      <c r="G661" s="309" t="inlineStr"/>
      <c r="H661" s="309" t="inlineStr"/>
    </row>
    <row r="662">
      <c r="A662" s="621" t="n">
        <v>660</v>
      </c>
      <c r="B662" s="309" t="inlineStr"/>
      <c r="C662" s="309" t="n">
        <v>819.7627161404083</v>
      </c>
      <c r="D662" s="309" t="inlineStr">
        <is>
          <t>{'Cu', 'aust_temp', 'ausf_czas', 'Mo', 'aust_czas', 'Ni', 'grubosc', 'Mn'}</t>
        </is>
      </c>
      <c r="E662" s="309" t="n">
        <v>18</v>
      </c>
      <c r="F662" s="309" t="inlineStr">
        <is>
          <t>['Rm']</t>
        </is>
      </c>
      <c r="G662" s="309" t="inlineStr">
        <is>
          <t>[0.9246021076355159]</t>
        </is>
      </c>
      <c r="H662" s="309" t="inlineStr">
        <is>
          <t>[673.0, 1140.0]</t>
        </is>
      </c>
    </row>
    <row r="663">
      <c r="A663" s="621" t="n">
        <v>661</v>
      </c>
      <c r="B663" s="309" t="n">
        <v>892</v>
      </c>
      <c r="C663" s="309" t="n">
        <v>892</v>
      </c>
      <c r="D663" s="309" t="inlineStr"/>
      <c r="E663" s="309" t="inlineStr"/>
      <c r="F663" s="309" t="inlineStr"/>
      <c r="G663" s="309" t="inlineStr"/>
      <c r="H663" s="309" t="inlineStr"/>
    </row>
    <row r="664">
      <c r="A664" s="621" t="n">
        <v>662</v>
      </c>
      <c r="B664" s="309" t="inlineStr"/>
      <c r="C664" s="309" t="n">
        <v>795.7831535358723</v>
      </c>
      <c r="D664" s="309" t="inlineStr">
        <is>
          <t>{'Cu', 'aust_temp', 'ausf_czas', 'Mo', 'aust_czas', 'Ni', 'grubosc', 'Mn'}</t>
        </is>
      </c>
      <c r="E664" s="309" t="n">
        <v>16</v>
      </c>
      <c r="F664" s="309" t="inlineStr">
        <is>
          <t>['Rm']</t>
        </is>
      </c>
      <c r="G664" s="309" t="inlineStr">
        <is>
          <t>[0.7551139323328246]</t>
        </is>
      </c>
      <c r="H664" s="309" t="inlineStr">
        <is>
          <t>[687.0, 906.0]</t>
        </is>
      </c>
    </row>
    <row r="665">
      <c r="A665" s="621" t="n">
        <v>663</v>
      </c>
      <c r="B665" s="309" t="n">
        <v>885</v>
      </c>
      <c r="C665" s="309" t="n">
        <v>885</v>
      </c>
      <c r="D665" s="309" t="inlineStr"/>
      <c r="E665" s="309" t="inlineStr"/>
      <c r="F665" s="309" t="inlineStr"/>
      <c r="G665" s="309" t="inlineStr"/>
      <c r="H665" s="309" t="inlineStr"/>
    </row>
    <row r="666">
      <c r="A666" s="621" t="n">
        <v>664</v>
      </c>
      <c r="B666" s="309" t="inlineStr"/>
      <c r="C666" s="309" t="n">
        <v>874.8617608088814</v>
      </c>
      <c r="D666" s="309" t="inlineStr">
        <is>
          <t>{'Cu', 'aust_temp', 'ausf_czas', 'Mo', 'aust_czas', 'Ni', 'grubosc', 'Mn'}</t>
        </is>
      </c>
      <c r="E666" s="309" t="n">
        <v>15</v>
      </c>
      <c r="F666" s="309" t="inlineStr">
        <is>
          <t>['Rm', 'HB']</t>
        </is>
      </c>
      <c r="G666" s="309" t="inlineStr">
        <is>
          <t>[0.7382413079199747, 0.8428903539842246]</t>
        </is>
      </c>
      <c r="H666" s="309" t="inlineStr">
        <is>
          <t>[687.0, 906.0]</t>
        </is>
      </c>
    </row>
    <row r="667">
      <c r="A667" s="621" t="n">
        <v>665</v>
      </c>
      <c r="B667" s="309" t="n">
        <v>906</v>
      </c>
      <c r="C667" s="309" t="n">
        <v>906</v>
      </c>
      <c r="D667" s="309" t="inlineStr"/>
      <c r="E667" s="309" t="inlineStr"/>
      <c r="F667" s="309" t="inlineStr"/>
      <c r="G667" s="309" t="inlineStr"/>
      <c r="H667" s="309" t="inlineStr"/>
    </row>
    <row r="668">
      <c r="A668" s="621" t="n">
        <v>666</v>
      </c>
      <c r="B668" s="309" t="inlineStr"/>
      <c r="C668" s="309" t="n">
        <v>774.5427534089147</v>
      </c>
      <c r="D668" s="309" t="inlineStr">
        <is>
          <t>{'Cu', 'aust_temp', 'ausf_czas', 'Mo', 'aust_czas', 'Ni', 'grubosc', 'Mn'}</t>
        </is>
      </c>
      <c r="E668" s="309" t="n">
        <v>15</v>
      </c>
      <c r="F668" s="309" t="inlineStr">
        <is>
          <t>['Rm']</t>
        </is>
      </c>
      <c r="G668" s="309" t="inlineStr">
        <is>
          <t>[0.7288146239323515]</t>
        </is>
      </c>
      <c r="H668" s="309" t="inlineStr">
        <is>
          <t>[774.0, 892.0]</t>
        </is>
      </c>
    </row>
    <row r="669">
      <c r="A669" s="621" t="n">
        <v>667</v>
      </c>
      <c r="B669" s="309" t="inlineStr"/>
      <c r="C669" s="309" t="n">
        <v>808.7380465485787</v>
      </c>
      <c r="D669" s="309" t="inlineStr">
        <is>
          <t>{'Cu', 'aust_temp', 'ausf_czas', 'Mo', 'aust_czas', 'Ni', 'grubosc', 'Mn'}</t>
        </is>
      </c>
      <c r="E669" s="309" t="n">
        <v>15</v>
      </c>
      <c r="F669" s="309" t="inlineStr">
        <is>
          <t>['Rm']</t>
        </is>
      </c>
      <c r="G669" s="309" t="inlineStr">
        <is>
          <t>[0.7288146239323515]</t>
        </is>
      </c>
      <c r="H669" s="309" t="inlineStr">
        <is>
          <t>[774.0, 892.0]</t>
        </is>
      </c>
    </row>
    <row r="670">
      <c r="A670" s="621" t="n">
        <v>668</v>
      </c>
      <c r="B670" s="309" t="inlineStr"/>
      <c r="C670" s="309" t="n">
        <v>804.194019088585</v>
      </c>
      <c r="D670" s="309" t="inlineStr">
        <is>
          <t>{'Cu', 'aust_temp', 'ausf_czas', 'Mo', 'aust_czas', 'Ni', 'grubosc', 'Mn'}</t>
        </is>
      </c>
      <c r="E670" s="309" t="n">
        <v>15</v>
      </c>
      <c r="F670" s="309" t="inlineStr">
        <is>
          <t>['Rm']</t>
        </is>
      </c>
      <c r="G670" s="309" t="inlineStr">
        <is>
          <t>[0.7288146239323515]</t>
        </is>
      </c>
      <c r="H670" s="309" t="inlineStr">
        <is>
          <t>[774.0, 892.0]</t>
        </is>
      </c>
    </row>
    <row r="671">
      <c r="A671" s="621" t="n">
        <v>669</v>
      </c>
      <c r="B671" s="309" t="inlineStr"/>
      <c r="C671" s="309" t="n">
        <v>912.107745289888</v>
      </c>
      <c r="D671" s="309" t="inlineStr">
        <is>
          <t>{'Cu', 'aust_temp', 'ausf_czas', 'Mo', 'aust_czas', 'Ni', 'grubosc', 'Mn'}</t>
        </is>
      </c>
      <c r="E671" s="309" t="n">
        <v>16</v>
      </c>
      <c r="F671" s="309" t="inlineStr">
        <is>
          <t>['Rm', 'ausf_temp']</t>
        </is>
      </c>
      <c r="G671" s="309" t="inlineStr">
        <is>
          <t>[0.9095424693107784, -0.7049631616964447]</t>
        </is>
      </c>
      <c r="H671" s="309" t="inlineStr">
        <is>
          <t>[760.0, 1140.0]</t>
        </is>
      </c>
    </row>
    <row r="672">
      <c r="A672" s="621" t="n">
        <v>670</v>
      </c>
      <c r="B672" s="309" t="inlineStr"/>
      <c r="C672" s="309" t="n">
        <v>882.1980201814525</v>
      </c>
      <c r="D672" s="309" t="inlineStr">
        <is>
          <t>{'Cu', 'aust_temp', 'ausf_czas', 'Mo', 'aust_czas', 'Ni', 'grubosc', 'Mn'}</t>
        </is>
      </c>
      <c r="E672" s="309" t="n">
        <v>16</v>
      </c>
      <c r="F672" s="309" t="inlineStr">
        <is>
          <t>['Rm', 'ausf_temp']</t>
        </is>
      </c>
      <c r="G672" s="309" t="inlineStr">
        <is>
          <t>[0.9095424693107784, -0.7049631616964447]</t>
        </is>
      </c>
      <c r="H672" s="309" t="inlineStr">
        <is>
          <t>[760.0, 1140.0]</t>
        </is>
      </c>
    </row>
    <row r="673">
      <c r="A673" s="621" t="n">
        <v>671</v>
      </c>
      <c r="B673" s="309" t="inlineStr"/>
      <c r="C673" s="309" t="n">
        <v>765.129888219194</v>
      </c>
      <c r="D673" s="309" t="inlineStr">
        <is>
          <t>{'Cu', 'aust_temp', 'ausf_czas', 'Mo', 'aust_czas', 'Ni', 'grubosc', 'Mn'}</t>
        </is>
      </c>
      <c r="E673" s="309" t="n">
        <v>16</v>
      </c>
      <c r="F673" s="309" t="inlineStr">
        <is>
          <t>['Rm', 'ausf_temp']</t>
        </is>
      </c>
      <c r="G673" s="309" t="inlineStr">
        <is>
          <t>[0.9095424693107784, -0.7049631616964447]</t>
        </is>
      </c>
      <c r="H673" s="309" t="inlineStr">
        <is>
          <t>[760.0, 1140.0]</t>
        </is>
      </c>
    </row>
    <row r="674">
      <c r="A674" s="621" t="n">
        <v>672</v>
      </c>
      <c r="B674" s="309" t="inlineStr"/>
      <c r="C674" s="309" t="n">
        <v>649.9213786219168</v>
      </c>
      <c r="D674" s="309" t="inlineStr">
        <is>
          <t>{'Cu', 'aust_temp', 'ausf_czas', 'Mo', 'aust_czas', 'Ni', 'grubosc', 'Mn'}</t>
        </is>
      </c>
      <c r="E674" s="309" t="n">
        <v>16</v>
      </c>
      <c r="F674" s="309" t="inlineStr">
        <is>
          <t>['Rm', 'ausf_temp']</t>
        </is>
      </c>
      <c r="G674" s="309" t="inlineStr">
        <is>
          <t>[0.9095424693107784, -0.7049631616964447]</t>
        </is>
      </c>
      <c r="H674" s="309" t="inlineStr">
        <is>
          <t>[760.0, 1140.0]</t>
        </is>
      </c>
    </row>
    <row r="675">
      <c r="A675" s="621" t="n">
        <v>673</v>
      </c>
      <c r="B675" s="309" t="inlineStr"/>
      <c r="C675" s="309" t="n">
        <v>815.8452717993323</v>
      </c>
      <c r="D675" s="309" t="inlineStr">
        <is>
          <t>{'Cu', 'aust_temp', 'ausf_czas', 'Mo', 'aust_czas', 'Ni', 'grubosc', 'Mn'}</t>
        </is>
      </c>
      <c r="E675" s="309" t="n">
        <v>16</v>
      </c>
      <c r="F675" s="309" t="inlineStr">
        <is>
          <t>['Rm', 'ausf_temp']</t>
        </is>
      </c>
      <c r="G675" s="309" t="inlineStr">
        <is>
          <t>[0.9170279801637891, -0.7290230528286588]</t>
        </is>
      </c>
      <c r="H675" s="309" t="inlineStr">
        <is>
          <t>[760.0, 1140.0]</t>
        </is>
      </c>
    </row>
    <row r="676">
      <c r="A676" s="621" t="n">
        <v>674</v>
      </c>
      <c r="B676" s="309" t="inlineStr"/>
      <c r="C676" s="309" t="n">
        <v>733.4172689783505</v>
      </c>
      <c r="D676" s="309" t="inlineStr">
        <is>
          <t>{'Cu', 'aust_temp', 'ausf_czas', 'Mo', 'aust_czas', 'Ni', 'grubosc', 'Mn'}</t>
        </is>
      </c>
      <c r="E676" s="309" t="n">
        <v>16</v>
      </c>
      <c r="F676" s="309" t="inlineStr">
        <is>
          <t>['Rm', 'ausf_temp']</t>
        </is>
      </c>
      <c r="G676" s="309" t="inlineStr">
        <is>
          <t>[0.9170279801637891, -0.7290230528286588]</t>
        </is>
      </c>
      <c r="H676" s="309" t="inlineStr">
        <is>
          <t>[760.0, 1140.0]</t>
        </is>
      </c>
    </row>
    <row r="677">
      <c r="A677" s="621" t="n">
        <v>675</v>
      </c>
      <c r="B677" s="309" t="inlineStr"/>
      <c r="C677" s="309" t="n">
        <v>689.9677901742807</v>
      </c>
      <c r="D677" s="309" t="inlineStr">
        <is>
          <t>{'Cu', 'aust_temp', 'ausf_czas', 'Mo', 'aust_czas', 'Ni', 'grubosc', 'Mn'}</t>
        </is>
      </c>
      <c r="E677" s="309" t="n">
        <v>16</v>
      </c>
      <c r="F677" s="309" t="inlineStr">
        <is>
          <t>['Rm', 'ausf_temp']</t>
        </is>
      </c>
      <c r="G677" s="309" t="inlineStr">
        <is>
          <t>[0.9170279801637891, -0.7290230528286588]</t>
        </is>
      </c>
      <c r="H677" s="309" t="inlineStr">
        <is>
          <t>[760.0, 1140.0]</t>
        </is>
      </c>
    </row>
    <row r="678">
      <c r="A678" s="621" t="n">
        <v>676</v>
      </c>
      <c r="B678" s="309" t="inlineStr"/>
      <c r="C678" s="309" t="n">
        <v>871.075777180246</v>
      </c>
      <c r="D678" s="309" t="inlineStr">
        <is>
          <t>{'Cu', 'aust_temp', 'ausf_czas', 'Mo', 'aust_czas', 'Ni', 'grubosc', 'Mn'}</t>
        </is>
      </c>
      <c r="E678" s="309" t="n">
        <v>16</v>
      </c>
      <c r="F678" s="309" t="inlineStr">
        <is>
          <t>['Rm', 'HB', 'ausf_temp']</t>
        </is>
      </c>
      <c r="G678" s="309" t="inlineStr">
        <is>
          <t>[0.9782866998449021, 0.9246661603578634, -0.8767889218573556]</t>
        </is>
      </c>
      <c r="H678" s="309" t="inlineStr">
        <is>
          <t>[759.0, 1395.0]</t>
        </is>
      </c>
    </row>
    <row r="679">
      <c r="A679" s="621" t="n">
        <v>677</v>
      </c>
      <c r="B679" s="309" t="inlineStr"/>
      <c r="C679" s="309" t="n">
        <v>710.427604839294</v>
      </c>
      <c r="D679" s="309" t="inlineStr">
        <is>
          <t>{'Cu', 'aust_temp', 'ausf_czas', 'Mo', 'aust_czas', 'Ni', 'grubosc', 'Mn'}</t>
        </is>
      </c>
      <c r="E679" s="309" t="n">
        <v>16</v>
      </c>
      <c r="F679" s="309" t="inlineStr">
        <is>
          <t>['Rm', 'HB', 'ausf_temp']</t>
        </is>
      </c>
      <c r="G679" s="309" t="inlineStr">
        <is>
          <t>[0.9782866998449021, 0.9246661603578634, -0.8767889218573556]</t>
        </is>
      </c>
      <c r="H679" s="309" t="inlineStr">
        <is>
          <t>[759.0, 1395.0]</t>
        </is>
      </c>
    </row>
    <row r="680">
      <c r="A680" s="621" t="n">
        <v>678</v>
      </c>
      <c r="B680" s="309" t="inlineStr"/>
      <c r="C680" s="309" t="n">
        <v>548.6495350011883</v>
      </c>
      <c r="D680" s="309" t="inlineStr">
        <is>
          <t>{'Cu', 'aust_temp', 'ausf_czas', 'Mo', 'aust_czas', 'Ni', 'grubosc', 'Mn'}</t>
        </is>
      </c>
      <c r="E680" s="309" t="n">
        <v>16</v>
      </c>
      <c r="F680" s="309" t="inlineStr">
        <is>
          <t>['Rm', 'HB', 'ausf_temp']</t>
        </is>
      </c>
      <c r="G680" s="309" t="inlineStr">
        <is>
          <t>[0.9782866998449021, 0.9246661603578634, -0.8767889218573556]</t>
        </is>
      </c>
      <c r="H680" s="309" t="inlineStr">
        <is>
          <t>[759.0, 1395.0]</t>
        </is>
      </c>
    </row>
    <row r="681">
      <c r="A681" s="621" t="n">
        <v>679</v>
      </c>
      <c r="B681" s="309" t="inlineStr"/>
      <c r="C681" s="309" t="n">
        <v>894.2826310647554</v>
      </c>
      <c r="D681" s="309" t="inlineStr">
        <is>
          <t>{'Cu', 'aust_temp', 'ausf_czas', 'Mo', 'aust_czas', 'Ni', 'grubosc', 'Mn'}</t>
        </is>
      </c>
      <c r="E681" s="309" t="n">
        <v>16</v>
      </c>
      <c r="F681" s="309" t="inlineStr">
        <is>
          <t>['Rm', 'ausf_temp']</t>
        </is>
      </c>
      <c r="G681" s="309" t="inlineStr">
        <is>
          <t>[0.9320821353317204, -0.8547652735197442]</t>
        </is>
      </c>
      <c r="H681" s="309" t="inlineStr">
        <is>
          <t>[759.0, 1395.0]</t>
        </is>
      </c>
    </row>
    <row r="682">
      <c r="A682" s="621" t="n">
        <v>680</v>
      </c>
      <c r="B682" s="309" t="inlineStr"/>
      <c r="C682" s="309" t="n">
        <v>771.1186238769641</v>
      </c>
      <c r="D682" s="309" t="inlineStr">
        <is>
          <t>{'Cu', 'aust_temp', 'ausf_czas', 'Mo', 'aust_czas', 'Ni', 'grubosc', 'Mn'}</t>
        </is>
      </c>
      <c r="E682" s="309" t="n">
        <v>16</v>
      </c>
      <c r="F682" s="309" t="inlineStr">
        <is>
          <t>['Rm', 'ausf_temp']</t>
        </is>
      </c>
      <c r="G682" s="309" t="inlineStr">
        <is>
          <t>[0.9320821353317204, -0.8547652735197442]</t>
        </is>
      </c>
      <c r="H682" s="309" t="inlineStr">
        <is>
          <t>[759.0, 1395.0]</t>
        </is>
      </c>
    </row>
    <row r="683">
      <c r="A683" s="621" t="n">
        <v>681</v>
      </c>
      <c r="B683" s="309" t="inlineStr"/>
      <c r="C683" s="309" t="n">
        <v>668.4753961346496</v>
      </c>
      <c r="D683" s="309" t="inlineStr">
        <is>
          <t>{'Cu', 'aust_temp', 'ausf_czas', 'Mo', 'aust_czas', 'Ni', 'grubosc', 'Mn'}</t>
        </is>
      </c>
      <c r="E683" s="309" t="n">
        <v>16</v>
      </c>
      <c r="F683" s="309" t="inlineStr">
        <is>
          <t>['Rm', 'ausf_temp']</t>
        </is>
      </c>
      <c r="G683" s="309" t="inlineStr">
        <is>
          <t>[0.9320821353317204, -0.8547652735197442]</t>
        </is>
      </c>
      <c r="H683" s="309" t="inlineStr">
        <is>
          <t>[759.0, 1395.0]</t>
        </is>
      </c>
    </row>
    <row r="684">
      <c r="A684" s="621" t="n">
        <v>682</v>
      </c>
      <c r="B684" s="309" t="inlineStr"/>
      <c r="C684" s="309" t="n">
        <v>887.7665321331685</v>
      </c>
      <c r="D684" s="309" t="inlineStr">
        <is>
          <t>{'Cu', 'aust_temp', 'ausf_czas', 'Mo', 'aust_czas', 'Ni', 'grubosc', 'Mn'}</t>
        </is>
      </c>
      <c r="E684" s="309" t="n">
        <v>16</v>
      </c>
      <c r="F684" s="309" t="inlineStr">
        <is>
          <t>['Rm']</t>
        </is>
      </c>
      <c r="G684" s="309" t="inlineStr">
        <is>
          <t>[0.9327528633555079]</t>
        </is>
      </c>
      <c r="H684" s="309" t="inlineStr">
        <is>
          <t>[691.0, 1140.0]</t>
        </is>
      </c>
    </row>
    <row r="685">
      <c r="A685" s="621" t="n">
        <v>683</v>
      </c>
      <c r="B685" s="309" t="inlineStr"/>
      <c r="C685" s="309" t="n">
        <v>821.9275798741535</v>
      </c>
      <c r="D685" s="309" t="inlineStr">
        <is>
          <t>{'Cu', 'aust_temp', 'ausf_czas', 'Mo', 'aust_czas', 'Ni', 'grubosc', 'Mn'}</t>
        </is>
      </c>
      <c r="E685" s="309" t="n">
        <v>16</v>
      </c>
      <c r="F685" s="309" t="inlineStr">
        <is>
          <t>['Rm']</t>
        </is>
      </c>
      <c r="G685" s="309" t="inlineStr">
        <is>
          <t>[0.9327528633555079]</t>
        </is>
      </c>
      <c r="H685" s="309" t="inlineStr">
        <is>
          <t>[691.0, 1140.0]</t>
        </is>
      </c>
    </row>
    <row r="686">
      <c r="A686" s="621" t="n">
        <v>684</v>
      </c>
      <c r="B686" s="309" t="inlineStr"/>
      <c r="C686" s="309" t="n">
        <v>742.9208371633352</v>
      </c>
      <c r="D686" s="309" t="inlineStr">
        <is>
          <t>{'Cu', 'aust_temp', 'ausf_czas', 'Mo', 'aust_czas', 'Ni', 'grubosc', 'Mn'}</t>
        </is>
      </c>
      <c r="E686" s="309" t="n">
        <v>16</v>
      </c>
      <c r="F686" s="309" t="inlineStr">
        <is>
          <t>['Rm']</t>
        </is>
      </c>
      <c r="G686" s="309" t="inlineStr">
        <is>
          <t>[0.9327528633555079]</t>
        </is>
      </c>
      <c r="H686" s="309" t="inlineStr">
        <is>
          <t>[691.0, 1140.0]</t>
        </is>
      </c>
    </row>
    <row r="687">
      <c r="A687" s="621" t="n">
        <v>685</v>
      </c>
      <c r="B687" s="309" t="inlineStr"/>
      <c r="C687" s="309" t="n">
        <v>663.914094452517</v>
      </c>
      <c r="D687" s="309" t="inlineStr">
        <is>
          <t>{'Cu', 'aust_temp', 'ausf_czas', 'Mo', 'aust_czas', 'Ni', 'grubosc', 'Mn'}</t>
        </is>
      </c>
      <c r="E687" s="309" t="n">
        <v>16</v>
      </c>
      <c r="F687" s="309" t="inlineStr">
        <is>
          <t>['Rm']</t>
        </is>
      </c>
      <c r="G687" s="309" t="inlineStr">
        <is>
          <t>[0.9327528633555079]</t>
        </is>
      </c>
      <c r="H687" s="309" t="inlineStr">
        <is>
          <t>[691.0, 1140.0]</t>
        </is>
      </c>
    </row>
    <row r="688">
      <c r="A688" s="621" t="n">
        <v>686</v>
      </c>
      <c r="B688" s="309" t="inlineStr"/>
      <c r="C688" s="309" t="n">
        <v>822.8839624416827</v>
      </c>
      <c r="D688" s="309" t="inlineStr">
        <is>
          <t>{'Cu', 'aust_temp', 'ausf_czas', 'Mo', 'aust_czas', 'Ni', 'grubosc', 'Mn'}</t>
        </is>
      </c>
      <c r="E688" s="309" t="n">
        <v>15</v>
      </c>
      <c r="F688" s="309" t="inlineStr">
        <is>
          <t>['Rm']</t>
        </is>
      </c>
      <c r="G688" s="309" t="inlineStr">
        <is>
          <t>[0.9268145660074603]</t>
        </is>
      </c>
      <c r="H688" s="309" t="inlineStr">
        <is>
          <t>[691.0, 1140.0]</t>
        </is>
      </c>
    </row>
    <row r="689">
      <c r="A689" s="621" t="n">
        <v>687</v>
      </c>
      <c r="B689" s="309" t="inlineStr"/>
      <c r="C689" s="309" t="n">
        <v>735.2636773085187</v>
      </c>
      <c r="D689" s="309" t="inlineStr">
        <is>
          <t>{'Cu', 'aust_temp', 'ausf_czas', 'Mo', 'aust_czas', 'Ni', 'grubosc', 'Mn'}</t>
        </is>
      </c>
      <c r="E689" s="309" t="n">
        <v>15</v>
      </c>
      <c r="F689" s="309" t="inlineStr">
        <is>
          <t>['Rm']</t>
        </is>
      </c>
      <c r="G689" s="309" t="inlineStr">
        <is>
          <t>[0.9268145660074603]</t>
        </is>
      </c>
      <c r="H689" s="309" t="inlineStr">
        <is>
          <t>[691.0, 1140.0]</t>
        </is>
      </c>
    </row>
    <row r="690">
      <c r="A690" s="621" t="n">
        <v>688</v>
      </c>
      <c r="B690" s="309" t="inlineStr"/>
      <c r="C690" s="309" t="n">
        <v>647.6433921753548</v>
      </c>
      <c r="D690" s="309" t="inlineStr">
        <is>
          <t>{'Cu', 'aust_temp', 'ausf_czas', 'Mo', 'aust_czas', 'Ni', 'grubosc', 'Mn'}</t>
        </is>
      </c>
      <c r="E690" s="309" t="n">
        <v>15</v>
      </c>
      <c r="F690" s="309" t="inlineStr">
        <is>
          <t>['Rm']</t>
        </is>
      </c>
      <c r="G690" s="309" t="inlineStr">
        <is>
          <t>[0.9268145660074603]</t>
        </is>
      </c>
      <c r="H690" s="309" t="inlineStr">
        <is>
          <t>[691.0, 1140.0]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B1" s="621" t="inlineStr">
        <is>
          <t>A5</t>
        </is>
      </c>
      <c r="C1" s="621" t="inlineStr">
        <is>
          <t>A5_imp</t>
        </is>
      </c>
      <c r="D1" s="621" t="inlineStr">
        <is>
          <t>Features to find neighs</t>
        </is>
      </c>
      <c r="E1" s="621" t="inlineStr">
        <is>
          <t>Amount of neighs</t>
        </is>
      </c>
      <c r="F1" s="621" t="inlineStr">
        <is>
          <t>Correlated features</t>
        </is>
      </c>
      <c r="G1" s="621" t="inlineStr">
        <is>
          <t>Correlation coefficients</t>
        </is>
      </c>
      <c r="H1" s="621" t="inlineStr">
        <is>
          <t>Min_max</t>
        </is>
      </c>
    </row>
    <row r="2">
      <c r="A2" s="621" t="n">
        <v>0</v>
      </c>
      <c r="B2" s="309" t="n">
        <v>2.8</v>
      </c>
      <c r="C2" s="309" t="n">
        <v>2.8</v>
      </c>
      <c r="D2" s="309" t="inlineStr"/>
      <c r="E2" s="309" t="inlineStr"/>
      <c r="F2" s="309" t="inlineStr"/>
      <c r="G2" s="309" t="inlineStr"/>
      <c r="H2" s="309" t="inlineStr"/>
    </row>
    <row r="3">
      <c r="A3" s="621" t="n">
        <v>1</v>
      </c>
      <c r="B3" s="309" t="n">
        <v>4.1</v>
      </c>
      <c r="C3" s="309" t="n">
        <v>4.1</v>
      </c>
      <c r="D3" s="309" t="inlineStr"/>
      <c r="E3" s="309" t="inlineStr"/>
      <c r="F3" s="309" t="inlineStr"/>
      <c r="G3" s="309" t="inlineStr"/>
      <c r="H3" s="309" t="inlineStr"/>
    </row>
    <row r="4">
      <c r="A4" s="621" t="n">
        <v>2</v>
      </c>
      <c r="B4" s="309" t="n">
        <v>5.4</v>
      </c>
      <c r="C4" s="309" t="n">
        <v>5.4</v>
      </c>
      <c r="D4" s="309" t="inlineStr"/>
      <c r="E4" s="309" t="inlineStr"/>
      <c r="F4" s="309" t="inlineStr"/>
      <c r="G4" s="309" t="inlineStr"/>
      <c r="H4" s="309" t="inlineStr"/>
    </row>
    <row r="5">
      <c r="A5" s="621" t="n">
        <v>3</v>
      </c>
      <c r="B5" s="309" t="n">
        <v>10</v>
      </c>
      <c r="C5" s="309" t="n">
        <v>10</v>
      </c>
      <c r="D5" s="309" t="inlineStr"/>
      <c r="E5" s="309" t="inlineStr"/>
      <c r="F5" s="309" t="inlineStr"/>
      <c r="G5" s="309" t="inlineStr"/>
      <c r="H5" s="309" t="inlineStr"/>
    </row>
    <row r="6">
      <c r="A6" s="621" t="n">
        <v>4</v>
      </c>
      <c r="B6" s="309" t="n">
        <v>15.4</v>
      </c>
      <c r="C6" s="309" t="n">
        <v>15.4</v>
      </c>
      <c r="D6" s="309" t="inlineStr"/>
      <c r="E6" s="309" t="inlineStr"/>
      <c r="F6" s="309" t="inlineStr"/>
      <c r="G6" s="309" t="inlineStr"/>
      <c r="H6" s="309" t="inlineStr"/>
    </row>
    <row r="7">
      <c r="A7" s="621" t="n">
        <v>5</v>
      </c>
      <c r="B7" s="309" t="n">
        <v>15.7</v>
      </c>
      <c r="C7" s="309" t="n">
        <v>15.7</v>
      </c>
      <c r="D7" s="309" t="inlineStr"/>
      <c r="E7" s="309" t="inlineStr"/>
      <c r="F7" s="309" t="inlineStr"/>
      <c r="G7" s="309" t="inlineStr"/>
      <c r="H7" s="309" t="inlineStr"/>
    </row>
    <row r="8">
      <c r="A8" s="621" t="n">
        <v>6</v>
      </c>
      <c r="B8" s="309" t="n">
        <v>12.3</v>
      </c>
      <c r="C8" s="309" t="n">
        <v>12.3</v>
      </c>
      <c r="D8" s="309" t="inlineStr"/>
      <c r="E8" s="309" t="inlineStr"/>
      <c r="F8" s="309" t="inlineStr"/>
      <c r="G8" s="309" t="inlineStr"/>
      <c r="H8" s="309" t="inlineStr"/>
    </row>
    <row r="9">
      <c r="A9" s="621" t="n">
        <v>7</v>
      </c>
      <c r="B9" s="309" t="n">
        <v>9.699999999999999</v>
      </c>
      <c r="C9" s="309" t="n">
        <v>9.699999999999999</v>
      </c>
      <c r="D9" s="309" t="inlineStr"/>
      <c r="E9" s="309" t="inlineStr"/>
      <c r="F9" s="309" t="inlineStr"/>
      <c r="G9" s="309" t="inlineStr"/>
      <c r="H9" s="309" t="inlineStr"/>
    </row>
    <row r="10">
      <c r="A10" s="621" t="n">
        <v>8</v>
      </c>
      <c r="B10" s="309" t="n">
        <v>13.4</v>
      </c>
      <c r="C10" s="309" t="n">
        <v>13.4</v>
      </c>
      <c r="D10" s="309" t="inlineStr"/>
      <c r="E10" s="309" t="inlineStr"/>
      <c r="F10" s="309" t="inlineStr"/>
      <c r="G10" s="309" t="inlineStr"/>
      <c r="H10" s="309" t="inlineStr"/>
    </row>
    <row r="11">
      <c r="A11" s="621" t="n">
        <v>9</v>
      </c>
      <c r="B11" s="309" t="n">
        <v>7.7</v>
      </c>
      <c r="C11" s="309" t="n">
        <v>7.7</v>
      </c>
      <c r="D11" s="309" t="inlineStr"/>
      <c r="E11" s="309" t="inlineStr"/>
      <c r="F11" s="309" t="inlineStr"/>
      <c r="G11" s="309" t="inlineStr"/>
      <c r="H11" s="309" t="inlineStr"/>
    </row>
    <row r="12">
      <c r="A12" s="621" t="n">
        <v>10</v>
      </c>
      <c r="B12" s="309" t="n">
        <v>5.7</v>
      </c>
      <c r="C12" s="309" t="n">
        <v>5.7</v>
      </c>
      <c r="D12" s="309" t="inlineStr"/>
      <c r="E12" s="309" t="inlineStr"/>
      <c r="F12" s="309" t="inlineStr"/>
      <c r="G12" s="309" t="inlineStr"/>
      <c r="H12" s="309" t="inlineStr"/>
    </row>
    <row r="13">
      <c r="A13" s="621" t="n">
        <v>11</v>
      </c>
      <c r="B13" s="309" t="n">
        <v>4.9</v>
      </c>
      <c r="C13" s="309" t="n">
        <v>4.9</v>
      </c>
      <c r="D13" s="309" t="inlineStr"/>
      <c r="E13" s="309" t="inlineStr"/>
      <c r="F13" s="309" t="inlineStr"/>
      <c r="G13" s="309" t="inlineStr"/>
      <c r="H13" s="309" t="inlineStr"/>
    </row>
    <row r="14">
      <c r="A14" s="621" t="n">
        <v>12</v>
      </c>
      <c r="B14" s="309" t="n">
        <v>4</v>
      </c>
      <c r="C14" s="309" t="n">
        <v>4</v>
      </c>
      <c r="D14" s="309" t="inlineStr"/>
      <c r="E14" s="309" t="inlineStr"/>
      <c r="F14" s="309" t="inlineStr"/>
      <c r="G14" s="309" t="inlineStr"/>
      <c r="H14" s="309" t="inlineStr"/>
    </row>
    <row r="15">
      <c r="A15" s="621" t="n">
        <v>13</v>
      </c>
      <c r="B15" s="309" t="n">
        <v>4</v>
      </c>
      <c r="C15" s="309" t="n">
        <v>4</v>
      </c>
      <c r="D15" s="309" t="inlineStr"/>
      <c r="E15" s="309" t="inlineStr"/>
      <c r="F15" s="309" t="inlineStr"/>
      <c r="G15" s="309" t="inlineStr"/>
      <c r="H15" s="309" t="inlineStr"/>
    </row>
    <row r="16">
      <c r="A16" s="621" t="n">
        <v>14</v>
      </c>
      <c r="B16" s="309" t="n">
        <v>13</v>
      </c>
      <c r="C16" s="309" t="n">
        <v>13</v>
      </c>
      <c r="D16" s="309" t="inlineStr"/>
      <c r="E16" s="309" t="inlineStr"/>
      <c r="F16" s="309" t="inlineStr"/>
      <c r="G16" s="309" t="inlineStr"/>
      <c r="H16" s="309" t="inlineStr"/>
    </row>
    <row r="17">
      <c r="A17" s="621" t="n">
        <v>15</v>
      </c>
      <c r="B17" s="309" t="n">
        <v>8</v>
      </c>
      <c r="C17" s="309" t="n">
        <v>8</v>
      </c>
      <c r="D17" s="309" t="inlineStr"/>
      <c r="E17" s="309" t="inlineStr"/>
      <c r="F17" s="309" t="inlineStr"/>
      <c r="G17" s="309" t="inlineStr"/>
      <c r="H17" s="309" t="inlineStr"/>
    </row>
    <row r="18">
      <c r="A18" s="621" t="n">
        <v>16</v>
      </c>
      <c r="B18" s="309" t="n">
        <v>4.6</v>
      </c>
      <c r="C18" s="309" t="n">
        <v>4.6</v>
      </c>
      <c r="D18" s="309" t="inlineStr"/>
      <c r="E18" s="309" t="inlineStr"/>
      <c r="F18" s="309" t="inlineStr"/>
      <c r="G18" s="309" t="inlineStr"/>
      <c r="H18" s="309" t="inlineStr"/>
    </row>
    <row r="19">
      <c r="A19" s="621" t="n">
        <v>17</v>
      </c>
      <c r="B19" s="309" t="n">
        <v>7.9</v>
      </c>
      <c r="C19" s="309" t="n">
        <v>7.9</v>
      </c>
      <c r="D19" s="309" t="inlineStr"/>
      <c r="E19" s="309" t="inlineStr"/>
      <c r="F19" s="309" t="inlineStr"/>
      <c r="G19" s="309" t="inlineStr"/>
      <c r="H19" s="309" t="inlineStr"/>
    </row>
    <row r="20">
      <c r="A20" s="621" t="n">
        <v>18</v>
      </c>
      <c r="B20" s="309" t="n">
        <v>3</v>
      </c>
      <c r="C20" s="309" t="n">
        <v>3</v>
      </c>
      <c r="D20" s="309" t="inlineStr"/>
      <c r="E20" s="309" t="inlineStr"/>
      <c r="F20" s="309" t="inlineStr"/>
      <c r="G20" s="309" t="inlineStr"/>
      <c r="H20" s="309" t="inlineStr"/>
    </row>
    <row r="21">
      <c r="A21" s="621" t="n">
        <v>19</v>
      </c>
      <c r="B21" s="309" t="n">
        <v>4</v>
      </c>
      <c r="C21" s="309" t="n">
        <v>4</v>
      </c>
      <c r="D21" s="309" t="inlineStr"/>
      <c r="E21" s="309" t="inlineStr"/>
      <c r="F21" s="309" t="inlineStr"/>
      <c r="G21" s="309" t="inlineStr"/>
      <c r="H21" s="309" t="inlineStr"/>
    </row>
    <row r="22">
      <c r="A22" s="621" t="n">
        <v>20</v>
      </c>
      <c r="B22" s="309" t="n">
        <v>5</v>
      </c>
      <c r="C22" s="309" t="n">
        <v>5</v>
      </c>
      <c r="D22" s="309" t="inlineStr"/>
      <c r="E22" s="309" t="inlineStr"/>
      <c r="F22" s="309" t="inlineStr"/>
      <c r="G22" s="309" t="inlineStr"/>
      <c r="H22" s="309" t="inlineStr"/>
    </row>
    <row r="23">
      <c r="A23" s="621" t="n">
        <v>21</v>
      </c>
      <c r="B23" s="309" t="n">
        <v>10</v>
      </c>
      <c r="C23" s="309" t="n">
        <v>10</v>
      </c>
      <c r="D23" s="309" t="inlineStr"/>
      <c r="E23" s="309" t="inlineStr"/>
      <c r="F23" s="309" t="inlineStr"/>
      <c r="G23" s="309" t="inlineStr"/>
      <c r="H23" s="309" t="inlineStr"/>
    </row>
    <row r="24">
      <c r="A24" s="621" t="n">
        <v>22</v>
      </c>
      <c r="B24" s="309" t="n">
        <v>2</v>
      </c>
      <c r="C24" s="309" t="n">
        <v>2</v>
      </c>
      <c r="D24" s="309" t="inlineStr"/>
      <c r="E24" s="309" t="inlineStr"/>
      <c r="F24" s="309" t="inlineStr"/>
      <c r="G24" s="309" t="inlineStr"/>
      <c r="H24" s="309" t="inlineStr"/>
    </row>
    <row r="25">
      <c r="A25" s="621" t="n">
        <v>23</v>
      </c>
      <c r="B25" s="309" t="n">
        <v>1.4</v>
      </c>
      <c r="C25" s="309" t="n">
        <v>1.4</v>
      </c>
      <c r="D25" s="309" t="inlineStr"/>
      <c r="E25" s="309" t="inlineStr"/>
      <c r="F25" s="309" t="inlineStr"/>
      <c r="G25" s="309" t="inlineStr"/>
      <c r="H25" s="309" t="inlineStr"/>
    </row>
    <row r="26">
      <c r="A26" s="621" t="n">
        <v>24</v>
      </c>
      <c r="B26" s="309" t="n">
        <v>3.9</v>
      </c>
      <c r="C26" s="309" t="n">
        <v>3.9</v>
      </c>
      <c r="D26" s="309" t="inlineStr"/>
      <c r="E26" s="309" t="inlineStr"/>
      <c r="F26" s="309" t="inlineStr"/>
      <c r="G26" s="309" t="inlineStr"/>
      <c r="H26" s="309" t="inlineStr"/>
    </row>
    <row r="27">
      <c r="A27" s="621" t="n">
        <v>25</v>
      </c>
      <c r="B27" s="309" t="n">
        <v>2.4</v>
      </c>
      <c r="C27" s="309" t="n">
        <v>2.4</v>
      </c>
      <c r="D27" s="309" t="inlineStr"/>
      <c r="E27" s="309" t="inlineStr"/>
      <c r="F27" s="309" t="inlineStr"/>
      <c r="G27" s="309" t="inlineStr"/>
      <c r="H27" s="309" t="inlineStr"/>
    </row>
    <row r="28">
      <c r="A28" s="621" t="n">
        <v>26</v>
      </c>
      <c r="B28" s="309" t="n">
        <v>4.2</v>
      </c>
      <c r="C28" s="309" t="n">
        <v>4.2</v>
      </c>
      <c r="D28" s="309" t="inlineStr"/>
      <c r="E28" s="309" t="inlineStr"/>
      <c r="F28" s="309" t="inlineStr"/>
      <c r="G28" s="309" t="inlineStr"/>
      <c r="H28" s="309" t="inlineStr"/>
    </row>
    <row r="29">
      <c r="A29" s="621" t="n">
        <v>27</v>
      </c>
      <c r="B29" s="309" t="n">
        <v>6</v>
      </c>
      <c r="C29" s="309" t="n">
        <v>6</v>
      </c>
      <c r="D29" s="309" t="inlineStr"/>
      <c r="E29" s="309" t="inlineStr"/>
      <c r="F29" s="309" t="inlineStr"/>
      <c r="G29" s="309" t="inlineStr"/>
      <c r="H29" s="309" t="inlineStr"/>
    </row>
    <row r="30">
      <c r="A30" s="621" t="n">
        <v>28</v>
      </c>
      <c r="B30" s="309" t="n">
        <v>4.9</v>
      </c>
      <c r="C30" s="309" t="n">
        <v>4.9</v>
      </c>
      <c r="D30" s="309" t="inlineStr"/>
      <c r="E30" s="309" t="inlineStr"/>
      <c r="F30" s="309" t="inlineStr"/>
      <c r="G30" s="309" t="inlineStr"/>
      <c r="H30" s="309" t="inlineStr"/>
    </row>
    <row r="31">
      <c r="A31" s="621" t="n">
        <v>29</v>
      </c>
      <c r="B31" s="309" t="n">
        <v>7.8</v>
      </c>
      <c r="C31" s="309" t="n">
        <v>7.8</v>
      </c>
      <c r="D31" s="309" t="inlineStr"/>
      <c r="E31" s="309" t="inlineStr"/>
      <c r="F31" s="309" t="inlineStr"/>
      <c r="G31" s="309" t="inlineStr"/>
      <c r="H31" s="309" t="inlineStr"/>
    </row>
    <row r="32">
      <c r="A32" s="621" t="n">
        <v>30</v>
      </c>
      <c r="B32" s="309" t="n">
        <v>1.9</v>
      </c>
      <c r="C32" s="309" t="n">
        <v>1.9</v>
      </c>
      <c r="D32" s="309" t="inlineStr"/>
      <c r="E32" s="309" t="inlineStr"/>
      <c r="F32" s="309" t="inlineStr"/>
      <c r="G32" s="309" t="inlineStr"/>
      <c r="H32" s="309" t="inlineStr"/>
    </row>
    <row r="33">
      <c r="A33" s="621" t="n">
        <v>31</v>
      </c>
      <c r="B33" s="309" t="n">
        <v>2.4</v>
      </c>
      <c r="C33" s="309" t="n">
        <v>2.4</v>
      </c>
      <c r="D33" s="309" t="inlineStr"/>
      <c r="E33" s="309" t="inlineStr"/>
      <c r="F33" s="309" t="inlineStr"/>
      <c r="G33" s="309" t="inlineStr"/>
      <c r="H33" s="309" t="inlineStr"/>
    </row>
    <row r="34">
      <c r="A34" s="621" t="n">
        <v>32</v>
      </c>
      <c r="B34" s="309" t="n">
        <v>2.8</v>
      </c>
      <c r="C34" s="309" t="n">
        <v>2.8</v>
      </c>
      <c r="D34" s="309" t="inlineStr"/>
      <c r="E34" s="309" t="inlineStr"/>
      <c r="F34" s="309" t="inlineStr"/>
      <c r="G34" s="309" t="inlineStr"/>
      <c r="H34" s="309" t="inlineStr"/>
    </row>
    <row r="35">
      <c r="A35" s="621" t="n">
        <v>33</v>
      </c>
      <c r="B35" s="309" t="n">
        <v>2.8</v>
      </c>
      <c r="C35" s="309" t="n">
        <v>2.8</v>
      </c>
      <c r="D35" s="309" t="inlineStr"/>
      <c r="E35" s="309" t="inlineStr"/>
      <c r="F35" s="309" t="inlineStr"/>
      <c r="G35" s="309" t="inlineStr"/>
      <c r="H35" s="309" t="inlineStr"/>
    </row>
    <row r="36">
      <c r="A36" s="621" t="n">
        <v>34</v>
      </c>
      <c r="B36" s="309" t="n">
        <v>3.7</v>
      </c>
      <c r="C36" s="309" t="n">
        <v>3.7</v>
      </c>
      <c r="D36" s="309" t="inlineStr"/>
      <c r="E36" s="309" t="inlineStr"/>
      <c r="F36" s="309" t="inlineStr"/>
      <c r="G36" s="309" t="inlineStr"/>
      <c r="H36" s="309" t="inlineStr"/>
    </row>
    <row r="37">
      <c r="A37" s="621" t="n">
        <v>35</v>
      </c>
      <c r="B37" s="309" t="n">
        <v>4.2</v>
      </c>
      <c r="C37" s="309" t="n">
        <v>4.2</v>
      </c>
      <c r="D37" s="309" t="inlineStr"/>
      <c r="E37" s="309" t="inlineStr"/>
      <c r="F37" s="309" t="inlineStr"/>
      <c r="G37" s="309" t="inlineStr"/>
      <c r="H37" s="309" t="inlineStr"/>
    </row>
    <row r="38">
      <c r="A38" s="621" t="n">
        <v>36</v>
      </c>
      <c r="B38" s="309" t="n">
        <v>4.8</v>
      </c>
      <c r="C38" s="309" t="n">
        <v>4.8</v>
      </c>
      <c r="D38" s="309" t="inlineStr"/>
      <c r="E38" s="309" t="inlineStr"/>
      <c r="F38" s="309" t="inlineStr"/>
      <c r="G38" s="309" t="inlineStr"/>
      <c r="H38" s="309" t="inlineStr"/>
    </row>
    <row r="39">
      <c r="A39" s="621" t="n">
        <v>37</v>
      </c>
      <c r="B39" s="309" t="n">
        <v>4.7</v>
      </c>
      <c r="C39" s="309" t="n">
        <v>4.7</v>
      </c>
      <c r="D39" s="309" t="inlineStr"/>
      <c r="E39" s="309" t="inlineStr"/>
      <c r="F39" s="309" t="inlineStr"/>
      <c r="G39" s="309" t="inlineStr"/>
      <c r="H39" s="309" t="inlineStr"/>
    </row>
    <row r="40">
      <c r="A40" s="621" t="n">
        <v>38</v>
      </c>
      <c r="B40" s="309" t="n">
        <v>5.9</v>
      </c>
      <c r="C40" s="309" t="n">
        <v>5.9</v>
      </c>
      <c r="D40" s="309" t="inlineStr"/>
      <c r="E40" s="309" t="inlineStr"/>
      <c r="F40" s="309" t="inlineStr"/>
      <c r="G40" s="309" t="inlineStr"/>
      <c r="H40" s="309" t="inlineStr"/>
    </row>
    <row r="41">
      <c r="A41" s="621" t="n">
        <v>39</v>
      </c>
      <c r="B41" s="309" t="n">
        <v>6.7</v>
      </c>
      <c r="C41" s="309" t="n">
        <v>6.7</v>
      </c>
      <c r="D41" s="309" t="inlineStr"/>
      <c r="E41" s="309" t="inlineStr"/>
      <c r="F41" s="309" t="inlineStr"/>
      <c r="G41" s="309" t="inlineStr"/>
      <c r="H41" s="309" t="inlineStr"/>
    </row>
    <row r="42">
      <c r="A42" s="621" t="n">
        <v>40</v>
      </c>
      <c r="B42" s="309" t="n">
        <v>7.2</v>
      </c>
      <c r="C42" s="309" t="n">
        <v>7.2</v>
      </c>
      <c r="D42" s="309" t="inlineStr"/>
      <c r="E42" s="309" t="inlineStr"/>
      <c r="F42" s="309" t="inlineStr"/>
      <c r="G42" s="309" t="inlineStr"/>
      <c r="H42" s="309" t="inlineStr"/>
    </row>
    <row r="43">
      <c r="A43" s="621" t="n">
        <v>41</v>
      </c>
      <c r="B43" s="309" t="n">
        <v>7.1</v>
      </c>
      <c r="C43" s="309" t="n">
        <v>7.1</v>
      </c>
      <c r="D43" s="309" t="inlineStr"/>
      <c r="E43" s="309" t="inlineStr"/>
      <c r="F43" s="309" t="inlineStr"/>
      <c r="G43" s="309" t="inlineStr"/>
      <c r="H43" s="309" t="inlineStr"/>
    </row>
    <row r="44">
      <c r="A44" s="621" t="n">
        <v>42</v>
      </c>
      <c r="B44" s="309" t="n">
        <v>1.5</v>
      </c>
      <c r="C44" s="309" t="n">
        <v>1.5</v>
      </c>
      <c r="D44" s="309" t="inlineStr"/>
      <c r="E44" s="309" t="inlineStr"/>
      <c r="F44" s="309" t="inlineStr"/>
      <c r="G44" s="309" t="inlineStr"/>
      <c r="H44" s="309" t="inlineStr"/>
    </row>
    <row r="45">
      <c r="A45" s="621" t="n">
        <v>43</v>
      </c>
      <c r="B45" s="309" t="n">
        <v>2.1</v>
      </c>
      <c r="C45" s="309" t="n">
        <v>2.1</v>
      </c>
      <c r="D45" s="309" t="inlineStr"/>
      <c r="E45" s="309" t="inlineStr"/>
      <c r="F45" s="309" t="inlineStr"/>
      <c r="G45" s="309" t="inlineStr"/>
      <c r="H45" s="309" t="inlineStr"/>
    </row>
    <row r="46">
      <c r="A46" s="621" t="n">
        <v>44</v>
      </c>
      <c r="B46" s="309" t="n">
        <v>2.4</v>
      </c>
      <c r="C46" s="309" t="n">
        <v>2.4</v>
      </c>
      <c r="D46" s="309" t="inlineStr"/>
      <c r="E46" s="309" t="inlineStr"/>
      <c r="F46" s="309" t="inlineStr"/>
      <c r="G46" s="309" t="inlineStr"/>
      <c r="H46" s="309" t="inlineStr"/>
    </row>
    <row r="47">
      <c r="A47" s="621" t="n">
        <v>45</v>
      </c>
      <c r="B47" s="309" t="n">
        <v>2.3</v>
      </c>
      <c r="C47" s="309" t="n">
        <v>2.3</v>
      </c>
      <c r="D47" s="309" t="inlineStr"/>
      <c r="E47" s="309" t="inlineStr"/>
      <c r="F47" s="309" t="inlineStr"/>
      <c r="G47" s="309" t="inlineStr"/>
      <c r="H47" s="309" t="inlineStr"/>
    </row>
    <row r="48">
      <c r="A48" s="621" t="n">
        <v>46</v>
      </c>
      <c r="B48" s="309" t="n">
        <v>3.1</v>
      </c>
      <c r="C48" s="309" t="n">
        <v>3.1</v>
      </c>
      <c r="D48" s="309" t="inlineStr"/>
      <c r="E48" s="309" t="inlineStr"/>
      <c r="F48" s="309" t="inlineStr"/>
      <c r="G48" s="309" t="inlineStr"/>
      <c r="H48" s="309" t="inlineStr"/>
    </row>
    <row r="49">
      <c r="A49" s="621" t="n">
        <v>47</v>
      </c>
      <c r="B49" s="309" t="n">
        <v>3.5</v>
      </c>
      <c r="C49" s="309" t="n">
        <v>3.5</v>
      </c>
      <c r="D49" s="309" t="inlineStr"/>
      <c r="E49" s="309" t="inlineStr"/>
      <c r="F49" s="309" t="inlineStr"/>
      <c r="G49" s="309" t="inlineStr"/>
      <c r="H49" s="309" t="inlineStr"/>
    </row>
    <row r="50">
      <c r="A50" s="621" t="n">
        <v>48</v>
      </c>
      <c r="B50" s="309" t="n">
        <v>3.7</v>
      </c>
      <c r="C50" s="309" t="n">
        <v>3.7</v>
      </c>
      <c r="D50" s="309" t="inlineStr"/>
      <c r="E50" s="309" t="inlineStr"/>
      <c r="F50" s="309" t="inlineStr"/>
      <c r="G50" s="309" t="inlineStr"/>
      <c r="H50" s="309" t="inlineStr"/>
    </row>
    <row r="51">
      <c r="A51" s="621" t="n">
        <v>49</v>
      </c>
      <c r="B51" s="309" t="n">
        <v>3.8</v>
      </c>
      <c r="C51" s="309" t="n">
        <v>3.8</v>
      </c>
      <c r="D51" s="309" t="inlineStr"/>
      <c r="E51" s="309" t="inlineStr"/>
      <c r="F51" s="309" t="inlineStr"/>
      <c r="G51" s="309" t="inlineStr"/>
      <c r="H51" s="309" t="inlineStr"/>
    </row>
    <row r="52">
      <c r="A52" s="621" t="n">
        <v>50</v>
      </c>
      <c r="B52" s="309" t="n">
        <v>5.2</v>
      </c>
      <c r="C52" s="309" t="n">
        <v>5.2</v>
      </c>
      <c r="D52" s="309" t="inlineStr"/>
      <c r="E52" s="309" t="inlineStr"/>
      <c r="F52" s="309" t="inlineStr"/>
      <c r="G52" s="309" t="inlineStr"/>
      <c r="H52" s="309" t="inlineStr"/>
    </row>
    <row r="53">
      <c r="A53" s="621" t="n">
        <v>51</v>
      </c>
      <c r="B53" s="309" t="n">
        <v>5.8</v>
      </c>
      <c r="C53" s="309" t="n">
        <v>5.8</v>
      </c>
      <c r="D53" s="309" t="inlineStr"/>
      <c r="E53" s="309" t="inlineStr"/>
      <c r="F53" s="309" t="inlineStr"/>
      <c r="G53" s="309" t="inlineStr"/>
      <c r="H53" s="309" t="inlineStr"/>
    </row>
    <row r="54">
      <c r="A54" s="621" t="n">
        <v>52</v>
      </c>
      <c r="B54" s="309" t="n">
        <v>5.9</v>
      </c>
      <c r="C54" s="309" t="n">
        <v>5.9</v>
      </c>
      <c r="D54" s="309" t="inlineStr"/>
      <c r="E54" s="309" t="inlineStr"/>
      <c r="F54" s="309" t="inlineStr"/>
      <c r="G54" s="309" t="inlineStr"/>
      <c r="H54" s="309" t="inlineStr"/>
    </row>
    <row r="55">
      <c r="A55" s="621" t="n">
        <v>53</v>
      </c>
      <c r="B55" s="309" t="n">
        <v>6</v>
      </c>
      <c r="C55" s="309" t="n">
        <v>6</v>
      </c>
      <c r="D55" s="309" t="inlineStr"/>
      <c r="E55" s="309" t="inlineStr"/>
      <c r="F55" s="309" t="inlineStr"/>
      <c r="G55" s="309" t="inlineStr"/>
      <c r="H55" s="309" t="inlineStr"/>
    </row>
    <row r="56">
      <c r="A56" s="621" t="n">
        <v>54</v>
      </c>
      <c r="B56" s="309" t="n">
        <v>1.7</v>
      </c>
      <c r="C56" s="309" t="n">
        <v>1.7</v>
      </c>
      <c r="D56" s="309" t="inlineStr"/>
      <c r="E56" s="309" t="inlineStr"/>
      <c r="F56" s="309" t="inlineStr"/>
      <c r="G56" s="309" t="inlineStr"/>
      <c r="H56" s="309" t="inlineStr"/>
    </row>
    <row r="57">
      <c r="A57" s="621" t="n">
        <v>55</v>
      </c>
      <c r="B57" s="309" t="n">
        <v>2.2</v>
      </c>
      <c r="C57" s="309" t="n">
        <v>2.2</v>
      </c>
      <c r="D57" s="309" t="inlineStr"/>
      <c r="E57" s="309" t="inlineStr"/>
      <c r="F57" s="309" t="inlineStr"/>
      <c r="G57" s="309" t="inlineStr"/>
      <c r="H57" s="309" t="inlineStr"/>
    </row>
    <row r="58">
      <c r="A58" s="621" t="n">
        <v>56</v>
      </c>
      <c r="B58" s="309" t="n">
        <v>2.6</v>
      </c>
      <c r="C58" s="309" t="n">
        <v>2.6</v>
      </c>
      <c r="D58" s="309" t="inlineStr"/>
      <c r="E58" s="309" t="inlineStr"/>
      <c r="F58" s="309" t="inlineStr"/>
      <c r="G58" s="309" t="inlineStr"/>
      <c r="H58" s="309" t="inlineStr"/>
    </row>
    <row r="59">
      <c r="A59" s="621" t="n">
        <v>57</v>
      </c>
      <c r="B59" s="309" t="n">
        <v>2.6</v>
      </c>
      <c r="C59" s="309" t="n">
        <v>2.6</v>
      </c>
      <c r="D59" s="309" t="inlineStr"/>
      <c r="E59" s="309" t="inlineStr"/>
      <c r="F59" s="309" t="inlineStr"/>
      <c r="G59" s="309" t="inlineStr"/>
      <c r="H59" s="309" t="inlineStr"/>
    </row>
    <row r="60">
      <c r="A60" s="621" t="n">
        <v>58</v>
      </c>
      <c r="B60" s="309" t="n">
        <v>3.5</v>
      </c>
      <c r="C60" s="309" t="n">
        <v>3.5</v>
      </c>
      <c r="D60" s="309" t="inlineStr"/>
      <c r="E60" s="309" t="inlineStr"/>
      <c r="F60" s="309" t="inlineStr"/>
      <c r="G60" s="309" t="inlineStr"/>
      <c r="H60" s="309" t="inlineStr"/>
    </row>
    <row r="61">
      <c r="A61" s="621" t="n">
        <v>59</v>
      </c>
      <c r="B61" s="309" t="n">
        <v>3.9</v>
      </c>
      <c r="C61" s="309" t="n">
        <v>3.9</v>
      </c>
      <c r="D61" s="309" t="inlineStr"/>
      <c r="E61" s="309" t="inlineStr"/>
      <c r="F61" s="309" t="inlineStr"/>
      <c r="G61" s="309" t="inlineStr"/>
      <c r="H61" s="309" t="inlineStr"/>
    </row>
    <row r="62">
      <c r="A62" s="621" t="n">
        <v>60</v>
      </c>
      <c r="B62" s="309" t="n">
        <v>4.3</v>
      </c>
      <c r="C62" s="309" t="n">
        <v>4.3</v>
      </c>
      <c r="D62" s="309" t="inlineStr"/>
      <c r="E62" s="309" t="inlineStr"/>
      <c r="F62" s="309" t="inlineStr"/>
      <c r="G62" s="309" t="inlineStr"/>
      <c r="H62" s="309" t="inlineStr"/>
    </row>
    <row r="63">
      <c r="A63" s="621" t="n">
        <v>61</v>
      </c>
      <c r="B63" s="309" t="n">
        <v>4.4</v>
      </c>
      <c r="C63" s="309" t="n">
        <v>4.4</v>
      </c>
      <c r="D63" s="309" t="inlineStr"/>
      <c r="E63" s="309" t="inlineStr"/>
      <c r="F63" s="309" t="inlineStr"/>
      <c r="G63" s="309" t="inlineStr"/>
      <c r="H63" s="309" t="inlineStr"/>
    </row>
    <row r="64">
      <c r="A64" s="621" t="n">
        <v>62</v>
      </c>
      <c r="B64" s="309" t="n">
        <v>5.5</v>
      </c>
      <c r="C64" s="309" t="n">
        <v>5.5</v>
      </c>
      <c r="D64" s="309" t="inlineStr"/>
      <c r="E64" s="309" t="inlineStr"/>
      <c r="F64" s="309" t="inlineStr"/>
      <c r="G64" s="309" t="inlineStr"/>
      <c r="H64" s="309" t="inlineStr"/>
    </row>
    <row r="65">
      <c r="A65" s="621" t="n">
        <v>63</v>
      </c>
      <c r="B65" s="309" t="n">
        <v>6.5</v>
      </c>
      <c r="C65" s="309" t="n">
        <v>6.5</v>
      </c>
      <c r="D65" s="309" t="inlineStr"/>
      <c r="E65" s="309" t="inlineStr"/>
      <c r="F65" s="309" t="inlineStr"/>
      <c r="G65" s="309" t="inlineStr"/>
      <c r="H65" s="309" t="inlineStr"/>
    </row>
    <row r="66">
      <c r="A66" s="621" t="n">
        <v>64</v>
      </c>
      <c r="B66" s="309" t="n">
        <v>6.9</v>
      </c>
      <c r="C66" s="309" t="n">
        <v>6.9</v>
      </c>
      <c r="D66" s="309" t="inlineStr"/>
      <c r="E66" s="309" t="inlineStr"/>
      <c r="F66" s="309" t="inlineStr"/>
      <c r="G66" s="309" t="inlineStr"/>
      <c r="H66" s="309" t="inlineStr"/>
    </row>
    <row r="67">
      <c r="A67" s="621" t="n">
        <v>65</v>
      </c>
      <c r="B67" s="309" t="n">
        <v>6.6</v>
      </c>
      <c r="C67" s="309" t="n">
        <v>6.6</v>
      </c>
      <c r="D67" s="309" t="inlineStr"/>
      <c r="E67" s="309" t="inlineStr"/>
      <c r="F67" s="309" t="inlineStr"/>
      <c r="G67" s="309" t="inlineStr"/>
      <c r="H67" s="309" t="inlineStr"/>
    </row>
    <row r="68">
      <c r="A68" s="621" t="n">
        <v>66</v>
      </c>
      <c r="B68" s="309" t="inlineStr"/>
      <c r="C68" s="309" t="n">
        <v>4.969378172842198</v>
      </c>
      <c r="D68" s="309" t="inlineStr">
        <is>
          <t>{'Cu', 'aust_temp', 'ausf_czas', 'Mo', 'aust_czas', 'Ni', 'grubosc', 'Mn'}</t>
        </is>
      </c>
      <c r="E68" s="309" t="n">
        <v>15</v>
      </c>
      <c r="F68" s="309" t="inlineStr">
        <is>
          <t>['Rp02']</t>
        </is>
      </c>
      <c r="G68" s="309" t="inlineStr">
        <is>
          <t>[-0.7024917361950485]</t>
        </is>
      </c>
      <c r="H68" s="309" t="inlineStr">
        <is>
          <t>[0.24, 13.0]</t>
        </is>
      </c>
    </row>
    <row r="69">
      <c r="A69" s="621" t="n">
        <v>67</v>
      </c>
      <c r="B69" s="309" t="inlineStr"/>
      <c r="C69" s="309" t="n">
        <v>4.786874303921492</v>
      </c>
      <c r="D69" s="309" t="inlineStr">
        <is>
          <t>{'Cu', 'aust_temp', 'ausf_czas', 'Mo', 'aust_czas', 'Ni', 'grubosc', 'Mn'}</t>
        </is>
      </c>
      <c r="E69" s="309" t="n">
        <v>15</v>
      </c>
      <c r="F69" s="309" t="inlineStr">
        <is>
          <t>['Rp02']</t>
        </is>
      </c>
      <c r="G69" s="309" t="inlineStr">
        <is>
          <t>[-0.7024917361950485]</t>
        </is>
      </c>
      <c r="H69" s="309" t="inlineStr">
        <is>
          <t>[0.24, 13.0]</t>
        </is>
      </c>
    </row>
    <row r="70">
      <c r="A70" s="621" t="n">
        <v>68</v>
      </c>
      <c r="B70" s="309" t="inlineStr"/>
      <c r="C70" s="309" t="n">
        <v>4.487381708311451</v>
      </c>
      <c r="D70" s="309" t="inlineStr">
        <is>
          <t>{'Cu', 'aust_temp', 'ausf_czas', 'Mo', 'aust_czas', 'Ni', 'grubosc', 'Mn'}</t>
        </is>
      </c>
      <c r="E70" s="309" t="n">
        <v>15</v>
      </c>
      <c r="F70" s="309" t="inlineStr">
        <is>
          <t>['Rp02']</t>
        </is>
      </c>
      <c r="G70" s="309" t="inlineStr">
        <is>
          <t>[-0.7024917361950483]</t>
        </is>
      </c>
      <c r="H70" s="309" t="inlineStr">
        <is>
          <t>[0.24, 13.0]</t>
        </is>
      </c>
    </row>
    <row r="71">
      <c r="A71" s="621" t="n">
        <v>69</v>
      </c>
      <c r="B71" s="309" t="inlineStr"/>
      <c r="C71" s="309" t="inlineStr"/>
      <c r="D71" s="309" t="inlineStr"/>
      <c r="E71" s="309" t="inlineStr"/>
      <c r="F71" s="309" t="inlineStr"/>
      <c r="G71" s="309" t="inlineStr"/>
      <c r="H71" s="309" t="inlineStr"/>
    </row>
    <row r="72">
      <c r="A72" s="621" t="n">
        <v>70</v>
      </c>
      <c r="B72" s="309" t="inlineStr"/>
      <c r="C72" s="309" t="n">
        <v>4.564667682311677</v>
      </c>
      <c r="D72" s="309" t="inlineStr">
        <is>
          <t>{'Cu', 'aust_temp', 'ausf_czas', 'Mo', 'aust_czas', 'Ni', 'grubosc', 'Mn'}</t>
        </is>
      </c>
      <c r="E72" s="309" t="n">
        <v>16</v>
      </c>
      <c r="F72" s="309" t="inlineStr">
        <is>
          <t>['Rp02']</t>
        </is>
      </c>
      <c r="G72" s="309" t="inlineStr">
        <is>
          <t>[-0.7474452840302248]</t>
        </is>
      </c>
      <c r="H72" s="309" t="inlineStr">
        <is>
          <t>[0.24, 13.0]</t>
        </is>
      </c>
    </row>
    <row r="73">
      <c r="A73" s="621" t="n">
        <v>71</v>
      </c>
      <c r="B73" s="309" t="inlineStr"/>
      <c r="C73" s="309" t="n">
        <v>4.577354837549999</v>
      </c>
      <c r="D73" s="309" t="inlineStr">
        <is>
          <t>{'Cu', 'aust_temp', 'ausf_czas', 'Mo', 'aust_czas', 'Ni', 'grubosc', 'Mn'}</t>
        </is>
      </c>
      <c r="E73" s="309" t="n">
        <v>16</v>
      </c>
      <c r="F73" s="309" t="inlineStr">
        <is>
          <t>['Rp02']</t>
        </is>
      </c>
      <c r="G73" s="309" t="inlineStr">
        <is>
          <t>[-0.7474452840302246]</t>
        </is>
      </c>
      <c r="H73" s="309" t="inlineStr">
        <is>
          <t>[0.24, 13.0]</t>
        </is>
      </c>
    </row>
    <row r="74">
      <c r="A74" s="621" t="n">
        <v>72</v>
      </c>
      <c r="B74" s="309" t="inlineStr"/>
      <c r="C74" s="309" t="n">
        <v>4.40512244718326</v>
      </c>
      <c r="D74" s="309" t="inlineStr">
        <is>
          <t>{'Cu', 'aust_temp', 'ausf_czas', 'Mo', 'aust_czas', 'Ni', 'grubosc', 'Mn'}</t>
        </is>
      </c>
      <c r="E74" s="309" t="n">
        <v>15</v>
      </c>
      <c r="F74" s="309" t="inlineStr">
        <is>
          <t>['Rp02']</t>
        </is>
      </c>
      <c r="G74" s="309" t="inlineStr">
        <is>
          <t>[-0.7476494835375302]</t>
        </is>
      </c>
      <c r="H74" s="309" t="inlineStr">
        <is>
          <t>[0.2, 13.0]</t>
        </is>
      </c>
    </row>
    <row r="75">
      <c r="A75" s="621" t="n">
        <v>73</v>
      </c>
      <c r="B75" s="309" t="inlineStr"/>
      <c r="C75" s="309" t="n">
        <v>11.35363284798629</v>
      </c>
      <c r="D75" s="309" t="inlineStr">
        <is>
          <t>{'Cu', 'aust_temp', 'ausf_czas', 'Mo', 'aust_czas', 'Ni', 'grubosc', 'Mn'}</t>
        </is>
      </c>
      <c r="E75" s="309" t="n">
        <v>15</v>
      </c>
      <c r="F75" s="309" t="inlineStr">
        <is>
          <t>['Rp02']</t>
        </is>
      </c>
      <c r="G75" s="309" t="inlineStr">
        <is>
          <t>[-0.7024917361950485]</t>
        </is>
      </c>
      <c r="H75" s="309" t="inlineStr">
        <is>
          <t>[0.24, 13.0]</t>
        </is>
      </c>
    </row>
    <row r="76">
      <c r="A76" s="621" t="n">
        <v>74</v>
      </c>
      <c r="B76" s="309" t="inlineStr"/>
      <c r="C76" s="309" t="inlineStr"/>
      <c r="D76" s="309" t="inlineStr"/>
      <c r="E76" s="309" t="inlineStr"/>
      <c r="F76" s="309" t="inlineStr"/>
      <c r="G76" s="309" t="inlineStr"/>
      <c r="H76" s="309" t="inlineStr"/>
    </row>
    <row r="77">
      <c r="A77" s="621" t="n">
        <v>75</v>
      </c>
      <c r="B77" s="309" t="inlineStr"/>
      <c r="C77" s="309" t="n">
        <v>12.07664671792229</v>
      </c>
      <c r="D77" s="309" t="inlineStr">
        <is>
          <t>{'Cu', 'aust_temp', 'ausf_czas', 'Mo', 'aust_czas', 'Ni', 'grubosc', 'Mn'}</t>
        </is>
      </c>
      <c r="E77" s="309" t="n">
        <v>16</v>
      </c>
      <c r="F77" s="309" t="inlineStr">
        <is>
          <t>['Rp02']</t>
        </is>
      </c>
      <c r="G77" s="309" t="inlineStr">
        <is>
          <t>[-0.7474452840302248]</t>
        </is>
      </c>
      <c r="H77" s="309" t="inlineStr">
        <is>
          <t>[0.24, 13.0]</t>
        </is>
      </c>
    </row>
    <row r="78">
      <c r="A78" s="621" t="n">
        <v>76</v>
      </c>
      <c r="B78" s="309" t="inlineStr"/>
      <c r="C78" s="309" t="n">
        <v>12.11156471407304</v>
      </c>
      <c r="D78" s="309" t="inlineStr">
        <is>
          <t>{'Cu', 'aust_temp', 'ausf_czas', 'Mo', 'aust_czas', 'Ni', 'grubosc', 'Mn'}</t>
        </is>
      </c>
      <c r="E78" s="309" t="n">
        <v>16</v>
      </c>
      <c r="F78" s="309" t="inlineStr">
        <is>
          <t>['Rp02']</t>
        </is>
      </c>
      <c r="G78" s="309" t="inlineStr">
        <is>
          <t>[-0.7474452840302246]</t>
        </is>
      </c>
      <c r="H78" s="309" t="inlineStr">
        <is>
          <t>[0.24, 13.0]</t>
        </is>
      </c>
    </row>
    <row r="79">
      <c r="A79" s="621" t="n">
        <v>77</v>
      </c>
      <c r="B79" s="309" t="inlineStr"/>
      <c r="C79" s="309" t="n">
        <v>6.996153743581548</v>
      </c>
      <c r="D79" s="309" t="inlineStr">
        <is>
          <t>{'Cu', 'aust_temp', 'ausf_czas', 'Mo', 'aust_czas', 'Ni', 'grubosc', 'Mn'}</t>
        </is>
      </c>
      <c r="E79" s="309" t="n">
        <v>15</v>
      </c>
      <c r="F79" s="309" t="inlineStr">
        <is>
          <t>['Rp02']</t>
        </is>
      </c>
      <c r="G79" s="309" t="inlineStr">
        <is>
          <t>[-0.7476494835375302]</t>
        </is>
      </c>
      <c r="H79" s="309" t="inlineStr">
        <is>
          <t>[0.2, 13.0]</t>
        </is>
      </c>
    </row>
    <row r="80">
      <c r="A80" s="621" t="n">
        <v>78</v>
      </c>
      <c r="B80" s="309" t="n">
        <v>1.89</v>
      </c>
      <c r="C80" s="309" t="n">
        <v>1.89</v>
      </c>
      <c r="D80" s="309" t="inlineStr"/>
      <c r="E80" s="309" t="inlineStr"/>
      <c r="F80" s="309" t="inlineStr"/>
      <c r="G80" s="309" t="inlineStr"/>
      <c r="H80" s="309" t="inlineStr"/>
    </row>
    <row r="81">
      <c r="A81" s="621" t="n">
        <v>79</v>
      </c>
      <c r="B81" s="309" t="n">
        <v>2.32</v>
      </c>
      <c r="C81" s="309" t="n">
        <v>2.32</v>
      </c>
      <c r="D81" s="309" t="inlineStr"/>
      <c r="E81" s="309" t="inlineStr"/>
      <c r="F81" s="309" t="inlineStr"/>
      <c r="G81" s="309" t="inlineStr"/>
      <c r="H81" s="309" t="inlineStr"/>
    </row>
    <row r="82">
      <c r="A82" s="621" t="n">
        <v>80</v>
      </c>
      <c r="B82" s="309" t="n">
        <v>2.35</v>
      </c>
      <c r="C82" s="309" t="n">
        <v>2.35</v>
      </c>
      <c r="D82" s="309" t="inlineStr"/>
      <c r="E82" s="309" t="inlineStr"/>
      <c r="F82" s="309" t="inlineStr"/>
      <c r="G82" s="309" t="inlineStr"/>
      <c r="H82" s="309" t="inlineStr"/>
    </row>
    <row r="83">
      <c r="A83" s="621" t="n">
        <v>81</v>
      </c>
      <c r="B83" s="309" t="n">
        <v>6.9</v>
      </c>
      <c r="C83" s="309" t="n">
        <v>6.9</v>
      </c>
      <c r="D83" s="309" t="inlineStr"/>
      <c r="E83" s="309" t="inlineStr"/>
      <c r="F83" s="309" t="inlineStr"/>
      <c r="G83" s="309" t="inlineStr"/>
      <c r="H83" s="309" t="inlineStr"/>
    </row>
    <row r="84">
      <c r="A84" s="621" t="n">
        <v>82</v>
      </c>
      <c r="B84" s="309" t="n">
        <v>14</v>
      </c>
      <c r="C84" s="309" t="n">
        <v>14</v>
      </c>
      <c r="D84" s="309" t="inlineStr"/>
      <c r="E84" s="309" t="inlineStr"/>
      <c r="F84" s="309" t="inlineStr"/>
      <c r="G84" s="309" t="inlineStr"/>
      <c r="H84" s="309" t="inlineStr"/>
    </row>
    <row r="85">
      <c r="A85" s="621" t="n">
        <v>83</v>
      </c>
      <c r="B85" s="309" t="n">
        <v>12.5</v>
      </c>
      <c r="C85" s="309" t="n">
        <v>12.5</v>
      </c>
      <c r="D85" s="309" t="inlineStr"/>
      <c r="E85" s="309" t="inlineStr"/>
      <c r="F85" s="309" t="inlineStr"/>
      <c r="G85" s="309" t="inlineStr"/>
      <c r="H85" s="309" t="inlineStr"/>
    </row>
    <row r="86">
      <c r="A86" s="621" t="n">
        <v>84</v>
      </c>
      <c r="B86" s="309" t="n">
        <v>6.5</v>
      </c>
      <c r="C86" s="309" t="n">
        <v>6.5</v>
      </c>
      <c r="D86" s="309" t="inlineStr"/>
      <c r="E86" s="309" t="inlineStr"/>
      <c r="F86" s="309" t="inlineStr"/>
      <c r="G86" s="309" t="inlineStr"/>
      <c r="H86" s="309" t="inlineStr"/>
    </row>
    <row r="87">
      <c r="A87" s="621" t="n">
        <v>85</v>
      </c>
      <c r="B87" s="309" t="n">
        <v>7.7</v>
      </c>
      <c r="C87" s="309" t="n">
        <v>7.7</v>
      </c>
      <c r="D87" s="309" t="inlineStr"/>
      <c r="E87" s="309" t="inlineStr"/>
      <c r="F87" s="309" t="inlineStr"/>
      <c r="G87" s="309" t="inlineStr"/>
      <c r="H87" s="309" t="inlineStr"/>
    </row>
    <row r="88">
      <c r="A88" s="621" t="n">
        <v>86</v>
      </c>
      <c r="B88" s="309" t="n">
        <v>6.66</v>
      </c>
      <c r="C88" s="309" t="n">
        <v>6.66</v>
      </c>
      <c r="D88" s="309" t="inlineStr"/>
      <c r="E88" s="309" t="inlineStr"/>
      <c r="F88" s="309" t="inlineStr"/>
      <c r="G88" s="309" t="inlineStr"/>
      <c r="H88" s="309" t="inlineStr"/>
    </row>
    <row r="89">
      <c r="A89" s="621" t="n">
        <v>87</v>
      </c>
      <c r="B89" s="309" t="n">
        <v>6.4</v>
      </c>
      <c r="C89" s="309" t="n">
        <v>6.4</v>
      </c>
      <c r="D89" s="309" t="inlineStr"/>
      <c r="E89" s="309" t="inlineStr"/>
      <c r="F89" s="309" t="inlineStr"/>
      <c r="G89" s="309" t="inlineStr"/>
      <c r="H89" s="309" t="inlineStr"/>
    </row>
    <row r="90">
      <c r="A90" s="621" t="n">
        <v>88</v>
      </c>
      <c r="B90" s="309" t="n">
        <v>7.7</v>
      </c>
      <c r="C90" s="309" t="n">
        <v>7.7</v>
      </c>
      <c r="D90" s="309" t="inlineStr"/>
      <c r="E90" s="309" t="inlineStr"/>
      <c r="F90" s="309" t="inlineStr"/>
      <c r="G90" s="309" t="inlineStr"/>
      <c r="H90" s="309" t="inlineStr"/>
    </row>
    <row r="91">
      <c r="A91" s="621" t="n">
        <v>89</v>
      </c>
      <c r="B91" s="309" t="n">
        <v>7.68</v>
      </c>
      <c r="C91" s="309" t="n">
        <v>7.68</v>
      </c>
      <c r="D91" s="309" t="inlineStr"/>
      <c r="E91" s="309" t="inlineStr"/>
      <c r="F91" s="309" t="inlineStr"/>
      <c r="G91" s="309" t="inlineStr"/>
      <c r="H91" s="309" t="inlineStr"/>
    </row>
    <row r="92">
      <c r="A92" s="621" t="n">
        <v>90</v>
      </c>
      <c r="B92" s="309" t="n">
        <v>6.8</v>
      </c>
      <c r="C92" s="309" t="n">
        <v>6.8</v>
      </c>
      <c r="D92" s="309" t="inlineStr"/>
      <c r="E92" s="309" t="inlineStr"/>
      <c r="F92" s="309" t="inlineStr"/>
      <c r="G92" s="309" t="inlineStr"/>
      <c r="H92" s="309" t="inlineStr"/>
    </row>
    <row r="93">
      <c r="A93" s="621" t="n">
        <v>91</v>
      </c>
      <c r="B93" s="309" t="n">
        <v>6.5</v>
      </c>
      <c r="C93" s="309" t="n">
        <v>6.5</v>
      </c>
      <c r="D93" s="309" t="inlineStr"/>
      <c r="E93" s="309" t="inlineStr"/>
      <c r="F93" s="309" t="inlineStr"/>
      <c r="G93" s="309" t="inlineStr"/>
      <c r="H93" s="309" t="inlineStr"/>
    </row>
    <row r="94">
      <c r="A94" s="621" t="n">
        <v>92</v>
      </c>
      <c r="B94" s="309" t="n">
        <v>5.7</v>
      </c>
      <c r="C94" s="309" t="n">
        <v>5.7</v>
      </c>
      <c r="D94" s="309" t="inlineStr"/>
      <c r="E94" s="309" t="inlineStr"/>
      <c r="F94" s="309" t="inlineStr"/>
      <c r="G94" s="309" t="inlineStr"/>
      <c r="H94" s="309" t="inlineStr"/>
    </row>
    <row r="95">
      <c r="A95" s="621" t="n">
        <v>93</v>
      </c>
      <c r="B95" s="309" t="n">
        <v>6.86</v>
      </c>
      <c r="C95" s="309" t="n">
        <v>6.86</v>
      </c>
      <c r="D95" s="309" t="inlineStr"/>
      <c r="E95" s="309" t="inlineStr"/>
      <c r="F95" s="309" t="inlineStr"/>
      <c r="G95" s="309" t="inlineStr"/>
      <c r="H95" s="309" t="inlineStr"/>
    </row>
    <row r="96">
      <c r="A96" s="621" t="n">
        <v>94</v>
      </c>
      <c r="B96" s="309" t="n">
        <v>6.88</v>
      </c>
      <c r="C96" s="309" t="n">
        <v>6.88</v>
      </c>
      <c r="D96" s="309" t="inlineStr"/>
      <c r="E96" s="309" t="inlineStr"/>
      <c r="F96" s="309" t="inlineStr"/>
      <c r="G96" s="309" t="inlineStr"/>
      <c r="H96" s="309" t="inlineStr"/>
    </row>
    <row r="97">
      <c r="A97" s="621" t="n">
        <v>95</v>
      </c>
      <c r="B97" s="309" t="n">
        <v>5.49</v>
      </c>
      <c r="C97" s="309" t="n">
        <v>5.49</v>
      </c>
      <c r="D97" s="309" t="inlineStr"/>
      <c r="E97" s="309" t="inlineStr"/>
      <c r="F97" s="309" t="inlineStr"/>
      <c r="G97" s="309" t="inlineStr"/>
      <c r="H97" s="309" t="inlineStr"/>
    </row>
    <row r="98">
      <c r="A98" s="621" t="n">
        <v>96</v>
      </c>
      <c r="B98" s="309" t="n">
        <v>6.5</v>
      </c>
      <c r="C98" s="309" t="n">
        <v>6.5</v>
      </c>
      <c r="D98" s="309" t="inlineStr"/>
      <c r="E98" s="309" t="inlineStr"/>
      <c r="F98" s="309" t="inlineStr"/>
      <c r="G98" s="309" t="inlineStr"/>
      <c r="H98" s="309" t="inlineStr"/>
    </row>
    <row r="99">
      <c r="A99" s="621" t="n">
        <v>97</v>
      </c>
      <c r="B99" s="309" t="n">
        <v>6.7</v>
      </c>
      <c r="C99" s="309" t="n">
        <v>6.7</v>
      </c>
      <c r="D99" s="309" t="inlineStr"/>
      <c r="E99" s="309" t="inlineStr"/>
      <c r="F99" s="309" t="inlineStr"/>
      <c r="G99" s="309" t="inlineStr"/>
      <c r="H99" s="309" t="inlineStr"/>
    </row>
    <row r="100">
      <c r="A100" s="621" t="n">
        <v>98</v>
      </c>
      <c r="B100" s="309" t="n">
        <v>10</v>
      </c>
      <c r="C100" s="309" t="n">
        <v>10</v>
      </c>
      <c r="D100" s="309" t="inlineStr"/>
      <c r="E100" s="309" t="inlineStr"/>
      <c r="F100" s="309" t="inlineStr"/>
      <c r="G100" s="309" t="inlineStr"/>
      <c r="H100" s="309" t="inlineStr"/>
    </row>
    <row r="101">
      <c r="A101" s="621" t="n">
        <v>99</v>
      </c>
      <c r="B101" s="309" t="n">
        <v>8.039999999999999</v>
      </c>
      <c r="C101" s="309" t="n">
        <v>8.039999999999999</v>
      </c>
      <c r="D101" s="309" t="inlineStr"/>
      <c r="E101" s="309" t="inlineStr"/>
      <c r="F101" s="309" t="inlineStr"/>
      <c r="G101" s="309" t="inlineStr"/>
      <c r="H101" s="309" t="inlineStr"/>
    </row>
    <row r="102">
      <c r="A102" s="621" t="n">
        <v>100</v>
      </c>
      <c r="B102" s="309" t="n">
        <v>6.86</v>
      </c>
      <c r="C102" s="309" t="n">
        <v>6.86</v>
      </c>
      <c r="D102" s="309" t="inlineStr"/>
      <c r="E102" s="309" t="inlineStr"/>
      <c r="F102" s="309" t="inlineStr"/>
      <c r="G102" s="309" t="inlineStr"/>
      <c r="H102" s="309" t="inlineStr"/>
    </row>
    <row r="103">
      <c r="A103" s="621" t="n">
        <v>101</v>
      </c>
      <c r="B103" s="309" t="n">
        <v>7.45</v>
      </c>
      <c r="C103" s="309" t="n">
        <v>7.45</v>
      </c>
      <c r="D103" s="309" t="inlineStr"/>
      <c r="E103" s="309" t="inlineStr"/>
      <c r="F103" s="309" t="inlineStr"/>
      <c r="G103" s="309" t="inlineStr"/>
      <c r="H103" s="309" t="inlineStr"/>
    </row>
    <row r="104">
      <c r="A104" s="621" t="n">
        <v>102</v>
      </c>
      <c r="B104" s="309" t="n">
        <v>6.86</v>
      </c>
      <c r="C104" s="309" t="n">
        <v>6.86</v>
      </c>
      <c r="D104" s="309" t="inlineStr"/>
      <c r="E104" s="309" t="inlineStr"/>
      <c r="F104" s="309" t="inlineStr"/>
      <c r="G104" s="309" t="inlineStr"/>
      <c r="H104" s="309" t="inlineStr"/>
    </row>
    <row r="105">
      <c r="A105" s="621" t="n">
        <v>103</v>
      </c>
      <c r="B105" s="309" t="n">
        <v>6.47</v>
      </c>
      <c r="C105" s="309" t="n">
        <v>6.47</v>
      </c>
      <c r="D105" s="309" t="inlineStr"/>
      <c r="E105" s="309" t="inlineStr"/>
      <c r="F105" s="309" t="inlineStr"/>
      <c r="G105" s="309" t="inlineStr"/>
      <c r="H105" s="309" t="inlineStr"/>
    </row>
    <row r="106">
      <c r="A106" s="621" t="n">
        <v>104</v>
      </c>
      <c r="B106" s="309" t="n">
        <v>8.43</v>
      </c>
      <c r="C106" s="309" t="n">
        <v>8.43</v>
      </c>
      <c r="D106" s="309" t="inlineStr"/>
      <c r="E106" s="309" t="inlineStr"/>
      <c r="F106" s="309" t="inlineStr"/>
      <c r="G106" s="309" t="inlineStr"/>
      <c r="H106" s="309" t="inlineStr"/>
    </row>
    <row r="107">
      <c r="A107" s="621" t="n">
        <v>105</v>
      </c>
      <c r="B107" s="309" t="n">
        <v>10.32</v>
      </c>
      <c r="C107" s="309" t="n">
        <v>10.32</v>
      </c>
      <c r="D107" s="309" t="inlineStr"/>
      <c r="E107" s="309" t="inlineStr"/>
      <c r="F107" s="309" t="inlineStr"/>
      <c r="G107" s="309" t="inlineStr"/>
      <c r="H107" s="309" t="inlineStr"/>
    </row>
    <row r="108">
      <c r="A108" s="621" t="n">
        <v>106</v>
      </c>
      <c r="B108" s="309" t="n">
        <v>10.3</v>
      </c>
      <c r="C108" s="309" t="n">
        <v>10.3</v>
      </c>
      <c r="D108" s="309" t="inlineStr"/>
      <c r="E108" s="309" t="inlineStr"/>
      <c r="F108" s="309" t="inlineStr"/>
      <c r="G108" s="309" t="inlineStr"/>
      <c r="H108" s="309" t="inlineStr"/>
    </row>
    <row r="109">
      <c r="A109" s="621" t="n">
        <v>107</v>
      </c>
      <c r="B109" s="309" t="n">
        <v>9.31</v>
      </c>
      <c r="C109" s="309" t="n">
        <v>9.31</v>
      </c>
      <c r="D109" s="309" t="inlineStr"/>
      <c r="E109" s="309" t="inlineStr"/>
      <c r="F109" s="309" t="inlineStr"/>
      <c r="G109" s="309" t="inlineStr"/>
      <c r="H109" s="309" t="inlineStr"/>
    </row>
    <row r="110">
      <c r="A110" s="621" t="n">
        <v>108</v>
      </c>
      <c r="B110" s="309" t="n">
        <v>11.2</v>
      </c>
      <c r="C110" s="309" t="n">
        <v>11.2</v>
      </c>
      <c r="D110" s="309" t="inlineStr"/>
      <c r="E110" s="309" t="inlineStr"/>
      <c r="F110" s="309" t="inlineStr"/>
      <c r="G110" s="309" t="inlineStr"/>
      <c r="H110" s="309" t="inlineStr"/>
    </row>
    <row r="111">
      <c r="A111" s="621" t="n">
        <v>109</v>
      </c>
      <c r="B111" s="309" t="n">
        <v>10.2</v>
      </c>
      <c r="C111" s="309" t="n">
        <v>10.2</v>
      </c>
      <c r="D111" s="309" t="inlineStr"/>
      <c r="E111" s="309" t="inlineStr"/>
      <c r="F111" s="309" t="inlineStr"/>
      <c r="G111" s="309" t="inlineStr"/>
      <c r="H111" s="309" t="inlineStr"/>
    </row>
    <row r="112">
      <c r="A112" s="621" t="n">
        <v>110</v>
      </c>
      <c r="B112" s="309" t="n">
        <v>7.5</v>
      </c>
      <c r="C112" s="309" t="n">
        <v>7.5</v>
      </c>
      <c r="D112" s="309" t="inlineStr"/>
      <c r="E112" s="309" t="inlineStr"/>
      <c r="F112" s="309" t="inlineStr"/>
      <c r="G112" s="309" t="inlineStr"/>
      <c r="H112" s="309" t="inlineStr"/>
    </row>
    <row r="113">
      <c r="A113" s="621" t="n">
        <v>111</v>
      </c>
      <c r="B113" s="309" t="n">
        <v>5.3</v>
      </c>
      <c r="C113" s="309" t="n">
        <v>5.3</v>
      </c>
      <c r="D113" s="309" t="inlineStr"/>
      <c r="E113" s="309" t="inlineStr"/>
      <c r="F113" s="309" t="inlineStr"/>
      <c r="G113" s="309" t="inlineStr"/>
      <c r="H113" s="309" t="inlineStr"/>
    </row>
    <row r="114">
      <c r="A114" s="621" t="n">
        <v>112</v>
      </c>
      <c r="B114" s="309" t="n">
        <v>6</v>
      </c>
      <c r="C114" s="309" t="n">
        <v>6</v>
      </c>
      <c r="D114" s="309" t="inlineStr"/>
      <c r="E114" s="309" t="inlineStr"/>
      <c r="F114" s="309" t="inlineStr"/>
      <c r="G114" s="309" t="inlineStr"/>
      <c r="H114" s="309" t="inlineStr"/>
    </row>
    <row r="115">
      <c r="A115" s="621" t="n">
        <v>113</v>
      </c>
      <c r="B115" s="309" t="n">
        <v>3.1</v>
      </c>
      <c r="C115" s="309" t="n">
        <v>3.1</v>
      </c>
      <c r="D115" s="309" t="inlineStr"/>
      <c r="E115" s="309" t="inlineStr"/>
      <c r="F115" s="309" t="inlineStr"/>
      <c r="G115" s="309" t="inlineStr"/>
      <c r="H115" s="309" t="inlineStr"/>
    </row>
    <row r="116">
      <c r="A116" s="621" t="n">
        <v>114</v>
      </c>
      <c r="B116" s="309" t="n">
        <v>2</v>
      </c>
      <c r="C116" s="309" t="n">
        <v>2</v>
      </c>
      <c r="D116" s="309" t="inlineStr"/>
      <c r="E116" s="309" t="inlineStr"/>
      <c r="F116" s="309" t="inlineStr"/>
      <c r="G116" s="309" t="inlineStr"/>
      <c r="H116" s="309" t="inlineStr"/>
    </row>
    <row r="117">
      <c r="A117" s="621" t="n">
        <v>115</v>
      </c>
      <c r="B117" s="309" t="n">
        <v>7</v>
      </c>
      <c r="C117" s="309" t="n">
        <v>7</v>
      </c>
      <c r="D117" s="309" t="inlineStr"/>
      <c r="E117" s="309" t="inlineStr"/>
      <c r="F117" s="309" t="inlineStr"/>
      <c r="G117" s="309" t="inlineStr"/>
      <c r="H117" s="309" t="inlineStr"/>
    </row>
    <row r="118">
      <c r="A118" s="621" t="n">
        <v>116</v>
      </c>
      <c r="B118" s="309" t="n">
        <v>8</v>
      </c>
      <c r="C118" s="309" t="n">
        <v>8</v>
      </c>
      <c r="D118" s="309" t="inlineStr"/>
      <c r="E118" s="309" t="inlineStr"/>
      <c r="F118" s="309" t="inlineStr"/>
      <c r="G118" s="309" t="inlineStr"/>
      <c r="H118" s="309" t="inlineStr"/>
    </row>
    <row r="119">
      <c r="A119" s="621" t="n">
        <v>117</v>
      </c>
      <c r="B119" s="309" t="n">
        <v>8</v>
      </c>
      <c r="C119" s="309" t="n">
        <v>8</v>
      </c>
      <c r="D119" s="309" t="inlineStr"/>
      <c r="E119" s="309" t="inlineStr"/>
      <c r="F119" s="309" t="inlineStr"/>
      <c r="G119" s="309" t="inlineStr"/>
      <c r="H119" s="309" t="inlineStr"/>
    </row>
    <row r="120">
      <c r="A120" s="621" t="n">
        <v>118</v>
      </c>
      <c r="B120" s="309" t="n">
        <v>9</v>
      </c>
      <c r="C120" s="309" t="n">
        <v>9</v>
      </c>
      <c r="D120" s="309" t="inlineStr"/>
      <c r="E120" s="309" t="inlineStr"/>
      <c r="F120" s="309" t="inlineStr"/>
      <c r="G120" s="309" t="inlineStr"/>
      <c r="H120" s="309" t="inlineStr"/>
    </row>
    <row r="121">
      <c r="A121" s="621" t="n">
        <v>119</v>
      </c>
      <c r="B121" s="309" t="n">
        <v>10</v>
      </c>
      <c r="C121" s="309" t="n">
        <v>10</v>
      </c>
      <c r="D121" s="309" t="inlineStr"/>
      <c r="E121" s="309" t="inlineStr"/>
      <c r="F121" s="309" t="inlineStr"/>
      <c r="G121" s="309" t="inlineStr"/>
      <c r="H121" s="309" t="inlineStr"/>
    </row>
    <row r="122">
      <c r="A122" s="621" t="n">
        <v>120</v>
      </c>
      <c r="B122" s="309" t="n">
        <v>3.2</v>
      </c>
      <c r="C122" s="309" t="n">
        <v>3.2</v>
      </c>
      <c r="D122" s="309" t="inlineStr"/>
      <c r="E122" s="309" t="inlineStr"/>
      <c r="F122" s="309" t="inlineStr"/>
      <c r="G122" s="309" t="inlineStr"/>
      <c r="H122" s="309" t="inlineStr"/>
    </row>
    <row r="123">
      <c r="A123" s="621" t="n">
        <v>121</v>
      </c>
      <c r="B123" s="309" t="n">
        <v>5</v>
      </c>
      <c r="C123" s="309" t="n">
        <v>5</v>
      </c>
      <c r="D123" s="309" t="inlineStr"/>
      <c r="E123" s="309" t="inlineStr"/>
      <c r="F123" s="309" t="inlineStr"/>
      <c r="G123" s="309" t="inlineStr"/>
      <c r="H123" s="309" t="inlineStr"/>
    </row>
    <row r="124">
      <c r="A124" s="621" t="n">
        <v>122</v>
      </c>
      <c r="B124" s="309" t="n">
        <v>3.5</v>
      </c>
      <c r="C124" s="309" t="n">
        <v>3.5</v>
      </c>
      <c r="D124" s="309" t="inlineStr"/>
      <c r="E124" s="309" t="inlineStr"/>
      <c r="F124" s="309" t="inlineStr"/>
      <c r="G124" s="309" t="inlineStr"/>
      <c r="H124" s="309" t="inlineStr"/>
    </row>
    <row r="125">
      <c r="A125" s="621" t="n">
        <v>123</v>
      </c>
      <c r="B125" s="309" t="n">
        <v>8</v>
      </c>
      <c r="C125" s="309" t="n">
        <v>8</v>
      </c>
      <c r="D125" s="309" t="inlineStr"/>
      <c r="E125" s="309" t="inlineStr"/>
      <c r="F125" s="309" t="inlineStr"/>
      <c r="G125" s="309" t="inlineStr"/>
      <c r="H125" s="309" t="inlineStr"/>
    </row>
    <row r="126">
      <c r="A126" s="621" t="n">
        <v>124</v>
      </c>
      <c r="B126" s="309" t="n">
        <v>11</v>
      </c>
      <c r="C126" s="309" t="n">
        <v>11</v>
      </c>
      <c r="D126" s="309" t="inlineStr"/>
      <c r="E126" s="309" t="inlineStr"/>
      <c r="F126" s="309" t="inlineStr"/>
      <c r="G126" s="309" t="inlineStr"/>
      <c r="H126" s="309" t="inlineStr"/>
    </row>
    <row r="127">
      <c r="A127" s="621" t="n">
        <v>125</v>
      </c>
      <c r="B127" s="309" t="n">
        <v>13</v>
      </c>
      <c r="C127" s="309" t="n">
        <v>13</v>
      </c>
      <c r="D127" s="309" t="inlineStr"/>
      <c r="E127" s="309" t="inlineStr"/>
      <c r="F127" s="309" t="inlineStr"/>
      <c r="G127" s="309" t="inlineStr"/>
      <c r="H127" s="309" t="inlineStr"/>
    </row>
    <row r="128">
      <c r="A128" s="621" t="n">
        <v>126</v>
      </c>
      <c r="B128" s="309" t="n">
        <v>3.5</v>
      </c>
      <c r="C128" s="309" t="n">
        <v>3.5</v>
      </c>
      <c r="D128" s="309" t="inlineStr"/>
      <c r="E128" s="309" t="inlineStr"/>
      <c r="F128" s="309" t="inlineStr"/>
      <c r="G128" s="309" t="inlineStr"/>
      <c r="H128" s="309" t="inlineStr"/>
    </row>
    <row r="129">
      <c r="A129" s="621" t="n">
        <v>127</v>
      </c>
      <c r="B129" s="309" t="n">
        <v>4.5</v>
      </c>
      <c r="C129" s="309" t="n">
        <v>4.5</v>
      </c>
      <c r="D129" s="309" t="inlineStr"/>
      <c r="E129" s="309" t="inlineStr"/>
      <c r="F129" s="309" t="inlineStr"/>
      <c r="G129" s="309" t="inlineStr"/>
      <c r="H129" s="309" t="inlineStr"/>
    </row>
    <row r="130">
      <c r="A130" s="621" t="n">
        <v>128</v>
      </c>
      <c r="B130" s="309" t="n">
        <v>5.5</v>
      </c>
      <c r="C130" s="309" t="n">
        <v>5.5</v>
      </c>
      <c r="D130" s="309" t="inlineStr"/>
      <c r="E130" s="309" t="inlineStr"/>
      <c r="F130" s="309" t="inlineStr"/>
      <c r="G130" s="309" t="inlineStr"/>
      <c r="H130" s="309" t="inlineStr"/>
    </row>
    <row r="131">
      <c r="A131" s="621" t="n">
        <v>129</v>
      </c>
      <c r="B131" s="309" t="n">
        <v>5.6</v>
      </c>
      <c r="C131" s="309" t="n">
        <v>5.6</v>
      </c>
      <c r="D131" s="309" t="inlineStr"/>
      <c r="E131" s="309" t="inlineStr"/>
      <c r="F131" s="309" t="inlineStr"/>
      <c r="G131" s="309" t="inlineStr"/>
      <c r="H131" s="309" t="inlineStr"/>
    </row>
    <row r="132">
      <c r="A132" s="621" t="n">
        <v>130</v>
      </c>
      <c r="B132" s="309" t="n">
        <v>3.4</v>
      </c>
      <c r="C132" s="309" t="n">
        <v>3.4</v>
      </c>
      <c r="D132" s="309" t="inlineStr"/>
      <c r="E132" s="309" t="inlineStr"/>
      <c r="F132" s="309" t="inlineStr"/>
      <c r="G132" s="309" t="inlineStr"/>
      <c r="H132" s="309" t="inlineStr"/>
    </row>
    <row r="133">
      <c r="A133" s="621" t="n">
        <v>131</v>
      </c>
      <c r="B133" s="309" t="n">
        <v>5.4</v>
      </c>
      <c r="C133" s="309" t="n">
        <v>5.4</v>
      </c>
      <c r="D133" s="309" t="inlineStr"/>
      <c r="E133" s="309" t="inlineStr"/>
      <c r="F133" s="309" t="inlineStr"/>
      <c r="G133" s="309" t="inlineStr"/>
      <c r="H133" s="309" t="inlineStr"/>
    </row>
    <row r="134">
      <c r="A134" s="621" t="n">
        <v>132</v>
      </c>
      <c r="B134" s="309" t="n">
        <v>10</v>
      </c>
      <c r="C134" s="309" t="n">
        <v>10</v>
      </c>
      <c r="D134" s="309" t="inlineStr"/>
      <c r="E134" s="309" t="inlineStr"/>
      <c r="F134" s="309" t="inlineStr"/>
      <c r="G134" s="309" t="inlineStr"/>
      <c r="H134" s="309" t="inlineStr"/>
    </row>
    <row r="135">
      <c r="A135" s="621" t="n">
        <v>133</v>
      </c>
      <c r="B135" s="309" t="n">
        <v>11.1</v>
      </c>
      <c r="C135" s="309" t="n">
        <v>11.1</v>
      </c>
      <c r="D135" s="309" t="inlineStr"/>
      <c r="E135" s="309" t="inlineStr"/>
      <c r="F135" s="309" t="inlineStr"/>
      <c r="G135" s="309" t="inlineStr"/>
      <c r="H135" s="309" t="inlineStr"/>
    </row>
    <row r="136">
      <c r="A136" s="621" t="n">
        <v>134</v>
      </c>
      <c r="B136" s="309" t="n">
        <v>10.1</v>
      </c>
      <c r="C136" s="309" t="n">
        <v>10.1</v>
      </c>
      <c r="D136" s="309" t="inlineStr"/>
      <c r="E136" s="309" t="inlineStr"/>
      <c r="F136" s="309" t="inlineStr"/>
      <c r="G136" s="309" t="inlineStr"/>
      <c r="H136" s="309" t="inlineStr"/>
    </row>
    <row r="137">
      <c r="A137" s="621" t="n">
        <v>135</v>
      </c>
      <c r="B137" s="309" t="n">
        <v>6.1</v>
      </c>
      <c r="C137" s="309" t="n">
        <v>6.1</v>
      </c>
      <c r="D137" s="309" t="inlineStr"/>
      <c r="E137" s="309" t="inlineStr"/>
      <c r="F137" s="309" t="inlineStr"/>
      <c r="G137" s="309" t="inlineStr"/>
      <c r="H137" s="309" t="inlineStr"/>
    </row>
    <row r="138">
      <c r="A138" s="621" t="n">
        <v>136</v>
      </c>
      <c r="B138" s="309" t="n">
        <v>10.6</v>
      </c>
      <c r="C138" s="309" t="n">
        <v>10.6</v>
      </c>
      <c r="D138" s="309" t="inlineStr"/>
      <c r="E138" s="309" t="inlineStr"/>
      <c r="F138" s="309" t="inlineStr"/>
      <c r="G138" s="309" t="inlineStr"/>
      <c r="H138" s="309" t="inlineStr"/>
    </row>
    <row r="139">
      <c r="A139" s="621" t="n">
        <v>137</v>
      </c>
      <c r="B139" s="309" t="n">
        <v>10.9</v>
      </c>
      <c r="C139" s="309" t="n">
        <v>10.9</v>
      </c>
      <c r="D139" s="309" t="inlineStr"/>
      <c r="E139" s="309" t="inlineStr"/>
      <c r="F139" s="309" t="inlineStr"/>
      <c r="G139" s="309" t="inlineStr"/>
      <c r="H139" s="309" t="inlineStr"/>
    </row>
    <row r="140">
      <c r="A140" s="621" t="n">
        <v>138</v>
      </c>
      <c r="B140" s="309" t="n">
        <v>7.7</v>
      </c>
      <c r="C140" s="309" t="n">
        <v>7.7</v>
      </c>
      <c r="D140" s="309" t="inlineStr"/>
      <c r="E140" s="309" t="inlineStr"/>
      <c r="F140" s="309" t="inlineStr"/>
      <c r="G140" s="309" t="inlineStr"/>
      <c r="H140" s="309" t="inlineStr"/>
    </row>
    <row r="141">
      <c r="A141" s="621" t="n">
        <v>139</v>
      </c>
      <c r="B141" s="309" t="n">
        <v>7.1</v>
      </c>
      <c r="C141" s="309" t="n">
        <v>7.1</v>
      </c>
      <c r="D141" s="309" t="inlineStr"/>
      <c r="E141" s="309" t="inlineStr"/>
      <c r="F141" s="309" t="inlineStr"/>
      <c r="G141" s="309" t="inlineStr"/>
      <c r="H141" s="309" t="inlineStr"/>
    </row>
    <row r="142">
      <c r="A142" s="621" t="n">
        <v>140</v>
      </c>
      <c r="B142" s="309" t="n">
        <v>5.6</v>
      </c>
      <c r="C142" s="309" t="n">
        <v>5.6</v>
      </c>
      <c r="D142" s="309" t="inlineStr"/>
      <c r="E142" s="309" t="inlineStr"/>
      <c r="F142" s="309" t="inlineStr"/>
      <c r="G142" s="309" t="inlineStr"/>
      <c r="H142" s="309" t="inlineStr"/>
    </row>
    <row r="143">
      <c r="A143" s="621" t="n">
        <v>141</v>
      </c>
      <c r="B143" s="309" t="inlineStr"/>
      <c r="C143" s="309" t="inlineStr"/>
      <c r="D143" s="309" t="inlineStr"/>
      <c r="E143" s="309" t="inlineStr"/>
      <c r="F143" s="309" t="inlineStr"/>
      <c r="G143" s="309" t="inlineStr"/>
      <c r="H143" s="309" t="inlineStr"/>
    </row>
    <row r="144">
      <c r="A144" s="621" t="n">
        <v>142</v>
      </c>
      <c r="B144" s="309" t="n">
        <v>4.77</v>
      </c>
      <c r="C144" s="309" t="n">
        <v>4.77</v>
      </c>
      <c r="D144" s="309" t="inlineStr"/>
      <c r="E144" s="309" t="inlineStr"/>
      <c r="F144" s="309" t="inlineStr"/>
      <c r="G144" s="309" t="inlineStr"/>
      <c r="H144" s="309" t="inlineStr"/>
    </row>
    <row r="145">
      <c r="A145" s="621" t="n">
        <v>143</v>
      </c>
      <c r="B145" s="309" t="n">
        <v>5.6</v>
      </c>
      <c r="C145" s="309" t="n">
        <v>5.6</v>
      </c>
      <c r="D145" s="309" t="inlineStr"/>
      <c r="E145" s="309" t="inlineStr"/>
      <c r="F145" s="309" t="inlineStr"/>
      <c r="G145" s="309" t="inlineStr"/>
      <c r="H145" s="309" t="inlineStr"/>
    </row>
    <row r="146">
      <c r="A146" s="621" t="n">
        <v>144</v>
      </c>
      <c r="B146" s="309" t="n">
        <v>3.71</v>
      </c>
      <c r="C146" s="309" t="n">
        <v>3.71</v>
      </c>
      <c r="D146" s="309" t="inlineStr"/>
      <c r="E146" s="309" t="inlineStr"/>
      <c r="F146" s="309" t="inlineStr"/>
      <c r="G146" s="309" t="inlineStr"/>
      <c r="H146" s="309" t="inlineStr"/>
    </row>
    <row r="147">
      <c r="A147" s="621" t="n">
        <v>145</v>
      </c>
      <c r="B147" s="309" t="n">
        <v>3.09</v>
      </c>
      <c r="C147" s="309" t="n">
        <v>3.09</v>
      </c>
      <c r="D147" s="309" t="inlineStr"/>
      <c r="E147" s="309" t="inlineStr"/>
      <c r="F147" s="309" t="inlineStr"/>
      <c r="G147" s="309" t="inlineStr"/>
      <c r="H147" s="309" t="inlineStr"/>
    </row>
    <row r="148">
      <c r="A148" s="621" t="n">
        <v>146</v>
      </c>
      <c r="B148" s="309" t="n">
        <v>3.73</v>
      </c>
      <c r="C148" s="309" t="n">
        <v>3.73</v>
      </c>
      <c r="D148" s="309" t="inlineStr"/>
      <c r="E148" s="309" t="inlineStr"/>
      <c r="F148" s="309" t="inlineStr"/>
      <c r="G148" s="309" t="inlineStr"/>
      <c r="H148" s="309" t="inlineStr"/>
    </row>
    <row r="149">
      <c r="A149" s="621" t="n">
        <v>147</v>
      </c>
      <c r="B149" s="309" t="n">
        <v>3.68</v>
      </c>
      <c r="C149" s="309" t="n">
        <v>3.68</v>
      </c>
      <c r="D149" s="309" t="inlineStr"/>
      <c r="E149" s="309" t="inlineStr"/>
      <c r="F149" s="309" t="inlineStr"/>
      <c r="G149" s="309" t="inlineStr"/>
      <c r="H149" s="309" t="inlineStr"/>
    </row>
    <row r="150">
      <c r="A150" s="621" t="n">
        <v>148</v>
      </c>
      <c r="B150" s="309" t="n">
        <v>2.23</v>
      </c>
      <c r="C150" s="309" t="n">
        <v>2.23</v>
      </c>
      <c r="D150" s="309" t="inlineStr"/>
      <c r="E150" s="309" t="inlineStr"/>
      <c r="F150" s="309" t="inlineStr"/>
      <c r="G150" s="309" t="inlineStr"/>
      <c r="H150" s="309" t="inlineStr"/>
    </row>
    <row r="151">
      <c r="A151" s="621" t="n">
        <v>149</v>
      </c>
      <c r="B151" s="309" t="n">
        <v>2.06</v>
      </c>
      <c r="C151" s="309" t="n">
        <v>2.06</v>
      </c>
      <c r="D151" s="309" t="inlineStr"/>
      <c r="E151" s="309" t="inlineStr"/>
      <c r="F151" s="309" t="inlineStr"/>
      <c r="G151" s="309" t="inlineStr"/>
      <c r="H151" s="309" t="inlineStr"/>
    </row>
    <row r="152">
      <c r="A152" s="621" t="n">
        <v>150</v>
      </c>
      <c r="B152" s="309" t="n">
        <v>3.66</v>
      </c>
      <c r="C152" s="309" t="n">
        <v>3.66</v>
      </c>
      <c r="D152" s="309" t="inlineStr"/>
      <c r="E152" s="309" t="inlineStr"/>
      <c r="F152" s="309" t="inlineStr"/>
      <c r="G152" s="309" t="inlineStr"/>
      <c r="H152" s="309" t="inlineStr"/>
    </row>
    <row r="153">
      <c r="A153" s="621" t="n">
        <v>151</v>
      </c>
      <c r="B153" s="309" t="n">
        <v>1.46</v>
      </c>
      <c r="C153" s="309" t="n">
        <v>1.46</v>
      </c>
      <c r="D153" s="309" t="inlineStr"/>
      <c r="E153" s="309" t="inlineStr"/>
      <c r="F153" s="309" t="inlineStr"/>
      <c r="G153" s="309" t="inlineStr"/>
      <c r="H153" s="309" t="inlineStr"/>
    </row>
    <row r="154">
      <c r="A154" s="621" t="n">
        <v>152</v>
      </c>
      <c r="B154" s="309" t="n">
        <v>1.27</v>
      </c>
      <c r="C154" s="309" t="n">
        <v>1.27</v>
      </c>
      <c r="D154" s="309" t="inlineStr"/>
      <c r="E154" s="309" t="inlineStr"/>
      <c r="F154" s="309" t="inlineStr"/>
      <c r="G154" s="309" t="inlineStr"/>
      <c r="H154" s="309" t="inlineStr"/>
    </row>
    <row r="155">
      <c r="A155" s="621" t="n">
        <v>153</v>
      </c>
      <c r="B155" s="309" t="n">
        <v>1.33</v>
      </c>
      <c r="C155" s="309" t="n">
        <v>1.33</v>
      </c>
      <c r="D155" s="309" t="inlineStr"/>
      <c r="E155" s="309" t="inlineStr"/>
      <c r="F155" s="309" t="inlineStr"/>
      <c r="G155" s="309" t="inlineStr"/>
      <c r="H155" s="309" t="inlineStr"/>
    </row>
    <row r="156">
      <c r="A156" s="621" t="n">
        <v>154</v>
      </c>
      <c r="B156" s="309" t="n">
        <v>0.5600000000000001</v>
      </c>
      <c r="C156" s="309" t="n">
        <v>0.5600000000000001</v>
      </c>
      <c r="D156" s="309" t="inlineStr"/>
      <c r="E156" s="309" t="inlineStr"/>
      <c r="F156" s="309" t="inlineStr"/>
      <c r="G156" s="309" t="inlineStr"/>
      <c r="H156" s="309" t="inlineStr"/>
    </row>
    <row r="157">
      <c r="A157" s="621" t="n">
        <v>155</v>
      </c>
      <c r="B157" s="309" t="n">
        <v>0.4</v>
      </c>
      <c r="C157" s="309" t="n">
        <v>0.4</v>
      </c>
      <c r="D157" s="309" t="inlineStr"/>
      <c r="E157" s="309" t="inlineStr"/>
      <c r="F157" s="309" t="inlineStr"/>
      <c r="G157" s="309" t="inlineStr"/>
      <c r="H157" s="309" t="inlineStr"/>
    </row>
    <row r="158">
      <c r="A158" s="621" t="n">
        <v>156</v>
      </c>
      <c r="B158" s="309" t="n">
        <v>1.69</v>
      </c>
      <c r="C158" s="309" t="n">
        <v>1.69</v>
      </c>
      <c r="D158" s="309" t="inlineStr"/>
      <c r="E158" s="309" t="inlineStr"/>
      <c r="F158" s="309" t="inlineStr"/>
      <c r="G158" s="309" t="inlineStr"/>
      <c r="H158" s="309" t="inlineStr"/>
    </row>
    <row r="159">
      <c r="A159" s="621" t="n">
        <v>157</v>
      </c>
      <c r="B159" s="309" t="n">
        <v>3.33</v>
      </c>
      <c r="C159" s="309" t="n">
        <v>3.33</v>
      </c>
      <c r="D159" s="309" t="inlineStr"/>
      <c r="E159" s="309" t="inlineStr"/>
      <c r="F159" s="309" t="inlineStr"/>
      <c r="G159" s="309" t="inlineStr"/>
      <c r="H159" s="309" t="inlineStr"/>
    </row>
    <row r="160">
      <c r="A160" s="621" t="n">
        <v>158</v>
      </c>
      <c r="B160" s="309" t="n">
        <v>2.7</v>
      </c>
      <c r="C160" s="309" t="n">
        <v>2.7</v>
      </c>
      <c r="D160" s="309" t="inlineStr"/>
      <c r="E160" s="309" t="inlineStr"/>
      <c r="F160" s="309" t="inlineStr"/>
      <c r="G160" s="309" t="inlineStr"/>
      <c r="H160" s="309" t="inlineStr"/>
    </row>
    <row r="161">
      <c r="A161" s="621" t="n">
        <v>159</v>
      </c>
      <c r="B161" s="309" t="n">
        <v>2.98</v>
      </c>
      <c r="C161" s="309" t="n">
        <v>2.98</v>
      </c>
      <c r="D161" s="309" t="inlineStr"/>
      <c r="E161" s="309" t="inlineStr"/>
      <c r="F161" s="309" t="inlineStr"/>
      <c r="G161" s="309" t="inlineStr"/>
      <c r="H161" s="309" t="inlineStr"/>
    </row>
    <row r="162">
      <c r="A162" s="621" t="n">
        <v>160</v>
      </c>
      <c r="B162" s="309" t="n">
        <v>0.42</v>
      </c>
      <c r="C162" s="309" t="n">
        <v>0.42</v>
      </c>
      <c r="D162" s="309" t="inlineStr"/>
      <c r="E162" s="309" t="inlineStr"/>
      <c r="F162" s="309" t="inlineStr"/>
      <c r="G162" s="309" t="inlineStr"/>
      <c r="H162" s="309" t="inlineStr"/>
    </row>
    <row r="163">
      <c r="A163" s="621" t="n">
        <v>161</v>
      </c>
      <c r="B163" s="309" t="n">
        <v>1.42</v>
      </c>
      <c r="C163" s="309" t="n">
        <v>1.42</v>
      </c>
      <c r="D163" s="309" t="inlineStr"/>
      <c r="E163" s="309" t="inlineStr"/>
      <c r="F163" s="309" t="inlineStr"/>
      <c r="G163" s="309" t="inlineStr"/>
      <c r="H163" s="309" t="inlineStr"/>
    </row>
    <row r="164">
      <c r="A164" s="621" t="n">
        <v>162</v>
      </c>
      <c r="B164" s="309" t="n">
        <v>2.57</v>
      </c>
      <c r="C164" s="309" t="n">
        <v>2.57</v>
      </c>
      <c r="D164" s="309" t="inlineStr"/>
      <c r="E164" s="309" t="inlineStr"/>
      <c r="F164" s="309" t="inlineStr"/>
      <c r="G164" s="309" t="inlineStr"/>
      <c r="H164" s="309" t="inlineStr"/>
    </row>
    <row r="165">
      <c r="A165" s="621" t="n">
        <v>163</v>
      </c>
      <c r="B165" s="309" t="n">
        <v>4.42</v>
      </c>
      <c r="C165" s="309" t="n">
        <v>4.42</v>
      </c>
      <c r="D165" s="309" t="inlineStr"/>
      <c r="E165" s="309" t="inlineStr"/>
      <c r="F165" s="309" t="inlineStr"/>
      <c r="G165" s="309" t="inlineStr"/>
      <c r="H165" s="309" t="inlineStr"/>
    </row>
    <row r="166">
      <c r="A166" s="621" t="n">
        <v>164</v>
      </c>
      <c r="B166" s="309" t="n">
        <v>3.41</v>
      </c>
      <c r="C166" s="309" t="n">
        <v>3.41</v>
      </c>
      <c r="D166" s="309" t="inlineStr"/>
      <c r="E166" s="309" t="inlineStr"/>
      <c r="F166" s="309" t="inlineStr"/>
      <c r="G166" s="309" t="inlineStr"/>
      <c r="H166" s="309" t="inlineStr"/>
    </row>
    <row r="167">
      <c r="A167" s="621" t="n">
        <v>165</v>
      </c>
      <c r="B167" s="309" t="n">
        <v>3.69</v>
      </c>
      <c r="C167" s="309" t="n">
        <v>3.69</v>
      </c>
      <c r="D167" s="309" t="inlineStr"/>
      <c r="E167" s="309" t="inlineStr"/>
      <c r="F167" s="309" t="inlineStr"/>
      <c r="G167" s="309" t="inlineStr"/>
      <c r="H167" s="309" t="inlineStr"/>
    </row>
    <row r="168">
      <c r="A168" s="621" t="n">
        <v>166</v>
      </c>
      <c r="B168" s="309" t="n">
        <v>0.72</v>
      </c>
      <c r="C168" s="309" t="n">
        <v>0.72</v>
      </c>
      <c r="D168" s="309" t="inlineStr"/>
      <c r="E168" s="309" t="inlineStr"/>
      <c r="F168" s="309" t="inlineStr"/>
      <c r="G168" s="309" t="inlineStr"/>
      <c r="H168" s="309" t="inlineStr"/>
    </row>
    <row r="169">
      <c r="A169" s="621" t="n">
        <v>167</v>
      </c>
      <c r="B169" s="309" t="n">
        <v>0.24</v>
      </c>
      <c r="C169" s="309" t="n">
        <v>0.24</v>
      </c>
      <c r="D169" s="309" t="inlineStr"/>
      <c r="E169" s="309" t="inlineStr"/>
      <c r="F169" s="309" t="inlineStr"/>
      <c r="G169" s="309" t="inlineStr"/>
      <c r="H169" s="309" t="inlineStr"/>
    </row>
    <row r="170">
      <c r="A170" s="621" t="n">
        <v>168</v>
      </c>
      <c r="B170" s="309" t="n">
        <v>0.64</v>
      </c>
      <c r="C170" s="309" t="n">
        <v>0.64</v>
      </c>
      <c r="D170" s="309" t="inlineStr"/>
      <c r="E170" s="309" t="inlineStr"/>
      <c r="F170" s="309" t="inlineStr"/>
      <c r="G170" s="309" t="inlineStr"/>
      <c r="H170" s="309" t="inlineStr"/>
    </row>
    <row r="171">
      <c r="A171" s="621" t="n">
        <v>169</v>
      </c>
      <c r="B171" s="309" t="n">
        <v>1.11</v>
      </c>
      <c r="C171" s="309" t="n">
        <v>1.11</v>
      </c>
      <c r="D171" s="309" t="inlineStr"/>
      <c r="E171" s="309" t="inlineStr"/>
      <c r="F171" s="309" t="inlineStr"/>
      <c r="G171" s="309" t="inlineStr"/>
      <c r="H171" s="309" t="inlineStr"/>
    </row>
    <row r="172">
      <c r="A172" s="621" t="n">
        <v>170</v>
      </c>
      <c r="B172" s="309" t="n">
        <v>0.43</v>
      </c>
      <c r="C172" s="309" t="n">
        <v>0.43</v>
      </c>
      <c r="D172" s="309" t="inlineStr"/>
      <c r="E172" s="309" t="inlineStr"/>
      <c r="F172" s="309" t="inlineStr"/>
      <c r="G172" s="309" t="inlineStr"/>
      <c r="H172" s="309" t="inlineStr"/>
    </row>
    <row r="173">
      <c r="A173" s="621" t="n">
        <v>171</v>
      </c>
      <c r="B173" s="309" t="n">
        <v>1.31</v>
      </c>
      <c r="C173" s="309" t="n">
        <v>1.31</v>
      </c>
      <c r="D173" s="309" t="inlineStr"/>
      <c r="E173" s="309" t="inlineStr"/>
      <c r="F173" s="309" t="inlineStr"/>
      <c r="G173" s="309" t="inlineStr"/>
      <c r="H173" s="309" t="inlineStr"/>
    </row>
    <row r="174">
      <c r="A174" s="621" t="n">
        <v>172</v>
      </c>
      <c r="B174" s="309" t="n">
        <v>4</v>
      </c>
      <c r="C174" s="309" t="n">
        <v>4</v>
      </c>
      <c r="D174" s="309" t="inlineStr"/>
      <c r="E174" s="309" t="inlineStr"/>
      <c r="F174" s="309" t="inlineStr"/>
      <c r="G174" s="309" t="inlineStr"/>
      <c r="H174" s="309" t="inlineStr"/>
    </row>
    <row r="175">
      <c r="A175" s="621" t="n">
        <v>173</v>
      </c>
      <c r="B175" s="309" t="n">
        <v>6.5</v>
      </c>
      <c r="C175" s="309" t="n">
        <v>6.5</v>
      </c>
      <c r="D175" s="309" t="inlineStr"/>
      <c r="E175" s="309" t="inlineStr"/>
      <c r="F175" s="309" t="inlineStr"/>
      <c r="G175" s="309" t="inlineStr"/>
      <c r="H175" s="309" t="inlineStr"/>
    </row>
    <row r="176">
      <c r="A176" s="621" t="n">
        <v>174</v>
      </c>
      <c r="B176" s="309" t="n">
        <v>3.6</v>
      </c>
      <c r="C176" s="309" t="n">
        <v>3.6</v>
      </c>
      <c r="D176" s="309" t="inlineStr"/>
      <c r="E176" s="309" t="inlineStr"/>
      <c r="F176" s="309" t="inlineStr"/>
      <c r="G176" s="309" t="inlineStr"/>
      <c r="H176" s="309" t="inlineStr"/>
    </row>
    <row r="177">
      <c r="A177" s="621" t="n">
        <v>175</v>
      </c>
      <c r="B177" s="309" t="n">
        <v>2</v>
      </c>
      <c r="C177" s="309" t="n">
        <v>2</v>
      </c>
      <c r="D177" s="309" t="inlineStr"/>
      <c r="E177" s="309" t="inlineStr"/>
      <c r="F177" s="309" t="inlineStr"/>
      <c r="G177" s="309" t="inlineStr"/>
      <c r="H177" s="309" t="inlineStr"/>
    </row>
    <row r="178">
      <c r="A178" s="621" t="n">
        <v>176</v>
      </c>
      <c r="B178" s="309" t="n">
        <v>7.6</v>
      </c>
      <c r="C178" s="309" t="n">
        <v>7.6</v>
      </c>
      <c r="D178" s="309" t="inlineStr"/>
      <c r="E178" s="309" t="inlineStr"/>
      <c r="F178" s="309" t="inlineStr"/>
      <c r="G178" s="309" t="inlineStr"/>
      <c r="H178" s="309" t="inlineStr"/>
    </row>
    <row r="179">
      <c r="A179" s="621" t="n">
        <v>177</v>
      </c>
      <c r="B179" s="309" t="n">
        <v>10</v>
      </c>
      <c r="C179" s="309" t="n">
        <v>10</v>
      </c>
      <c r="D179" s="309" t="inlineStr"/>
      <c r="E179" s="309" t="inlineStr"/>
      <c r="F179" s="309" t="inlineStr"/>
      <c r="G179" s="309" t="inlineStr"/>
      <c r="H179" s="309" t="inlineStr"/>
    </row>
    <row r="180">
      <c r="A180" s="621" t="n">
        <v>178</v>
      </c>
      <c r="B180" s="309" t="n">
        <v>6.6</v>
      </c>
      <c r="C180" s="309" t="n">
        <v>6.6</v>
      </c>
      <c r="D180" s="309" t="inlineStr"/>
      <c r="E180" s="309" t="inlineStr"/>
      <c r="F180" s="309" t="inlineStr"/>
      <c r="G180" s="309" t="inlineStr"/>
      <c r="H180" s="309" t="inlineStr"/>
    </row>
    <row r="181">
      <c r="A181" s="621" t="n">
        <v>179</v>
      </c>
      <c r="B181" s="309" t="n">
        <v>5.4</v>
      </c>
      <c r="C181" s="309" t="n">
        <v>5.4</v>
      </c>
      <c r="D181" s="309" t="inlineStr"/>
      <c r="E181" s="309" t="inlineStr"/>
      <c r="F181" s="309" t="inlineStr"/>
      <c r="G181" s="309" t="inlineStr"/>
      <c r="H181" s="309" t="inlineStr"/>
    </row>
    <row r="182">
      <c r="A182" s="621" t="n">
        <v>180</v>
      </c>
      <c r="B182" s="309" t="n">
        <v>1</v>
      </c>
      <c r="C182" s="309" t="n">
        <v>1</v>
      </c>
      <c r="D182" s="309" t="inlineStr"/>
      <c r="E182" s="309" t="inlineStr"/>
      <c r="F182" s="309" t="inlineStr"/>
      <c r="G182" s="309" t="inlineStr"/>
      <c r="H182" s="309" t="inlineStr"/>
    </row>
    <row r="183">
      <c r="A183" s="621" t="n">
        <v>181</v>
      </c>
      <c r="B183" s="309" t="n">
        <v>1.7</v>
      </c>
      <c r="C183" s="309" t="n">
        <v>1.7</v>
      </c>
      <c r="D183" s="309" t="inlineStr"/>
      <c r="E183" s="309" t="inlineStr"/>
      <c r="F183" s="309" t="inlineStr"/>
      <c r="G183" s="309" t="inlineStr"/>
      <c r="H183" s="309" t="inlineStr"/>
    </row>
    <row r="184">
      <c r="A184" s="621" t="n">
        <v>182</v>
      </c>
      <c r="B184" s="309" t="n">
        <v>2.4</v>
      </c>
      <c r="C184" s="309" t="n">
        <v>2.4</v>
      </c>
      <c r="D184" s="309" t="inlineStr"/>
      <c r="E184" s="309" t="inlineStr"/>
      <c r="F184" s="309" t="inlineStr"/>
      <c r="G184" s="309" t="inlineStr"/>
      <c r="H184" s="309" t="inlineStr"/>
    </row>
    <row r="185">
      <c r="A185" s="621" t="n">
        <v>183</v>
      </c>
      <c r="B185" s="309" t="n">
        <v>6.5</v>
      </c>
      <c r="C185" s="309" t="n">
        <v>6.5</v>
      </c>
      <c r="D185" s="309" t="inlineStr"/>
      <c r="E185" s="309" t="inlineStr"/>
      <c r="F185" s="309" t="inlineStr"/>
      <c r="G185" s="309" t="inlineStr"/>
      <c r="H185" s="309" t="inlineStr"/>
    </row>
    <row r="186">
      <c r="A186" s="621" t="n">
        <v>184</v>
      </c>
      <c r="B186" s="309" t="n">
        <v>5.7</v>
      </c>
      <c r="C186" s="309" t="n">
        <v>5.7</v>
      </c>
      <c r="D186" s="309" t="inlineStr"/>
      <c r="E186" s="309" t="inlineStr"/>
      <c r="F186" s="309" t="inlineStr"/>
      <c r="G186" s="309" t="inlineStr"/>
      <c r="H186" s="309" t="inlineStr"/>
    </row>
    <row r="187">
      <c r="A187" s="621" t="n">
        <v>185</v>
      </c>
      <c r="B187" s="309" t="n">
        <v>2.8</v>
      </c>
      <c r="C187" s="309" t="n">
        <v>2.8</v>
      </c>
      <c r="D187" s="309" t="inlineStr"/>
      <c r="E187" s="309" t="inlineStr"/>
      <c r="F187" s="309" t="inlineStr"/>
      <c r="G187" s="309" t="inlineStr"/>
      <c r="H187" s="309" t="inlineStr"/>
    </row>
    <row r="188">
      <c r="A188" s="621" t="n">
        <v>186</v>
      </c>
      <c r="B188" s="309" t="n">
        <v>3.8</v>
      </c>
      <c r="C188" s="309" t="n">
        <v>3.8</v>
      </c>
      <c r="D188" s="309" t="inlineStr"/>
      <c r="E188" s="309" t="inlineStr"/>
      <c r="F188" s="309" t="inlineStr"/>
      <c r="G188" s="309" t="inlineStr"/>
      <c r="H188" s="309" t="inlineStr"/>
    </row>
    <row r="189">
      <c r="A189" s="621" t="n">
        <v>187</v>
      </c>
      <c r="B189" s="309" t="n">
        <v>13.1</v>
      </c>
      <c r="C189" s="309" t="n">
        <v>13.1</v>
      </c>
      <c r="D189" s="309" t="inlineStr"/>
      <c r="E189" s="309" t="inlineStr"/>
      <c r="F189" s="309" t="inlineStr"/>
      <c r="G189" s="309" t="inlineStr"/>
      <c r="H189" s="309" t="inlineStr"/>
    </row>
    <row r="190">
      <c r="A190" s="621" t="n">
        <v>188</v>
      </c>
      <c r="B190" s="309" t="n">
        <v>1.58</v>
      </c>
      <c r="C190" s="309" t="n">
        <v>1.58</v>
      </c>
      <c r="D190" s="309" t="inlineStr"/>
      <c r="E190" s="309" t="inlineStr"/>
      <c r="F190" s="309" t="inlineStr"/>
      <c r="G190" s="309" t="inlineStr"/>
      <c r="H190" s="309" t="inlineStr"/>
    </row>
    <row r="191">
      <c r="A191" s="621" t="n">
        <v>189</v>
      </c>
      <c r="B191" s="309" t="n">
        <v>1.6</v>
      </c>
      <c r="C191" s="309" t="n">
        <v>1.6</v>
      </c>
      <c r="D191" s="309" t="inlineStr"/>
      <c r="E191" s="309" t="inlineStr"/>
      <c r="F191" s="309" t="inlineStr"/>
      <c r="G191" s="309" t="inlineStr"/>
      <c r="H191" s="309" t="inlineStr"/>
    </row>
    <row r="192">
      <c r="A192" s="621" t="n">
        <v>190</v>
      </c>
      <c r="B192" s="309" t="n">
        <v>0.95</v>
      </c>
      <c r="C192" s="309" t="n">
        <v>0.95</v>
      </c>
      <c r="D192" s="309" t="inlineStr"/>
      <c r="E192" s="309" t="inlineStr"/>
      <c r="F192" s="309" t="inlineStr"/>
      <c r="G192" s="309" t="inlineStr"/>
      <c r="H192" s="309" t="inlineStr"/>
    </row>
    <row r="193">
      <c r="A193" s="621" t="n">
        <v>191</v>
      </c>
      <c r="B193" s="309" t="n">
        <v>1.28</v>
      </c>
      <c r="C193" s="309" t="n">
        <v>1.28</v>
      </c>
      <c r="D193" s="309" t="inlineStr"/>
      <c r="E193" s="309" t="inlineStr"/>
      <c r="F193" s="309" t="inlineStr"/>
      <c r="G193" s="309" t="inlineStr"/>
      <c r="H193" s="309" t="inlineStr"/>
    </row>
    <row r="194">
      <c r="A194" s="621" t="n">
        <v>192</v>
      </c>
      <c r="B194" s="309" t="n">
        <v>1.25</v>
      </c>
      <c r="C194" s="309" t="n">
        <v>1.25</v>
      </c>
      <c r="D194" s="309" t="inlineStr"/>
      <c r="E194" s="309" t="inlineStr"/>
      <c r="F194" s="309" t="inlineStr"/>
      <c r="G194" s="309" t="inlineStr"/>
      <c r="H194" s="309" t="inlineStr"/>
    </row>
    <row r="195">
      <c r="A195" s="621" t="n">
        <v>193</v>
      </c>
      <c r="B195" s="309" t="n">
        <v>8.199999999999999</v>
      </c>
      <c r="C195" s="309" t="n">
        <v>8.199999999999999</v>
      </c>
      <c r="D195" s="309" t="inlineStr"/>
      <c r="E195" s="309" t="inlineStr"/>
      <c r="F195" s="309" t="inlineStr"/>
      <c r="G195" s="309" t="inlineStr"/>
      <c r="H195" s="309" t="inlineStr"/>
    </row>
    <row r="196">
      <c r="A196" s="621" t="n">
        <v>194</v>
      </c>
      <c r="B196" s="309" t="n">
        <v>2.65</v>
      </c>
      <c r="C196" s="309" t="n">
        <v>2.65</v>
      </c>
      <c r="D196" s="309" t="inlineStr"/>
      <c r="E196" s="309" t="inlineStr"/>
      <c r="F196" s="309" t="inlineStr"/>
      <c r="G196" s="309" t="inlineStr"/>
      <c r="H196" s="309" t="inlineStr"/>
    </row>
    <row r="197">
      <c r="A197" s="621" t="n">
        <v>195</v>
      </c>
      <c r="B197" s="309" t="n">
        <v>5.42</v>
      </c>
      <c r="C197" s="309" t="n">
        <v>5.42</v>
      </c>
      <c r="D197" s="309" t="inlineStr"/>
      <c r="E197" s="309" t="inlineStr"/>
      <c r="F197" s="309" t="inlineStr"/>
      <c r="G197" s="309" t="inlineStr"/>
      <c r="H197" s="309" t="inlineStr"/>
    </row>
    <row r="198">
      <c r="A198" s="621" t="n">
        <v>196</v>
      </c>
      <c r="B198" s="309" t="n">
        <v>2.84</v>
      </c>
      <c r="C198" s="309" t="n">
        <v>2.84</v>
      </c>
      <c r="D198" s="309" t="inlineStr"/>
      <c r="E198" s="309" t="inlineStr"/>
      <c r="F198" s="309" t="inlineStr"/>
      <c r="G198" s="309" t="inlineStr"/>
      <c r="H198" s="309" t="inlineStr"/>
    </row>
    <row r="199">
      <c r="A199" s="621" t="n">
        <v>197</v>
      </c>
      <c r="B199" s="309" t="n">
        <v>1.4</v>
      </c>
      <c r="C199" s="309" t="n">
        <v>1.4</v>
      </c>
      <c r="D199" s="309" t="inlineStr"/>
      <c r="E199" s="309" t="inlineStr"/>
      <c r="F199" s="309" t="inlineStr"/>
      <c r="G199" s="309" t="inlineStr"/>
      <c r="H199" s="309" t="inlineStr"/>
    </row>
    <row r="200">
      <c r="A200" s="621" t="n">
        <v>198</v>
      </c>
      <c r="B200" s="309" t="n">
        <v>1.9</v>
      </c>
      <c r="C200" s="309" t="n">
        <v>1.9</v>
      </c>
      <c r="D200" s="309" t="inlineStr"/>
      <c r="E200" s="309" t="inlineStr"/>
      <c r="F200" s="309" t="inlineStr"/>
      <c r="G200" s="309" t="inlineStr"/>
      <c r="H200" s="309" t="inlineStr"/>
    </row>
    <row r="201">
      <c r="A201" s="621" t="n">
        <v>199</v>
      </c>
      <c r="B201" s="309" t="n">
        <v>2.8</v>
      </c>
      <c r="C201" s="309" t="n">
        <v>2.8</v>
      </c>
      <c r="D201" s="309" t="inlineStr"/>
      <c r="E201" s="309" t="inlineStr"/>
      <c r="F201" s="309" t="inlineStr"/>
      <c r="G201" s="309" t="inlineStr"/>
      <c r="H201" s="309" t="inlineStr"/>
    </row>
    <row r="202">
      <c r="A202" s="621" t="n">
        <v>200</v>
      </c>
      <c r="B202" s="309" t="n">
        <v>3.2</v>
      </c>
      <c r="C202" s="309" t="n">
        <v>3.2</v>
      </c>
      <c r="D202" s="309" t="inlineStr"/>
      <c r="E202" s="309" t="inlineStr"/>
      <c r="F202" s="309" t="inlineStr"/>
      <c r="G202" s="309" t="inlineStr"/>
      <c r="H202" s="309" t="inlineStr"/>
    </row>
    <row r="203">
      <c r="A203" s="621" t="n">
        <v>201</v>
      </c>
      <c r="B203" s="309" t="n">
        <v>4.2</v>
      </c>
      <c r="C203" s="309" t="n">
        <v>4.2</v>
      </c>
      <c r="D203" s="309" t="inlineStr"/>
      <c r="E203" s="309" t="inlineStr"/>
      <c r="F203" s="309" t="inlineStr"/>
      <c r="G203" s="309" t="inlineStr"/>
      <c r="H203" s="309" t="inlineStr"/>
    </row>
    <row r="204">
      <c r="A204" s="621" t="n">
        <v>202</v>
      </c>
      <c r="B204" s="309" t="n">
        <v>3.7</v>
      </c>
      <c r="C204" s="309" t="n">
        <v>3.7</v>
      </c>
      <c r="D204" s="309" t="inlineStr"/>
      <c r="E204" s="309" t="inlineStr"/>
      <c r="F204" s="309" t="inlineStr"/>
      <c r="G204" s="309" t="inlineStr"/>
      <c r="H204" s="309" t="inlineStr"/>
    </row>
    <row r="205">
      <c r="A205" s="621" t="n">
        <v>203</v>
      </c>
      <c r="B205" s="309" t="n">
        <v>10.2</v>
      </c>
      <c r="C205" s="309" t="n">
        <v>10.2</v>
      </c>
      <c r="D205" s="309" t="inlineStr"/>
      <c r="E205" s="309" t="inlineStr"/>
      <c r="F205" s="309" t="inlineStr"/>
      <c r="G205" s="309" t="inlineStr"/>
      <c r="H205" s="309" t="inlineStr"/>
    </row>
    <row r="206">
      <c r="A206" s="621" t="n">
        <v>204</v>
      </c>
      <c r="B206" s="309" t="n">
        <v>8.5</v>
      </c>
      <c r="C206" s="309" t="n">
        <v>8.5</v>
      </c>
      <c r="D206" s="309" t="inlineStr"/>
      <c r="E206" s="309" t="inlineStr"/>
      <c r="F206" s="309" t="inlineStr"/>
      <c r="G206" s="309" t="inlineStr"/>
      <c r="H206" s="309" t="inlineStr"/>
    </row>
    <row r="207">
      <c r="A207" s="621" t="n">
        <v>205</v>
      </c>
      <c r="B207" s="309" t="n">
        <v>0.8</v>
      </c>
      <c r="C207" s="309" t="n">
        <v>0.8</v>
      </c>
      <c r="D207" s="309" t="inlineStr"/>
      <c r="E207" s="309" t="inlineStr"/>
      <c r="F207" s="309" t="inlineStr"/>
      <c r="G207" s="309" t="inlineStr"/>
      <c r="H207" s="309" t="inlineStr"/>
    </row>
    <row r="208">
      <c r="A208" s="621" t="n">
        <v>206</v>
      </c>
      <c r="B208" s="309" t="n">
        <v>1.05</v>
      </c>
      <c r="C208" s="309" t="n">
        <v>1.05</v>
      </c>
      <c r="D208" s="309" t="inlineStr"/>
      <c r="E208" s="309" t="inlineStr"/>
      <c r="F208" s="309" t="inlineStr"/>
      <c r="G208" s="309" t="inlineStr"/>
      <c r="H208" s="309" t="inlineStr"/>
    </row>
    <row r="209">
      <c r="A209" s="621" t="n">
        <v>207</v>
      </c>
      <c r="B209" s="309" t="n">
        <v>1.4</v>
      </c>
      <c r="C209" s="309" t="n">
        <v>1.4</v>
      </c>
      <c r="D209" s="309" t="inlineStr"/>
      <c r="E209" s="309" t="inlineStr"/>
      <c r="F209" s="309" t="inlineStr"/>
      <c r="G209" s="309" t="inlineStr"/>
      <c r="H209" s="309" t="inlineStr"/>
    </row>
    <row r="210">
      <c r="A210" s="621" t="n">
        <v>208</v>
      </c>
      <c r="B210" s="309" t="n">
        <v>5.1</v>
      </c>
      <c r="C210" s="309" t="n">
        <v>5.1</v>
      </c>
      <c r="D210" s="309" t="inlineStr"/>
      <c r="E210" s="309" t="inlineStr"/>
      <c r="F210" s="309" t="inlineStr"/>
      <c r="G210" s="309" t="inlineStr"/>
      <c r="H210" s="309" t="inlineStr"/>
    </row>
    <row r="211">
      <c r="A211" s="621" t="n">
        <v>209</v>
      </c>
      <c r="B211" s="309" t="n">
        <v>1.6</v>
      </c>
      <c r="C211" s="309" t="n">
        <v>1.6</v>
      </c>
      <c r="D211" s="309" t="inlineStr"/>
      <c r="E211" s="309" t="inlineStr"/>
      <c r="F211" s="309" t="inlineStr"/>
      <c r="G211" s="309" t="inlineStr"/>
      <c r="H211" s="309" t="inlineStr"/>
    </row>
    <row r="212">
      <c r="A212" s="621" t="n">
        <v>210</v>
      </c>
      <c r="B212" s="309" t="n">
        <v>2.3</v>
      </c>
      <c r="C212" s="309" t="n">
        <v>2.3</v>
      </c>
      <c r="D212" s="309" t="inlineStr"/>
      <c r="E212" s="309" t="inlineStr"/>
      <c r="F212" s="309" t="inlineStr"/>
      <c r="G212" s="309" t="inlineStr"/>
      <c r="H212" s="309" t="inlineStr"/>
    </row>
    <row r="213">
      <c r="A213" s="621" t="n">
        <v>211</v>
      </c>
      <c r="B213" s="309" t="n">
        <v>3.8</v>
      </c>
      <c r="C213" s="309" t="n">
        <v>3.8</v>
      </c>
      <c r="D213" s="309" t="inlineStr"/>
      <c r="E213" s="309" t="inlineStr"/>
      <c r="F213" s="309" t="inlineStr"/>
      <c r="G213" s="309" t="inlineStr"/>
      <c r="H213" s="309" t="inlineStr"/>
    </row>
    <row r="214">
      <c r="A214" s="621" t="n">
        <v>212</v>
      </c>
      <c r="B214" s="309" t="n">
        <v>5.1</v>
      </c>
      <c r="C214" s="309" t="n">
        <v>5.1</v>
      </c>
      <c r="D214" s="309" t="inlineStr"/>
      <c r="E214" s="309" t="inlineStr"/>
      <c r="F214" s="309" t="inlineStr"/>
      <c r="G214" s="309" t="inlineStr"/>
      <c r="H214" s="309" t="inlineStr"/>
    </row>
    <row r="215">
      <c r="A215" s="621" t="n">
        <v>213</v>
      </c>
      <c r="B215" s="309" t="n">
        <v>3</v>
      </c>
      <c r="C215" s="309" t="n">
        <v>3</v>
      </c>
      <c r="D215" s="309" t="inlineStr"/>
      <c r="E215" s="309" t="inlineStr"/>
      <c r="F215" s="309" t="inlineStr"/>
      <c r="G215" s="309" t="inlineStr"/>
      <c r="H215" s="309" t="inlineStr"/>
    </row>
    <row r="216">
      <c r="A216" s="621" t="n">
        <v>214</v>
      </c>
      <c r="B216" s="309" t="n">
        <v>10.6</v>
      </c>
      <c r="C216" s="309" t="n">
        <v>10.6</v>
      </c>
      <c r="D216" s="309" t="inlineStr"/>
      <c r="E216" s="309" t="inlineStr"/>
      <c r="F216" s="309" t="inlineStr"/>
      <c r="G216" s="309" t="inlineStr"/>
      <c r="H216" s="309" t="inlineStr"/>
    </row>
    <row r="217">
      <c r="A217" s="621" t="n">
        <v>215</v>
      </c>
      <c r="B217" s="309" t="n">
        <v>12.1</v>
      </c>
      <c r="C217" s="309" t="n">
        <v>12.1</v>
      </c>
      <c r="D217" s="309" t="inlineStr"/>
      <c r="E217" s="309" t="inlineStr"/>
      <c r="F217" s="309" t="inlineStr"/>
      <c r="G217" s="309" t="inlineStr"/>
      <c r="H217" s="309" t="inlineStr"/>
    </row>
    <row r="218">
      <c r="A218" s="621" t="n">
        <v>216</v>
      </c>
      <c r="B218" s="309" t="n">
        <v>10</v>
      </c>
      <c r="C218" s="309" t="n">
        <v>10</v>
      </c>
      <c r="D218" s="309" t="inlineStr"/>
      <c r="E218" s="309" t="inlineStr"/>
      <c r="F218" s="309" t="inlineStr"/>
      <c r="G218" s="309" t="inlineStr"/>
      <c r="H218" s="309" t="inlineStr"/>
    </row>
    <row r="219">
      <c r="A219" s="621" t="n">
        <v>217</v>
      </c>
      <c r="B219" s="309" t="n">
        <v>7.2</v>
      </c>
      <c r="C219" s="309" t="n">
        <v>7.2</v>
      </c>
      <c r="D219" s="309" t="inlineStr"/>
      <c r="E219" s="309" t="inlineStr"/>
      <c r="F219" s="309" t="inlineStr"/>
      <c r="G219" s="309" t="inlineStr"/>
      <c r="H219" s="309" t="inlineStr"/>
    </row>
    <row r="220">
      <c r="A220" s="621" t="n">
        <v>218</v>
      </c>
      <c r="B220" s="309" t="n">
        <v>6.8</v>
      </c>
      <c r="C220" s="309" t="n">
        <v>6.8</v>
      </c>
      <c r="D220" s="309" t="inlineStr"/>
      <c r="E220" s="309" t="inlineStr"/>
      <c r="F220" s="309" t="inlineStr"/>
      <c r="G220" s="309" t="inlineStr"/>
      <c r="H220" s="309" t="inlineStr"/>
    </row>
    <row r="221">
      <c r="A221" s="621" t="n">
        <v>219</v>
      </c>
      <c r="B221" s="309" t="n">
        <v>4.5</v>
      </c>
      <c r="C221" s="309" t="n">
        <v>4.5</v>
      </c>
      <c r="D221" s="309" t="inlineStr"/>
      <c r="E221" s="309" t="inlineStr"/>
      <c r="F221" s="309" t="inlineStr"/>
      <c r="G221" s="309" t="inlineStr"/>
      <c r="H221" s="309" t="inlineStr"/>
    </row>
    <row r="222">
      <c r="A222" s="621" t="n">
        <v>220</v>
      </c>
      <c r="B222" s="309" t="n">
        <v>5.1</v>
      </c>
      <c r="C222" s="309" t="n">
        <v>5.1</v>
      </c>
      <c r="D222" s="309" t="inlineStr"/>
      <c r="E222" s="309" t="inlineStr"/>
      <c r="F222" s="309" t="inlineStr"/>
      <c r="G222" s="309" t="inlineStr"/>
      <c r="H222" s="309" t="inlineStr"/>
    </row>
    <row r="223">
      <c r="A223" s="621" t="n">
        <v>221</v>
      </c>
      <c r="B223" s="309" t="n">
        <v>0.65</v>
      </c>
      <c r="C223" s="309" t="n">
        <v>0.65</v>
      </c>
      <c r="D223" s="309" t="inlineStr"/>
      <c r="E223" s="309" t="inlineStr"/>
      <c r="F223" s="309" t="inlineStr"/>
      <c r="G223" s="309" t="inlineStr"/>
      <c r="H223" s="309" t="inlineStr"/>
    </row>
    <row r="224">
      <c r="A224" s="621" t="n">
        <v>222</v>
      </c>
      <c r="B224" s="309" t="n">
        <v>0.93</v>
      </c>
      <c r="C224" s="309" t="n">
        <v>0.93</v>
      </c>
      <c r="D224" s="309" t="inlineStr"/>
      <c r="E224" s="309" t="inlineStr"/>
      <c r="F224" s="309" t="inlineStr"/>
      <c r="G224" s="309" t="inlineStr"/>
      <c r="H224" s="309" t="inlineStr"/>
    </row>
    <row r="225">
      <c r="A225" s="621" t="n">
        <v>223</v>
      </c>
      <c r="B225" s="309" t="n">
        <v>3.47</v>
      </c>
      <c r="C225" s="309" t="n">
        <v>3.47</v>
      </c>
      <c r="D225" s="309" t="inlineStr"/>
      <c r="E225" s="309" t="inlineStr"/>
      <c r="F225" s="309" t="inlineStr"/>
      <c r="G225" s="309" t="inlineStr"/>
      <c r="H225" s="309" t="inlineStr"/>
    </row>
    <row r="226">
      <c r="A226" s="621" t="n">
        <v>224</v>
      </c>
      <c r="B226" s="309" t="n">
        <v>2.9</v>
      </c>
      <c r="C226" s="309" t="n">
        <v>2.9</v>
      </c>
      <c r="D226" s="309" t="inlineStr"/>
      <c r="E226" s="309" t="inlineStr"/>
      <c r="F226" s="309" t="inlineStr"/>
      <c r="G226" s="309" t="inlineStr"/>
      <c r="H226" s="309" t="inlineStr"/>
    </row>
    <row r="227">
      <c r="A227" s="621" t="n">
        <v>225</v>
      </c>
      <c r="B227" s="309" t="n">
        <v>7.2</v>
      </c>
      <c r="C227" s="309" t="n">
        <v>7.2</v>
      </c>
      <c r="D227" s="309" t="inlineStr"/>
      <c r="E227" s="309" t="inlineStr"/>
      <c r="F227" s="309" t="inlineStr"/>
      <c r="G227" s="309" t="inlineStr"/>
      <c r="H227" s="309" t="inlineStr"/>
    </row>
    <row r="228">
      <c r="A228" s="621" t="n">
        <v>226</v>
      </c>
      <c r="B228" s="309" t="n">
        <v>11.8</v>
      </c>
      <c r="C228" s="309" t="n">
        <v>11.8</v>
      </c>
      <c r="D228" s="309" t="inlineStr"/>
      <c r="E228" s="309" t="inlineStr"/>
      <c r="F228" s="309" t="inlineStr"/>
      <c r="G228" s="309" t="inlineStr"/>
      <c r="H228" s="309" t="inlineStr"/>
    </row>
    <row r="229">
      <c r="A229" s="621" t="n">
        <v>227</v>
      </c>
      <c r="B229" s="309" t="n">
        <v>0.7</v>
      </c>
      <c r="C229" s="309" t="n">
        <v>0.7</v>
      </c>
      <c r="D229" s="309" t="inlineStr"/>
      <c r="E229" s="309" t="inlineStr"/>
      <c r="F229" s="309" t="inlineStr"/>
      <c r="G229" s="309" t="inlineStr"/>
      <c r="H229" s="309" t="inlineStr"/>
    </row>
    <row r="230">
      <c r="A230" s="621" t="n">
        <v>228</v>
      </c>
      <c r="B230" s="309" t="n">
        <v>3.96</v>
      </c>
      <c r="C230" s="309" t="n">
        <v>3.96</v>
      </c>
      <c r="D230" s="309" t="inlineStr"/>
      <c r="E230" s="309" t="inlineStr"/>
      <c r="F230" s="309" t="inlineStr"/>
      <c r="G230" s="309" t="inlineStr"/>
      <c r="H230" s="309" t="inlineStr"/>
    </row>
    <row r="231">
      <c r="A231" s="621" t="n">
        <v>229</v>
      </c>
      <c r="B231" s="309" t="n">
        <v>5.3</v>
      </c>
      <c r="C231" s="309" t="n">
        <v>5.3</v>
      </c>
      <c r="D231" s="309" t="inlineStr"/>
      <c r="E231" s="309" t="inlineStr"/>
      <c r="F231" s="309" t="inlineStr"/>
      <c r="G231" s="309" t="inlineStr"/>
      <c r="H231" s="309" t="inlineStr"/>
    </row>
    <row r="232">
      <c r="A232" s="621" t="n">
        <v>230</v>
      </c>
      <c r="B232" s="309" t="n">
        <v>7.2</v>
      </c>
      <c r="C232" s="309" t="n">
        <v>7.2</v>
      </c>
      <c r="D232" s="309" t="inlineStr"/>
      <c r="E232" s="309" t="inlineStr"/>
      <c r="F232" s="309" t="inlineStr"/>
      <c r="G232" s="309" t="inlineStr"/>
      <c r="H232" s="309" t="inlineStr"/>
    </row>
    <row r="233">
      <c r="A233" s="621" t="n">
        <v>231</v>
      </c>
      <c r="B233" s="309" t="n">
        <v>11.4</v>
      </c>
      <c r="C233" s="309" t="n">
        <v>11.4</v>
      </c>
      <c r="D233" s="309" t="inlineStr"/>
      <c r="E233" s="309" t="inlineStr"/>
      <c r="F233" s="309" t="inlineStr"/>
      <c r="G233" s="309" t="inlineStr"/>
      <c r="H233" s="309" t="inlineStr"/>
    </row>
    <row r="234">
      <c r="A234" s="621" t="n">
        <v>232</v>
      </c>
      <c r="B234" s="309" t="n">
        <v>6.6</v>
      </c>
      <c r="C234" s="309" t="n">
        <v>6.6</v>
      </c>
      <c r="D234" s="309" t="inlineStr"/>
      <c r="E234" s="309" t="inlineStr"/>
      <c r="F234" s="309" t="inlineStr"/>
      <c r="G234" s="309" t="inlineStr"/>
      <c r="H234" s="309" t="inlineStr"/>
    </row>
    <row r="235">
      <c r="A235" s="621" t="n">
        <v>233</v>
      </c>
      <c r="B235" s="309" t="n">
        <v>5.2</v>
      </c>
      <c r="C235" s="309" t="n">
        <v>5.2</v>
      </c>
      <c r="D235" s="309" t="inlineStr"/>
      <c r="E235" s="309" t="inlineStr"/>
      <c r="F235" s="309" t="inlineStr"/>
      <c r="G235" s="309" t="inlineStr"/>
      <c r="H235" s="309" t="inlineStr"/>
    </row>
    <row r="236">
      <c r="A236" s="621" t="n">
        <v>234</v>
      </c>
      <c r="B236" s="309" t="n">
        <v>10.3</v>
      </c>
      <c r="C236" s="309" t="n">
        <v>10.3</v>
      </c>
      <c r="D236" s="309" t="inlineStr"/>
      <c r="E236" s="309" t="inlineStr"/>
      <c r="F236" s="309" t="inlineStr"/>
      <c r="G236" s="309" t="inlineStr"/>
      <c r="H236" s="309" t="inlineStr"/>
    </row>
    <row r="237">
      <c r="A237" s="621" t="n">
        <v>235</v>
      </c>
      <c r="B237" s="309" t="n">
        <v>7.3</v>
      </c>
      <c r="C237" s="309" t="n">
        <v>7.3</v>
      </c>
      <c r="D237" s="309" t="inlineStr"/>
      <c r="E237" s="309" t="inlineStr"/>
      <c r="F237" s="309" t="inlineStr"/>
      <c r="G237" s="309" t="inlineStr"/>
      <c r="H237" s="309" t="inlineStr"/>
    </row>
    <row r="238">
      <c r="A238" s="621" t="n">
        <v>236</v>
      </c>
      <c r="B238" s="309" t="n">
        <v>9.800000000000001</v>
      </c>
      <c r="C238" s="309" t="n">
        <v>9.800000000000001</v>
      </c>
      <c r="D238" s="309" t="inlineStr"/>
      <c r="E238" s="309" t="inlineStr"/>
      <c r="F238" s="309" t="inlineStr"/>
      <c r="G238" s="309" t="inlineStr"/>
      <c r="H238" s="309" t="inlineStr"/>
    </row>
    <row r="239">
      <c r="A239" s="621" t="n">
        <v>237</v>
      </c>
      <c r="B239" s="309" t="n">
        <v>5.8</v>
      </c>
      <c r="C239" s="309" t="n">
        <v>5.8</v>
      </c>
      <c r="D239" s="309" t="inlineStr"/>
      <c r="E239" s="309" t="inlineStr"/>
      <c r="F239" s="309" t="inlineStr"/>
      <c r="G239" s="309" t="inlineStr"/>
      <c r="H239" s="309" t="inlineStr"/>
    </row>
    <row r="240">
      <c r="A240" s="621" t="n">
        <v>238</v>
      </c>
      <c r="B240" s="309" t="n">
        <v>4.9</v>
      </c>
      <c r="C240" s="309" t="n">
        <v>4.9</v>
      </c>
      <c r="D240" s="309" t="inlineStr"/>
      <c r="E240" s="309" t="inlineStr"/>
      <c r="F240" s="309" t="inlineStr"/>
      <c r="G240" s="309" t="inlineStr"/>
      <c r="H240" s="309" t="inlineStr"/>
    </row>
    <row r="241">
      <c r="A241" s="621" t="n">
        <v>239</v>
      </c>
      <c r="B241" s="309" t="n">
        <v>7.3</v>
      </c>
      <c r="C241" s="309" t="n">
        <v>7.3</v>
      </c>
      <c r="D241" s="309" t="inlineStr"/>
      <c r="E241" s="309" t="inlineStr"/>
      <c r="F241" s="309" t="inlineStr"/>
      <c r="G241" s="309" t="inlineStr"/>
      <c r="H241" s="309" t="inlineStr"/>
    </row>
    <row r="242">
      <c r="A242" s="621" t="n">
        <v>240</v>
      </c>
      <c r="B242" s="309" t="n">
        <v>9.800000000000001</v>
      </c>
      <c r="C242" s="309" t="n">
        <v>9.800000000000001</v>
      </c>
      <c r="D242" s="309" t="inlineStr"/>
      <c r="E242" s="309" t="inlineStr"/>
      <c r="F242" s="309" t="inlineStr"/>
      <c r="G242" s="309" t="inlineStr"/>
      <c r="H242" s="309" t="inlineStr"/>
    </row>
    <row r="243">
      <c r="A243" s="621" t="n">
        <v>241</v>
      </c>
      <c r="B243" s="309" t="n">
        <v>5.8</v>
      </c>
      <c r="C243" s="309" t="n">
        <v>5.8</v>
      </c>
      <c r="D243" s="309" t="inlineStr"/>
      <c r="E243" s="309" t="inlineStr"/>
      <c r="F243" s="309" t="inlineStr"/>
      <c r="G243" s="309" t="inlineStr"/>
      <c r="H243" s="309" t="inlineStr"/>
    </row>
    <row r="244">
      <c r="A244" s="621" t="n">
        <v>242</v>
      </c>
      <c r="B244" s="309" t="n">
        <v>4.1</v>
      </c>
      <c r="C244" s="309" t="n">
        <v>4.1</v>
      </c>
      <c r="D244" s="309" t="inlineStr"/>
      <c r="E244" s="309" t="inlineStr"/>
      <c r="F244" s="309" t="inlineStr"/>
      <c r="G244" s="309" t="inlineStr"/>
      <c r="H244" s="309" t="inlineStr"/>
    </row>
    <row r="245">
      <c r="A245" s="621" t="n">
        <v>243</v>
      </c>
      <c r="B245" s="309" t="n">
        <v>2.7</v>
      </c>
      <c r="C245" s="309" t="n">
        <v>2.7</v>
      </c>
      <c r="D245" s="309" t="inlineStr"/>
      <c r="E245" s="309" t="inlineStr"/>
      <c r="F245" s="309" t="inlineStr"/>
      <c r="G245" s="309" t="inlineStr"/>
      <c r="H245" s="309" t="inlineStr"/>
    </row>
    <row r="246">
      <c r="A246" s="621" t="n">
        <v>244</v>
      </c>
      <c r="B246" s="309" t="n">
        <v>4.7</v>
      </c>
      <c r="C246" s="309" t="n">
        <v>4.7</v>
      </c>
      <c r="D246" s="309" t="inlineStr"/>
      <c r="E246" s="309" t="inlineStr"/>
      <c r="F246" s="309" t="inlineStr"/>
      <c r="G246" s="309" t="inlineStr"/>
      <c r="H246" s="309" t="inlineStr"/>
    </row>
    <row r="247">
      <c r="A247" s="621" t="n">
        <v>245</v>
      </c>
      <c r="B247" s="309" t="n">
        <v>4</v>
      </c>
      <c r="C247" s="309" t="n">
        <v>4</v>
      </c>
      <c r="D247" s="309" t="inlineStr"/>
      <c r="E247" s="309" t="inlineStr"/>
      <c r="F247" s="309" t="inlineStr"/>
      <c r="G247" s="309" t="inlineStr"/>
      <c r="H247" s="309" t="inlineStr"/>
    </row>
    <row r="248">
      <c r="A248" s="621" t="n">
        <v>246</v>
      </c>
      <c r="B248" s="309" t="n">
        <v>3.9</v>
      </c>
      <c r="C248" s="309" t="n">
        <v>3.9</v>
      </c>
      <c r="D248" s="309" t="inlineStr"/>
      <c r="E248" s="309" t="inlineStr"/>
      <c r="F248" s="309" t="inlineStr"/>
      <c r="G248" s="309" t="inlineStr"/>
      <c r="H248" s="309" t="inlineStr"/>
    </row>
    <row r="249">
      <c r="A249" s="621" t="n">
        <v>247</v>
      </c>
      <c r="B249" s="309" t="n">
        <v>6.3</v>
      </c>
      <c r="C249" s="309" t="n">
        <v>6.3</v>
      </c>
      <c r="D249" s="309" t="inlineStr"/>
      <c r="E249" s="309" t="inlineStr"/>
      <c r="F249" s="309" t="inlineStr"/>
      <c r="G249" s="309" t="inlineStr"/>
      <c r="H249" s="309" t="inlineStr"/>
    </row>
    <row r="250">
      <c r="A250" s="621" t="n">
        <v>248</v>
      </c>
      <c r="B250" s="309" t="n">
        <v>5</v>
      </c>
      <c r="C250" s="309" t="n">
        <v>5</v>
      </c>
      <c r="D250" s="309" t="inlineStr"/>
      <c r="E250" s="309" t="inlineStr"/>
      <c r="F250" s="309" t="inlineStr"/>
      <c r="G250" s="309" t="inlineStr"/>
      <c r="H250" s="309" t="inlineStr"/>
    </row>
    <row r="251">
      <c r="A251" s="621" t="n">
        <v>249</v>
      </c>
      <c r="B251" s="309" t="n">
        <v>3.9</v>
      </c>
      <c r="C251" s="309" t="n">
        <v>3.9</v>
      </c>
      <c r="D251" s="309" t="inlineStr"/>
      <c r="E251" s="309" t="inlineStr"/>
      <c r="F251" s="309" t="inlineStr"/>
      <c r="G251" s="309" t="inlineStr"/>
      <c r="H251" s="309" t="inlineStr"/>
    </row>
    <row r="252">
      <c r="A252" s="621" t="n">
        <v>250</v>
      </c>
      <c r="B252" s="309" t="n">
        <v>3.8</v>
      </c>
      <c r="C252" s="309" t="n">
        <v>3.8</v>
      </c>
      <c r="D252" s="309" t="inlineStr"/>
      <c r="E252" s="309" t="inlineStr"/>
      <c r="F252" s="309" t="inlineStr"/>
      <c r="G252" s="309" t="inlineStr"/>
      <c r="H252" s="309" t="inlineStr"/>
    </row>
    <row r="253">
      <c r="A253" s="621" t="n">
        <v>251</v>
      </c>
      <c r="B253" s="309" t="n">
        <v>3.3</v>
      </c>
      <c r="C253" s="309" t="n">
        <v>3.3</v>
      </c>
      <c r="D253" s="309" t="inlineStr"/>
      <c r="E253" s="309" t="inlineStr"/>
      <c r="F253" s="309" t="inlineStr"/>
      <c r="G253" s="309" t="inlineStr"/>
      <c r="H253" s="309" t="inlineStr"/>
    </row>
    <row r="254">
      <c r="A254" s="621" t="n">
        <v>252</v>
      </c>
      <c r="B254" s="309" t="inlineStr"/>
      <c r="C254" s="309" t="inlineStr"/>
      <c r="D254" s="309" t="inlineStr"/>
      <c r="E254" s="309" t="inlineStr"/>
      <c r="F254" s="309" t="inlineStr"/>
      <c r="G254" s="309" t="inlineStr"/>
      <c r="H254" s="309" t="inlineStr"/>
    </row>
    <row r="255">
      <c r="A255" s="621" t="n">
        <v>253</v>
      </c>
      <c r="B255" s="309" t="n">
        <v>6.6</v>
      </c>
      <c r="C255" s="309" t="n">
        <v>6.6</v>
      </c>
      <c r="D255" s="309" t="inlineStr"/>
      <c r="E255" s="309" t="inlineStr"/>
      <c r="F255" s="309" t="inlineStr"/>
      <c r="G255" s="309" t="inlineStr"/>
      <c r="H255" s="309" t="inlineStr"/>
    </row>
    <row r="256">
      <c r="A256" s="621" t="n">
        <v>254</v>
      </c>
      <c r="B256" s="309" t="n">
        <v>2.2</v>
      </c>
      <c r="C256" s="309" t="n">
        <v>2.2</v>
      </c>
      <c r="D256" s="309" t="inlineStr"/>
      <c r="E256" s="309" t="inlineStr"/>
      <c r="F256" s="309" t="inlineStr"/>
      <c r="G256" s="309" t="inlineStr"/>
      <c r="H256" s="309" t="inlineStr"/>
    </row>
    <row r="257">
      <c r="A257" s="621" t="n">
        <v>255</v>
      </c>
      <c r="B257" s="309" t="n">
        <v>2.7</v>
      </c>
      <c r="C257" s="309" t="n">
        <v>2.7</v>
      </c>
      <c r="D257" s="309" t="inlineStr"/>
      <c r="E257" s="309" t="inlineStr"/>
      <c r="F257" s="309" t="inlineStr"/>
      <c r="G257" s="309" t="inlineStr"/>
      <c r="H257" s="309" t="inlineStr"/>
    </row>
    <row r="258">
      <c r="A258" s="621" t="n">
        <v>256</v>
      </c>
      <c r="B258" s="309" t="n">
        <v>2.8</v>
      </c>
      <c r="C258" s="309" t="n">
        <v>2.8</v>
      </c>
      <c r="D258" s="309" t="inlineStr"/>
      <c r="E258" s="309" t="inlineStr"/>
      <c r="F258" s="309" t="inlineStr"/>
      <c r="G258" s="309" t="inlineStr"/>
      <c r="H258" s="309" t="inlineStr"/>
    </row>
    <row r="259">
      <c r="A259" s="621" t="n">
        <v>257</v>
      </c>
      <c r="B259" s="309" t="n">
        <v>2.4</v>
      </c>
      <c r="C259" s="309" t="n">
        <v>2.4</v>
      </c>
      <c r="D259" s="309" t="inlineStr"/>
      <c r="E259" s="309" t="inlineStr"/>
      <c r="F259" s="309" t="inlineStr"/>
      <c r="G259" s="309" t="inlineStr"/>
      <c r="H259" s="309" t="inlineStr"/>
    </row>
    <row r="260">
      <c r="A260" s="621" t="n">
        <v>258</v>
      </c>
      <c r="B260" s="309" t="n">
        <v>1.5</v>
      </c>
      <c r="C260" s="309" t="n">
        <v>1.5</v>
      </c>
      <c r="D260" s="309" t="inlineStr"/>
      <c r="E260" s="309" t="inlineStr"/>
      <c r="F260" s="309" t="inlineStr"/>
      <c r="G260" s="309" t="inlineStr"/>
      <c r="H260" s="309" t="inlineStr"/>
    </row>
    <row r="261">
      <c r="A261" s="621" t="n">
        <v>259</v>
      </c>
      <c r="B261" s="309" t="n">
        <v>1.8</v>
      </c>
      <c r="C261" s="309" t="n">
        <v>1.8</v>
      </c>
      <c r="D261" s="309" t="inlineStr"/>
      <c r="E261" s="309" t="inlineStr"/>
      <c r="F261" s="309" t="inlineStr"/>
      <c r="G261" s="309" t="inlineStr"/>
      <c r="H261" s="309" t="inlineStr"/>
    </row>
    <row r="262">
      <c r="A262" s="621" t="n">
        <v>260</v>
      </c>
      <c r="B262" s="309" t="n">
        <v>3.4</v>
      </c>
      <c r="C262" s="309" t="n">
        <v>3.4</v>
      </c>
      <c r="D262" s="309" t="inlineStr"/>
      <c r="E262" s="309" t="inlineStr"/>
      <c r="F262" s="309" t="inlineStr"/>
      <c r="G262" s="309" t="inlineStr"/>
      <c r="H262" s="309" t="inlineStr"/>
    </row>
    <row r="263">
      <c r="A263" s="621" t="n">
        <v>261</v>
      </c>
      <c r="B263" s="309" t="n">
        <v>2</v>
      </c>
      <c r="C263" s="309" t="n">
        <v>2</v>
      </c>
      <c r="D263" s="309" t="inlineStr"/>
      <c r="E263" s="309" t="inlineStr"/>
      <c r="F263" s="309" t="inlineStr"/>
      <c r="G263" s="309" t="inlineStr"/>
      <c r="H263" s="309" t="inlineStr"/>
    </row>
    <row r="264">
      <c r="A264" s="621" t="n">
        <v>262</v>
      </c>
      <c r="B264" s="309" t="n">
        <v>9.6</v>
      </c>
      <c r="C264" s="309" t="n">
        <v>9.6</v>
      </c>
      <c r="D264" s="309" t="inlineStr"/>
      <c r="E264" s="309" t="inlineStr"/>
      <c r="F264" s="309" t="inlineStr"/>
      <c r="G264" s="309" t="inlineStr"/>
      <c r="H264" s="309" t="inlineStr"/>
    </row>
    <row r="265">
      <c r="A265" s="621" t="n">
        <v>263</v>
      </c>
      <c r="B265" s="309" t="n">
        <v>13.8</v>
      </c>
      <c r="C265" s="309" t="n">
        <v>13.8</v>
      </c>
      <c r="D265" s="309" t="inlineStr"/>
      <c r="E265" s="309" t="inlineStr"/>
      <c r="F265" s="309" t="inlineStr"/>
      <c r="G265" s="309" t="inlineStr"/>
      <c r="H265" s="309" t="inlineStr"/>
    </row>
    <row r="266">
      <c r="A266" s="621" t="n">
        <v>264</v>
      </c>
      <c r="B266" s="309" t="n">
        <v>4.42</v>
      </c>
      <c r="C266" s="309" t="n">
        <v>4.42</v>
      </c>
      <c r="D266" s="309" t="inlineStr"/>
      <c r="E266" s="309" t="inlineStr"/>
      <c r="F266" s="309" t="inlineStr"/>
      <c r="G266" s="309" t="inlineStr"/>
      <c r="H266" s="309" t="inlineStr"/>
    </row>
    <row r="267">
      <c r="A267" s="621" t="n">
        <v>265</v>
      </c>
      <c r="B267" s="309" t="n">
        <v>7.1</v>
      </c>
      <c r="C267" s="309" t="n">
        <v>7.1</v>
      </c>
      <c r="D267" s="309" t="inlineStr"/>
      <c r="E267" s="309" t="inlineStr"/>
      <c r="F267" s="309" t="inlineStr"/>
      <c r="G267" s="309" t="inlineStr"/>
      <c r="H267" s="309" t="inlineStr"/>
    </row>
    <row r="268">
      <c r="A268" s="621" t="n">
        <v>266</v>
      </c>
      <c r="B268" s="309" t="n">
        <v>0.2</v>
      </c>
      <c r="C268" s="309" t="n">
        <v>0.2</v>
      </c>
      <c r="D268" s="309" t="inlineStr"/>
      <c r="E268" s="309" t="inlineStr"/>
      <c r="F268" s="309" t="inlineStr"/>
      <c r="G268" s="309" t="inlineStr"/>
      <c r="H268" s="309" t="inlineStr"/>
    </row>
    <row r="269">
      <c r="A269" s="621" t="n">
        <v>267</v>
      </c>
      <c r="B269" s="309" t="n">
        <v>0.13</v>
      </c>
      <c r="C269" s="309" t="n">
        <v>0.13</v>
      </c>
      <c r="D269" s="309" t="inlineStr"/>
      <c r="E269" s="309" t="inlineStr"/>
      <c r="F269" s="309" t="inlineStr"/>
      <c r="G269" s="309" t="inlineStr"/>
      <c r="H269" s="309" t="inlineStr"/>
    </row>
    <row r="270">
      <c r="A270" s="621" t="n">
        <v>268</v>
      </c>
      <c r="B270" s="309" t="n">
        <v>0.07000000000000001</v>
      </c>
      <c r="C270" s="309" t="n">
        <v>0.07000000000000001</v>
      </c>
      <c r="D270" s="309" t="inlineStr"/>
      <c r="E270" s="309" t="inlineStr"/>
      <c r="F270" s="309" t="inlineStr"/>
      <c r="G270" s="309" t="inlineStr"/>
      <c r="H270" s="309" t="inlineStr"/>
    </row>
    <row r="271">
      <c r="A271" s="621" t="n">
        <v>269</v>
      </c>
      <c r="B271" s="309" t="n">
        <v>1.64</v>
      </c>
      <c r="C271" s="309" t="n">
        <v>1.64</v>
      </c>
      <c r="D271" s="309" t="inlineStr"/>
      <c r="E271" s="309" t="inlineStr"/>
      <c r="F271" s="309" t="inlineStr"/>
      <c r="G271" s="309" t="inlineStr"/>
      <c r="H271" s="309" t="inlineStr"/>
    </row>
    <row r="272">
      <c r="A272" s="621" t="n">
        <v>270</v>
      </c>
      <c r="B272" s="309" t="n">
        <v>0.98</v>
      </c>
      <c r="C272" s="309" t="n">
        <v>0.98</v>
      </c>
      <c r="D272" s="309" t="inlineStr"/>
      <c r="E272" s="309" t="inlineStr"/>
      <c r="F272" s="309" t="inlineStr"/>
      <c r="G272" s="309" t="inlineStr"/>
      <c r="H272" s="309" t="inlineStr"/>
    </row>
    <row r="273">
      <c r="A273" s="621" t="n">
        <v>271</v>
      </c>
      <c r="B273" s="309" t="n">
        <v>1.365</v>
      </c>
      <c r="C273" s="309" t="n">
        <v>1.365</v>
      </c>
      <c r="D273" s="309" t="inlineStr"/>
      <c r="E273" s="309" t="inlineStr"/>
      <c r="F273" s="309" t="inlineStr"/>
      <c r="G273" s="309" t="inlineStr"/>
      <c r="H273" s="309" t="inlineStr"/>
    </row>
    <row r="274">
      <c r="A274" s="621" t="n">
        <v>272</v>
      </c>
      <c r="B274" s="309" t="n">
        <v>1.8</v>
      </c>
      <c r="C274" s="309" t="n">
        <v>1.8</v>
      </c>
      <c r="D274" s="309" t="inlineStr"/>
      <c r="E274" s="309" t="inlineStr"/>
      <c r="F274" s="309" t="inlineStr"/>
      <c r="G274" s="309" t="inlineStr"/>
      <c r="H274" s="309" t="inlineStr"/>
    </row>
    <row r="275">
      <c r="A275" s="621" t="n">
        <v>273</v>
      </c>
      <c r="B275" s="309" t="n">
        <v>3.9</v>
      </c>
      <c r="C275" s="309" t="n">
        <v>3.9</v>
      </c>
      <c r="D275" s="309" t="inlineStr"/>
      <c r="E275" s="309" t="inlineStr"/>
      <c r="F275" s="309" t="inlineStr"/>
      <c r="G275" s="309" t="inlineStr"/>
      <c r="H275" s="309" t="inlineStr"/>
    </row>
    <row r="276">
      <c r="A276" s="621" t="n">
        <v>274</v>
      </c>
      <c r="B276" s="309" t="n">
        <v>7.1</v>
      </c>
      <c r="C276" s="309" t="n">
        <v>7.1</v>
      </c>
      <c r="D276" s="309" t="inlineStr"/>
      <c r="E276" s="309" t="inlineStr"/>
      <c r="F276" s="309" t="inlineStr"/>
      <c r="G276" s="309" t="inlineStr"/>
      <c r="H276" s="309" t="inlineStr"/>
    </row>
    <row r="277">
      <c r="A277" s="621" t="n">
        <v>275</v>
      </c>
      <c r="B277" s="309" t="n">
        <v>9.199999999999999</v>
      </c>
      <c r="C277" s="309" t="n">
        <v>9.199999999999999</v>
      </c>
      <c r="D277" s="309" t="inlineStr"/>
      <c r="E277" s="309" t="inlineStr"/>
      <c r="F277" s="309" t="inlineStr"/>
      <c r="G277" s="309" t="inlineStr"/>
      <c r="H277" s="309" t="inlineStr"/>
    </row>
    <row r="278">
      <c r="A278" s="621" t="n">
        <v>276</v>
      </c>
      <c r="B278" s="309" t="n">
        <v>10.3</v>
      </c>
      <c r="C278" s="309" t="n">
        <v>10.3</v>
      </c>
      <c r="D278" s="309" t="inlineStr"/>
      <c r="E278" s="309" t="inlineStr"/>
      <c r="F278" s="309" t="inlineStr"/>
      <c r="G278" s="309" t="inlineStr"/>
      <c r="H278" s="309" t="inlineStr"/>
    </row>
    <row r="279">
      <c r="A279" s="621" t="n">
        <v>277</v>
      </c>
      <c r="B279" s="309" t="n">
        <v>8</v>
      </c>
      <c r="C279" s="309" t="n">
        <v>8</v>
      </c>
      <c r="D279" s="309" t="inlineStr"/>
      <c r="E279" s="309" t="inlineStr"/>
      <c r="F279" s="309" t="inlineStr"/>
      <c r="G279" s="309" t="inlineStr"/>
      <c r="H279" s="309" t="inlineStr"/>
    </row>
    <row r="280">
      <c r="A280" s="621" t="n">
        <v>278</v>
      </c>
      <c r="B280" s="309" t="inlineStr"/>
      <c r="C280" s="309" t="n">
        <v>7.995347757325471</v>
      </c>
      <c r="D280" s="309" t="inlineStr">
        <is>
          <t>{'Cu', 'aust_temp', 'ausf_czas', 'Mo', 'aust_czas', 'Ni', 'grubosc', 'Mn'}</t>
        </is>
      </c>
      <c r="E280" s="309" t="n">
        <v>18</v>
      </c>
      <c r="F280" s="309" t="inlineStr">
        <is>
          <t>['K']</t>
        </is>
      </c>
      <c r="G280" s="309" t="inlineStr">
        <is>
          <t>[0.8349568967265824]</t>
        </is>
      </c>
      <c r="H280" s="309" t="inlineStr">
        <is>
          <t>[2.1, 11.1]</t>
        </is>
      </c>
    </row>
    <row r="281">
      <c r="A281" s="621" t="n">
        <v>279</v>
      </c>
      <c r="B281" s="309" t="inlineStr"/>
      <c r="C281" s="309" t="n">
        <v>8.27546138188988</v>
      </c>
      <c r="D281" s="309" t="inlineStr">
        <is>
          <t>{'Cu', 'aust_temp', 'ausf_czas', 'Mo', 'aust_czas', 'Ni', 'grubosc', 'Mn'}</t>
        </is>
      </c>
      <c r="E281" s="309" t="n">
        <v>18</v>
      </c>
      <c r="F281" s="309" t="inlineStr">
        <is>
          <t>['K']</t>
        </is>
      </c>
      <c r="G281" s="309" t="inlineStr">
        <is>
          <t>[0.871111110148037]</t>
        </is>
      </c>
      <c r="H281" s="309" t="inlineStr">
        <is>
          <t>[2.1, 11.1]</t>
        </is>
      </c>
    </row>
    <row r="282">
      <c r="A282" s="621" t="n">
        <v>280</v>
      </c>
      <c r="B282" s="309" t="inlineStr"/>
      <c r="C282" s="309" t="n">
        <v>8.396706154243155</v>
      </c>
      <c r="D282" s="309" t="inlineStr">
        <is>
          <t>{'Cu', 'aust_temp', 'ausf_czas', 'Mo', 'aust_czas', 'Ni', 'grubosc', 'Mn'}</t>
        </is>
      </c>
      <c r="E282" s="309" t="n">
        <v>18</v>
      </c>
      <c r="F282" s="309" t="inlineStr">
        <is>
          <t>['K']</t>
        </is>
      </c>
      <c r="G282" s="309" t="inlineStr">
        <is>
          <t>[0.8711111101480371]</t>
        </is>
      </c>
      <c r="H282" s="309" t="inlineStr">
        <is>
          <t>[2.1, 11.1]</t>
        </is>
      </c>
    </row>
    <row r="283">
      <c r="A283" s="621" t="n">
        <v>281</v>
      </c>
      <c r="B283" s="309" t="inlineStr"/>
      <c r="C283" s="309" t="n">
        <v>8.734020971391878</v>
      </c>
      <c r="D283" s="309" t="inlineStr">
        <is>
          <t>{'Cu', 'aust_temp', 'ausf_czas', 'Mo', 'aust_czas', 'Ni', 'grubosc', 'Mn'}</t>
        </is>
      </c>
      <c r="E283" s="309" t="n">
        <v>16</v>
      </c>
      <c r="F283" s="309" t="inlineStr">
        <is>
          <t>['K']</t>
        </is>
      </c>
      <c r="G283" s="309" t="inlineStr">
        <is>
          <t>[0.7769022511230846]</t>
        </is>
      </c>
      <c r="H283" s="309" t="inlineStr">
        <is>
          <t>[4.2, 11.1]</t>
        </is>
      </c>
    </row>
    <row r="284">
      <c r="A284" s="621" t="n">
        <v>282</v>
      </c>
      <c r="B284" s="309" t="inlineStr"/>
      <c r="C284" s="309" t="n">
        <v>6.944012416756952</v>
      </c>
      <c r="D284" s="309" t="inlineStr">
        <is>
          <t>{'Cu', 'aust_temp', 'ausf_czas', 'Mo', 'aust_czas', 'Ni', 'grubosc', 'Mn'}</t>
        </is>
      </c>
      <c r="E284" s="309" t="n">
        <v>15</v>
      </c>
      <c r="F284" s="309" t="inlineStr">
        <is>
          <t>['K']</t>
        </is>
      </c>
      <c r="G284" s="309" t="inlineStr">
        <is>
          <t>[0.8316723388128959]</t>
        </is>
      </c>
      <c r="H284" s="309" t="inlineStr">
        <is>
          <t>[4.2, 11.1]</t>
        </is>
      </c>
    </row>
    <row r="285">
      <c r="A285" s="621" t="n">
        <v>283</v>
      </c>
      <c r="B285" s="309" t="inlineStr"/>
      <c r="C285" s="309" t="n">
        <v>7.920759258550224</v>
      </c>
      <c r="D285" s="309" t="inlineStr">
        <is>
          <t>{'Cu', 'aust_temp', 'ausf_czas', 'Mo', 'aust_czas', 'Ni', 'grubosc', 'Mn'}</t>
        </is>
      </c>
      <c r="E285" s="309" t="n">
        <v>15</v>
      </c>
      <c r="F285" s="309" t="inlineStr">
        <is>
          <t>['K']</t>
        </is>
      </c>
      <c r="G285" s="309" t="inlineStr">
        <is>
          <t>[0.735701127255524]</t>
        </is>
      </c>
      <c r="H285" s="309" t="inlineStr">
        <is>
          <t>[3.4, 11.0]</t>
        </is>
      </c>
    </row>
    <row r="286">
      <c r="A286" s="621" t="n">
        <v>284</v>
      </c>
      <c r="B286" s="309" t="inlineStr"/>
      <c r="C286" s="309" t="n">
        <v>8.77582489281847</v>
      </c>
      <c r="D286" s="309" t="inlineStr">
        <is>
          <t>{'Cu', 'aust_temp', 'ausf_czas', 'Mo', 'aust_czas', 'Ni', 'grubosc', 'Mn'}</t>
        </is>
      </c>
      <c r="E286" s="309" t="n">
        <v>15</v>
      </c>
      <c r="F286" s="309" t="inlineStr">
        <is>
          <t>['K']</t>
        </is>
      </c>
      <c r="G286" s="309" t="inlineStr">
        <is>
          <t>[0.735701127255524]</t>
        </is>
      </c>
      <c r="H286" s="309" t="inlineStr">
        <is>
          <t>[3.4, 11.0]</t>
        </is>
      </c>
    </row>
    <row r="287">
      <c r="A287" s="621" t="n">
        <v>285</v>
      </c>
      <c r="B287" s="309" t="inlineStr"/>
      <c r="C287" s="309" t="n">
        <v>5.945207454560371</v>
      </c>
      <c r="D287" s="309" t="inlineStr">
        <is>
          <t>{'Cu', 'aust_temp', 'ausf_czas', 'Mo', 'aust_czas', 'Ni', 'grubosc', 'Mn'}</t>
        </is>
      </c>
      <c r="E287" s="309" t="n">
        <v>18</v>
      </c>
      <c r="F287" s="309" t="inlineStr">
        <is>
          <t>['K']</t>
        </is>
      </c>
      <c r="G287" s="309" t="inlineStr">
        <is>
          <t>[0.8349568967265824]</t>
        </is>
      </c>
      <c r="H287" s="309" t="inlineStr">
        <is>
          <t>[2.1, 11.1]</t>
        </is>
      </c>
    </row>
    <row r="288">
      <c r="A288" s="621" t="n">
        <v>286</v>
      </c>
      <c r="B288" s="309" t="inlineStr"/>
      <c r="C288" s="309" t="n">
        <v>8.356291230125397</v>
      </c>
      <c r="D288" s="309" t="inlineStr">
        <is>
          <t>{'Cu', 'aust_temp', 'ausf_czas', 'Mo', 'aust_czas', 'Ni', 'grubosc', 'Mn'}</t>
        </is>
      </c>
      <c r="E288" s="309" t="n">
        <v>18</v>
      </c>
      <c r="F288" s="309" t="inlineStr">
        <is>
          <t>['K']</t>
        </is>
      </c>
      <c r="G288" s="309" t="inlineStr">
        <is>
          <t>[0.871111110148037]</t>
        </is>
      </c>
      <c r="H288" s="309" t="inlineStr">
        <is>
          <t>[2.1, 11.1]</t>
        </is>
      </c>
    </row>
    <row r="289">
      <c r="A289" s="621" t="n">
        <v>287</v>
      </c>
      <c r="B289" s="309" t="inlineStr"/>
      <c r="C289" s="309" t="n">
        <v>8.922100167774014</v>
      </c>
      <c r="D289" s="309" t="inlineStr">
        <is>
          <t>{'Cu', 'aust_temp', 'ausf_czas', 'Mo', 'aust_czas', 'Ni', 'grubosc', 'Mn'}</t>
        </is>
      </c>
      <c r="E289" s="309" t="n">
        <v>18</v>
      </c>
      <c r="F289" s="309" t="inlineStr">
        <is>
          <t>['K']</t>
        </is>
      </c>
      <c r="G289" s="309" t="inlineStr">
        <is>
          <t>[0.8711111101480371]</t>
        </is>
      </c>
      <c r="H289" s="309" t="inlineStr">
        <is>
          <t>[2.1, 11.1]</t>
        </is>
      </c>
    </row>
    <row r="290">
      <c r="A290" s="621" t="n">
        <v>288</v>
      </c>
      <c r="B290" s="309" t="inlineStr"/>
      <c r="C290" s="309" t="n">
        <v>9.021222437643772</v>
      </c>
      <c r="D290" s="309" t="inlineStr">
        <is>
          <t>{'Cu', 'aust_temp', 'ausf_czas', 'Mo', 'aust_czas', 'Ni', 'grubosc', 'Mn'}</t>
        </is>
      </c>
      <c r="E290" s="309" t="n">
        <v>16</v>
      </c>
      <c r="F290" s="309" t="inlineStr">
        <is>
          <t>['K']</t>
        </is>
      </c>
      <c r="G290" s="309" t="inlineStr">
        <is>
          <t>[0.7769022511230846]</t>
        </is>
      </c>
      <c r="H290" s="309" t="inlineStr">
        <is>
          <t>[4.2, 11.1]</t>
        </is>
      </c>
    </row>
    <row r="291">
      <c r="A291" s="621" t="n">
        <v>289</v>
      </c>
      <c r="B291" s="309" t="inlineStr"/>
      <c r="C291" s="309" t="n">
        <v>9.036346463332258</v>
      </c>
      <c r="D291" s="309" t="inlineStr">
        <is>
          <t>{'Cu', 'aust_temp', 'ausf_czas', 'Mo', 'aust_czas', 'Ni', 'grubosc', 'Mn'}</t>
        </is>
      </c>
      <c r="E291" s="309" t="n">
        <v>15</v>
      </c>
      <c r="F291" s="309" t="inlineStr">
        <is>
          <t>['K']</t>
        </is>
      </c>
      <c r="G291" s="309" t="inlineStr">
        <is>
          <t>[0.8316723388128959]</t>
        </is>
      </c>
      <c r="H291" s="309" t="inlineStr">
        <is>
          <t>[4.2, 11.1]</t>
        </is>
      </c>
    </row>
    <row r="292">
      <c r="A292" s="621" t="n">
        <v>290</v>
      </c>
      <c r="B292" s="309" t="inlineStr"/>
      <c r="C292" s="309" t="n">
        <v>9.047891230994729</v>
      </c>
      <c r="D292" s="309" t="inlineStr">
        <is>
          <t>{'Cu', 'aust_temp', 'ausf_czas', 'Mo', 'aust_czas', 'Ni', 'grubosc', 'Mn'}</t>
        </is>
      </c>
      <c r="E292" s="309" t="n">
        <v>15</v>
      </c>
      <c r="F292" s="309" t="inlineStr">
        <is>
          <t>['K']</t>
        </is>
      </c>
      <c r="G292" s="309" t="inlineStr">
        <is>
          <t>[0.735701127255524]</t>
        </is>
      </c>
      <c r="H292" s="309" t="inlineStr">
        <is>
          <t>[3.4, 11.0]</t>
        </is>
      </c>
    </row>
    <row r="293">
      <c r="A293" s="621" t="n">
        <v>291</v>
      </c>
      <c r="B293" s="309" t="inlineStr"/>
      <c r="C293" s="309" t="n">
        <v>9.242224329692057</v>
      </c>
      <c r="D293" s="309" t="inlineStr">
        <is>
          <t>{'Cu', 'aust_temp', 'ausf_czas', 'Mo', 'aust_czas', 'Ni', 'grubosc', 'Mn'}</t>
        </is>
      </c>
      <c r="E293" s="309" t="n">
        <v>15</v>
      </c>
      <c r="F293" s="309" t="inlineStr">
        <is>
          <t>['K']</t>
        </is>
      </c>
      <c r="G293" s="309" t="inlineStr">
        <is>
          <t>[0.735701127255524]</t>
        </is>
      </c>
      <c r="H293" s="309" t="inlineStr">
        <is>
          <t>[3.4, 11.0]</t>
        </is>
      </c>
    </row>
    <row r="294">
      <c r="A294" s="621" t="n">
        <v>292</v>
      </c>
      <c r="B294" s="309" t="inlineStr"/>
      <c r="C294" s="309" t="n">
        <v>7.175291636219431</v>
      </c>
      <c r="D294" s="309" t="inlineStr">
        <is>
          <t>{'Cu', 'aust_temp', 'ausf_czas', 'Mo', 'aust_czas', 'Ni', 'grubosc', 'Mn'}</t>
        </is>
      </c>
      <c r="E294" s="309" t="n">
        <v>18</v>
      </c>
      <c r="F294" s="309" t="inlineStr">
        <is>
          <t>['K']</t>
        </is>
      </c>
      <c r="G294" s="309" t="inlineStr">
        <is>
          <t>[0.8349568967265824]</t>
        </is>
      </c>
      <c r="H294" s="309" t="inlineStr">
        <is>
          <t>[2.1, 11.1]</t>
        </is>
      </c>
    </row>
    <row r="295">
      <c r="A295" s="621" t="n">
        <v>293</v>
      </c>
      <c r="B295" s="309" t="inlineStr"/>
      <c r="C295" s="309" t="n">
        <v>10.13454789130677</v>
      </c>
      <c r="D295" s="309" t="inlineStr">
        <is>
          <t>{'Cu', 'aust_temp', 'ausf_czas', 'Mo', 'aust_czas', 'Ni', 'grubosc', 'Mn'}</t>
        </is>
      </c>
      <c r="E295" s="309" t="n">
        <v>18</v>
      </c>
      <c r="F295" s="309" t="inlineStr">
        <is>
          <t>['K']</t>
        </is>
      </c>
      <c r="G295" s="309" t="inlineStr">
        <is>
          <t>[0.871111110148037]</t>
        </is>
      </c>
      <c r="H295" s="309" t="inlineStr">
        <is>
          <t>[2.1, 11.1]</t>
        </is>
      </c>
    </row>
    <row r="296">
      <c r="A296" s="621" t="n">
        <v>294</v>
      </c>
      <c r="B296" s="309" t="inlineStr"/>
      <c r="C296" s="309" t="n">
        <v>10.21537773954228</v>
      </c>
      <c r="D296" s="309" t="inlineStr">
        <is>
          <t>{'Cu', 'aust_temp', 'ausf_czas', 'Mo', 'aust_czas', 'Ni', 'grubosc', 'Mn'}</t>
        </is>
      </c>
      <c r="E296" s="309" t="n">
        <v>18</v>
      </c>
      <c r="F296" s="309" t="inlineStr">
        <is>
          <t>['K']</t>
        </is>
      </c>
      <c r="G296" s="309" t="inlineStr">
        <is>
          <t>[0.8711111101480371]</t>
        </is>
      </c>
      <c r="H296" s="309" t="inlineStr">
        <is>
          <t>[2.1, 11.1]</t>
        </is>
      </c>
    </row>
    <row r="297">
      <c r="A297" s="621" t="n">
        <v>295</v>
      </c>
      <c r="B297" s="309" t="inlineStr"/>
      <c r="C297" s="309" t="n">
        <v>9.595625370147559</v>
      </c>
      <c r="D297" s="309" t="inlineStr">
        <is>
          <t>{'Cu', 'aust_temp', 'ausf_czas', 'Mo', 'aust_czas', 'Ni', 'grubosc', 'Mn'}</t>
        </is>
      </c>
      <c r="E297" s="309" t="n">
        <v>16</v>
      </c>
      <c r="F297" s="309" t="inlineStr">
        <is>
          <t>['K']</t>
        </is>
      </c>
      <c r="G297" s="309" t="inlineStr">
        <is>
          <t>[0.7769022511230846]</t>
        </is>
      </c>
      <c r="H297" s="309" t="inlineStr">
        <is>
          <t>[4.2, 11.1]</t>
        </is>
      </c>
    </row>
    <row r="298">
      <c r="A298" s="621" t="n">
        <v>296</v>
      </c>
      <c r="B298" s="309" t="n">
        <v>9.1</v>
      </c>
      <c r="C298" s="309" t="n">
        <v>9.1</v>
      </c>
      <c r="D298" s="309" t="inlineStr"/>
      <c r="E298" s="309" t="inlineStr"/>
      <c r="F298" s="309" t="inlineStr"/>
      <c r="G298" s="309" t="inlineStr"/>
      <c r="H298" s="309" t="inlineStr"/>
    </row>
    <row r="299">
      <c r="A299" s="621" t="n">
        <v>297</v>
      </c>
      <c r="B299" s="309" t="inlineStr"/>
      <c r="C299" s="309" t="n">
        <v>9.553157287607782</v>
      </c>
      <c r="D299" s="309" t="inlineStr">
        <is>
          <t>{'Cu', 'aust_temp', 'ausf_czas', 'Mo', 'aust_czas', 'Ni', 'grubosc', 'Mn'}</t>
        </is>
      </c>
      <c r="E299" s="309" t="n">
        <v>15</v>
      </c>
      <c r="F299" s="309" t="inlineStr">
        <is>
          <t>['K']</t>
        </is>
      </c>
      <c r="G299" s="309" t="inlineStr">
        <is>
          <t>[0.735701127255524]</t>
        </is>
      </c>
      <c r="H299" s="309" t="inlineStr">
        <is>
          <t>[3.4, 11.0]</t>
        </is>
      </c>
    </row>
    <row r="300">
      <c r="A300" s="621" t="n">
        <v>298</v>
      </c>
      <c r="B300" s="309" t="inlineStr"/>
      <c r="C300" s="309" t="n">
        <v>9.475424048128851</v>
      </c>
      <c r="D300" s="309" t="inlineStr">
        <is>
          <t>{'Cu', 'aust_temp', 'ausf_czas', 'Mo', 'aust_czas', 'Ni', 'grubosc', 'Mn'}</t>
        </is>
      </c>
      <c r="E300" s="309" t="n">
        <v>15</v>
      </c>
      <c r="F300" s="309" t="inlineStr">
        <is>
          <t>['K']</t>
        </is>
      </c>
      <c r="G300" s="309" t="inlineStr">
        <is>
          <t>[0.735701127255524]</t>
        </is>
      </c>
      <c r="H300" s="309" t="inlineStr">
        <is>
          <t>[3.4, 11.0]</t>
        </is>
      </c>
    </row>
    <row r="301">
      <c r="A301" s="621" t="n">
        <v>299</v>
      </c>
      <c r="B301" s="309" t="inlineStr"/>
      <c r="C301" s="309" t="n">
        <v>7.544316890717149</v>
      </c>
      <c r="D301" s="309" t="inlineStr">
        <is>
          <t>{'Cu', 'aust_temp', 'ausf_czas', 'Mo', 'aust_czas', 'Ni', 'grubosc', 'Mn'}</t>
        </is>
      </c>
      <c r="E301" s="309" t="n">
        <v>18</v>
      </c>
      <c r="F301" s="309" t="inlineStr">
        <is>
          <t>['K']</t>
        </is>
      </c>
      <c r="G301" s="309" t="inlineStr">
        <is>
          <t>[0.8349568967265824]</t>
        </is>
      </c>
      <c r="H301" s="309" t="inlineStr">
        <is>
          <t>[2.1, 11.1]</t>
        </is>
      </c>
    </row>
    <row r="302">
      <c r="A302" s="621" t="n">
        <v>300</v>
      </c>
      <c r="B302" s="309" t="inlineStr"/>
      <c r="C302" s="309" t="n">
        <v>10.41745236013108</v>
      </c>
      <c r="D302" s="309" t="inlineStr">
        <is>
          <t>{'Cu', 'aust_temp', 'ausf_czas', 'Mo', 'aust_czas', 'Ni', 'grubosc', 'Mn'}</t>
        </is>
      </c>
      <c r="E302" s="309" t="n">
        <v>18</v>
      </c>
      <c r="F302" s="309" t="inlineStr">
        <is>
          <t>['K']</t>
        </is>
      </c>
      <c r="G302" s="309" t="inlineStr">
        <is>
          <t>[0.871111110148037]</t>
        </is>
      </c>
      <c r="H302" s="309" t="inlineStr">
        <is>
          <t>[2.1, 11.1]</t>
        </is>
      </c>
    </row>
    <row r="303">
      <c r="A303" s="621" t="n">
        <v>301</v>
      </c>
      <c r="B303" s="309" t="inlineStr"/>
      <c r="C303" s="309" t="n">
        <v>10.2962075877778</v>
      </c>
      <c r="D303" s="309" t="inlineStr">
        <is>
          <t>{'Cu', 'aust_temp', 'ausf_czas', 'Mo', 'aust_czas', 'Ni', 'grubosc', 'Mn'}</t>
        </is>
      </c>
      <c r="E303" s="309" t="n">
        <v>18</v>
      </c>
      <c r="F303" s="309" t="inlineStr">
        <is>
          <t>['K']</t>
        </is>
      </c>
      <c r="G303" s="309" t="inlineStr">
        <is>
          <t>[0.8711111101480371]</t>
        </is>
      </c>
      <c r="H303" s="309" t="inlineStr">
        <is>
          <t>[2.1, 11.1]</t>
        </is>
      </c>
    </row>
    <row r="304">
      <c r="A304" s="621" t="n">
        <v>302</v>
      </c>
      <c r="B304" s="309" t="inlineStr"/>
      <c r="C304" s="309" t="n">
        <v>9.308423903895665</v>
      </c>
      <c r="D304" s="309" t="inlineStr">
        <is>
          <t>{'Cu', 'aust_temp', 'ausf_czas', 'Mo', 'aust_czas', 'Ni', 'grubosc', 'Mn'}</t>
        </is>
      </c>
      <c r="E304" s="309" t="n">
        <v>16</v>
      </c>
      <c r="F304" s="309" t="inlineStr">
        <is>
          <t>['K']</t>
        </is>
      </c>
      <c r="G304" s="309" t="inlineStr">
        <is>
          <t>[0.7769022511230846]</t>
        </is>
      </c>
      <c r="H304" s="309" t="inlineStr">
        <is>
          <t>[4.2, 11.1]</t>
        </is>
      </c>
    </row>
    <row r="305">
      <c r="A305" s="621" t="n">
        <v>303</v>
      </c>
      <c r="B305" s="309" t="inlineStr"/>
      <c r="C305" s="309" t="n">
        <v>10.10684295227776</v>
      </c>
      <c r="D305" s="309" t="inlineStr">
        <is>
          <t>{'Cu', 'aust_temp', 'ausf_czas', 'Mo', 'aust_czas', 'Ni', 'grubosc', 'Mn'}</t>
        </is>
      </c>
      <c r="E305" s="309" t="n">
        <v>15</v>
      </c>
      <c r="F305" s="309" t="inlineStr">
        <is>
          <t>['K']</t>
        </is>
      </c>
      <c r="G305" s="309" t="inlineStr">
        <is>
          <t>[0.8316723388128959]</t>
        </is>
      </c>
      <c r="H305" s="309" t="inlineStr">
        <is>
          <t>[4.2, 11.1]</t>
        </is>
      </c>
    </row>
    <row r="306">
      <c r="A306" s="621" t="n">
        <v>304</v>
      </c>
      <c r="B306" s="309" t="inlineStr"/>
      <c r="C306" s="309" t="n">
        <v>9.009024611255263</v>
      </c>
      <c r="D306" s="309" t="inlineStr">
        <is>
          <t>{'Cu', 'aust_temp', 'ausf_czas', 'Mo', 'aust_czas', 'Ni', 'grubosc', 'Mn'}</t>
        </is>
      </c>
      <c r="E306" s="309" t="n">
        <v>15</v>
      </c>
      <c r="F306" s="309" t="inlineStr">
        <is>
          <t>['K']</t>
        </is>
      </c>
      <c r="G306" s="309" t="inlineStr">
        <is>
          <t>[0.735701127255524]</t>
        </is>
      </c>
      <c r="H306" s="309" t="inlineStr">
        <is>
          <t>[3.4, 11.0]</t>
        </is>
      </c>
    </row>
    <row r="307">
      <c r="A307" s="621" t="n">
        <v>305</v>
      </c>
      <c r="B307" s="309" t="inlineStr"/>
      <c r="C307" s="309" t="n">
        <v>7.065693624281979</v>
      </c>
      <c r="D307" s="309" t="inlineStr">
        <is>
          <t>{'Cu', 'aust_temp', 'ausf_czas', 'Mo', 'aust_czas', 'Ni', 'grubosc', 'Mn'}</t>
        </is>
      </c>
      <c r="E307" s="309" t="n">
        <v>15</v>
      </c>
      <c r="F307" s="309" t="inlineStr">
        <is>
          <t>['K']</t>
        </is>
      </c>
      <c r="G307" s="309" t="inlineStr">
        <is>
          <t>[0.735701127255524]</t>
        </is>
      </c>
      <c r="H307" s="309" t="inlineStr">
        <is>
          <t>[3.4, 11.0]</t>
        </is>
      </c>
    </row>
    <row r="308">
      <c r="A308" s="621" t="n">
        <v>306</v>
      </c>
      <c r="B308" s="309" t="inlineStr"/>
      <c r="C308" s="309" t="n">
        <v>5.207156945564936</v>
      </c>
      <c r="D308" s="309" t="inlineStr">
        <is>
          <t>{'Cu', 'aust_temp', 'ausf_czas', 'Mo', 'aust_czas', 'Ni', 'grubosc', 'Mn'}</t>
        </is>
      </c>
      <c r="E308" s="309" t="n">
        <v>18</v>
      </c>
      <c r="F308" s="309" t="inlineStr">
        <is>
          <t>['K']</t>
        </is>
      </c>
      <c r="G308" s="309" t="inlineStr">
        <is>
          <t>[0.8349568967265824]</t>
        </is>
      </c>
      <c r="H308" s="309" t="inlineStr">
        <is>
          <t>[2.1, 11.1]</t>
        </is>
      </c>
    </row>
    <row r="309">
      <c r="A309" s="621" t="n">
        <v>307</v>
      </c>
      <c r="B309" s="309" t="inlineStr"/>
      <c r="C309" s="309" t="n">
        <v>5.971810707177649</v>
      </c>
      <c r="D309" s="309" t="inlineStr">
        <is>
          <t>{'Cu', 'aust_temp', 'ausf_czas', 'Mo', 'aust_czas', 'Ni', 'grubosc', 'Mn'}</t>
        </is>
      </c>
      <c r="E309" s="309" t="n">
        <v>18</v>
      </c>
      <c r="F309" s="309" t="inlineStr">
        <is>
          <t>['K']</t>
        </is>
      </c>
      <c r="G309" s="309" t="inlineStr">
        <is>
          <t>[0.871111110148037]</t>
        </is>
      </c>
      <c r="H309" s="309" t="inlineStr">
        <is>
          <t>[2.1, 11.1]</t>
        </is>
      </c>
    </row>
    <row r="310">
      <c r="A310" s="621" t="n">
        <v>308</v>
      </c>
      <c r="B310" s="309" t="inlineStr"/>
      <c r="C310" s="309" t="n">
        <v>6.335545024237474</v>
      </c>
      <c r="D310" s="309" t="inlineStr">
        <is>
          <t>{'Cu', 'aust_temp', 'ausf_czas', 'Mo', 'aust_czas', 'Ni', 'grubosc', 'Mn'}</t>
        </is>
      </c>
      <c r="E310" s="309" t="n">
        <v>18</v>
      </c>
      <c r="F310" s="309" t="inlineStr">
        <is>
          <t>['K']</t>
        </is>
      </c>
      <c r="G310" s="309" t="inlineStr">
        <is>
          <t>[0.8711111101480371]</t>
        </is>
      </c>
      <c r="H310" s="309" t="inlineStr">
        <is>
          <t>[2.1, 11.1]</t>
        </is>
      </c>
    </row>
    <row r="311">
      <c r="A311" s="621" t="n">
        <v>309</v>
      </c>
      <c r="B311" s="309" t="inlineStr"/>
      <c r="C311" s="309" t="n">
        <v>6.915078351796551</v>
      </c>
      <c r="D311" s="309" t="inlineStr">
        <is>
          <t>{'Cu', 'aust_temp', 'ausf_czas', 'Mo', 'aust_czas', 'Ni', 'grubosc', 'Mn'}</t>
        </is>
      </c>
      <c r="E311" s="309" t="n">
        <v>16</v>
      </c>
      <c r="F311" s="309" t="inlineStr">
        <is>
          <t>['K']</t>
        </is>
      </c>
      <c r="G311" s="309" t="inlineStr">
        <is>
          <t>[0.7769022511230846]</t>
        </is>
      </c>
      <c r="H311" s="309" t="inlineStr">
        <is>
          <t>[4.2, 11.1]</t>
        </is>
      </c>
    </row>
    <row r="312">
      <c r="A312" s="621" t="n">
        <v>310</v>
      </c>
      <c r="B312" s="309" t="inlineStr"/>
      <c r="C312" s="309" t="n">
        <v>7.673896386492524</v>
      </c>
      <c r="D312" s="309" t="inlineStr">
        <is>
          <t>{'Cu', 'aust_temp', 'ausf_czas', 'Mo', 'aust_czas', 'Ni', 'grubosc', 'Mn'}</t>
        </is>
      </c>
      <c r="E312" s="309" t="n">
        <v>15</v>
      </c>
      <c r="F312" s="309" t="inlineStr">
        <is>
          <t>['K']</t>
        </is>
      </c>
      <c r="G312" s="309" t="inlineStr">
        <is>
          <t>[0.8316723388128959]</t>
        </is>
      </c>
      <c r="H312" s="309" t="inlineStr">
        <is>
          <t>[4.2, 11.1]</t>
        </is>
      </c>
    </row>
    <row r="313">
      <c r="A313" s="621" t="n">
        <v>311</v>
      </c>
      <c r="B313" s="309" t="inlineStr"/>
      <c r="C313" s="309" t="n">
        <v>8.270558836205415</v>
      </c>
      <c r="D313" s="309" t="inlineStr">
        <is>
          <t>{'Cu', 'aust_temp', 'ausf_czas', 'Mo', 'aust_czas', 'Ni', 'grubosc', 'Mn'}</t>
        </is>
      </c>
      <c r="E313" s="309" t="n">
        <v>15</v>
      </c>
      <c r="F313" s="309" t="inlineStr">
        <is>
          <t>['K']</t>
        </is>
      </c>
      <c r="G313" s="309" t="inlineStr">
        <is>
          <t>[0.735701127255524]</t>
        </is>
      </c>
      <c r="H313" s="309" t="inlineStr">
        <is>
          <t>[3.4, 11.0]</t>
        </is>
      </c>
    </row>
    <row r="314">
      <c r="A314" s="621" t="n">
        <v>312</v>
      </c>
      <c r="B314" s="309" t="inlineStr"/>
      <c r="C314" s="309" t="n">
        <v>8.464891934902745</v>
      </c>
      <c r="D314" s="309" t="inlineStr">
        <is>
          <t>{'Cu', 'aust_temp', 'ausf_czas', 'Mo', 'aust_czas', 'Ni', 'grubosc', 'Mn'}</t>
        </is>
      </c>
      <c r="E314" s="309" t="n">
        <v>15</v>
      </c>
      <c r="F314" s="309" t="inlineStr">
        <is>
          <t>['K']</t>
        </is>
      </c>
      <c r="G314" s="309" t="inlineStr">
        <is>
          <t>[0.735701127255524]</t>
        </is>
      </c>
      <c r="H314" s="309" t="inlineStr">
        <is>
          <t>[3.4, 11.0]</t>
        </is>
      </c>
    </row>
    <row r="315">
      <c r="A315" s="621" t="n">
        <v>313</v>
      </c>
      <c r="B315" s="309" t="inlineStr"/>
      <c r="C315" s="309" t="n">
        <v>3.005258220734194</v>
      </c>
      <c r="D315" s="309" t="inlineStr">
        <is>
          <t>{'Cu', 'aust_temp', 'ausf_czas', 'Mo', 'aust_czas', 'Ni', 'grubosc', 'Mn'}</t>
        </is>
      </c>
      <c r="E315" s="309" t="n">
        <v>19</v>
      </c>
      <c r="F315" s="309" t="inlineStr">
        <is>
          <t>['K']</t>
        </is>
      </c>
      <c r="G315" s="309" t="inlineStr">
        <is>
          <t>[0.8505275828152203]</t>
        </is>
      </c>
      <c r="H315" s="309" t="inlineStr">
        <is>
          <t>[2.1, 11.1]</t>
        </is>
      </c>
    </row>
    <row r="316">
      <c r="A316" s="621" t="n">
        <v>314</v>
      </c>
      <c r="B316" s="309" t="inlineStr"/>
      <c r="C316" s="309" t="n">
        <v>5.531172159186641</v>
      </c>
      <c r="D316" s="309" t="inlineStr">
        <is>
          <t>{'Cu', 'aust_temp', 'ausf_czas', 'Mo', 'aust_czas', 'Ni', 'grubosc', 'Mn'}</t>
        </is>
      </c>
      <c r="E316" s="309" t="n">
        <v>19</v>
      </c>
      <c r="F316" s="309" t="inlineStr">
        <is>
          <t>['K']</t>
        </is>
      </c>
      <c r="G316" s="309" t="inlineStr">
        <is>
          <t>[0.8235475661199017]</t>
        </is>
      </c>
      <c r="H316" s="309" t="inlineStr">
        <is>
          <t>[2.1, 11.1]</t>
        </is>
      </c>
    </row>
    <row r="317">
      <c r="A317" s="621" t="n">
        <v>315</v>
      </c>
      <c r="B317" s="309" t="inlineStr"/>
      <c r="C317" s="309" t="n">
        <v>7.28982825588313</v>
      </c>
      <c r="D317" s="309" t="inlineStr">
        <is>
          <t>{'Cu', 'aust_temp', 'ausf_czas', 'Mo', 'aust_czas', 'Ni', 'grubosc', 'Mn'}</t>
        </is>
      </c>
      <c r="E317" s="309" t="n">
        <v>19</v>
      </c>
      <c r="F317" s="309" t="inlineStr">
        <is>
          <t>['K']</t>
        </is>
      </c>
      <c r="G317" s="309" t="inlineStr">
        <is>
          <t>[0.8729624764589711]</t>
        </is>
      </c>
      <c r="H317" s="309" t="inlineStr">
        <is>
          <t>[2.1, 11.1]</t>
        </is>
      </c>
    </row>
    <row r="318">
      <c r="A318" s="621" t="n">
        <v>316</v>
      </c>
      <c r="B318" s="309" t="inlineStr"/>
      <c r="C318" s="309" t="n">
        <v>7.270868466599922</v>
      </c>
      <c r="D318" s="309" t="inlineStr">
        <is>
          <t>{'Cu', 'aust_temp', 'ausf_czas', 'Mo', 'aust_czas', 'Ni', 'grubosc', 'Mn'}</t>
        </is>
      </c>
      <c r="E318" s="309" t="n">
        <v>17</v>
      </c>
      <c r="F318" s="309" t="inlineStr">
        <is>
          <t>['K']</t>
        </is>
      </c>
      <c r="G318" s="309" t="inlineStr">
        <is>
          <t>[0.7960956916539169]</t>
        </is>
      </c>
      <c r="H318" s="309" t="inlineStr">
        <is>
          <t>[4.2, 11.1]</t>
        </is>
      </c>
    </row>
    <row r="319">
      <c r="A319" s="621" t="n">
        <v>317</v>
      </c>
      <c r="B319" s="309" t="n">
        <v>4.2</v>
      </c>
      <c r="C319" s="309" t="n">
        <v>4.2</v>
      </c>
      <c r="D319" s="309" t="inlineStr"/>
      <c r="E319" s="309" t="inlineStr"/>
      <c r="F319" s="309" t="inlineStr"/>
      <c r="G319" s="309" t="inlineStr"/>
      <c r="H319" s="309" t="inlineStr"/>
    </row>
    <row r="320">
      <c r="A320" s="621" t="n">
        <v>318</v>
      </c>
      <c r="B320" s="309" t="inlineStr"/>
      <c r="C320" s="309" t="n">
        <v>7.10439955382953</v>
      </c>
      <c r="D320" s="309" t="inlineStr">
        <is>
          <t>{'Cu', 'aust_temp', 'ausf_czas', 'Mo', 'aust_czas', 'Ni', 'grubosc', 'Mn'}</t>
        </is>
      </c>
      <c r="E320" s="309" t="n">
        <v>17</v>
      </c>
      <c r="F320" s="309" t="inlineStr">
        <is>
          <t>['K']</t>
        </is>
      </c>
      <c r="G320" s="309" t="inlineStr">
        <is>
          <t>[0.7600858711975349]</t>
        </is>
      </c>
      <c r="H320" s="309" t="inlineStr">
        <is>
          <t>[3.4, 11.0]</t>
        </is>
      </c>
    </row>
    <row r="321">
      <c r="A321" s="621" t="n">
        <v>319</v>
      </c>
      <c r="B321" s="309" t="inlineStr"/>
      <c r="C321" s="309" t="n">
        <v>7.144528444538769</v>
      </c>
      <c r="D321" s="309" t="inlineStr">
        <is>
          <t>{'Cu', 'aust_temp', 'ausf_czas', 'Mo', 'aust_czas', 'Ni', 'grubosc', 'Mn'}</t>
        </is>
      </c>
      <c r="E321" s="309" t="n">
        <v>17</v>
      </c>
      <c r="F321" s="309" t="inlineStr">
        <is>
          <t>['K']</t>
        </is>
      </c>
      <c r="G321" s="309" t="inlineStr">
        <is>
          <t>[0.795183907835265]</t>
        </is>
      </c>
      <c r="H321" s="309" t="inlineStr">
        <is>
          <t>[3.4, 11.1]</t>
        </is>
      </c>
    </row>
    <row r="322">
      <c r="A322" s="621" t="n">
        <v>320</v>
      </c>
      <c r="B322" s="309" t="inlineStr"/>
      <c r="C322" s="309" t="n">
        <v>3.005258220734194</v>
      </c>
      <c r="D322" s="309" t="inlineStr">
        <is>
          <t>{'Cu', 'aust_temp', 'ausf_czas', 'Mo', 'aust_czas', 'Ni', 'grubosc', 'Mn'}</t>
        </is>
      </c>
      <c r="E322" s="309" t="n">
        <v>19</v>
      </c>
      <c r="F322" s="309" t="inlineStr">
        <is>
          <t>['K']</t>
        </is>
      </c>
      <c r="G322" s="309" t="inlineStr">
        <is>
          <t>[0.8505275828152203]</t>
        </is>
      </c>
      <c r="H322" s="309" t="inlineStr">
        <is>
          <t>[2.1, 11.1]</t>
        </is>
      </c>
    </row>
    <row r="323">
      <c r="A323" s="621" t="n">
        <v>321</v>
      </c>
      <c r="B323" s="309" t="inlineStr"/>
      <c r="C323" s="309" t="n">
        <v>5.95145547618291</v>
      </c>
      <c r="D323" s="309" t="inlineStr">
        <is>
          <t>{'Cu', 'aust_temp', 'ausf_czas', 'Mo', 'aust_czas', 'Ni', 'grubosc', 'Mn'}</t>
        </is>
      </c>
      <c r="E323" s="309" t="n">
        <v>19</v>
      </c>
      <c r="F323" s="309" t="inlineStr">
        <is>
          <t>['K']</t>
        </is>
      </c>
      <c r="G323" s="309" t="inlineStr">
        <is>
          <t>[0.8235475661199017]</t>
        </is>
      </c>
      <c r="H323" s="309" t="inlineStr">
        <is>
          <t>[2.1, 11.1]</t>
        </is>
      </c>
    </row>
    <row r="324">
      <c r="A324" s="621" t="n">
        <v>322</v>
      </c>
      <c r="B324" s="309" t="inlineStr"/>
      <c r="C324" s="309" t="n">
        <v>9.004848698896559</v>
      </c>
      <c r="D324" s="309" t="inlineStr">
        <is>
          <t>{'Cu', 'aust_temp', 'ausf_czas', 'Mo', 'aust_czas', 'Ni', 'grubosc', 'Mn'}</t>
        </is>
      </c>
      <c r="E324" s="309" t="n">
        <v>19</v>
      </c>
      <c r="F324" s="309" t="inlineStr">
        <is>
          <t>['K']</t>
        </is>
      </c>
      <c r="G324" s="309" t="inlineStr">
        <is>
          <t>[0.8729624764589711]</t>
        </is>
      </c>
      <c r="H324" s="309" t="inlineStr">
        <is>
          <t>[2.1, 11.1]</t>
        </is>
      </c>
    </row>
    <row r="325">
      <c r="A325" s="621" t="n">
        <v>323</v>
      </c>
      <c r="B325" s="309" t="inlineStr"/>
      <c r="C325" s="309" t="n">
        <v>8.919719928734393</v>
      </c>
      <c r="D325" s="309" t="inlineStr">
        <is>
          <t>{'Cu', 'aust_temp', 'ausf_czas', 'Mo', 'aust_czas', 'Ni', 'grubosc', 'Mn'}</t>
        </is>
      </c>
      <c r="E325" s="309" t="n">
        <v>17</v>
      </c>
      <c r="F325" s="309" t="inlineStr">
        <is>
          <t>['K']</t>
        </is>
      </c>
      <c r="G325" s="309" t="inlineStr">
        <is>
          <t>[0.7960956916539169]</t>
        </is>
      </c>
      <c r="H325" s="309" t="inlineStr">
        <is>
          <t>[4.2, 11.1]</t>
        </is>
      </c>
    </row>
    <row r="326">
      <c r="A326" s="621" t="n">
        <v>324</v>
      </c>
      <c r="B326" s="309" t="n">
        <v>7.7</v>
      </c>
      <c r="C326" s="309" t="n">
        <v>7.7</v>
      </c>
      <c r="D326" s="309" t="inlineStr"/>
      <c r="E326" s="309" t="inlineStr"/>
      <c r="F326" s="309" t="inlineStr"/>
      <c r="G326" s="309" t="inlineStr"/>
      <c r="H326" s="309" t="inlineStr"/>
    </row>
    <row r="327">
      <c r="A327" s="621" t="n">
        <v>325</v>
      </c>
      <c r="B327" s="309" t="inlineStr"/>
      <c r="C327" s="309" t="n">
        <v>8.429905383152381</v>
      </c>
      <c r="D327" s="309" t="inlineStr">
        <is>
          <t>{'Cu', 'aust_temp', 'ausf_czas', 'Mo', 'aust_czas', 'Ni', 'grubosc', 'Mn'}</t>
        </is>
      </c>
      <c r="E327" s="309" t="n">
        <v>17</v>
      </c>
      <c r="F327" s="309" t="inlineStr">
        <is>
          <t>['K']</t>
        </is>
      </c>
      <c r="G327" s="309" t="inlineStr">
        <is>
          <t>[0.7600858711975349]</t>
        </is>
      </c>
      <c r="H327" s="309" t="inlineStr">
        <is>
          <t>[3.4, 11.0]</t>
        </is>
      </c>
    </row>
    <row r="328">
      <c r="A328" s="621" t="n">
        <v>326</v>
      </c>
      <c r="B328" s="309" t="inlineStr"/>
      <c r="C328" s="309" t="n">
        <v>8.448785599546802</v>
      </c>
      <c r="D328" s="309" t="inlineStr">
        <is>
          <t>{'Cu', 'aust_temp', 'ausf_czas', 'Mo', 'aust_czas', 'Ni', 'grubosc', 'Mn'}</t>
        </is>
      </c>
      <c r="E328" s="309" t="n">
        <v>17</v>
      </c>
      <c r="F328" s="309" t="inlineStr">
        <is>
          <t>['K']</t>
        </is>
      </c>
      <c r="G328" s="309" t="inlineStr">
        <is>
          <t>[0.795183907835265]</t>
        </is>
      </c>
      <c r="H328" s="309" t="inlineStr">
        <is>
          <t>[3.4, 11.1]</t>
        </is>
      </c>
    </row>
    <row r="329">
      <c r="A329" s="621" t="n">
        <v>327</v>
      </c>
      <c r="B329" s="309" t="inlineStr"/>
      <c r="C329" s="309" t="n">
        <v>2.4683478566447</v>
      </c>
      <c r="D329" s="309" t="inlineStr">
        <is>
          <t>{'Cu', 'aust_temp', 'ausf_czas', 'Mo', 'aust_czas', 'Ni', 'grubosc', 'Mn'}</t>
        </is>
      </c>
      <c r="E329" s="309" t="n">
        <v>19</v>
      </c>
      <c r="F329" s="309" t="inlineStr">
        <is>
          <t>['K']</t>
        </is>
      </c>
      <c r="G329" s="309" t="inlineStr">
        <is>
          <t>[0.8505275828152203]</t>
        </is>
      </c>
      <c r="H329" s="309" t="inlineStr">
        <is>
          <t>[2.1, 11.1]</t>
        </is>
      </c>
    </row>
    <row r="330">
      <c r="A330" s="621" t="n">
        <v>328</v>
      </c>
      <c r="B330" s="309" t="n">
        <v>7.3</v>
      </c>
      <c r="C330" s="309" t="n">
        <v>7.3</v>
      </c>
      <c r="D330" s="309" t="inlineStr"/>
      <c r="E330" s="309" t="inlineStr"/>
      <c r="F330" s="309" t="inlineStr"/>
      <c r="G330" s="309" t="inlineStr"/>
      <c r="H330" s="309" t="inlineStr"/>
    </row>
    <row r="331">
      <c r="A331" s="621" t="n">
        <v>329</v>
      </c>
      <c r="B331" s="309" t="n">
        <v>8</v>
      </c>
      <c r="C331" s="309" t="n">
        <v>8</v>
      </c>
      <c r="D331" s="309" t="inlineStr"/>
      <c r="E331" s="309" t="inlineStr"/>
      <c r="F331" s="309" t="inlineStr"/>
      <c r="G331" s="309" t="inlineStr"/>
      <c r="H331" s="309" t="inlineStr"/>
    </row>
    <row r="332">
      <c r="A332" s="621" t="n">
        <v>330</v>
      </c>
      <c r="B332" s="309" t="n">
        <v>11</v>
      </c>
      <c r="C332" s="309" t="n">
        <v>11</v>
      </c>
      <c r="D332" s="309" t="inlineStr"/>
      <c r="E332" s="309" t="inlineStr"/>
      <c r="F332" s="309" t="inlineStr"/>
      <c r="G332" s="309" t="inlineStr"/>
      <c r="H332" s="309" t="inlineStr"/>
    </row>
    <row r="333">
      <c r="A333" s="621" t="n">
        <v>331</v>
      </c>
      <c r="B333" s="309" t="n">
        <v>9.5</v>
      </c>
      <c r="C333" s="309" t="n">
        <v>9.5</v>
      </c>
      <c r="D333" s="309" t="inlineStr"/>
      <c r="E333" s="309" t="inlineStr"/>
      <c r="F333" s="309" t="inlineStr"/>
      <c r="G333" s="309" t="inlineStr"/>
      <c r="H333" s="309" t="inlineStr"/>
    </row>
    <row r="334">
      <c r="A334" s="621" t="n">
        <v>332</v>
      </c>
      <c r="B334" s="309" t="inlineStr"/>
      <c r="C334" s="309" t="n">
        <v>9.370586939446014</v>
      </c>
      <c r="D334" s="309" t="inlineStr">
        <is>
          <t>{'Cu', 'aust_temp', 'ausf_czas', 'Mo', 'aust_czas', 'Ni', 'grubosc', 'Mn'}</t>
        </is>
      </c>
      <c r="E334" s="309" t="n">
        <v>17</v>
      </c>
      <c r="F334" s="309" t="inlineStr">
        <is>
          <t>['K']</t>
        </is>
      </c>
      <c r="G334" s="309" t="inlineStr">
        <is>
          <t>[0.7600858711975349]</t>
        </is>
      </c>
      <c r="H334" s="309" t="inlineStr">
        <is>
          <t>[3.4, 11.0]</t>
        </is>
      </c>
    </row>
    <row r="335">
      <c r="A335" s="621" t="n">
        <v>333</v>
      </c>
      <c r="B335" s="309" t="n">
        <v>8.5</v>
      </c>
      <c r="C335" s="309" t="n">
        <v>8.5</v>
      </c>
      <c r="D335" s="309" t="inlineStr"/>
      <c r="E335" s="309" t="inlineStr"/>
      <c r="F335" s="309" t="inlineStr"/>
      <c r="G335" s="309" t="inlineStr"/>
      <c r="H335" s="309" t="inlineStr"/>
    </row>
    <row r="336">
      <c r="A336" s="621" t="n">
        <v>334</v>
      </c>
      <c r="B336" s="309" t="inlineStr"/>
      <c r="C336" s="309" t="n">
        <v>3.005258220734194</v>
      </c>
      <c r="D336" s="309" t="inlineStr">
        <is>
          <t>{'Cu', 'aust_temp', 'ausf_czas', 'Mo', 'aust_czas', 'Ni', 'grubosc', 'Mn'}</t>
        </is>
      </c>
      <c r="E336" s="309" t="n">
        <v>19</v>
      </c>
      <c r="F336" s="309" t="inlineStr">
        <is>
          <t>['K']</t>
        </is>
      </c>
      <c r="G336" s="309" t="inlineStr">
        <is>
          <t>[0.8505275828152203]</t>
        </is>
      </c>
      <c r="H336" s="309" t="inlineStr">
        <is>
          <t>[2.1, 11.1]</t>
        </is>
      </c>
    </row>
    <row r="337">
      <c r="A337" s="621" t="n">
        <v>335</v>
      </c>
      <c r="B337" s="309" t="inlineStr"/>
      <c r="C337" s="309" t="n">
        <v>5.95145547618291</v>
      </c>
      <c r="D337" s="309" t="inlineStr">
        <is>
          <t>{'Cu', 'aust_temp', 'ausf_czas', 'Mo', 'aust_czas', 'Ni', 'grubosc', 'Mn'}</t>
        </is>
      </c>
      <c r="E337" s="309" t="n">
        <v>19</v>
      </c>
      <c r="F337" s="309" t="inlineStr">
        <is>
          <t>['K']</t>
        </is>
      </c>
      <c r="G337" s="309" t="inlineStr">
        <is>
          <t>[0.8235475661199017]</t>
        </is>
      </c>
      <c r="H337" s="309" t="inlineStr">
        <is>
          <t>[2.1, 11.1]</t>
        </is>
      </c>
    </row>
    <row r="338">
      <c r="A338" s="621" t="n">
        <v>336</v>
      </c>
      <c r="B338" s="309" t="inlineStr"/>
      <c r="C338" s="309" t="n">
        <v>7.943169377031103</v>
      </c>
      <c r="D338" s="309" t="inlineStr">
        <is>
          <t>{'Cu', 'aust_temp', 'ausf_czas', 'Mo', 'aust_czas', 'Ni', 'grubosc', 'Mn'}</t>
        </is>
      </c>
      <c r="E338" s="309" t="n">
        <v>19</v>
      </c>
      <c r="F338" s="309" t="inlineStr">
        <is>
          <t>['K']</t>
        </is>
      </c>
      <c r="G338" s="309" t="inlineStr">
        <is>
          <t>[0.8729624764589711]</t>
        </is>
      </c>
      <c r="H338" s="309" t="inlineStr">
        <is>
          <t>[2.1, 11.1]</t>
        </is>
      </c>
    </row>
    <row r="339">
      <c r="A339" s="621" t="n">
        <v>337</v>
      </c>
      <c r="B339" s="309" t="inlineStr"/>
      <c r="C339" s="309" t="n">
        <v>7.820485620644746</v>
      </c>
      <c r="D339" s="309" t="inlineStr">
        <is>
          <t>{'Cu', 'aust_temp', 'ausf_czas', 'Mo', 'aust_czas', 'Ni', 'grubosc', 'Mn'}</t>
        </is>
      </c>
      <c r="E339" s="309" t="n">
        <v>17</v>
      </c>
      <c r="F339" s="309" t="inlineStr">
        <is>
          <t>['K']</t>
        </is>
      </c>
      <c r="G339" s="309" t="inlineStr">
        <is>
          <t>[0.7960956916539169]</t>
        </is>
      </c>
      <c r="H339" s="309" t="inlineStr">
        <is>
          <t>[4.2, 11.1]</t>
        </is>
      </c>
    </row>
    <row r="340">
      <c r="A340" s="621" t="n">
        <v>338</v>
      </c>
      <c r="B340" s="309" t="n">
        <v>11</v>
      </c>
      <c r="C340" s="309" t="n">
        <v>11</v>
      </c>
      <c r="D340" s="309" t="inlineStr"/>
      <c r="E340" s="309" t="inlineStr"/>
      <c r="F340" s="309" t="inlineStr"/>
      <c r="G340" s="309" t="inlineStr"/>
      <c r="H340" s="309" t="inlineStr"/>
    </row>
    <row r="341">
      <c r="A341" s="621" t="n">
        <v>339</v>
      </c>
      <c r="B341" s="309" t="inlineStr"/>
      <c r="C341" s="309" t="n">
        <v>7.916806352446761</v>
      </c>
      <c r="D341" s="309" t="inlineStr">
        <is>
          <t>{'Cu', 'aust_temp', 'ausf_czas', 'Mo', 'aust_czas', 'Ni', 'grubosc', 'Mn'}</t>
        </is>
      </c>
      <c r="E341" s="309" t="n">
        <v>17</v>
      </c>
      <c r="F341" s="309" t="inlineStr">
        <is>
          <t>['K']</t>
        </is>
      </c>
      <c r="G341" s="309" t="inlineStr">
        <is>
          <t>[0.7600858711975349]</t>
        </is>
      </c>
      <c r="H341" s="309" t="inlineStr">
        <is>
          <t>[3.4, 11.0]</t>
        </is>
      </c>
    </row>
    <row r="342">
      <c r="A342" s="621" t="n">
        <v>340</v>
      </c>
      <c r="B342" s="309" t="inlineStr"/>
      <c r="C342" s="309" t="n">
        <v>8.100983691544661</v>
      </c>
      <c r="D342" s="309" t="inlineStr">
        <is>
          <t>{'Cu', 'aust_temp', 'ausf_czas', 'Mo', 'aust_czas', 'Ni', 'grubosc', 'Mn'}</t>
        </is>
      </c>
      <c r="E342" s="309" t="n">
        <v>17</v>
      </c>
      <c r="F342" s="309" t="inlineStr">
        <is>
          <t>['K']</t>
        </is>
      </c>
      <c r="G342" s="309" t="inlineStr">
        <is>
          <t>[0.795183907835265]</t>
        </is>
      </c>
      <c r="H342" s="309" t="inlineStr">
        <is>
          <t>[3.4, 11.1]</t>
        </is>
      </c>
    </row>
    <row r="343">
      <c r="A343" s="621" t="n">
        <v>341</v>
      </c>
      <c r="B343" s="309" t="n">
        <v>2.1</v>
      </c>
      <c r="C343" s="309" t="n">
        <v>2.1</v>
      </c>
      <c r="D343" s="309" t="inlineStr"/>
      <c r="E343" s="309" t="inlineStr"/>
      <c r="F343" s="309" t="inlineStr"/>
      <c r="G343" s="309" t="inlineStr"/>
      <c r="H343" s="309" t="inlineStr"/>
    </row>
    <row r="344">
      <c r="A344" s="621" t="n">
        <v>342</v>
      </c>
      <c r="B344" s="309" t="inlineStr"/>
      <c r="C344" s="309" t="n">
        <v>4.858718851992609</v>
      </c>
      <c r="D344" s="309" t="inlineStr">
        <is>
          <t>{'Cu', 'aust_temp', 'ausf_czas', 'Mo', 'aust_czas', 'Ni', 'grubosc', 'Mn'}</t>
        </is>
      </c>
      <c r="E344" s="309" t="n">
        <v>19</v>
      </c>
      <c r="F344" s="309" t="inlineStr">
        <is>
          <t>['K']</t>
        </is>
      </c>
      <c r="G344" s="309" t="inlineStr">
        <is>
          <t>[0.8235475661199017]</t>
        </is>
      </c>
      <c r="H344" s="309" t="inlineStr">
        <is>
          <t>[2.1, 11.1]</t>
        </is>
      </c>
    </row>
    <row r="345">
      <c r="A345" s="621" t="n">
        <v>343</v>
      </c>
      <c r="B345" s="309" t="inlineStr"/>
      <c r="C345" s="309" t="n">
        <v>5.942312193515434</v>
      </c>
      <c r="D345" s="309" t="inlineStr">
        <is>
          <t>{'Cu', 'aust_temp', 'ausf_czas', 'Mo', 'aust_czas', 'Ni', 'grubosc', 'Mn'}</t>
        </is>
      </c>
      <c r="E345" s="309" t="n">
        <v>19</v>
      </c>
      <c r="F345" s="309" t="inlineStr">
        <is>
          <t>['K']</t>
        </is>
      </c>
      <c r="G345" s="309" t="inlineStr">
        <is>
          <t>[0.8729624764589711]</t>
        </is>
      </c>
      <c r="H345" s="309" t="inlineStr">
        <is>
          <t>[2.1, 11.1]</t>
        </is>
      </c>
    </row>
    <row r="346">
      <c r="A346" s="621" t="n">
        <v>344</v>
      </c>
      <c r="B346" s="309" t="inlineStr"/>
      <c r="C346" s="309" t="n">
        <v>5.022434654598371</v>
      </c>
      <c r="D346" s="309" t="inlineStr">
        <is>
          <t>{'Cu', 'aust_temp', 'ausf_czas', 'Mo', 'aust_czas', 'Ni', 'grubosc', 'Mn'}</t>
        </is>
      </c>
      <c r="E346" s="309" t="n">
        <v>17</v>
      </c>
      <c r="F346" s="309" t="inlineStr">
        <is>
          <t>['K']</t>
        </is>
      </c>
      <c r="G346" s="309" t="inlineStr">
        <is>
          <t>[0.7960956916539169]</t>
        </is>
      </c>
      <c r="H346" s="309" t="inlineStr">
        <is>
          <t>[4.2, 11.1]</t>
        </is>
      </c>
    </row>
    <row r="347">
      <c r="A347" s="621" t="n">
        <v>345</v>
      </c>
      <c r="B347" s="309" t="n">
        <v>5.5</v>
      </c>
      <c r="C347" s="309" t="n">
        <v>5.5</v>
      </c>
      <c r="D347" s="309" t="inlineStr"/>
      <c r="E347" s="309" t="inlineStr"/>
      <c r="F347" s="309" t="inlineStr"/>
      <c r="G347" s="309" t="inlineStr"/>
      <c r="H347" s="309" t="inlineStr"/>
    </row>
    <row r="348">
      <c r="A348" s="621" t="n">
        <v>346</v>
      </c>
      <c r="B348" s="309" t="inlineStr"/>
      <c r="C348" s="309" t="n">
        <v>4.068563622154616</v>
      </c>
      <c r="D348" s="309" t="inlineStr">
        <is>
          <t>{'Cu', 'aust_temp', 'ausf_czas', 'Mo', 'aust_czas', 'Ni', 'grubosc', 'Mn'}</t>
        </is>
      </c>
      <c r="E348" s="309" t="n">
        <v>17</v>
      </c>
      <c r="F348" s="309" t="inlineStr">
        <is>
          <t>['K']</t>
        </is>
      </c>
      <c r="G348" s="309" t="inlineStr">
        <is>
          <t>[0.7600858711975349]</t>
        </is>
      </c>
      <c r="H348" s="309" t="inlineStr">
        <is>
          <t>[3.4, 11.0]</t>
        </is>
      </c>
    </row>
    <row r="349">
      <c r="A349" s="621" t="n">
        <v>347</v>
      </c>
      <c r="B349" s="309" t="inlineStr"/>
      <c r="C349" s="309" t="n">
        <v>3.492608410516274</v>
      </c>
      <c r="D349" s="309" t="inlineStr">
        <is>
          <t>{'Cu', 'aust_temp', 'ausf_czas', 'Mo', 'aust_czas', 'Ni', 'grubosc', 'Mn'}</t>
        </is>
      </c>
      <c r="E349" s="309" t="n">
        <v>17</v>
      </c>
      <c r="F349" s="309" t="inlineStr">
        <is>
          <t>['K']</t>
        </is>
      </c>
      <c r="G349" s="309" t="inlineStr">
        <is>
          <t>[0.795183907835265]</t>
        </is>
      </c>
      <c r="H349" s="309" t="inlineStr">
        <is>
          <t>[3.4, 11.1]</t>
        </is>
      </c>
    </row>
    <row r="350">
      <c r="A350" s="621" t="n">
        <v>348</v>
      </c>
      <c r="B350" s="309" t="inlineStr"/>
      <c r="C350" s="309" t="n">
        <v>2.188520586025836</v>
      </c>
      <c r="D350" s="309" t="inlineStr">
        <is>
          <t>{'Cu', 'aust_temp', 'ausf_czas', 'Mo', 'aust_czas', 'Ni', 'grubosc', 'Mn'}</t>
        </is>
      </c>
      <c r="E350" s="309" t="n">
        <v>15</v>
      </c>
      <c r="F350" s="309" t="inlineStr">
        <is>
          <t>['K']</t>
        </is>
      </c>
      <c r="G350" s="309" t="inlineStr">
        <is>
          <t>[0.8628198516047978]</t>
        </is>
      </c>
      <c r="H350" s="309" t="inlineStr">
        <is>
          <t>[2.1, 11.1]</t>
        </is>
      </c>
    </row>
    <row r="351">
      <c r="A351" s="621" t="n">
        <v>349</v>
      </c>
      <c r="B351" s="309" t="inlineStr"/>
      <c r="C351" s="309" t="n">
        <v>3.743859614526424</v>
      </c>
      <c r="D351" s="309" t="inlineStr">
        <is>
          <t>{'Cu', 'aust_temp', 'ausf_czas', 'Mo', 'aust_czas', 'Ni', 'grubosc', 'Mn'}</t>
        </is>
      </c>
      <c r="E351" s="309" t="n">
        <v>15</v>
      </c>
      <c r="F351" s="309" t="inlineStr">
        <is>
          <t>['K']</t>
        </is>
      </c>
      <c r="G351" s="309" t="inlineStr">
        <is>
          <t>[0.8446650346674529]</t>
        </is>
      </c>
      <c r="H351" s="309" t="inlineStr">
        <is>
          <t>[2.1, 11.0]</t>
        </is>
      </c>
    </row>
    <row r="352">
      <c r="A352" s="621" t="n">
        <v>350</v>
      </c>
      <c r="B352" s="309" t="inlineStr"/>
      <c r="C352" s="309" t="n">
        <v>6.62596131860616</v>
      </c>
      <c r="D352" s="309" t="inlineStr">
        <is>
          <t>{'Cu', 'aust_temp', 'ausf_czas', 'Mo', 'aust_czas', 'Ni', 'grubosc', 'Mn'}</t>
        </is>
      </c>
      <c r="E352" s="309" t="n">
        <v>15</v>
      </c>
      <c r="F352" s="309" t="inlineStr">
        <is>
          <t>['K']</t>
        </is>
      </c>
      <c r="G352" s="309" t="inlineStr">
        <is>
          <t>[0.8621004437686858]</t>
        </is>
      </c>
      <c r="H352" s="309" t="inlineStr">
        <is>
          <t>[2.1, 11.1]</t>
        </is>
      </c>
    </row>
    <row r="353">
      <c r="A353" s="621" t="n">
        <v>351</v>
      </c>
      <c r="B353" s="309" t="inlineStr"/>
      <c r="C353" s="309" t="n">
        <v>6.700652106604174</v>
      </c>
      <c r="D353" s="309" t="inlineStr">
        <is>
          <t>{'Cu', 'aust_temp', 'ausf_czas', 'Mo', 'aust_czas', 'Ni', 'grubosc', 'Mn'}</t>
        </is>
      </c>
      <c r="E353" s="309" t="n">
        <v>18</v>
      </c>
      <c r="F353" s="309" t="inlineStr">
        <is>
          <t>['K']</t>
        </is>
      </c>
      <c r="G353" s="309" t="inlineStr">
        <is>
          <t>[0.8035925769562645]</t>
        </is>
      </c>
      <c r="H353" s="309" t="inlineStr">
        <is>
          <t>[4.2, 11.1]</t>
        </is>
      </c>
    </row>
    <row r="354">
      <c r="A354" s="621" t="n">
        <v>352</v>
      </c>
      <c r="B354" s="309" t="inlineStr"/>
      <c r="C354" s="309" t="n">
        <v>10.21570063392941</v>
      </c>
      <c r="D354" s="309" t="inlineStr">
        <is>
          <t>{'Cu', 'aust_temp', 'ausf_czas', 'Mo', 'aust_czas', 'Ni', 'grubosc', 'Mn'}</t>
        </is>
      </c>
      <c r="E354" s="309" t="n">
        <v>15</v>
      </c>
      <c r="F354" s="309" t="inlineStr">
        <is>
          <t>['K']</t>
        </is>
      </c>
      <c r="G354" s="309" t="inlineStr">
        <is>
          <t>[0.8366959281226862]</t>
        </is>
      </c>
      <c r="H354" s="309" t="inlineStr">
        <is>
          <t>[4.2, 11.1]</t>
        </is>
      </c>
    </row>
    <row r="355">
      <c r="A355" s="621" t="n">
        <v>353</v>
      </c>
      <c r="B355" s="309" t="inlineStr"/>
      <c r="C355" s="309" t="n">
        <v>9.416253975234941</v>
      </c>
      <c r="D355" s="309" t="inlineStr">
        <is>
          <t>{'Cu', 'aust_temp', 'ausf_czas', 'Mo', 'aust_czas', 'Ni', 'grubosc', 'Mn'}</t>
        </is>
      </c>
      <c r="E355" s="309" t="n">
        <v>15</v>
      </c>
      <c r="F355" s="309" t="inlineStr">
        <is>
          <t>['K']</t>
        </is>
      </c>
      <c r="G355" s="309" t="inlineStr">
        <is>
          <t>[0.7212711975330427]</t>
        </is>
      </c>
      <c r="H355" s="309" t="inlineStr">
        <is>
          <t>[3.4, 11.0]</t>
        </is>
      </c>
    </row>
    <row r="356">
      <c r="A356" s="621" t="n">
        <v>354</v>
      </c>
      <c r="B356" s="309" t="inlineStr"/>
      <c r="C356" s="309" t="n">
        <v>7.828381330097703</v>
      </c>
      <c r="D356" s="309" t="inlineStr">
        <is>
          <t>{'Cu', 'aust_temp', 'ausf_czas', 'Mo', 'aust_czas', 'Ni', 'grubosc', 'Mn'}</t>
        </is>
      </c>
      <c r="E356" s="309" t="n">
        <v>15</v>
      </c>
      <c r="F356" s="309" t="inlineStr">
        <is>
          <t>['K']</t>
        </is>
      </c>
      <c r="G356" s="309" t="inlineStr">
        <is>
          <t>[0.7212711975330426]</t>
        </is>
      </c>
      <c r="H356" s="309" t="inlineStr">
        <is>
          <t>[3.4, 11.0]</t>
        </is>
      </c>
    </row>
    <row r="357">
      <c r="A357" s="621" t="n">
        <v>355</v>
      </c>
      <c r="B357" s="309" t="inlineStr"/>
      <c r="C357" s="309" t="n">
        <v>2.14559049137933</v>
      </c>
      <c r="D357" s="309" t="inlineStr">
        <is>
          <t>{'Cu', 'aust_temp', 'ausf_czas', 'Mo', 'aust_czas', 'Ni', 'grubosc', 'Mn'}</t>
        </is>
      </c>
      <c r="E357" s="309" t="n">
        <v>15</v>
      </c>
      <c r="F357" s="309" t="inlineStr">
        <is>
          <t>['K']</t>
        </is>
      </c>
      <c r="G357" s="309" t="inlineStr">
        <is>
          <t>[0.8628198516047978]</t>
        </is>
      </c>
      <c r="H357" s="309" t="inlineStr">
        <is>
          <t>[2.1, 11.1]</t>
        </is>
      </c>
    </row>
    <row r="358">
      <c r="A358" s="621" t="n">
        <v>356</v>
      </c>
      <c r="B358" s="309" t="inlineStr"/>
      <c r="C358" s="309" t="n">
        <v>3.30507337673854</v>
      </c>
      <c r="D358" s="309" t="inlineStr">
        <is>
          <t>{'Cu', 'aust_temp', 'ausf_czas', 'Mo', 'aust_czas', 'Ni', 'grubosc', 'Mn'}</t>
        </is>
      </c>
      <c r="E358" s="309" t="n">
        <v>15</v>
      </c>
      <c r="F358" s="309" t="inlineStr">
        <is>
          <t>['K']</t>
        </is>
      </c>
      <c r="G358" s="309" t="inlineStr">
        <is>
          <t>[0.8446650346674529]</t>
        </is>
      </c>
      <c r="H358" s="309" t="inlineStr">
        <is>
          <t>[2.1, 11.0]</t>
        </is>
      </c>
    </row>
    <row r="359">
      <c r="A359" s="621" t="n">
        <v>357</v>
      </c>
      <c r="B359" s="309" t="inlineStr"/>
      <c r="C359" s="309" t="n">
        <v>7.445675947347934</v>
      </c>
      <c r="D359" s="309" t="inlineStr">
        <is>
          <t>{'Cu', 'aust_temp', 'ausf_czas', 'Mo', 'aust_czas', 'Ni', 'grubosc', 'Mn'}</t>
        </is>
      </c>
      <c r="E359" s="309" t="n">
        <v>15</v>
      </c>
      <c r="F359" s="309" t="inlineStr">
        <is>
          <t>['K']</t>
        </is>
      </c>
      <c r="G359" s="309" t="inlineStr">
        <is>
          <t>[0.8621004437686858]</t>
        </is>
      </c>
      <c r="H359" s="309" t="inlineStr">
        <is>
          <t>[2.1, 11.1]</t>
        </is>
      </c>
    </row>
    <row r="360">
      <c r="A360" s="621" t="n">
        <v>358</v>
      </c>
      <c r="B360" s="309" t="inlineStr"/>
      <c r="C360" s="309" t="n">
        <v>7.867061061462476</v>
      </c>
      <c r="D360" s="309" t="inlineStr">
        <is>
          <t>{'Cu', 'aust_temp', 'ausf_czas', 'Mo', 'aust_czas', 'Ni', 'grubosc', 'Mn'}</t>
        </is>
      </c>
      <c r="E360" s="309" t="n">
        <v>18</v>
      </c>
      <c r="F360" s="309" t="inlineStr">
        <is>
          <t>['K']</t>
        </is>
      </c>
      <c r="G360" s="309" t="inlineStr">
        <is>
          <t>[0.8035925769562645]</t>
        </is>
      </c>
      <c r="H360" s="309" t="inlineStr">
        <is>
          <t>[4.2, 11.1]</t>
        </is>
      </c>
    </row>
    <row r="361">
      <c r="A361" s="621" t="n">
        <v>359</v>
      </c>
      <c r="B361" s="309" t="inlineStr"/>
      <c r="C361" s="309" t="n">
        <v>9.087781044293957</v>
      </c>
      <c r="D361" s="309" t="inlineStr">
        <is>
          <t>{'Cu', 'aust_temp', 'ausf_czas', 'Mo', 'aust_czas', 'Ni', 'grubosc', 'Mn'}</t>
        </is>
      </c>
      <c r="E361" s="309" t="n">
        <v>15</v>
      </c>
      <c r="F361" s="309" t="inlineStr">
        <is>
          <t>['K']</t>
        </is>
      </c>
      <c r="G361" s="309" t="inlineStr">
        <is>
          <t>[0.8366959281226862]</t>
        </is>
      </c>
      <c r="H361" s="309" t="inlineStr">
        <is>
          <t>[4.2, 11.1]</t>
        </is>
      </c>
    </row>
    <row r="362">
      <c r="A362" s="621" t="n">
        <v>360</v>
      </c>
      <c r="B362" s="309" t="inlineStr"/>
      <c r="C362" s="309" t="n">
        <v>7.868078146226134</v>
      </c>
      <c r="D362" s="309" t="inlineStr">
        <is>
          <t>{'Cu', 'aust_temp', 'ausf_czas', 'Mo', 'aust_czas', 'Ni', 'grubosc', 'Mn'}</t>
        </is>
      </c>
      <c r="E362" s="309" t="n">
        <v>15</v>
      </c>
      <c r="F362" s="309" t="inlineStr">
        <is>
          <t>['K']</t>
        </is>
      </c>
      <c r="G362" s="309" t="inlineStr">
        <is>
          <t>[0.7212711975330427]</t>
        </is>
      </c>
      <c r="H362" s="309" t="inlineStr">
        <is>
          <t>[3.4, 11.0]</t>
        </is>
      </c>
    </row>
    <row r="363">
      <c r="A363" s="621" t="n">
        <v>361</v>
      </c>
      <c r="B363" s="309" t="inlineStr"/>
      <c r="C363" s="309" t="n">
        <v>7.510806801070256</v>
      </c>
      <c r="D363" s="309" t="inlineStr">
        <is>
          <t>{'Cu', 'aust_temp', 'ausf_czas', 'Mo', 'aust_czas', 'Ni', 'grubosc', 'Mn'}</t>
        </is>
      </c>
      <c r="E363" s="309" t="n">
        <v>15</v>
      </c>
      <c r="F363" s="309" t="inlineStr">
        <is>
          <t>['K']</t>
        </is>
      </c>
      <c r="G363" s="309" t="inlineStr">
        <is>
          <t>[0.7212711975330426]</t>
        </is>
      </c>
      <c r="H363" s="309" t="inlineStr">
        <is>
          <t>[3.4, 11.0]</t>
        </is>
      </c>
    </row>
    <row r="364">
      <c r="A364" s="621" t="n">
        <v>362</v>
      </c>
      <c r="B364" s="309" t="inlineStr"/>
      <c r="C364" s="309" t="n">
        <v>1.544569166328241</v>
      </c>
      <c r="D364" s="309" t="inlineStr">
        <is>
          <t>{'Cu', 'aust_temp', 'ausf_czas', 'Mo', 'aust_czas', 'Ni', 'grubosc', 'Mn'}</t>
        </is>
      </c>
      <c r="E364" s="309" t="n">
        <v>15</v>
      </c>
      <c r="F364" s="309" t="inlineStr">
        <is>
          <t>['K']</t>
        </is>
      </c>
      <c r="G364" s="309" t="inlineStr">
        <is>
          <t>[0.8628198516047978]</t>
        </is>
      </c>
      <c r="H364" s="309" t="inlineStr">
        <is>
          <t>[2.1, 11.1]</t>
        </is>
      </c>
    </row>
    <row r="365">
      <c r="A365" s="621" t="n">
        <v>363</v>
      </c>
      <c r="B365" s="309" t="inlineStr"/>
      <c r="C365" s="309" t="n">
        <v>1.9448360395961</v>
      </c>
      <c r="D365" s="309" t="inlineStr">
        <is>
          <t>{'Cu', 'aust_temp', 'ausf_czas', 'Mo', 'aust_czas', 'Ni', 'grubosc', 'Mn'}</t>
        </is>
      </c>
      <c r="E365" s="309" t="n">
        <v>15</v>
      </c>
      <c r="F365" s="309" t="inlineStr">
        <is>
          <t>['K']</t>
        </is>
      </c>
      <c r="G365" s="309" t="inlineStr">
        <is>
          <t>[0.8446650346674529]</t>
        </is>
      </c>
      <c r="H365" s="309" t="inlineStr">
        <is>
          <t>[2.1, 11.0]</t>
        </is>
      </c>
    </row>
    <row r="366">
      <c r="A366" s="621" t="n">
        <v>364</v>
      </c>
      <c r="B366" s="309" t="inlineStr"/>
      <c r="C366" s="309" t="n">
        <v>4.296246057971644</v>
      </c>
      <c r="D366" s="309" t="inlineStr">
        <is>
          <t>{'Cu', 'aust_temp', 'ausf_czas', 'Mo', 'aust_czas', 'Ni', 'grubosc', 'Mn'}</t>
        </is>
      </c>
      <c r="E366" s="309" t="n">
        <v>15</v>
      </c>
      <c r="F366" s="309" t="inlineStr">
        <is>
          <t>['K']</t>
        </is>
      </c>
      <c r="G366" s="309" t="inlineStr">
        <is>
          <t>[0.8621004437686858]</t>
        </is>
      </c>
      <c r="H366" s="309" t="inlineStr">
        <is>
          <t>[2.1, 11.1]</t>
        </is>
      </c>
    </row>
    <row r="367">
      <c r="A367" s="621" t="n">
        <v>365</v>
      </c>
      <c r="B367" s="309" t="inlineStr"/>
      <c r="C367" s="309" t="n">
        <v>6.802078972244026</v>
      </c>
      <c r="D367" s="309" t="inlineStr">
        <is>
          <t>{'Cu', 'aust_temp', 'ausf_czas', 'Mo', 'aust_czas', 'Ni', 'grubosc', 'Mn'}</t>
        </is>
      </c>
      <c r="E367" s="309" t="n">
        <v>18</v>
      </c>
      <c r="F367" s="309" t="inlineStr">
        <is>
          <t>['K']</t>
        </is>
      </c>
      <c r="G367" s="309" t="inlineStr">
        <is>
          <t>[0.8035925769562645]</t>
        </is>
      </c>
      <c r="H367" s="309" t="inlineStr">
        <is>
          <t>[4.2, 11.1]</t>
        </is>
      </c>
    </row>
    <row r="368">
      <c r="A368" s="621" t="n">
        <v>366</v>
      </c>
      <c r="B368" s="309" t="n">
        <v>7.2</v>
      </c>
      <c r="C368" s="309" t="n">
        <v>7.2</v>
      </c>
      <c r="D368" s="309" t="inlineStr"/>
      <c r="E368" s="309" t="inlineStr"/>
      <c r="F368" s="309" t="inlineStr"/>
      <c r="G368" s="309" t="inlineStr"/>
      <c r="H368" s="309" t="inlineStr"/>
    </row>
    <row r="369">
      <c r="A369" s="621" t="n">
        <v>367</v>
      </c>
      <c r="B369" s="309" t="inlineStr"/>
      <c r="C369" s="309" t="n">
        <v>6.478689581731052</v>
      </c>
      <c r="D369" s="309" t="inlineStr">
        <is>
          <t>{'Cu', 'aust_temp', 'ausf_czas', 'Mo', 'aust_czas', 'Ni', 'grubosc', 'Mn'}</t>
        </is>
      </c>
      <c r="E369" s="309" t="n">
        <v>15</v>
      </c>
      <c r="F369" s="309" t="inlineStr">
        <is>
          <t>['K']</t>
        </is>
      </c>
      <c r="G369" s="309" t="inlineStr">
        <is>
          <t>[0.7212711975330427]</t>
        </is>
      </c>
      <c r="H369" s="309" t="inlineStr">
        <is>
          <t>[3.4, 11.0]</t>
        </is>
      </c>
    </row>
    <row r="370">
      <c r="A370" s="621" t="n">
        <v>368</v>
      </c>
      <c r="B370" s="309" t="inlineStr"/>
      <c r="C370" s="309" t="n">
        <v>6.200811868832036</v>
      </c>
      <c r="D370" s="309" t="inlineStr">
        <is>
          <t>{'Cu', 'aust_temp', 'ausf_czas', 'Mo', 'aust_czas', 'Ni', 'grubosc', 'Mn'}</t>
        </is>
      </c>
      <c r="E370" s="309" t="n">
        <v>15</v>
      </c>
      <c r="F370" s="309" t="inlineStr">
        <is>
          <t>['K']</t>
        </is>
      </c>
      <c r="G370" s="309" t="inlineStr">
        <is>
          <t>[0.7212711975330426]</t>
        </is>
      </c>
      <c r="H370" s="309" t="inlineStr">
        <is>
          <t>[3.4, 11.0]</t>
        </is>
      </c>
    </row>
    <row r="371">
      <c r="A371" s="621" t="n">
        <v>369</v>
      </c>
      <c r="B371" s="309" t="inlineStr"/>
      <c r="C371" s="309" t="n">
        <v>1.716289544914267</v>
      </c>
      <c r="D371" s="309" t="inlineStr">
        <is>
          <t>{'Cu', 'aust_temp', 'ausf_czas', 'Mo', 'aust_czas', 'Ni', 'grubosc', 'Mn'}</t>
        </is>
      </c>
      <c r="E371" s="309" t="n">
        <v>15</v>
      </c>
      <c r="F371" s="309" t="inlineStr">
        <is>
          <t>['K']</t>
        </is>
      </c>
      <c r="G371" s="309" t="inlineStr">
        <is>
          <t>[0.8628198516047978]</t>
        </is>
      </c>
      <c r="H371" s="309" t="inlineStr">
        <is>
          <t>[2.1, 11.1]</t>
        </is>
      </c>
    </row>
    <row r="372">
      <c r="A372" s="621" t="n">
        <v>370</v>
      </c>
      <c r="B372" s="309" t="inlineStr"/>
      <c r="C372" s="309" t="n">
        <v>2.295865029826407</v>
      </c>
      <c r="D372" s="309" t="inlineStr">
        <is>
          <t>{'Cu', 'aust_temp', 'ausf_czas', 'Mo', 'aust_czas', 'Ni', 'grubosc', 'Mn'}</t>
        </is>
      </c>
      <c r="E372" s="309" t="n">
        <v>15</v>
      </c>
      <c r="F372" s="309" t="inlineStr">
        <is>
          <t>['K']</t>
        </is>
      </c>
      <c r="G372" s="309" t="inlineStr">
        <is>
          <t>[0.8446650346674529]</t>
        </is>
      </c>
      <c r="H372" s="309" t="inlineStr">
        <is>
          <t>[2.1, 11.0]</t>
        </is>
      </c>
    </row>
    <row r="373">
      <c r="A373" s="621" t="n">
        <v>371</v>
      </c>
      <c r="B373" s="309" t="inlineStr"/>
      <c r="C373" s="309" t="n">
        <v>4.080531681986967</v>
      </c>
      <c r="D373" s="309" t="inlineStr">
        <is>
          <t>{'Cu', 'aust_temp', 'ausf_czas', 'Mo', 'aust_czas', 'Ni', 'grubosc', 'Mn'}</t>
        </is>
      </c>
      <c r="E373" s="309" t="n">
        <v>15</v>
      </c>
      <c r="F373" s="309" t="inlineStr">
        <is>
          <t>['K']</t>
        </is>
      </c>
      <c r="G373" s="309" t="inlineStr">
        <is>
          <t>[0.8621004437686858]</t>
        </is>
      </c>
      <c r="H373" s="309" t="inlineStr">
        <is>
          <t>[2.1, 11.1]</t>
        </is>
      </c>
    </row>
    <row r="374">
      <c r="A374" s="621" t="n">
        <v>372</v>
      </c>
      <c r="B374" s="309" t="inlineStr"/>
      <c r="C374" s="309" t="n">
        <v>3.911413301508236</v>
      </c>
      <c r="D374" s="309" t="inlineStr">
        <is>
          <t>{'Cu', 'aust_temp', 'ausf_czas', 'Mo', 'aust_czas', 'Ni', 'grubosc', 'Mn'}</t>
        </is>
      </c>
      <c r="E374" s="309" t="n">
        <v>18</v>
      </c>
      <c r="F374" s="309" t="inlineStr">
        <is>
          <t>['K']</t>
        </is>
      </c>
      <c r="G374" s="309" t="inlineStr">
        <is>
          <t>[0.8035925769562645]</t>
        </is>
      </c>
      <c r="H374" s="309" t="inlineStr">
        <is>
          <t>[4.2, 11.1]</t>
        </is>
      </c>
    </row>
    <row r="375">
      <c r="A375" s="621" t="n">
        <v>373</v>
      </c>
      <c r="B375" s="309" t="inlineStr"/>
      <c r="C375" s="309" t="n">
        <v>4.42898273927794</v>
      </c>
      <c r="D375" s="309" t="inlineStr">
        <is>
          <t>{'Cu', 'aust_temp', 'ausf_czas', 'Mo', 'aust_czas', 'Ni', 'grubosc', 'Mn'}</t>
        </is>
      </c>
      <c r="E375" s="309" t="n">
        <v>15</v>
      </c>
      <c r="F375" s="309" t="inlineStr">
        <is>
          <t>['K']</t>
        </is>
      </c>
      <c r="G375" s="309" t="inlineStr">
        <is>
          <t>[0.8366959281226862]</t>
        </is>
      </c>
      <c r="H375" s="309" t="inlineStr">
        <is>
          <t>[4.2, 11.1]</t>
        </is>
      </c>
    </row>
    <row r="376">
      <c r="A376" s="621" t="n">
        <v>374</v>
      </c>
      <c r="B376" s="309" t="inlineStr"/>
      <c r="C376" s="309" t="n">
        <v>5.128997833364401</v>
      </c>
      <c r="D376" s="309" t="inlineStr">
        <is>
          <t>{'Cu', 'aust_temp', 'ausf_czas', 'Mo', 'aust_czas', 'Ni', 'grubosc', 'Mn'}</t>
        </is>
      </c>
      <c r="E376" s="309" t="n">
        <v>15</v>
      </c>
      <c r="F376" s="309" t="inlineStr">
        <is>
          <t>['K']</t>
        </is>
      </c>
      <c r="G376" s="309" t="inlineStr">
        <is>
          <t>[0.7212711975330427]</t>
        </is>
      </c>
      <c r="H376" s="309" t="inlineStr">
        <is>
          <t>[3.4, 11.0]</t>
        </is>
      </c>
    </row>
    <row r="377">
      <c r="A377" s="621" t="n">
        <v>375</v>
      </c>
      <c r="B377" s="309" t="inlineStr"/>
      <c r="C377" s="309" t="n">
        <v>5.128997833364401</v>
      </c>
      <c r="D377" s="309" t="inlineStr">
        <is>
          <t>{'Cu', 'aust_temp', 'ausf_czas', 'Mo', 'aust_czas', 'Ni', 'grubosc', 'Mn'}</t>
        </is>
      </c>
      <c r="E377" s="309" t="n">
        <v>15</v>
      </c>
      <c r="F377" s="309" t="inlineStr">
        <is>
          <t>['K']</t>
        </is>
      </c>
      <c r="G377" s="309" t="inlineStr">
        <is>
          <t>[0.7212711975330426]</t>
        </is>
      </c>
      <c r="H377" s="309" t="inlineStr">
        <is>
          <t>[3.4, 11.0]</t>
        </is>
      </c>
    </row>
    <row r="378">
      <c r="A378" s="621" t="n">
        <v>376</v>
      </c>
      <c r="B378" s="309" t="inlineStr"/>
      <c r="C378" s="309" t="n">
        <v>1.845079828853786</v>
      </c>
      <c r="D378" s="309" t="inlineStr">
        <is>
          <t>{'Cu', 'aust_temp', 'ausf_czas', 'Mo', 'aust_czas', 'Ni', 'grubosc', 'Mn'}</t>
        </is>
      </c>
      <c r="E378" s="309" t="n">
        <v>15</v>
      </c>
      <c r="F378" s="309" t="inlineStr">
        <is>
          <t>['K']</t>
        </is>
      </c>
      <c r="G378" s="309" t="inlineStr">
        <is>
          <t>[0.8628198516047978]</t>
        </is>
      </c>
      <c r="H378" s="309" t="inlineStr">
        <is>
          <t>[2.1, 11.1]</t>
        </is>
      </c>
    </row>
    <row r="379">
      <c r="A379" s="621" t="n">
        <v>377</v>
      </c>
      <c r="B379" s="309" t="inlineStr"/>
      <c r="C379" s="309" t="n">
        <v>2.910165762729445</v>
      </c>
      <c r="D379" s="309" t="inlineStr">
        <is>
          <t>{'Cu', 'aust_temp', 'ausf_czas', 'Mo', 'aust_czas', 'Ni', 'grubosc', 'Mn'}</t>
        </is>
      </c>
      <c r="E379" s="309" t="n">
        <v>15</v>
      </c>
      <c r="F379" s="309" t="inlineStr">
        <is>
          <t>['K']</t>
        </is>
      </c>
      <c r="G379" s="309" t="inlineStr">
        <is>
          <t>[0.8446650346674529]</t>
        </is>
      </c>
      <c r="H379" s="309" t="inlineStr">
        <is>
          <t>[2.1, 11.0]</t>
        </is>
      </c>
    </row>
    <row r="380">
      <c r="A380" s="621" t="n">
        <v>378</v>
      </c>
      <c r="B380" s="309" t="inlineStr"/>
      <c r="C380" s="309" t="n">
        <v>4.080531681986967</v>
      </c>
      <c r="D380" s="309" t="inlineStr">
        <is>
          <t>{'Cu', 'aust_temp', 'ausf_czas', 'Mo', 'aust_czas', 'Ni', 'grubosc', 'Mn'}</t>
        </is>
      </c>
      <c r="E380" s="309" t="n">
        <v>15</v>
      </c>
      <c r="F380" s="309" t="inlineStr">
        <is>
          <t>['K']</t>
        </is>
      </c>
      <c r="G380" s="309" t="inlineStr">
        <is>
          <t>[0.8621004437686858]</t>
        </is>
      </c>
      <c r="H380" s="309" t="inlineStr">
        <is>
          <t>[2.1, 11.1]</t>
        </is>
      </c>
    </row>
    <row r="381">
      <c r="A381" s="621" t="n">
        <v>379</v>
      </c>
      <c r="B381" s="309" t="inlineStr"/>
      <c r="C381" s="309" t="n">
        <v>2.947858077929639</v>
      </c>
      <c r="D381" s="309" t="inlineStr">
        <is>
          <t>{'Cu', 'aust_temp', 'ausf_czas', 'Mo', 'aust_czas', 'Ni', 'grubosc', 'Mn'}</t>
        </is>
      </c>
      <c r="E381" s="309" t="n">
        <v>18</v>
      </c>
      <c r="F381" s="309" t="inlineStr">
        <is>
          <t>['K']</t>
        </is>
      </c>
      <c r="G381" s="309" t="inlineStr">
        <is>
          <t>[0.8035925769562645]</t>
        </is>
      </c>
      <c r="H381" s="309" t="inlineStr">
        <is>
          <t>[4.2, 11.1]</t>
        </is>
      </c>
    </row>
    <row r="382">
      <c r="A382" s="621" t="n">
        <v>380</v>
      </c>
      <c r="B382" s="309" t="inlineStr"/>
      <c r="C382" s="309" t="n">
        <v>2.95778327453604</v>
      </c>
      <c r="D382" s="309" t="inlineStr">
        <is>
          <t>{'Cu', 'aust_temp', 'ausf_czas', 'Mo', 'aust_czas', 'Ni', 'grubosc', 'Mn'}</t>
        </is>
      </c>
      <c r="E382" s="309" t="n">
        <v>15</v>
      </c>
      <c r="F382" s="309" t="inlineStr">
        <is>
          <t>['K']</t>
        </is>
      </c>
      <c r="G382" s="309" t="inlineStr">
        <is>
          <t>[0.8366959281226862]</t>
        </is>
      </c>
      <c r="H382" s="309" t="inlineStr">
        <is>
          <t>[4.2, 11.1]</t>
        </is>
      </c>
    </row>
    <row r="383">
      <c r="A383" s="621" t="n">
        <v>381</v>
      </c>
      <c r="B383" s="309" t="inlineStr"/>
      <c r="C383" s="309" t="n">
        <v>3.541125188227163</v>
      </c>
      <c r="D383" s="309" t="inlineStr">
        <is>
          <t>{'Cu', 'aust_temp', 'ausf_czas', 'Mo', 'aust_czas', 'Ni', 'grubosc', 'Mn'}</t>
        </is>
      </c>
      <c r="E383" s="309" t="n">
        <v>15</v>
      </c>
      <c r="F383" s="309" t="inlineStr">
        <is>
          <t>['K']</t>
        </is>
      </c>
      <c r="G383" s="309" t="inlineStr">
        <is>
          <t>[0.7212711975330427]</t>
        </is>
      </c>
      <c r="H383" s="309" t="inlineStr">
        <is>
          <t>[3.4, 11.0]</t>
        </is>
      </c>
    </row>
    <row r="384">
      <c r="A384" s="621" t="n">
        <v>382</v>
      </c>
      <c r="B384" s="309" t="inlineStr"/>
      <c r="C384" s="309" t="n">
        <v>3.104460210814423</v>
      </c>
      <c r="D384" s="309" t="inlineStr">
        <is>
          <t>{'Cu', 'aust_temp', 'ausf_czas', 'Mo', 'aust_czas', 'Ni', 'grubosc', 'Mn'}</t>
        </is>
      </c>
      <c r="E384" s="309" t="n">
        <v>15</v>
      </c>
      <c r="F384" s="309" t="inlineStr">
        <is>
          <t>['K']</t>
        </is>
      </c>
      <c r="G384" s="309" t="inlineStr">
        <is>
          <t>[0.7212711975330426]</t>
        </is>
      </c>
      <c r="H384" s="309" t="inlineStr">
        <is>
          <t>[3.4, 11.0]</t>
        </is>
      </c>
    </row>
    <row r="385">
      <c r="A385" s="621" t="n">
        <v>383</v>
      </c>
      <c r="B385" s="309" t="n">
        <v>8.300000000000001</v>
      </c>
      <c r="C385" s="309" t="n">
        <v>8.300000000000001</v>
      </c>
      <c r="D385" s="309" t="inlineStr"/>
      <c r="E385" s="309" t="inlineStr"/>
      <c r="F385" s="309" t="inlineStr"/>
      <c r="G385" s="309" t="inlineStr"/>
      <c r="H385" s="309" t="inlineStr"/>
    </row>
    <row r="386">
      <c r="A386" s="621" t="n">
        <v>384</v>
      </c>
      <c r="B386" s="309" t="n">
        <v>6.9</v>
      </c>
      <c r="C386" s="309" t="n">
        <v>6.9</v>
      </c>
      <c r="D386" s="309" t="inlineStr"/>
      <c r="E386" s="309" t="inlineStr"/>
      <c r="F386" s="309" t="inlineStr"/>
      <c r="G386" s="309" t="inlineStr"/>
      <c r="H386" s="309" t="inlineStr"/>
    </row>
    <row r="387">
      <c r="A387" s="621" t="n">
        <v>385</v>
      </c>
      <c r="B387" s="309" t="n">
        <v>7.4</v>
      </c>
      <c r="C387" s="309" t="n">
        <v>7.4</v>
      </c>
      <c r="D387" s="309" t="inlineStr"/>
      <c r="E387" s="309" t="inlineStr"/>
      <c r="F387" s="309" t="inlineStr"/>
      <c r="G387" s="309" t="inlineStr"/>
      <c r="H387" s="309" t="inlineStr"/>
    </row>
    <row r="388">
      <c r="A388" s="621" t="n">
        <v>386</v>
      </c>
      <c r="B388" s="309" t="n">
        <v>7.4</v>
      </c>
      <c r="C388" s="309" t="n">
        <v>7.4</v>
      </c>
      <c r="D388" s="309" t="inlineStr"/>
      <c r="E388" s="309" t="inlineStr"/>
      <c r="F388" s="309" t="inlineStr"/>
      <c r="G388" s="309" t="inlineStr"/>
      <c r="H388" s="309" t="inlineStr"/>
    </row>
    <row r="389">
      <c r="A389" s="621" t="n">
        <v>387</v>
      </c>
      <c r="B389" s="309" t="n">
        <v>4.9</v>
      </c>
      <c r="C389" s="309" t="n">
        <v>4.9</v>
      </c>
      <c r="D389" s="309" t="inlineStr"/>
      <c r="E389" s="309" t="inlineStr"/>
      <c r="F389" s="309" t="inlineStr"/>
      <c r="G389" s="309" t="inlineStr"/>
      <c r="H389" s="309" t="inlineStr"/>
    </row>
    <row r="390">
      <c r="A390" s="621" t="n">
        <v>388</v>
      </c>
      <c r="B390" s="309" t="n">
        <v>6.3</v>
      </c>
      <c r="C390" s="309" t="n">
        <v>6.3</v>
      </c>
      <c r="D390" s="309" t="inlineStr"/>
      <c r="E390" s="309" t="inlineStr"/>
      <c r="F390" s="309" t="inlineStr"/>
      <c r="G390" s="309" t="inlineStr"/>
      <c r="H390" s="309" t="inlineStr"/>
    </row>
    <row r="391">
      <c r="A391" s="621" t="n">
        <v>389</v>
      </c>
      <c r="B391" s="309" t="n">
        <v>8.6</v>
      </c>
      <c r="C391" s="309" t="n">
        <v>8.6</v>
      </c>
      <c r="D391" s="309" t="inlineStr"/>
      <c r="E391" s="309" t="inlineStr"/>
      <c r="F391" s="309" t="inlineStr"/>
      <c r="G391" s="309" t="inlineStr"/>
      <c r="H391" s="309" t="inlineStr"/>
    </row>
    <row r="392">
      <c r="A392" s="621" t="n">
        <v>390</v>
      </c>
      <c r="B392" s="309" t="n">
        <v>8</v>
      </c>
      <c r="C392" s="309" t="n">
        <v>8</v>
      </c>
      <c r="D392" s="309" t="inlineStr"/>
      <c r="E392" s="309" t="inlineStr"/>
      <c r="F392" s="309" t="inlineStr"/>
      <c r="G392" s="309" t="inlineStr"/>
      <c r="H392" s="309" t="inlineStr"/>
    </row>
    <row r="393">
      <c r="A393" s="621" t="n">
        <v>391</v>
      </c>
      <c r="B393" s="309" t="n">
        <v>5.1</v>
      </c>
      <c r="C393" s="309" t="n">
        <v>5.1</v>
      </c>
      <c r="D393" s="309" t="inlineStr"/>
      <c r="E393" s="309" t="inlineStr"/>
      <c r="F393" s="309" t="inlineStr"/>
      <c r="G393" s="309" t="inlineStr"/>
      <c r="H393" s="309" t="inlineStr"/>
    </row>
    <row r="394">
      <c r="A394" s="621" t="n">
        <v>392</v>
      </c>
      <c r="B394" s="309" t="n">
        <v>8.6</v>
      </c>
      <c r="C394" s="309" t="n">
        <v>8.6</v>
      </c>
      <c r="D394" s="309" t="inlineStr"/>
      <c r="E394" s="309" t="inlineStr"/>
      <c r="F394" s="309" t="inlineStr"/>
      <c r="G394" s="309" t="inlineStr"/>
      <c r="H394" s="309" t="inlineStr"/>
    </row>
    <row r="395">
      <c r="A395" s="621" t="n">
        <v>393</v>
      </c>
      <c r="B395" s="309" t="n">
        <v>7.7</v>
      </c>
      <c r="C395" s="309" t="n">
        <v>7.7</v>
      </c>
      <c r="D395" s="309" t="inlineStr"/>
      <c r="E395" s="309" t="inlineStr"/>
      <c r="F395" s="309" t="inlineStr"/>
      <c r="G395" s="309" t="inlineStr"/>
      <c r="H395" s="309" t="inlineStr"/>
    </row>
    <row r="396">
      <c r="A396" s="621" t="n">
        <v>394</v>
      </c>
      <c r="B396" s="309" t="n">
        <v>6.6</v>
      </c>
      <c r="C396" s="309" t="n">
        <v>6.6</v>
      </c>
      <c r="D396" s="309" t="inlineStr"/>
      <c r="E396" s="309" t="inlineStr"/>
      <c r="F396" s="309" t="inlineStr"/>
      <c r="G396" s="309" t="inlineStr"/>
      <c r="H396" s="309" t="inlineStr"/>
    </row>
    <row r="397">
      <c r="A397" s="621" t="n">
        <v>395</v>
      </c>
      <c r="B397" s="309" t="n">
        <v>8</v>
      </c>
      <c r="C397" s="309" t="n">
        <v>8</v>
      </c>
      <c r="D397" s="309" t="inlineStr"/>
      <c r="E397" s="309" t="inlineStr"/>
      <c r="F397" s="309" t="inlineStr"/>
      <c r="G397" s="309" t="inlineStr"/>
      <c r="H397" s="309" t="inlineStr"/>
    </row>
    <row r="398">
      <c r="A398" s="621" t="n">
        <v>396</v>
      </c>
      <c r="B398" s="309" t="n">
        <v>6.6</v>
      </c>
      <c r="C398" s="309" t="n">
        <v>6.6</v>
      </c>
      <c r="D398" s="309" t="inlineStr"/>
      <c r="E398" s="309" t="inlineStr"/>
      <c r="F398" s="309" t="inlineStr"/>
      <c r="G398" s="309" t="inlineStr"/>
      <c r="H398" s="309" t="inlineStr"/>
    </row>
    <row r="399">
      <c r="A399" s="621" t="n">
        <v>397</v>
      </c>
      <c r="B399" s="309" t="n">
        <v>6.9</v>
      </c>
      <c r="C399" s="309" t="n">
        <v>6.9</v>
      </c>
      <c r="D399" s="309" t="inlineStr"/>
      <c r="E399" s="309" t="inlineStr"/>
      <c r="F399" s="309" t="inlineStr"/>
      <c r="G399" s="309" t="inlineStr"/>
      <c r="H399" s="309" t="inlineStr"/>
    </row>
    <row r="400">
      <c r="A400" s="621" t="n">
        <v>398</v>
      </c>
      <c r="B400" s="309" t="n">
        <v>8</v>
      </c>
      <c r="C400" s="309" t="n">
        <v>8</v>
      </c>
      <c r="D400" s="309" t="inlineStr"/>
      <c r="E400" s="309" t="inlineStr"/>
      <c r="F400" s="309" t="inlineStr"/>
      <c r="G400" s="309" t="inlineStr"/>
      <c r="H400" s="309" t="inlineStr"/>
    </row>
    <row r="401">
      <c r="A401" s="621" t="n">
        <v>399</v>
      </c>
      <c r="B401" s="309" t="n">
        <v>7.7</v>
      </c>
      <c r="C401" s="309" t="n">
        <v>7.7</v>
      </c>
      <c r="D401" s="309" t="inlineStr"/>
      <c r="E401" s="309" t="inlineStr"/>
      <c r="F401" s="309" t="inlineStr"/>
      <c r="G401" s="309" t="inlineStr"/>
      <c r="H401" s="309" t="inlineStr"/>
    </row>
    <row r="402">
      <c r="A402" s="621" t="n">
        <v>400</v>
      </c>
      <c r="B402" s="309" t="n">
        <v>5.1</v>
      </c>
      <c r="C402" s="309" t="n">
        <v>5.1</v>
      </c>
      <c r="D402" s="309" t="inlineStr"/>
      <c r="E402" s="309" t="inlineStr"/>
      <c r="F402" s="309" t="inlineStr"/>
      <c r="G402" s="309" t="inlineStr"/>
      <c r="H402" s="309" t="inlineStr"/>
    </row>
    <row r="403">
      <c r="A403" s="621" t="n">
        <v>401</v>
      </c>
      <c r="B403" s="309" t="n">
        <v>9.699999999999999</v>
      </c>
      <c r="C403" s="309" t="n">
        <v>9.699999999999999</v>
      </c>
      <c r="D403" s="309" t="inlineStr"/>
      <c r="E403" s="309" t="inlineStr"/>
      <c r="F403" s="309" t="inlineStr"/>
      <c r="G403" s="309" t="inlineStr"/>
      <c r="H403" s="309" t="inlineStr"/>
    </row>
    <row r="404">
      <c r="A404" s="621" t="n">
        <v>402</v>
      </c>
      <c r="B404" s="309" t="n">
        <v>5.4</v>
      </c>
      <c r="C404" s="309" t="n">
        <v>5.4</v>
      </c>
      <c r="D404" s="309" t="inlineStr"/>
      <c r="E404" s="309" t="inlineStr"/>
      <c r="F404" s="309" t="inlineStr"/>
      <c r="G404" s="309" t="inlineStr"/>
      <c r="H404" s="309" t="inlineStr"/>
    </row>
    <row r="405">
      <c r="A405" s="621" t="n">
        <v>403</v>
      </c>
      <c r="B405" s="309" t="n">
        <v>7.4</v>
      </c>
      <c r="C405" s="309" t="n">
        <v>7.4</v>
      </c>
      <c r="D405" s="309" t="inlineStr"/>
      <c r="E405" s="309" t="inlineStr"/>
      <c r="F405" s="309" t="inlineStr"/>
      <c r="G405" s="309" t="inlineStr"/>
      <c r="H405" s="309" t="inlineStr"/>
    </row>
    <row r="406">
      <c r="A406" s="621" t="n">
        <v>404</v>
      </c>
      <c r="B406" s="309" t="n">
        <v>7.4</v>
      </c>
      <c r="C406" s="309" t="n">
        <v>7.4</v>
      </c>
      <c r="D406" s="309" t="inlineStr"/>
      <c r="E406" s="309" t="inlineStr"/>
      <c r="F406" s="309" t="inlineStr"/>
      <c r="G406" s="309" t="inlineStr"/>
      <c r="H406" s="309" t="inlineStr"/>
    </row>
    <row r="407">
      <c r="A407" s="621" t="n">
        <v>405</v>
      </c>
      <c r="B407" s="309" t="n">
        <v>6</v>
      </c>
      <c r="C407" s="309" t="n">
        <v>6</v>
      </c>
      <c r="D407" s="309" t="inlineStr"/>
      <c r="E407" s="309" t="inlineStr"/>
      <c r="F407" s="309" t="inlineStr"/>
      <c r="G407" s="309" t="inlineStr"/>
      <c r="H407" s="309" t="inlineStr"/>
    </row>
    <row r="408">
      <c r="A408" s="621" t="n">
        <v>406</v>
      </c>
      <c r="B408" s="309" t="n">
        <v>4.9</v>
      </c>
      <c r="C408" s="309" t="n">
        <v>4.9</v>
      </c>
      <c r="D408" s="309" t="inlineStr"/>
      <c r="E408" s="309" t="inlineStr"/>
      <c r="F408" s="309" t="inlineStr"/>
      <c r="G408" s="309" t="inlineStr"/>
      <c r="H408" s="309" t="inlineStr"/>
    </row>
    <row r="409">
      <c r="A409" s="621" t="n">
        <v>407</v>
      </c>
      <c r="B409" s="309" t="n">
        <v>6.2</v>
      </c>
      <c r="C409" s="309" t="n">
        <v>6.2</v>
      </c>
      <c r="D409" s="309" t="inlineStr"/>
      <c r="E409" s="309" t="inlineStr"/>
      <c r="F409" s="309" t="inlineStr"/>
      <c r="G409" s="309" t="inlineStr"/>
      <c r="H409" s="309" t="inlineStr"/>
    </row>
    <row r="410">
      <c r="A410" s="621" t="n">
        <v>408</v>
      </c>
      <c r="B410" s="309" t="n">
        <v>3</v>
      </c>
      <c r="C410" s="309" t="n">
        <v>3</v>
      </c>
      <c r="D410" s="309" t="inlineStr"/>
      <c r="E410" s="309" t="inlineStr"/>
      <c r="F410" s="309" t="inlineStr"/>
      <c r="G410" s="309" t="inlineStr"/>
      <c r="H410" s="309" t="inlineStr"/>
    </row>
    <row r="411">
      <c r="A411" s="621" t="n">
        <v>409</v>
      </c>
      <c r="B411" s="309" t="n">
        <v>1.5</v>
      </c>
      <c r="C411" s="309" t="n">
        <v>1.5</v>
      </c>
      <c r="D411" s="309" t="inlineStr"/>
      <c r="E411" s="309" t="inlineStr"/>
      <c r="F411" s="309" t="inlineStr"/>
      <c r="G411" s="309" t="inlineStr"/>
      <c r="H411" s="309" t="inlineStr"/>
    </row>
    <row r="412">
      <c r="A412" s="621" t="n">
        <v>410</v>
      </c>
      <c r="B412" s="309" t="n">
        <v>8.199999999999999</v>
      </c>
      <c r="C412" s="309" t="n">
        <v>8.199999999999999</v>
      </c>
      <c r="D412" s="309" t="inlineStr"/>
      <c r="E412" s="309" t="inlineStr"/>
      <c r="F412" s="309" t="inlineStr"/>
      <c r="G412" s="309" t="inlineStr"/>
      <c r="H412" s="309" t="inlineStr"/>
    </row>
    <row r="413">
      <c r="A413" s="621" t="n">
        <v>411</v>
      </c>
      <c r="B413" s="309" t="n">
        <v>5.6</v>
      </c>
      <c r="C413" s="309" t="n">
        <v>5.6</v>
      </c>
      <c r="D413" s="309" t="inlineStr"/>
      <c r="E413" s="309" t="inlineStr"/>
      <c r="F413" s="309" t="inlineStr"/>
      <c r="G413" s="309" t="inlineStr"/>
      <c r="H413" s="309" t="inlineStr"/>
    </row>
    <row r="414">
      <c r="A414" s="621" t="n">
        <v>412</v>
      </c>
      <c r="B414" s="309" t="n">
        <v>2.4</v>
      </c>
      <c r="C414" s="309" t="n">
        <v>2.4</v>
      </c>
      <c r="D414" s="309" t="inlineStr"/>
      <c r="E414" s="309" t="inlineStr"/>
      <c r="F414" s="309" t="inlineStr"/>
      <c r="G414" s="309" t="inlineStr"/>
      <c r="H414" s="309" t="inlineStr"/>
    </row>
    <row r="415">
      <c r="A415" s="621" t="n">
        <v>413</v>
      </c>
      <c r="B415" s="309" t="inlineStr"/>
      <c r="C415" s="309" t="inlineStr"/>
      <c r="D415" s="309" t="inlineStr"/>
      <c r="E415" s="309" t="inlineStr"/>
      <c r="F415" s="309" t="inlineStr"/>
      <c r="G415" s="309" t="inlineStr"/>
      <c r="H415" s="309" t="inlineStr"/>
    </row>
    <row r="416">
      <c r="A416" s="621" t="n">
        <v>414</v>
      </c>
      <c r="B416" s="309" t="inlineStr"/>
      <c r="C416" s="309" t="inlineStr"/>
      <c r="D416" s="309" t="inlineStr"/>
      <c r="E416" s="309" t="inlineStr"/>
      <c r="F416" s="309" t="inlineStr"/>
      <c r="G416" s="309" t="inlineStr"/>
      <c r="H416" s="309" t="inlineStr"/>
    </row>
    <row r="417">
      <c r="A417" s="621" t="n">
        <v>415</v>
      </c>
      <c r="B417" s="309" t="inlineStr"/>
      <c r="C417" s="309" t="inlineStr"/>
      <c r="D417" s="309" t="inlineStr"/>
      <c r="E417" s="309" t="inlineStr"/>
      <c r="F417" s="309" t="inlineStr"/>
      <c r="G417" s="309" t="inlineStr"/>
      <c r="H417" s="309" t="inlineStr"/>
    </row>
    <row r="418">
      <c r="A418" s="621" t="n">
        <v>416</v>
      </c>
      <c r="B418" s="309" t="inlineStr"/>
      <c r="C418" s="309" t="inlineStr"/>
      <c r="D418" s="309" t="inlineStr"/>
      <c r="E418" s="309" t="inlineStr"/>
      <c r="F418" s="309" t="inlineStr"/>
      <c r="G418" s="309" t="inlineStr"/>
      <c r="H418" s="309" t="inlineStr"/>
    </row>
    <row r="419">
      <c r="A419" s="621" t="n">
        <v>417</v>
      </c>
      <c r="B419" s="309" t="inlineStr"/>
      <c r="C419" s="309" t="inlineStr"/>
      <c r="D419" s="309" t="inlineStr"/>
      <c r="E419" s="309" t="inlineStr"/>
      <c r="F419" s="309" t="inlineStr"/>
      <c r="G419" s="309" t="inlineStr"/>
      <c r="H419" s="309" t="inlineStr"/>
    </row>
    <row r="420">
      <c r="A420" s="621" t="n">
        <v>418</v>
      </c>
      <c r="B420" s="309" t="inlineStr"/>
      <c r="C420" s="309" t="inlineStr"/>
      <c r="D420" s="309" t="inlineStr"/>
      <c r="E420" s="309" t="inlineStr"/>
      <c r="F420" s="309" t="inlineStr"/>
      <c r="G420" s="309" t="inlineStr"/>
      <c r="H420" s="309" t="inlineStr"/>
    </row>
    <row r="421">
      <c r="A421" s="621" t="n">
        <v>419</v>
      </c>
      <c r="B421" s="309" t="inlineStr"/>
      <c r="C421" s="309" t="inlineStr"/>
      <c r="D421" s="309" t="inlineStr"/>
      <c r="E421" s="309" t="inlineStr"/>
      <c r="F421" s="309" t="inlineStr"/>
      <c r="G421" s="309" t="inlineStr"/>
      <c r="H421" s="309" t="inlineStr"/>
    </row>
    <row r="422">
      <c r="A422" s="621" t="n">
        <v>420</v>
      </c>
      <c r="B422" s="309" t="inlineStr"/>
      <c r="C422" s="309" t="inlineStr"/>
      <c r="D422" s="309" t="inlineStr"/>
      <c r="E422" s="309" t="inlineStr"/>
      <c r="F422" s="309" t="inlineStr"/>
      <c r="G422" s="309" t="inlineStr"/>
      <c r="H422" s="309" t="inlineStr"/>
    </row>
    <row r="423">
      <c r="A423" s="621" t="n">
        <v>421</v>
      </c>
      <c r="B423" s="309" t="n">
        <v>2.6</v>
      </c>
      <c r="C423" s="309" t="n">
        <v>2.6</v>
      </c>
      <c r="D423" s="309" t="inlineStr"/>
      <c r="E423" s="309" t="inlineStr"/>
      <c r="F423" s="309" t="inlineStr"/>
      <c r="G423" s="309" t="inlineStr"/>
      <c r="H423" s="309" t="inlineStr"/>
    </row>
    <row r="424">
      <c r="A424" s="621" t="n">
        <v>422</v>
      </c>
      <c r="B424" s="309" t="n">
        <v>4.4</v>
      </c>
      <c r="C424" s="309" t="n">
        <v>4.4</v>
      </c>
      <c r="D424" s="309" t="inlineStr"/>
      <c r="E424" s="309" t="inlineStr"/>
      <c r="F424" s="309" t="inlineStr"/>
      <c r="G424" s="309" t="inlineStr"/>
      <c r="H424" s="309" t="inlineStr"/>
    </row>
    <row r="425">
      <c r="A425" s="621" t="n">
        <v>423</v>
      </c>
      <c r="B425" s="309" t="n">
        <v>13.7</v>
      </c>
      <c r="C425" s="309" t="n">
        <v>13.7</v>
      </c>
      <c r="D425" s="309" t="inlineStr"/>
      <c r="E425" s="309" t="inlineStr"/>
      <c r="F425" s="309" t="inlineStr"/>
      <c r="G425" s="309" t="inlineStr"/>
      <c r="H425" s="309" t="inlineStr"/>
    </row>
    <row r="426">
      <c r="A426" s="621" t="n">
        <v>424</v>
      </c>
      <c r="B426" s="309" t="n">
        <v>6.8</v>
      </c>
      <c r="C426" s="309" t="n">
        <v>6.8</v>
      </c>
      <c r="D426" s="309" t="inlineStr"/>
      <c r="E426" s="309" t="inlineStr"/>
      <c r="F426" s="309" t="inlineStr"/>
      <c r="G426" s="309" t="inlineStr"/>
      <c r="H426" s="309" t="inlineStr"/>
    </row>
    <row r="427">
      <c r="A427" s="621" t="n">
        <v>425</v>
      </c>
      <c r="B427" s="309" t="n">
        <v>5.5</v>
      </c>
      <c r="C427" s="309" t="n">
        <v>5.5</v>
      </c>
      <c r="D427" s="309" t="inlineStr"/>
      <c r="E427" s="309" t="inlineStr"/>
      <c r="F427" s="309" t="inlineStr"/>
      <c r="G427" s="309" t="inlineStr"/>
      <c r="H427" s="309" t="inlineStr"/>
    </row>
    <row r="428">
      <c r="A428" s="621" t="n">
        <v>426</v>
      </c>
      <c r="B428" s="309" t="n">
        <v>3.9</v>
      </c>
      <c r="C428" s="309" t="n">
        <v>3.9</v>
      </c>
      <c r="D428" s="309" t="inlineStr"/>
      <c r="E428" s="309" t="inlineStr"/>
      <c r="F428" s="309" t="inlineStr"/>
      <c r="G428" s="309" t="inlineStr"/>
      <c r="H428" s="309" t="inlineStr"/>
    </row>
    <row r="429">
      <c r="A429" s="621" t="n">
        <v>427</v>
      </c>
      <c r="B429" s="309" t="n">
        <v>4.9</v>
      </c>
      <c r="C429" s="309" t="n">
        <v>4.9</v>
      </c>
      <c r="D429" s="309" t="inlineStr"/>
      <c r="E429" s="309" t="inlineStr"/>
      <c r="F429" s="309" t="inlineStr"/>
      <c r="G429" s="309" t="inlineStr"/>
      <c r="H429" s="309" t="inlineStr"/>
    </row>
    <row r="430">
      <c r="A430" s="621" t="n">
        <v>428</v>
      </c>
      <c r="B430" s="309" t="n">
        <v>7.9</v>
      </c>
      <c r="C430" s="309" t="n">
        <v>7.9</v>
      </c>
      <c r="D430" s="309" t="inlineStr"/>
      <c r="E430" s="309" t="inlineStr"/>
      <c r="F430" s="309" t="inlineStr"/>
      <c r="G430" s="309" t="inlineStr"/>
      <c r="H430" s="309" t="inlineStr"/>
    </row>
    <row r="431">
      <c r="A431" s="621" t="n">
        <v>429</v>
      </c>
      <c r="B431" s="309" t="n">
        <v>7.1</v>
      </c>
      <c r="C431" s="309" t="n">
        <v>7.1</v>
      </c>
      <c r="D431" s="309" t="inlineStr"/>
      <c r="E431" s="309" t="inlineStr"/>
      <c r="F431" s="309" t="inlineStr"/>
      <c r="G431" s="309" t="inlineStr"/>
      <c r="H431" s="309" t="inlineStr"/>
    </row>
    <row r="432">
      <c r="A432" s="621" t="n">
        <v>430</v>
      </c>
      <c r="B432" s="309" t="n">
        <v>5.9</v>
      </c>
      <c r="C432" s="309" t="n">
        <v>5.9</v>
      </c>
      <c r="D432" s="309" t="inlineStr"/>
      <c r="E432" s="309" t="inlineStr"/>
      <c r="F432" s="309" t="inlineStr"/>
      <c r="G432" s="309" t="inlineStr"/>
      <c r="H432" s="309" t="inlineStr"/>
    </row>
    <row r="433">
      <c r="A433" s="621" t="n">
        <v>431</v>
      </c>
      <c r="B433" s="309" t="n">
        <v>5.5</v>
      </c>
      <c r="C433" s="309" t="n">
        <v>5.5</v>
      </c>
      <c r="D433" s="309" t="inlineStr"/>
      <c r="E433" s="309" t="inlineStr"/>
      <c r="F433" s="309" t="inlineStr"/>
      <c r="G433" s="309" t="inlineStr"/>
      <c r="H433" s="309" t="inlineStr"/>
    </row>
    <row r="434">
      <c r="A434" s="621" t="n">
        <v>432</v>
      </c>
      <c r="B434" s="309" t="n">
        <v>5.3</v>
      </c>
      <c r="C434" s="309" t="n">
        <v>5.3</v>
      </c>
      <c r="D434" s="309" t="inlineStr"/>
      <c r="E434" s="309" t="inlineStr"/>
      <c r="F434" s="309" t="inlineStr"/>
      <c r="G434" s="309" t="inlineStr"/>
      <c r="H434" s="309" t="inlineStr"/>
    </row>
    <row r="435">
      <c r="A435" s="621" t="n">
        <v>433</v>
      </c>
      <c r="B435" s="309" t="n">
        <v>9.9</v>
      </c>
      <c r="C435" s="309" t="n">
        <v>9.9</v>
      </c>
      <c r="D435" s="309" t="inlineStr"/>
      <c r="E435" s="309" t="inlineStr"/>
      <c r="F435" s="309" t="inlineStr"/>
      <c r="G435" s="309" t="inlineStr"/>
      <c r="H435" s="309" t="inlineStr"/>
    </row>
    <row r="436">
      <c r="A436" s="621" t="n">
        <v>434</v>
      </c>
      <c r="B436" s="309" t="n">
        <v>11.1</v>
      </c>
      <c r="C436" s="309" t="n">
        <v>11.1</v>
      </c>
      <c r="D436" s="309" t="inlineStr"/>
      <c r="E436" s="309" t="inlineStr"/>
      <c r="F436" s="309" t="inlineStr"/>
      <c r="G436" s="309" t="inlineStr"/>
      <c r="H436" s="309" t="inlineStr"/>
    </row>
    <row r="437">
      <c r="A437" s="621" t="n">
        <v>435</v>
      </c>
      <c r="B437" s="309" t="n">
        <v>10.1</v>
      </c>
      <c r="C437" s="309" t="n">
        <v>10.1</v>
      </c>
      <c r="D437" s="309" t="inlineStr"/>
      <c r="E437" s="309" t="inlineStr"/>
      <c r="F437" s="309" t="inlineStr"/>
      <c r="G437" s="309" t="inlineStr"/>
      <c r="H437" s="309" t="inlineStr"/>
    </row>
    <row r="438">
      <c r="A438" s="621" t="n">
        <v>436</v>
      </c>
      <c r="B438" s="309" t="n">
        <v>6.1</v>
      </c>
      <c r="C438" s="309" t="n">
        <v>6.1</v>
      </c>
      <c r="D438" s="309" t="inlineStr"/>
      <c r="E438" s="309" t="inlineStr"/>
      <c r="F438" s="309" t="inlineStr"/>
      <c r="G438" s="309" t="inlineStr"/>
      <c r="H438" s="309" t="inlineStr"/>
    </row>
    <row r="439">
      <c r="A439" s="621" t="n">
        <v>437</v>
      </c>
      <c r="B439" s="309" t="n">
        <v>3.2</v>
      </c>
      <c r="C439" s="309" t="n">
        <v>3.2</v>
      </c>
      <c r="D439" s="309" t="inlineStr"/>
      <c r="E439" s="309" t="inlineStr"/>
      <c r="F439" s="309" t="inlineStr"/>
      <c r="G439" s="309" t="inlineStr"/>
      <c r="H439" s="309" t="inlineStr"/>
    </row>
    <row r="440">
      <c r="A440" s="621" t="n">
        <v>438</v>
      </c>
      <c r="B440" s="309" t="n">
        <v>4.2</v>
      </c>
      <c r="C440" s="309" t="n">
        <v>4.2</v>
      </c>
      <c r="D440" s="309" t="inlineStr"/>
      <c r="E440" s="309" t="inlineStr"/>
      <c r="F440" s="309" t="inlineStr"/>
      <c r="G440" s="309" t="inlineStr"/>
      <c r="H440" s="309" t="inlineStr"/>
    </row>
    <row r="441">
      <c r="A441" s="621" t="n">
        <v>439</v>
      </c>
      <c r="B441" s="309" t="n">
        <v>4.8</v>
      </c>
      <c r="C441" s="309" t="n">
        <v>4.8</v>
      </c>
      <c r="D441" s="309" t="inlineStr"/>
      <c r="E441" s="309" t="inlineStr"/>
      <c r="F441" s="309" t="inlineStr"/>
      <c r="G441" s="309" t="inlineStr"/>
      <c r="H441" s="309" t="inlineStr"/>
    </row>
    <row r="442">
      <c r="A442" s="621" t="n">
        <v>440</v>
      </c>
      <c r="B442" s="309" t="n">
        <v>6.8</v>
      </c>
      <c r="C442" s="309" t="n">
        <v>6.8</v>
      </c>
      <c r="D442" s="309" t="inlineStr"/>
      <c r="E442" s="309" t="inlineStr"/>
      <c r="F442" s="309" t="inlineStr"/>
      <c r="G442" s="309" t="inlineStr"/>
      <c r="H442" s="309" t="inlineStr"/>
    </row>
    <row r="443">
      <c r="A443" s="621" t="n">
        <v>441</v>
      </c>
      <c r="B443" s="309" t="n">
        <v>8.1</v>
      </c>
      <c r="C443" s="309" t="n">
        <v>8.1</v>
      </c>
      <c r="D443" s="309" t="inlineStr"/>
      <c r="E443" s="309" t="inlineStr"/>
      <c r="F443" s="309" t="inlineStr"/>
      <c r="G443" s="309" t="inlineStr"/>
      <c r="H443" s="309" t="inlineStr"/>
    </row>
    <row r="444">
      <c r="A444" s="621" t="n">
        <v>442</v>
      </c>
      <c r="B444" s="309" t="n">
        <v>11.1</v>
      </c>
      <c r="C444" s="309" t="n">
        <v>11.1</v>
      </c>
      <c r="D444" s="309" t="inlineStr"/>
      <c r="E444" s="309" t="inlineStr"/>
      <c r="F444" s="309" t="inlineStr"/>
      <c r="G444" s="309" t="inlineStr"/>
      <c r="H444" s="309" t="inlineStr"/>
    </row>
    <row r="445">
      <c r="A445" s="621" t="n">
        <v>443</v>
      </c>
      <c r="B445" s="309" t="n">
        <v>12.7</v>
      </c>
      <c r="C445" s="309" t="n">
        <v>12.7</v>
      </c>
      <c r="D445" s="309" t="inlineStr"/>
      <c r="E445" s="309" t="inlineStr"/>
      <c r="F445" s="309" t="inlineStr"/>
      <c r="G445" s="309" t="inlineStr"/>
      <c r="H445" s="309" t="inlineStr"/>
    </row>
    <row r="446">
      <c r="A446" s="621" t="n">
        <v>444</v>
      </c>
      <c r="B446" s="309" t="n">
        <v>14.4</v>
      </c>
      <c r="C446" s="309" t="n">
        <v>14.4</v>
      </c>
      <c r="D446" s="309" t="inlineStr"/>
      <c r="E446" s="309" t="inlineStr"/>
      <c r="F446" s="309" t="inlineStr"/>
      <c r="G446" s="309" t="inlineStr"/>
      <c r="H446" s="309" t="inlineStr"/>
    </row>
    <row r="447">
      <c r="A447" s="621" t="n">
        <v>445</v>
      </c>
      <c r="B447" s="309" t="n">
        <v>15.5</v>
      </c>
      <c r="C447" s="309" t="n">
        <v>15.5</v>
      </c>
      <c r="D447" s="309" t="inlineStr"/>
      <c r="E447" s="309" t="inlineStr"/>
      <c r="F447" s="309" t="inlineStr"/>
      <c r="G447" s="309" t="inlineStr"/>
      <c r="H447" s="309" t="inlineStr"/>
    </row>
    <row r="448">
      <c r="A448" s="621" t="n">
        <v>446</v>
      </c>
      <c r="B448" s="309" t="n">
        <v>19.9</v>
      </c>
      <c r="C448" s="309" t="n">
        <v>19.9</v>
      </c>
      <c r="D448" s="309" t="inlineStr"/>
      <c r="E448" s="309" t="inlineStr"/>
      <c r="F448" s="309" t="inlineStr"/>
      <c r="G448" s="309" t="inlineStr"/>
      <c r="H448" s="309" t="inlineStr"/>
    </row>
    <row r="449">
      <c r="A449" s="621" t="n">
        <v>447</v>
      </c>
      <c r="B449" s="309" t="n">
        <v>15</v>
      </c>
      <c r="C449" s="309" t="n">
        <v>15</v>
      </c>
      <c r="D449" s="309" t="inlineStr"/>
      <c r="E449" s="309" t="inlineStr"/>
      <c r="F449" s="309" t="inlineStr"/>
      <c r="G449" s="309" t="inlineStr"/>
      <c r="H449" s="309" t="inlineStr"/>
    </row>
    <row r="450">
      <c r="A450" s="621" t="n">
        <v>448</v>
      </c>
      <c r="B450" s="309" t="n">
        <v>5.2</v>
      </c>
      <c r="C450" s="309" t="n">
        <v>5.2</v>
      </c>
      <c r="D450" s="309" t="inlineStr"/>
      <c r="E450" s="309" t="inlineStr"/>
      <c r="F450" s="309" t="inlineStr"/>
      <c r="G450" s="309" t="inlineStr"/>
      <c r="H450" s="309" t="inlineStr"/>
    </row>
    <row r="451">
      <c r="A451" s="621" t="n">
        <v>449</v>
      </c>
      <c r="B451" s="309" t="inlineStr"/>
      <c r="C451" s="309" t="n">
        <v>6.075559794327416</v>
      </c>
      <c r="D451" s="309" t="inlineStr">
        <is>
          <t>{'Cu', 'aust_temp', 'ausf_czas', 'Mo', 'aust_czas', 'Ni', 'grubosc', 'Mn'}</t>
        </is>
      </c>
      <c r="E451" s="309" t="n">
        <v>16</v>
      </c>
      <c r="F451" s="309" t="inlineStr">
        <is>
          <t>['ausf_temp']</t>
        </is>
      </c>
      <c r="G451" s="309" t="inlineStr">
        <is>
          <t>[0.9543220135175465]</t>
        </is>
      </c>
      <c r="H451" s="309" t="inlineStr">
        <is>
          <t>[1.9, 8.0]</t>
        </is>
      </c>
    </row>
    <row r="452">
      <c r="A452" s="621" t="n">
        <v>450</v>
      </c>
      <c r="B452" s="309" t="n">
        <v>9.5</v>
      </c>
      <c r="C452" s="309" t="n">
        <v>9.5</v>
      </c>
      <c r="D452" s="309" t="inlineStr"/>
      <c r="E452" s="309" t="inlineStr"/>
      <c r="F452" s="309" t="inlineStr"/>
      <c r="G452" s="309" t="inlineStr"/>
      <c r="H452" s="309" t="inlineStr"/>
    </row>
    <row r="453">
      <c r="A453" s="621" t="n">
        <v>451</v>
      </c>
      <c r="B453" s="309" t="n">
        <v>7</v>
      </c>
      <c r="C453" s="309" t="n">
        <v>7</v>
      </c>
      <c r="D453" s="309" t="inlineStr"/>
      <c r="E453" s="309" t="inlineStr"/>
      <c r="F453" s="309" t="inlineStr"/>
      <c r="G453" s="309" t="inlineStr"/>
      <c r="H453" s="309" t="inlineStr"/>
    </row>
    <row r="454">
      <c r="A454" s="621" t="n">
        <v>452</v>
      </c>
      <c r="B454" s="309" t="n">
        <v>12.5</v>
      </c>
      <c r="C454" s="309" t="n">
        <v>12.5</v>
      </c>
      <c r="D454" s="309" t="inlineStr"/>
      <c r="E454" s="309" t="inlineStr"/>
      <c r="F454" s="309" t="inlineStr"/>
      <c r="G454" s="309" t="inlineStr"/>
      <c r="H454" s="309" t="inlineStr"/>
    </row>
    <row r="455">
      <c r="A455" s="621" t="n">
        <v>453</v>
      </c>
      <c r="B455" s="309" t="n">
        <v>6.2</v>
      </c>
      <c r="C455" s="309" t="n">
        <v>6.2</v>
      </c>
      <c r="D455" s="309" t="inlineStr"/>
      <c r="E455" s="309" t="inlineStr"/>
      <c r="F455" s="309" t="inlineStr"/>
      <c r="G455" s="309" t="inlineStr"/>
      <c r="H455" s="309" t="inlineStr"/>
    </row>
    <row r="456">
      <c r="A456" s="621" t="n">
        <v>454</v>
      </c>
      <c r="B456" s="309" t="n">
        <v>10.4</v>
      </c>
      <c r="C456" s="309" t="n">
        <v>10.4</v>
      </c>
      <c r="D456" s="309" t="inlineStr"/>
      <c r="E456" s="309" t="inlineStr"/>
      <c r="F456" s="309" t="inlineStr"/>
      <c r="G456" s="309" t="inlineStr"/>
      <c r="H456" s="309" t="inlineStr"/>
    </row>
    <row r="457">
      <c r="A457" s="621" t="n">
        <v>455</v>
      </c>
      <c r="B457" s="309" t="n">
        <v>9.9</v>
      </c>
      <c r="C457" s="309" t="n">
        <v>9.9</v>
      </c>
      <c r="D457" s="309" t="inlineStr"/>
      <c r="E457" s="309" t="inlineStr"/>
      <c r="F457" s="309" t="inlineStr"/>
      <c r="G457" s="309" t="inlineStr"/>
      <c r="H457" s="309" t="inlineStr"/>
    </row>
    <row r="458">
      <c r="A458" s="621" t="n">
        <v>456</v>
      </c>
      <c r="B458" s="309" t="n">
        <v>2.1</v>
      </c>
      <c r="C458" s="309" t="n">
        <v>2.1</v>
      </c>
      <c r="D458" s="309" t="inlineStr"/>
      <c r="E458" s="309" t="inlineStr"/>
      <c r="F458" s="309" t="inlineStr"/>
      <c r="G458" s="309" t="inlineStr"/>
      <c r="H458" s="309" t="inlineStr"/>
    </row>
    <row r="459">
      <c r="A459" s="621" t="n">
        <v>457</v>
      </c>
      <c r="B459" s="309" t="n">
        <v>2.5</v>
      </c>
      <c r="C459" s="309" t="n">
        <v>2.5</v>
      </c>
      <c r="D459" s="309" t="inlineStr"/>
      <c r="E459" s="309" t="inlineStr"/>
      <c r="F459" s="309" t="inlineStr"/>
      <c r="G459" s="309" t="inlineStr"/>
      <c r="H459" s="309" t="inlineStr"/>
    </row>
    <row r="460">
      <c r="A460" s="621" t="n">
        <v>458</v>
      </c>
      <c r="B460" s="309" t="n">
        <v>2.7</v>
      </c>
      <c r="C460" s="309" t="n">
        <v>2.7</v>
      </c>
      <c r="D460" s="309" t="inlineStr"/>
      <c r="E460" s="309" t="inlineStr"/>
      <c r="F460" s="309" t="inlineStr"/>
      <c r="G460" s="309" t="inlineStr"/>
      <c r="H460" s="309" t="inlineStr"/>
    </row>
    <row r="461">
      <c r="A461" s="621" t="n">
        <v>459</v>
      </c>
      <c r="B461" s="309" t="n">
        <v>4.9</v>
      </c>
      <c r="C461" s="309" t="n">
        <v>4.9</v>
      </c>
      <c r="D461" s="309" t="inlineStr"/>
      <c r="E461" s="309" t="inlineStr"/>
      <c r="F461" s="309" t="inlineStr"/>
      <c r="G461" s="309" t="inlineStr"/>
      <c r="H461" s="309" t="inlineStr"/>
    </row>
    <row r="462">
      <c r="A462" s="621" t="n">
        <v>460</v>
      </c>
      <c r="B462" s="309" t="n">
        <v>6.6</v>
      </c>
      <c r="C462" s="309" t="n">
        <v>6.6</v>
      </c>
      <c r="D462" s="309" t="inlineStr"/>
      <c r="E462" s="309" t="inlineStr"/>
      <c r="F462" s="309" t="inlineStr"/>
      <c r="G462" s="309" t="inlineStr"/>
      <c r="H462" s="309" t="inlineStr"/>
    </row>
    <row r="463">
      <c r="A463" s="621" t="n">
        <v>461</v>
      </c>
      <c r="B463" s="309" t="n">
        <v>8.800000000000001</v>
      </c>
      <c r="C463" s="309" t="n">
        <v>8.800000000000001</v>
      </c>
      <c r="D463" s="309" t="inlineStr"/>
      <c r="E463" s="309" t="inlineStr"/>
      <c r="F463" s="309" t="inlineStr"/>
      <c r="G463" s="309" t="inlineStr"/>
      <c r="H463" s="309" t="inlineStr"/>
    </row>
    <row r="464">
      <c r="A464" s="621" t="n">
        <v>462</v>
      </c>
      <c r="B464" s="309" t="n">
        <v>10.3</v>
      </c>
      <c r="C464" s="309" t="n">
        <v>10.3</v>
      </c>
      <c r="D464" s="309" t="inlineStr"/>
      <c r="E464" s="309" t="inlineStr"/>
      <c r="F464" s="309" t="inlineStr"/>
      <c r="G464" s="309" t="inlineStr"/>
      <c r="H464" s="309" t="inlineStr"/>
    </row>
    <row r="465">
      <c r="A465" s="621" t="n">
        <v>463</v>
      </c>
      <c r="B465" s="309" t="n">
        <v>9.9</v>
      </c>
      <c r="C465" s="309" t="n">
        <v>9.9</v>
      </c>
      <c r="D465" s="309" t="inlineStr"/>
      <c r="E465" s="309" t="inlineStr"/>
      <c r="F465" s="309" t="inlineStr"/>
      <c r="G465" s="309" t="inlineStr"/>
      <c r="H465" s="309" t="inlineStr"/>
    </row>
    <row r="466">
      <c r="A466" s="621" t="n">
        <v>464</v>
      </c>
      <c r="B466" s="309" t="n">
        <v>2.2</v>
      </c>
      <c r="C466" s="309" t="n">
        <v>2.2</v>
      </c>
      <c r="D466" s="309" t="inlineStr"/>
      <c r="E466" s="309" t="inlineStr"/>
      <c r="F466" s="309" t="inlineStr"/>
      <c r="G466" s="309" t="inlineStr"/>
      <c r="H466" s="309" t="inlineStr"/>
    </row>
    <row r="467">
      <c r="A467" s="621" t="n">
        <v>465</v>
      </c>
      <c r="B467" s="309" t="n">
        <v>13.6</v>
      </c>
      <c r="C467" s="309" t="n">
        <v>13.6</v>
      </c>
      <c r="D467" s="309" t="inlineStr"/>
      <c r="E467" s="309" t="inlineStr"/>
      <c r="F467" s="309" t="inlineStr"/>
      <c r="G467" s="309" t="inlineStr"/>
      <c r="H467" s="309" t="inlineStr"/>
    </row>
    <row r="468">
      <c r="A468" s="621" t="n">
        <v>466</v>
      </c>
      <c r="B468" s="309" t="n">
        <v>10.6</v>
      </c>
      <c r="C468" s="309" t="n">
        <v>10.6</v>
      </c>
      <c r="D468" s="309" t="inlineStr"/>
      <c r="E468" s="309" t="inlineStr"/>
      <c r="F468" s="309" t="inlineStr"/>
      <c r="G468" s="309" t="inlineStr"/>
      <c r="H468" s="309" t="inlineStr"/>
    </row>
    <row r="469">
      <c r="A469" s="621" t="n">
        <v>467</v>
      </c>
      <c r="B469" s="309" t="n">
        <v>8.9</v>
      </c>
      <c r="C469" s="309" t="n">
        <v>8.9</v>
      </c>
      <c r="D469" s="309" t="inlineStr"/>
      <c r="E469" s="309" t="inlineStr"/>
      <c r="F469" s="309" t="inlineStr"/>
      <c r="G469" s="309" t="inlineStr"/>
      <c r="H469" s="309" t="inlineStr"/>
    </row>
    <row r="470">
      <c r="A470" s="621" t="n">
        <v>468</v>
      </c>
      <c r="B470" s="309" t="n">
        <v>11.2</v>
      </c>
      <c r="C470" s="309" t="n">
        <v>11.2</v>
      </c>
      <c r="D470" s="309" t="inlineStr"/>
      <c r="E470" s="309" t="inlineStr"/>
      <c r="F470" s="309" t="inlineStr"/>
      <c r="G470" s="309" t="inlineStr"/>
      <c r="H470" s="309" t="inlineStr"/>
    </row>
    <row r="471">
      <c r="A471" s="621" t="n">
        <v>469</v>
      </c>
      <c r="B471" s="309" t="n">
        <v>10.4</v>
      </c>
      <c r="C471" s="309" t="n">
        <v>10.4</v>
      </c>
      <c r="D471" s="309" t="inlineStr"/>
      <c r="E471" s="309" t="inlineStr"/>
      <c r="F471" s="309" t="inlineStr"/>
      <c r="G471" s="309" t="inlineStr"/>
      <c r="H471" s="309" t="inlineStr"/>
    </row>
    <row r="472">
      <c r="A472" s="621" t="n">
        <v>470</v>
      </c>
      <c r="B472" s="309" t="n">
        <v>9.9</v>
      </c>
      <c r="C472" s="309" t="n">
        <v>9.9</v>
      </c>
      <c r="D472" s="309" t="inlineStr"/>
      <c r="E472" s="309" t="inlineStr"/>
      <c r="F472" s="309" t="inlineStr"/>
      <c r="G472" s="309" t="inlineStr"/>
      <c r="H472" s="309" t="inlineStr"/>
    </row>
    <row r="473">
      <c r="A473" s="621" t="n">
        <v>471</v>
      </c>
      <c r="B473" s="309" t="n">
        <v>8.5</v>
      </c>
      <c r="C473" s="309" t="n">
        <v>8.5</v>
      </c>
      <c r="D473" s="309" t="inlineStr"/>
      <c r="E473" s="309" t="inlineStr"/>
      <c r="F473" s="309" t="inlineStr"/>
      <c r="G473" s="309" t="inlineStr"/>
      <c r="H473" s="309" t="inlineStr"/>
    </row>
    <row r="474">
      <c r="A474" s="621" t="n">
        <v>472</v>
      </c>
      <c r="B474" s="309" t="n">
        <v>13.2</v>
      </c>
      <c r="C474" s="309" t="n">
        <v>13.2</v>
      </c>
      <c r="D474" s="309" t="inlineStr"/>
      <c r="E474" s="309" t="inlineStr"/>
      <c r="F474" s="309" t="inlineStr"/>
      <c r="G474" s="309" t="inlineStr"/>
      <c r="H474" s="309" t="inlineStr"/>
    </row>
    <row r="475">
      <c r="A475" s="621" t="n">
        <v>473</v>
      </c>
      <c r="B475" s="309" t="n">
        <v>0.97</v>
      </c>
      <c r="C475" s="309" t="n">
        <v>0.97</v>
      </c>
      <c r="D475" s="309" t="inlineStr"/>
      <c r="E475" s="309" t="inlineStr"/>
      <c r="F475" s="309" t="inlineStr"/>
      <c r="G475" s="309" t="inlineStr"/>
      <c r="H475" s="309" t="inlineStr"/>
    </row>
    <row r="476">
      <c r="A476" s="621" t="n">
        <v>474</v>
      </c>
      <c r="B476" s="309" t="n">
        <v>3.86</v>
      </c>
      <c r="C476" s="309" t="n">
        <v>3.86</v>
      </c>
      <c r="D476" s="309" t="inlineStr"/>
      <c r="E476" s="309" t="inlineStr"/>
      <c r="F476" s="309" t="inlineStr"/>
      <c r="G476" s="309" t="inlineStr"/>
      <c r="H476" s="309" t="inlineStr"/>
    </row>
    <row r="477">
      <c r="A477" s="621" t="n">
        <v>475</v>
      </c>
      <c r="B477" s="309" t="n">
        <v>4.8</v>
      </c>
      <c r="C477" s="309" t="n">
        <v>4.8</v>
      </c>
      <c r="D477" s="309" t="inlineStr"/>
      <c r="E477" s="309" t="inlineStr"/>
      <c r="F477" s="309" t="inlineStr"/>
      <c r="G477" s="309" t="inlineStr"/>
      <c r="H477" s="309" t="inlineStr"/>
    </row>
    <row r="478">
      <c r="A478" s="621" t="n">
        <v>476</v>
      </c>
      <c r="B478" s="309" t="n">
        <v>7.1</v>
      </c>
      <c r="C478" s="309" t="n">
        <v>7.1</v>
      </c>
      <c r="D478" s="309" t="inlineStr"/>
      <c r="E478" s="309" t="inlineStr"/>
      <c r="F478" s="309" t="inlineStr"/>
      <c r="G478" s="309" t="inlineStr"/>
      <c r="H478" s="309" t="inlineStr"/>
    </row>
    <row r="479">
      <c r="A479" s="621" t="n">
        <v>477</v>
      </c>
      <c r="B479" s="309" t="n">
        <v>13.5</v>
      </c>
      <c r="C479" s="309" t="n">
        <v>13.5</v>
      </c>
      <c r="D479" s="309" t="inlineStr"/>
      <c r="E479" s="309" t="inlineStr"/>
      <c r="F479" s="309" t="inlineStr"/>
      <c r="G479" s="309" t="inlineStr"/>
      <c r="H479" s="309" t="inlineStr"/>
    </row>
    <row r="480">
      <c r="A480" s="621" t="n">
        <v>478</v>
      </c>
      <c r="B480" s="309" t="n">
        <v>12.1</v>
      </c>
      <c r="C480" s="309" t="n">
        <v>12.1</v>
      </c>
      <c r="D480" s="309" t="inlineStr"/>
      <c r="E480" s="309" t="inlineStr"/>
      <c r="F480" s="309" t="inlineStr"/>
      <c r="G480" s="309" t="inlineStr"/>
      <c r="H480" s="309" t="inlineStr"/>
    </row>
    <row r="481">
      <c r="A481" s="621" t="n">
        <v>479</v>
      </c>
      <c r="B481" s="309" t="n">
        <v>19.9</v>
      </c>
      <c r="C481" s="309" t="n">
        <v>19.9</v>
      </c>
      <c r="D481" s="309" t="inlineStr"/>
      <c r="E481" s="309" t="inlineStr"/>
      <c r="F481" s="309" t="inlineStr"/>
      <c r="G481" s="309" t="inlineStr"/>
      <c r="H481" s="309" t="inlineStr"/>
    </row>
    <row r="482">
      <c r="A482" s="621" t="n">
        <v>480</v>
      </c>
      <c r="B482" s="309" t="n">
        <v>3</v>
      </c>
      <c r="C482" s="309" t="n">
        <v>3</v>
      </c>
      <c r="D482" s="309" t="inlineStr"/>
      <c r="E482" s="309" t="inlineStr"/>
      <c r="F482" s="309" t="inlineStr"/>
      <c r="G482" s="309" t="inlineStr"/>
      <c r="H482" s="309" t="inlineStr"/>
    </row>
    <row r="483">
      <c r="A483" s="621" t="n">
        <v>481</v>
      </c>
      <c r="B483" s="309" t="n">
        <v>11.1</v>
      </c>
      <c r="C483" s="309" t="n">
        <v>11.1</v>
      </c>
      <c r="D483" s="309" t="inlineStr"/>
      <c r="E483" s="309" t="inlineStr"/>
      <c r="F483" s="309" t="inlineStr"/>
      <c r="G483" s="309" t="inlineStr"/>
      <c r="H483" s="309" t="inlineStr"/>
    </row>
    <row r="484">
      <c r="A484" s="621" t="n">
        <v>482</v>
      </c>
      <c r="B484" s="309" t="n">
        <v>12.1</v>
      </c>
      <c r="C484" s="309" t="n">
        <v>12.1</v>
      </c>
      <c r="D484" s="309" t="inlineStr"/>
      <c r="E484" s="309" t="inlineStr"/>
      <c r="F484" s="309" t="inlineStr"/>
      <c r="G484" s="309" t="inlineStr"/>
      <c r="H484" s="309" t="inlineStr"/>
    </row>
    <row r="485">
      <c r="A485" s="621" t="n">
        <v>483</v>
      </c>
      <c r="B485" s="309" t="n">
        <v>4.3</v>
      </c>
      <c r="C485" s="309" t="n">
        <v>4.3</v>
      </c>
      <c r="D485" s="309" t="inlineStr"/>
      <c r="E485" s="309" t="inlineStr"/>
      <c r="F485" s="309" t="inlineStr"/>
      <c r="G485" s="309" t="inlineStr"/>
      <c r="H485" s="309" t="inlineStr"/>
    </row>
    <row r="486">
      <c r="A486" s="621" t="n">
        <v>484</v>
      </c>
      <c r="B486" s="309" t="n">
        <v>7.2</v>
      </c>
      <c r="C486" s="309" t="n">
        <v>7.2</v>
      </c>
      <c r="D486" s="309" t="inlineStr"/>
      <c r="E486" s="309" t="inlineStr"/>
      <c r="F486" s="309" t="inlineStr"/>
      <c r="G486" s="309" t="inlineStr"/>
      <c r="H486" s="309" t="inlineStr"/>
    </row>
    <row r="487">
      <c r="A487" s="621" t="n">
        <v>485</v>
      </c>
      <c r="B487" s="309" t="n">
        <v>8.1</v>
      </c>
      <c r="C487" s="309" t="n">
        <v>8.1</v>
      </c>
      <c r="D487" s="309" t="inlineStr"/>
      <c r="E487" s="309" t="inlineStr"/>
      <c r="F487" s="309" t="inlineStr"/>
      <c r="G487" s="309" t="inlineStr"/>
      <c r="H487" s="309" t="inlineStr"/>
    </row>
    <row r="488">
      <c r="A488" s="621" t="n">
        <v>486</v>
      </c>
      <c r="B488" s="309" t="n">
        <v>8.6</v>
      </c>
      <c r="C488" s="309" t="n">
        <v>8.6</v>
      </c>
      <c r="D488" s="309" t="inlineStr"/>
      <c r="E488" s="309" t="inlineStr"/>
      <c r="F488" s="309" t="inlineStr"/>
      <c r="G488" s="309" t="inlineStr"/>
      <c r="H488" s="309" t="inlineStr"/>
    </row>
    <row r="489">
      <c r="A489" s="621" t="n">
        <v>487</v>
      </c>
      <c r="B489" s="309" t="n">
        <v>10.4</v>
      </c>
      <c r="C489" s="309" t="n">
        <v>10.4</v>
      </c>
      <c r="D489" s="309" t="inlineStr"/>
      <c r="E489" s="309" t="inlineStr"/>
      <c r="F489" s="309" t="inlineStr"/>
      <c r="G489" s="309" t="inlineStr"/>
      <c r="H489" s="309" t="inlineStr"/>
    </row>
    <row r="490">
      <c r="A490" s="621" t="n">
        <v>488</v>
      </c>
      <c r="B490" s="309" t="n">
        <v>2.5</v>
      </c>
      <c r="C490" s="309" t="n">
        <v>2.5</v>
      </c>
      <c r="D490" s="309" t="inlineStr"/>
      <c r="E490" s="309" t="inlineStr"/>
      <c r="F490" s="309" t="inlineStr"/>
      <c r="G490" s="309" t="inlineStr"/>
      <c r="H490" s="309" t="inlineStr"/>
    </row>
    <row r="491">
      <c r="A491" s="621" t="n">
        <v>489</v>
      </c>
      <c r="B491" s="309" t="n">
        <v>4</v>
      </c>
      <c r="C491" s="309" t="n">
        <v>4</v>
      </c>
      <c r="D491" s="309" t="inlineStr"/>
      <c r="E491" s="309" t="inlineStr"/>
      <c r="F491" s="309" t="inlineStr"/>
      <c r="G491" s="309" t="inlineStr"/>
      <c r="H491" s="309" t="inlineStr"/>
    </row>
    <row r="492">
      <c r="A492" s="621" t="n">
        <v>490</v>
      </c>
      <c r="B492" s="309" t="n">
        <v>4.6</v>
      </c>
      <c r="C492" s="309" t="n">
        <v>4.6</v>
      </c>
      <c r="D492" s="309" t="inlineStr"/>
      <c r="E492" s="309" t="inlineStr"/>
      <c r="F492" s="309" t="inlineStr"/>
      <c r="G492" s="309" t="inlineStr"/>
      <c r="H492" s="309" t="inlineStr"/>
    </row>
    <row r="493">
      <c r="A493" s="621" t="n">
        <v>491</v>
      </c>
      <c r="B493" s="309" t="n">
        <v>6.9</v>
      </c>
      <c r="C493" s="309" t="n">
        <v>6.9</v>
      </c>
      <c r="D493" s="309" t="inlineStr"/>
      <c r="E493" s="309" t="inlineStr"/>
      <c r="F493" s="309" t="inlineStr"/>
      <c r="G493" s="309" t="inlineStr"/>
      <c r="H493" s="309" t="inlineStr"/>
    </row>
    <row r="494">
      <c r="A494" s="621" t="n">
        <v>492</v>
      </c>
      <c r="B494" s="309" t="n">
        <v>7.8</v>
      </c>
      <c r="C494" s="309" t="n">
        <v>7.8</v>
      </c>
      <c r="D494" s="309" t="inlineStr"/>
      <c r="E494" s="309" t="inlineStr"/>
      <c r="F494" s="309" t="inlineStr"/>
      <c r="G494" s="309" t="inlineStr"/>
      <c r="H494" s="309" t="inlineStr"/>
    </row>
    <row r="495">
      <c r="A495" s="621" t="n">
        <v>493</v>
      </c>
      <c r="B495" s="309" t="n">
        <v>1</v>
      </c>
      <c r="C495" s="309" t="n">
        <v>1</v>
      </c>
      <c r="D495" s="309" t="inlineStr"/>
      <c r="E495" s="309" t="inlineStr"/>
      <c r="F495" s="309" t="inlineStr"/>
      <c r="G495" s="309" t="inlineStr"/>
      <c r="H495" s="309" t="inlineStr"/>
    </row>
    <row r="496">
      <c r="A496" s="621" t="n">
        <v>494</v>
      </c>
      <c r="B496" s="309" t="n">
        <v>6</v>
      </c>
      <c r="C496" s="309" t="n">
        <v>6</v>
      </c>
      <c r="D496" s="309" t="inlineStr"/>
      <c r="E496" s="309" t="inlineStr"/>
      <c r="F496" s="309" t="inlineStr"/>
      <c r="G496" s="309" t="inlineStr"/>
      <c r="H496" s="309" t="inlineStr"/>
    </row>
    <row r="497">
      <c r="A497" s="621" t="n">
        <v>495</v>
      </c>
      <c r="B497" s="309" t="n">
        <v>2.1</v>
      </c>
      <c r="C497" s="309" t="n">
        <v>2.1</v>
      </c>
      <c r="D497" s="309" t="inlineStr"/>
      <c r="E497" s="309" t="inlineStr"/>
      <c r="F497" s="309" t="inlineStr"/>
      <c r="G497" s="309" t="inlineStr"/>
      <c r="H497" s="309" t="inlineStr"/>
    </row>
    <row r="498">
      <c r="A498" s="621" t="n">
        <v>496</v>
      </c>
      <c r="B498" s="309" t="n">
        <v>2.6</v>
      </c>
      <c r="C498" s="309" t="n">
        <v>2.6</v>
      </c>
      <c r="D498" s="309" t="inlineStr"/>
      <c r="E498" s="309" t="inlineStr"/>
      <c r="F498" s="309" t="inlineStr"/>
      <c r="G498" s="309" t="inlineStr"/>
      <c r="H498" s="309" t="inlineStr"/>
    </row>
    <row r="499">
      <c r="A499" s="621" t="n">
        <v>497</v>
      </c>
      <c r="B499" s="309" t="n">
        <v>2.8</v>
      </c>
      <c r="C499" s="309" t="n">
        <v>2.8</v>
      </c>
      <c r="D499" s="309" t="inlineStr"/>
      <c r="E499" s="309" t="inlineStr"/>
      <c r="F499" s="309" t="inlineStr"/>
      <c r="G499" s="309" t="inlineStr"/>
      <c r="H499" s="309" t="inlineStr"/>
    </row>
    <row r="500">
      <c r="A500" s="621" t="n">
        <v>498</v>
      </c>
      <c r="B500" s="309" t="n">
        <v>3.7</v>
      </c>
      <c r="C500" s="309" t="n">
        <v>3.7</v>
      </c>
      <c r="D500" s="309" t="inlineStr"/>
      <c r="E500" s="309" t="inlineStr"/>
      <c r="F500" s="309" t="inlineStr"/>
      <c r="G500" s="309" t="inlineStr"/>
      <c r="H500" s="309" t="inlineStr"/>
    </row>
    <row r="501">
      <c r="A501" s="621" t="n">
        <v>499</v>
      </c>
      <c r="B501" s="309" t="n">
        <v>4.3</v>
      </c>
      <c r="C501" s="309" t="n">
        <v>4.3</v>
      </c>
      <c r="D501" s="309" t="inlineStr"/>
      <c r="E501" s="309" t="inlineStr"/>
      <c r="F501" s="309" t="inlineStr"/>
      <c r="G501" s="309" t="inlineStr"/>
      <c r="H501" s="309" t="inlineStr"/>
    </row>
    <row r="502">
      <c r="A502" s="621" t="n">
        <v>500</v>
      </c>
      <c r="B502" s="309" t="n">
        <v>4.6</v>
      </c>
      <c r="C502" s="309" t="n">
        <v>4.6</v>
      </c>
      <c r="D502" s="309" t="inlineStr"/>
      <c r="E502" s="309" t="inlineStr"/>
      <c r="F502" s="309" t="inlineStr"/>
      <c r="G502" s="309" t="inlineStr"/>
      <c r="H502" s="309" t="inlineStr"/>
    </row>
    <row r="503">
      <c r="A503" s="621" t="n">
        <v>501</v>
      </c>
      <c r="B503" s="309" t="n">
        <v>6.1</v>
      </c>
      <c r="C503" s="309" t="n">
        <v>6.1</v>
      </c>
      <c r="D503" s="309" t="inlineStr"/>
      <c r="E503" s="309" t="inlineStr"/>
      <c r="F503" s="309" t="inlineStr"/>
      <c r="G503" s="309" t="inlineStr"/>
      <c r="H503" s="309" t="inlineStr"/>
    </row>
    <row r="504">
      <c r="A504" s="621" t="n">
        <v>502</v>
      </c>
      <c r="B504" s="309" t="n">
        <v>6.9</v>
      </c>
      <c r="C504" s="309" t="n">
        <v>6.9</v>
      </c>
      <c r="D504" s="309" t="inlineStr"/>
      <c r="E504" s="309" t="inlineStr"/>
      <c r="F504" s="309" t="inlineStr"/>
      <c r="G504" s="309" t="inlineStr"/>
      <c r="H504" s="309" t="inlineStr"/>
    </row>
    <row r="505">
      <c r="A505" s="621" t="n">
        <v>503</v>
      </c>
      <c r="B505" s="309" t="n">
        <v>7.1</v>
      </c>
      <c r="C505" s="309" t="n">
        <v>7.1</v>
      </c>
      <c r="D505" s="309" t="inlineStr"/>
      <c r="E505" s="309" t="inlineStr"/>
      <c r="F505" s="309" t="inlineStr"/>
      <c r="G505" s="309" t="inlineStr"/>
      <c r="H505" s="309" t="inlineStr"/>
    </row>
    <row r="506">
      <c r="A506" s="621" t="n">
        <v>504</v>
      </c>
      <c r="B506" s="309" t="n">
        <v>5.5</v>
      </c>
      <c r="C506" s="309" t="n">
        <v>5.5</v>
      </c>
      <c r="D506" s="309" t="inlineStr"/>
      <c r="E506" s="309" t="inlineStr"/>
      <c r="F506" s="309" t="inlineStr"/>
      <c r="G506" s="309" t="inlineStr"/>
      <c r="H506" s="309" t="inlineStr"/>
    </row>
    <row r="507">
      <c r="A507" s="621" t="n">
        <v>505</v>
      </c>
      <c r="B507" s="309" t="n">
        <v>5.8</v>
      </c>
      <c r="C507" s="309" t="n">
        <v>5.8</v>
      </c>
      <c r="D507" s="309" t="inlineStr"/>
      <c r="E507" s="309" t="inlineStr"/>
      <c r="F507" s="309" t="inlineStr"/>
      <c r="G507" s="309" t="inlineStr"/>
      <c r="H507" s="309" t="inlineStr"/>
    </row>
    <row r="508">
      <c r="A508" s="621" t="n">
        <v>506</v>
      </c>
      <c r="B508" s="309" t="n">
        <v>5.6</v>
      </c>
      <c r="C508" s="309" t="n">
        <v>5.6</v>
      </c>
      <c r="D508" s="309" t="inlineStr"/>
      <c r="E508" s="309" t="inlineStr"/>
      <c r="F508" s="309" t="inlineStr"/>
      <c r="G508" s="309" t="inlineStr"/>
      <c r="H508" s="309" t="inlineStr"/>
    </row>
    <row r="509">
      <c r="A509" s="621" t="n">
        <v>507</v>
      </c>
      <c r="B509" s="309" t="n">
        <v>1.7</v>
      </c>
      <c r="C509" s="309" t="n">
        <v>1.7</v>
      </c>
      <c r="D509" s="309" t="inlineStr"/>
      <c r="E509" s="309" t="inlineStr"/>
      <c r="F509" s="309" t="inlineStr"/>
      <c r="G509" s="309" t="inlineStr"/>
      <c r="H509" s="309" t="inlineStr"/>
    </row>
    <row r="510">
      <c r="A510" s="621" t="n">
        <v>508</v>
      </c>
      <c r="B510" s="309" t="n">
        <v>2.3</v>
      </c>
      <c r="C510" s="309" t="n">
        <v>2.3</v>
      </c>
      <c r="D510" s="309" t="inlineStr"/>
      <c r="E510" s="309" t="inlineStr"/>
      <c r="F510" s="309" t="inlineStr"/>
      <c r="G510" s="309" t="inlineStr"/>
      <c r="H510" s="309" t="inlineStr"/>
    </row>
    <row r="511">
      <c r="A511" s="621" t="n">
        <v>509</v>
      </c>
      <c r="B511" s="309" t="n">
        <v>2.4</v>
      </c>
      <c r="C511" s="309" t="n">
        <v>2.4</v>
      </c>
      <c r="D511" s="309" t="inlineStr"/>
      <c r="E511" s="309" t="inlineStr"/>
      <c r="F511" s="309" t="inlineStr"/>
      <c r="G511" s="309" t="inlineStr"/>
      <c r="H511" s="309" t="inlineStr"/>
    </row>
    <row r="512">
      <c r="A512" s="621" t="n">
        <v>510</v>
      </c>
      <c r="B512" s="309" t="n">
        <v>3.4</v>
      </c>
      <c r="C512" s="309" t="n">
        <v>3.4</v>
      </c>
      <c r="D512" s="309" t="inlineStr"/>
      <c r="E512" s="309" t="inlineStr"/>
      <c r="F512" s="309" t="inlineStr"/>
      <c r="G512" s="309" t="inlineStr"/>
      <c r="H512" s="309" t="inlineStr"/>
    </row>
    <row r="513">
      <c r="A513" s="621" t="n">
        <v>511</v>
      </c>
      <c r="B513" s="309" t="n">
        <v>4.1</v>
      </c>
      <c r="C513" s="309" t="n">
        <v>4.1</v>
      </c>
      <c r="D513" s="309" t="inlineStr"/>
      <c r="E513" s="309" t="inlineStr"/>
      <c r="F513" s="309" t="inlineStr"/>
      <c r="G513" s="309" t="inlineStr"/>
      <c r="H513" s="309" t="inlineStr"/>
    </row>
    <row r="514">
      <c r="A514" s="621" t="n">
        <v>512</v>
      </c>
      <c r="B514" s="309" t="n">
        <v>4.3</v>
      </c>
      <c r="C514" s="309" t="n">
        <v>4.3</v>
      </c>
      <c r="D514" s="309" t="inlineStr"/>
      <c r="E514" s="309" t="inlineStr"/>
      <c r="F514" s="309" t="inlineStr"/>
      <c r="G514" s="309" t="inlineStr"/>
      <c r="H514" s="309" t="inlineStr"/>
    </row>
    <row r="515">
      <c r="A515" s="621" t="n">
        <v>513</v>
      </c>
      <c r="B515" s="309" t="n">
        <v>5.7</v>
      </c>
      <c r="C515" s="309" t="n">
        <v>5.7</v>
      </c>
      <c r="D515" s="309" t="inlineStr"/>
      <c r="E515" s="309" t="inlineStr"/>
      <c r="F515" s="309" t="inlineStr"/>
      <c r="G515" s="309" t="inlineStr"/>
      <c r="H515" s="309" t="inlineStr"/>
    </row>
    <row r="516">
      <c r="A516" s="621" t="n">
        <v>514</v>
      </c>
      <c r="B516" s="309" t="n">
        <v>6.4</v>
      </c>
      <c r="C516" s="309" t="n">
        <v>6.4</v>
      </c>
      <c r="D516" s="309" t="inlineStr"/>
      <c r="E516" s="309" t="inlineStr"/>
      <c r="F516" s="309" t="inlineStr"/>
      <c r="G516" s="309" t="inlineStr"/>
      <c r="H516" s="309" t="inlineStr"/>
    </row>
    <row r="517">
      <c r="A517" s="621" t="n">
        <v>515</v>
      </c>
      <c r="B517" s="309" t="n">
        <v>6.5</v>
      </c>
      <c r="C517" s="309" t="n">
        <v>6.5</v>
      </c>
      <c r="D517" s="309" t="inlineStr"/>
      <c r="E517" s="309" t="inlineStr"/>
      <c r="F517" s="309" t="inlineStr"/>
      <c r="G517" s="309" t="inlineStr"/>
      <c r="H517" s="309" t="inlineStr"/>
    </row>
    <row r="518">
      <c r="A518" s="621" t="n">
        <v>516</v>
      </c>
      <c r="B518" s="309" t="n">
        <v>5.2</v>
      </c>
      <c r="C518" s="309" t="n">
        <v>5.2</v>
      </c>
      <c r="D518" s="309" t="inlineStr"/>
      <c r="E518" s="309" t="inlineStr"/>
      <c r="F518" s="309" t="inlineStr"/>
      <c r="G518" s="309" t="inlineStr"/>
      <c r="H518" s="309" t="inlineStr"/>
    </row>
    <row r="519">
      <c r="A519" s="621" t="n">
        <v>517</v>
      </c>
      <c r="B519" s="309" t="n">
        <v>5.6</v>
      </c>
      <c r="C519" s="309" t="n">
        <v>5.6</v>
      </c>
      <c r="D519" s="309" t="inlineStr"/>
      <c r="E519" s="309" t="inlineStr"/>
      <c r="F519" s="309" t="inlineStr"/>
      <c r="G519" s="309" t="inlineStr"/>
      <c r="H519" s="309" t="inlineStr"/>
    </row>
    <row r="520">
      <c r="A520" s="621" t="n">
        <v>518</v>
      </c>
      <c r="B520" s="309" t="n">
        <v>5.5</v>
      </c>
      <c r="C520" s="309" t="n">
        <v>5.5</v>
      </c>
      <c r="D520" s="309" t="inlineStr"/>
      <c r="E520" s="309" t="inlineStr"/>
      <c r="F520" s="309" t="inlineStr"/>
      <c r="G520" s="309" t="inlineStr"/>
      <c r="H520" s="309" t="inlineStr"/>
    </row>
    <row r="521">
      <c r="A521" s="621" t="n">
        <v>519</v>
      </c>
      <c r="B521" s="309" t="n">
        <v>2.75</v>
      </c>
      <c r="C521" s="309" t="n">
        <v>2.75</v>
      </c>
      <c r="D521" s="309" t="inlineStr"/>
      <c r="E521" s="309" t="inlineStr"/>
      <c r="F521" s="309" t="inlineStr"/>
      <c r="G521" s="309" t="inlineStr"/>
      <c r="H521" s="309" t="inlineStr"/>
    </row>
    <row r="522">
      <c r="A522" s="621" t="n">
        <v>520</v>
      </c>
      <c r="B522" s="309" t="n">
        <v>2.13</v>
      </c>
      <c r="C522" s="309" t="n">
        <v>2.13</v>
      </c>
      <c r="D522" s="309" t="inlineStr"/>
      <c r="E522" s="309" t="inlineStr"/>
      <c r="F522" s="309" t="inlineStr"/>
      <c r="G522" s="309" t="inlineStr"/>
      <c r="H522" s="309" t="inlineStr"/>
    </row>
    <row r="523">
      <c r="A523" s="621" t="n">
        <v>521</v>
      </c>
      <c r="B523" s="309" t="n">
        <v>3.33</v>
      </c>
      <c r="C523" s="309" t="n">
        <v>3.33</v>
      </c>
      <c r="D523" s="309" t="inlineStr"/>
      <c r="E523" s="309" t="inlineStr"/>
      <c r="F523" s="309" t="inlineStr"/>
      <c r="G523" s="309" t="inlineStr"/>
      <c r="H523" s="309" t="inlineStr"/>
    </row>
    <row r="524">
      <c r="A524" s="621" t="n">
        <v>522</v>
      </c>
      <c r="B524" s="309" t="n">
        <v>2.4</v>
      </c>
      <c r="C524" s="309" t="n">
        <v>2.4</v>
      </c>
      <c r="D524" s="309" t="inlineStr"/>
      <c r="E524" s="309" t="inlineStr"/>
      <c r="F524" s="309" t="inlineStr"/>
      <c r="G524" s="309" t="inlineStr"/>
      <c r="H524" s="309" t="inlineStr"/>
    </row>
    <row r="525">
      <c r="A525" s="621" t="n">
        <v>523</v>
      </c>
      <c r="B525" s="309" t="n">
        <v>2.7</v>
      </c>
      <c r="C525" s="309" t="n">
        <v>2.7</v>
      </c>
      <c r="D525" s="309" t="inlineStr"/>
      <c r="E525" s="309" t="inlineStr"/>
      <c r="F525" s="309" t="inlineStr"/>
      <c r="G525" s="309" t="inlineStr"/>
      <c r="H525" s="309" t="inlineStr"/>
    </row>
    <row r="526">
      <c r="A526" s="621" t="n">
        <v>524</v>
      </c>
      <c r="B526" s="309" t="inlineStr"/>
      <c r="C526" s="309" t="n">
        <v>1.179333415487125</v>
      </c>
      <c r="D526" s="309" t="inlineStr">
        <is>
          <t>{'Cu', 'aust_temp', 'ausf_czas', 'Mo', 'aust_czas', 'Ni', 'grubosc', 'Mn'}</t>
        </is>
      </c>
      <c r="E526" s="309" t="n">
        <v>18</v>
      </c>
      <c r="F526" s="309" t="inlineStr">
        <is>
          <t>['ausf_temp', 'Rp02', 'HB']</t>
        </is>
      </c>
      <c r="G526" s="309" t="inlineStr">
        <is>
          <t>[0.9067013890940097, -0.8745774473768883, -0.9160524318180628]</t>
        </is>
      </c>
      <c r="H526" s="309" t="inlineStr">
        <is>
          <t>[3.2, 19.9]</t>
        </is>
      </c>
    </row>
    <row r="527">
      <c r="A527" s="621" t="n">
        <v>525</v>
      </c>
      <c r="B527" s="309" t="inlineStr"/>
      <c r="C527" s="309" t="n">
        <v>2.900486350676408</v>
      </c>
      <c r="D527" s="309" t="inlineStr">
        <is>
          <t>{'Cu', 'aust_temp', 'ausf_czas', 'Mo', 'aust_czas', 'Ni', 'grubosc', 'Mn'}</t>
        </is>
      </c>
      <c r="E527" s="309" t="n">
        <v>18</v>
      </c>
      <c r="F527" s="309" t="inlineStr">
        <is>
          <t>['ausf_temp', 'Rp02', 'HB']</t>
        </is>
      </c>
      <c r="G527" s="309" t="inlineStr">
        <is>
          <t>[0.9108748299304211, -0.8850124821303629, -0.9089999778015609]</t>
        </is>
      </c>
      <c r="H527" s="309" t="inlineStr">
        <is>
          <t>[3.2, 19.9]</t>
        </is>
      </c>
    </row>
    <row r="528">
      <c r="A528" s="621" t="n">
        <v>526</v>
      </c>
      <c r="B528" s="309" t="inlineStr"/>
      <c r="C528" s="309" t="n">
        <v>1.819660513585131</v>
      </c>
      <c r="D528" s="309" t="inlineStr">
        <is>
          <t>{'Cu', 'aust_temp', 'ausf_czas', 'Mo', 'aust_czas', 'Ni', 'grubosc', 'Mn'}</t>
        </is>
      </c>
      <c r="E528" s="309" t="n">
        <v>18</v>
      </c>
      <c r="F528" s="309" t="inlineStr">
        <is>
          <t>['ausf_temp', 'Rp02', 'HB']</t>
        </is>
      </c>
      <c r="G528" s="309" t="inlineStr">
        <is>
          <t>[0.9067013890940095, -0.8745774473768883, -0.9160524318180628]</t>
        </is>
      </c>
      <c r="H528" s="309" t="inlineStr">
        <is>
          <t>[3.2, 19.9]</t>
        </is>
      </c>
    </row>
    <row r="529">
      <c r="A529" s="621" t="n">
        <v>527</v>
      </c>
      <c r="B529" s="309" t="inlineStr"/>
      <c r="C529" s="309" t="n">
        <v>2.31772029933979</v>
      </c>
      <c r="D529" s="309" t="inlineStr">
        <is>
          <t>{'Cu', 'aust_temp', 'ausf_czas', 'Mo', 'aust_czas', 'Ni', 'grubosc', 'Mn'}</t>
        </is>
      </c>
      <c r="E529" s="309" t="n">
        <v>16</v>
      </c>
      <c r="F529" s="309" t="inlineStr">
        <is>
          <t>['ausf_temp', 'Rp02', 'HB']</t>
        </is>
      </c>
      <c r="G529" s="309" t="inlineStr">
        <is>
          <t>[0.9146268194216006, -0.8694396787376079, -0.9109332689233606]</t>
        </is>
      </c>
      <c r="H529" s="309" t="inlineStr">
        <is>
          <t>[3.2, 19.9]</t>
        </is>
      </c>
    </row>
    <row r="530">
      <c r="A530" s="621" t="n">
        <v>528</v>
      </c>
      <c r="B530" s="309" t="inlineStr"/>
      <c r="C530" s="309" t="n">
        <v>11.95671372182899</v>
      </c>
      <c r="D530" s="309" t="inlineStr">
        <is>
          <t>{'Cu', 'aust_temp', 'ausf_czas', 'Mo', 'aust_czas', 'Ni', 'grubosc', 'Mn'}</t>
        </is>
      </c>
      <c r="E530" s="309" t="n">
        <v>18</v>
      </c>
      <c r="F530" s="309" t="inlineStr">
        <is>
          <t>['ausf_temp', 'Rp02', 'HB']</t>
        </is>
      </c>
      <c r="G530" s="309" t="inlineStr">
        <is>
          <t>[0.9067013890940097, -0.8745774473768883, -0.9160524318180628]</t>
        </is>
      </c>
      <c r="H530" s="309" t="inlineStr">
        <is>
          <t>[3.2, 19.9]</t>
        </is>
      </c>
    </row>
    <row r="531">
      <c r="A531" s="621" t="n">
        <v>529</v>
      </c>
      <c r="B531" s="309" t="inlineStr"/>
      <c r="C531" s="309" t="n">
        <v>15.54431133101949</v>
      </c>
      <c r="D531" s="309" t="inlineStr">
        <is>
          <t>{'Cu', 'aust_temp', 'ausf_czas', 'Mo', 'aust_czas', 'Ni', 'grubosc', 'Mn'}</t>
        </is>
      </c>
      <c r="E531" s="309" t="n">
        <v>18</v>
      </c>
      <c r="F531" s="309" t="inlineStr">
        <is>
          <t>['ausf_temp', 'Rp02', 'HB']</t>
        </is>
      </c>
      <c r="G531" s="309" t="inlineStr">
        <is>
          <t>[0.9108748299304211, -0.8850124821303629, -0.9089999778015609]</t>
        </is>
      </c>
      <c r="H531" s="309" t="inlineStr">
        <is>
          <t>[3.2, 19.9]</t>
        </is>
      </c>
    </row>
    <row r="532">
      <c r="A532" s="621" t="n">
        <v>530</v>
      </c>
      <c r="B532" s="309" t="inlineStr"/>
      <c r="C532" s="309" t="n">
        <v>15.3812511569443</v>
      </c>
      <c r="D532" s="309" t="inlineStr">
        <is>
          <t>{'Cu', 'aust_temp', 'ausf_czas', 'Mo', 'aust_czas', 'Ni', 'grubosc', 'Mn'}</t>
        </is>
      </c>
      <c r="E532" s="309" t="n">
        <v>18</v>
      </c>
      <c r="F532" s="309" t="inlineStr">
        <is>
          <t>['ausf_temp', 'Rp02', 'HB']</t>
        </is>
      </c>
      <c r="G532" s="309" t="inlineStr">
        <is>
          <t>[0.9067013890940095, -0.8745774473768883, -0.9160524318180628]</t>
        </is>
      </c>
      <c r="H532" s="309" t="inlineStr">
        <is>
          <t>[3.2, 19.9]</t>
        </is>
      </c>
    </row>
    <row r="533">
      <c r="A533" s="621" t="n">
        <v>531</v>
      </c>
      <c r="B533" s="309" t="inlineStr"/>
      <c r="C533" s="309" t="n">
        <v>13.90681731611473</v>
      </c>
      <c r="D533" s="309" t="inlineStr">
        <is>
          <t>{'Cu', 'aust_temp', 'ausf_czas', 'Mo', 'aust_czas', 'Ni', 'grubosc', 'Mn'}</t>
        </is>
      </c>
      <c r="E533" s="309" t="n">
        <v>16</v>
      </c>
      <c r="F533" s="309" t="inlineStr">
        <is>
          <t>['ausf_temp', 'Rp02', 'HB']</t>
        </is>
      </c>
      <c r="G533" s="309" t="inlineStr">
        <is>
          <t>[0.9146268194216006, -0.8694396787376079, -0.9109332689233606]</t>
        </is>
      </c>
      <c r="H533" s="309" t="inlineStr">
        <is>
          <t>[3.2, 19.9]</t>
        </is>
      </c>
    </row>
    <row r="534">
      <c r="A534" s="621" t="n">
        <v>532</v>
      </c>
      <c r="B534" s="309" t="inlineStr"/>
      <c r="C534" s="309" t="inlineStr"/>
      <c r="D534" s="309" t="inlineStr"/>
      <c r="E534" s="309" t="inlineStr"/>
      <c r="F534" s="309" t="inlineStr"/>
      <c r="G534" s="309" t="inlineStr"/>
      <c r="H534" s="309" t="inlineStr"/>
    </row>
    <row r="535">
      <c r="A535" s="621" t="n">
        <v>533</v>
      </c>
      <c r="B535" s="309" t="inlineStr"/>
      <c r="C535" s="309" t="inlineStr"/>
      <c r="D535" s="309" t="inlineStr"/>
      <c r="E535" s="309" t="inlineStr"/>
      <c r="F535" s="309" t="inlineStr"/>
      <c r="G535" s="309" t="inlineStr"/>
      <c r="H535" s="309" t="inlineStr"/>
    </row>
    <row r="536">
      <c r="A536" s="621" t="n">
        <v>534</v>
      </c>
      <c r="B536" s="309" t="inlineStr"/>
      <c r="C536" s="309" t="inlineStr"/>
      <c r="D536" s="309" t="inlineStr"/>
      <c r="E536" s="309" t="inlineStr"/>
      <c r="F536" s="309" t="inlineStr"/>
      <c r="G536" s="309" t="inlineStr"/>
      <c r="H536" s="309" t="inlineStr"/>
    </row>
    <row r="537">
      <c r="A537" s="621" t="n">
        <v>535</v>
      </c>
      <c r="B537" s="309" t="inlineStr"/>
      <c r="C537" s="309" t="inlineStr"/>
      <c r="D537" s="309" t="inlineStr"/>
      <c r="E537" s="309" t="inlineStr"/>
      <c r="F537" s="309" t="inlineStr"/>
      <c r="G537" s="309" t="inlineStr"/>
      <c r="H537" s="309" t="inlineStr"/>
    </row>
    <row r="538">
      <c r="A538" s="621" t="n">
        <v>536</v>
      </c>
      <c r="B538" s="309" t="inlineStr"/>
      <c r="C538" s="309" t="inlineStr"/>
      <c r="D538" s="309" t="inlineStr"/>
      <c r="E538" s="309" t="inlineStr"/>
      <c r="F538" s="309" t="inlineStr"/>
      <c r="G538" s="309" t="inlineStr"/>
      <c r="H538" s="309" t="inlineStr"/>
    </row>
    <row r="539">
      <c r="A539" s="621" t="n">
        <v>537</v>
      </c>
      <c r="B539" s="309" t="inlineStr"/>
      <c r="C539" s="309" t="inlineStr"/>
      <c r="D539" s="309" t="inlineStr"/>
      <c r="E539" s="309" t="inlineStr"/>
      <c r="F539" s="309" t="inlineStr"/>
      <c r="G539" s="309" t="inlineStr"/>
      <c r="H539" s="309" t="inlineStr"/>
    </row>
    <row r="540">
      <c r="A540" s="621" t="n">
        <v>538</v>
      </c>
      <c r="B540" s="309" t="inlineStr"/>
      <c r="C540" s="309" t="inlineStr"/>
      <c r="D540" s="309" t="inlineStr"/>
      <c r="E540" s="309" t="inlineStr"/>
      <c r="F540" s="309" t="inlineStr"/>
      <c r="G540" s="309" t="inlineStr"/>
      <c r="H540" s="309" t="inlineStr"/>
    </row>
    <row r="541">
      <c r="A541" s="621" t="n">
        <v>539</v>
      </c>
      <c r="B541" s="309" t="inlineStr"/>
      <c r="C541" s="309" t="inlineStr"/>
      <c r="D541" s="309" t="inlineStr"/>
      <c r="E541" s="309" t="inlineStr"/>
      <c r="F541" s="309" t="inlineStr"/>
      <c r="G541" s="309" t="inlineStr"/>
      <c r="H541" s="309" t="inlineStr"/>
    </row>
    <row r="542">
      <c r="A542" s="621" t="n">
        <v>540</v>
      </c>
      <c r="B542" s="309" t="inlineStr"/>
      <c r="C542" s="309" t="inlineStr"/>
      <c r="D542" s="309" t="inlineStr"/>
      <c r="E542" s="309" t="inlineStr"/>
      <c r="F542" s="309" t="inlineStr"/>
      <c r="G542" s="309" t="inlineStr"/>
      <c r="H542" s="309" t="inlineStr"/>
    </row>
    <row r="543">
      <c r="A543" s="621" t="n">
        <v>541</v>
      </c>
      <c r="B543" s="309" t="inlineStr"/>
      <c r="C543" s="309" t="inlineStr"/>
      <c r="D543" s="309" t="inlineStr"/>
      <c r="E543" s="309" t="inlineStr"/>
      <c r="F543" s="309" t="inlineStr"/>
      <c r="G543" s="309" t="inlineStr"/>
      <c r="H543" s="309" t="inlineStr"/>
    </row>
    <row r="544">
      <c r="A544" s="621" t="n">
        <v>542</v>
      </c>
      <c r="B544" s="309" t="inlineStr"/>
      <c r="C544" s="309" t="inlineStr"/>
      <c r="D544" s="309" t="inlineStr"/>
      <c r="E544" s="309" t="inlineStr"/>
      <c r="F544" s="309" t="inlineStr"/>
      <c r="G544" s="309" t="inlineStr"/>
      <c r="H544" s="309" t="inlineStr"/>
    </row>
    <row r="545">
      <c r="A545" s="621" t="n">
        <v>543</v>
      </c>
      <c r="B545" s="309" t="inlineStr"/>
      <c r="C545" s="309" t="inlineStr"/>
      <c r="D545" s="309" t="inlineStr"/>
      <c r="E545" s="309" t="inlineStr"/>
      <c r="F545" s="309" t="inlineStr"/>
      <c r="G545" s="309" t="inlineStr"/>
      <c r="H545" s="309" t="inlineStr"/>
    </row>
    <row r="546">
      <c r="A546" s="621" t="n">
        <v>544</v>
      </c>
      <c r="B546" s="309" t="inlineStr"/>
      <c r="C546" s="309" t="n">
        <v>-9.452607405580075</v>
      </c>
      <c r="D546" s="309" t="inlineStr">
        <is>
          <t>{'Cu', 'aust_temp', 'ausf_czas', 'Mo', 'aust_czas', 'Ni', 'grubosc', 'Mn'}</t>
        </is>
      </c>
      <c r="E546" s="309" t="n">
        <v>15</v>
      </c>
      <c r="F546" s="309" t="inlineStr">
        <is>
          <t>['Rp02', 'HB']</t>
        </is>
      </c>
      <c r="G546" s="309" t="inlineStr">
        <is>
          <t>[-0.7008834804836318, -0.7185727517059916]</t>
        </is>
      </c>
      <c r="H546" s="309" t="inlineStr">
        <is>
          <t>[1.64, 11.2]</t>
        </is>
      </c>
    </row>
    <row r="547">
      <c r="A547" s="621" t="n">
        <v>545</v>
      </c>
      <c r="B547" s="309" t="inlineStr"/>
      <c r="C547" s="309" t="n">
        <v>-1.527825454598513</v>
      </c>
      <c r="D547" s="309" t="inlineStr">
        <is>
          <t>{'Cu', 'aust_temp', 'ausf_czas', 'Mo', 'aust_czas', 'Ni', 'grubosc', 'Mn'}</t>
        </is>
      </c>
      <c r="E547" s="309" t="n">
        <v>15</v>
      </c>
      <c r="F547" s="309" t="inlineStr">
        <is>
          <t>['ausf_temp', 'Rp02', 'HB']</t>
        </is>
      </c>
      <c r="G547" s="309" t="inlineStr">
        <is>
          <t>[0.7028185030622545, -0.8145537092502847, -0.7951878127717771]</t>
        </is>
      </c>
      <c r="H547" s="309" t="inlineStr">
        <is>
          <t>[0.2, 11.2]</t>
        </is>
      </c>
    </row>
    <row r="548">
      <c r="A548" s="621" t="n">
        <v>546</v>
      </c>
      <c r="B548" s="309" t="inlineStr"/>
      <c r="C548" s="309" t="n">
        <v>-2.124935320747198</v>
      </c>
      <c r="D548" s="309" t="inlineStr">
        <is>
          <t>{'Cu', 'aust_temp', 'ausf_czas', 'Mo', 'aust_czas', 'Ni', 'grubosc', 'Mn'}</t>
        </is>
      </c>
      <c r="E548" s="309" t="n">
        <v>15</v>
      </c>
      <c r="F548" s="309" t="inlineStr">
        <is>
          <t>['ausf_temp', 'Rp02', 'HB']</t>
        </is>
      </c>
      <c r="G548" s="309" t="inlineStr">
        <is>
          <t>[0.709601910986744, -0.8171877065456832, -0.7998991688625957]</t>
        </is>
      </c>
      <c r="H548" s="309" t="inlineStr">
        <is>
          <t>[0.2, 11.2]</t>
        </is>
      </c>
    </row>
    <row r="549">
      <c r="A549" s="621" t="n">
        <v>547</v>
      </c>
      <c r="B549" s="309" t="inlineStr"/>
      <c r="C549" s="309" t="n">
        <v>-2.194841618723999</v>
      </c>
      <c r="D549" s="309" t="inlineStr">
        <is>
          <t>{'Cu', 'aust_temp', 'ausf_czas', 'Mo', 'aust_czas', 'Ni', 'grubosc', 'Mn'}</t>
        </is>
      </c>
      <c r="E549" s="309" t="n">
        <v>15</v>
      </c>
      <c r="F549" s="309" t="inlineStr">
        <is>
          <t>['ausf_temp', 'Rp02', 'HB']</t>
        </is>
      </c>
      <c r="G549" s="309" t="inlineStr">
        <is>
          <t>[0.709601910986744, -0.8171877065456833, -0.7998991688625956]</t>
        </is>
      </c>
      <c r="H549" s="309" t="inlineStr">
        <is>
          <t>[0.2, 11.2]</t>
        </is>
      </c>
    </row>
    <row r="550">
      <c r="A550" s="621" t="n">
        <v>548</v>
      </c>
      <c r="B550" s="309" t="inlineStr"/>
      <c r="C550" s="309" t="n">
        <v>-5.7556914231292</v>
      </c>
      <c r="D550" s="309" t="inlineStr">
        <is>
          <t>{'Cu', 'aust_temp', 'ausf_czas', 'Mo', 'aust_czas', 'Ni', 'grubosc', 'Mn'}</t>
        </is>
      </c>
      <c r="E550" s="309" t="n">
        <v>15</v>
      </c>
      <c r="F550" s="309" t="inlineStr">
        <is>
          <t>['Rp02', 'HB']</t>
        </is>
      </c>
      <c r="G550" s="309" t="inlineStr">
        <is>
          <t>[-0.7008834804836318, -0.7185727517059916]</t>
        </is>
      </c>
      <c r="H550" s="309" t="inlineStr">
        <is>
          <t>[1.64, 11.2]</t>
        </is>
      </c>
    </row>
    <row r="551">
      <c r="A551" s="621" t="n">
        <v>549</v>
      </c>
      <c r="B551" s="309" t="inlineStr"/>
      <c r="C551" s="309" t="n">
        <v>0.5435341191117971</v>
      </c>
      <c r="D551" s="309" t="inlineStr">
        <is>
          <t>{'Cu', 'aust_temp', 'ausf_czas', 'Mo', 'aust_czas', 'Ni', 'grubosc', 'Mn'}</t>
        </is>
      </c>
      <c r="E551" s="309" t="n">
        <v>15</v>
      </c>
      <c r="F551" s="309" t="inlineStr">
        <is>
          <t>['ausf_temp', 'Rp02', 'HB']</t>
        </is>
      </c>
      <c r="G551" s="309" t="inlineStr">
        <is>
          <t>[0.7028185030622545, -0.8145537092502847, -0.7951878127717771]</t>
        </is>
      </c>
      <c r="H551" s="309" t="inlineStr">
        <is>
          <t>[0.2, 11.2]</t>
        </is>
      </c>
    </row>
    <row r="552">
      <c r="A552" s="621" t="n">
        <v>550</v>
      </c>
      <c r="B552" s="309" t="inlineStr"/>
      <c r="C552" s="309" t="n">
        <v>-0.003288043143072628</v>
      </c>
      <c r="D552" s="309" t="inlineStr">
        <is>
          <t>{'Cu', 'aust_temp', 'ausf_czas', 'Mo', 'aust_czas', 'Ni', 'grubosc', 'Mn'}</t>
        </is>
      </c>
      <c r="E552" s="309" t="n">
        <v>15</v>
      </c>
      <c r="F552" s="309" t="inlineStr">
        <is>
          <t>['ausf_temp', 'Rp02', 'HB']</t>
        </is>
      </c>
      <c r="G552" s="309" t="inlineStr">
        <is>
          <t>[0.709601910986744, -0.8171877065456832, -0.7998991688625957]</t>
        </is>
      </c>
      <c r="H552" s="309" t="inlineStr">
        <is>
          <t>[0.2, 11.2]</t>
        </is>
      </c>
    </row>
    <row r="553">
      <c r="A553" s="621" t="n">
        <v>551</v>
      </c>
      <c r="B553" s="309" t="inlineStr"/>
      <c r="C553" s="309" t="n">
        <v>-0.1187800913739778</v>
      </c>
      <c r="D553" s="309" t="inlineStr">
        <is>
          <t>{'Cu', 'aust_temp', 'ausf_czas', 'Mo', 'aust_czas', 'Ni', 'grubosc', 'Mn'}</t>
        </is>
      </c>
      <c r="E553" s="309" t="n">
        <v>15</v>
      </c>
      <c r="F553" s="309" t="inlineStr">
        <is>
          <t>['ausf_temp', 'Rp02', 'HB']</t>
        </is>
      </c>
      <c r="G553" s="309" t="inlineStr">
        <is>
          <t>[0.709601910986744, -0.8171877065456833, -0.7998991688625956]</t>
        </is>
      </c>
      <c r="H553" s="309" t="inlineStr">
        <is>
          <t>[0.2, 11.2]</t>
        </is>
      </c>
    </row>
    <row r="554">
      <c r="A554" s="621" t="n">
        <v>552</v>
      </c>
      <c r="B554" s="309" t="inlineStr"/>
      <c r="C554" s="309" t="n">
        <v>-1.397810370765022</v>
      </c>
      <c r="D554" s="309" t="inlineStr">
        <is>
          <t>{'Cu', 'aust_temp', 'ausf_czas', 'Mo', 'aust_czas', 'Ni', 'grubosc', 'Mn'}</t>
        </is>
      </c>
      <c r="E554" s="309" t="n">
        <v>15</v>
      </c>
      <c r="F554" s="309" t="inlineStr">
        <is>
          <t>['Rp02', 'HB']</t>
        </is>
      </c>
      <c r="G554" s="309" t="inlineStr">
        <is>
          <t>[-0.7008834804836318, -0.7185727517059916]</t>
        </is>
      </c>
      <c r="H554" s="309" t="inlineStr">
        <is>
          <t>[1.64, 11.2]</t>
        </is>
      </c>
    </row>
    <row r="555">
      <c r="A555" s="621" t="n">
        <v>553</v>
      </c>
      <c r="B555" s="309" t="inlineStr"/>
      <c r="C555" s="309" t="n">
        <v>3.141122923018827</v>
      </c>
      <c r="D555" s="309" t="inlineStr">
        <is>
          <t>{'Cu', 'aust_temp', 'ausf_czas', 'Mo', 'aust_czas', 'Ni', 'grubosc', 'Mn'}</t>
        </is>
      </c>
      <c r="E555" s="309" t="n">
        <v>15</v>
      </c>
      <c r="F555" s="309" t="inlineStr">
        <is>
          <t>['ausf_temp', 'Rp02', 'HB']</t>
        </is>
      </c>
      <c r="G555" s="309" t="inlineStr">
        <is>
          <t>[0.7028185030622545, -0.8145537092502847, -0.7951878127717771]</t>
        </is>
      </c>
      <c r="H555" s="309" t="inlineStr">
        <is>
          <t>[0.2, 11.2]</t>
        </is>
      </c>
    </row>
    <row r="556">
      <c r="A556" s="621" t="n">
        <v>554</v>
      </c>
      <c r="B556" s="309" t="inlineStr"/>
      <c r="C556" s="309" t="n">
        <v>2.709496311726312</v>
      </c>
      <c r="D556" s="309" t="inlineStr">
        <is>
          <t>{'Cu', 'aust_temp', 'ausf_czas', 'Mo', 'aust_czas', 'Ni', 'grubosc', 'Mn'}</t>
        </is>
      </c>
      <c r="E556" s="309" t="n">
        <v>15</v>
      </c>
      <c r="F556" s="309" t="inlineStr">
        <is>
          <t>['ausf_temp', 'Rp02', 'HB']</t>
        </is>
      </c>
      <c r="G556" s="309" t="inlineStr">
        <is>
          <t>[0.709601910986744, -0.8171877065456832, -0.7998991688625957]</t>
        </is>
      </c>
      <c r="H556" s="309" t="inlineStr">
        <is>
          <t>[0.2, 11.2]</t>
        </is>
      </c>
    </row>
    <row r="557">
      <c r="A557" s="621" t="n">
        <v>555</v>
      </c>
      <c r="B557" s="309" t="inlineStr"/>
      <c r="C557" s="309" t="n">
        <v>2.631501681752226</v>
      </c>
      <c r="D557" s="309" t="inlineStr">
        <is>
          <t>{'Cu', 'aust_temp', 'ausf_czas', 'Mo', 'aust_czas', 'Ni', 'grubosc', 'Mn'}</t>
        </is>
      </c>
      <c r="E557" s="309" t="n">
        <v>15</v>
      </c>
      <c r="F557" s="309" t="inlineStr">
        <is>
          <t>['ausf_temp', 'Rp02', 'HB']</t>
        </is>
      </c>
      <c r="G557" s="309" t="inlineStr">
        <is>
          <t>[0.709601910986744, -0.8171877065456833, -0.7998991688625956]</t>
        </is>
      </c>
      <c r="H557" s="309" t="inlineStr">
        <is>
          <t>[0.2, 11.2]</t>
        </is>
      </c>
    </row>
    <row r="558">
      <c r="A558" s="621" t="n">
        <v>556</v>
      </c>
      <c r="B558" s="309" t="inlineStr"/>
      <c r="C558" s="309" t="n">
        <v>-1.490376602701009</v>
      </c>
      <c r="D558" s="309" t="inlineStr">
        <is>
          <t>{'Cu', 'aust_temp', 'ausf_czas', 'Mo', 'aust_czas', 'Ni', 'grubosc', 'Mn'}</t>
        </is>
      </c>
      <c r="E558" s="309" t="n">
        <v>15</v>
      </c>
      <c r="F558" s="309" t="inlineStr">
        <is>
          <t>['HB']</t>
        </is>
      </c>
      <c r="G558" s="309" t="inlineStr">
        <is>
          <t>[-0.7236656819777282]</t>
        </is>
      </c>
      <c r="H558" s="309" t="inlineStr">
        <is>
          <t>[0.2, 11.2]</t>
        </is>
      </c>
    </row>
    <row r="559">
      <c r="A559" s="621" t="n">
        <v>557</v>
      </c>
      <c r="B559" s="309" t="inlineStr"/>
      <c r="C559" s="309" t="n">
        <v>-0.5910891050257057</v>
      </c>
      <c r="D559" s="309" t="inlineStr">
        <is>
          <t>{'Cu', 'aust_temp', 'ausf_czas', 'Mo', 'aust_czas', 'Ni', 'grubosc', 'Mn'}</t>
        </is>
      </c>
      <c r="E559" s="309" t="n">
        <v>15</v>
      </c>
      <c r="F559" s="309" t="inlineStr">
        <is>
          <t>['HB']</t>
        </is>
      </c>
      <c r="G559" s="309" t="inlineStr">
        <is>
          <t>[-0.7236656819777282]</t>
        </is>
      </c>
      <c r="H559" s="309" t="inlineStr">
        <is>
          <t>[0.2, 11.2]</t>
        </is>
      </c>
    </row>
    <row r="560">
      <c r="A560" s="621" t="n">
        <v>558</v>
      </c>
      <c r="B560" s="309" t="inlineStr"/>
      <c r="C560" s="309" t="n">
        <v>-1.316490554893122</v>
      </c>
      <c r="D560" s="309" t="inlineStr">
        <is>
          <t>{'Cu', 'aust_temp', 'ausf_czas', 'Mo', 'aust_czas', 'Ni', 'grubosc', 'Mn'}</t>
        </is>
      </c>
      <c r="E560" s="309" t="n">
        <v>15</v>
      </c>
      <c r="F560" s="309" t="inlineStr">
        <is>
          <t>['Rp02', 'HB']</t>
        </is>
      </c>
      <c r="G560" s="309" t="inlineStr">
        <is>
          <t>[-0.7029485410769005, -0.7345946239468323]</t>
        </is>
      </c>
      <c r="H560" s="309" t="inlineStr">
        <is>
          <t>[0.2, 11.2]</t>
        </is>
      </c>
    </row>
    <row r="561">
      <c r="A561" s="621" t="n">
        <v>559</v>
      </c>
      <c r="B561" s="309" t="inlineStr"/>
      <c r="C561" s="309" t="inlineStr"/>
      <c r="D561" s="309" t="inlineStr"/>
      <c r="E561" s="309" t="inlineStr"/>
      <c r="F561" s="309" t="inlineStr"/>
      <c r="G561" s="309" t="inlineStr"/>
      <c r="H561" s="309" t="inlineStr"/>
    </row>
    <row r="562">
      <c r="A562" s="621" t="n">
        <v>560</v>
      </c>
      <c r="B562" s="309" t="inlineStr"/>
      <c r="C562" s="309" t="n">
        <v>0.1076324077011073</v>
      </c>
      <c r="D562" s="309" t="inlineStr">
        <is>
          <t>{'Cu', 'aust_temp', 'ausf_czas', 'Mo', 'aust_czas', 'Ni', 'grubosc', 'Mn'}</t>
        </is>
      </c>
      <c r="E562" s="309" t="n">
        <v>15</v>
      </c>
      <c r="F562" s="309" t="inlineStr">
        <is>
          <t>['HB']</t>
        </is>
      </c>
      <c r="G562" s="309" t="inlineStr">
        <is>
          <t>[-0.7236656819777282]</t>
        </is>
      </c>
      <c r="H562" s="309" t="inlineStr">
        <is>
          <t>[0.2, 11.2]</t>
        </is>
      </c>
    </row>
    <row r="563">
      <c r="A563" s="621" t="n">
        <v>561</v>
      </c>
      <c r="B563" s="309" t="inlineStr"/>
      <c r="C563" s="309" t="n">
        <v>0.885149960585963</v>
      </c>
      <c r="D563" s="309" t="inlineStr">
        <is>
          <t>{'Cu', 'aust_temp', 'ausf_czas', 'Mo', 'aust_czas', 'Ni', 'grubosc', 'Mn'}</t>
        </is>
      </c>
      <c r="E563" s="309" t="n">
        <v>15</v>
      </c>
      <c r="F563" s="309" t="inlineStr">
        <is>
          <t>['HB']</t>
        </is>
      </c>
      <c r="G563" s="309" t="inlineStr">
        <is>
          <t>[-0.7236656819777282]</t>
        </is>
      </c>
      <c r="H563" s="309" t="inlineStr">
        <is>
          <t>[0.2, 11.2]</t>
        </is>
      </c>
    </row>
    <row r="564">
      <c r="A564" s="621" t="n">
        <v>562</v>
      </c>
      <c r="B564" s="309" t="inlineStr"/>
      <c r="C564" s="309" t="n">
        <v>0.810489531833074</v>
      </c>
      <c r="D564" s="309" t="inlineStr">
        <is>
          <t>{'Cu', 'aust_temp', 'ausf_czas', 'Mo', 'aust_czas', 'Ni', 'grubosc', 'Mn'}</t>
        </is>
      </c>
      <c r="E564" s="309" t="n">
        <v>15</v>
      </c>
      <c r="F564" s="309" t="inlineStr">
        <is>
          <t>['Rp02', 'HB']</t>
        </is>
      </c>
      <c r="G564" s="309" t="inlineStr">
        <is>
          <t>[-0.7029485410769005, -0.7345946239468323]</t>
        </is>
      </c>
      <c r="H564" s="309" t="inlineStr">
        <is>
          <t>[0.2, 11.2]</t>
        </is>
      </c>
    </row>
    <row r="565">
      <c r="A565" s="621" t="n">
        <v>563</v>
      </c>
      <c r="B565" s="309" t="inlineStr"/>
      <c r="C565" s="309" t="inlineStr"/>
      <c r="D565" s="309" t="inlineStr"/>
      <c r="E565" s="309" t="inlineStr"/>
      <c r="F565" s="309" t="inlineStr"/>
      <c r="G565" s="309" t="inlineStr"/>
      <c r="H565" s="309" t="inlineStr"/>
    </row>
    <row r="566">
      <c r="A566" s="621" t="n">
        <v>564</v>
      </c>
      <c r="B566" s="309" t="inlineStr"/>
      <c r="C566" s="309" t="n">
        <v>2.459517282122825</v>
      </c>
      <c r="D566" s="309" t="inlineStr">
        <is>
          <t>{'Cu', 'aust_temp', 'ausf_czas', 'Mo', 'aust_czas', 'Ni', 'grubosc', 'Mn'}</t>
        </is>
      </c>
      <c r="E566" s="309" t="n">
        <v>15</v>
      </c>
      <c r="F566" s="309" t="inlineStr">
        <is>
          <t>['HB']</t>
        </is>
      </c>
      <c r="G566" s="309" t="inlineStr">
        <is>
          <t>[-0.7236656819777282]</t>
        </is>
      </c>
      <c r="H566" s="309" t="inlineStr">
        <is>
          <t>[0.2, 11.2]</t>
        </is>
      </c>
    </row>
    <row r="567">
      <c r="A567" s="621" t="n">
        <v>565</v>
      </c>
      <c r="B567" s="309" t="inlineStr"/>
      <c r="C567" s="309" t="n">
        <v>3.344368907964888</v>
      </c>
      <c r="D567" s="309" t="inlineStr">
        <is>
          <t>{'Cu', 'aust_temp', 'ausf_czas', 'Mo', 'aust_czas', 'Ni', 'grubosc', 'Mn'}</t>
        </is>
      </c>
      <c r="E567" s="309" t="n">
        <v>15</v>
      </c>
      <c r="F567" s="309" t="inlineStr">
        <is>
          <t>['HB']</t>
        </is>
      </c>
      <c r="G567" s="309" t="inlineStr">
        <is>
          <t>[-0.7236656819777282]</t>
        </is>
      </c>
      <c r="H567" s="309" t="inlineStr">
        <is>
          <t>[0.2, 11.2]</t>
        </is>
      </c>
    </row>
    <row r="568">
      <c r="A568" s="621" t="n">
        <v>566</v>
      </c>
      <c r="B568" s="309" t="inlineStr"/>
      <c r="C568" s="309" t="n">
        <v>3.506851401898665</v>
      </c>
      <c r="D568" s="309" t="inlineStr">
        <is>
          <t>{'Cu', 'aust_temp', 'ausf_czas', 'Mo', 'aust_czas', 'Ni', 'grubosc', 'Mn'}</t>
        </is>
      </c>
      <c r="E568" s="309" t="n">
        <v>15</v>
      </c>
      <c r="F568" s="309" t="inlineStr">
        <is>
          <t>['Rp02', 'HB']</t>
        </is>
      </c>
      <c r="G568" s="309" t="inlineStr">
        <is>
          <t>[-0.7029485410769005, -0.7345946239468323]</t>
        </is>
      </c>
      <c r="H568" s="309" t="inlineStr">
        <is>
          <t>[0.2, 11.2]</t>
        </is>
      </c>
    </row>
    <row r="569">
      <c r="A569" s="621" t="n">
        <v>567</v>
      </c>
      <c r="B569" s="309" t="inlineStr"/>
      <c r="C569" s="309" t="inlineStr"/>
      <c r="D569" s="309" t="inlineStr"/>
      <c r="E569" s="309" t="inlineStr"/>
      <c r="F569" s="309" t="inlineStr"/>
      <c r="G569" s="309" t="inlineStr"/>
      <c r="H569" s="309" t="inlineStr"/>
    </row>
    <row r="570">
      <c r="A570" s="621" t="n">
        <v>568</v>
      </c>
      <c r="B570" s="309" t="inlineStr"/>
      <c r="C570" s="309" t="n">
        <v>0.2506548812034808</v>
      </c>
      <c r="D570" s="309" t="inlineStr">
        <is>
          <t>{'Cu', 'aust_temp', 'ausf_czas', 'Mo', 'aust_czas', 'Ni', 'grubosc', 'Mn'}</t>
        </is>
      </c>
      <c r="E570" s="309" t="n">
        <v>17</v>
      </c>
      <c r="F570" s="309" t="inlineStr">
        <is>
          <t>['Rp02', 'HB']</t>
        </is>
      </c>
      <c r="G570" s="309" t="inlineStr">
        <is>
          <t>[-0.7605410287626287, -0.7802746853239154]</t>
        </is>
      </c>
      <c r="H570" s="309" t="inlineStr">
        <is>
          <t>[1.64, 11.2]</t>
        </is>
      </c>
    </row>
    <row r="571">
      <c r="A571" s="621" t="n">
        <v>569</v>
      </c>
      <c r="B571" s="309" t="inlineStr"/>
      <c r="C571" s="309" t="n">
        <v>0.6430927147859968</v>
      </c>
      <c r="D571" s="309" t="inlineStr">
        <is>
          <t>{'Cu', 'aust_temp', 'ausf_czas', 'Mo', 'aust_czas', 'Ni', 'grubosc', 'Mn'}</t>
        </is>
      </c>
      <c r="E571" s="309" t="n">
        <v>17</v>
      </c>
      <c r="F571" s="309" t="inlineStr">
        <is>
          <t>['Rp02', 'HB']</t>
        </is>
      </c>
      <c r="G571" s="309" t="inlineStr">
        <is>
          <t>[-0.7605410287626289, -0.7802746853239153]</t>
        </is>
      </c>
      <c r="H571" s="309" t="inlineStr">
        <is>
          <t>[1.64, 11.2]</t>
        </is>
      </c>
    </row>
    <row r="572">
      <c r="A572" s="621" t="n">
        <v>570</v>
      </c>
      <c r="B572" s="309" t="inlineStr"/>
      <c r="C572" s="309" t="n">
        <v>0.1889967635939556</v>
      </c>
      <c r="D572" s="309" t="inlineStr">
        <is>
          <t>{'Cu', 'aust_temp', 'ausf_czas', 'Mo', 'aust_czas', 'Ni', 'grubosc', 'Mn'}</t>
        </is>
      </c>
      <c r="E572" s="309" t="n">
        <v>17</v>
      </c>
      <c r="F572" s="309" t="inlineStr">
        <is>
          <t>['Rp02', 'HB']</t>
        </is>
      </c>
      <c r="G572" s="309" t="inlineStr">
        <is>
          <t>[-0.8244068552434626, -0.8286070509190503]</t>
        </is>
      </c>
      <c r="H572" s="309" t="inlineStr">
        <is>
          <t>[0.2, 11.2]</t>
        </is>
      </c>
    </row>
    <row r="573">
      <c r="A573" s="621" t="n">
        <v>571</v>
      </c>
      <c r="B573" s="309" t="inlineStr"/>
      <c r="C573" s="309" t="n">
        <v>-1.35510266682418</v>
      </c>
      <c r="D573" s="309" t="inlineStr">
        <is>
          <t>{'Cu', 'aust_temp', 'ausf_czas', 'Mo', 'aust_czas', 'Ni', 'grubosc', 'Mn'}</t>
        </is>
      </c>
      <c r="E573" s="309" t="n">
        <v>15</v>
      </c>
      <c r="F573" s="309" t="inlineStr">
        <is>
          <t>['Rp02', 'HB']</t>
        </is>
      </c>
      <c r="G573" s="309" t="inlineStr">
        <is>
          <t>[-0.8170579375488456, -0.8265637104607154]</t>
        </is>
      </c>
      <c r="H573" s="309" t="inlineStr">
        <is>
          <t>[0.2, 11.2]</t>
        </is>
      </c>
    </row>
    <row r="574">
      <c r="A574" s="621" t="n">
        <v>572</v>
      </c>
      <c r="B574" s="309" t="inlineStr"/>
      <c r="C574" s="309" t="n">
        <v>1.991465190450942</v>
      </c>
      <c r="D574" s="309" t="inlineStr">
        <is>
          <t>{'Cu', 'aust_temp', 'ausf_czas', 'Mo', 'aust_czas', 'Ni', 'grubosc', 'Mn'}</t>
        </is>
      </c>
      <c r="E574" s="309" t="n">
        <v>17</v>
      </c>
      <c r="F574" s="309" t="inlineStr">
        <is>
          <t>['Rp02', 'HB']</t>
        </is>
      </c>
      <c r="G574" s="309" t="inlineStr">
        <is>
          <t>[-0.7605410287626287, -0.7802746853239154]</t>
        </is>
      </c>
      <c r="H574" s="309" t="inlineStr">
        <is>
          <t>[1.64, 11.2]</t>
        </is>
      </c>
    </row>
    <row r="575">
      <c r="A575" s="621" t="n">
        <v>573</v>
      </c>
      <c r="B575" s="309" t="inlineStr"/>
      <c r="C575" s="309" t="n">
        <v>2.511849007304846</v>
      </c>
      <c r="D575" s="309" t="inlineStr">
        <is>
          <t>{'Cu', 'aust_temp', 'ausf_czas', 'Mo', 'aust_czas', 'Ni', 'grubosc', 'Mn'}</t>
        </is>
      </c>
      <c r="E575" s="309" t="n">
        <v>17</v>
      </c>
      <c r="F575" s="309" t="inlineStr">
        <is>
          <t>['Rp02', 'HB']</t>
        </is>
      </c>
      <c r="G575" s="309" t="inlineStr">
        <is>
          <t>[-0.7605410287626289, -0.7802746853239153]</t>
        </is>
      </c>
      <c r="H575" s="309" t="inlineStr">
        <is>
          <t>[1.64, 11.2]</t>
        </is>
      </c>
    </row>
    <row r="576">
      <c r="A576" s="621" t="n">
        <v>574</v>
      </c>
      <c r="B576" s="309" t="inlineStr"/>
      <c r="C576" s="309" t="n">
        <v>2.122541142208899</v>
      </c>
      <c r="D576" s="309" t="inlineStr">
        <is>
          <t>{'Cu', 'aust_temp', 'ausf_czas', 'Mo', 'aust_czas', 'Ni', 'grubosc', 'Mn'}</t>
        </is>
      </c>
      <c r="E576" s="309" t="n">
        <v>17</v>
      </c>
      <c r="F576" s="309" t="inlineStr">
        <is>
          <t>['Rp02', 'HB']</t>
        </is>
      </c>
      <c r="G576" s="309" t="inlineStr">
        <is>
          <t>[-0.8244068552434626, -0.8286070509190503]</t>
        </is>
      </c>
      <c r="H576" s="309" t="inlineStr">
        <is>
          <t>[0.2, 11.2]</t>
        </is>
      </c>
    </row>
    <row r="577">
      <c r="A577" s="621" t="n">
        <v>575</v>
      </c>
      <c r="B577" s="309" t="inlineStr"/>
      <c r="C577" s="309" t="n">
        <v>0.9801127401202798</v>
      </c>
      <c r="D577" s="309" t="inlineStr">
        <is>
          <t>{'Cu', 'aust_temp', 'ausf_czas', 'Mo', 'aust_czas', 'Ni', 'grubosc', 'Mn'}</t>
        </is>
      </c>
      <c r="E577" s="309" t="n">
        <v>15</v>
      </c>
      <c r="F577" s="309" t="inlineStr">
        <is>
          <t>['Rp02', 'HB']</t>
        </is>
      </c>
      <c r="G577" s="309" t="inlineStr">
        <is>
          <t>[-0.8170579375488456, -0.8265637104607154]</t>
        </is>
      </c>
      <c r="H577" s="309" t="inlineStr">
        <is>
          <t>[0.2, 11.2]</t>
        </is>
      </c>
    </row>
    <row r="578">
      <c r="A578" s="621" t="n">
        <v>576</v>
      </c>
      <c r="B578" s="309" t="inlineStr"/>
      <c r="C578" s="309" t="n">
        <v>4.315941719174333</v>
      </c>
      <c r="D578" s="309" t="inlineStr">
        <is>
          <t>{'Cu', 'aust_temp', 'ausf_czas', 'Mo', 'aust_czas', 'Ni', 'grubosc', 'Mn'}</t>
        </is>
      </c>
      <c r="E578" s="309" t="n">
        <v>17</v>
      </c>
      <c r="F578" s="309" t="inlineStr">
        <is>
          <t>['Rp02', 'HB']</t>
        </is>
      </c>
      <c r="G578" s="309" t="inlineStr">
        <is>
          <t>[-0.7605410287626287, -0.7802746853239154]</t>
        </is>
      </c>
      <c r="H578" s="309" t="inlineStr">
        <is>
          <t>[1.64, 11.2]</t>
        </is>
      </c>
    </row>
    <row r="579">
      <c r="A579" s="621" t="n">
        <v>577</v>
      </c>
      <c r="B579" s="309" t="inlineStr"/>
      <c r="C579" s="309" t="n">
        <v>4.794972501061835</v>
      </c>
      <c r="D579" s="309" t="inlineStr">
        <is>
          <t>{'Cu', 'aust_temp', 'ausf_czas', 'Mo', 'aust_czas', 'Ni', 'grubosc', 'Mn'}</t>
        </is>
      </c>
      <c r="E579" s="309" t="n">
        <v>17</v>
      </c>
      <c r="F579" s="309" t="inlineStr">
        <is>
          <t>['Rp02', 'HB']</t>
        </is>
      </c>
      <c r="G579" s="309" t="inlineStr">
        <is>
          <t>[-0.7605410287626289, -0.7802746853239153]</t>
        </is>
      </c>
      <c r="H579" s="309" t="inlineStr">
        <is>
          <t>[1.64, 11.2]</t>
        </is>
      </c>
    </row>
    <row r="580">
      <c r="A580" s="621" t="n">
        <v>578</v>
      </c>
      <c r="B580" s="309" t="inlineStr"/>
      <c r="C580" s="309" t="n">
        <v>4.623295574369418</v>
      </c>
      <c r="D580" s="309" t="inlineStr">
        <is>
          <t>{'Cu', 'aust_temp', 'ausf_czas', 'Mo', 'aust_czas', 'Ni', 'grubosc', 'Mn'}</t>
        </is>
      </c>
      <c r="E580" s="309" t="n">
        <v>17</v>
      </c>
      <c r="F580" s="309" t="inlineStr">
        <is>
          <t>['Rp02', 'HB']</t>
        </is>
      </c>
      <c r="G580" s="309" t="inlineStr">
        <is>
          <t>[-0.8244068552434626, -0.8286070509190503]</t>
        </is>
      </c>
      <c r="H580" s="309" t="inlineStr">
        <is>
          <t>[0.2, 11.2]</t>
        </is>
      </c>
    </row>
    <row r="581">
      <c r="A581" s="621" t="n">
        <v>579</v>
      </c>
      <c r="B581" s="309" t="inlineStr"/>
      <c r="C581" s="309" t="n">
        <v>3.911733584387946</v>
      </c>
      <c r="D581" s="309" t="inlineStr">
        <is>
          <t>{'Cu', 'aust_temp', 'ausf_czas', 'Mo', 'aust_czas', 'Ni', 'grubosc', 'Mn'}</t>
        </is>
      </c>
      <c r="E581" s="309" t="n">
        <v>15</v>
      </c>
      <c r="F581" s="309" t="inlineStr">
        <is>
          <t>['Rp02', 'HB']</t>
        </is>
      </c>
      <c r="G581" s="309" t="inlineStr">
        <is>
          <t>[-0.8170579375488456, -0.8265637104607154]</t>
        </is>
      </c>
      <c r="H581" s="309" t="inlineStr">
        <is>
          <t>[0.2, 11.2]</t>
        </is>
      </c>
    </row>
    <row r="582">
      <c r="A582" s="621" t="n">
        <v>580</v>
      </c>
      <c r="B582" s="309" t="inlineStr"/>
      <c r="C582" s="309" t="inlineStr"/>
      <c r="D582" s="309" t="inlineStr"/>
      <c r="E582" s="309" t="inlineStr"/>
      <c r="F582" s="309" t="inlineStr"/>
      <c r="G582" s="309" t="inlineStr"/>
      <c r="H582" s="309" t="inlineStr"/>
    </row>
    <row r="583">
      <c r="A583" s="621" t="n">
        <v>581</v>
      </c>
      <c r="B583" s="309" t="inlineStr"/>
      <c r="C583" s="309" t="inlineStr"/>
      <c r="D583" s="309" t="inlineStr"/>
      <c r="E583" s="309" t="inlineStr"/>
      <c r="F583" s="309" t="inlineStr"/>
      <c r="G583" s="309" t="inlineStr"/>
      <c r="H583" s="309" t="inlineStr"/>
    </row>
    <row r="584">
      <c r="A584" s="621" t="n">
        <v>582</v>
      </c>
      <c r="B584" s="309" t="inlineStr"/>
      <c r="C584" s="309" t="inlineStr"/>
      <c r="D584" s="309" t="inlineStr"/>
      <c r="E584" s="309" t="inlineStr"/>
      <c r="F584" s="309" t="inlineStr"/>
      <c r="G584" s="309" t="inlineStr"/>
      <c r="H584" s="309" t="inlineStr"/>
    </row>
    <row r="585">
      <c r="A585" s="621" t="n">
        <v>583</v>
      </c>
      <c r="B585" s="309" t="inlineStr"/>
      <c r="C585" s="309" t="inlineStr"/>
      <c r="D585" s="309" t="inlineStr"/>
      <c r="E585" s="309" t="inlineStr"/>
      <c r="F585" s="309" t="inlineStr"/>
      <c r="G585" s="309" t="inlineStr"/>
      <c r="H585" s="309" t="inlineStr"/>
    </row>
    <row r="586">
      <c r="A586" s="621" t="n">
        <v>584</v>
      </c>
      <c r="B586" s="309" t="inlineStr"/>
      <c r="C586" s="309" t="inlineStr"/>
      <c r="D586" s="309" t="inlineStr"/>
      <c r="E586" s="309" t="inlineStr"/>
      <c r="F586" s="309" t="inlineStr"/>
      <c r="G586" s="309" t="inlineStr"/>
      <c r="H586" s="309" t="inlineStr"/>
    </row>
    <row r="587">
      <c r="A587" s="621" t="n">
        <v>585</v>
      </c>
      <c r="B587" s="309" t="inlineStr"/>
      <c r="C587" s="309" t="inlineStr"/>
      <c r="D587" s="309" t="inlineStr"/>
      <c r="E587" s="309" t="inlineStr"/>
      <c r="F587" s="309" t="inlineStr"/>
      <c r="G587" s="309" t="inlineStr"/>
      <c r="H587" s="309" t="inlineStr"/>
    </row>
    <row r="588">
      <c r="A588" s="621" t="n">
        <v>586</v>
      </c>
      <c r="B588" s="309" t="inlineStr"/>
      <c r="C588" s="309" t="inlineStr"/>
      <c r="D588" s="309" t="inlineStr"/>
      <c r="E588" s="309" t="inlineStr"/>
      <c r="F588" s="309" t="inlineStr"/>
      <c r="G588" s="309" t="inlineStr"/>
      <c r="H588" s="309" t="inlineStr"/>
    </row>
    <row r="589">
      <c r="A589" s="621" t="n">
        <v>587</v>
      </c>
      <c r="B589" s="309" t="inlineStr"/>
      <c r="C589" s="309" t="inlineStr"/>
      <c r="D589" s="309" t="inlineStr"/>
      <c r="E589" s="309" t="inlineStr"/>
      <c r="F589" s="309" t="inlineStr"/>
      <c r="G589" s="309" t="inlineStr"/>
      <c r="H589" s="309" t="inlineStr"/>
    </row>
    <row r="590">
      <c r="A590" s="621" t="n">
        <v>588</v>
      </c>
      <c r="B590" s="309" t="inlineStr"/>
      <c r="C590" s="309" t="inlineStr"/>
      <c r="D590" s="309" t="inlineStr"/>
      <c r="E590" s="309" t="inlineStr"/>
      <c r="F590" s="309" t="inlineStr"/>
      <c r="G590" s="309" t="inlineStr"/>
      <c r="H590" s="309" t="inlineStr"/>
    </row>
    <row r="591">
      <c r="A591" s="621" t="n">
        <v>589</v>
      </c>
      <c r="B591" s="309" t="inlineStr"/>
      <c r="C591" s="309" t="inlineStr"/>
      <c r="D591" s="309" t="inlineStr"/>
      <c r="E591" s="309" t="inlineStr"/>
      <c r="F591" s="309" t="inlineStr"/>
      <c r="G591" s="309" t="inlineStr"/>
      <c r="H591" s="309" t="inlineStr"/>
    </row>
    <row r="592">
      <c r="A592" s="621" t="n">
        <v>590</v>
      </c>
      <c r="B592" s="309" t="inlineStr"/>
      <c r="C592" s="309" t="inlineStr"/>
      <c r="D592" s="309" t="inlineStr"/>
      <c r="E592" s="309" t="inlineStr"/>
      <c r="F592" s="309" t="inlineStr"/>
      <c r="G592" s="309" t="inlineStr"/>
      <c r="H592" s="309" t="inlineStr"/>
    </row>
    <row r="593">
      <c r="A593" s="621" t="n">
        <v>591</v>
      </c>
      <c r="B593" s="309" t="inlineStr"/>
      <c r="C593" s="309" t="inlineStr"/>
      <c r="D593" s="309" t="inlineStr"/>
      <c r="E593" s="309" t="inlineStr"/>
      <c r="F593" s="309" t="inlineStr"/>
      <c r="G593" s="309" t="inlineStr"/>
      <c r="H593" s="309" t="inlineStr"/>
    </row>
    <row r="594">
      <c r="A594" s="621" t="n">
        <v>592</v>
      </c>
      <c r="B594" s="309" t="inlineStr"/>
      <c r="C594" s="309" t="inlineStr"/>
      <c r="D594" s="309" t="inlineStr"/>
      <c r="E594" s="309" t="inlineStr"/>
      <c r="F594" s="309" t="inlineStr"/>
      <c r="G594" s="309" t="inlineStr"/>
      <c r="H594" s="309" t="inlineStr"/>
    </row>
    <row r="595">
      <c r="A595" s="621" t="n">
        <v>593</v>
      </c>
      <c r="B595" s="309" t="inlineStr"/>
      <c r="C595" s="309" t="inlineStr"/>
      <c r="D595" s="309" t="inlineStr"/>
      <c r="E595" s="309" t="inlineStr"/>
      <c r="F595" s="309" t="inlineStr"/>
      <c r="G595" s="309" t="inlineStr"/>
      <c r="H595" s="309" t="inlineStr"/>
    </row>
    <row r="596">
      <c r="A596" s="621" t="n">
        <v>594</v>
      </c>
      <c r="B596" s="309" t="inlineStr"/>
      <c r="C596" s="309" t="inlineStr"/>
      <c r="D596" s="309" t="inlineStr"/>
      <c r="E596" s="309" t="inlineStr"/>
      <c r="F596" s="309" t="inlineStr"/>
      <c r="G596" s="309" t="inlineStr"/>
      <c r="H596" s="309" t="inlineStr"/>
    </row>
    <row r="597">
      <c r="A597" s="621" t="n">
        <v>595</v>
      </c>
      <c r="B597" s="309" t="inlineStr"/>
      <c r="C597" s="309" t="inlineStr"/>
      <c r="D597" s="309" t="inlineStr"/>
      <c r="E597" s="309" t="inlineStr"/>
      <c r="F597" s="309" t="inlineStr"/>
      <c r="G597" s="309" t="inlineStr"/>
      <c r="H597" s="309" t="inlineStr"/>
    </row>
    <row r="598">
      <c r="A598" s="621" t="n">
        <v>596</v>
      </c>
      <c r="B598" s="309" t="inlineStr"/>
      <c r="C598" s="309" t="inlineStr"/>
      <c r="D598" s="309" t="inlineStr"/>
      <c r="E598" s="309" t="inlineStr"/>
      <c r="F598" s="309" t="inlineStr"/>
      <c r="G598" s="309" t="inlineStr"/>
      <c r="H598" s="309" t="inlineStr"/>
    </row>
    <row r="599">
      <c r="A599" s="621" t="n">
        <v>597</v>
      </c>
      <c r="B599" s="309" t="inlineStr"/>
      <c r="C599" s="309" t="inlineStr"/>
      <c r="D599" s="309" t="inlineStr"/>
      <c r="E599" s="309" t="inlineStr"/>
      <c r="F599" s="309" t="inlineStr"/>
      <c r="G599" s="309" t="inlineStr"/>
      <c r="H599" s="309" t="inlineStr"/>
    </row>
    <row r="600">
      <c r="A600" s="621" t="n">
        <v>598</v>
      </c>
      <c r="B600" s="309" t="inlineStr"/>
      <c r="C600" s="309" t="inlineStr"/>
      <c r="D600" s="309" t="inlineStr"/>
      <c r="E600" s="309" t="inlineStr"/>
      <c r="F600" s="309" t="inlineStr"/>
      <c r="G600" s="309" t="inlineStr"/>
      <c r="H600" s="309" t="inlineStr"/>
    </row>
    <row r="601">
      <c r="A601" s="621" t="n">
        <v>599</v>
      </c>
      <c r="B601" s="309" t="inlineStr"/>
      <c r="C601" s="309" t="inlineStr"/>
      <c r="D601" s="309" t="inlineStr"/>
      <c r="E601" s="309" t="inlineStr"/>
      <c r="F601" s="309" t="inlineStr"/>
      <c r="G601" s="309" t="inlineStr"/>
      <c r="H601" s="309" t="inlineStr"/>
    </row>
    <row r="602">
      <c r="A602" s="621" t="n">
        <v>600</v>
      </c>
      <c r="B602" s="309" t="inlineStr"/>
      <c r="C602" s="309" t="inlineStr"/>
      <c r="D602" s="309" t="inlineStr"/>
      <c r="E602" s="309" t="inlineStr"/>
      <c r="F602" s="309" t="inlineStr"/>
      <c r="G602" s="309" t="inlineStr"/>
      <c r="H602" s="309" t="inlineStr"/>
    </row>
    <row r="603">
      <c r="A603" s="621" t="n">
        <v>601</v>
      </c>
      <c r="B603" s="309" t="inlineStr"/>
      <c r="C603" s="309" t="inlineStr"/>
      <c r="D603" s="309" t="inlineStr"/>
      <c r="E603" s="309" t="inlineStr"/>
      <c r="F603" s="309" t="inlineStr"/>
      <c r="G603" s="309" t="inlineStr"/>
      <c r="H603" s="309" t="inlineStr"/>
    </row>
    <row r="604">
      <c r="A604" s="621" t="n">
        <v>602</v>
      </c>
      <c r="B604" s="309" t="inlineStr"/>
      <c r="C604" s="309" t="inlineStr"/>
      <c r="D604" s="309" t="inlineStr"/>
      <c r="E604" s="309" t="inlineStr"/>
      <c r="F604" s="309" t="inlineStr"/>
      <c r="G604" s="309" t="inlineStr"/>
      <c r="H604" s="309" t="inlineStr"/>
    </row>
    <row r="605">
      <c r="A605" s="621" t="n">
        <v>603</v>
      </c>
      <c r="B605" s="309" t="inlineStr"/>
      <c r="C605" s="309" t="inlineStr"/>
      <c r="D605" s="309" t="inlineStr"/>
      <c r="E605" s="309" t="inlineStr"/>
      <c r="F605" s="309" t="inlineStr"/>
      <c r="G605" s="309" t="inlineStr"/>
      <c r="H605" s="309" t="inlineStr"/>
    </row>
    <row r="606">
      <c r="A606" s="621" t="n">
        <v>604</v>
      </c>
      <c r="B606" s="309" t="inlineStr"/>
      <c r="C606" s="309" t="inlineStr"/>
      <c r="D606" s="309" t="inlineStr"/>
      <c r="E606" s="309" t="inlineStr"/>
      <c r="F606" s="309" t="inlineStr"/>
      <c r="G606" s="309" t="inlineStr"/>
      <c r="H606" s="309" t="inlineStr"/>
    </row>
    <row r="607">
      <c r="A607" s="621" t="n">
        <v>605</v>
      </c>
      <c r="B607" s="309" t="inlineStr"/>
      <c r="C607" s="309" t="inlineStr"/>
      <c r="D607" s="309" t="inlineStr"/>
      <c r="E607" s="309" t="inlineStr"/>
      <c r="F607" s="309" t="inlineStr"/>
      <c r="G607" s="309" t="inlineStr"/>
      <c r="H607" s="309" t="inlineStr"/>
    </row>
    <row r="608">
      <c r="A608" s="621" t="n">
        <v>606</v>
      </c>
      <c r="B608" s="309" t="inlineStr"/>
      <c r="C608" s="309" t="inlineStr"/>
      <c r="D608" s="309" t="inlineStr"/>
      <c r="E608" s="309" t="inlineStr"/>
      <c r="F608" s="309" t="inlineStr"/>
      <c r="G608" s="309" t="inlineStr"/>
      <c r="H608" s="309" t="inlineStr"/>
    </row>
    <row r="609">
      <c r="A609" s="621" t="n">
        <v>607</v>
      </c>
      <c r="B609" s="309" t="inlineStr"/>
      <c r="C609" s="309" t="inlineStr"/>
      <c r="D609" s="309" t="inlineStr"/>
      <c r="E609" s="309" t="inlineStr"/>
      <c r="F609" s="309" t="inlineStr"/>
      <c r="G609" s="309" t="inlineStr"/>
      <c r="H609" s="309" t="inlineStr"/>
    </row>
    <row r="610">
      <c r="A610" s="621" t="n">
        <v>608</v>
      </c>
      <c r="B610" s="309" t="inlineStr"/>
      <c r="C610" s="309" t="inlineStr"/>
      <c r="D610" s="309" t="inlineStr"/>
      <c r="E610" s="309" t="inlineStr"/>
      <c r="F610" s="309" t="inlineStr"/>
      <c r="G610" s="309" t="inlineStr"/>
      <c r="H610" s="309" t="inlineStr"/>
    </row>
    <row r="611">
      <c r="A611" s="621" t="n">
        <v>609</v>
      </c>
      <c r="B611" s="309" t="inlineStr"/>
      <c r="C611" s="309" t="inlineStr"/>
      <c r="D611" s="309" t="inlineStr"/>
      <c r="E611" s="309" t="inlineStr"/>
      <c r="F611" s="309" t="inlineStr"/>
      <c r="G611" s="309" t="inlineStr"/>
      <c r="H611" s="309" t="inlineStr"/>
    </row>
    <row r="612">
      <c r="A612" s="621" t="n">
        <v>610</v>
      </c>
      <c r="B612" s="309" t="inlineStr"/>
      <c r="C612" s="309" t="inlineStr"/>
      <c r="D612" s="309" t="inlineStr"/>
      <c r="E612" s="309" t="inlineStr"/>
      <c r="F612" s="309" t="inlineStr"/>
      <c r="G612" s="309" t="inlineStr"/>
      <c r="H612" s="309" t="inlineStr"/>
    </row>
    <row r="613">
      <c r="A613" s="621" t="n">
        <v>611</v>
      </c>
      <c r="B613" s="309" t="inlineStr"/>
      <c r="C613" s="309" t="inlineStr"/>
      <c r="D613" s="309" t="inlineStr"/>
      <c r="E613" s="309" t="inlineStr"/>
      <c r="F613" s="309" t="inlineStr"/>
      <c r="G613" s="309" t="inlineStr"/>
      <c r="H613" s="309" t="inlineStr"/>
    </row>
    <row r="614">
      <c r="A614" s="621" t="n">
        <v>612</v>
      </c>
      <c r="B614" s="309" t="inlineStr"/>
      <c r="C614" s="309" t="inlineStr"/>
      <c r="D614" s="309" t="inlineStr"/>
      <c r="E614" s="309" t="inlineStr"/>
      <c r="F614" s="309" t="inlineStr"/>
      <c r="G614" s="309" t="inlineStr"/>
      <c r="H614" s="309" t="inlineStr"/>
    </row>
    <row r="615">
      <c r="A615" s="621" t="n">
        <v>613</v>
      </c>
      <c r="B615" s="309" t="inlineStr"/>
      <c r="C615" s="309" t="inlineStr"/>
      <c r="D615" s="309" t="inlineStr"/>
      <c r="E615" s="309" t="inlineStr"/>
      <c r="F615" s="309" t="inlineStr"/>
      <c r="G615" s="309" t="inlineStr"/>
      <c r="H615" s="309" t="inlineStr"/>
    </row>
    <row r="616">
      <c r="A616" s="621" t="n">
        <v>614</v>
      </c>
      <c r="B616" s="309" t="inlineStr"/>
      <c r="C616" s="309" t="inlineStr"/>
      <c r="D616" s="309" t="inlineStr"/>
      <c r="E616" s="309" t="inlineStr"/>
      <c r="F616" s="309" t="inlineStr"/>
      <c r="G616" s="309" t="inlineStr"/>
      <c r="H616" s="309" t="inlineStr"/>
    </row>
    <row r="617">
      <c r="A617" s="621" t="n">
        <v>615</v>
      </c>
      <c r="B617" s="309" t="inlineStr"/>
      <c r="C617" s="309" t="inlineStr"/>
      <c r="D617" s="309" t="inlineStr"/>
      <c r="E617" s="309" t="inlineStr"/>
      <c r="F617" s="309" t="inlineStr"/>
      <c r="G617" s="309" t="inlineStr"/>
      <c r="H617" s="309" t="inlineStr"/>
    </row>
    <row r="618">
      <c r="A618" s="621" t="n">
        <v>616</v>
      </c>
      <c r="B618" s="309" t="inlineStr"/>
      <c r="C618" s="309" t="inlineStr"/>
      <c r="D618" s="309" t="inlineStr"/>
      <c r="E618" s="309" t="inlineStr"/>
      <c r="F618" s="309" t="inlineStr"/>
      <c r="G618" s="309" t="inlineStr"/>
      <c r="H618" s="309" t="inlineStr"/>
    </row>
    <row r="619">
      <c r="A619" s="621" t="n">
        <v>617</v>
      </c>
      <c r="B619" s="309" t="inlineStr"/>
      <c r="C619" s="309" t="inlineStr"/>
      <c r="D619" s="309" t="inlineStr"/>
      <c r="E619" s="309" t="inlineStr"/>
      <c r="F619" s="309" t="inlineStr"/>
      <c r="G619" s="309" t="inlineStr"/>
      <c r="H619" s="309" t="inlineStr"/>
    </row>
    <row r="620">
      <c r="A620" s="621" t="n">
        <v>618</v>
      </c>
      <c r="B620" s="309" t="inlineStr"/>
      <c r="C620" s="309" t="inlineStr"/>
      <c r="D620" s="309" t="inlineStr"/>
      <c r="E620" s="309" t="inlineStr"/>
      <c r="F620" s="309" t="inlineStr"/>
      <c r="G620" s="309" t="inlineStr"/>
      <c r="H620" s="309" t="inlineStr"/>
    </row>
    <row r="621">
      <c r="A621" s="621" t="n">
        <v>619</v>
      </c>
      <c r="B621" s="309" t="inlineStr"/>
      <c r="C621" s="309" t="inlineStr"/>
      <c r="D621" s="309" t="inlineStr"/>
      <c r="E621" s="309" t="inlineStr"/>
      <c r="F621" s="309" t="inlineStr"/>
      <c r="G621" s="309" t="inlineStr"/>
      <c r="H621" s="309" t="inlineStr"/>
    </row>
    <row r="622">
      <c r="A622" s="621" t="n">
        <v>620</v>
      </c>
      <c r="B622" s="309" t="inlineStr"/>
      <c r="C622" s="309" t="inlineStr"/>
      <c r="D622" s="309" t="inlineStr"/>
      <c r="E622" s="309" t="inlineStr"/>
      <c r="F622" s="309" t="inlineStr"/>
      <c r="G622" s="309" t="inlineStr"/>
      <c r="H622" s="309" t="inlineStr"/>
    </row>
    <row r="623">
      <c r="A623" s="621" t="n">
        <v>621</v>
      </c>
      <c r="B623" s="309" t="inlineStr"/>
      <c r="C623" s="309" t="inlineStr"/>
      <c r="D623" s="309" t="inlineStr"/>
      <c r="E623" s="309" t="inlineStr"/>
      <c r="F623" s="309" t="inlineStr"/>
      <c r="G623" s="309" t="inlineStr"/>
      <c r="H623" s="309" t="inlineStr"/>
    </row>
    <row r="624">
      <c r="A624" s="621" t="n">
        <v>622</v>
      </c>
      <c r="B624" s="309" t="inlineStr"/>
      <c r="C624" s="309" t="inlineStr"/>
      <c r="D624" s="309" t="inlineStr"/>
      <c r="E624" s="309" t="inlineStr"/>
      <c r="F624" s="309" t="inlineStr"/>
      <c r="G624" s="309" t="inlineStr"/>
      <c r="H624" s="309" t="inlineStr"/>
    </row>
    <row r="625">
      <c r="A625" s="621" t="n">
        <v>623</v>
      </c>
      <c r="B625" s="309" t="inlineStr"/>
      <c r="C625" s="309" t="inlineStr"/>
      <c r="D625" s="309" t="inlineStr"/>
      <c r="E625" s="309" t="inlineStr"/>
      <c r="F625" s="309" t="inlineStr"/>
      <c r="G625" s="309" t="inlineStr"/>
      <c r="H625" s="309" t="inlineStr"/>
    </row>
    <row r="626">
      <c r="A626" s="621" t="n">
        <v>624</v>
      </c>
      <c r="B626" s="309" t="inlineStr"/>
      <c r="C626" s="309" t="inlineStr"/>
      <c r="D626" s="309" t="inlineStr"/>
      <c r="E626" s="309" t="inlineStr"/>
      <c r="F626" s="309" t="inlineStr"/>
      <c r="G626" s="309" t="inlineStr"/>
      <c r="H626" s="309" t="inlineStr"/>
    </row>
    <row r="627">
      <c r="A627" s="621" t="n">
        <v>625</v>
      </c>
      <c r="B627" s="309" t="inlineStr"/>
      <c r="C627" s="309" t="inlineStr"/>
      <c r="D627" s="309" t="inlineStr"/>
      <c r="E627" s="309" t="inlineStr"/>
      <c r="F627" s="309" t="inlineStr"/>
      <c r="G627" s="309" t="inlineStr"/>
      <c r="H627" s="309" t="inlineStr"/>
    </row>
    <row r="628">
      <c r="A628" s="621" t="n">
        <v>626</v>
      </c>
      <c r="B628" s="309" t="inlineStr"/>
      <c r="C628" s="309" t="inlineStr"/>
      <c r="D628" s="309" t="inlineStr"/>
      <c r="E628" s="309" t="inlineStr"/>
      <c r="F628" s="309" t="inlineStr"/>
      <c r="G628" s="309" t="inlineStr"/>
      <c r="H628" s="309" t="inlineStr"/>
    </row>
    <row r="629">
      <c r="A629" s="621" t="n">
        <v>627</v>
      </c>
      <c r="B629" s="309" t="inlineStr"/>
      <c r="C629" s="309" t="inlineStr"/>
      <c r="D629" s="309" t="inlineStr"/>
      <c r="E629" s="309" t="inlineStr"/>
      <c r="F629" s="309" t="inlineStr"/>
      <c r="G629" s="309" t="inlineStr"/>
      <c r="H629" s="309" t="inlineStr"/>
    </row>
    <row r="630">
      <c r="A630" s="621" t="n">
        <v>628</v>
      </c>
      <c r="B630" s="309" t="inlineStr"/>
      <c r="C630" s="309" t="n">
        <v>6.92196911971125</v>
      </c>
      <c r="D630" s="309" t="inlineStr">
        <is>
          <t>{'Cu', 'aust_temp', 'ausf_czas', 'Mo', 'aust_czas', 'Ni', 'grubosc', 'Mn'}</t>
        </is>
      </c>
      <c r="E630" s="309" t="n">
        <v>16</v>
      </c>
      <c r="F630" s="309" t="inlineStr">
        <is>
          <t>['ausf_temp']</t>
        </is>
      </c>
      <c r="G630" s="309" t="inlineStr">
        <is>
          <t>[0.8654806088107405]</t>
        </is>
      </c>
      <c r="H630" s="309" t="inlineStr">
        <is>
          <t>[1.5, 10.4]</t>
        </is>
      </c>
    </row>
    <row r="631">
      <c r="A631" s="621" t="n">
        <v>629</v>
      </c>
      <c r="B631" s="309" t="inlineStr"/>
      <c r="C631" s="309" t="n">
        <v>5.685862857142856</v>
      </c>
      <c r="D631" s="309" t="inlineStr">
        <is>
          <t>{'Cu', 'aust_temp', 'ausf_czas', 'Mo', 'aust_czas', 'Ni', 'grubosc', 'Mn'}</t>
        </is>
      </c>
      <c r="E631" s="309" t="n">
        <v>16</v>
      </c>
      <c r="F631" s="309" t="inlineStr">
        <is>
          <t>['ausf_temp']</t>
        </is>
      </c>
      <c r="G631" s="309" t="inlineStr">
        <is>
          <t>[0.7759173430029865]</t>
        </is>
      </c>
      <c r="H631" s="309" t="inlineStr">
        <is>
          <t>[1.5, 8.9]</t>
        </is>
      </c>
    </row>
    <row r="632">
      <c r="A632" s="621" t="n">
        <v>630</v>
      </c>
      <c r="B632" s="309" t="inlineStr"/>
      <c r="C632" s="309" t="n">
        <v>6.457098287171917</v>
      </c>
      <c r="D632" s="309" t="inlineStr">
        <is>
          <t>{'Cu', 'aust_temp', 'ausf_czas', 'Mo', 'aust_czas', 'Ni', 'grubosc', 'Mn'}</t>
        </is>
      </c>
      <c r="E632" s="309" t="n">
        <v>15</v>
      </c>
      <c r="F632" s="309" t="inlineStr">
        <is>
          <t>['ausf_temp', 'HB']</t>
        </is>
      </c>
      <c r="G632" s="309" t="inlineStr">
        <is>
          <t>[0.8148908887548172, -0.7016045225320298]</t>
        </is>
      </c>
      <c r="H632" s="309" t="inlineStr">
        <is>
          <t>[1.5, 8.9]</t>
        </is>
      </c>
    </row>
    <row r="633">
      <c r="A633" s="621" t="n">
        <v>631</v>
      </c>
      <c r="B633" s="309" t="inlineStr"/>
      <c r="C633" s="309" t="n">
        <v>5.791258950115141</v>
      </c>
      <c r="D633" s="309" t="inlineStr">
        <is>
          <t>{'Cu', 'aust_temp', 'ausf_czas', 'Mo', 'aust_czas', 'Ni', 'grubosc', 'Mn'}</t>
        </is>
      </c>
      <c r="E633" s="309" t="n">
        <v>18</v>
      </c>
      <c r="F633" s="309" t="inlineStr">
        <is>
          <t>['ausf_temp']</t>
        </is>
      </c>
      <c r="G633" s="309" t="inlineStr">
        <is>
          <t>[0.7823740925677232]</t>
        </is>
      </c>
      <c r="H633" s="309" t="inlineStr">
        <is>
          <t>[1.5, 8.9]</t>
        </is>
      </c>
    </row>
    <row r="634">
      <c r="A634" s="621" t="n">
        <v>632</v>
      </c>
      <c r="B634" s="309" t="inlineStr"/>
      <c r="C634" s="309" t="n">
        <v>3.224269652676813</v>
      </c>
      <c r="D634" s="309" t="inlineStr">
        <is>
          <t>{'Cu', 'aust_temp', 'ausf_czas', 'Mo', 'aust_czas', 'Ni', 'grubosc', 'Mn'}</t>
        </is>
      </c>
      <c r="E634" s="309" t="n">
        <v>15</v>
      </c>
      <c r="F634" s="309" t="inlineStr">
        <is>
          <t>['HB']</t>
        </is>
      </c>
      <c r="G634" s="309" t="inlineStr">
        <is>
          <t>[-0.7157190700080749]</t>
        </is>
      </c>
      <c r="H634" s="309" t="inlineStr">
        <is>
          <t>[2.0, 6.6]</t>
        </is>
      </c>
    </row>
    <row r="635">
      <c r="A635" s="621" t="n">
        <v>633</v>
      </c>
      <c r="B635" s="309" t="inlineStr"/>
      <c r="C635" s="309" t="inlineStr"/>
      <c r="D635" s="309" t="inlineStr"/>
      <c r="E635" s="309" t="inlineStr"/>
      <c r="F635" s="309" t="inlineStr"/>
      <c r="G635" s="309" t="inlineStr"/>
      <c r="H635" s="309" t="inlineStr"/>
    </row>
    <row r="636">
      <c r="A636" s="621" t="n">
        <v>634</v>
      </c>
      <c r="B636" s="309" t="inlineStr"/>
      <c r="C636" s="309" t="inlineStr"/>
      <c r="D636" s="309" t="inlineStr"/>
      <c r="E636" s="309" t="inlineStr"/>
      <c r="F636" s="309" t="inlineStr"/>
      <c r="G636" s="309" t="inlineStr"/>
      <c r="H636" s="309" t="inlineStr"/>
    </row>
    <row r="637">
      <c r="A637" s="621" t="n">
        <v>635</v>
      </c>
      <c r="B637" s="309" t="inlineStr"/>
      <c r="C637" s="309" t="inlineStr"/>
      <c r="D637" s="309" t="inlineStr"/>
      <c r="E637" s="309" t="inlineStr"/>
      <c r="F637" s="309" t="inlineStr"/>
      <c r="G637" s="309" t="inlineStr"/>
      <c r="H637" s="309" t="inlineStr"/>
    </row>
    <row r="638">
      <c r="A638" s="621" t="n">
        <v>636</v>
      </c>
      <c r="B638" s="309" t="inlineStr"/>
      <c r="C638" s="309" t="inlineStr"/>
      <c r="D638" s="309" t="inlineStr"/>
      <c r="E638" s="309" t="inlineStr"/>
      <c r="F638" s="309" t="inlineStr"/>
      <c r="G638" s="309" t="inlineStr"/>
      <c r="H638" s="309" t="inlineStr"/>
    </row>
    <row r="639">
      <c r="A639" s="621" t="n">
        <v>637</v>
      </c>
      <c r="B639" s="309" t="inlineStr"/>
      <c r="C639" s="309" t="inlineStr"/>
      <c r="D639" s="309" t="inlineStr"/>
      <c r="E639" s="309" t="inlineStr"/>
      <c r="F639" s="309" t="inlineStr"/>
      <c r="G639" s="309" t="inlineStr"/>
      <c r="H639" s="309" t="inlineStr"/>
    </row>
    <row r="640">
      <c r="A640" s="621" t="n">
        <v>638</v>
      </c>
      <c r="B640" s="309" t="inlineStr"/>
      <c r="C640" s="309" t="inlineStr"/>
      <c r="D640" s="309" t="inlineStr"/>
      <c r="E640" s="309" t="inlineStr"/>
      <c r="F640" s="309" t="inlineStr"/>
      <c r="G640" s="309" t="inlineStr"/>
      <c r="H640" s="309" t="inlineStr"/>
    </row>
    <row r="641">
      <c r="A641" s="621" t="n">
        <v>639</v>
      </c>
      <c r="B641" s="309" t="inlineStr"/>
      <c r="C641" s="309" t="inlineStr"/>
      <c r="D641" s="309" t="inlineStr"/>
      <c r="E641" s="309" t="inlineStr"/>
      <c r="F641" s="309" t="inlineStr"/>
      <c r="G641" s="309" t="inlineStr"/>
      <c r="H641" s="309" t="inlineStr"/>
    </row>
    <row r="642">
      <c r="A642" s="621" t="n">
        <v>640</v>
      </c>
      <c r="B642" s="309" t="inlineStr"/>
      <c r="C642" s="309" t="inlineStr"/>
      <c r="D642" s="309" t="inlineStr"/>
      <c r="E642" s="309" t="inlineStr"/>
      <c r="F642" s="309" t="inlineStr"/>
      <c r="G642" s="309" t="inlineStr"/>
      <c r="H642" s="309" t="inlineStr"/>
    </row>
    <row r="643">
      <c r="A643" s="621" t="n">
        <v>641</v>
      </c>
      <c r="B643" s="309" t="n">
        <v>6.7</v>
      </c>
      <c r="C643" s="309" t="n">
        <v>6.7</v>
      </c>
      <c r="D643" s="309" t="inlineStr"/>
      <c r="E643" s="309" t="inlineStr"/>
      <c r="F643" s="309" t="inlineStr"/>
      <c r="G643" s="309" t="inlineStr"/>
      <c r="H643" s="309" t="inlineStr"/>
    </row>
    <row r="644">
      <c r="A644" s="621" t="n">
        <v>642</v>
      </c>
      <c r="B644" s="309" t="n">
        <v>8.4</v>
      </c>
      <c r="C644" s="309" t="n">
        <v>8.4</v>
      </c>
      <c r="D644" s="309" t="inlineStr"/>
      <c r="E644" s="309" t="inlineStr"/>
      <c r="F644" s="309" t="inlineStr"/>
      <c r="G644" s="309" t="inlineStr"/>
      <c r="H644" s="309" t="inlineStr"/>
    </row>
    <row r="645">
      <c r="A645" s="621" t="n">
        <v>643</v>
      </c>
      <c r="B645" s="309" t="inlineStr"/>
      <c r="C645" s="309" t="inlineStr"/>
      <c r="D645" s="309" t="inlineStr"/>
      <c r="E645" s="309" t="inlineStr"/>
      <c r="F645" s="309" t="inlineStr"/>
      <c r="G645" s="309" t="inlineStr"/>
      <c r="H645" s="309" t="inlineStr"/>
    </row>
    <row r="646">
      <c r="A646" s="621" t="n">
        <v>644</v>
      </c>
      <c r="B646" s="309" t="inlineStr"/>
      <c r="C646" s="309" t="inlineStr"/>
      <c r="D646" s="309" t="inlineStr"/>
      <c r="E646" s="309" t="inlineStr"/>
      <c r="F646" s="309" t="inlineStr"/>
      <c r="G646" s="309" t="inlineStr"/>
      <c r="H646" s="309" t="inlineStr"/>
    </row>
    <row r="647">
      <c r="A647" s="621" t="n">
        <v>645</v>
      </c>
      <c r="B647" s="309" t="n">
        <v>6.4</v>
      </c>
      <c r="C647" s="309" t="n">
        <v>6.4</v>
      </c>
      <c r="D647" s="309" t="inlineStr"/>
      <c r="E647" s="309" t="inlineStr"/>
      <c r="F647" s="309" t="inlineStr"/>
      <c r="G647" s="309" t="inlineStr"/>
      <c r="H647" s="309" t="inlineStr"/>
    </row>
    <row r="648">
      <c r="A648" s="621" t="n">
        <v>646</v>
      </c>
      <c r="B648" s="309" t="inlineStr"/>
      <c r="C648" s="309" t="inlineStr"/>
      <c r="D648" s="309" t="inlineStr"/>
      <c r="E648" s="309" t="inlineStr"/>
      <c r="F648" s="309" t="inlineStr"/>
      <c r="G648" s="309" t="inlineStr"/>
      <c r="H648" s="309" t="inlineStr"/>
    </row>
    <row r="649">
      <c r="A649" s="621" t="n">
        <v>647</v>
      </c>
      <c r="B649" s="309" t="inlineStr"/>
      <c r="C649" s="309" t="inlineStr"/>
      <c r="D649" s="309" t="inlineStr"/>
      <c r="E649" s="309" t="inlineStr"/>
      <c r="F649" s="309" t="inlineStr"/>
      <c r="G649" s="309" t="inlineStr"/>
      <c r="H649" s="309" t="inlineStr"/>
    </row>
    <row r="650">
      <c r="A650" s="621" t="n">
        <v>648</v>
      </c>
      <c r="B650" s="309" t="inlineStr"/>
      <c r="C650" s="309" t="inlineStr"/>
      <c r="D650" s="309" t="inlineStr"/>
      <c r="E650" s="309" t="inlineStr"/>
      <c r="F650" s="309" t="inlineStr"/>
      <c r="G650" s="309" t="inlineStr"/>
      <c r="H650" s="309" t="inlineStr"/>
    </row>
    <row r="651">
      <c r="A651" s="621" t="n">
        <v>649</v>
      </c>
      <c r="B651" s="309" t="n">
        <v>3.7</v>
      </c>
      <c r="C651" s="309" t="n">
        <v>3.7</v>
      </c>
      <c r="D651" s="309" t="inlineStr"/>
      <c r="E651" s="309" t="inlineStr"/>
      <c r="F651" s="309" t="inlineStr"/>
      <c r="G651" s="309" t="inlineStr"/>
      <c r="H651" s="309" t="inlineStr"/>
    </row>
    <row r="652">
      <c r="A652" s="621" t="n">
        <v>650</v>
      </c>
      <c r="B652" s="309" t="inlineStr"/>
      <c r="C652" s="309" t="inlineStr"/>
      <c r="D652" s="309" t="inlineStr"/>
      <c r="E652" s="309" t="inlineStr"/>
      <c r="F652" s="309" t="inlineStr"/>
      <c r="G652" s="309" t="inlineStr"/>
      <c r="H652" s="309" t="inlineStr"/>
    </row>
    <row r="653">
      <c r="A653" s="621" t="n">
        <v>651</v>
      </c>
      <c r="B653" s="309" t="inlineStr"/>
      <c r="C653" s="309" t="inlineStr"/>
      <c r="D653" s="309" t="inlineStr"/>
      <c r="E653" s="309" t="inlineStr"/>
      <c r="F653" s="309" t="inlineStr"/>
      <c r="G653" s="309" t="inlineStr"/>
      <c r="H653" s="309" t="inlineStr"/>
    </row>
    <row r="654">
      <c r="A654" s="621" t="n">
        <v>652</v>
      </c>
      <c r="B654" s="309" t="inlineStr"/>
      <c r="C654" s="309" t="inlineStr"/>
      <c r="D654" s="309" t="inlineStr"/>
      <c r="E654" s="309" t="inlineStr"/>
      <c r="F654" s="309" t="inlineStr"/>
      <c r="G654" s="309" t="inlineStr"/>
      <c r="H654" s="309" t="inlineStr"/>
    </row>
    <row r="655">
      <c r="A655" s="621" t="n">
        <v>653</v>
      </c>
      <c r="B655" s="309" t="inlineStr"/>
      <c r="C655" s="309" t="inlineStr"/>
      <c r="D655" s="309" t="inlineStr"/>
      <c r="E655" s="309" t="inlineStr"/>
      <c r="F655" s="309" t="inlineStr"/>
      <c r="G655" s="309" t="inlineStr"/>
      <c r="H655" s="309" t="inlineStr"/>
    </row>
    <row r="656">
      <c r="A656" s="621" t="n">
        <v>654</v>
      </c>
      <c r="B656" s="309" t="inlineStr"/>
      <c r="C656" s="309" t="inlineStr"/>
      <c r="D656" s="309" t="inlineStr"/>
      <c r="E656" s="309" t="inlineStr"/>
      <c r="F656" s="309" t="inlineStr"/>
      <c r="G656" s="309" t="inlineStr"/>
      <c r="H656" s="309" t="inlineStr"/>
    </row>
    <row r="657">
      <c r="A657" s="621" t="n">
        <v>655</v>
      </c>
      <c r="B657" s="309" t="inlineStr"/>
      <c r="C657" s="309" t="inlineStr"/>
      <c r="D657" s="309" t="inlineStr"/>
      <c r="E657" s="309" t="inlineStr"/>
      <c r="F657" s="309" t="inlineStr"/>
      <c r="G657" s="309" t="inlineStr"/>
      <c r="H657" s="309" t="inlineStr"/>
    </row>
    <row r="658">
      <c r="A658" s="621" t="n">
        <v>656</v>
      </c>
      <c r="B658" s="309" t="inlineStr"/>
      <c r="C658" s="309" t="inlineStr"/>
      <c r="D658" s="309" t="inlineStr"/>
      <c r="E658" s="309" t="inlineStr"/>
      <c r="F658" s="309" t="inlineStr"/>
      <c r="G658" s="309" t="inlineStr"/>
      <c r="H658" s="309" t="inlineStr"/>
    </row>
    <row r="659">
      <c r="A659" s="621" t="n">
        <v>657</v>
      </c>
      <c r="B659" s="309" t="inlineStr"/>
      <c r="C659" s="309" t="n">
        <v>3.964568938259578</v>
      </c>
      <c r="D659" s="309" t="inlineStr">
        <is>
          <t>{'Cu', 'aust_temp', 'ausf_czas', 'Mo', 'aust_czas', 'Ni', 'grubosc', 'Mn'}</t>
        </is>
      </c>
      <c r="E659" s="309" t="n">
        <v>16</v>
      </c>
      <c r="F659" s="309" t="inlineStr">
        <is>
          <t>['Rp02']</t>
        </is>
      </c>
      <c r="G659" s="309" t="inlineStr">
        <is>
          <t>[-0.7034240853819077]</t>
        </is>
      </c>
      <c r="H659" s="309" t="inlineStr">
        <is>
          <t>[2.0, 12.1]</t>
        </is>
      </c>
    </row>
    <row r="660">
      <c r="A660" s="621" t="n">
        <v>658</v>
      </c>
      <c r="B660" s="309" t="n">
        <v>10.8</v>
      </c>
      <c r="C660" s="309" t="n">
        <v>10.8</v>
      </c>
      <c r="D660" s="309" t="inlineStr"/>
      <c r="E660" s="309" t="inlineStr"/>
      <c r="F660" s="309" t="inlineStr"/>
      <c r="G660" s="309" t="inlineStr"/>
      <c r="H660" s="309" t="inlineStr"/>
    </row>
    <row r="661">
      <c r="A661" s="621" t="n">
        <v>659</v>
      </c>
      <c r="B661" s="309" t="n">
        <v>8</v>
      </c>
      <c r="C661" s="309" t="n">
        <v>8</v>
      </c>
      <c r="D661" s="309" t="inlineStr"/>
      <c r="E661" s="309" t="inlineStr"/>
      <c r="F661" s="309" t="inlineStr"/>
      <c r="G661" s="309" t="inlineStr"/>
      <c r="H661" s="309" t="inlineStr"/>
    </row>
    <row r="662">
      <c r="A662" s="621" t="n">
        <v>660</v>
      </c>
      <c r="B662" s="309" t="inlineStr"/>
      <c r="C662" s="309" t="inlineStr"/>
      <c r="D662" s="309" t="inlineStr"/>
      <c r="E662" s="309" t="inlineStr"/>
      <c r="F662" s="309" t="inlineStr"/>
      <c r="G662" s="309" t="inlineStr"/>
      <c r="H662" s="309" t="inlineStr"/>
    </row>
    <row r="663">
      <c r="A663" s="621" t="n">
        <v>661</v>
      </c>
      <c r="B663" s="309" t="n">
        <v>6.9</v>
      </c>
      <c r="C663" s="309" t="n">
        <v>6.9</v>
      </c>
      <c r="D663" s="309" t="inlineStr"/>
      <c r="E663" s="309" t="inlineStr"/>
      <c r="F663" s="309" t="inlineStr"/>
      <c r="G663" s="309" t="inlineStr"/>
      <c r="H663" s="309" t="inlineStr"/>
    </row>
    <row r="664">
      <c r="A664" s="621" t="n">
        <v>662</v>
      </c>
      <c r="B664" s="309" t="inlineStr"/>
      <c r="C664" s="309" t="inlineStr"/>
      <c r="D664" s="309" t="inlineStr"/>
      <c r="E664" s="309" t="inlineStr"/>
      <c r="F664" s="309" t="inlineStr"/>
      <c r="G664" s="309" t="inlineStr"/>
      <c r="H664" s="309" t="inlineStr"/>
    </row>
    <row r="665">
      <c r="A665" s="621" t="n">
        <v>663</v>
      </c>
      <c r="B665" s="309" t="n">
        <v>5.6</v>
      </c>
      <c r="C665" s="309" t="n">
        <v>5.6</v>
      </c>
      <c r="D665" s="309" t="inlineStr"/>
      <c r="E665" s="309" t="inlineStr"/>
      <c r="F665" s="309" t="inlineStr"/>
      <c r="G665" s="309" t="inlineStr"/>
      <c r="H665" s="309" t="inlineStr"/>
    </row>
    <row r="666">
      <c r="A666" s="621" t="n">
        <v>664</v>
      </c>
      <c r="B666" s="309" t="inlineStr"/>
      <c r="C666" s="309" t="inlineStr"/>
      <c r="D666" s="309" t="inlineStr"/>
      <c r="E666" s="309" t="inlineStr"/>
      <c r="F666" s="309" t="inlineStr"/>
      <c r="G666" s="309" t="inlineStr"/>
      <c r="H666" s="309" t="inlineStr"/>
    </row>
    <row r="667">
      <c r="A667" s="621" t="n">
        <v>665</v>
      </c>
      <c r="B667" s="309" t="n">
        <v>4.8</v>
      </c>
      <c r="C667" s="309" t="n">
        <v>4.8</v>
      </c>
      <c r="D667" s="309" t="inlineStr"/>
      <c r="E667" s="309" t="inlineStr"/>
      <c r="F667" s="309" t="inlineStr"/>
      <c r="G667" s="309" t="inlineStr"/>
      <c r="H667" s="309" t="inlineStr"/>
    </row>
    <row r="668">
      <c r="A668" s="621" t="n">
        <v>666</v>
      </c>
      <c r="B668" s="309" t="n">
        <v>3.6</v>
      </c>
      <c r="C668" s="309" t="n">
        <v>3.6</v>
      </c>
      <c r="D668" s="309" t="inlineStr"/>
      <c r="E668" s="309" t="inlineStr"/>
      <c r="F668" s="309" t="inlineStr"/>
      <c r="G668" s="309" t="inlineStr"/>
      <c r="H668" s="309" t="inlineStr"/>
    </row>
    <row r="669">
      <c r="A669" s="621" t="n">
        <v>667</v>
      </c>
      <c r="B669" s="309" t="n">
        <v>4.8</v>
      </c>
      <c r="C669" s="309" t="n">
        <v>4.8</v>
      </c>
      <c r="D669" s="309" t="inlineStr"/>
      <c r="E669" s="309" t="inlineStr"/>
      <c r="F669" s="309" t="inlineStr"/>
      <c r="G669" s="309" t="inlineStr"/>
      <c r="H669" s="309" t="inlineStr"/>
    </row>
    <row r="670">
      <c r="A670" s="621" t="n">
        <v>668</v>
      </c>
      <c r="B670" s="309" t="n">
        <v>7.4</v>
      </c>
      <c r="C670" s="309" t="n">
        <v>7.4</v>
      </c>
      <c r="D670" s="309" t="inlineStr"/>
      <c r="E670" s="309" t="inlineStr"/>
      <c r="F670" s="309" t="inlineStr"/>
      <c r="G670" s="309" t="inlineStr"/>
      <c r="H670" s="309" t="inlineStr"/>
    </row>
    <row r="671">
      <c r="A671" s="621" t="n">
        <v>669</v>
      </c>
      <c r="B671" s="309" t="inlineStr"/>
      <c r="C671" s="309" t="n">
        <v>5.350053385280251</v>
      </c>
      <c r="D671" s="309" t="inlineStr">
        <is>
          <t>{'Cu', 'aust_temp', 'ausf_czas', 'Mo', 'aust_czas', 'Ni', 'grubosc', 'Mn'}</t>
        </is>
      </c>
      <c r="E671" s="309" t="n">
        <v>16</v>
      </c>
      <c r="F671" s="309" t="inlineStr">
        <is>
          <t>['Rp02', 'K']</t>
        </is>
      </c>
      <c r="G671" s="309" t="inlineStr">
        <is>
          <t>[-0.7503295745268905, 0.7131288613166978]</t>
        </is>
      </c>
      <c r="H671" s="309" t="inlineStr">
        <is>
          <t>[1.5, 7.7]</t>
        </is>
      </c>
    </row>
    <row r="672">
      <c r="A672" s="621" t="n">
        <v>670</v>
      </c>
      <c r="B672" s="309" t="inlineStr"/>
      <c r="C672" s="309" t="n">
        <v>7.202591098430318</v>
      </c>
      <c r="D672" s="309" t="inlineStr">
        <is>
          <t>{'Cu', 'aust_temp', 'ausf_czas', 'Mo', 'aust_czas', 'Ni', 'grubosc', 'Mn'}</t>
        </is>
      </c>
      <c r="E672" s="309" t="n">
        <v>16</v>
      </c>
      <c r="F672" s="309" t="inlineStr">
        <is>
          <t>['Rp02', 'K']</t>
        </is>
      </c>
      <c r="G672" s="309" t="inlineStr">
        <is>
          <t>[-0.7503295745268905, 0.7131288613166978]</t>
        </is>
      </c>
      <c r="H672" s="309" t="inlineStr">
        <is>
          <t>[1.5, 7.7]</t>
        </is>
      </c>
    </row>
    <row r="673">
      <c r="A673" s="621" t="n">
        <v>671</v>
      </c>
      <c r="B673" s="309" t="inlineStr"/>
      <c r="C673" s="309" t="n">
        <v>8.173025088441223</v>
      </c>
      <c r="D673" s="309" t="inlineStr">
        <is>
          <t>{'Cu', 'aust_temp', 'ausf_czas', 'Mo', 'aust_czas', 'Ni', 'grubosc', 'Mn'}</t>
        </is>
      </c>
      <c r="E673" s="309" t="n">
        <v>16</v>
      </c>
      <c r="F673" s="309" t="inlineStr">
        <is>
          <t>['Rp02', 'K']</t>
        </is>
      </c>
      <c r="G673" s="309" t="inlineStr">
        <is>
          <t>[-0.7503295745268905, 0.7131288613166978]</t>
        </is>
      </c>
      <c r="H673" s="309" t="inlineStr">
        <is>
          <t>[1.5, 7.7]</t>
        </is>
      </c>
    </row>
    <row r="674">
      <c r="A674" s="621" t="n">
        <v>672</v>
      </c>
      <c r="B674" s="309" t="inlineStr"/>
      <c r="C674" s="309" t="n">
        <v>7.780936359505115</v>
      </c>
      <c r="D674" s="309" t="inlineStr">
        <is>
          <t>{'Cu', 'aust_temp', 'ausf_czas', 'Mo', 'aust_czas', 'Ni', 'grubosc', 'Mn'}</t>
        </is>
      </c>
      <c r="E674" s="309" t="n">
        <v>16</v>
      </c>
      <c r="F674" s="309" t="inlineStr">
        <is>
          <t>['Rp02', 'K']</t>
        </is>
      </c>
      <c r="G674" s="309" t="inlineStr">
        <is>
          <t>[-0.7503295745268905, 0.7131288613166978]</t>
        </is>
      </c>
      <c r="H674" s="309" t="inlineStr">
        <is>
          <t>[1.5, 7.7]</t>
        </is>
      </c>
    </row>
    <row r="675">
      <c r="A675" s="621" t="n">
        <v>673</v>
      </c>
      <c r="B675" s="309" t="inlineStr"/>
      <c r="C675" s="309" t="n">
        <v>6.241057391462946</v>
      </c>
      <c r="D675" s="309" t="inlineStr">
        <is>
          <t>{'Cu', 'aust_temp', 'ausf_czas', 'Mo', 'aust_czas', 'Ni', 'grubosc', 'Mn'}</t>
        </is>
      </c>
      <c r="E675" s="309" t="n">
        <v>16</v>
      </c>
      <c r="F675" s="309" t="inlineStr">
        <is>
          <t>['Rp02', 'K']</t>
        </is>
      </c>
      <c r="G675" s="309" t="inlineStr">
        <is>
          <t>[-0.7725035280367922, 0.7515962427053869]</t>
        </is>
      </c>
      <c r="H675" s="309" t="inlineStr">
        <is>
          <t>[2.7, 11.4]</t>
        </is>
      </c>
    </row>
    <row r="676">
      <c r="A676" s="621" t="n">
        <v>674</v>
      </c>
      <c r="B676" s="309" t="inlineStr"/>
      <c r="C676" s="309" t="n">
        <v>7.267111225076071</v>
      </c>
      <c r="D676" s="309" t="inlineStr">
        <is>
          <t>{'Cu', 'aust_temp', 'ausf_czas', 'Mo', 'aust_czas', 'Ni', 'grubosc', 'Mn'}</t>
        </is>
      </c>
      <c r="E676" s="309" t="n">
        <v>16</v>
      </c>
      <c r="F676" s="309" t="inlineStr">
        <is>
          <t>['Rp02', 'K']</t>
        </is>
      </c>
      <c r="G676" s="309" t="inlineStr">
        <is>
          <t>[-0.7725035280367922, 0.7515962427053869]</t>
        </is>
      </c>
      <c r="H676" s="309" t="inlineStr">
        <is>
          <t>[2.7, 11.4]</t>
        </is>
      </c>
    </row>
    <row r="677">
      <c r="A677" s="621" t="n">
        <v>675</v>
      </c>
      <c r="B677" s="309" t="inlineStr"/>
      <c r="C677" s="309" t="n">
        <v>7.396329172986862</v>
      </c>
      <c r="D677" s="309" t="inlineStr">
        <is>
          <t>{'Cu', 'aust_temp', 'ausf_czas', 'Mo', 'aust_czas', 'Ni', 'grubosc', 'Mn'}</t>
        </is>
      </c>
      <c r="E677" s="309" t="n">
        <v>16</v>
      </c>
      <c r="F677" s="309" t="inlineStr">
        <is>
          <t>['Rp02', 'K']</t>
        </is>
      </c>
      <c r="G677" s="309" t="inlineStr">
        <is>
          <t>[-0.7725035280367922, 0.7515962427053869]</t>
        </is>
      </c>
      <c r="H677" s="309" t="inlineStr">
        <is>
          <t>[2.7, 11.4]</t>
        </is>
      </c>
    </row>
    <row r="678">
      <c r="A678" s="621" t="n">
        <v>676</v>
      </c>
      <c r="B678" s="309" t="inlineStr"/>
      <c r="C678" s="309" t="n">
        <v>5.005870455924171</v>
      </c>
      <c r="D678" s="309" t="inlineStr">
        <is>
          <t>{'Cu', 'aust_temp', 'ausf_czas', 'Mo', 'aust_czas', 'Ni', 'grubosc', 'Mn'}</t>
        </is>
      </c>
      <c r="E678" s="309" t="n">
        <v>15</v>
      </c>
      <c r="F678" s="309" t="inlineStr">
        <is>
          <t>['ausf_temp', 'Rp02']</t>
        </is>
      </c>
      <c r="G678" s="309" t="inlineStr">
        <is>
          <t>[0.7411468232616806, -0.7829033898622471]</t>
        </is>
      </c>
      <c r="H678" s="309" t="inlineStr">
        <is>
          <t>[1.5, 7.7]</t>
        </is>
      </c>
    </row>
    <row r="679">
      <c r="A679" s="621" t="n">
        <v>677</v>
      </c>
      <c r="B679" s="309" t="inlineStr"/>
      <c r="C679" s="309" t="n">
        <v>7.126339316282213</v>
      </c>
      <c r="D679" s="309" t="inlineStr">
        <is>
          <t>{'Cu', 'aust_temp', 'ausf_czas', 'Mo', 'aust_czas', 'Ni', 'grubosc', 'Mn'}</t>
        </is>
      </c>
      <c r="E679" s="309" t="n">
        <v>15</v>
      </c>
      <c r="F679" s="309" t="inlineStr">
        <is>
          <t>['ausf_temp', 'Rp02']</t>
        </is>
      </c>
      <c r="G679" s="309" t="inlineStr">
        <is>
          <t>[0.7411468232616806, -0.7829033898622471]</t>
        </is>
      </c>
      <c r="H679" s="309" t="inlineStr">
        <is>
          <t>[1.5, 7.7]</t>
        </is>
      </c>
    </row>
    <row r="680">
      <c r="A680" s="621" t="n">
        <v>678</v>
      </c>
      <c r="B680" s="309" t="inlineStr"/>
      <c r="C680" s="309" t="n">
        <v>9.268394114914813</v>
      </c>
      <c r="D680" s="309" t="inlineStr">
        <is>
          <t>{'Cu', 'aust_temp', 'ausf_czas', 'Mo', 'aust_czas', 'Ni', 'grubosc', 'Mn'}</t>
        </is>
      </c>
      <c r="E680" s="309" t="n">
        <v>15</v>
      </c>
      <c r="F680" s="309" t="inlineStr">
        <is>
          <t>['ausf_temp', 'Rp02']</t>
        </is>
      </c>
      <c r="G680" s="309" t="inlineStr">
        <is>
          <t>[0.7411468232616806, -0.7829033898622471]</t>
        </is>
      </c>
      <c r="H680" s="309" t="inlineStr">
        <is>
          <t>[1.5, 7.7]</t>
        </is>
      </c>
    </row>
    <row r="681">
      <c r="A681" s="621" t="n">
        <v>679</v>
      </c>
      <c r="B681" s="309" t="inlineStr"/>
      <c r="C681" s="309" t="n">
        <v>5.426016096474465</v>
      </c>
      <c r="D681" s="309" t="inlineStr">
        <is>
          <t>{'Cu', 'aust_temp', 'ausf_czas', 'Mo', 'aust_czas', 'Ni', 'grubosc', 'Mn'}</t>
        </is>
      </c>
      <c r="E681" s="309" t="n">
        <v>16</v>
      </c>
      <c r="F681" s="309" t="inlineStr">
        <is>
          <t>['Rp02', 'K']</t>
        </is>
      </c>
      <c r="G681" s="309" t="inlineStr">
        <is>
          <t>[-0.7725035280367922, 0.7515962427053872]</t>
        </is>
      </c>
      <c r="H681" s="309" t="inlineStr">
        <is>
          <t>[2.7, 11.4]</t>
        </is>
      </c>
    </row>
    <row r="682">
      <c r="A682" s="621" t="n">
        <v>680</v>
      </c>
      <c r="B682" s="309" t="inlineStr"/>
      <c r="C682" s="309" t="n">
        <v>6.467146071041308</v>
      </c>
      <c r="D682" s="309" t="inlineStr">
        <is>
          <t>{'Cu', 'aust_temp', 'ausf_czas', 'Mo', 'aust_czas', 'Ni', 'grubosc', 'Mn'}</t>
        </is>
      </c>
      <c r="E682" s="309" t="n">
        <v>16</v>
      </c>
      <c r="F682" s="309" t="inlineStr">
        <is>
          <t>['Rp02', 'K']</t>
        </is>
      </c>
      <c r="G682" s="309" t="inlineStr">
        <is>
          <t>[-0.7725035280367922, 0.7515962427053872]</t>
        </is>
      </c>
      <c r="H682" s="309" t="inlineStr">
        <is>
          <t>[2.7, 11.4]</t>
        </is>
      </c>
    </row>
    <row r="683">
      <c r="A683" s="621" t="n">
        <v>681</v>
      </c>
      <c r="B683" s="309" t="inlineStr"/>
      <c r="C683" s="309" t="n">
        <v>7.226002795000341</v>
      </c>
      <c r="D683" s="309" t="inlineStr">
        <is>
          <t>{'Cu', 'aust_temp', 'ausf_czas', 'Mo', 'aust_czas', 'Ni', 'grubosc', 'Mn'}</t>
        </is>
      </c>
      <c r="E683" s="309" t="n">
        <v>16</v>
      </c>
      <c r="F683" s="309" t="inlineStr">
        <is>
          <t>['Rp02', 'K']</t>
        </is>
      </c>
      <c r="G683" s="309" t="inlineStr">
        <is>
          <t>[-0.7725035280367922, 0.7515962427053872]</t>
        </is>
      </c>
      <c r="H683" s="309" t="inlineStr">
        <is>
          <t>[2.7, 11.4]</t>
        </is>
      </c>
    </row>
    <row r="684">
      <c r="A684" s="621" t="n">
        <v>682</v>
      </c>
      <c r="B684" s="309" t="inlineStr"/>
      <c r="C684" s="309" t="n">
        <v>4.61992428376306</v>
      </c>
      <c r="D684" s="309" t="inlineStr">
        <is>
          <t>{'Cu', 'aust_temp', 'ausf_czas', 'Mo', 'aust_czas', 'Ni', 'grubosc', 'Mn'}</t>
        </is>
      </c>
      <c r="E684" s="309" t="n">
        <v>18</v>
      </c>
      <c r="F684" s="309" t="inlineStr">
        <is>
          <t>['K']</t>
        </is>
      </c>
      <c r="G684" s="309" t="inlineStr">
        <is>
          <t>[0.703786381910976]</t>
        </is>
      </c>
      <c r="H684" s="309" t="inlineStr">
        <is>
          <t>[2.7, 11.4]</t>
        </is>
      </c>
    </row>
    <row r="685">
      <c r="A685" s="621" t="n">
        <v>683</v>
      </c>
      <c r="B685" s="309" t="inlineStr"/>
      <c r="C685" s="309" t="n">
        <v>4.596349434196598</v>
      </c>
      <c r="D685" s="309" t="inlineStr">
        <is>
          <t>{'Cu', 'aust_temp', 'ausf_czas', 'Mo', 'aust_czas', 'Ni', 'grubosc', 'Mn'}</t>
        </is>
      </c>
      <c r="E685" s="309" t="n">
        <v>18</v>
      </c>
      <c r="F685" s="309" t="inlineStr">
        <is>
          <t>['K']</t>
        </is>
      </c>
      <c r="G685" s="309" t="inlineStr">
        <is>
          <t>[0.703786381910976]</t>
        </is>
      </c>
      <c r="H685" s="309" t="inlineStr">
        <is>
          <t>[2.7, 11.4]</t>
        </is>
      </c>
    </row>
    <row r="686">
      <c r="A686" s="621" t="n">
        <v>684</v>
      </c>
      <c r="B686" s="309" t="inlineStr"/>
      <c r="C686" s="309" t="n">
        <v>4.855672779427686</v>
      </c>
      <c r="D686" s="309" t="inlineStr">
        <is>
          <t>{'Cu', 'aust_temp', 'ausf_czas', 'Mo', 'aust_czas', 'Ni', 'grubosc', 'Mn'}</t>
        </is>
      </c>
      <c r="E686" s="309" t="n">
        <v>18</v>
      </c>
      <c r="F686" s="309" t="inlineStr">
        <is>
          <t>['K']</t>
        </is>
      </c>
      <c r="G686" s="309" t="inlineStr">
        <is>
          <t>[0.703786381910976]</t>
        </is>
      </c>
      <c r="H686" s="309" t="inlineStr">
        <is>
          <t>[2.7, 11.4]</t>
        </is>
      </c>
    </row>
    <row r="687">
      <c r="A687" s="621" t="n">
        <v>685</v>
      </c>
      <c r="B687" s="309" t="inlineStr"/>
      <c r="C687" s="309" t="n">
        <v>4.360600938531972</v>
      </c>
      <c r="D687" s="309" t="inlineStr">
        <is>
          <t>{'Cu', 'aust_temp', 'ausf_czas', 'Mo', 'aust_czas', 'Ni', 'grubosc', 'Mn'}</t>
        </is>
      </c>
      <c r="E687" s="309" t="n">
        <v>18</v>
      </c>
      <c r="F687" s="309" t="inlineStr">
        <is>
          <t>['K']</t>
        </is>
      </c>
      <c r="G687" s="309" t="inlineStr">
        <is>
          <t>[0.703786381910976]</t>
        </is>
      </c>
      <c r="H687" s="309" t="inlineStr">
        <is>
          <t>[2.7, 11.4]</t>
        </is>
      </c>
    </row>
    <row r="688">
      <c r="A688" s="621" t="n">
        <v>686</v>
      </c>
      <c r="B688" s="309" t="inlineStr"/>
      <c r="C688" s="309" t="n">
        <v>3.002316304502403</v>
      </c>
      <c r="D688" s="309" t="inlineStr">
        <is>
          <t>{'Cu', 'aust_temp', 'ausf_czas', 'Mo', 'aust_czas', 'Ni', 'grubosc', 'Mn'}</t>
        </is>
      </c>
      <c r="E688" s="309" t="n">
        <v>15</v>
      </c>
      <c r="F688" s="309" t="inlineStr">
        <is>
          <t>['ausf_temp', 'Rp02', 'K']</t>
        </is>
      </c>
      <c r="G688" s="309" t="inlineStr">
        <is>
          <t>[0.7174157071590849, -0.7446513858225311, 0.764959943582784]</t>
        </is>
      </c>
      <c r="H688" s="309" t="inlineStr">
        <is>
          <t>[1.5, 6.6]</t>
        </is>
      </c>
    </row>
    <row r="689">
      <c r="A689" s="621" t="n">
        <v>687</v>
      </c>
      <c r="B689" s="309" t="inlineStr"/>
      <c r="C689" s="309" t="n">
        <v>4.071424634366728</v>
      </c>
      <c r="D689" s="309" t="inlineStr">
        <is>
          <t>{'Cu', 'aust_temp', 'ausf_czas', 'Mo', 'aust_czas', 'Ni', 'grubosc', 'Mn'}</t>
        </is>
      </c>
      <c r="E689" s="309" t="n">
        <v>15</v>
      </c>
      <c r="F689" s="309" t="inlineStr">
        <is>
          <t>['ausf_temp', 'Rp02', 'K']</t>
        </is>
      </c>
      <c r="G689" s="309" t="inlineStr">
        <is>
          <t>[0.7174157071590849, -0.7446513858225311, 0.764959943582784]</t>
        </is>
      </c>
      <c r="H689" s="309" t="inlineStr">
        <is>
          <t>[1.5, 6.6]</t>
        </is>
      </c>
    </row>
    <row r="690">
      <c r="A690" s="621" t="n">
        <v>688</v>
      </c>
      <c r="B690" s="309" t="inlineStr"/>
      <c r="C690" s="309" t="n">
        <v>3.954717163427632</v>
      </c>
      <c r="D690" s="309" t="inlineStr">
        <is>
          <t>{'Cu', 'aust_temp', 'ausf_czas', 'Mo', 'aust_czas', 'Ni', 'grubosc', 'Mn'}</t>
        </is>
      </c>
      <c r="E690" s="309" t="n">
        <v>15</v>
      </c>
      <c r="F690" s="309" t="inlineStr">
        <is>
          <t>['ausf_temp', 'Rp02', 'K']</t>
        </is>
      </c>
      <c r="G690" s="309" t="inlineStr">
        <is>
          <t>[0.7174157071590849, -0.7446513858225311, 0.764959943582784]</t>
        </is>
      </c>
      <c r="H690" s="309" t="inlineStr">
        <is>
          <t>[1.5, 6.6]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B1" s="621" t="inlineStr">
        <is>
          <t>K</t>
        </is>
      </c>
      <c r="C1" s="621" t="inlineStr">
        <is>
          <t>K_imp</t>
        </is>
      </c>
      <c r="D1" s="621" t="inlineStr">
        <is>
          <t>Features to find neighs</t>
        </is>
      </c>
      <c r="E1" s="621" t="inlineStr">
        <is>
          <t>Amount of neighs</t>
        </is>
      </c>
      <c r="F1" s="621" t="inlineStr">
        <is>
          <t>Correlated features</t>
        </is>
      </c>
      <c r="G1" s="621" t="inlineStr">
        <is>
          <t>Correlation coefficients</t>
        </is>
      </c>
      <c r="H1" s="621" t="inlineStr">
        <is>
          <t>Min_max</t>
        </is>
      </c>
    </row>
    <row r="2">
      <c r="A2" s="621" t="n">
        <v>0</v>
      </c>
      <c r="B2" s="309" t="n">
        <v>54.4</v>
      </c>
      <c r="C2" s="309" t="n">
        <v>54.4</v>
      </c>
      <c r="D2" s="309" t="inlineStr"/>
      <c r="E2" s="309" t="inlineStr"/>
      <c r="F2" s="309" t="inlineStr"/>
      <c r="G2" s="309" t="inlineStr"/>
      <c r="H2" s="309" t="inlineStr"/>
    </row>
    <row r="3">
      <c r="A3" s="621" t="n">
        <v>1</v>
      </c>
      <c r="B3" s="309" t="n">
        <v>71.59999999999999</v>
      </c>
      <c r="C3" s="309" t="n">
        <v>71.59999999999999</v>
      </c>
      <c r="D3" s="309" t="inlineStr"/>
      <c r="E3" s="309" t="inlineStr"/>
      <c r="F3" s="309" t="inlineStr"/>
      <c r="G3" s="309" t="inlineStr"/>
      <c r="H3" s="309" t="inlineStr"/>
    </row>
    <row r="4">
      <c r="A4" s="621" t="n">
        <v>2</v>
      </c>
      <c r="B4" s="309" t="n">
        <v>84.40000000000001</v>
      </c>
      <c r="C4" s="309" t="n">
        <v>84.40000000000001</v>
      </c>
      <c r="D4" s="309" t="inlineStr"/>
      <c r="E4" s="309" t="inlineStr"/>
      <c r="F4" s="309" t="inlineStr"/>
      <c r="G4" s="309" t="inlineStr"/>
      <c r="H4" s="309" t="inlineStr"/>
    </row>
    <row r="5">
      <c r="A5" s="621" t="n">
        <v>3</v>
      </c>
      <c r="B5" s="309" t="n">
        <v>123.6</v>
      </c>
      <c r="C5" s="309" t="n">
        <v>123.6</v>
      </c>
      <c r="D5" s="309" t="inlineStr"/>
      <c r="E5" s="309" t="inlineStr"/>
      <c r="F5" s="309" t="inlineStr"/>
      <c r="G5" s="309" t="inlineStr"/>
      <c r="H5" s="309" t="inlineStr"/>
    </row>
    <row r="6">
      <c r="A6" s="621" t="n">
        <v>4</v>
      </c>
      <c r="B6" s="309" t="inlineStr"/>
      <c r="C6" s="309" t="inlineStr"/>
      <c r="D6" s="309" t="inlineStr"/>
      <c r="E6" s="309" t="inlineStr"/>
      <c r="F6" s="309" t="inlineStr"/>
      <c r="G6" s="309" t="inlineStr"/>
      <c r="H6" s="309" t="inlineStr"/>
    </row>
    <row r="7">
      <c r="A7" s="621" t="n">
        <v>5</v>
      </c>
      <c r="B7" s="309" t="inlineStr"/>
      <c r="C7" s="309" t="inlineStr"/>
      <c r="D7" s="309" t="inlineStr"/>
      <c r="E7" s="309" t="inlineStr"/>
      <c r="F7" s="309" t="inlineStr"/>
      <c r="G7" s="309" t="inlineStr"/>
      <c r="H7" s="309" t="inlineStr"/>
    </row>
    <row r="8">
      <c r="A8" s="621" t="n">
        <v>6</v>
      </c>
      <c r="B8" s="309" t="inlineStr"/>
      <c r="C8" s="309" t="inlineStr"/>
      <c r="D8" s="309" t="inlineStr"/>
      <c r="E8" s="309" t="inlineStr"/>
      <c r="F8" s="309" t="inlineStr"/>
      <c r="G8" s="309" t="inlineStr"/>
      <c r="H8" s="309" t="inlineStr"/>
    </row>
    <row r="9">
      <c r="A9" s="621" t="n">
        <v>7</v>
      </c>
      <c r="B9" s="309" t="inlineStr"/>
      <c r="C9" s="309" t="inlineStr"/>
      <c r="D9" s="309" t="inlineStr"/>
      <c r="E9" s="309" t="inlineStr"/>
      <c r="F9" s="309" t="inlineStr"/>
      <c r="G9" s="309" t="inlineStr"/>
      <c r="H9" s="309" t="inlineStr"/>
    </row>
    <row r="10">
      <c r="A10" s="621" t="n">
        <v>8</v>
      </c>
      <c r="B10" s="309" t="inlineStr"/>
      <c r="C10" s="309" t="inlineStr"/>
      <c r="D10" s="309" t="inlineStr"/>
      <c r="E10" s="309" t="inlineStr"/>
      <c r="F10" s="309" t="inlineStr"/>
      <c r="G10" s="309" t="inlineStr"/>
      <c r="H10" s="309" t="inlineStr"/>
    </row>
    <row r="11">
      <c r="A11" s="621" t="n">
        <v>9</v>
      </c>
      <c r="B11" s="309" t="inlineStr"/>
      <c r="C11" s="309" t="inlineStr"/>
      <c r="D11" s="309" t="inlineStr"/>
      <c r="E11" s="309" t="inlineStr"/>
      <c r="F11" s="309" t="inlineStr"/>
      <c r="G11" s="309" t="inlineStr"/>
      <c r="H11" s="309" t="inlineStr"/>
    </row>
    <row r="12">
      <c r="A12" s="621" t="n">
        <v>10</v>
      </c>
      <c r="B12" s="309" t="inlineStr"/>
      <c r="C12" s="309" t="n">
        <v>88.56195193899053</v>
      </c>
      <c r="D12" s="309" t="inlineStr">
        <is>
          <t>{'Cu', 'ausf_czas', 'Mn', 'Mo', 'aust_czas', 'Ni', 'grubosc', 'ausf_temp'}</t>
        </is>
      </c>
      <c r="E12" s="309" t="n">
        <v>17</v>
      </c>
      <c r="F12" s="309" t="inlineStr">
        <is>
          <t>['A5']</t>
        </is>
      </c>
      <c r="G12" s="309" t="inlineStr">
        <is>
          <t>[0.7697552337390121]</t>
        </is>
      </c>
      <c r="H12" s="309" t="inlineStr">
        <is>
          <t>[40.1, 125.0]</t>
        </is>
      </c>
    </row>
    <row r="13">
      <c r="A13" s="621" t="n">
        <v>11</v>
      </c>
      <c r="B13" s="309" t="inlineStr"/>
      <c r="C13" s="309" t="n">
        <v>86.00914564722369</v>
      </c>
      <c r="D13" s="309" t="inlineStr">
        <is>
          <t>{'Cu', 'ausf_czas', 'Mn', 'Mo', 'aust_czas', 'Ni', 'grubosc', 'ausf_temp'}</t>
        </is>
      </c>
      <c r="E13" s="309" t="n">
        <v>15</v>
      </c>
      <c r="F13" s="309" t="inlineStr">
        <is>
          <t>['A5']</t>
        </is>
      </c>
      <c r="G13" s="309" t="inlineStr">
        <is>
          <t>[0.8237240902879351]</t>
        </is>
      </c>
      <c r="H13" s="309" t="inlineStr">
        <is>
          <t>[40.1, 125.0]</t>
        </is>
      </c>
    </row>
    <row r="14">
      <c r="A14" s="621" t="n">
        <v>12</v>
      </c>
      <c r="B14" s="309" t="n">
        <v>77.3666666666666</v>
      </c>
      <c r="C14" s="309" t="n">
        <v>77.3666666666666</v>
      </c>
      <c r="D14" s="309" t="inlineStr"/>
      <c r="E14" s="309" t="inlineStr"/>
      <c r="F14" s="309" t="inlineStr"/>
      <c r="G14" s="309" t="inlineStr"/>
      <c r="H14" s="309" t="inlineStr"/>
    </row>
    <row r="15">
      <c r="A15" s="621" t="n">
        <v>13</v>
      </c>
      <c r="B15" s="309" t="n">
        <v>71.1333333333334</v>
      </c>
      <c r="C15" s="309" t="n">
        <v>71.1333333333334</v>
      </c>
      <c r="D15" s="309" t="inlineStr"/>
      <c r="E15" s="309" t="inlineStr"/>
      <c r="F15" s="309" t="inlineStr"/>
      <c r="G15" s="309" t="inlineStr"/>
      <c r="H15" s="309" t="inlineStr"/>
    </row>
    <row r="16">
      <c r="A16" s="621" t="n">
        <v>14</v>
      </c>
      <c r="B16" s="309" t="n">
        <v>154</v>
      </c>
      <c r="C16" s="309" t="n">
        <v>154</v>
      </c>
      <c r="D16" s="309" t="inlineStr"/>
      <c r="E16" s="309" t="inlineStr"/>
      <c r="F16" s="309" t="inlineStr"/>
      <c r="G16" s="309" t="inlineStr"/>
      <c r="H16" s="309" t="inlineStr"/>
    </row>
    <row r="17">
      <c r="A17" s="621" t="n">
        <v>15</v>
      </c>
      <c r="B17" s="309" t="n">
        <v>143</v>
      </c>
      <c r="C17" s="309" t="n">
        <v>143</v>
      </c>
      <c r="D17" s="309" t="inlineStr"/>
      <c r="E17" s="309" t="inlineStr"/>
      <c r="F17" s="309" t="inlineStr"/>
      <c r="G17" s="309" t="inlineStr"/>
      <c r="H17" s="309" t="inlineStr"/>
    </row>
    <row r="18">
      <c r="A18" s="621" t="n">
        <v>16</v>
      </c>
      <c r="B18" s="309" t="inlineStr"/>
      <c r="C18" s="309" t="n">
        <v>76.03446747356747</v>
      </c>
      <c r="D18" s="309" t="inlineStr">
        <is>
          <t>{'Cu', 'ausf_czas', 'Mn', 'Mo', 'aust_czas', 'Ni', 'grubosc', 'ausf_temp'}</t>
        </is>
      </c>
      <c r="E18" s="309" t="n">
        <v>17</v>
      </c>
      <c r="F18" s="309" t="inlineStr">
        <is>
          <t>['A5']</t>
        </is>
      </c>
      <c r="G18" s="309" t="inlineStr">
        <is>
          <t>[0.9026281061933829]</t>
        </is>
      </c>
      <c r="H18" s="309" t="inlineStr">
        <is>
          <t>[40.1, 124.0]</t>
        </is>
      </c>
    </row>
    <row r="19">
      <c r="A19" s="621" t="n">
        <v>17</v>
      </c>
      <c r="B19" s="309" t="inlineStr"/>
      <c r="C19" s="309" t="inlineStr"/>
      <c r="D19" s="309" t="inlineStr"/>
      <c r="E19" s="309" t="inlineStr"/>
      <c r="F19" s="309" t="inlineStr"/>
      <c r="G19" s="309" t="inlineStr"/>
      <c r="H19" s="309" t="inlineStr"/>
    </row>
    <row r="20">
      <c r="A20" s="621" t="n">
        <v>18</v>
      </c>
      <c r="B20" s="309" t="n">
        <v>54</v>
      </c>
      <c r="C20" s="309" t="n">
        <v>54</v>
      </c>
      <c r="D20" s="309" t="inlineStr"/>
      <c r="E20" s="309" t="inlineStr"/>
      <c r="F20" s="309" t="inlineStr"/>
      <c r="G20" s="309" t="inlineStr"/>
      <c r="H20" s="309" t="inlineStr"/>
    </row>
    <row r="21">
      <c r="A21" s="621" t="n">
        <v>19</v>
      </c>
      <c r="B21" s="309" t="n">
        <v>72</v>
      </c>
      <c r="C21" s="309" t="n">
        <v>72</v>
      </c>
      <c r="D21" s="309" t="inlineStr"/>
      <c r="E21" s="309" t="inlineStr"/>
      <c r="F21" s="309" t="inlineStr"/>
      <c r="G21" s="309" t="inlineStr"/>
      <c r="H21" s="309" t="inlineStr"/>
    </row>
    <row r="22">
      <c r="A22" s="621" t="n">
        <v>20</v>
      </c>
      <c r="B22" s="309" t="n">
        <v>84</v>
      </c>
      <c r="C22" s="309" t="n">
        <v>84</v>
      </c>
      <c r="D22" s="309" t="inlineStr"/>
      <c r="E22" s="309" t="inlineStr"/>
      <c r="F22" s="309" t="inlineStr"/>
      <c r="G22" s="309" t="inlineStr"/>
      <c r="H22" s="309" t="inlineStr"/>
    </row>
    <row r="23">
      <c r="A23" s="621" t="n">
        <v>21</v>
      </c>
      <c r="B23" s="309" t="n">
        <v>124</v>
      </c>
      <c r="C23" s="309" t="n">
        <v>124</v>
      </c>
      <c r="D23" s="309" t="inlineStr"/>
      <c r="E23" s="309" t="inlineStr"/>
      <c r="F23" s="309" t="inlineStr"/>
      <c r="G23" s="309" t="inlineStr"/>
      <c r="H23" s="309" t="inlineStr"/>
    </row>
    <row r="24">
      <c r="A24" s="621" t="n">
        <v>22</v>
      </c>
      <c r="B24" s="309" t="n">
        <v>74.8</v>
      </c>
      <c r="C24" s="309" t="n">
        <v>74.8</v>
      </c>
      <c r="D24" s="309" t="inlineStr"/>
      <c r="E24" s="309" t="inlineStr"/>
      <c r="F24" s="309" t="inlineStr"/>
      <c r="G24" s="309" t="inlineStr"/>
      <c r="H24" s="309" t="inlineStr"/>
    </row>
    <row r="25">
      <c r="A25" s="621" t="n">
        <v>23</v>
      </c>
      <c r="B25" s="309" t="n">
        <v>60.5</v>
      </c>
      <c r="C25" s="309" t="n">
        <v>60.5</v>
      </c>
      <c r="D25" s="309" t="inlineStr"/>
      <c r="E25" s="309" t="inlineStr"/>
      <c r="F25" s="309" t="inlineStr"/>
      <c r="G25" s="309" t="inlineStr"/>
      <c r="H25" s="309" t="inlineStr"/>
    </row>
    <row r="26">
      <c r="A26" s="621" t="n">
        <v>24</v>
      </c>
      <c r="B26" s="309" t="n">
        <v>89.09999999999999</v>
      </c>
      <c r="C26" s="309" t="n">
        <v>89.09999999999999</v>
      </c>
      <c r="D26" s="309" t="inlineStr"/>
      <c r="E26" s="309" t="inlineStr"/>
      <c r="F26" s="309" t="inlineStr"/>
      <c r="G26" s="309" t="inlineStr"/>
      <c r="H26" s="309" t="inlineStr"/>
    </row>
    <row r="27">
      <c r="A27" s="621" t="n">
        <v>25</v>
      </c>
      <c r="B27" s="309" t="n">
        <v>69.3</v>
      </c>
      <c r="C27" s="309" t="n">
        <v>69.3</v>
      </c>
      <c r="D27" s="309" t="inlineStr"/>
      <c r="E27" s="309" t="inlineStr"/>
      <c r="F27" s="309" t="inlineStr"/>
      <c r="G27" s="309" t="inlineStr"/>
      <c r="H27" s="309" t="inlineStr"/>
    </row>
    <row r="28">
      <c r="A28" s="621" t="n">
        <v>26</v>
      </c>
      <c r="B28" s="309" t="n">
        <v>108.9</v>
      </c>
      <c r="C28" s="309" t="n">
        <v>108.9</v>
      </c>
      <c r="D28" s="309" t="inlineStr"/>
      <c r="E28" s="309" t="inlineStr"/>
      <c r="F28" s="309" t="inlineStr"/>
      <c r="G28" s="309" t="inlineStr"/>
      <c r="H28" s="309" t="inlineStr"/>
    </row>
    <row r="29">
      <c r="A29" s="621" t="n">
        <v>27</v>
      </c>
      <c r="B29" s="309" t="n">
        <v>117.7</v>
      </c>
      <c r="C29" s="309" t="n">
        <v>117.7</v>
      </c>
      <c r="D29" s="309" t="inlineStr"/>
      <c r="E29" s="309" t="inlineStr"/>
      <c r="F29" s="309" t="inlineStr"/>
      <c r="G29" s="309" t="inlineStr"/>
      <c r="H29" s="309" t="inlineStr"/>
    </row>
    <row r="30">
      <c r="A30" s="621" t="n">
        <v>28</v>
      </c>
      <c r="B30" s="309" t="n">
        <v>126.5</v>
      </c>
      <c r="C30" s="309" t="n">
        <v>126.5</v>
      </c>
      <c r="D30" s="309" t="inlineStr"/>
      <c r="E30" s="309" t="inlineStr"/>
      <c r="F30" s="309" t="inlineStr"/>
      <c r="G30" s="309" t="inlineStr"/>
      <c r="H30" s="309" t="inlineStr"/>
    </row>
    <row r="31">
      <c r="A31" s="621" t="n">
        <v>29</v>
      </c>
      <c r="B31" s="309" t="n">
        <v>130.9</v>
      </c>
      <c r="C31" s="309" t="n">
        <v>130.9</v>
      </c>
      <c r="D31" s="309" t="inlineStr"/>
      <c r="E31" s="309" t="inlineStr"/>
      <c r="F31" s="309" t="inlineStr"/>
      <c r="G31" s="309" t="inlineStr"/>
      <c r="H31" s="309" t="inlineStr"/>
    </row>
    <row r="32">
      <c r="A32" s="621" t="n">
        <v>30</v>
      </c>
      <c r="B32" s="309" t="inlineStr"/>
      <c r="C32" s="309" t="n">
        <v>21.84283093423651</v>
      </c>
      <c r="D32" s="309" t="inlineStr">
        <is>
          <t>{'Cu', 'ausf_czas', 'Mn', 'Mo', 'aust_czas', 'Ni', 'grubosc', 'ausf_temp'}</t>
        </is>
      </c>
      <c r="E32" s="309" t="n">
        <v>18</v>
      </c>
      <c r="F32" s="309" t="inlineStr">
        <is>
          <t>['A5']</t>
        </is>
      </c>
      <c r="G32" s="309" t="inlineStr">
        <is>
          <t>[0.7578931663069925]</t>
        </is>
      </c>
      <c r="H32" s="309" t="inlineStr">
        <is>
          <t>[4.4, 133.8]</t>
        </is>
      </c>
    </row>
    <row r="33">
      <c r="A33" s="621" t="n">
        <v>31</v>
      </c>
      <c r="B33" s="309" t="inlineStr"/>
      <c r="C33" s="309" t="n">
        <v>29.32843635337284</v>
      </c>
      <c r="D33" s="309" t="inlineStr">
        <is>
          <t>{'Cu', 'ausf_czas', 'Mn', 'Mo', 'aust_czas', 'Ni', 'grubosc', 'ausf_temp'}</t>
        </is>
      </c>
      <c r="E33" s="309" t="n">
        <v>18</v>
      </c>
      <c r="F33" s="309" t="inlineStr">
        <is>
          <t>['A5']</t>
        </is>
      </c>
      <c r="G33" s="309" t="inlineStr">
        <is>
          <t>[0.7578931663069927]</t>
        </is>
      </c>
      <c r="H33" s="309" t="inlineStr">
        <is>
          <t>[4.4, 133.8]</t>
        </is>
      </c>
    </row>
    <row r="34">
      <c r="A34" s="621" t="n">
        <v>32</v>
      </c>
      <c r="B34" s="309" t="inlineStr"/>
      <c r="C34" s="309" t="n">
        <v>35.31692068868189</v>
      </c>
      <c r="D34" s="309" t="inlineStr">
        <is>
          <t>{'Cu', 'ausf_czas', 'Mn', 'Mo', 'aust_czas', 'Ni', 'grubosc', 'ausf_temp'}</t>
        </is>
      </c>
      <c r="E34" s="309" t="n">
        <v>18</v>
      </c>
      <c r="F34" s="309" t="inlineStr">
        <is>
          <t>['A5']</t>
        </is>
      </c>
      <c r="G34" s="309" t="inlineStr">
        <is>
          <t>[0.7578931663069927]</t>
        </is>
      </c>
      <c r="H34" s="309" t="inlineStr">
        <is>
          <t>[4.4, 133.8]</t>
        </is>
      </c>
    </row>
    <row r="35">
      <c r="A35" s="621" t="n">
        <v>33</v>
      </c>
      <c r="B35" s="309" t="inlineStr"/>
      <c r="C35" s="309" t="n">
        <v>35.3169206886819</v>
      </c>
      <c r="D35" s="309" t="inlineStr">
        <is>
          <t>{'Cu', 'ausf_czas', 'Mn', 'Mo', 'aust_czas', 'Ni', 'grubosc', 'ausf_temp'}</t>
        </is>
      </c>
      <c r="E35" s="309" t="n">
        <v>18</v>
      </c>
      <c r="F35" s="309" t="inlineStr">
        <is>
          <t>['A5']</t>
        </is>
      </c>
      <c r="G35" s="309" t="inlineStr">
        <is>
          <t>[0.7578931663069927]</t>
        </is>
      </c>
      <c r="H35" s="309" t="inlineStr">
        <is>
          <t>[4.4, 133.8]</t>
        </is>
      </c>
    </row>
    <row r="36">
      <c r="A36" s="621" t="n">
        <v>34</v>
      </c>
      <c r="B36" s="309" t="inlineStr"/>
      <c r="C36" s="309" t="n">
        <v>49.16282065685504</v>
      </c>
      <c r="D36" s="309" t="inlineStr">
        <is>
          <t>{'Cu', 'ausf_czas', 'Mn', 'Mo', 'aust_czas', 'Ni', 'grubosc', 'ausf_temp'}</t>
        </is>
      </c>
      <c r="E36" s="309" t="n">
        <v>16</v>
      </c>
      <c r="F36" s="309" t="inlineStr">
        <is>
          <t>['A5']</t>
        </is>
      </c>
      <c r="G36" s="309" t="inlineStr">
        <is>
          <t>[0.7442275850209887]</t>
        </is>
      </c>
      <c r="H36" s="309" t="inlineStr">
        <is>
          <t>[4.4, 133.8]</t>
        </is>
      </c>
    </row>
    <row r="37">
      <c r="A37" s="621" t="n">
        <v>35</v>
      </c>
      <c r="B37" s="309" t="inlineStr"/>
      <c r="C37" s="309" t="n">
        <v>56.54143916413886</v>
      </c>
      <c r="D37" s="309" t="inlineStr">
        <is>
          <t>{'Cu', 'ausf_czas', 'Mn', 'Mo', 'aust_czas', 'Ni', 'grubosc', 'ausf_temp'}</t>
        </is>
      </c>
      <c r="E37" s="309" t="n">
        <v>16</v>
      </c>
      <c r="F37" s="309" t="inlineStr">
        <is>
          <t>['A5']</t>
        </is>
      </c>
      <c r="G37" s="309" t="inlineStr">
        <is>
          <t>[0.7442275850209888]</t>
        </is>
      </c>
      <c r="H37" s="309" t="inlineStr">
        <is>
          <t>[4.4, 133.8]</t>
        </is>
      </c>
    </row>
    <row r="38">
      <c r="A38" s="621" t="n">
        <v>36</v>
      </c>
      <c r="B38" s="309" t="inlineStr"/>
      <c r="C38" s="309" t="n">
        <v>65.39578137287947</v>
      </c>
      <c r="D38" s="309" t="inlineStr">
        <is>
          <t>{'Cu', 'ausf_czas', 'Mn', 'Mo', 'aust_czas', 'Ni', 'grubosc', 'ausf_temp'}</t>
        </is>
      </c>
      <c r="E38" s="309" t="n">
        <v>16</v>
      </c>
      <c r="F38" s="309" t="inlineStr">
        <is>
          <t>['A5']</t>
        </is>
      </c>
      <c r="G38" s="309" t="inlineStr">
        <is>
          <t>[0.7442275850209888]</t>
        </is>
      </c>
      <c r="H38" s="309" t="inlineStr">
        <is>
          <t>[4.4, 133.8]</t>
        </is>
      </c>
    </row>
    <row r="39">
      <c r="A39" s="621" t="n">
        <v>37</v>
      </c>
      <c r="B39" s="309" t="inlineStr"/>
      <c r="C39" s="309" t="n">
        <v>61.87066072408574</v>
      </c>
      <c r="D39" s="309" t="inlineStr">
        <is>
          <t>{'Cu', 'ausf_czas', 'Mn', 'Mo', 'aust_czas', 'Ni', 'grubosc', 'ausf_temp'}</t>
        </is>
      </c>
      <c r="E39" s="309" t="n">
        <v>17</v>
      </c>
      <c r="F39" s="309" t="inlineStr">
        <is>
          <t>['A5']</t>
        </is>
      </c>
      <c r="G39" s="309" t="inlineStr">
        <is>
          <t>[0.7680970946682221]</t>
        </is>
      </c>
      <c r="H39" s="309" t="inlineStr">
        <is>
          <t>[4.4, 133.8]</t>
        </is>
      </c>
    </row>
    <row r="40">
      <c r="A40" s="621" t="n">
        <v>38</v>
      </c>
      <c r="B40" s="309" t="inlineStr"/>
      <c r="C40" s="309" t="n">
        <v>213.4477479760824</v>
      </c>
      <c r="D40" s="309" t="inlineStr">
        <is>
          <t>{'Cu', 'ausf_czas', 'Mn', 'Mo', 'aust_czas', 'Ni', 'grubosc', 'ausf_temp'}</t>
        </is>
      </c>
      <c r="E40" s="309" t="n">
        <v>17</v>
      </c>
      <c r="F40" s="309" t="inlineStr">
        <is>
          <t>['aust_temp', 'HB']</t>
        </is>
      </c>
      <c r="G40" s="309" t="inlineStr">
        <is>
          <t>[-0.7383588965487613, -0.7581842577783959]</t>
        </is>
      </c>
      <c r="H40" s="309" t="inlineStr">
        <is>
          <t>[12.2, 237.2]</t>
        </is>
      </c>
    </row>
    <row r="41">
      <c r="A41" s="621" t="n">
        <v>39</v>
      </c>
      <c r="B41" s="309" t="inlineStr"/>
      <c r="C41" s="309" t="n">
        <v>178.5414539956722</v>
      </c>
      <c r="D41" s="309" t="inlineStr">
        <is>
          <t>{'Cu', 'ausf_czas', 'Mn', 'Mo', 'aust_czas', 'Ni', 'grubosc', 'ausf_temp'}</t>
        </is>
      </c>
      <c r="E41" s="309" t="n">
        <v>15</v>
      </c>
      <c r="F41" s="309" t="inlineStr">
        <is>
          <t>['aust_temp', 'HB']</t>
        </is>
      </c>
      <c r="G41" s="309" t="inlineStr">
        <is>
          <t>[-0.7522843600974672, -0.7532624821520764]</t>
        </is>
      </c>
      <c r="H41" s="309" t="inlineStr">
        <is>
          <t>[12.2, 237.2]</t>
        </is>
      </c>
    </row>
    <row r="42">
      <c r="A42" s="621" t="n">
        <v>40</v>
      </c>
      <c r="B42" s="309" t="inlineStr"/>
      <c r="C42" s="309" t="n">
        <v>186.1134692043731</v>
      </c>
      <c r="D42" s="309" t="inlineStr">
        <is>
          <t>{'Cu', 'ausf_czas', 'Mn', 'Mo', 'aust_czas', 'Ni', 'grubosc', 'ausf_temp'}</t>
        </is>
      </c>
      <c r="E42" s="309" t="n">
        <v>15</v>
      </c>
      <c r="F42" s="309" t="inlineStr">
        <is>
          <t>['aust_temp', 'HB']</t>
        </is>
      </c>
      <c r="G42" s="309" t="inlineStr">
        <is>
          <t>[-0.7522843600974674, -0.7532624821520764]</t>
        </is>
      </c>
      <c r="H42" s="309" t="inlineStr">
        <is>
          <t>[12.2, 237.2]</t>
        </is>
      </c>
    </row>
    <row r="43">
      <c r="A43" s="621" t="n">
        <v>41</v>
      </c>
      <c r="B43" s="309" t="inlineStr"/>
      <c r="C43" s="309" t="n">
        <v>204.5437757375828</v>
      </c>
      <c r="D43" s="309" t="inlineStr">
        <is>
          <t>{'Cu', 'ausf_czas', 'Mn', 'Mo', 'aust_czas', 'Ni', 'grubosc', 'ausf_temp'}</t>
        </is>
      </c>
      <c r="E43" s="309" t="n">
        <v>15</v>
      </c>
      <c r="F43" s="309" t="inlineStr">
        <is>
          <t>['aust_temp', 'HB']</t>
        </is>
      </c>
      <c r="G43" s="309" t="inlineStr">
        <is>
          <t>[-0.7243639300452428, -0.7681003663770413]</t>
        </is>
      </c>
      <c r="H43" s="309" t="inlineStr">
        <is>
          <t>[12.2, 237.2]</t>
        </is>
      </c>
    </row>
    <row r="44">
      <c r="A44" s="621" t="n">
        <v>42</v>
      </c>
      <c r="B44" s="309" t="inlineStr"/>
      <c r="C44" s="309" t="inlineStr"/>
      <c r="D44" s="309" t="inlineStr"/>
      <c r="E44" s="309" t="inlineStr"/>
      <c r="F44" s="309" t="inlineStr"/>
      <c r="G44" s="309" t="inlineStr"/>
      <c r="H44" s="309" t="inlineStr"/>
    </row>
    <row r="45">
      <c r="A45" s="621" t="n">
        <v>43</v>
      </c>
      <c r="B45" s="309" t="inlineStr"/>
      <c r="C45" s="309" t="inlineStr"/>
      <c r="D45" s="309" t="inlineStr"/>
      <c r="E45" s="309" t="inlineStr"/>
      <c r="F45" s="309" t="inlineStr"/>
      <c r="G45" s="309" t="inlineStr"/>
      <c r="H45" s="309" t="inlineStr"/>
    </row>
    <row r="46">
      <c r="A46" s="621" t="n">
        <v>44</v>
      </c>
      <c r="B46" s="309" t="inlineStr"/>
      <c r="C46" s="309" t="inlineStr"/>
      <c r="D46" s="309" t="inlineStr"/>
      <c r="E46" s="309" t="inlineStr"/>
      <c r="F46" s="309" t="inlineStr"/>
      <c r="G46" s="309" t="inlineStr"/>
      <c r="H46" s="309" t="inlineStr"/>
    </row>
    <row r="47">
      <c r="A47" s="621" t="n">
        <v>45</v>
      </c>
      <c r="B47" s="309" t="inlineStr"/>
      <c r="C47" s="309" t="inlineStr"/>
      <c r="D47" s="309" t="inlineStr"/>
      <c r="E47" s="309" t="inlineStr"/>
      <c r="F47" s="309" t="inlineStr"/>
      <c r="G47" s="309" t="inlineStr"/>
      <c r="H47" s="309" t="inlineStr"/>
    </row>
    <row r="48">
      <c r="A48" s="621" t="n">
        <v>46</v>
      </c>
      <c r="B48" s="309" t="inlineStr"/>
      <c r="C48" s="309" t="inlineStr"/>
      <c r="D48" s="309" t="inlineStr"/>
      <c r="E48" s="309" t="inlineStr"/>
      <c r="F48" s="309" t="inlineStr"/>
      <c r="G48" s="309" t="inlineStr"/>
      <c r="H48" s="309" t="inlineStr"/>
    </row>
    <row r="49">
      <c r="A49" s="621" t="n">
        <v>47</v>
      </c>
      <c r="B49" s="309" t="inlineStr"/>
      <c r="C49" s="309" t="inlineStr"/>
      <c r="D49" s="309" t="inlineStr"/>
      <c r="E49" s="309" t="inlineStr"/>
      <c r="F49" s="309" t="inlineStr"/>
      <c r="G49" s="309" t="inlineStr"/>
      <c r="H49" s="309" t="inlineStr"/>
    </row>
    <row r="50">
      <c r="A50" s="621" t="n">
        <v>48</v>
      </c>
      <c r="B50" s="309" t="inlineStr"/>
      <c r="C50" s="309" t="inlineStr"/>
      <c r="D50" s="309" t="inlineStr"/>
      <c r="E50" s="309" t="inlineStr"/>
      <c r="F50" s="309" t="inlineStr"/>
      <c r="G50" s="309" t="inlineStr"/>
      <c r="H50" s="309" t="inlineStr"/>
    </row>
    <row r="51">
      <c r="A51" s="621" t="n">
        <v>49</v>
      </c>
      <c r="B51" s="309" t="inlineStr"/>
      <c r="C51" s="309" t="inlineStr"/>
      <c r="D51" s="309" t="inlineStr"/>
      <c r="E51" s="309" t="inlineStr"/>
      <c r="F51" s="309" t="inlineStr"/>
      <c r="G51" s="309" t="inlineStr"/>
      <c r="H51" s="309" t="inlineStr"/>
    </row>
    <row r="52">
      <c r="A52" s="621" t="n">
        <v>50</v>
      </c>
      <c r="B52" s="309" t="inlineStr"/>
      <c r="C52" s="309" t="n">
        <v>192.4276662781758</v>
      </c>
      <c r="D52" s="309" t="inlineStr">
        <is>
          <t>{'Cu', 'ausf_czas', 'Mn', 'Mo', 'aust_czas', 'Ni', 'grubosc', 'ausf_temp'}</t>
        </is>
      </c>
      <c r="E52" s="309" t="n">
        <v>15</v>
      </c>
      <c r="F52" s="309" t="inlineStr">
        <is>
          <t>['aust_temp', 'HB']</t>
        </is>
      </c>
      <c r="G52" s="309" t="inlineStr">
        <is>
          <t>[0.7862114093834575, -0.8313073074501316]</t>
        </is>
      </c>
      <c r="H52" s="309" t="inlineStr">
        <is>
          <t>[12.2, 146.0]</t>
        </is>
      </c>
    </row>
    <row r="53">
      <c r="A53" s="621" t="n">
        <v>51</v>
      </c>
      <c r="B53" s="309" t="inlineStr"/>
      <c r="C53" s="309" t="n">
        <v>178.1008966832276</v>
      </c>
      <c r="D53" s="309" t="inlineStr">
        <is>
          <t>{'Cu', 'ausf_czas', 'Mn', 'Mo', 'aust_czas', 'Ni', 'grubosc', 'ausf_temp'}</t>
        </is>
      </c>
      <c r="E53" s="309" t="n">
        <v>19</v>
      </c>
      <c r="F53" s="309" t="inlineStr">
        <is>
          <t>['HB']</t>
        </is>
      </c>
      <c r="G53" s="309" t="inlineStr">
        <is>
          <t>[-0.8347950832622735]</t>
        </is>
      </c>
      <c r="H53" s="309" t="inlineStr">
        <is>
          <t>[12.2, 146.0]</t>
        </is>
      </c>
    </row>
    <row r="54">
      <c r="A54" s="621" t="n">
        <v>52</v>
      </c>
      <c r="B54" s="309" t="inlineStr"/>
      <c r="C54" s="309" t="n">
        <v>192.8324196241451</v>
      </c>
      <c r="D54" s="309" t="inlineStr">
        <is>
          <t>{'Cu', 'ausf_czas', 'Mn', 'Mo', 'aust_czas', 'Ni', 'grubosc', 'ausf_temp'}</t>
        </is>
      </c>
      <c r="E54" s="309" t="n">
        <v>19</v>
      </c>
      <c r="F54" s="309" t="inlineStr">
        <is>
          <t>['HB']</t>
        </is>
      </c>
      <c r="G54" s="309" t="inlineStr">
        <is>
          <t>[-0.8347950832622735]</t>
        </is>
      </c>
      <c r="H54" s="309" t="inlineStr">
        <is>
          <t>[12.2, 146.0]</t>
        </is>
      </c>
    </row>
    <row r="55">
      <c r="A55" s="621" t="n">
        <v>53</v>
      </c>
      <c r="B55" s="309" t="inlineStr"/>
      <c r="C55" s="309" t="n">
        <v>185.1004256954447</v>
      </c>
      <c r="D55" s="309" t="inlineStr">
        <is>
          <t>{'Cu', 'ausf_czas', 'Mn', 'Mo', 'aust_czas', 'Ni', 'grubosc', 'ausf_temp'}</t>
        </is>
      </c>
      <c r="E55" s="309" t="n">
        <v>15</v>
      </c>
      <c r="F55" s="309" t="inlineStr">
        <is>
          <t>['HB']</t>
        </is>
      </c>
      <c r="G55" s="309" t="inlineStr">
        <is>
          <t>[-0.7723013172618396]</t>
        </is>
      </c>
      <c r="H55" s="309" t="inlineStr">
        <is>
          <t>[64.0, 146.0]</t>
        </is>
      </c>
    </row>
    <row r="56">
      <c r="A56" s="621" t="n">
        <v>54</v>
      </c>
      <c r="B56" s="309" t="inlineStr"/>
      <c r="C56" s="309" t="inlineStr"/>
      <c r="D56" s="309" t="inlineStr"/>
      <c r="E56" s="309" t="inlineStr"/>
      <c r="F56" s="309" t="inlineStr"/>
      <c r="G56" s="309" t="inlineStr"/>
      <c r="H56" s="309" t="inlineStr"/>
    </row>
    <row r="57">
      <c r="A57" s="621" t="n">
        <v>55</v>
      </c>
      <c r="B57" s="309" t="inlineStr"/>
      <c r="C57" s="309" t="inlineStr"/>
      <c r="D57" s="309" t="inlineStr"/>
      <c r="E57" s="309" t="inlineStr"/>
      <c r="F57" s="309" t="inlineStr"/>
      <c r="G57" s="309" t="inlineStr"/>
      <c r="H57" s="309" t="inlineStr"/>
    </row>
    <row r="58">
      <c r="A58" s="621" t="n">
        <v>56</v>
      </c>
      <c r="B58" s="309" t="inlineStr"/>
      <c r="C58" s="309" t="inlineStr"/>
      <c r="D58" s="309" t="inlineStr"/>
      <c r="E58" s="309" t="inlineStr"/>
      <c r="F58" s="309" t="inlineStr"/>
      <c r="G58" s="309" t="inlineStr"/>
      <c r="H58" s="309" t="inlineStr"/>
    </row>
    <row r="59">
      <c r="A59" s="621" t="n">
        <v>57</v>
      </c>
      <c r="B59" s="309" t="inlineStr"/>
      <c r="C59" s="309" t="inlineStr"/>
      <c r="D59" s="309" t="inlineStr"/>
      <c r="E59" s="309" t="inlineStr"/>
      <c r="F59" s="309" t="inlineStr"/>
      <c r="G59" s="309" t="inlineStr"/>
      <c r="H59" s="309" t="inlineStr"/>
    </row>
    <row r="60">
      <c r="A60" s="621" t="n">
        <v>58</v>
      </c>
      <c r="B60" s="309" t="inlineStr"/>
      <c r="C60" s="309" t="n">
        <v>46.95234501037106</v>
      </c>
      <c r="D60" s="309" t="inlineStr">
        <is>
          <t>{'Cu', 'ausf_czas', 'Mn', 'Mo', 'aust_czas', 'Ni', 'grubosc', 'ausf_temp'}</t>
        </is>
      </c>
      <c r="E60" s="309" t="n">
        <v>16</v>
      </c>
      <c r="F60" s="309" t="inlineStr">
        <is>
          <t>['A5']</t>
        </is>
      </c>
      <c r="G60" s="309" t="inlineStr">
        <is>
          <t>[0.7271378516693799]</t>
        </is>
      </c>
      <c r="H60" s="309" t="inlineStr">
        <is>
          <t>[4.4, 133.8]</t>
        </is>
      </c>
    </row>
    <row r="61">
      <c r="A61" s="621" t="n">
        <v>59</v>
      </c>
      <c r="B61" s="309" t="inlineStr"/>
      <c r="C61" s="309" t="n">
        <v>53.14644850683783</v>
      </c>
      <c r="D61" s="309" t="inlineStr">
        <is>
          <t>{'Cu', 'ausf_czas', 'Mn', 'Mo', 'aust_czas', 'Ni', 'grubosc', 'ausf_temp'}</t>
        </is>
      </c>
      <c r="E61" s="309" t="n">
        <v>17</v>
      </c>
      <c r="F61" s="309" t="inlineStr">
        <is>
          <t>['A5']</t>
        </is>
      </c>
      <c r="G61" s="309" t="inlineStr">
        <is>
          <t>[0.7775858796847819]</t>
        </is>
      </c>
      <c r="H61" s="309" t="inlineStr">
        <is>
          <t>[4.4, 133.8]</t>
        </is>
      </c>
    </row>
    <row r="62">
      <c r="A62" s="621" t="n">
        <v>60</v>
      </c>
      <c r="B62" s="309" t="inlineStr"/>
      <c r="C62" s="309" t="n">
        <v>59.40742472167953</v>
      </c>
      <c r="D62" s="309" t="inlineStr">
        <is>
          <t>{'Cu', 'ausf_czas', 'Mn', 'Mo', 'aust_czas', 'Ni', 'grubosc', 'ausf_temp'}</t>
        </is>
      </c>
      <c r="E62" s="309" t="n">
        <v>17</v>
      </c>
      <c r="F62" s="309" t="inlineStr">
        <is>
          <t>['A5']</t>
        </is>
      </c>
      <c r="G62" s="309" t="inlineStr">
        <is>
          <t>[0.7775858796847821]</t>
        </is>
      </c>
      <c r="H62" s="309" t="inlineStr">
        <is>
          <t>[4.4, 133.8]</t>
        </is>
      </c>
    </row>
    <row r="63">
      <c r="A63" s="621" t="n">
        <v>61</v>
      </c>
      <c r="B63" s="309" t="inlineStr"/>
      <c r="C63" s="309" t="n">
        <v>56.3338474813936</v>
      </c>
      <c r="D63" s="309" t="inlineStr">
        <is>
          <t>{'Cu', 'ausf_czas', 'Mn', 'Mo', 'aust_czas', 'Ni', 'grubosc', 'ausf_temp'}</t>
        </is>
      </c>
      <c r="E63" s="309" t="n">
        <v>17</v>
      </c>
      <c r="F63" s="309" t="inlineStr">
        <is>
          <t>['A5']</t>
        </is>
      </c>
      <c r="G63" s="309" t="inlineStr">
        <is>
          <t>[0.8405518702660987]</t>
        </is>
      </c>
      <c r="H63" s="309" t="inlineStr">
        <is>
          <t>[4.4, 132.0]</t>
        </is>
      </c>
    </row>
    <row r="64">
      <c r="A64" s="621" t="n">
        <v>62</v>
      </c>
      <c r="B64" s="309" t="inlineStr"/>
      <c r="C64" s="309" t="n">
        <v>204.1735975129145</v>
      </c>
      <c r="D64" s="309" t="inlineStr">
        <is>
          <t>{'Cu', 'ausf_czas', 'Mn', 'Mo', 'aust_czas', 'Ni', 'grubosc', 'ausf_temp'}</t>
        </is>
      </c>
      <c r="E64" s="309" t="n">
        <v>15</v>
      </c>
      <c r="F64" s="309" t="inlineStr">
        <is>
          <t>['aust_temp', 'HB']</t>
        </is>
      </c>
      <c r="G64" s="309" t="inlineStr">
        <is>
          <t>[-0.7237111835089562, -0.7400476357101418]</t>
        </is>
      </c>
      <c r="H64" s="309" t="inlineStr">
        <is>
          <t>[12.2, 237.2]</t>
        </is>
      </c>
    </row>
    <row r="65">
      <c r="A65" s="621" t="n">
        <v>63</v>
      </c>
      <c r="B65" s="309" t="inlineStr"/>
      <c r="C65" s="309" t="n">
        <v>127.1664208556866</v>
      </c>
      <c r="D65" s="309" t="inlineStr">
        <is>
          <t>{'Cu', 'ausf_czas', 'Mn', 'Mo', 'aust_czas', 'Ni', 'grubosc', 'ausf_temp'}</t>
        </is>
      </c>
      <c r="E65" s="309" t="n">
        <v>15</v>
      </c>
      <c r="F65" s="309" t="inlineStr">
        <is>
          <t>['A5', 'aust_temp', 'HB']</t>
        </is>
      </c>
      <c r="G65" s="309" t="inlineStr">
        <is>
          <t>[0.8734893918094327, -0.8088600528894907, -0.7073685893107771]</t>
        </is>
      </c>
      <c r="H65" s="309" t="inlineStr">
        <is>
          <t>[31.2, 237.2]</t>
        </is>
      </c>
    </row>
    <row r="66">
      <c r="A66" s="621" t="n">
        <v>64</v>
      </c>
      <c r="B66" s="309" t="inlineStr"/>
      <c r="C66" s="309" t="n">
        <v>126.0452166079533</v>
      </c>
      <c r="D66" s="309" t="inlineStr">
        <is>
          <t>{'Cu', 'ausf_czas', 'Mn', 'Mo', 'aust_czas', 'Ni', 'grubosc', 'ausf_temp'}</t>
        </is>
      </c>
      <c r="E66" s="309" t="n">
        <v>15</v>
      </c>
      <c r="F66" s="309" t="inlineStr">
        <is>
          <t>['A5', 'aust_temp', 'HB']</t>
        </is>
      </c>
      <c r="G66" s="309" t="inlineStr">
        <is>
          <t>[0.8785106808504068, -0.806745889541724, -0.7000268399115751]</t>
        </is>
      </c>
      <c r="H66" s="309" t="inlineStr">
        <is>
          <t>[31.2, 237.2]</t>
        </is>
      </c>
    </row>
    <row r="67">
      <c r="A67" s="621" t="n">
        <v>65</v>
      </c>
      <c r="B67" s="309" t="inlineStr"/>
      <c r="C67" s="309" t="n">
        <v>113.7314889682783</v>
      </c>
      <c r="D67" s="309" t="inlineStr">
        <is>
          <t>{'Cu', 'ausf_czas', 'Mn', 'Mo', 'aust_czas', 'Ni', 'grubosc', 'ausf_temp'}</t>
        </is>
      </c>
      <c r="E67" s="309" t="n">
        <v>15</v>
      </c>
      <c r="F67" s="309" t="inlineStr">
        <is>
          <t>['A5', 'aust_temp']</t>
        </is>
      </c>
      <c r="G67" s="309" t="inlineStr">
        <is>
          <t>[0.8580381541048361, -0.751816661536522]</t>
        </is>
      </c>
      <c r="H67" s="309" t="inlineStr">
        <is>
          <t>[31.2, 237.2]</t>
        </is>
      </c>
    </row>
    <row r="68">
      <c r="A68" s="621" t="n">
        <v>66</v>
      </c>
      <c r="B68" s="309" t="n">
        <v>24</v>
      </c>
      <c r="C68" s="309" t="n">
        <v>24</v>
      </c>
      <c r="D68" s="309" t="inlineStr"/>
      <c r="E68" s="309" t="inlineStr"/>
      <c r="F68" s="309" t="inlineStr"/>
      <c r="G68" s="309" t="inlineStr"/>
      <c r="H68" s="309" t="inlineStr"/>
    </row>
    <row r="69">
      <c r="A69" s="621" t="n">
        <v>67</v>
      </c>
      <c r="B69" s="309" t="n">
        <v>62</v>
      </c>
      <c r="C69" s="309" t="n">
        <v>62</v>
      </c>
      <c r="D69" s="309" t="inlineStr"/>
      <c r="E69" s="309" t="inlineStr"/>
      <c r="F69" s="309" t="inlineStr"/>
      <c r="G69" s="309" t="inlineStr"/>
      <c r="H69" s="309" t="inlineStr"/>
    </row>
    <row r="70">
      <c r="A70" s="621" t="n">
        <v>68</v>
      </c>
      <c r="B70" s="309" t="n">
        <v>72</v>
      </c>
      <c r="C70" s="309" t="n">
        <v>72</v>
      </c>
      <c r="D70" s="309" t="inlineStr"/>
      <c r="E70" s="309" t="inlineStr"/>
      <c r="F70" s="309" t="inlineStr"/>
      <c r="G70" s="309" t="inlineStr"/>
      <c r="H70" s="309" t="inlineStr"/>
    </row>
    <row r="71">
      <c r="A71" s="621" t="n">
        <v>69</v>
      </c>
      <c r="B71" s="309" t="n">
        <v>95</v>
      </c>
      <c r="C71" s="309" t="n">
        <v>95</v>
      </c>
      <c r="D71" s="309" t="inlineStr"/>
      <c r="E71" s="309" t="inlineStr"/>
      <c r="F71" s="309" t="inlineStr"/>
      <c r="G71" s="309" t="inlineStr"/>
      <c r="H71" s="309" t="inlineStr"/>
    </row>
    <row r="72">
      <c r="A72" s="621" t="n">
        <v>70</v>
      </c>
      <c r="B72" s="309" t="n">
        <v>111</v>
      </c>
      <c r="C72" s="309" t="n">
        <v>111</v>
      </c>
      <c r="D72" s="309" t="inlineStr"/>
      <c r="E72" s="309" t="inlineStr"/>
      <c r="F72" s="309" t="inlineStr"/>
      <c r="G72" s="309" t="inlineStr"/>
      <c r="H72" s="309" t="inlineStr"/>
    </row>
    <row r="73">
      <c r="A73" s="621" t="n">
        <v>71</v>
      </c>
      <c r="B73" s="309" t="n">
        <v>84</v>
      </c>
      <c r="C73" s="309" t="n">
        <v>84</v>
      </c>
      <c r="D73" s="309" t="inlineStr"/>
      <c r="E73" s="309" t="inlineStr"/>
      <c r="F73" s="309" t="inlineStr"/>
      <c r="G73" s="309" t="inlineStr"/>
      <c r="H73" s="309" t="inlineStr"/>
    </row>
    <row r="74">
      <c r="A74" s="621" t="n">
        <v>72</v>
      </c>
      <c r="B74" s="309" t="n">
        <v>93</v>
      </c>
      <c r="C74" s="309" t="n">
        <v>93</v>
      </c>
      <c r="D74" s="309" t="inlineStr"/>
      <c r="E74" s="309" t="inlineStr"/>
      <c r="F74" s="309" t="inlineStr"/>
      <c r="G74" s="309" t="inlineStr"/>
      <c r="H74" s="309" t="inlineStr"/>
    </row>
    <row r="75">
      <c r="A75" s="621" t="n">
        <v>73</v>
      </c>
      <c r="B75" s="309" t="n">
        <v>12.5</v>
      </c>
      <c r="C75" s="309" t="n">
        <v>12.5</v>
      </c>
      <c r="D75" s="309" t="inlineStr"/>
      <c r="E75" s="309" t="inlineStr"/>
      <c r="F75" s="309" t="inlineStr"/>
      <c r="G75" s="309" t="inlineStr"/>
      <c r="H75" s="309" t="inlineStr"/>
    </row>
    <row r="76">
      <c r="A76" s="621" t="n">
        <v>74</v>
      </c>
      <c r="B76" s="309" t="n">
        <v>16.2</v>
      </c>
      <c r="C76" s="309" t="n">
        <v>16.2</v>
      </c>
      <c r="D76" s="309" t="inlineStr"/>
      <c r="E76" s="309" t="inlineStr"/>
      <c r="F76" s="309" t="inlineStr"/>
      <c r="G76" s="309" t="inlineStr"/>
      <c r="H76" s="309" t="inlineStr"/>
    </row>
    <row r="77">
      <c r="A77" s="621" t="n">
        <v>75</v>
      </c>
      <c r="B77" s="309" t="n">
        <v>16.2</v>
      </c>
      <c r="C77" s="309" t="n">
        <v>16.2</v>
      </c>
      <c r="D77" s="309" t="inlineStr"/>
      <c r="E77" s="309" t="inlineStr"/>
      <c r="F77" s="309" t="inlineStr"/>
      <c r="G77" s="309" t="inlineStr"/>
      <c r="H77" s="309" t="inlineStr"/>
    </row>
    <row r="78">
      <c r="A78" s="621" t="n">
        <v>76</v>
      </c>
      <c r="B78" s="309" t="n">
        <v>16.2</v>
      </c>
      <c r="C78" s="309" t="n">
        <v>16.2</v>
      </c>
      <c r="D78" s="309" t="inlineStr"/>
      <c r="E78" s="309" t="inlineStr"/>
      <c r="F78" s="309" t="inlineStr"/>
      <c r="G78" s="309" t="inlineStr"/>
      <c r="H78" s="309" t="inlineStr"/>
    </row>
    <row r="79">
      <c r="A79" s="621" t="n">
        <v>77</v>
      </c>
      <c r="B79" s="309" t="n">
        <v>17</v>
      </c>
      <c r="C79" s="309" t="n">
        <v>17</v>
      </c>
      <c r="D79" s="309" t="inlineStr"/>
      <c r="E79" s="309" t="inlineStr"/>
      <c r="F79" s="309" t="inlineStr"/>
      <c r="G79" s="309" t="inlineStr"/>
      <c r="H79" s="309" t="inlineStr"/>
    </row>
    <row r="80">
      <c r="A80" s="621" t="n">
        <v>78</v>
      </c>
      <c r="B80" s="309" t="inlineStr"/>
      <c r="C80" s="309" t="inlineStr"/>
      <c r="D80" s="309" t="inlineStr"/>
      <c r="E80" s="309" t="inlineStr"/>
      <c r="F80" s="309" t="inlineStr"/>
      <c r="G80" s="309" t="inlineStr"/>
      <c r="H80" s="309" t="inlineStr"/>
    </row>
    <row r="81">
      <c r="A81" s="621" t="n">
        <v>79</v>
      </c>
      <c r="B81" s="309" t="inlineStr"/>
      <c r="C81" s="309" t="inlineStr"/>
      <c r="D81" s="309" t="inlineStr"/>
      <c r="E81" s="309" t="inlineStr"/>
      <c r="F81" s="309" t="inlineStr"/>
      <c r="G81" s="309" t="inlineStr"/>
      <c r="H81" s="309" t="inlineStr"/>
    </row>
    <row r="82">
      <c r="A82" s="621" t="n">
        <v>80</v>
      </c>
      <c r="B82" s="309" t="inlineStr"/>
      <c r="C82" s="309" t="inlineStr"/>
      <c r="D82" s="309" t="inlineStr"/>
      <c r="E82" s="309" t="inlineStr"/>
      <c r="F82" s="309" t="inlineStr"/>
      <c r="G82" s="309" t="inlineStr"/>
      <c r="H82" s="309" t="inlineStr"/>
    </row>
    <row r="83">
      <c r="A83" s="621" t="n">
        <v>81</v>
      </c>
      <c r="B83" s="309" t="n">
        <v>92.8</v>
      </c>
      <c r="C83" s="309" t="n">
        <v>92.8</v>
      </c>
      <c r="D83" s="309" t="inlineStr"/>
      <c r="E83" s="309" t="inlineStr"/>
      <c r="F83" s="309" t="inlineStr"/>
      <c r="G83" s="309" t="inlineStr"/>
      <c r="H83" s="309" t="inlineStr"/>
    </row>
    <row r="84">
      <c r="A84" s="621" t="n">
        <v>82</v>
      </c>
      <c r="B84" s="309" t="n">
        <v>103.8</v>
      </c>
      <c r="C84" s="309" t="n">
        <v>103.8</v>
      </c>
      <c r="D84" s="309" t="inlineStr"/>
      <c r="E84" s="309" t="inlineStr"/>
      <c r="F84" s="309" t="inlineStr"/>
      <c r="G84" s="309" t="inlineStr"/>
      <c r="H84" s="309" t="inlineStr"/>
    </row>
    <row r="85">
      <c r="A85" s="621" t="n">
        <v>83</v>
      </c>
      <c r="B85" s="309" t="n">
        <v>97.8</v>
      </c>
      <c r="C85" s="309" t="n">
        <v>97.8</v>
      </c>
      <c r="D85" s="309" t="inlineStr"/>
      <c r="E85" s="309" t="inlineStr"/>
      <c r="F85" s="309" t="inlineStr"/>
      <c r="G85" s="309" t="inlineStr"/>
      <c r="H85" s="309" t="inlineStr"/>
    </row>
    <row r="86">
      <c r="A86" s="621" t="n">
        <v>84</v>
      </c>
      <c r="B86" s="309" t="n">
        <v>60</v>
      </c>
      <c r="C86" s="309" t="n">
        <v>60</v>
      </c>
      <c r="D86" s="309" t="inlineStr"/>
      <c r="E86" s="309" t="inlineStr"/>
      <c r="F86" s="309" t="inlineStr"/>
      <c r="G86" s="309" t="inlineStr"/>
      <c r="H86" s="309" t="inlineStr"/>
    </row>
    <row r="87">
      <c r="A87" s="621" t="n">
        <v>85</v>
      </c>
      <c r="B87" s="309" t="n">
        <v>61</v>
      </c>
      <c r="C87" s="309" t="n">
        <v>61</v>
      </c>
      <c r="D87" s="309" t="inlineStr"/>
      <c r="E87" s="309" t="inlineStr"/>
      <c r="F87" s="309" t="inlineStr"/>
      <c r="G87" s="309" t="inlineStr"/>
      <c r="H87" s="309" t="inlineStr"/>
    </row>
    <row r="88">
      <c r="A88" s="621" t="n">
        <v>86</v>
      </c>
      <c r="B88" s="309" t="n">
        <v>65</v>
      </c>
      <c r="C88" s="309" t="n">
        <v>65</v>
      </c>
      <c r="D88" s="309" t="inlineStr"/>
      <c r="E88" s="309" t="inlineStr"/>
      <c r="F88" s="309" t="inlineStr"/>
      <c r="G88" s="309" t="inlineStr"/>
      <c r="H88" s="309" t="inlineStr"/>
    </row>
    <row r="89">
      <c r="A89" s="621" t="n">
        <v>87</v>
      </c>
      <c r="B89" s="309" t="n">
        <v>61</v>
      </c>
      <c r="C89" s="309" t="n">
        <v>61</v>
      </c>
      <c r="D89" s="309" t="inlineStr"/>
      <c r="E89" s="309" t="inlineStr"/>
      <c r="F89" s="309" t="inlineStr"/>
      <c r="G89" s="309" t="inlineStr"/>
      <c r="H89" s="309" t="inlineStr"/>
    </row>
    <row r="90">
      <c r="A90" s="621" t="n">
        <v>88</v>
      </c>
      <c r="B90" s="309" t="n">
        <v>71.33</v>
      </c>
      <c r="C90" s="309" t="n">
        <v>71.33</v>
      </c>
      <c r="D90" s="309" t="inlineStr"/>
      <c r="E90" s="309" t="inlineStr"/>
      <c r="F90" s="309" t="inlineStr"/>
      <c r="G90" s="309" t="inlineStr"/>
      <c r="H90" s="309" t="inlineStr"/>
    </row>
    <row r="91">
      <c r="A91" s="621" t="n">
        <v>89</v>
      </c>
      <c r="B91" s="309" t="n">
        <v>80.33</v>
      </c>
      <c r="C91" s="309" t="n">
        <v>80.33</v>
      </c>
      <c r="D91" s="309" t="inlineStr"/>
      <c r="E91" s="309" t="inlineStr"/>
      <c r="F91" s="309" t="inlineStr"/>
      <c r="G91" s="309" t="inlineStr"/>
      <c r="H91" s="309" t="inlineStr"/>
    </row>
    <row r="92">
      <c r="A92" s="621" t="n">
        <v>90</v>
      </c>
      <c r="B92" s="309" t="n">
        <v>84.3</v>
      </c>
      <c r="C92" s="309" t="n">
        <v>84.3</v>
      </c>
      <c r="D92" s="309" t="inlineStr"/>
      <c r="E92" s="309" t="inlineStr"/>
      <c r="F92" s="309" t="inlineStr"/>
      <c r="G92" s="309" t="inlineStr"/>
      <c r="H92" s="309" t="inlineStr"/>
    </row>
    <row r="93">
      <c r="A93" s="621" t="n">
        <v>91</v>
      </c>
      <c r="B93" s="309" t="n">
        <v>82.33</v>
      </c>
      <c r="C93" s="309" t="n">
        <v>82.33</v>
      </c>
      <c r="D93" s="309" t="inlineStr"/>
      <c r="E93" s="309" t="inlineStr"/>
      <c r="F93" s="309" t="inlineStr"/>
      <c r="G93" s="309" t="inlineStr"/>
      <c r="H93" s="309" t="inlineStr"/>
    </row>
    <row r="94">
      <c r="A94" s="621" t="n">
        <v>92</v>
      </c>
      <c r="B94" s="309" t="n">
        <v>79</v>
      </c>
      <c r="C94" s="309" t="n">
        <v>79</v>
      </c>
      <c r="D94" s="309" t="inlineStr"/>
      <c r="E94" s="309" t="inlineStr"/>
      <c r="F94" s="309" t="inlineStr"/>
      <c r="G94" s="309" t="inlineStr"/>
      <c r="H94" s="309" t="inlineStr"/>
    </row>
    <row r="95">
      <c r="A95" s="621" t="n">
        <v>93</v>
      </c>
      <c r="B95" s="309" t="n">
        <v>80</v>
      </c>
      <c r="C95" s="309" t="n">
        <v>80</v>
      </c>
      <c r="D95" s="309" t="inlineStr"/>
      <c r="E95" s="309" t="inlineStr"/>
      <c r="F95" s="309" t="inlineStr"/>
      <c r="G95" s="309" t="inlineStr"/>
      <c r="H95" s="309" t="inlineStr"/>
    </row>
    <row r="96">
      <c r="A96" s="621" t="n">
        <v>94</v>
      </c>
      <c r="B96" s="309" t="n">
        <v>85</v>
      </c>
      <c r="C96" s="309" t="n">
        <v>85</v>
      </c>
      <c r="D96" s="309" t="inlineStr"/>
      <c r="E96" s="309" t="inlineStr"/>
      <c r="F96" s="309" t="inlineStr"/>
      <c r="G96" s="309" t="inlineStr"/>
      <c r="H96" s="309" t="inlineStr"/>
    </row>
    <row r="97">
      <c r="A97" s="621" t="n">
        <v>95</v>
      </c>
      <c r="B97" s="309" t="n">
        <v>82</v>
      </c>
      <c r="C97" s="309" t="n">
        <v>82</v>
      </c>
      <c r="D97" s="309" t="inlineStr"/>
      <c r="E97" s="309" t="inlineStr"/>
      <c r="F97" s="309" t="inlineStr"/>
      <c r="G97" s="309" t="inlineStr"/>
      <c r="H97" s="309" t="inlineStr"/>
    </row>
    <row r="98">
      <c r="A98" s="621" t="n">
        <v>96</v>
      </c>
      <c r="B98" s="309" t="n">
        <v>67</v>
      </c>
      <c r="C98" s="309" t="n">
        <v>67</v>
      </c>
      <c r="D98" s="309" t="inlineStr"/>
      <c r="E98" s="309" t="inlineStr"/>
      <c r="F98" s="309" t="inlineStr"/>
      <c r="G98" s="309" t="inlineStr"/>
      <c r="H98" s="309" t="inlineStr"/>
    </row>
    <row r="99">
      <c r="A99" s="621" t="n">
        <v>97</v>
      </c>
      <c r="B99" s="309" t="n">
        <v>84</v>
      </c>
      <c r="C99" s="309" t="n">
        <v>84</v>
      </c>
      <c r="D99" s="309" t="inlineStr"/>
      <c r="E99" s="309" t="inlineStr"/>
      <c r="F99" s="309" t="inlineStr"/>
      <c r="G99" s="309" t="inlineStr"/>
      <c r="H99" s="309" t="inlineStr"/>
    </row>
    <row r="100">
      <c r="A100" s="621" t="n">
        <v>98</v>
      </c>
      <c r="B100" s="309" t="n">
        <v>71.67</v>
      </c>
      <c r="C100" s="309" t="n">
        <v>71.67</v>
      </c>
      <c r="D100" s="309" t="inlineStr"/>
      <c r="E100" s="309" t="inlineStr"/>
      <c r="F100" s="309" t="inlineStr"/>
      <c r="G100" s="309" t="inlineStr"/>
      <c r="H100" s="309" t="inlineStr"/>
    </row>
    <row r="101">
      <c r="A101" s="621" t="n">
        <v>99</v>
      </c>
      <c r="B101" s="309" t="n">
        <v>71.66</v>
      </c>
      <c r="C101" s="309" t="n">
        <v>71.66</v>
      </c>
      <c r="D101" s="309" t="inlineStr"/>
      <c r="E101" s="309" t="inlineStr"/>
      <c r="F101" s="309" t="inlineStr"/>
      <c r="G101" s="309" t="inlineStr"/>
      <c r="H101" s="309" t="inlineStr"/>
    </row>
    <row r="102">
      <c r="A102" s="621" t="n">
        <v>100</v>
      </c>
      <c r="B102" s="309" t="n">
        <v>77.59999999999999</v>
      </c>
      <c r="C102" s="309" t="n">
        <v>77.59999999999999</v>
      </c>
      <c r="D102" s="309" t="inlineStr"/>
      <c r="E102" s="309" t="inlineStr"/>
      <c r="F102" s="309" t="inlineStr"/>
      <c r="G102" s="309" t="inlineStr"/>
      <c r="H102" s="309" t="inlineStr"/>
    </row>
    <row r="103">
      <c r="A103" s="621" t="n">
        <v>101</v>
      </c>
      <c r="B103" s="309" t="n">
        <v>78</v>
      </c>
      <c r="C103" s="309" t="n">
        <v>78</v>
      </c>
      <c r="D103" s="309" t="inlineStr"/>
      <c r="E103" s="309" t="inlineStr"/>
      <c r="F103" s="309" t="inlineStr"/>
      <c r="G103" s="309" t="inlineStr"/>
      <c r="H103" s="309" t="inlineStr"/>
    </row>
    <row r="104">
      <c r="A104" s="621" t="n">
        <v>102</v>
      </c>
      <c r="B104" s="309" t="n">
        <v>80</v>
      </c>
      <c r="C104" s="309" t="n">
        <v>80</v>
      </c>
      <c r="D104" s="309" t="inlineStr"/>
      <c r="E104" s="309" t="inlineStr"/>
      <c r="F104" s="309" t="inlineStr"/>
      <c r="G104" s="309" t="inlineStr"/>
      <c r="H104" s="309" t="inlineStr"/>
    </row>
    <row r="105">
      <c r="A105" s="621" t="n">
        <v>103</v>
      </c>
      <c r="B105" s="309" t="n">
        <v>74.33</v>
      </c>
      <c r="C105" s="309" t="n">
        <v>74.33</v>
      </c>
      <c r="D105" s="309" t="inlineStr"/>
      <c r="E105" s="309" t="inlineStr"/>
      <c r="F105" s="309" t="inlineStr"/>
      <c r="G105" s="309" t="inlineStr"/>
      <c r="H105" s="309" t="inlineStr"/>
    </row>
    <row r="106">
      <c r="A106" s="621" t="n">
        <v>104</v>
      </c>
      <c r="B106" s="309" t="n">
        <v>62.66</v>
      </c>
      <c r="C106" s="309" t="n">
        <v>62.66</v>
      </c>
      <c r="D106" s="309" t="inlineStr"/>
      <c r="E106" s="309" t="inlineStr"/>
      <c r="F106" s="309" t="inlineStr"/>
      <c r="G106" s="309" t="inlineStr"/>
      <c r="H106" s="309" t="inlineStr"/>
    </row>
    <row r="107">
      <c r="A107" s="621" t="n">
        <v>105</v>
      </c>
      <c r="B107" s="309" t="n">
        <v>74.33</v>
      </c>
      <c r="C107" s="309" t="n">
        <v>74.33</v>
      </c>
      <c r="D107" s="309" t="inlineStr"/>
      <c r="E107" s="309" t="inlineStr"/>
      <c r="F107" s="309" t="inlineStr"/>
      <c r="G107" s="309" t="inlineStr"/>
      <c r="H107" s="309" t="inlineStr"/>
    </row>
    <row r="108">
      <c r="A108" s="621" t="n">
        <v>106</v>
      </c>
      <c r="B108" s="309" t="n">
        <v>70</v>
      </c>
      <c r="C108" s="309" t="n">
        <v>70</v>
      </c>
      <c r="D108" s="309" t="inlineStr"/>
      <c r="E108" s="309" t="inlineStr"/>
      <c r="F108" s="309" t="inlineStr"/>
      <c r="G108" s="309" t="inlineStr"/>
      <c r="H108" s="309" t="inlineStr"/>
    </row>
    <row r="109">
      <c r="A109" s="621" t="n">
        <v>107</v>
      </c>
      <c r="B109" s="309" t="n">
        <v>67.33</v>
      </c>
      <c r="C109" s="309" t="n">
        <v>67.33</v>
      </c>
      <c r="D109" s="309" t="inlineStr"/>
      <c r="E109" s="309" t="inlineStr"/>
      <c r="F109" s="309" t="inlineStr"/>
      <c r="G109" s="309" t="inlineStr"/>
      <c r="H109" s="309" t="inlineStr"/>
    </row>
    <row r="110">
      <c r="A110" s="621" t="n">
        <v>108</v>
      </c>
      <c r="B110" s="309" t="n">
        <v>125</v>
      </c>
      <c r="C110" s="309" t="n">
        <v>125</v>
      </c>
      <c r="D110" s="309" t="inlineStr"/>
      <c r="E110" s="309" t="inlineStr"/>
      <c r="F110" s="309" t="inlineStr"/>
      <c r="G110" s="309" t="inlineStr"/>
      <c r="H110" s="309" t="inlineStr"/>
    </row>
    <row r="111">
      <c r="A111" s="621" t="n">
        <v>109</v>
      </c>
      <c r="B111" s="309" t="n">
        <v>115</v>
      </c>
      <c r="C111" s="309" t="n">
        <v>115</v>
      </c>
      <c r="D111" s="309" t="inlineStr"/>
      <c r="E111" s="309" t="inlineStr"/>
      <c r="F111" s="309" t="inlineStr"/>
      <c r="G111" s="309" t="inlineStr"/>
      <c r="H111" s="309" t="inlineStr"/>
    </row>
    <row r="112">
      <c r="A112" s="621" t="n">
        <v>110</v>
      </c>
      <c r="B112" s="309" t="n">
        <v>98</v>
      </c>
      <c r="C112" s="309" t="n">
        <v>98</v>
      </c>
      <c r="D112" s="309" t="inlineStr"/>
      <c r="E112" s="309" t="inlineStr"/>
      <c r="F112" s="309" t="inlineStr"/>
      <c r="G112" s="309" t="inlineStr"/>
      <c r="H112" s="309" t="inlineStr"/>
    </row>
    <row r="113">
      <c r="A113" s="621" t="n">
        <v>111</v>
      </c>
      <c r="B113" s="309" t="inlineStr"/>
      <c r="C113" s="309" t="n">
        <v>125.9910444598251</v>
      </c>
      <c r="D113" s="309" t="inlineStr">
        <is>
          <t>{'Cu', 'ausf_czas', 'Mn', 'Mo', 'aust_czas', 'Ni', 'grubosc', 'ausf_temp'}</t>
        </is>
      </c>
      <c r="E113" s="309" t="n">
        <v>17</v>
      </c>
      <c r="F113" s="309" t="inlineStr">
        <is>
          <t>['HB']</t>
        </is>
      </c>
      <c r="G113" s="309" t="inlineStr">
        <is>
          <t>[-0.7129183214775415]</t>
        </is>
      </c>
      <c r="H113" s="309" t="inlineStr">
        <is>
          <t>[43.0, 142.0]</t>
        </is>
      </c>
    </row>
    <row r="114">
      <c r="A114" s="621" t="n">
        <v>112</v>
      </c>
      <c r="B114" s="309" t="inlineStr"/>
      <c r="C114" s="309" t="inlineStr"/>
      <c r="D114" s="309" t="inlineStr"/>
      <c r="E114" s="309" t="inlineStr"/>
      <c r="F114" s="309" t="inlineStr"/>
      <c r="G114" s="309" t="inlineStr"/>
      <c r="H114" s="309" t="inlineStr"/>
    </row>
    <row r="115">
      <c r="A115" s="621" t="n">
        <v>113</v>
      </c>
      <c r="B115" s="309" t="inlineStr"/>
      <c r="C115" s="309" t="n">
        <v>87.91961040722956</v>
      </c>
      <c r="D115" s="309" t="inlineStr">
        <is>
          <t>{'Cu', 'ausf_czas', 'Mn', 'Mo', 'aust_czas', 'Ni', 'grubosc', 'ausf_temp'}</t>
        </is>
      </c>
      <c r="E115" s="309" t="n">
        <v>16</v>
      </c>
      <c r="F115" s="309" t="inlineStr">
        <is>
          <t>['HB']</t>
        </is>
      </c>
      <c r="G115" s="309" t="inlineStr">
        <is>
          <t>[-0.8504372328823753]</t>
        </is>
      </c>
      <c r="H115" s="309" t="inlineStr">
        <is>
          <t>[43.0, 142.0]</t>
        </is>
      </c>
    </row>
    <row r="116">
      <c r="A116" s="621" t="n">
        <v>114</v>
      </c>
      <c r="B116" s="309" t="inlineStr"/>
      <c r="C116" s="309" t="n">
        <v>65.20899931876698</v>
      </c>
      <c r="D116" s="309" t="inlineStr">
        <is>
          <t>{'Cu', 'ausf_czas', 'Mn', 'Mo', 'aust_czas', 'Ni', 'grubosc', 'ausf_temp'}</t>
        </is>
      </c>
      <c r="E116" s="309" t="n">
        <v>18</v>
      </c>
      <c r="F116" s="309" t="inlineStr">
        <is>
          <t>['HB']</t>
        </is>
      </c>
      <c r="G116" s="309" t="inlineStr">
        <is>
          <t>[-0.8254000130169303]</t>
        </is>
      </c>
      <c r="H116" s="309" t="inlineStr">
        <is>
          <t>[40.1, 142.0]</t>
        </is>
      </c>
    </row>
    <row r="117">
      <c r="A117" s="621" t="n">
        <v>115</v>
      </c>
      <c r="B117" s="309" t="inlineStr"/>
      <c r="C117" s="309" t="n">
        <v>122.0578997211874</v>
      </c>
      <c r="D117" s="309" t="inlineStr">
        <is>
          <t>{'Cu', 'ausf_czas', 'Mn', 'Mo', 'aust_czas', 'Ni', 'grubosc', 'ausf_temp'}</t>
        </is>
      </c>
      <c r="E117" s="309" t="n">
        <v>17</v>
      </c>
      <c r="F117" s="309" t="inlineStr">
        <is>
          <t>['HB']</t>
        </is>
      </c>
      <c r="G117" s="309" t="inlineStr">
        <is>
          <t>[-0.7129183214775415]</t>
        </is>
      </c>
      <c r="H117" s="309" t="inlineStr">
        <is>
          <t>[43.0, 142.0]</t>
        </is>
      </c>
    </row>
    <row r="118">
      <c r="A118" s="621" t="n">
        <v>116</v>
      </c>
      <c r="B118" s="309" t="n">
        <v>101.9</v>
      </c>
      <c r="C118" s="309" t="n">
        <v>101.9</v>
      </c>
      <c r="D118" s="309" t="inlineStr"/>
      <c r="E118" s="309" t="inlineStr"/>
      <c r="F118" s="309" t="inlineStr"/>
      <c r="G118" s="309" t="inlineStr"/>
      <c r="H118" s="309" t="inlineStr"/>
    </row>
    <row r="119">
      <c r="A119" s="621" t="n">
        <v>117</v>
      </c>
      <c r="B119" s="309" t="n">
        <v>116.5</v>
      </c>
      <c r="C119" s="309" t="n">
        <v>116.5</v>
      </c>
      <c r="D119" s="309" t="inlineStr"/>
      <c r="E119" s="309" t="inlineStr"/>
      <c r="F119" s="309" t="inlineStr"/>
      <c r="G119" s="309" t="inlineStr"/>
      <c r="H119" s="309" t="inlineStr"/>
    </row>
    <row r="120">
      <c r="A120" s="621" t="n">
        <v>118</v>
      </c>
      <c r="B120" s="309" t="n">
        <v>128.9</v>
      </c>
      <c r="C120" s="309" t="n">
        <v>128.9</v>
      </c>
      <c r="D120" s="309" t="inlineStr"/>
      <c r="E120" s="309" t="inlineStr"/>
      <c r="F120" s="309" t="inlineStr"/>
      <c r="G120" s="309" t="inlineStr"/>
      <c r="H120" s="309" t="inlineStr"/>
    </row>
    <row r="121">
      <c r="A121" s="621" t="n">
        <v>119</v>
      </c>
      <c r="B121" s="309" t="n">
        <v>136.2</v>
      </c>
      <c r="C121" s="309" t="n">
        <v>136.2</v>
      </c>
      <c r="D121" s="309" t="inlineStr"/>
      <c r="E121" s="309" t="inlineStr"/>
      <c r="F121" s="309" t="inlineStr"/>
      <c r="G121" s="309" t="inlineStr"/>
      <c r="H121" s="309" t="inlineStr"/>
    </row>
    <row r="122">
      <c r="A122" s="621" t="n">
        <v>120</v>
      </c>
      <c r="B122" s="309" t="inlineStr"/>
      <c r="C122" s="309" t="n">
        <v>39.64004756282119</v>
      </c>
      <c r="D122" s="309" t="inlineStr">
        <is>
          <t>{'ausf_czas', 'Mn', 'Mo', 'aust_czas', 'Ni', 'grubosc', 'ausf_temp'}</t>
        </is>
      </c>
      <c r="E122" s="309" t="n">
        <v>17</v>
      </c>
      <c r="F122" s="309" t="inlineStr">
        <is>
          <t>['A5']</t>
        </is>
      </c>
      <c r="G122" s="309" t="inlineStr">
        <is>
          <t>[0.7680970946682221]</t>
        </is>
      </c>
      <c r="H122" s="309" t="inlineStr">
        <is>
          <t>[4.4, 133.8]</t>
        </is>
      </c>
    </row>
    <row r="123">
      <c r="A123" s="621" t="n">
        <v>121</v>
      </c>
      <c r="B123" s="309" t="inlineStr"/>
      <c r="C123" s="309" t="n">
        <v>100.5563285907497</v>
      </c>
      <c r="D123" s="309" t="inlineStr">
        <is>
          <t>{'ausf_czas', 'Mn', 'Mo', 'aust_czas', 'Ni', 'grubosc', 'ausf_temp'}</t>
        </is>
      </c>
      <c r="E123" s="309" t="n">
        <v>19</v>
      </c>
      <c r="F123" s="309" t="inlineStr">
        <is>
          <t>['aust_temp']</t>
        </is>
      </c>
      <c r="G123" s="309" t="inlineStr">
        <is>
          <t>[-0.7913226415161049]</t>
        </is>
      </c>
      <c r="H123" s="309" t="inlineStr">
        <is>
          <t>[12.2, 255.5]</t>
        </is>
      </c>
    </row>
    <row r="124">
      <c r="A124" s="621" t="n">
        <v>122</v>
      </c>
      <c r="B124" s="309" t="n">
        <v>100</v>
      </c>
      <c r="C124" s="309" t="n">
        <v>100</v>
      </c>
      <c r="D124" s="309" t="inlineStr"/>
      <c r="E124" s="309" t="inlineStr"/>
      <c r="F124" s="309" t="inlineStr"/>
      <c r="G124" s="309" t="inlineStr"/>
      <c r="H124" s="309" t="inlineStr"/>
    </row>
    <row r="125">
      <c r="A125" s="621" t="n">
        <v>123</v>
      </c>
      <c r="B125" s="309" t="n">
        <v>118</v>
      </c>
      <c r="C125" s="309" t="n">
        <v>118</v>
      </c>
      <c r="D125" s="309" t="inlineStr"/>
      <c r="E125" s="309" t="inlineStr"/>
      <c r="F125" s="309" t="inlineStr"/>
      <c r="G125" s="309" t="inlineStr"/>
      <c r="H125" s="309" t="inlineStr"/>
    </row>
    <row r="126">
      <c r="A126" s="621" t="n">
        <v>124</v>
      </c>
      <c r="B126" s="309" t="n">
        <v>123</v>
      </c>
      <c r="C126" s="309" t="n">
        <v>123</v>
      </c>
      <c r="D126" s="309" t="inlineStr"/>
      <c r="E126" s="309" t="inlineStr"/>
      <c r="F126" s="309" t="inlineStr"/>
      <c r="G126" s="309" t="inlineStr"/>
      <c r="H126" s="309" t="inlineStr"/>
    </row>
    <row r="127">
      <c r="A127" s="621" t="n">
        <v>125</v>
      </c>
      <c r="B127" s="309" t="n">
        <v>132</v>
      </c>
      <c r="C127" s="309" t="n">
        <v>132</v>
      </c>
      <c r="D127" s="309" t="inlineStr"/>
      <c r="E127" s="309" t="inlineStr"/>
      <c r="F127" s="309" t="inlineStr"/>
      <c r="G127" s="309" t="inlineStr"/>
      <c r="H127" s="309" t="inlineStr"/>
    </row>
    <row r="128">
      <c r="A128" s="621" t="n">
        <v>126</v>
      </c>
      <c r="B128" s="309" t="n">
        <v>52.6</v>
      </c>
      <c r="C128" s="309" t="n">
        <v>52.6</v>
      </c>
      <c r="D128" s="309" t="inlineStr"/>
      <c r="E128" s="309" t="inlineStr"/>
      <c r="F128" s="309" t="inlineStr"/>
      <c r="G128" s="309" t="inlineStr"/>
      <c r="H128" s="309" t="inlineStr"/>
    </row>
    <row r="129">
      <c r="A129" s="621" t="n">
        <v>127</v>
      </c>
      <c r="B129" s="309" t="n">
        <v>59.7</v>
      </c>
      <c r="C129" s="309" t="n">
        <v>59.7</v>
      </c>
      <c r="D129" s="309" t="inlineStr"/>
      <c r="E129" s="309" t="inlineStr"/>
      <c r="F129" s="309" t="inlineStr"/>
      <c r="G129" s="309" t="inlineStr"/>
      <c r="H129" s="309" t="inlineStr"/>
    </row>
    <row r="130">
      <c r="A130" s="621" t="n">
        <v>128</v>
      </c>
      <c r="B130" s="309" t="n">
        <v>76.90000000000001</v>
      </c>
      <c r="C130" s="309" t="n">
        <v>76.90000000000001</v>
      </c>
      <c r="D130" s="309" t="inlineStr"/>
      <c r="E130" s="309" t="inlineStr"/>
      <c r="F130" s="309" t="inlineStr"/>
      <c r="G130" s="309" t="inlineStr"/>
      <c r="H130" s="309" t="inlineStr"/>
    </row>
    <row r="131">
      <c r="A131" s="621" t="n">
        <v>129</v>
      </c>
      <c r="B131" s="309" t="n">
        <v>71.5</v>
      </c>
      <c r="C131" s="309" t="n">
        <v>71.5</v>
      </c>
      <c r="D131" s="309" t="inlineStr"/>
      <c r="E131" s="309" t="inlineStr"/>
      <c r="F131" s="309" t="inlineStr"/>
      <c r="G131" s="309" t="inlineStr"/>
      <c r="H131" s="309" t="inlineStr"/>
    </row>
    <row r="132">
      <c r="A132" s="621" t="n">
        <v>130</v>
      </c>
      <c r="B132" s="309" t="n">
        <v>69.40000000000001</v>
      </c>
      <c r="C132" s="309" t="n">
        <v>69.40000000000001</v>
      </c>
      <c r="D132" s="309" t="inlineStr"/>
      <c r="E132" s="309" t="inlineStr"/>
      <c r="F132" s="309" t="inlineStr"/>
      <c r="G132" s="309" t="inlineStr"/>
      <c r="H132" s="309" t="inlineStr"/>
    </row>
    <row r="133">
      <c r="A133" s="621" t="n">
        <v>131</v>
      </c>
      <c r="B133" s="309" t="n">
        <v>45.1</v>
      </c>
      <c r="C133" s="309" t="n">
        <v>45.1</v>
      </c>
      <c r="D133" s="309" t="inlineStr"/>
      <c r="E133" s="309" t="inlineStr"/>
      <c r="F133" s="309" t="inlineStr"/>
      <c r="G133" s="309" t="inlineStr"/>
      <c r="H133" s="309" t="inlineStr"/>
    </row>
    <row r="134">
      <c r="A134" s="621" t="n">
        <v>132</v>
      </c>
      <c r="B134" s="309" t="n">
        <v>90.2</v>
      </c>
      <c r="C134" s="309" t="n">
        <v>90.2</v>
      </c>
      <c r="D134" s="309" t="inlineStr"/>
      <c r="E134" s="309" t="inlineStr"/>
      <c r="F134" s="309" t="inlineStr"/>
      <c r="G134" s="309" t="inlineStr"/>
      <c r="H134" s="309" t="inlineStr"/>
    </row>
    <row r="135">
      <c r="A135" s="621" t="n">
        <v>133</v>
      </c>
      <c r="B135" s="309" t="n">
        <v>122.1</v>
      </c>
      <c r="C135" s="309" t="n">
        <v>122.1</v>
      </c>
      <c r="D135" s="309" t="inlineStr"/>
      <c r="E135" s="309" t="inlineStr"/>
      <c r="F135" s="309" t="inlineStr"/>
      <c r="G135" s="309" t="inlineStr"/>
      <c r="H135" s="309" t="inlineStr"/>
    </row>
    <row r="136">
      <c r="A136" s="621" t="n">
        <v>134</v>
      </c>
      <c r="B136" s="309" t="n">
        <v>106.1</v>
      </c>
      <c r="C136" s="309" t="n">
        <v>106.1</v>
      </c>
      <c r="D136" s="309" t="inlineStr"/>
      <c r="E136" s="309" t="inlineStr"/>
      <c r="F136" s="309" t="inlineStr"/>
      <c r="G136" s="309" t="inlineStr"/>
      <c r="H136" s="309" t="inlineStr"/>
    </row>
    <row r="137">
      <c r="A137" s="621" t="n">
        <v>135</v>
      </c>
      <c r="B137" s="309" t="n">
        <v>50.3</v>
      </c>
      <c r="C137" s="309" t="n">
        <v>50.3</v>
      </c>
      <c r="D137" s="309" t="inlineStr"/>
      <c r="E137" s="309" t="inlineStr"/>
      <c r="F137" s="309" t="inlineStr"/>
      <c r="G137" s="309" t="inlineStr"/>
      <c r="H137" s="309" t="inlineStr"/>
    </row>
    <row r="138">
      <c r="A138" s="621" t="n">
        <v>136</v>
      </c>
      <c r="B138" s="309" t="n">
        <v>100.2</v>
      </c>
      <c r="C138" s="309" t="n">
        <v>100.2</v>
      </c>
      <c r="D138" s="309" t="inlineStr"/>
      <c r="E138" s="309" t="inlineStr"/>
      <c r="F138" s="309" t="inlineStr"/>
      <c r="G138" s="309" t="inlineStr"/>
      <c r="H138" s="309" t="inlineStr"/>
    </row>
    <row r="139">
      <c r="A139" s="621" t="n">
        <v>137</v>
      </c>
      <c r="B139" s="309" t="n">
        <v>94.3</v>
      </c>
      <c r="C139" s="309" t="n">
        <v>94.3</v>
      </c>
      <c r="D139" s="309" t="inlineStr"/>
      <c r="E139" s="309" t="inlineStr"/>
      <c r="F139" s="309" t="inlineStr"/>
      <c r="G139" s="309" t="inlineStr"/>
      <c r="H139" s="309" t="inlineStr"/>
    </row>
    <row r="140">
      <c r="A140" s="621" t="n">
        <v>138</v>
      </c>
      <c r="B140" s="309" t="n">
        <v>82.5</v>
      </c>
      <c r="C140" s="309" t="n">
        <v>82.5</v>
      </c>
      <c r="D140" s="309" t="inlineStr"/>
      <c r="E140" s="309" t="inlineStr"/>
      <c r="F140" s="309" t="inlineStr"/>
      <c r="G140" s="309" t="inlineStr"/>
      <c r="H140" s="309" t="inlineStr"/>
    </row>
    <row r="141">
      <c r="A141" s="621" t="n">
        <v>139</v>
      </c>
      <c r="B141" s="309" t="n">
        <v>78.40000000000001</v>
      </c>
      <c r="C141" s="309" t="n">
        <v>78.40000000000001</v>
      </c>
      <c r="D141" s="309" t="inlineStr"/>
      <c r="E141" s="309" t="inlineStr"/>
      <c r="F141" s="309" t="inlineStr"/>
      <c r="G141" s="309" t="inlineStr"/>
      <c r="H141" s="309" t="inlineStr"/>
    </row>
    <row r="142">
      <c r="A142" s="621" t="n">
        <v>140</v>
      </c>
      <c r="B142" s="309" t="n">
        <v>57.8</v>
      </c>
      <c r="C142" s="309" t="n">
        <v>57.8</v>
      </c>
      <c r="D142" s="309" t="inlineStr"/>
      <c r="E142" s="309" t="inlineStr"/>
      <c r="F142" s="309" t="inlineStr"/>
      <c r="G142" s="309" t="inlineStr"/>
      <c r="H142" s="309" t="inlineStr"/>
    </row>
    <row r="143">
      <c r="A143" s="621" t="n">
        <v>141</v>
      </c>
      <c r="B143" s="309" t="inlineStr"/>
      <c r="C143" s="309" t="inlineStr"/>
      <c r="D143" s="309" t="inlineStr"/>
      <c r="E143" s="309" t="inlineStr"/>
      <c r="F143" s="309" t="inlineStr"/>
      <c r="G143" s="309" t="inlineStr"/>
      <c r="H143" s="309" t="inlineStr"/>
    </row>
    <row r="144">
      <c r="A144" s="621" t="n">
        <v>142</v>
      </c>
      <c r="B144" s="309" t="n">
        <v>138</v>
      </c>
      <c r="C144" s="309" t="n">
        <v>138</v>
      </c>
      <c r="D144" s="309" t="inlineStr"/>
      <c r="E144" s="309" t="inlineStr"/>
      <c r="F144" s="309" t="inlineStr"/>
      <c r="G144" s="309" t="inlineStr"/>
      <c r="H144" s="309" t="inlineStr"/>
    </row>
    <row r="145">
      <c r="A145" s="621" t="n">
        <v>143</v>
      </c>
      <c r="B145" s="309" t="n">
        <v>132</v>
      </c>
      <c r="C145" s="309" t="n">
        <v>132</v>
      </c>
      <c r="D145" s="309" t="inlineStr"/>
      <c r="E145" s="309" t="inlineStr"/>
      <c r="F145" s="309" t="inlineStr"/>
      <c r="G145" s="309" t="inlineStr"/>
      <c r="H145" s="309" t="inlineStr"/>
    </row>
    <row r="146">
      <c r="A146" s="621" t="n">
        <v>144</v>
      </c>
      <c r="B146" s="309" t="n">
        <v>114</v>
      </c>
      <c r="C146" s="309" t="n">
        <v>114</v>
      </c>
      <c r="D146" s="309" t="inlineStr"/>
      <c r="E146" s="309" t="inlineStr"/>
      <c r="F146" s="309" t="inlineStr"/>
      <c r="G146" s="309" t="inlineStr"/>
      <c r="H146" s="309" t="inlineStr"/>
    </row>
    <row r="147">
      <c r="A147" s="621" t="n">
        <v>145</v>
      </c>
      <c r="B147" s="309" t="n">
        <v>133</v>
      </c>
      <c r="C147" s="309" t="n">
        <v>133</v>
      </c>
      <c r="D147" s="309" t="inlineStr"/>
      <c r="E147" s="309" t="inlineStr"/>
      <c r="F147" s="309" t="inlineStr"/>
      <c r="G147" s="309" t="inlineStr"/>
      <c r="H147" s="309" t="inlineStr"/>
    </row>
    <row r="148">
      <c r="A148" s="621" t="n">
        <v>146</v>
      </c>
      <c r="B148" s="309" t="n">
        <v>142</v>
      </c>
      <c r="C148" s="309" t="n">
        <v>142</v>
      </c>
      <c r="D148" s="309" t="inlineStr"/>
      <c r="E148" s="309" t="inlineStr"/>
      <c r="F148" s="309" t="inlineStr"/>
      <c r="G148" s="309" t="inlineStr"/>
      <c r="H148" s="309" t="inlineStr"/>
    </row>
    <row r="149">
      <c r="A149" s="621" t="n">
        <v>147</v>
      </c>
      <c r="B149" s="309" t="n">
        <v>103</v>
      </c>
      <c r="C149" s="309" t="n">
        <v>103</v>
      </c>
      <c r="D149" s="309" t="inlineStr"/>
      <c r="E149" s="309" t="inlineStr"/>
      <c r="F149" s="309" t="inlineStr"/>
      <c r="G149" s="309" t="inlineStr"/>
      <c r="H149" s="309" t="inlineStr"/>
    </row>
    <row r="150">
      <c r="A150" s="621" t="n">
        <v>148</v>
      </c>
      <c r="B150" s="309" t="n">
        <v>108</v>
      </c>
      <c r="C150" s="309" t="n">
        <v>108</v>
      </c>
      <c r="D150" s="309" t="inlineStr"/>
      <c r="E150" s="309" t="inlineStr"/>
      <c r="F150" s="309" t="inlineStr"/>
      <c r="G150" s="309" t="inlineStr"/>
      <c r="H150" s="309" t="inlineStr"/>
    </row>
    <row r="151">
      <c r="A151" s="621" t="n">
        <v>149</v>
      </c>
      <c r="B151" s="309" t="n">
        <v>89</v>
      </c>
      <c r="C151" s="309" t="n">
        <v>89</v>
      </c>
      <c r="D151" s="309" t="inlineStr"/>
      <c r="E151" s="309" t="inlineStr"/>
      <c r="F151" s="309" t="inlineStr"/>
      <c r="G151" s="309" t="inlineStr"/>
      <c r="H151" s="309" t="inlineStr"/>
    </row>
    <row r="152">
      <c r="A152" s="621" t="n">
        <v>150</v>
      </c>
      <c r="B152" s="309" t="n">
        <v>106</v>
      </c>
      <c r="C152" s="309" t="n">
        <v>106</v>
      </c>
      <c r="D152" s="309" t="inlineStr"/>
      <c r="E152" s="309" t="inlineStr"/>
      <c r="F152" s="309" t="inlineStr"/>
      <c r="G152" s="309" t="inlineStr"/>
      <c r="H152" s="309" t="inlineStr"/>
    </row>
    <row r="153">
      <c r="A153" s="621" t="n">
        <v>151</v>
      </c>
      <c r="B153" s="309" t="n">
        <v>63</v>
      </c>
      <c r="C153" s="309" t="n">
        <v>63</v>
      </c>
      <c r="D153" s="309" t="inlineStr"/>
      <c r="E153" s="309" t="inlineStr"/>
      <c r="F153" s="309" t="inlineStr"/>
      <c r="G153" s="309" t="inlineStr"/>
      <c r="H153" s="309" t="inlineStr"/>
    </row>
    <row r="154">
      <c r="A154" s="621" t="n">
        <v>152</v>
      </c>
      <c r="B154" s="309" t="n">
        <v>53</v>
      </c>
      <c r="C154" s="309" t="n">
        <v>53</v>
      </c>
      <c r="D154" s="309" t="inlineStr"/>
      <c r="E154" s="309" t="inlineStr"/>
      <c r="F154" s="309" t="inlineStr"/>
      <c r="G154" s="309" t="inlineStr"/>
      <c r="H154" s="309" t="inlineStr"/>
    </row>
    <row r="155">
      <c r="A155" s="621" t="n">
        <v>153</v>
      </c>
      <c r="B155" s="309" t="n">
        <v>43</v>
      </c>
      <c r="C155" s="309" t="n">
        <v>43</v>
      </c>
      <c r="D155" s="309" t="inlineStr"/>
      <c r="E155" s="309" t="inlineStr"/>
      <c r="F155" s="309" t="inlineStr"/>
      <c r="G155" s="309" t="inlineStr"/>
      <c r="H155" s="309" t="inlineStr"/>
    </row>
    <row r="156">
      <c r="A156" s="621" t="n">
        <v>154</v>
      </c>
      <c r="B156" s="309" t="n">
        <v>57</v>
      </c>
      <c r="C156" s="309" t="n">
        <v>57</v>
      </c>
      <c r="D156" s="309" t="inlineStr"/>
      <c r="E156" s="309" t="inlineStr"/>
      <c r="F156" s="309" t="inlineStr"/>
      <c r="G156" s="309" t="inlineStr"/>
      <c r="H156" s="309" t="inlineStr"/>
    </row>
    <row r="157">
      <c r="A157" s="621" t="n">
        <v>155</v>
      </c>
      <c r="B157" s="309" t="n">
        <v>76</v>
      </c>
      <c r="C157" s="309" t="n">
        <v>76</v>
      </c>
      <c r="D157" s="309" t="inlineStr"/>
      <c r="E157" s="309" t="inlineStr"/>
      <c r="F157" s="309" t="inlineStr"/>
      <c r="G157" s="309" t="inlineStr"/>
      <c r="H157" s="309" t="inlineStr"/>
    </row>
    <row r="158">
      <c r="A158" s="621" t="n">
        <v>156</v>
      </c>
      <c r="B158" s="309" t="n">
        <v>64</v>
      </c>
      <c r="C158" s="309" t="n">
        <v>64</v>
      </c>
      <c r="D158" s="309" t="inlineStr"/>
      <c r="E158" s="309" t="inlineStr"/>
      <c r="F158" s="309" t="inlineStr"/>
      <c r="G158" s="309" t="inlineStr"/>
      <c r="H158" s="309" t="inlineStr"/>
    </row>
    <row r="159">
      <c r="A159" s="621" t="n">
        <v>157</v>
      </c>
      <c r="B159" s="309" t="n">
        <v>112</v>
      </c>
      <c r="C159" s="309" t="n">
        <v>112</v>
      </c>
      <c r="D159" s="309" t="inlineStr"/>
      <c r="E159" s="309" t="inlineStr"/>
      <c r="F159" s="309" t="inlineStr"/>
      <c r="G159" s="309" t="inlineStr"/>
      <c r="H159" s="309" t="inlineStr"/>
    </row>
    <row r="160">
      <c r="A160" s="621" t="n">
        <v>158</v>
      </c>
      <c r="B160" s="309" t="n">
        <v>126</v>
      </c>
      <c r="C160" s="309" t="n">
        <v>126</v>
      </c>
      <c r="D160" s="309" t="inlineStr"/>
      <c r="E160" s="309" t="inlineStr"/>
      <c r="F160" s="309" t="inlineStr"/>
      <c r="G160" s="309" t="inlineStr"/>
      <c r="H160" s="309" t="inlineStr"/>
    </row>
    <row r="161">
      <c r="A161" s="621" t="n">
        <v>159</v>
      </c>
      <c r="B161" s="309" t="n">
        <v>132</v>
      </c>
      <c r="C161" s="309" t="n">
        <v>132</v>
      </c>
      <c r="D161" s="309" t="inlineStr"/>
      <c r="E161" s="309" t="inlineStr"/>
      <c r="F161" s="309" t="inlineStr"/>
      <c r="G161" s="309" t="inlineStr"/>
      <c r="H161" s="309" t="inlineStr"/>
    </row>
    <row r="162">
      <c r="A162" s="621" t="n">
        <v>160</v>
      </c>
      <c r="B162" s="309" t="n">
        <v>80</v>
      </c>
      <c r="C162" s="309" t="n">
        <v>80</v>
      </c>
      <c r="D162" s="309" t="inlineStr"/>
      <c r="E162" s="309" t="inlineStr"/>
      <c r="F162" s="309" t="inlineStr"/>
      <c r="G162" s="309" t="inlineStr"/>
      <c r="H162" s="309" t="inlineStr"/>
    </row>
    <row r="163">
      <c r="A163" s="621" t="n">
        <v>161</v>
      </c>
      <c r="B163" s="309" t="n">
        <v>71</v>
      </c>
      <c r="C163" s="309" t="n">
        <v>71</v>
      </c>
      <c r="D163" s="309" t="inlineStr"/>
      <c r="E163" s="309" t="inlineStr"/>
      <c r="F163" s="309" t="inlineStr"/>
      <c r="G163" s="309" t="inlineStr"/>
      <c r="H163" s="309" t="inlineStr"/>
    </row>
    <row r="164">
      <c r="A164" s="621" t="n">
        <v>162</v>
      </c>
      <c r="B164" s="309" t="n">
        <v>76</v>
      </c>
      <c r="C164" s="309" t="n">
        <v>76</v>
      </c>
      <c r="D164" s="309" t="inlineStr"/>
      <c r="E164" s="309" t="inlineStr"/>
      <c r="F164" s="309" t="inlineStr"/>
      <c r="G164" s="309" t="inlineStr"/>
      <c r="H164" s="309" t="inlineStr"/>
    </row>
    <row r="165">
      <c r="A165" s="621" t="n">
        <v>163</v>
      </c>
      <c r="B165" s="309" t="n">
        <v>120</v>
      </c>
      <c r="C165" s="309" t="n">
        <v>120</v>
      </c>
      <c r="D165" s="309" t="inlineStr"/>
      <c r="E165" s="309" t="inlineStr"/>
      <c r="F165" s="309" t="inlineStr"/>
      <c r="G165" s="309" t="inlineStr"/>
      <c r="H165" s="309" t="inlineStr"/>
    </row>
    <row r="166">
      <c r="A166" s="621" t="n">
        <v>164</v>
      </c>
      <c r="B166" s="309" t="n">
        <v>130</v>
      </c>
      <c r="C166" s="309" t="n">
        <v>130</v>
      </c>
      <c r="D166" s="309" t="inlineStr"/>
      <c r="E166" s="309" t="inlineStr"/>
      <c r="F166" s="309" t="inlineStr"/>
      <c r="G166" s="309" t="inlineStr"/>
      <c r="H166" s="309" t="inlineStr"/>
    </row>
    <row r="167">
      <c r="A167" s="621" t="n">
        <v>165</v>
      </c>
      <c r="B167" s="309" t="n">
        <v>134</v>
      </c>
      <c r="C167" s="309" t="n">
        <v>134</v>
      </c>
      <c r="D167" s="309" t="inlineStr"/>
      <c r="E167" s="309" t="inlineStr"/>
      <c r="F167" s="309" t="inlineStr"/>
      <c r="G167" s="309" t="inlineStr"/>
      <c r="H167" s="309" t="inlineStr"/>
    </row>
    <row r="168">
      <c r="A168" s="621" t="n">
        <v>166</v>
      </c>
      <c r="B168" s="309" t="n">
        <v>92</v>
      </c>
      <c r="C168" s="309" t="n">
        <v>92</v>
      </c>
      <c r="D168" s="309" t="inlineStr"/>
      <c r="E168" s="309" t="inlineStr"/>
      <c r="F168" s="309" t="inlineStr"/>
      <c r="G168" s="309" t="inlineStr"/>
      <c r="H168" s="309" t="inlineStr"/>
    </row>
    <row r="169">
      <c r="A169" s="621" t="n">
        <v>167</v>
      </c>
      <c r="B169" s="309" t="n">
        <v>95</v>
      </c>
      <c r="C169" s="309" t="n">
        <v>95</v>
      </c>
      <c r="D169" s="309" t="inlineStr"/>
      <c r="E169" s="309" t="inlineStr"/>
      <c r="F169" s="309" t="inlineStr"/>
      <c r="G169" s="309" t="inlineStr"/>
      <c r="H169" s="309" t="inlineStr"/>
    </row>
    <row r="170">
      <c r="A170" s="621" t="n">
        <v>168</v>
      </c>
      <c r="B170" s="309" t="n">
        <v>76</v>
      </c>
      <c r="C170" s="309" t="n">
        <v>76</v>
      </c>
      <c r="D170" s="309" t="inlineStr"/>
      <c r="E170" s="309" t="inlineStr"/>
      <c r="F170" s="309" t="inlineStr"/>
      <c r="G170" s="309" t="inlineStr"/>
      <c r="H170" s="309" t="inlineStr"/>
    </row>
    <row r="171">
      <c r="A171" s="621" t="n">
        <v>169</v>
      </c>
      <c r="B171" s="309" t="n">
        <v>102</v>
      </c>
      <c r="C171" s="309" t="n">
        <v>102</v>
      </c>
      <c r="D171" s="309" t="inlineStr"/>
      <c r="E171" s="309" t="inlineStr"/>
      <c r="F171" s="309" t="inlineStr"/>
      <c r="G171" s="309" t="inlineStr"/>
      <c r="H171" s="309" t="inlineStr"/>
    </row>
    <row r="172">
      <c r="A172" s="621" t="n">
        <v>170</v>
      </c>
      <c r="B172" s="309" t="n">
        <v>121</v>
      </c>
      <c r="C172" s="309" t="n">
        <v>121</v>
      </c>
      <c r="D172" s="309" t="inlineStr"/>
      <c r="E172" s="309" t="inlineStr"/>
      <c r="F172" s="309" t="inlineStr"/>
      <c r="G172" s="309" t="inlineStr"/>
      <c r="H172" s="309" t="inlineStr"/>
    </row>
    <row r="173">
      <c r="A173" s="621" t="n">
        <v>171</v>
      </c>
      <c r="B173" s="309" t="n">
        <v>110</v>
      </c>
      <c r="C173" s="309" t="n">
        <v>110</v>
      </c>
      <c r="D173" s="309" t="inlineStr"/>
      <c r="E173" s="309" t="inlineStr"/>
      <c r="F173" s="309" t="inlineStr"/>
      <c r="G173" s="309" t="inlineStr"/>
      <c r="H173" s="309" t="inlineStr"/>
    </row>
    <row r="174">
      <c r="A174" s="621" t="n">
        <v>172</v>
      </c>
      <c r="B174" s="309" t="n">
        <v>74</v>
      </c>
      <c r="C174" s="309" t="n">
        <v>74</v>
      </c>
      <c r="D174" s="309" t="inlineStr"/>
      <c r="E174" s="309" t="inlineStr"/>
      <c r="F174" s="309" t="inlineStr"/>
      <c r="G174" s="309" t="inlineStr"/>
      <c r="H174" s="309" t="inlineStr"/>
    </row>
    <row r="175">
      <c r="A175" s="621" t="n">
        <v>173</v>
      </c>
      <c r="B175" s="309" t="n">
        <v>85</v>
      </c>
      <c r="C175" s="309" t="n">
        <v>85</v>
      </c>
      <c r="D175" s="309" t="inlineStr"/>
      <c r="E175" s="309" t="inlineStr"/>
      <c r="F175" s="309" t="inlineStr"/>
      <c r="G175" s="309" t="inlineStr"/>
      <c r="H175" s="309" t="inlineStr"/>
    </row>
    <row r="176">
      <c r="A176" s="621" t="n">
        <v>174</v>
      </c>
      <c r="B176" s="309" t="n">
        <v>70</v>
      </c>
      <c r="C176" s="309" t="n">
        <v>70</v>
      </c>
      <c r="D176" s="309" t="inlineStr"/>
      <c r="E176" s="309" t="inlineStr"/>
      <c r="F176" s="309" t="inlineStr"/>
      <c r="G176" s="309" t="inlineStr"/>
      <c r="H176" s="309" t="inlineStr"/>
    </row>
    <row r="177">
      <c r="A177" s="621" t="n">
        <v>175</v>
      </c>
      <c r="B177" s="309" t="n">
        <v>35</v>
      </c>
      <c r="C177" s="309" t="n">
        <v>35</v>
      </c>
      <c r="D177" s="309" t="inlineStr"/>
      <c r="E177" s="309" t="inlineStr"/>
      <c r="F177" s="309" t="inlineStr"/>
      <c r="G177" s="309" t="inlineStr"/>
      <c r="H177" s="309" t="inlineStr"/>
    </row>
    <row r="178">
      <c r="A178" s="621" t="n">
        <v>176</v>
      </c>
      <c r="B178" s="309" t="n">
        <v>74</v>
      </c>
      <c r="C178" s="309" t="n">
        <v>74</v>
      </c>
      <c r="D178" s="309" t="inlineStr"/>
      <c r="E178" s="309" t="inlineStr"/>
      <c r="F178" s="309" t="inlineStr"/>
      <c r="G178" s="309" t="inlineStr"/>
      <c r="H178" s="309" t="inlineStr"/>
    </row>
    <row r="179">
      <c r="A179" s="621" t="n">
        <v>177</v>
      </c>
      <c r="B179" s="309" t="n">
        <v>110</v>
      </c>
      <c r="C179" s="309" t="n">
        <v>110</v>
      </c>
      <c r="D179" s="309" t="inlineStr"/>
      <c r="E179" s="309" t="inlineStr"/>
      <c r="F179" s="309" t="inlineStr"/>
      <c r="G179" s="309" t="inlineStr"/>
      <c r="H179" s="309" t="inlineStr"/>
    </row>
    <row r="180">
      <c r="A180" s="621" t="n">
        <v>178</v>
      </c>
      <c r="B180" s="309" t="n">
        <v>72</v>
      </c>
      <c r="C180" s="309" t="n">
        <v>72</v>
      </c>
      <c r="D180" s="309" t="inlineStr"/>
      <c r="E180" s="309" t="inlineStr"/>
      <c r="F180" s="309" t="inlineStr"/>
      <c r="G180" s="309" t="inlineStr"/>
      <c r="H180" s="309" t="inlineStr"/>
    </row>
    <row r="181">
      <c r="A181" s="621" t="n">
        <v>179</v>
      </c>
      <c r="B181" s="309" t="n">
        <v>61</v>
      </c>
      <c r="C181" s="309" t="n">
        <v>61</v>
      </c>
      <c r="D181" s="309" t="inlineStr"/>
      <c r="E181" s="309" t="inlineStr"/>
      <c r="F181" s="309" t="inlineStr"/>
      <c r="G181" s="309" t="inlineStr"/>
      <c r="H181" s="309" t="inlineStr"/>
    </row>
    <row r="182">
      <c r="A182" s="621" t="n">
        <v>180</v>
      </c>
      <c r="B182" s="309" t="n">
        <v>40.1</v>
      </c>
      <c r="C182" s="309" t="n">
        <v>40.1</v>
      </c>
      <c r="D182" s="309" t="inlineStr"/>
      <c r="E182" s="309" t="inlineStr"/>
      <c r="F182" s="309" t="inlineStr"/>
      <c r="G182" s="309" t="inlineStr"/>
      <c r="H182" s="309" t="inlineStr"/>
    </row>
    <row r="183">
      <c r="A183" s="621" t="n">
        <v>181</v>
      </c>
      <c r="B183" s="309" t="n">
        <v>56.2</v>
      </c>
      <c r="C183" s="309" t="n">
        <v>56.2</v>
      </c>
      <c r="D183" s="309" t="inlineStr"/>
      <c r="E183" s="309" t="inlineStr"/>
      <c r="F183" s="309" t="inlineStr"/>
      <c r="G183" s="309" t="inlineStr"/>
      <c r="H183" s="309" t="inlineStr"/>
    </row>
    <row r="184">
      <c r="A184" s="621" t="n">
        <v>182</v>
      </c>
      <c r="B184" s="309" t="n">
        <v>62.6</v>
      </c>
      <c r="C184" s="309" t="n">
        <v>62.6</v>
      </c>
      <c r="D184" s="309" t="inlineStr"/>
      <c r="E184" s="309" t="inlineStr"/>
      <c r="F184" s="309" t="inlineStr"/>
      <c r="G184" s="309" t="inlineStr"/>
      <c r="H184" s="309" t="inlineStr"/>
    </row>
    <row r="185">
      <c r="A185" s="621" t="n">
        <v>183</v>
      </c>
      <c r="B185" s="309" t="n">
        <v>79.40000000000001</v>
      </c>
      <c r="C185" s="309" t="n">
        <v>79.40000000000001</v>
      </c>
      <c r="D185" s="309" t="inlineStr"/>
      <c r="E185" s="309" t="inlineStr"/>
      <c r="F185" s="309" t="inlineStr"/>
      <c r="G185" s="309" t="inlineStr"/>
      <c r="H185" s="309" t="inlineStr"/>
    </row>
    <row r="186">
      <c r="A186" s="621" t="n">
        <v>184</v>
      </c>
      <c r="B186" s="309" t="n">
        <v>86.2</v>
      </c>
      <c r="C186" s="309" t="n">
        <v>86.2</v>
      </c>
      <c r="D186" s="309" t="inlineStr"/>
      <c r="E186" s="309" t="inlineStr"/>
      <c r="F186" s="309" t="inlineStr"/>
      <c r="G186" s="309" t="inlineStr"/>
      <c r="H186" s="309" t="inlineStr"/>
    </row>
    <row r="187">
      <c r="A187" s="621" t="n">
        <v>185</v>
      </c>
      <c r="B187" s="309" t="n">
        <v>43.5</v>
      </c>
      <c r="C187" s="309" t="n">
        <v>43.5</v>
      </c>
      <c r="D187" s="309" t="inlineStr"/>
      <c r="E187" s="309" t="inlineStr"/>
      <c r="F187" s="309" t="inlineStr"/>
      <c r="G187" s="309" t="inlineStr"/>
      <c r="H187" s="309" t="inlineStr"/>
    </row>
    <row r="188">
      <c r="A188" s="621" t="n">
        <v>186</v>
      </c>
      <c r="B188" s="309" t="n">
        <v>65</v>
      </c>
      <c r="C188" s="309" t="n">
        <v>65</v>
      </c>
      <c r="D188" s="309" t="inlineStr"/>
      <c r="E188" s="309" t="inlineStr"/>
      <c r="F188" s="309" t="inlineStr"/>
      <c r="G188" s="309" t="inlineStr"/>
      <c r="H188" s="309" t="inlineStr"/>
    </row>
    <row r="189">
      <c r="A189" s="621" t="n">
        <v>187</v>
      </c>
      <c r="B189" s="309" t="n">
        <v>140</v>
      </c>
      <c r="C189" s="309" t="n">
        <v>140</v>
      </c>
      <c r="D189" s="309" t="inlineStr"/>
      <c r="E189" s="309" t="inlineStr"/>
      <c r="F189" s="309" t="inlineStr"/>
      <c r="G189" s="309" t="inlineStr"/>
      <c r="H189" s="309" t="inlineStr"/>
    </row>
    <row r="190">
      <c r="A190" s="621" t="n">
        <v>188</v>
      </c>
      <c r="B190" s="309" t="inlineStr"/>
      <c r="C190" s="309" t="n">
        <v>58.98476034346029</v>
      </c>
      <c r="D190" s="309" t="inlineStr">
        <is>
          <t>{'Cu', 'ausf_czas', 'Mn', 'Mo', 'aust_czas', 'Ni', 'grubosc', 'ausf_temp'}</t>
        </is>
      </c>
      <c r="E190" s="309" t="n">
        <v>16</v>
      </c>
      <c r="F190" s="309" t="inlineStr">
        <is>
          <t>['HB']</t>
        </is>
      </c>
      <c r="G190" s="309" t="inlineStr">
        <is>
          <t>[-0.7917305820863586]</t>
        </is>
      </c>
      <c r="H190" s="309" t="inlineStr">
        <is>
          <t>[38.5, 108.0]</t>
        </is>
      </c>
    </row>
    <row r="191">
      <c r="A191" s="621" t="n">
        <v>189</v>
      </c>
      <c r="B191" s="309" t="inlineStr"/>
      <c r="C191" s="309" t="n">
        <v>53.84448078489336</v>
      </c>
      <c r="D191" s="309" t="inlineStr">
        <is>
          <t>{'Cu', 'ausf_czas', 'Mn', 'Mo', 'aust_czas', 'Ni', 'grubosc', 'ausf_temp'}</t>
        </is>
      </c>
      <c r="E191" s="309" t="n">
        <v>16</v>
      </c>
      <c r="F191" s="309" t="inlineStr">
        <is>
          <t>['HB']</t>
        </is>
      </c>
      <c r="G191" s="309" t="inlineStr">
        <is>
          <t>[-0.7917305820863586]</t>
        </is>
      </c>
      <c r="H191" s="309" t="inlineStr">
        <is>
          <t>[38.5, 108.0]</t>
        </is>
      </c>
    </row>
    <row r="192">
      <c r="A192" s="621" t="n">
        <v>190</v>
      </c>
      <c r="B192" s="309" t="inlineStr"/>
      <c r="C192" s="309" t="n">
        <v>51.3922373257605</v>
      </c>
      <c r="D192" s="309" t="inlineStr">
        <is>
          <t>{'Cu', 'ausf_czas', 'Mn', 'Mo', 'aust_czas', 'Ni', 'grubosc', 'ausf_temp'}</t>
        </is>
      </c>
      <c r="E192" s="309" t="n">
        <v>16</v>
      </c>
      <c r="F192" s="309" t="inlineStr">
        <is>
          <t>['HB']</t>
        </is>
      </c>
      <c r="G192" s="309" t="inlineStr">
        <is>
          <t>[-0.7917305820863584]</t>
        </is>
      </c>
      <c r="H192" s="309" t="inlineStr">
        <is>
          <t>[38.5, 108.0]</t>
        </is>
      </c>
    </row>
    <row r="193">
      <c r="A193" s="621" t="n">
        <v>191</v>
      </c>
      <c r="B193" s="309" t="inlineStr"/>
      <c r="C193" s="309" t="n">
        <v>52.61835905532692</v>
      </c>
      <c r="D193" s="309" t="inlineStr">
        <is>
          <t>{'Cu', 'ausf_czas', 'Mn', 'Mo', 'aust_czas', 'Ni', 'grubosc', 'ausf_temp'}</t>
        </is>
      </c>
      <c r="E193" s="309" t="n">
        <v>16</v>
      </c>
      <c r="F193" s="309" t="inlineStr">
        <is>
          <t>['HB']</t>
        </is>
      </c>
      <c r="G193" s="309" t="inlineStr">
        <is>
          <t>[-0.7917305820863584]</t>
        </is>
      </c>
      <c r="H193" s="309" t="inlineStr">
        <is>
          <t>[38.5, 108.0]</t>
        </is>
      </c>
    </row>
    <row r="194">
      <c r="A194" s="621" t="n">
        <v>192</v>
      </c>
      <c r="B194" s="309" t="inlineStr"/>
      <c r="C194" s="309" t="n">
        <v>48.15486475605516</v>
      </c>
      <c r="D194" s="309" t="inlineStr">
        <is>
          <t>{'Cu', 'ausf_czas', 'Mn', 'Mo', 'aust_czas', 'Ni', 'grubosc', 'ausf_temp'}</t>
        </is>
      </c>
      <c r="E194" s="309" t="n">
        <v>15</v>
      </c>
      <c r="F194" s="309" t="inlineStr">
        <is>
          <t>['HB']</t>
        </is>
      </c>
      <c r="G194" s="309" t="inlineStr">
        <is>
          <t>[-0.7659370677190784]</t>
        </is>
      </c>
      <c r="H194" s="309" t="inlineStr">
        <is>
          <t>[38.5, 106.0]</t>
        </is>
      </c>
    </row>
    <row r="195">
      <c r="A195" s="621" t="n">
        <v>193</v>
      </c>
      <c r="B195" s="309" t="inlineStr"/>
      <c r="C195" s="309" t="n">
        <v>165.0245773177242</v>
      </c>
      <c r="D195" s="309" t="inlineStr">
        <is>
          <t>{'Cu', 'ausf_czas', 'Mn', 'Mo', 'aust_czas', 'Ni', 'grubosc', 'ausf_temp'}</t>
        </is>
      </c>
      <c r="E195" s="309" t="n">
        <v>15</v>
      </c>
      <c r="F195" s="309" t="inlineStr">
        <is>
          <t>['A5', 'HB']</t>
        </is>
      </c>
      <c r="G195" s="309" t="inlineStr">
        <is>
          <t>[0.8521397031992185, -0.9016347658950483]</t>
        </is>
      </c>
      <c r="H195" s="309" t="inlineStr">
        <is>
          <t>[38.5, 142.0]</t>
        </is>
      </c>
    </row>
    <row r="196">
      <c r="A196" s="621" t="n">
        <v>194</v>
      </c>
      <c r="B196" s="309" t="inlineStr"/>
      <c r="C196" s="309" t="n">
        <v>135.7528292322963</v>
      </c>
      <c r="D196" s="309" t="inlineStr">
        <is>
          <t>{'Cu', 'ausf_czas', 'Mn', 'Mo', 'aust_czas', 'Ni', 'grubosc', 'ausf_temp'}</t>
        </is>
      </c>
      <c r="E196" s="309" t="n">
        <v>15</v>
      </c>
      <c r="F196" s="309" t="inlineStr">
        <is>
          <t>['A5', 'HB']</t>
        </is>
      </c>
      <c r="G196" s="309" t="inlineStr">
        <is>
          <t>[0.8521397031992185, -0.9016347658950485]</t>
        </is>
      </c>
      <c r="H196" s="309" t="inlineStr">
        <is>
          <t>[38.5, 142.0]</t>
        </is>
      </c>
    </row>
    <row r="197">
      <c r="A197" s="621" t="n">
        <v>195</v>
      </c>
      <c r="B197" s="309" t="inlineStr"/>
      <c r="C197" s="309" t="n">
        <v>140.7680392374504</v>
      </c>
      <c r="D197" s="309" t="inlineStr">
        <is>
          <t>{'Cu', 'ausf_czas', 'Mn', 'Mo', 'aust_czas', 'Ni', 'grubosc', 'ausf_temp'}</t>
        </is>
      </c>
      <c r="E197" s="309" t="n">
        <v>16</v>
      </c>
      <c r="F197" s="309" t="inlineStr">
        <is>
          <t>['A5', 'HB']</t>
        </is>
      </c>
      <c r="G197" s="309" t="inlineStr">
        <is>
          <t>[0.8355592152766513, -0.8597574423024557]</t>
        </is>
      </c>
      <c r="H197" s="309" t="inlineStr">
        <is>
          <t>[38.5, 142.0]</t>
        </is>
      </c>
    </row>
    <row r="198">
      <c r="A198" s="621" t="n">
        <v>196</v>
      </c>
      <c r="B198" s="309" t="inlineStr"/>
      <c r="C198" s="309" t="n">
        <v>128.9301329636523</v>
      </c>
      <c r="D198" s="309" t="inlineStr">
        <is>
          <t>{'Cu', 'ausf_czas', 'Mn', 'Mo', 'aust_czas', 'Ni', 'grubosc', 'ausf_temp'}</t>
        </is>
      </c>
      <c r="E198" s="309" t="n">
        <v>15</v>
      </c>
      <c r="F198" s="309" t="inlineStr">
        <is>
          <t>['A5', 'HB']</t>
        </is>
      </c>
      <c r="G198" s="309" t="inlineStr">
        <is>
          <t>[0.8472302756915735, -0.8568051387699445]</t>
        </is>
      </c>
      <c r="H198" s="309" t="inlineStr">
        <is>
          <t>[38.5, 142.0]</t>
        </is>
      </c>
    </row>
    <row r="199">
      <c r="A199" s="621" t="n">
        <v>197</v>
      </c>
      <c r="B199" s="309" t="inlineStr"/>
      <c r="C199" s="309" t="n">
        <v>45.56928956921229</v>
      </c>
      <c r="D199" s="309" t="inlineStr">
        <is>
          <t>{'Cu', 'ausf_czas', 'Mn', 'Mo', 'aust_czas', 'Ni', 'grubosc', 'ausf_temp'}</t>
        </is>
      </c>
      <c r="E199" s="309" t="n">
        <v>15</v>
      </c>
      <c r="F199" s="309" t="inlineStr">
        <is>
          <t>['HB']</t>
        </is>
      </c>
      <c r="G199" s="309" t="inlineStr">
        <is>
          <t>[-0.8160471964628776]</t>
        </is>
      </c>
      <c r="H199" s="309" t="inlineStr">
        <is>
          <t>[40.1, 142.0]</t>
        </is>
      </c>
    </row>
    <row r="200">
      <c r="A200" s="621" t="n">
        <v>198</v>
      </c>
      <c r="B200" s="309" t="inlineStr"/>
      <c r="C200" s="309" t="n">
        <v>106.1459286457304</v>
      </c>
      <c r="D200" s="309" t="inlineStr">
        <is>
          <t>{'Cu', 'ausf_czas', 'Mn', 'Mo', 'aust_czas', 'Ni', 'grubosc', 'ausf_temp'}</t>
        </is>
      </c>
      <c r="E200" s="309" t="n">
        <v>16</v>
      </c>
      <c r="F200" s="309" t="inlineStr">
        <is>
          <t>['HB']</t>
        </is>
      </c>
      <c r="G200" s="309" t="inlineStr">
        <is>
          <t>[-0.854720929024152]</t>
        </is>
      </c>
      <c r="H200" s="309" t="inlineStr">
        <is>
          <t>[43.0, 142.0]</t>
        </is>
      </c>
    </row>
    <row r="201">
      <c r="A201" s="621" t="n">
        <v>199</v>
      </c>
      <c r="B201" s="309" t="inlineStr"/>
      <c r="C201" s="309" t="n">
        <v>129.6384816128832</v>
      </c>
      <c r="D201" s="309" t="inlineStr">
        <is>
          <t>{'Cu', 'ausf_czas', 'Mn', 'Mo', 'aust_czas', 'Ni', 'grubosc', 'ausf_temp'}</t>
        </is>
      </c>
      <c r="E201" s="309" t="n">
        <v>15</v>
      </c>
      <c r="F201" s="309" t="inlineStr">
        <is>
          <t>['A5']</t>
        </is>
      </c>
      <c r="G201" s="309" t="inlineStr">
        <is>
          <t>[-0.7690728008123475]</t>
        </is>
      </c>
      <c r="H201" s="309" t="inlineStr">
        <is>
          <t>[67.0, 142.0]</t>
        </is>
      </c>
    </row>
    <row r="202">
      <c r="A202" s="621" t="n">
        <v>200</v>
      </c>
      <c r="B202" s="309" t="inlineStr"/>
      <c r="C202" s="309" t="n">
        <v>125.7451851726109</v>
      </c>
      <c r="D202" s="309" t="inlineStr">
        <is>
          <t>{'Cu', 'ausf_czas', 'Mn', 'Mo', 'aust_czas', 'Ni', 'grubosc', 'ausf_temp'}</t>
        </is>
      </c>
      <c r="E202" s="309" t="n">
        <v>15</v>
      </c>
      <c r="F202" s="309" t="inlineStr">
        <is>
          <t>['A5']</t>
        </is>
      </c>
      <c r="G202" s="309" t="inlineStr">
        <is>
          <t>[-0.7690728008123475]</t>
        </is>
      </c>
      <c r="H202" s="309" t="inlineStr">
        <is>
          <t>[67.0, 142.0]</t>
        </is>
      </c>
    </row>
    <row r="203">
      <c r="A203" s="621" t="n">
        <v>201</v>
      </c>
      <c r="B203" s="309" t="inlineStr"/>
      <c r="C203" s="309" t="inlineStr"/>
      <c r="D203" s="309" t="inlineStr"/>
      <c r="E203" s="309" t="inlineStr"/>
      <c r="F203" s="309" t="inlineStr"/>
      <c r="G203" s="309" t="inlineStr"/>
      <c r="H203" s="309" t="inlineStr"/>
    </row>
    <row r="204">
      <c r="A204" s="621" t="n">
        <v>202</v>
      </c>
      <c r="B204" s="309" t="inlineStr"/>
      <c r="C204" s="309" t="inlineStr"/>
      <c r="D204" s="309" t="inlineStr"/>
      <c r="E204" s="309" t="inlineStr"/>
      <c r="F204" s="309" t="inlineStr"/>
      <c r="G204" s="309" t="inlineStr"/>
      <c r="H204" s="309" t="inlineStr"/>
    </row>
    <row r="205">
      <c r="A205" s="621" t="n">
        <v>203</v>
      </c>
      <c r="B205" s="309" t="inlineStr"/>
      <c r="C205" s="309" t="inlineStr"/>
      <c r="D205" s="309" t="inlineStr"/>
      <c r="E205" s="309" t="inlineStr"/>
      <c r="F205" s="309" t="inlineStr"/>
      <c r="G205" s="309" t="inlineStr"/>
      <c r="H205" s="309" t="inlineStr"/>
    </row>
    <row r="206">
      <c r="A206" s="621" t="n">
        <v>204</v>
      </c>
      <c r="B206" s="309" t="inlineStr"/>
      <c r="C206" s="309" t="n">
        <v>122.7748923251779</v>
      </c>
      <c r="D206" s="309" t="inlineStr">
        <is>
          <t>{'Cu', 'ausf_czas', 'Mn', 'Mo', 'aust_czas', 'Ni', 'grubosc', 'ausf_temp'}</t>
        </is>
      </c>
      <c r="E206" s="309" t="n">
        <v>17</v>
      </c>
      <c r="F206" s="309" t="inlineStr">
        <is>
          <t>['aust_temp']</t>
        </is>
      </c>
      <c r="G206" s="309" t="inlineStr">
        <is>
          <t>[-0.7873505094691433]</t>
        </is>
      </c>
      <c r="H206" s="309" t="inlineStr">
        <is>
          <t>[12.2, 255.5]</t>
        </is>
      </c>
    </row>
    <row r="207">
      <c r="A207" s="621" t="n">
        <v>205</v>
      </c>
      <c r="B207" s="309" t="inlineStr"/>
      <c r="C207" s="309" t="inlineStr"/>
      <c r="D207" s="309" t="inlineStr"/>
      <c r="E207" s="309" t="inlineStr"/>
      <c r="F207" s="309" t="inlineStr"/>
      <c r="G207" s="309" t="inlineStr"/>
      <c r="H207" s="309" t="inlineStr"/>
    </row>
    <row r="208">
      <c r="A208" s="621" t="n">
        <v>206</v>
      </c>
      <c r="B208" s="309" t="inlineStr"/>
      <c r="C208" s="309" t="n">
        <v>62.27113579336451</v>
      </c>
      <c r="D208" s="309" t="inlineStr">
        <is>
          <t>{'Cu', 'ausf_czas', 'Mn', 'Mo', 'aust_czas', 'Ni', 'grubosc', 'ausf_temp'}</t>
        </is>
      </c>
      <c r="E208" s="309" t="n">
        <v>18</v>
      </c>
      <c r="F208" s="309" t="inlineStr">
        <is>
          <t>['A5']</t>
        </is>
      </c>
      <c r="G208" s="309" t="inlineStr">
        <is>
          <t>[0.7078303962853656]</t>
        </is>
      </c>
      <c r="H208" s="309" t="inlineStr">
        <is>
          <t>[38.5, 123.6]</t>
        </is>
      </c>
    </row>
    <row r="209">
      <c r="A209" s="621" t="n">
        <v>207</v>
      </c>
      <c r="B209" s="309" t="inlineStr"/>
      <c r="C209" s="309" t="inlineStr"/>
      <c r="D209" s="309" t="inlineStr"/>
      <c r="E209" s="309" t="inlineStr"/>
      <c r="F209" s="309" t="inlineStr"/>
      <c r="G209" s="309" t="inlineStr"/>
      <c r="H209" s="309" t="inlineStr"/>
    </row>
    <row r="210">
      <c r="A210" s="621" t="n">
        <v>208</v>
      </c>
      <c r="B210" s="309" t="inlineStr"/>
      <c r="C210" s="309" t="inlineStr"/>
      <c r="D210" s="309" t="inlineStr"/>
      <c r="E210" s="309" t="inlineStr"/>
      <c r="F210" s="309" t="inlineStr"/>
      <c r="G210" s="309" t="inlineStr"/>
      <c r="H210" s="309" t="inlineStr"/>
    </row>
    <row r="211">
      <c r="A211" s="621" t="n">
        <v>209</v>
      </c>
      <c r="B211" s="309" t="inlineStr"/>
      <c r="C211" s="309" t="inlineStr"/>
      <c r="D211" s="309" t="inlineStr"/>
      <c r="E211" s="309" t="inlineStr"/>
      <c r="F211" s="309" t="inlineStr"/>
      <c r="G211" s="309" t="inlineStr"/>
      <c r="H211" s="309" t="inlineStr"/>
    </row>
    <row r="212">
      <c r="A212" s="621" t="n">
        <v>210</v>
      </c>
      <c r="B212" s="309" t="inlineStr"/>
      <c r="C212" s="309" t="n">
        <v>66.43989877217463</v>
      </c>
      <c r="D212" s="309" t="inlineStr">
        <is>
          <t>{'Cu', 'ausf_czas', 'Mn', 'Mo', 'aust_czas', 'Ni', 'grubosc', 'ausf_temp'}</t>
        </is>
      </c>
      <c r="E212" s="309" t="n">
        <v>15</v>
      </c>
      <c r="F212" s="309" t="inlineStr">
        <is>
          <t>['A5']</t>
        </is>
      </c>
      <c r="G212" s="309" t="inlineStr">
        <is>
          <t>[0.7248894602974234]</t>
        </is>
      </c>
      <c r="H212" s="309" t="inlineStr">
        <is>
          <t>[38.5, 123.6]</t>
        </is>
      </c>
    </row>
    <row r="213">
      <c r="A213" s="621" t="n">
        <v>211</v>
      </c>
      <c r="B213" s="309" t="inlineStr"/>
      <c r="C213" s="309" t="inlineStr"/>
      <c r="D213" s="309" t="inlineStr"/>
      <c r="E213" s="309" t="inlineStr"/>
      <c r="F213" s="309" t="inlineStr"/>
      <c r="G213" s="309" t="inlineStr"/>
      <c r="H213" s="309" t="inlineStr"/>
    </row>
    <row r="214">
      <c r="A214" s="621" t="n">
        <v>212</v>
      </c>
      <c r="B214" s="309" t="inlineStr"/>
      <c r="C214" s="309" t="inlineStr"/>
      <c r="D214" s="309" t="inlineStr"/>
      <c r="E214" s="309" t="inlineStr"/>
      <c r="F214" s="309" t="inlineStr"/>
      <c r="G214" s="309" t="inlineStr"/>
      <c r="H214" s="309" t="inlineStr"/>
    </row>
    <row r="215">
      <c r="A215" s="621" t="n">
        <v>213</v>
      </c>
      <c r="B215" s="309" t="inlineStr"/>
      <c r="C215" s="309" t="n">
        <v>106.4705808579881</v>
      </c>
      <c r="D215" s="309" t="inlineStr">
        <is>
          <t>{'Cu', 'ausf_czas', 'Mn', 'Mo', 'aust_czas', 'Ni', 'grubosc', 'ausf_temp'}</t>
        </is>
      </c>
      <c r="E215" s="309" t="n">
        <v>15</v>
      </c>
      <c r="F215" s="309" t="inlineStr">
        <is>
          <t>['aust_temp']</t>
        </is>
      </c>
      <c r="G215" s="309" t="inlineStr">
        <is>
          <t>[-0.8085007879404531]</t>
        </is>
      </c>
      <c r="H215" s="309" t="inlineStr">
        <is>
          <t>[12.2, 255.5]</t>
        </is>
      </c>
    </row>
    <row r="216">
      <c r="A216" s="621" t="n">
        <v>214</v>
      </c>
      <c r="B216" s="309" t="inlineStr"/>
      <c r="C216" s="309" t="n">
        <v>101.0131245122951</v>
      </c>
      <c r="D216" s="309" t="inlineStr">
        <is>
          <t>{'Cu', 'ausf_czas', 'Mn', 'Mo', 'aust_czas', 'Ni', 'grubosc', 'ausf_temp'}</t>
        </is>
      </c>
      <c r="E216" s="309" t="n">
        <v>19</v>
      </c>
      <c r="F216" s="309" t="inlineStr">
        <is>
          <t>['aust_temp']</t>
        </is>
      </c>
      <c r="G216" s="309" t="inlineStr">
        <is>
          <t>[-0.7670340258702335]</t>
        </is>
      </c>
      <c r="H216" s="309" t="inlineStr">
        <is>
          <t>[12.2, 255.5]</t>
        </is>
      </c>
    </row>
    <row r="217">
      <c r="A217" s="621" t="n">
        <v>215</v>
      </c>
      <c r="B217" s="309" t="inlineStr"/>
      <c r="C217" s="309" t="n">
        <v>110.0471852129746</v>
      </c>
      <c r="D217" s="309" t="inlineStr">
        <is>
          <t>{'Cu', 'ausf_czas', 'Mn', 'Mo', 'aust_czas', 'Ni', 'grubosc', 'ausf_temp'}</t>
        </is>
      </c>
      <c r="E217" s="309" t="n">
        <v>18</v>
      </c>
      <c r="F217" s="309" t="inlineStr">
        <is>
          <t>['aust_temp']</t>
        </is>
      </c>
      <c r="G217" s="309" t="inlineStr">
        <is>
          <t>[-0.7531033748322556]</t>
        </is>
      </c>
      <c r="H217" s="309" t="inlineStr">
        <is>
          <t>[12.2, 255.5]</t>
        </is>
      </c>
    </row>
    <row r="218">
      <c r="A218" s="621" t="n">
        <v>216</v>
      </c>
      <c r="B218" s="309" t="inlineStr"/>
      <c r="C218" s="309" t="n">
        <v>100.38133325008</v>
      </c>
      <c r="D218" s="309" t="inlineStr">
        <is>
          <t>{'Cu', 'ausf_czas', 'Mn', 'Mo', 'aust_czas', 'Ni', 'grubosc', 'ausf_temp'}</t>
        </is>
      </c>
      <c r="E218" s="309" t="n">
        <v>16</v>
      </c>
      <c r="F218" s="309" t="inlineStr">
        <is>
          <t>['aust_temp']</t>
        </is>
      </c>
      <c r="G218" s="309" t="inlineStr">
        <is>
          <t>[-0.7097486062523527]</t>
        </is>
      </c>
      <c r="H218" s="309" t="inlineStr">
        <is>
          <t>[12.2, 237.2]</t>
        </is>
      </c>
    </row>
    <row r="219">
      <c r="A219" s="621" t="n">
        <v>217</v>
      </c>
      <c r="B219" s="309" t="inlineStr"/>
      <c r="C219" s="309" t="inlineStr"/>
      <c r="D219" s="309" t="inlineStr"/>
      <c r="E219" s="309" t="inlineStr"/>
      <c r="F219" s="309" t="inlineStr"/>
      <c r="G219" s="309" t="inlineStr"/>
      <c r="H219" s="309" t="inlineStr"/>
    </row>
    <row r="220">
      <c r="A220" s="621" t="n">
        <v>218</v>
      </c>
      <c r="B220" s="309" t="inlineStr"/>
      <c r="C220" s="309" t="inlineStr"/>
      <c r="D220" s="309" t="inlineStr"/>
      <c r="E220" s="309" t="inlineStr"/>
      <c r="F220" s="309" t="inlineStr"/>
      <c r="G220" s="309" t="inlineStr"/>
      <c r="H220" s="309" t="inlineStr"/>
    </row>
    <row r="221">
      <c r="A221" s="621" t="n">
        <v>219</v>
      </c>
      <c r="B221" s="309" t="inlineStr"/>
      <c r="C221" s="309" t="inlineStr"/>
      <c r="D221" s="309" t="inlineStr"/>
      <c r="E221" s="309" t="inlineStr"/>
      <c r="F221" s="309" t="inlineStr"/>
      <c r="G221" s="309" t="inlineStr"/>
      <c r="H221" s="309" t="inlineStr"/>
    </row>
    <row r="222">
      <c r="A222" s="621" t="n">
        <v>220</v>
      </c>
      <c r="B222" s="309" t="inlineStr"/>
      <c r="C222" s="309" t="inlineStr"/>
      <c r="D222" s="309" t="inlineStr"/>
      <c r="E222" s="309" t="inlineStr"/>
      <c r="F222" s="309" t="inlineStr"/>
      <c r="G222" s="309" t="inlineStr"/>
      <c r="H222" s="309" t="inlineStr"/>
    </row>
    <row r="223">
      <c r="A223" s="621" t="n">
        <v>221</v>
      </c>
      <c r="B223" s="309" t="inlineStr"/>
      <c r="C223" s="309" t="inlineStr"/>
      <c r="D223" s="309" t="inlineStr"/>
      <c r="E223" s="309" t="inlineStr"/>
      <c r="F223" s="309" t="inlineStr"/>
      <c r="G223" s="309" t="inlineStr"/>
      <c r="H223" s="309" t="inlineStr"/>
    </row>
    <row r="224">
      <c r="A224" s="621" t="n">
        <v>222</v>
      </c>
      <c r="B224" s="309" t="inlineStr"/>
      <c r="C224" s="309" t="inlineStr"/>
      <c r="D224" s="309" t="inlineStr"/>
      <c r="E224" s="309" t="inlineStr"/>
      <c r="F224" s="309" t="inlineStr"/>
      <c r="G224" s="309" t="inlineStr"/>
      <c r="H224" s="309" t="inlineStr"/>
    </row>
    <row r="225">
      <c r="A225" s="621" t="n">
        <v>223</v>
      </c>
      <c r="B225" s="309" t="inlineStr"/>
      <c r="C225" s="309" t="inlineStr"/>
      <c r="D225" s="309" t="inlineStr"/>
      <c r="E225" s="309" t="inlineStr"/>
      <c r="F225" s="309" t="inlineStr"/>
      <c r="G225" s="309" t="inlineStr"/>
      <c r="H225" s="309" t="inlineStr"/>
    </row>
    <row r="226">
      <c r="A226" s="621" t="n">
        <v>224</v>
      </c>
      <c r="B226" s="309" t="inlineStr"/>
      <c r="C226" s="309" t="inlineStr"/>
      <c r="D226" s="309" t="inlineStr"/>
      <c r="E226" s="309" t="inlineStr"/>
      <c r="F226" s="309" t="inlineStr"/>
      <c r="G226" s="309" t="inlineStr"/>
      <c r="H226" s="309" t="inlineStr"/>
    </row>
    <row r="227">
      <c r="A227" s="621" t="n">
        <v>225</v>
      </c>
      <c r="B227" s="309" t="inlineStr"/>
      <c r="C227" s="309" t="inlineStr"/>
      <c r="D227" s="309" t="inlineStr"/>
      <c r="E227" s="309" t="inlineStr"/>
      <c r="F227" s="309" t="inlineStr"/>
      <c r="G227" s="309" t="inlineStr"/>
      <c r="H227" s="309" t="inlineStr"/>
    </row>
    <row r="228">
      <c r="A228" s="621" t="n">
        <v>226</v>
      </c>
      <c r="B228" s="309" t="inlineStr"/>
      <c r="C228" s="309" t="inlineStr"/>
      <c r="D228" s="309" t="inlineStr"/>
      <c r="E228" s="309" t="inlineStr"/>
      <c r="F228" s="309" t="inlineStr"/>
      <c r="G228" s="309" t="inlineStr"/>
      <c r="H228" s="309" t="inlineStr"/>
    </row>
    <row r="229">
      <c r="A229" s="621" t="n">
        <v>227</v>
      </c>
      <c r="B229" s="309" t="inlineStr"/>
      <c r="C229" s="309" t="inlineStr"/>
      <c r="D229" s="309" t="inlineStr"/>
      <c r="E229" s="309" t="inlineStr"/>
      <c r="F229" s="309" t="inlineStr"/>
      <c r="G229" s="309" t="inlineStr"/>
      <c r="H229" s="309" t="inlineStr"/>
    </row>
    <row r="230">
      <c r="A230" s="621" t="n">
        <v>228</v>
      </c>
      <c r="B230" s="309" t="inlineStr"/>
      <c r="C230" s="309" t="inlineStr"/>
      <c r="D230" s="309" t="inlineStr"/>
      <c r="E230" s="309" t="inlineStr"/>
      <c r="F230" s="309" t="inlineStr"/>
      <c r="G230" s="309" t="inlineStr"/>
      <c r="H230" s="309" t="inlineStr"/>
    </row>
    <row r="231">
      <c r="A231" s="621" t="n">
        <v>229</v>
      </c>
      <c r="B231" s="309" t="inlineStr"/>
      <c r="C231" s="309" t="inlineStr"/>
      <c r="D231" s="309" t="inlineStr"/>
      <c r="E231" s="309" t="inlineStr"/>
      <c r="F231" s="309" t="inlineStr"/>
      <c r="G231" s="309" t="inlineStr"/>
      <c r="H231" s="309" t="inlineStr"/>
    </row>
    <row r="232">
      <c r="A232" s="621" t="n">
        <v>230</v>
      </c>
      <c r="B232" s="309" t="n">
        <v>228</v>
      </c>
      <c r="C232" s="309" t="n">
        <v>228</v>
      </c>
      <c r="D232" s="309" t="inlineStr"/>
      <c r="E232" s="309" t="inlineStr"/>
      <c r="F232" s="309" t="inlineStr"/>
      <c r="G232" s="309" t="inlineStr"/>
      <c r="H232" s="309" t="inlineStr"/>
    </row>
    <row r="233">
      <c r="A233" s="621" t="n">
        <v>231</v>
      </c>
      <c r="B233" s="309" t="n">
        <v>255.5</v>
      </c>
      <c r="C233" s="309" t="n">
        <v>255.5</v>
      </c>
      <c r="D233" s="309" t="inlineStr"/>
      <c r="E233" s="309" t="inlineStr"/>
      <c r="F233" s="309" t="inlineStr"/>
      <c r="G233" s="309" t="inlineStr"/>
      <c r="H233" s="309" t="inlineStr"/>
    </row>
    <row r="234">
      <c r="A234" s="621" t="n">
        <v>232</v>
      </c>
      <c r="B234" s="309" t="n">
        <v>127.3</v>
      </c>
      <c r="C234" s="309" t="n">
        <v>127.3</v>
      </c>
      <c r="D234" s="309" t="inlineStr"/>
      <c r="E234" s="309" t="inlineStr"/>
      <c r="F234" s="309" t="inlineStr"/>
      <c r="G234" s="309" t="inlineStr"/>
      <c r="H234" s="309" t="inlineStr"/>
    </row>
    <row r="235">
      <c r="A235" s="621" t="n">
        <v>233</v>
      </c>
      <c r="B235" s="309" t="n">
        <v>114.4</v>
      </c>
      <c r="C235" s="309" t="n">
        <v>114.4</v>
      </c>
      <c r="D235" s="309" t="inlineStr"/>
      <c r="E235" s="309" t="inlineStr"/>
      <c r="F235" s="309" t="inlineStr"/>
      <c r="G235" s="309" t="inlineStr"/>
      <c r="H235" s="309" t="inlineStr"/>
    </row>
    <row r="236">
      <c r="A236" s="621" t="n">
        <v>234</v>
      </c>
      <c r="B236" s="309" t="n">
        <v>237.2</v>
      </c>
      <c r="C236" s="309" t="n">
        <v>237.2</v>
      </c>
      <c r="D236" s="309" t="inlineStr"/>
      <c r="E236" s="309" t="inlineStr"/>
      <c r="F236" s="309" t="inlineStr"/>
      <c r="G236" s="309" t="inlineStr"/>
      <c r="H236" s="309" t="inlineStr"/>
    </row>
    <row r="237">
      <c r="A237" s="621" t="n">
        <v>235</v>
      </c>
      <c r="B237" s="309" t="n">
        <v>174.6</v>
      </c>
      <c r="C237" s="309" t="n">
        <v>174.6</v>
      </c>
      <c r="D237" s="309" t="inlineStr"/>
      <c r="E237" s="309" t="inlineStr"/>
      <c r="F237" s="309" t="inlineStr"/>
      <c r="G237" s="309" t="inlineStr"/>
      <c r="H237" s="309" t="inlineStr"/>
    </row>
    <row r="238">
      <c r="A238" s="621" t="n">
        <v>236</v>
      </c>
      <c r="B238" s="309" t="n">
        <v>182.5</v>
      </c>
      <c r="C238" s="309" t="n">
        <v>182.5</v>
      </c>
      <c r="D238" s="309" t="inlineStr"/>
      <c r="E238" s="309" t="inlineStr"/>
      <c r="F238" s="309" t="inlineStr"/>
      <c r="G238" s="309" t="inlineStr"/>
      <c r="H238" s="309" t="inlineStr"/>
    </row>
    <row r="239">
      <c r="A239" s="621" t="n">
        <v>237</v>
      </c>
      <c r="B239" s="309" t="n">
        <v>207.9</v>
      </c>
      <c r="C239" s="309" t="n">
        <v>207.9</v>
      </c>
      <c r="D239" s="309" t="inlineStr"/>
      <c r="E239" s="309" t="inlineStr"/>
      <c r="F239" s="309" t="inlineStr"/>
      <c r="G239" s="309" t="inlineStr"/>
      <c r="H239" s="309" t="inlineStr"/>
    </row>
    <row r="240">
      <c r="A240" s="621" t="n">
        <v>238</v>
      </c>
      <c r="B240" s="309" t="n">
        <v>133.8</v>
      </c>
      <c r="C240" s="309" t="n">
        <v>133.8</v>
      </c>
      <c r="D240" s="309" t="inlineStr"/>
      <c r="E240" s="309" t="inlineStr"/>
      <c r="F240" s="309" t="inlineStr"/>
      <c r="G240" s="309" t="inlineStr"/>
      <c r="H240" s="309" t="inlineStr"/>
    </row>
    <row r="241">
      <c r="A241" s="621" t="n">
        <v>239</v>
      </c>
      <c r="B241" s="309" t="n">
        <v>99.40000000000001</v>
      </c>
      <c r="C241" s="309" t="n">
        <v>99.40000000000001</v>
      </c>
      <c r="D241" s="309" t="inlineStr"/>
      <c r="E241" s="309" t="inlineStr"/>
      <c r="F241" s="309" t="inlineStr"/>
      <c r="G241" s="309" t="inlineStr"/>
      <c r="H241" s="309" t="inlineStr"/>
    </row>
    <row r="242">
      <c r="A242" s="621" t="n">
        <v>240</v>
      </c>
      <c r="B242" s="309" t="n">
        <v>132</v>
      </c>
      <c r="C242" s="309" t="n">
        <v>132</v>
      </c>
      <c r="D242" s="309" t="inlineStr"/>
      <c r="E242" s="309" t="inlineStr"/>
      <c r="F242" s="309" t="inlineStr"/>
      <c r="G242" s="309" t="inlineStr"/>
      <c r="H242" s="309" t="inlineStr"/>
    </row>
    <row r="243">
      <c r="A243" s="621" t="n">
        <v>241</v>
      </c>
      <c r="B243" s="309" t="n">
        <v>145.7</v>
      </c>
      <c r="C243" s="309" t="n">
        <v>145.7</v>
      </c>
      <c r="D243" s="309" t="inlineStr"/>
      <c r="E243" s="309" t="inlineStr"/>
      <c r="F243" s="309" t="inlineStr"/>
      <c r="G243" s="309" t="inlineStr"/>
      <c r="H243" s="309" t="inlineStr"/>
    </row>
    <row r="244">
      <c r="A244" s="621" t="n">
        <v>242</v>
      </c>
      <c r="B244" s="309" t="n">
        <v>42.7</v>
      </c>
      <c r="C244" s="309" t="n">
        <v>42.7</v>
      </c>
      <c r="D244" s="309" t="inlineStr"/>
      <c r="E244" s="309" t="inlineStr"/>
      <c r="F244" s="309" t="inlineStr"/>
      <c r="G244" s="309" t="inlineStr"/>
      <c r="H244" s="309" t="inlineStr"/>
    </row>
    <row r="245">
      <c r="A245" s="621" t="n">
        <v>243</v>
      </c>
      <c r="B245" s="309" t="n">
        <v>30.3</v>
      </c>
      <c r="C245" s="309" t="n">
        <v>30.3</v>
      </c>
      <c r="D245" s="309" t="inlineStr"/>
      <c r="E245" s="309" t="inlineStr"/>
      <c r="F245" s="309" t="inlineStr"/>
      <c r="G245" s="309" t="inlineStr"/>
      <c r="H245" s="309" t="inlineStr"/>
    </row>
    <row r="246">
      <c r="A246" s="621" t="n">
        <v>244</v>
      </c>
      <c r="B246" s="309" t="n">
        <v>59.5</v>
      </c>
      <c r="C246" s="309" t="n">
        <v>59.5</v>
      </c>
      <c r="D246" s="309" t="inlineStr"/>
      <c r="E246" s="309" t="inlineStr"/>
      <c r="F246" s="309" t="inlineStr"/>
      <c r="G246" s="309" t="inlineStr"/>
      <c r="H246" s="309" t="inlineStr"/>
    </row>
    <row r="247">
      <c r="A247" s="621" t="n">
        <v>245</v>
      </c>
      <c r="B247" s="309" t="n">
        <v>55.6</v>
      </c>
      <c r="C247" s="309" t="n">
        <v>55.6</v>
      </c>
      <c r="D247" s="309" t="inlineStr"/>
      <c r="E247" s="309" t="inlineStr"/>
      <c r="F247" s="309" t="inlineStr"/>
      <c r="G247" s="309" t="inlineStr"/>
      <c r="H247" s="309" t="inlineStr"/>
    </row>
    <row r="248">
      <c r="A248" s="621" t="n">
        <v>246</v>
      </c>
      <c r="B248" s="309" t="n">
        <v>35.4</v>
      </c>
      <c r="C248" s="309" t="n">
        <v>35.4</v>
      </c>
      <c r="D248" s="309" t="inlineStr"/>
      <c r="E248" s="309" t="inlineStr"/>
      <c r="F248" s="309" t="inlineStr"/>
      <c r="G248" s="309" t="inlineStr"/>
      <c r="H248" s="309" t="inlineStr"/>
    </row>
    <row r="249">
      <c r="A249" s="621" t="n">
        <v>247</v>
      </c>
      <c r="B249" s="309" t="n">
        <v>61.4</v>
      </c>
      <c r="C249" s="309" t="n">
        <v>61.4</v>
      </c>
      <c r="D249" s="309" t="inlineStr"/>
      <c r="E249" s="309" t="inlineStr"/>
      <c r="F249" s="309" t="inlineStr"/>
      <c r="G249" s="309" t="inlineStr"/>
      <c r="H249" s="309" t="inlineStr"/>
    </row>
    <row r="250">
      <c r="A250" s="621" t="n">
        <v>248</v>
      </c>
      <c r="B250" s="309" t="n">
        <v>73.09999999999999</v>
      </c>
      <c r="C250" s="309" t="n">
        <v>73.09999999999999</v>
      </c>
      <c r="D250" s="309" t="inlineStr"/>
      <c r="E250" s="309" t="inlineStr"/>
      <c r="F250" s="309" t="inlineStr"/>
      <c r="G250" s="309" t="inlineStr"/>
      <c r="H250" s="309" t="inlineStr"/>
    </row>
    <row r="251">
      <c r="A251" s="621" t="n">
        <v>249</v>
      </c>
      <c r="B251" s="309" t="n">
        <v>36.4</v>
      </c>
      <c r="C251" s="309" t="n">
        <v>36.4</v>
      </c>
      <c r="D251" s="309" t="inlineStr"/>
      <c r="E251" s="309" t="inlineStr"/>
      <c r="F251" s="309" t="inlineStr"/>
      <c r="G251" s="309" t="inlineStr"/>
      <c r="H251" s="309" t="inlineStr"/>
    </row>
    <row r="252">
      <c r="A252" s="621" t="n">
        <v>250</v>
      </c>
      <c r="B252" s="309" t="n">
        <v>58.8</v>
      </c>
      <c r="C252" s="309" t="n">
        <v>58.8</v>
      </c>
      <c r="D252" s="309" t="inlineStr"/>
      <c r="E252" s="309" t="inlineStr"/>
      <c r="F252" s="309" t="inlineStr"/>
      <c r="G252" s="309" t="inlineStr"/>
      <c r="H252" s="309" t="inlineStr"/>
    </row>
    <row r="253">
      <c r="A253" s="621" t="n">
        <v>251</v>
      </c>
      <c r="B253" s="309" t="n">
        <v>84.5</v>
      </c>
      <c r="C253" s="309" t="n">
        <v>84.5</v>
      </c>
      <c r="D253" s="309" t="inlineStr"/>
      <c r="E253" s="309" t="inlineStr"/>
      <c r="F253" s="309" t="inlineStr"/>
      <c r="G253" s="309" t="inlineStr"/>
      <c r="H253" s="309" t="inlineStr"/>
    </row>
    <row r="254">
      <c r="A254" s="621" t="n">
        <v>252</v>
      </c>
      <c r="B254" s="309" t="n">
        <v>90.5</v>
      </c>
      <c r="C254" s="309" t="n">
        <v>90.5</v>
      </c>
      <c r="D254" s="309" t="inlineStr"/>
      <c r="E254" s="309" t="inlineStr"/>
      <c r="F254" s="309" t="inlineStr"/>
      <c r="G254" s="309" t="inlineStr"/>
      <c r="H254" s="309" t="inlineStr"/>
    </row>
    <row r="255">
      <c r="A255" s="621" t="n">
        <v>253</v>
      </c>
      <c r="B255" s="309" t="n">
        <v>114.5</v>
      </c>
      <c r="C255" s="309" t="n">
        <v>114.5</v>
      </c>
      <c r="D255" s="309" t="inlineStr"/>
      <c r="E255" s="309" t="inlineStr"/>
      <c r="F255" s="309" t="inlineStr"/>
      <c r="G255" s="309" t="inlineStr"/>
      <c r="H255" s="309" t="inlineStr"/>
    </row>
    <row r="256">
      <c r="A256" s="621" t="n">
        <v>254</v>
      </c>
      <c r="B256" s="309" t="n">
        <v>33.6</v>
      </c>
      <c r="C256" s="309" t="n">
        <v>33.6</v>
      </c>
      <c r="D256" s="309" t="inlineStr"/>
      <c r="E256" s="309" t="inlineStr"/>
      <c r="F256" s="309" t="inlineStr"/>
      <c r="G256" s="309" t="inlineStr"/>
      <c r="H256" s="309" t="inlineStr"/>
    </row>
    <row r="257">
      <c r="A257" s="621" t="n">
        <v>255</v>
      </c>
      <c r="B257" s="309" t="n">
        <v>31.2</v>
      </c>
      <c r="C257" s="309" t="n">
        <v>31.2</v>
      </c>
      <c r="D257" s="309" t="inlineStr"/>
      <c r="E257" s="309" t="inlineStr"/>
      <c r="F257" s="309" t="inlineStr"/>
      <c r="G257" s="309" t="inlineStr"/>
      <c r="H257" s="309" t="inlineStr"/>
    </row>
    <row r="258">
      <c r="A258" s="621" t="n">
        <v>256</v>
      </c>
      <c r="B258" s="309" t="n">
        <v>40.5</v>
      </c>
      <c r="C258" s="309" t="n">
        <v>40.5</v>
      </c>
      <c r="D258" s="309" t="inlineStr"/>
      <c r="E258" s="309" t="inlineStr"/>
      <c r="F258" s="309" t="inlineStr"/>
      <c r="G258" s="309" t="inlineStr"/>
      <c r="H258" s="309" t="inlineStr"/>
    </row>
    <row r="259">
      <c r="A259" s="621" t="n">
        <v>257</v>
      </c>
      <c r="B259" s="309" t="n">
        <v>50.3</v>
      </c>
      <c r="C259" s="309" t="n">
        <v>50.3</v>
      </c>
      <c r="D259" s="309" t="inlineStr"/>
      <c r="E259" s="309" t="inlineStr"/>
      <c r="F259" s="309" t="inlineStr"/>
      <c r="G259" s="309" t="inlineStr"/>
      <c r="H259" s="309" t="inlineStr"/>
    </row>
    <row r="260">
      <c r="A260" s="621" t="n">
        <v>258</v>
      </c>
      <c r="B260" s="309" t="n">
        <v>4.4</v>
      </c>
      <c r="C260" s="309" t="n">
        <v>4.4</v>
      </c>
      <c r="D260" s="309" t="inlineStr"/>
      <c r="E260" s="309" t="inlineStr"/>
      <c r="F260" s="309" t="inlineStr"/>
      <c r="G260" s="309" t="inlineStr"/>
      <c r="H260" s="309" t="inlineStr"/>
    </row>
    <row r="261">
      <c r="A261" s="621" t="n">
        <v>259</v>
      </c>
      <c r="B261" s="309" t="n">
        <v>12.4</v>
      </c>
      <c r="C261" s="309" t="n">
        <v>12.4</v>
      </c>
      <c r="D261" s="309" t="inlineStr"/>
      <c r="E261" s="309" t="inlineStr"/>
      <c r="F261" s="309" t="inlineStr"/>
      <c r="G261" s="309" t="inlineStr"/>
      <c r="H261" s="309" t="inlineStr"/>
    </row>
    <row r="262">
      <c r="A262" s="621" t="n">
        <v>260</v>
      </c>
      <c r="B262" s="309" t="n">
        <v>12.9</v>
      </c>
      <c r="C262" s="309" t="n">
        <v>12.9</v>
      </c>
      <c r="D262" s="309" t="inlineStr"/>
      <c r="E262" s="309" t="inlineStr"/>
      <c r="F262" s="309" t="inlineStr"/>
      <c r="G262" s="309" t="inlineStr"/>
      <c r="H262" s="309" t="inlineStr"/>
    </row>
    <row r="263">
      <c r="A263" s="621" t="n">
        <v>261</v>
      </c>
      <c r="B263" s="309" t="n">
        <v>16.4</v>
      </c>
      <c r="C263" s="309" t="n">
        <v>16.4</v>
      </c>
      <c r="D263" s="309" t="inlineStr"/>
      <c r="E263" s="309" t="inlineStr"/>
      <c r="F263" s="309" t="inlineStr"/>
      <c r="G263" s="309" t="inlineStr"/>
      <c r="H263" s="309" t="inlineStr"/>
    </row>
    <row r="264">
      <c r="A264" s="621" t="n">
        <v>262</v>
      </c>
      <c r="B264" s="309" t="n">
        <v>125</v>
      </c>
      <c r="C264" s="309" t="n">
        <v>125</v>
      </c>
      <c r="D264" s="309" t="inlineStr"/>
      <c r="E264" s="309" t="inlineStr"/>
      <c r="F264" s="309" t="inlineStr"/>
      <c r="G264" s="309" t="inlineStr"/>
      <c r="H264" s="309" t="inlineStr"/>
    </row>
    <row r="265">
      <c r="A265" s="621" t="n">
        <v>263</v>
      </c>
      <c r="B265" s="309" t="n">
        <v>157</v>
      </c>
      <c r="C265" s="309" t="n">
        <v>157</v>
      </c>
      <c r="D265" s="309" t="inlineStr"/>
      <c r="E265" s="309" t="inlineStr"/>
      <c r="F265" s="309" t="inlineStr"/>
      <c r="G265" s="309" t="inlineStr"/>
      <c r="H265" s="309" t="inlineStr"/>
    </row>
    <row r="266">
      <c r="A266" s="621" t="n">
        <v>264</v>
      </c>
      <c r="B266" s="309" t="n">
        <v>63</v>
      </c>
      <c r="C266" s="309" t="n">
        <v>63</v>
      </c>
      <c r="D266" s="309" t="inlineStr"/>
      <c r="E266" s="309" t="inlineStr"/>
      <c r="F266" s="309" t="inlineStr"/>
      <c r="G266" s="309" t="inlineStr"/>
      <c r="H266" s="309" t="inlineStr"/>
    </row>
    <row r="267">
      <c r="A267" s="621" t="n">
        <v>265</v>
      </c>
      <c r="B267" s="309" t="n">
        <v>148</v>
      </c>
      <c r="C267" s="309" t="n">
        <v>148</v>
      </c>
      <c r="D267" s="309" t="inlineStr"/>
      <c r="E267" s="309" t="inlineStr"/>
      <c r="F267" s="309" t="inlineStr"/>
      <c r="G267" s="309" t="inlineStr"/>
      <c r="H267" s="309" t="inlineStr"/>
    </row>
    <row r="268">
      <c r="A268" s="621" t="n">
        <v>266</v>
      </c>
      <c r="B268" s="309" t="n">
        <v>70.09999999999999</v>
      </c>
      <c r="C268" s="309" t="n">
        <v>70.09999999999999</v>
      </c>
      <c r="D268" s="309" t="inlineStr"/>
      <c r="E268" s="309" t="inlineStr"/>
      <c r="F268" s="309" t="inlineStr"/>
      <c r="G268" s="309" t="inlineStr"/>
      <c r="H268" s="309" t="inlineStr"/>
    </row>
    <row r="269">
      <c r="A269" s="621" t="n">
        <v>267</v>
      </c>
      <c r="B269" s="309" t="n">
        <v>57</v>
      </c>
      <c r="C269" s="309" t="n">
        <v>57</v>
      </c>
      <c r="D269" s="309" t="inlineStr"/>
      <c r="E269" s="309" t="inlineStr"/>
      <c r="F269" s="309" t="inlineStr"/>
      <c r="G269" s="309" t="inlineStr"/>
      <c r="H269" s="309" t="inlineStr"/>
    </row>
    <row r="270">
      <c r="A270" s="621" t="n">
        <v>268</v>
      </c>
      <c r="B270" s="309" t="n">
        <v>38.5</v>
      </c>
      <c r="C270" s="309" t="n">
        <v>38.5</v>
      </c>
      <c r="D270" s="309" t="inlineStr"/>
      <c r="E270" s="309" t="inlineStr"/>
      <c r="F270" s="309" t="inlineStr"/>
      <c r="G270" s="309" t="inlineStr"/>
      <c r="H270" s="309" t="inlineStr"/>
    </row>
    <row r="271">
      <c r="A271" s="621" t="n">
        <v>269</v>
      </c>
      <c r="B271" s="309" t="n">
        <v>143</v>
      </c>
      <c r="C271" s="309" t="n">
        <v>143</v>
      </c>
      <c r="D271" s="309" t="inlineStr"/>
      <c r="E271" s="309" t="inlineStr"/>
      <c r="F271" s="309" t="inlineStr"/>
      <c r="G271" s="309" t="inlineStr"/>
      <c r="H271" s="309" t="inlineStr"/>
    </row>
    <row r="272">
      <c r="A272" s="621" t="n">
        <v>270</v>
      </c>
      <c r="B272" s="309" t="n">
        <v>98.59999999999999</v>
      </c>
      <c r="C272" s="309" t="n">
        <v>98.59999999999999</v>
      </c>
      <c r="D272" s="309" t="inlineStr"/>
      <c r="E272" s="309" t="inlineStr"/>
      <c r="F272" s="309" t="inlineStr"/>
      <c r="G272" s="309" t="inlineStr"/>
      <c r="H272" s="309" t="inlineStr"/>
    </row>
    <row r="273">
      <c r="A273" s="621" t="n">
        <v>271</v>
      </c>
      <c r="B273" s="309" t="n">
        <v>70.8</v>
      </c>
      <c r="C273" s="309" t="n">
        <v>70.8</v>
      </c>
      <c r="D273" s="309" t="inlineStr"/>
      <c r="E273" s="309" t="inlineStr"/>
      <c r="F273" s="309" t="inlineStr"/>
      <c r="G273" s="309" t="inlineStr"/>
      <c r="H273" s="309" t="inlineStr"/>
    </row>
    <row r="274">
      <c r="A274" s="621" t="n">
        <v>272</v>
      </c>
      <c r="B274" s="309" t="inlineStr"/>
      <c r="C274" s="309" t="inlineStr"/>
      <c r="D274" s="309" t="inlineStr"/>
      <c r="E274" s="309" t="inlineStr"/>
      <c r="F274" s="309" t="inlineStr"/>
      <c r="G274" s="309" t="inlineStr"/>
      <c r="H274" s="309" t="inlineStr"/>
    </row>
    <row r="275">
      <c r="A275" s="621" t="n">
        <v>273</v>
      </c>
      <c r="B275" s="309" t="inlineStr"/>
      <c r="C275" s="309" t="inlineStr"/>
      <c r="D275" s="309" t="inlineStr"/>
      <c r="E275" s="309" t="inlineStr"/>
      <c r="F275" s="309" t="inlineStr"/>
      <c r="G275" s="309" t="inlineStr"/>
      <c r="H275" s="309" t="inlineStr"/>
    </row>
    <row r="276">
      <c r="A276" s="621" t="n">
        <v>274</v>
      </c>
      <c r="B276" s="309" t="inlineStr"/>
      <c r="C276" s="309" t="inlineStr"/>
      <c r="D276" s="309" t="inlineStr"/>
      <c r="E276" s="309" t="inlineStr"/>
      <c r="F276" s="309" t="inlineStr"/>
      <c r="G276" s="309" t="inlineStr"/>
      <c r="H276" s="309" t="inlineStr"/>
    </row>
    <row r="277">
      <c r="A277" s="621" t="n">
        <v>275</v>
      </c>
      <c r="B277" s="309" t="inlineStr"/>
      <c r="C277" s="309" t="inlineStr"/>
      <c r="D277" s="309" t="inlineStr"/>
      <c r="E277" s="309" t="inlineStr"/>
      <c r="F277" s="309" t="inlineStr"/>
      <c r="G277" s="309" t="inlineStr"/>
      <c r="H277" s="309" t="inlineStr"/>
    </row>
    <row r="278">
      <c r="A278" s="621" t="n">
        <v>276</v>
      </c>
      <c r="B278" s="309" t="inlineStr"/>
      <c r="C278" s="309" t="inlineStr"/>
      <c r="D278" s="309" t="inlineStr"/>
      <c r="E278" s="309" t="inlineStr"/>
      <c r="F278" s="309" t="inlineStr"/>
      <c r="G278" s="309" t="inlineStr"/>
      <c r="H278" s="309" t="inlineStr"/>
    </row>
    <row r="279">
      <c r="A279" s="621" t="n">
        <v>277</v>
      </c>
      <c r="B279" s="309" t="inlineStr"/>
      <c r="C279" s="309" t="inlineStr"/>
      <c r="D279" s="309" t="inlineStr"/>
      <c r="E279" s="309" t="inlineStr"/>
      <c r="F279" s="309" t="inlineStr"/>
      <c r="G279" s="309" t="inlineStr"/>
      <c r="H279" s="309" t="inlineStr"/>
    </row>
    <row r="280">
      <c r="A280" s="621" t="n">
        <v>278</v>
      </c>
      <c r="B280" s="309" t="n">
        <v>84</v>
      </c>
      <c r="C280" s="309" t="n">
        <v>84</v>
      </c>
      <c r="D280" s="309" t="inlineStr"/>
      <c r="E280" s="309" t="inlineStr"/>
      <c r="F280" s="309" t="inlineStr"/>
      <c r="G280" s="309" t="inlineStr"/>
      <c r="H280" s="309" t="inlineStr"/>
    </row>
    <row r="281">
      <c r="A281" s="621" t="n">
        <v>279</v>
      </c>
      <c r="B281" s="309" t="n">
        <v>85.5</v>
      </c>
      <c r="C281" s="309" t="n">
        <v>85.5</v>
      </c>
      <c r="D281" s="309" t="inlineStr"/>
      <c r="E281" s="309" t="inlineStr"/>
      <c r="F281" s="309" t="inlineStr"/>
      <c r="G281" s="309" t="inlineStr"/>
      <c r="H281" s="309" t="inlineStr"/>
    </row>
    <row r="282">
      <c r="A282" s="621" t="n">
        <v>280</v>
      </c>
      <c r="B282" s="309" t="n">
        <v>87</v>
      </c>
      <c r="C282" s="309" t="n">
        <v>87</v>
      </c>
      <c r="D282" s="309" t="inlineStr"/>
      <c r="E282" s="309" t="inlineStr"/>
      <c r="F282" s="309" t="inlineStr"/>
      <c r="G282" s="309" t="inlineStr"/>
      <c r="H282" s="309" t="inlineStr"/>
    </row>
    <row r="283">
      <c r="A283" s="621" t="n">
        <v>281</v>
      </c>
      <c r="B283" s="309" t="n">
        <v>94</v>
      </c>
      <c r="C283" s="309" t="n">
        <v>94</v>
      </c>
      <c r="D283" s="309" t="inlineStr"/>
      <c r="E283" s="309" t="inlineStr"/>
      <c r="F283" s="309" t="inlineStr"/>
      <c r="G283" s="309" t="inlineStr"/>
      <c r="H283" s="309" t="inlineStr"/>
    </row>
    <row r="284">
      <c r="A284" s="621" t="n">
        <v>282</v>
      </c>
      <c r="B284" s="309" t="n">
        <v>78.5</v>
      </c>
      <c r="C284" s="309" t="n">
        <v>78.5</v>
      </c>
      <c r="D284" s="309" t="inlineStr"/>
      <c r="E284" s="309" t="inlineStr"/>
      <c r="F284" s="309" t="inlineStr"/>
      <c r="G284" s="309" t="inlineStr"/>
      <c r="H284" s="309" t="inlineStr"/>
    </row>
    <row r="285">
      <c r="A285" s="621" t="n">
        <v>283</v>
      </c>
      <c r="B285" s="309" t="n">
        <v>89</v>
      </c>
      <c r="C285" s="309" t="n">
        <v>89</v>
      </c>
      <c r="D285" s="309" t="inlineStr"/>
      <c r="E285" s="309" t="inlineStr"/>
      <c r="F285" s="309" t="inlineStr"/>
      <c r="G285" s="309" t="inlineStr"/>
      <c r="H285" s="309" t="inlineStr"/>
    </row>
    <row r="286">
      <c r="A286" s="621" t="n">
        <v>284</v>
      </c>
      <c r="B286" s="309" t="n">
        <v>100</v>
      </c>
      <c r="C286" s="309" t="n">
        <v>100</v>
      </c>
      <c r="D286" s="309" t="inlineStr"/>
      <c r="E286" s="309" t="inlineStr"/>
      <c r="F286" s="309" t="inlineStr"/>
      <c r="G286" s="309" t="inlineStr"/>
      <c r="H286" s="309" t="inlineStr"/>
    </row>
    <row r="287">
      <c r="A287" s="621" t="n">
        <v>285</v>
      </c>
      <c r="B287" s="309" t="n">
        <v>59</v>
      </c>
      <c r="C287" s="309" t="n">
        <v>59</v>
      </c>
      <c r="D287" s="309" t="inlineStr"/>
      <c r="E287" s="309" t="inlineStr"/>
      <c r="F287" s="309" t="inlineStr"/>
      <c r="G287" s="309" t="inlineStr"/>
      <c r="H287" s="309" t="inlineStr"/>
    </row>
    <row r="288">
      <c r="A288" s="621" t="n">
        <v>286</v>
      </c>
      <c r="B288" s="309" t="n">
        <v>86.5</v>
      </c>
      <c r="C288" s="309" t="n">
        <v>86.5</v>
      </c>
      <c r="D288" s="309" t="inlineStr"/>
      <c r="E288" s="309" t="inlineStr"/>
      <c r="F288" s="309" t="inlineStr"/>
      <c r="G288" s="309" t="inlineStr"/>
      <c r="H288" s="309" t="inlineStr"/>
    </row>
    <row r="289">
      <c r="A289" s="621" t="n">
        <v>287</v>
      </c>
      <c r="B289" s="309" t="n">
        <v>93.5</v>
      </c>
      <c r="C289" s="309" t="n">
        <v>93.5</v>
      </c>
      <c r="D289" s="309" t="inlineStr"/>
      <c r="E289" s="309" t="inlineStr"/>
      <c r="F289" s="309" t="inlineStr"/>
      <c r="G289" s="309" t="inlineStr"/>
      <c r="H289" s="309" t="inlineStr"/>
    </row>
    <row r="290">
      <c r="A290" s="621" t="n">
        <v>288</v>
      </c>
      <c r="B290" s="309" t="n">
        <v>97</v>
      </c>
      <c r="C290" s="309" t="n">
        <v>97</v>
      </c>
      <c r="D290" s="309" t="inlineStr"/>
      <c r="E290" s="309" t="inlineStr"/>
      <c r="F290" s="309" t="inlineStr"/>
      <c r="G290" s="309" t="inlineStr"/>
      <c r="H290" s="309" t="inlineStr"/>
    </row>
    <row r="291">
      <c r="A291" s="621" t="n">
        <v>289</v>
      </c>
      <c r="B291" s="309" t="n">
        <v>100</v>
      </c>
      <c r="C291" s="309" t="n">
        <v>100</v>
      </c>
      <c r="D291" s="309" t="inlineStr"/>
      <c r="E291" s="309" t="inlineStr"/>
      <c r="F291" s="309" t="inlineStr"/>
      <c r="G291" s="309" t="inlineStr"/>
      <c r="H291" s="309" t="inlineStr"/>
    </row>
    <row r="292">
      <c r="A292" s="621" t="n">
        <v>290</v>
      </c>
      <c r="B292" s="309" t="n">
        <v>103.5</v>
      </c>
      <c r="C292" s="309" t="n">
        <v>103.5</v>
      </c>
      <c r="D292" s="309" t="inlineStr"/>
      <c r="E292" s="309" t="inlineStr"/>
      <c r="F292" s="309" t="inlineStr"/>
      <c r="G292" s="309" t="inlineStr"/>
      <c r="H292" s="309" t="inlineStr"/>
    </row>
    <row r="293">
      <c r="A293" s="621" t="n">
        <v>291</v>
      </c>
      <c r="B293" s="309" t="n">
        <v>106</v>
      </c>
      <c r="C293" s="309" t="n">
        <v>106</v>
      </c>
      <c r="D293" s="309" t="inlineStr"/>
      <c r="E293" s="309" t="inlineStr"/>
      <c r="F293" s="309" t="inlineStr"/>
      <c r="G293" s="309" t="inlineStr"/>
      <c r="H293" s="309" t="inlineStr"/>
    </row>
    <row r="294">
      <c r="A294" s="621" t="n">
        <v>292</v>
      </c>
      <c r="B294" s="309" t="n">
        <v>74</v>
      </c>
      <c r="C294" s="309" t="n">
        <v>74</v>
      </c>
      <c r="D294" s="309" t="inlineStr"/>
      <c r="E294" s="309" t="inlineStr"/>
      <c r="F294" s="309" t="inlineStr"/>
      <c r="G294" s="309" t="inlineStr"/>
      <c r="H294" s="309" t="inlineStr"/>
    </row>
    <row r="295">
      <c r="A295" s="621" t="n">
        <v>293</v>
      </c>
      <c r="B295" s="309" t="n">
        <v>108.5</v>
      </c>
      <c r="C295" s="309" t="n">
        <v>108.5</v>
      </c>
      <c r="D295" s="309" t="inlineStr"/>
      <c r="E295" s="309" t="inlineStr"/>
      <c r="F295" s="309" t="inlineStr"/>
      <c r="G295" s="309" t="inlineStr"/>
      <c r="H295" s="309" t="inlineStr"/>
    </row>
    <row r="296">
      <c r="A296" s="621" t="n">
        <v>294</v>
      </c>
      <c r="B296" s="309" t="n">
        <v>109.5</v>
      </c>
      <c r="C296" s="309" t="n">
        <v>109.5</v>
      </c>
      <c r="D296" s="309" t="inlineStr"/>
      <c r="E296" s="309" t="inlineStr"/>
      <c r="F296" s="309" t="inlineStr"/>
      <c r="G296" s="309" t="inlineStr"/>
      <c r="H296" s="309" t="inlineStr"/>
    </row>
    <row r="297">
      <c r="A297" s="621" t="n">
        <v>295</v>
      </c>
      <c r="B297" s="309" t="n">
        <v>103</v>
      </c>
      <c r="C297" s="309" t="n">
        <v>103</v>
      </c>
      <c r="D297" s="309" t="inlineStr"/>
      <c r="E297" s="309" t="inlineStr"/>
      <c r="F297" s="309" t="inlineStr"/>
      <c r="G297" s="309" t="inlineStr"/>
      <c r="H297" s="309" t="inlineStr"/>
    </row>
    <row r="298">
      <c r="A298" s="621" t="n">
        <v>296</v>
      </c>
      <c r="B298" s="309" t="n">
        <v>109</v>
      </c>
      <c r="C298" s="309" t="n">
        <v>109</v>
      </c>
      <c r="D298" s="309" t="inlineStr"/>
      <c r="E298" s="309" t="inlineStr"/>
      <c r="F298" s="309" t="inlineStr"/>
      <c r="G298" s="309" t="inlineStr"/>
      <c r="H298" s="309" t="inlineStr"/>
    </row>
    <row r="299">
      <c r="A299" s="621" t="n">
        <v>297</v>
      </c>
      <c r="B299" s="309" t="n">
        <v>110</v>
      </c>
      <c r="C299" s="309" t="n">
        <v>110</v>
      </c>
      <c r="D299" s="309" t="inlineStr"/>
      <c r="E299" s="309" t="inlineStr"/>
      <c r="F299" s="309" t="inlineStr"/>
      <c r="G299" s="309" t="inlineStr"/>
      <c r="H299" s="309" t="inlineStr"/>
    </row>
    <row r="300">
      <c r="A300" s="621" t="n">
        <v>298</v>
      </c>
      <c r="B300" s="309" t="n">
        <v>109</v>
      </c>
      <c r="C300" s="309" t="n">
        <v>109</v>
      </c>
      <c r="D300" s="309" t="inlineStr"/>
      <c r="E300" s="309" t="inlineStr"/>
      <c r="F300" s="309" t="inlineStr"/>
      <c r="G300" s="309" t="inlineStr"/>
      <c r="H300" s="309" t="inlineStr"/>
    </row>
    <row r="301">
      <c r="A301" s="621" t="n">
        <v>299</v>
      </c>
      <c r="B301" s="309" t="n">
        <v>78.5</v>
      </c>
      <c r="C301" s="309" t="n">
        <v>78.5</v>
      </c>
      <c r="D301" s="309" t="inlineStr"/>
      <c r="E301" s="309" t="inlineStr"/>
      <c r="F301" s="309" t="inlineStr"/>
      <c r="G301" s="309" t="inlineStr"/>
      <c r="H301" s="309" t="inlineStr"/>
    </row>
    <row r="302">
      <c r="A302" s="621" t="n">
        <v>300</v>
      </c>
      <c r="B302" s="309" t="n">
        <v>112</v>
      </c>
      <c r="C302" s="309" t="n">
        <v>112</v>
      </c>
      <c r="D302" s="309" t="inlineStr"/>
      <c r="E302" s="309" t="inlineStr"/>
      <c r="F302" s="309" t="inlineStr"/>
      <c r="G302" s="309" t="inlineStr"/>
      <c r="H302" s="309" t="inlineStr"/>
    </row>
    <row r="303">
      <c r="A303" s="621" t="n">
        <v>301</v>
      </c>
      <c r="B303" s="309" t="n">
        <v>110.5</v>
      </c>
      <c r="C303" s="309" t="n">
        <v>110.5</v>
      </c>
      <c r="D303" s="309" t="inlineStr"/>
      <c r="E303" s="309" t="inlineStr"/>
      <c r="F303" s="309" t="inlineStr"/>
      <c r="G303" s="309" t="inlineStr"/>
      <c r="H303" s="309" t="inlineStr"/>
    </row>
    <row r="304">
      <c r="A304" s="621" t="n">
        <v>302</v>
      </c>
      <c r="B304" s="309" t="n">
        <v>100</v>
      </c>
      <c r="C304" s="309" t="n">
        <v>100</v>
      </c>
      <c r="D304" s="309" t="inlineStr"/>
      <c r="E304" s="309" t="inlineStr"/>
      <c r="F304" s="309" t="inlineStr"/>
      <c r="G304" s="309" t="inlineStr"/>
      <c r="H304" s="309" t="inlineStr"/>
    </row>
    <row r="305">
      <c r="A305" s="621" t="n">
        <v>303</v>
      </c>
      <c r="B305" s="309" t="n">
        <v>111</v>
      </c>
      <c r="C305" s="309" t="n">
        <v>111</v>
      </c>
      <c r="D305" s="309" t="inlineStr"/>
      <c r="E305" s="309" t="inlineStr"/>
      <c r="F305" s="309" t="inlineStr"/>
      <c r="G305" s="309" t="inlineStr"/>
      <c r="H305" s="309" t="inlineStr"/>
    </row>
    <row r="306">
      <c r="A306" s="621" t="n">
        <v>304</v>
      </c>
      <c r="B306" s="309" t="n">
        <v>103</v>
      </c>
      <c r="C306" s="309" t="n">
        <v>103</v>
      </c>
      <c r="D306" s="309" t="inlineStr"/>
      <c r="E306" s="309" t="inlineStr"/>
      <c r="F306" s="309" t="inlineStr"/>
      <c r="G306" s="309" t="inlineStr"/>
      <c r="H306" s="309" t="inlineStr"/>
    </row>
    <row r="307">
      <c r="A307" s="621" t="n">
        <v>305</v>
      </c>
      <c r="B307" s="309" t="n">
        <v>78</v>
      </c>
      <c r="C307" s="309" t="n">
        <v>78</v>
      </c>
      <c r="D307" s="309" t="inlineStr"/>
      <c r="E307" s="309" t="inlineStr"/>
      <c r="F307" s="309" t="inlineStr"/>
      <c r="G307" s="309" t="inlineStr"/>
      <c r="H307" s="309" t="inlineStr"/>
    </row>
    <row r="308">
      <c r="A308" s="621" t="n">
        <v>306</v>
      </c>
      <c r="B308" s="309" t="n">
        <v>50</v>
      </c>
      <c r="C308" s="309" t="n">
        <v>50</v>
      </c>
      <c r="D308" s="309" t="inlineStr"/>
      <c r="E308" s="309" t="inlineStr"/>
      <c r="F308" s="309" t="inlineStr"/>
      <c r="G308" s="309" t="inlineStr"/>
      <c r="H308" s="309" t="inlineStr"/>
    </row>
    <row r="309">
      <c r="A309" s="621" t="n">
        <v>307</v>
      </c>
      <c r="B309" s="309" t="n">
        <v>57</v>
      </c>
      <c r="C309" s="309" t="n">
        <v>57</v>
      </c>
      <c r="D309" s="309" t="inlineStr"/>
      <c r="E309" s="309" t="inlineStr"/>
      <c r="F309" s="309" t="inlineStr"/>
      <c r="G309" s="309" t="inlineStr"/>
      <c r="H309" s="309" t="inlineStr"/>
    </row>
    <row r="310">
      <c r="A310" s="621" t="n">
        <v>308</v>
      </c>
      <c r="B310" s="309" t="n">
        <v>61.5</v>
      </c>
      <c r="C310" s="309" t="n">
        <v>61.5</v>
      </c>
      <c r="D310" s="309" t="inlineStr"/>
      <c r="E310" s="309" t="inlineStr"/>
      <c r="F310" s="309" t="inlineStr"/>
      <c r="G310" s="309" t="inlineStr"/>
      <c r="H310" s="309" t="inlineStr"/>
    </row>
    <row r="311">
      <c r="A311" s="621" t="n">
        <v>309</v>
      </c>
      <c r="B311" s="309" t="n">
        <v>75</v>
      </c>
      <c r="C311" s="309" t="n">
        <v>75</v>
      </c>
      <c r="D311" s="309" t="inlineStr"/>
      <c r="E311" s="309" t="inlineStr"/>
      <c r="F311" s="309" t="inlineStr"/>
      <c r="G311" s="309" t="inlineStr"/>
      <c r="H311" s="309" t="inlineStr"/>
    </row>
    <row r="312">
      <c r="A312" s="621" t="n">
        <v>310</v>
      </c>
      <c r="B312" s="309" t="n">
        <v>86</v>
      </c>
      <c r="C312" s="309" t="n">
        <v>86</v>
      </c>
      <c r="D312" s="309" t="inlineStr"/>
      <c r="E312" s="309" t="inlineStr"/>
      <c r="F312" s="309" t="inlineStr"/>
      <c r="G312" s="309" t="inlineStr"/>
      <c r="H312" s="309" t="inlineStr"/>
    </row>
    <row r="313">
      <c r="A313" s="621" t="n">
        <v>311</v>
      </c>
      <c r="B313" s="309" t="n">
        <v>93.5</v>
      </c>
      <c r="C313" s="309" t="n">
        <v>93.5</v>
      </c>
      <c r="D313" s="309" t="inlineStr"/>
      <c r="E313" s="309" t="inlineStr"/>
      <c r="F313" s="309" t="inlineStr"/>
      <c r="G313" s="309" t="inlineStr"/>
      <c r="H313" s="309" t="inlineStr"/>
    </row>
    <row r="314">
      <c r="A314" s="621" t="n">
        <v>312</v>
      </c>
      <c r="B314" s="309" t="n">
        <v>96</v>
      </c>
      <c r="C314" s="309" t="n">
        <v>96</v>
      </c>
      <c r="D314" s="309" t="inlineStr"/>
      <c r="E314" s="309" t="inlineStr"/>
      <c r="F314" s="309" t="inlineStr"/>
      <c r="G314" s="309" t="inlineStr"/>
      <c r="H314" s="309" t="inlineStr"/>
    </row>
    <row r="315">
      <c r="A315" s="621" t="n">
        <v>313</v>
      </c>
      <c r="B315" s="309" t="n">
        <v>20</v>
      </c>
      <c r="C315" s="309" t="n">
        <v>20</v>
      </c>
      <c r="D315" s="309" t="inlineStr"/>
      <c r="E315" s="309" t="inlineStr"/>
      <c r="F315" s="309" t="inlineStr"/>
      <c r="G315" s="309" t="inlineStr"/>
      <c r="H315" s="309" t="inlineStr"/>
    </row>
    <row r="316">
      <c r="A316" s="621" t="n">
        <v>314</v>
      </c>
      <c r="B316" s="309" t="n">
        <v>52.5</v>
      </c>
      <c r="C316" s="309" t="n">
        <v>52.5</v>
      </c>
      <c r="D316" s="309" t="inlineStr"/>
      <c r="E316" s="309" t="inlineStr"/>
      <c r="F316" s="309" t="inlineStr"/>
      <c r="G316" s="309" t="inlineStr"/>
      <c r="H316" s="309" t="inlineStr"/>
    </row>
    <row r="317">
      <c r="A317" s="621" t="n">
        <v>315</v>
      </c>
      <c r="B317" s="309" t="n">
        <v>73.5</v>
      </c>
      <c r="C317" s="309" t="n">
        <v>73.5</v>
      </c>
      <c r="D317" s="309" t="inlineStr"/>
      <c r="E317" s="309" t="inlineStr"/>
      <c r="F317" s="309" t="inlineStr"/>
      <c r="G317" s="309" t="inlineStr"/>
      <c r="H317" s="309" t="inlineStr"/>
    </row>
    <row r="318">
      <c r="A318" s="621" t="n">
        <v>316</v>
      </c>
      <c r="B318" s="309" t="n">
        <v>78.5</v>
      </c>
      <c r="C318" s="309" t="n">
        <v>78.5</v>
      </c>
      <c r="D318" s="309" t="inlineStr"/>
      <c r="E318" s="309" t="inlineStr"/>
      <c r="F318" s="309" t="inlineStr"/>
      <c r="G318" s="309" t="inlineStr"/>
      <c r="H318" s="309" t="inlineStr"/>
    </row>
    <row r="319">
      <c r="A319" s="621" t="n">
        <v>317</v>
      </c>
      <c r="B319" s="309" t="n">
        <v>79</v>
      </c>
      <c r="C319" s="309" t="n">
        <v>79</v>
      </c>
      <c r="D319" s="309" t="inlineStr"/>
      <c r="E319" s="309" t="inlineStr"/>
      <c r="F319" s="309" t="inlineStr"/>
      <c r="G319" s="309" t="inlineStr"/>
      <c r="H319" s="309" t="inlineStr"/>
    </row>
    <row r="320">
      <c r="A320" s="621" t="n">
        <v>318</v>
      </c>
      <c r="B320" s="309" t="n">
        <v>78.5</v>
      </c>
      <c r="C320" s="309" t="n">
        <v>78.5</v>
      </c>
      <c r="D320" s="309" t="inlineStr"/>
      <c r="E320" s="309" t="inlineStr"/>
      <c r="F320" s="309" t="inlineStr"/>
      <c r="G320" s="309" t="inlineStr"/>
      <c r="H320" s="309" t="inlineStr"/>
    </row>
    <row r="321">
      <c r="A321" s="621" t="n">
        <v>319</v>
      </c>
      <c r="B321" s="309" t="n">
        <v>79</v>
      </c>
      <c r="C321" s="309" t="n">
        <v>79</v>
      </c>
      <c r="D321" s="309" t="inlineStr"/>
      <c r="E321" s="309" t="inlineStr"/>
      <c r="F321" s="309" t="inlineStr"/>
      <c r="G321" s="309" t="inlineStr"/>
      <c r="H321" s="309" t="inlineStr"/>
    </row>
    <row r="322">
      <c r="A322" s="621" t="n">
        <v>320</v>
      </c>
      <c r="B322" s="309" t="n">
        <v>20</v>
      </c>
      <c r="C322" s="309" t="n">
        <v>20</v>
      </c>
      <c r="D322" s="309" t="inlineStr"/>
      <c r="E322" s="309" t="inlineStr"/>
      <c r="F322" s="309" t="inlineStr"/>
      <c r="G322" s="309" t="inlineStr"/>
      <c r="H322" s="309" t="inlineStr"/>
    </row>
    <row r="323">
      <c r="A323" s="621" t="n">
        <v>321</v>
      </c>
      <c r="B323" s="309" t="n">
        <v>57.5</v>
      </c>
      <c r="C323" s="309" t="n">
        <v>57.5</v>
      </c>
      <c r="D323" s="309" t="inlineStr"/>
      <c r="E323" s="309" t="inlineStr"/>
      <c r="F323" s="309" t="inlineStr"/>
      <c r="G323" s="309" t="inlineStr"/>
      <c r="H323" s="309" t="inlineStr"/>
    </row>
    <row r="324">
      <c r="A324" s="621" t="n">
        <v>322</v>
      </c>
      <c r="B324" s="309" t="n">
        <v>94.5</v>
      </c>
      <c r="C324" s="309" t="n">
        <v>94.5</v>
      </c>
      <c r="D324" s="309" t="inlineStr"/>
      <c r="E324" s="309" t="inlineStr"/>
      <c r="F324" s="309" t="inlineStr"/>
      <c r="G324" s="309" t="inlineStr"/>
      <c r="H324" s="309" t="inlineStr"/>
    </row>
    <row r="325">
      <c r="A325" s="621" t="n">
        <v>323</v>
      </c>
      <c r="B325" s="309" t="n">
        <v>95</v>
      </c>
      <c r="C325" s="309" t="n">
        <v>95</v>
      </c>
      <c r="D325" s="309" t="inlineStr"/>
      <c r="E325" s="309" t="inlineStr"/>
      <c r="F325" s="309" t="inlineStr"/>
      <c r="G325" s="309" t="inlineStr"/>
      <c r="H325" s="309" t="inlineStr"/>
    </row>
    <row r="326">
      <c r="A326" s="621" t="n">
        <v>324</v>
      </c>
      <c r="B326" s="309" t="n">
        <v>94</v>
      </c>
      <c r="C326" s="309" t="n">
        <v>94</v>
      </c>
      <c r="D326" s="309" t="inlineStr"/>
      <c r="E326" s="309" t="inlineStr"/>
      <c r="F326" s="309" t="inlineStr"/>
      <c r="G326" s="309" t="inlineStr"/>
      <c r="H326" s="309" t="inlineStr"/>
    </row>
    <row r="327">
      <c r="A327" s="621" t="n">
        <v>325</v>
      </c>
      <c r="B327" s="309" t="n">
        <v>94</v>
      </c>
      <c r="C327" s="309" t="n">
        <v>94</v>
      </c>
      <c r="D327" s="309" t="inlineStr"/>
      <c r="E327" s="309" t="inlineStr"/>
      <c r="F327" s="309" t="inlineStr"/>
      <c r="G327" s="309" t="inlineStr"/>
      <c r="H327" s="309" t="inlineStr"/>
    </row>
    <row r="328">
      <c r="A328" s="621" t="n">
        <v>326</v>
      </c>
      <c r="B328" s="309" t="n">
        <v>94</v>
      </c>
      <c r="C328" s="309" t="n">
        <v>94</v>
      </c>
      <c r="D328" s="309" t="inlineStr"/>
      <c r="E328" s="309" t="inlineStr"/>
      <c r="F328" s="309" t="inlineStr"/>
      <c r="G328" s="309" t="inlineStr"/>
      <c r="H328" s="309" t="inlineStr"/>
    </row>
    <row r="329">
      <c r="A329" s="621" t="n">
        <v>327</v>
      </c>
      <c r="B329" s="309" t="n">
        <v>13.5</v>
      </c>
      <c r="C329" s="309" t="n">
        <v>13.5</v>
      </c>
      <c r="D329" s="309" t="inlineStr"/>
      <c r="E329" s="309" t="inlineStr"/>
      <c r="F329" s="309" t="inlineStr"/>
      <c r="G329" s="309" t="inlineStr"/>
      <c r="H329" s="309" t="inlineStr"/>
    </row>
    <row r="330">
      <c r="A330" s="621" t="n">
        <v>328</v>
      </c>
      <c r="B330" s="309" t="n">
        <v>33.5</v>
      </c>
      <c r="C330" s="309" t="n">
        <v>33.5</v>
      </c>
      <c r="D330" s="309" t="inlineStr"/>
      <c r="E330" s="309" t="inlineStr"/>
      <c r="F330" s="309" t="inlineStr"/>
      <c r="G330" s="309" t="inlineStr"/>
      <c r="H330" s="309" t="inlineStr"/>
    </row>
    <row r="331">
      <c r="A331" s="621" t="n">
        <v>329</v>
      </c>
      <c r="B331" s="309" t="n">
        <v>94.5</v>
      </c>
      <c r="C331" s="309" t="n">
        <v>94.5</v>
      </c>
      <c r="D331" s="309" t="inlineStr"/>
      <c r="E331" s="309" t="inlineStr"/>
      <c r="F331" s="309" t="inlineStr"/>
      <c r="G331" s="309" t="inlineStr"/>
      <c r="H331" s="309" t="inlineStr"/>
    </row>
    <row r="332">
      <c r="A332" s="621" t="n">
        <v>330</v>
      </c>
      <c r="B332" s="309" t="n">
        <v>113.5</v>
      </c>
      <c r="C332" s="309" t="n">
        <v>113.5</v>
      </c>
      <c r="D332" s="309" t="inlineStr"/>
      <c r="E332" s="309" t="inlineStr"/>
      <c r="F332" s="309" t="inlineStr"/>
      <c r="G332" s="309" t="inlineStr"/>
      <c r="H332" s="309" t="inlineStr"/>
    </row>
    <row r="333">
      <c r="A333" s="621" t="n">
        <v>331</v>
      </c>
      <c r="B333" s="309" t="n">
        <v>108</v>
      </c>
      <c r="C333" s="309" t="n">
        <v>108</v>
      </c>
      <c r="D333" s="309" t="inlineStr"/>
      <c r="E333" s="309" t="inlineStr"/>
      <c r="F333" s="309" t="inlineStr"/>
      <c r="G333" s="309" t="inlineStr"/>
      <c r="H333" s="309" t="inlineStr"/>
    </row>
    <row r="334">
      <c r="A334" s="621" t="n">
        <v>332</v>
      </c>
      <c r="B334" s="309" t="n">
        <v>105</v>
      </c>
      <c r="C334" s="309" t="n">
        <v>105</v>
      </c>
      <c r="D334" s="309" t="inlineStr"/>
      <c r="E334" s="309" t="inlineStr"/>
      <c r="F334" s="309" t="inlineStr"/>
      <c r="G334" s="309" t="inlineStr"/>
      <c r="H334" s="309" t="inlineStr"/>
    </row>
    <row r="335">
      <c r="A335" s="621" t="n">
        <v>333</v>
      </c>
      <c r="B335" s="309" t="n">
        <v>100</v>
      </c>
      <c r="C335" s="309" t="n">
        <v>100</v>
      </c>
      <c r="D335" s="309" t="inlineStr"/>
      <c r="E335" s="309" t="inlineStr"/>
      <c r="F335" s="309" t="inlineStr"/>
      <c r="G335" s="309" t="inlineStr"/>
      <c r="H335" s="309" t="inlineStr"/>
    </row>
    <row r="336">
      <c r="A336" s="621" t="n">
        <v>334</v>
      </c>
      <c r="B336" s="309" t="n">
        <v>20</v>
      </c>
      <c r="C336" s="309" t="n">
        <v>20</v>
      </c>
      <c r="D336" s="309" t="inlineStr"/>
      <c r="E336" s="309" t="inlineStr"/>
      <c r="F336" s="309" t="inlineStr"/>
      <c r="G336" s="309" t="inlineStr"/>
      <c r="H336" s="309" t="inlineStr"/>
    </row>
    <row r="337">
      <c r="A337" s="621" t="n">
        <v>335</v>
      </c>
      <c r="B337" s="309" t="n">
        <v>57.5</v>
      </c>
      <c r="C337" s="309" t="n">
        <v>57.5</v>
      </c>
      <c r="D337" s="309" t="inlineStr"/>
      <c r="E337" s="309" t="inlineStr"/>
      <c r="F337" s="309" t="inlineStr"/>
      <c r="G337" s="309" t="inlineStr"/>
      <c r="H337" s="309" t="inlineStr"/>
    </row>
    <row r="338">
      <c r="A338" s="621" t="n">
        <v>336</v>
      </c>
      <c r="B338" s="309" t="n">
        <v>81.5</v>
      </c>
      <c r="C338" s="309" t="n">
        <v>81.5</v>
      </c>
      <c r="D338" s="309" t="inlineStr"/>
      <c r="E338" s="309" t="inlineStr"/>
      <c r="F338" s="309" t="inlineStr"/>
      <c r="G338" s="309" t="inlineStr"/>
      <c r="H338" s="309" t="inlineStr"/>
    </row>
    <row r="339">
      <c r="A339" s="621" t="n">
        <v>337</v>
      </c>
      <c r="B339" s="309" t="n">
        <v>84</v>
      </c>
      <c r="C339" s="309" t="n">
        <v>84</v>
      </c>
      <c r="D339" s="309" t="inlineStr"/>
      <c r="E339" s="309" t="inlineStr"/>
      <c r="F339" s="309" t="inlineStr"/>
      <c r="G339" s="309" t="inlineStr"/>
      <c r="H339" s="309" t="inlineStr"/>
    </row>
    <row r="340">
      <c r="A340" s="621" t="n">
        <v>338</v>
      </c>
      <c r="B340" s="309" t="n">
        <v>86</v>
      </c>
      <c r="C340" s="309" t="n">
        <v>86</v>
      </c>
      <c r="D340" s="309" t="inlineStr"/>
      <c r="E340" s="309" t="inlineStr"/>
      <c r="F340" s="309" t="inlineStr"/>
      <c r="G340" s="309" t="inlineStr"/>
      <c r="H340" s="309" t="inlineStr"/>
    </row>
    <row r="341">
      <c r="A341" s="621" t="n">
        <v>339</v>
      </c>
      <c r="B341" s="309" t="n">
        <v>88</v>
      </c>
      <c r="C341" s="309" t="n">
        <v>88</v>
      </c>
      <c r="D341" s="309" t="inlineStr"/>
      <c r="E341" s="309" t="inlineStr"/>
      <c r="F341" s="309" t="inlineStr"/>
      <c r="G341" s="309" t="inlineStr"/>
      <c r="H341" s="309" t="inlineStr"/>
    </row>
    <row r="342">
      <c r="A342" s="621" t="n">
        <v>340</v>
      </c>
      <c r="B342" s="309" t="n">
        <v>90</v>
      </c>
      <c r="C342" s="309" t="n">
        <v>90</v>
      </c>
      <c r="D342" s="309" t="inlineStr"/>
      <c r="E342" s="309" t="inlineStr"/>
      <c r="F342" s="309" t="inlineStr"/>
      <c r="G342" s="309" t="inlineStr"/>
      <c r="H342" s="309" t="inlineStr"/>
    </row>
    <row r="343">
      <c r="A343" s="621" t="n">
        <v>341</v>
      </c>
      <c r="B343" s="309" t="n">
        <v>20</v>
      </c>
      <c r="C343" s="309" t="n">
        <v>20</v>
      </c>
      <c r="D343" s="309" t="inlineStr"/>
      <c r="E343" s="309" t="inlineStr"/>
      <c r="F343" s="309" t="inlineStr"/>
      <c r="G343" s="309" t="inlineStr"/>
      <c r="H343" s="309" t="inlineStr"/>
    </row>
    <row r="344">
      <c r="A344" s="621" t="n">
        <v>342</v>
      </c>
      <c r="B344" s="309" t="n">
        <v>44.5</v>
      </c>
      <c r="C344" s="309" t="n">
        <v>44.5</v>
      </c>
      <c r="D344" s="309" t="inlineStr"/>
      <c r="E344" s="309" t="inlineStr"/>
      <c r="F344" s="309" t="inlineStr"/>
      <c r="G344" s="309" t="inlineStr"/>
      <c r="H344" s="309" t="inlineStr"/>
    </row>
    <row r="345">
      <c r="A345" s="621" t="n">
        <v>343</v>
      </c>
      <c r="B345" s="309" t="n">
        <v>57</v>
      </c>
      <c r="C345" s="309" t="n">
        <v>57</v>
      </c>
      <c r="D345" s="309" t="inlineStr"/>
      <c r="E345" s="309" t="inlineStr"/>
      <c r="F345" s="309" t="inlineStr"/>
      <c r="G345" s="309" t="inlineStr"/>
      <c r="H345" s="309" t="inlineStr"/>
    </row>
    <row r="346">
      <c r="A346" s="621" t="n">
        <v>344</v>
      </c>
      <c r="B346" s="309" t="n">
        <v>56</v>
      </c>
      <c r="C346" s="309" t="n">
        <v>56</v>
      </c>
      <c r="D346" s="309" t="inlineStr"/>
      <c r="E346" s="309" t="inlineStr"/>
      <c r="F346" s="309" t="inlineStr"/>
      <c r="G346" s="309" t="inlineStr"/>
      <c r="H346" s="309" t="inlineStr"/>
    </row>
    <row r="347">
      <c r="A347" s="621" t="n">
        <v>345</v>
      </c>
      <c r="B347" s="309" t="n">
        <v>51.5</v>
      </c>
      <c r="C347" s="309" t="n">
        <v>51.5</v>
      </c>
      <c r="D347" s="309" t="inlineStr"/>
      <c r="E347" s="309" t="inlineStr"/>
      <c r="F347" s="309" t="inlineStr"/>
      <c r="G347" s="309" t="inlineStr"/>
      <c r="H347" s="309" t="inlineStr"/>
    </row>
    <row r="348">
      <c r="A348" s="621" t="n">
        <v>346</v>
      </c>
      <c r="B348" s="309" t="n">
        <v>43</v>
      </c>
      <c r="C348" s="309" t="n">
        <v>43</v>
      </c>
      <c r="D348" s="309" t="inlineStr"/>
      <c r="E348" s="309" t="inlineStr"/>
      <c r="F348" s="309" t="inlineStr"/>
      <c r="G348" s="309" t="inlineStr"/>
      <c r="H348" s="309" t="inlineStr"/>
    </row>
    <row r="349">
      <c r="A349" s="621" t="n">
        <v>347</v>
      </c>
      <c r="B349" s="309" t="n">
        <v>37</v>
      </c>
      <c r="C349" s="309" t="n">
        <v>37</v>
      </c>
      <c r="D349" s="309" t="inlineStr"/>
      <c r="E349" s="309" t="inlineStr"/>
      <c r="F349" s="309" t="inlineStr"/>
      <c r="G349" s="309" t="inlineStr"/>
      <c r="H349" s="309" t="inlineStr"/>
    </row>
    <row r="350">
      <c r="A350" s="621" t="n">
        <v>348</v>
      </c>
      <c r="B350" s="309" t="n">
        <v>12.5</v>
      </c>
      <c r="C350" s="309" t="n">
        <v>12.5</v>
      </c>
      <c r="D350" s="309" t="inlineStr"/>
      <c r="E350" s="309" t="inlineStr"/>
      <c r="F350" s="309" t="inlineStr"/>
      <c r="G350" s="309" t="inlineStr"/>
      <c r="H350" s="309" t="inlineStr"/>
    </row>
    <row r="351">
      <c r="A351" s="621" t="n">
        <v>349</v>
      </c>
      <c r="B351" s="309" t="n">
        <v>31.5</v>
      </c>
      <c r="C351" s="309" t="n">
        <v>31.5</v>
      </c>
      <c r="D351" s="309" t="inlineStr"/>
      <c r="E351" s="309" t="inlineStr"/>
      <c r="F351" s="309" t="inlineStr"/>
      <c r="G351" s="309" t="inlineStr"/>
      <c r="H351" s="309" t="inlineStr"/>
    </row>
    <row r="352">
      <c r="A352" s="621" t="n">
        <v>350</v>
      </c>
      <c r="B352" s="309" t="n">
        <v>65.5</v>
      </c>
      <c r="C352" s="309" t="n">
        <v>65.5</v>
      </c>
      <c r="D352" s="309" t="inlineStr"/>
      <c r="E352" s="309" t="inlineStr"/>
      <c r="F352" s="309" t="inlineStr"/>
      <c r="G352" s="309" t="inlineStr"/>
      <c r="H352" s="309" t="inlineStr"/>
    </row>
    <row r="353">
      <c r="A353" s="621" t="n">
        <v>351</v>
      </c>
      <c r="B353" s="309" t="n">
        <v>73.5</v>
      </c>
      <c r="C353" s="309" t="n">
        <v>73.5</v>
      </c>
      <c r="D353" s="309" t="inlineStr"/>
      <c r="E353" s="309" t="inlineStr"/>
      <c r="F353" s="309" t="inlineStr"/>
      <c r="G353" s="309" t="inlineStr"/>
      <c r="H353" s="309" t="inlineStr"/>
    </row>
    <row r="354">
      <c r="A354" s="621" t="n">
        <v>352</v>
      </c>
      <c r="B354" s="309" t="n">
        <v>111</v>
      </c>
      <c r="C354" s="309" t="n">
        <v>111</v>
      </c>
      <c r="D354" s="309" t="inlineStr"/>
      <c r="E354" s="309" t="inlineStr"/>
      <c r="F354" s="309" t="inlineStr"/>
      <c r="G354" s="309" t="inlineStr"/>
      <c r="H354" s="309" t="inlineStr"/>
    </row>
    <row r="355">
      <c r="A355" s="621" t="n">
        <v>353</v>
      </c>
      <c r="B355" s="309" t="n">
        <v>107</v>
      </c>
      <c r="C355" s="309" t="n">
        <v>107</v>
      </c>
      <c r="D355" s="309" t="inlineStr"/>
      <c r="E355" s="309" t="inlineStr"/>
      <c r="F355" s="309" t="inlineStr"/>
      <c r="G355" s="309" t="inlineStr"/>
      <c r="H355" s="309" t="inlineStr"/>
    </row>
    <row r="356">
      <c r="A356" s="621" t="n">
        <v>354</v>
      </c>
      <c r="B356" s="309" t="n">
        <v>87</v>
      </c>
      <c r="C356" s="309" t="n">
        <v>87</v>
      </c>
      <c r="D356" s="309" t="inlineStr"/>
      <c r="E356" s="309" t="inlineStr"/>
      <c r="F356" s="309" t="inlineStr"/>
      <c r="G356" s="309" t="inlineStr"/>
      <c r="H356" s="309" t="inlineStr"/>
    </row>
    <row r="357">
      <c r="A357" s="621" t="n">
        <v>355</v>
      </c>
      <c r="B357" s="309" t="n">
        <v>12</v>
      </c>
      <c r="C357" s="309" t="n">
        <v>12</v>
      </c>
      <c r="D357" s="309" t="inlineStr"/>
      <c r="E357" s="309" t="inlineStr"/>
      <c r="F357" s="309" t="inlineStr"/>
      <c r="G357" s="309" t="inlineStr"/>
      <c r="H357" s="309" t="inlineStr"/>
    </row>
    <row r="358">
      <c r="A358" s="621" t="n">
        <v>356</v>
      </c>
      <c r="B358" s="309" t="n">
        <v>26.5</v>
      </c>
      <c r="C358" s="309" t="n">
        <v>26.5</v>
      </c>
      <c r="D358" s="309" t="inlineStr"/>
      <c r="E358" s="309" t="inlineStr"/>
      <c r="F358" s="309" t="inlineStr"/>
      <c r="G358" s="309" t="inlineStr"/>
      <c r="H358" s="309" t="inlineStr"/>
    </row>
    <row r="359">
      <c r="A359" s="621" t="n">
        <v>357</v>
      </c>
      <c r="B359" s="309" t="n">
        <v>75</v>
      </c>
      <c r="C359" s="309" t="n">
        <v>75</v>
      </c>
      <c r="D359" s="309" t="inlineStr"/>
      <c r="E359" s="309" t="inlineStr"/>
      <c r="F359" s="309" t="inlineStr"/>
      <c r="G359" s="309" t="inlineStr"/>
      <c r="H359" s="309" t="inlineStr"/>
    </row>
    <row r="360">
      <c r="A360" s="621" t="n">
        <v>358</v>
      </c>
      <c r="B360" s="309" t="n">
        <v>85</v>
      </c>
      <c r="C360" s="309" t="n">
        <v>85</v>
      </c>
      <c r="D360" s="309" t="inlineStr"/>
      <c r="E360" s="309" t="inlineStr"/>
      <c r="F360" s="309" t="inlineStr"/>
      <c r="G360" s="309" t="inlineStr"/>
      <c r="H360" s="309" t="inlineStr"/>
    </row>
    <row r="361">
      <c r="A361" s="621" t="n">
        <v>359</v>
      </c>
      <c r="B361" s="309" t="n">
        <v>99.5</v>
      </c>
      <c r="C361" s="309" t="n">
        <v>99.5</v>
      </c>
      <c r="D361" s="309" t="inlineStr"/>
      <c r="E361" s="309" t="inlineStr"/>
      <c r="F361" s="309" t="inlineStr"/>
      <c r="G361" s="309" t="inlineStr"/>
      <c r="H361" s="309" t="inlineStr"/>
    </row>
    <row r="362">
      <c r="A362" s="621" t="n">
        <v>360</v>
      </c>
      <c r="B362" s="309" t="n">
        <v>87.5</v>
      </c>
      <c r="C362" s="309" t="n">
        <v>87.5</v>
      </c>
      <c r="D362" s="309" t="inlineStr"/>
      <c r="E362" s="309" t="inlineStr"/>
      <c r="F362" s="309" t="inlineStr"/>
      <c r="G362" s="309" t="inlineStr"/>
      <c r="H362" s="309" t="inlineStr"/>
    </row>
    <row r="363">
      <c r="A363" s="621" t="n">
        <v>361</v>
      </c>
      <c r="B363" s="309" t="n">
        <v>83</v>
      </c>
      <c r="C363" s="309" t="n">
        <v>83</v>
      </c>
      <c r="D363" s="309" t="inlineStr"/>
      <c r="E363" s="309" t="inlineStr"/>
      <c r="F363" s="309" t="inlineStr"/>
      <c r="G363" s="309" t="inlineStr"/>
      <c r="H363" s="309" t="inlineStr"/>
    </row>
    <row r="364">
      <c r="A364" s="621" t="n">
        <v>362</v>
      </c>
      <c r="B364" s="309" t="n">
        <v>5</v>
      </c>
      <c r="C364" s="309" t="n">
        <v>5</v>
      </c>
      <c r="D364" s="309" t="inlineStr"/>
      <c r="E364" s="309" t="inlineStr"/>
      <c r="F364" s="309" t="inlineStr"/>
      <c r="G364" s="309" t="inlineStr"/>
      <c r="H364" s="309" t="inlineStr"/>
    </row>
    <row r="365">
      <c r="A365" s="621" t="n">
        <v>363</v>
      </c>
      <c r="B365" s="309" t="n">
        <v>11</v>
      </c>
      <c r="C365" s="309" t="n">
        <v>11</v>
      </c>
      <c r="D365" s="309" t="inlineStr"/>
      <c r="E365" s="309" t="inlineStr"/>
      <c r="F365" s="309" t="inlineStr"/>
      <c r="G365" s="309" t="inlineStr"/>
      <c r="H365" s="309" t="inlineStr"/>
    </row>
    <row r="366">
      <c r="A366" s="621" t="n">
        <v>364</v>
      </c>
      <c r="B366" s="309" t="n">
        <v>38.5</v>
      </c>
      <c r="C366" s="309" t="n">
        <v>38.5</v>
      </c>
      <c r="D366" s="309" t="inlineStr"/>
      <c r="E366" s="309" t="inlineStr"/>
      <c r="F366" s="309" t="inlineStr"/>
      <c r="G366" s="309" t="inlineStr"/>
      <c r="H366" s="309" t="inlineStr"/>
    </row>
    <row r="367">
      <c r="A367" s="621" t="n">
        <v>365</v>
      </c>
      <c r="B367" s="309" t="n">
        <v>74.5</v>
      </c>
      <c r="C367" s="309" t="n">
        <v>74.5</v>
      </c>
      <c r="D367" s="309" t="inlineStr"/>
      <c r="E367" s="309" t="inlineStr"/>
      <c r="F367" s="309" t="inlineStr"/>
      <c r="G367" s="309" t="inlineStr"/>
      <c r="H367" s="309" t="inlineStr"/>
    </row>
    <row r="368">
      <c r="A368" s="621" t="n">
        <v>366</v>
      </c>
      <c r="B368" s="309" t="n">
        <v>75</v>
      </c>
      <c r="C368" s="309" t="n">
        <v>75</v>
      </c>
      <c r="D368" s="309" t="inlineStr"/>
      <c r="E368" s="309" t="inlineStr"/>
      <c r="F368" s="309" t="inlineStr"/>
      <c r="G368" s="309" t="inlineStr"/>
      <c r="H368" s="309" t="inlineStr"/>
    </row>
    <row r="369">
      <c r="A369" s="621" t="n">
        <v>367</v>
      </c>
      <c r="B369" s="309" t="n">
        <v>70</v>
      </c>
      <c r="C369" s="309" t="n">
        <v>70</v>
      </c>
      <c r="D369" s="309" t="inlineStr"/>
      <c r="E369" s="309" t="inlineStr"/>
      <c r="F369" s="309" t="inlineStr"/>
      <c r="G369" s="309" t="inlineStr"/>
      <c r="H369" s="309" t="inlineStr"/>
    </row>
    <row r="370">
      <c r="A370" s="621" t="n">
        <v>368</v>
      </c>
      <c r="B370" s="309" t="n">
        <v>66.5</v>
      </c>
      <c r="C370" s="309" t="n">
        <v>66.5</v>
      </c>
      <c r="D370" s="309" t="inlineStr"/>
      <c r="E370" s="309" t="inlineStr"/>
      <c r="F370" s="309" t="inlineStr"/>
      <c r="G370" s="309" t="inlineStr"/>
      <c r="H370" s="309" t="inlineStr"/>
    </row>
    <row r="371">
      <c r="A371" s="621" t="n">
        <v>369</v>
      </c>
      <c r="B371" s="309" t="n">
        <v>7</v>
      </c>
      <c r="C371" s="309" t="n">
        <v>7</v>
      </c>
      <c r="D371" s="309" t="inlineStr"/>
      <c r="E371" s="309" t="inlineStr"/>
      <c r="F371" s="309" t="inlineStr"/>
      <c r="G371" s="309" t="inlineStr"/>
      <c r="H371" s="309" t="inlineStr"/>
    </row>
    <row r="372">
      <c r="A372" s="621" t="n">
        <v>370</v>
      </c>
      <c r="B372" s="309" t="n">
        <v>15</v>
      </c>
      <c r="C372" s="309" t="n">
        <v>15</v>
      </c>
      <c r="D372" s="309" t="inlineStr"/>
      <c r="E372" s="309" t="inlineStr"/>
      <c r="F372" s="309" t="inlineStr"/>
      <c r="G372" s="309" t="inlineStr"/>
      <c r="H372" s="309" t="inlineStr"/>
    </row>
    <row r="373">
      <c r="A373" s="621" t="n">
        <v>371</v>
      </c>
      <c r="B373" s="309" t="n">
        <v>36</v>
      </c>
      <c r="C373" s="309" t="n">
        <v>36</v>
      </c>
      <c r="D373" s="309" t="inlineStr"/>
      <c r="E373" s="309" t="inlineStr"/>
      <c r="F373" s="309" t="inlineStr"/>
      <c r="G373" s="309" t="inlineStr"/>
      <c r="H373" s="309" t="inlineStr"/>
    </row>
    <row r="374">
      <c r="A374" s="621" t="n">
        <v>372</v>
      </c>
      <c r="B374" s="309" t="n">
        <v>46</v>
      </c>
      <c r="C374" s="309" t="n">
        <v>46</v>
      </c>
      <c r="D374" s="309" t="inlineStr"/>
      <c r="E374" s="309" t="inlineStr"/>
      <c r="F374" s="309" t="inlineStr"/>
      <c r="G374" s="309" t="inlineStr"/>
      <c r="H374" s="309" t="inlineStr"/>
    </row>
    <row r="375">
      <c r="A375" s="621" t="n">
        <v>373</v>
      </c>
      <c r="B375" s="309" t="n">
        <v>52</v>
      </c>
      <c r="C375" s="309" t="n">
        <v>52</v>
      </c>
      <c r="D375" s="309" t="inlineStr"/>
      <c r="E375" s="309" t="inlineStr"/>
      <c r="F375" s="309" t="inlineStr"/>
      <c r="G375" s="309" t="inlineStr"/>
      <c r="H375" s="309" t="inlineStr"/>
    </row>
    <row r="376">
      <c r="A376" s="621" t="n">
        <v>374</v>
      </c>
      <c r="B376" s="309" t="n">
        <v>53</v>
      </c>
      <c r="C376" s="309" t="n">
        <v>53</v>
      </c>
      <c r="D376" s="309" t="inlineStr"/>
      <c r="E376" s="309" t="inlineStr"/>
      <c r="F376" s="309" t="inlineStr"/>
      <c r="G376" s="309" t="inlineStr"/>
      <c r="H376" s="309" t="inlineStr"/>
    </row>
    <row r="377">
      <c r="A377" s="621" t="n">
        <v>375</v>
      </c>
      <c r="B377" s="309" t="n">
        <v>53</v>
      </c>
      <c r="C377" s="309" t="n">
        <v>53</v>
      </c>
      <c r="D377" s="309" t="inlineStr"/>
      <c r="E377" s="309" t="inlineStr"/>
      <c r="F377" s="309" t="inlineStr"/>
      <c r="G377" s="309" t="inlineStr"/>
      <c r="H377" s="309" t="inlineStr"/>
    </row>
    <row r="378">
      <c r="A378" s="621" t="n">
        <v>376</v>
      </c>
      <c r="B378" s="309" t="n">
        <v>8.5</v>
      </c>
      <c r="C378" s="309" t="n">
        <v>8.5</v>
      </c>
      <c r="D378" s="309" t="inlineStr"/>
      <c r="E378" s="309" t="inlineStr"/>
      <c r="F378" s="309" t="inlineStr"/>
      <c r="G378" s="309" t="inlineStr"/>
      <c r="H378" s="309" t="inlineStr"/>
    </row>
    <row r="379">
      <c r="A379" s="621" t="n">
        <v>377</v>
      </c>
      <c r="B379" s="309" t="n">
        <v>22</v>
      </c>
      <c r="C379" s="309" t="n">
        <v>22</v>
      </c>
      <c r="D379" s="309" t="inlineStr"/>
      <c r="E379" s="309" t="inlineStr"/>
      <c r="F379" s="309" t="inlineStr"/>
      <c r="G379" s="309" t="inlineStr"/>
      <c r="H379" s="309" t="inlineStr"/>
    </row>
    <row r="380">
      <c r="A380" s="621" t="n">
        <v>378</v>
      </c>
      <c r="B380" s="309" t="n">
        <v>36</v>
      </c>
      <c r="C380" s="309" t="n">
        <v>36</v>
      </c>
      <c r="D380" s="309" t="inlineStr"/>
      <c r="E380" s="309" t="inlineStr"/>
      <c r="F380" s="309" t="inlineStr"/>
      <c r="G380" s="309" t="inlineStr"/>
      <c r="H380" s="309" t="inlineStr"/>
    </row>
    <row r="381">
      <c r="A381" s="621" t="n">
        <v>379</v>
      </c>
      <c r="B381" s="309" t="n">
        <v>36.5</v>
      </c>
      <c r="C381" s="309" t="n">
        <v>36.5</v>
      </c>
      <c r="D381" s="309" t="inlineStr"/>
      <c r="E381" s="309" t="inlineStr"/>
      <c r="F381" s="309" t="inlineStr"/>
      <c r="G381" s="309" t="inlineStr"/>
      <c r="H381" s="309" t="inlineStr"/>
    </row>
    <row r="382">
      <c r="A382" s="621" t="n">
        <v>380</v>
      </c>
      <c r="B382" s="309" t="n">
        <v>37</v>
      </c>
      <c r="C382" s="309" t="n">
        <v>37</v>
      </c>
      <c r="D382" s="309" t="inlineStr"/>
      <c r="E382" s="309" t="inlineStr"/>
      <c r="F382" s="309" t="inlineStr"/>
      <c r="G382" s="309" t="inlineStr"/>
      <c r="H382" s="309" t="inlineStr"/>
    </row>
    <row r="383">
      <c r="A383" s="621" t="n">
        <v>381</v>
      </c>
      <c r="B383" s="309" t="n">
        <v>33</v>
      </c>
      <c r="C383" s="309" t="n">
        <v>33</v>
      </c>
      <c r="D383" s="309" t="inlineStr"/>
      <c r="E383" s="309" t="inlineStr"/>
      <c r="F383" s="309" t="inlineStr"/>
      <c r="G383" s="309" t="inlineStr"/>
      <c r="H383" s="309" t="inlineStr"/>
    </row>
    <row r="384">
      <c r="A384" s="621" t="n">
        <v>382</v>
      </c>
      <c r="B384" s="309" t="n">
        <v>27.5</v>
      </c>
      <c r="C384" s="309" t="n">
        <v>27.5</v>
      </c>
      <c r="D384" s="309" t="inlineStr"/>
      <c r="E384" s="309" t="inlineStr"/>
      <c r="F384" s="309" t="inlineStr"/>
      <c r="G384" s="309" t="inlineStr"/>
      <c r="H384" s="309" t="inlineStr"/>
    </row>
    <row r="385">
      <c r="A385" s="621" t="n">
        <v>383</v>
      </c>
      <c r="B385" s="309" t="inlineStr"/>
      <c r="C385" s="309" t="n">
        <v>131.2032188141971</v>
      </c>
      <c r="D385" s="309" t="inlineStr">
        <is>
          <t>{'Cu', 'ausf_czas', 'Mn', 'Mo', 'aust_czas', 'Ni', 'grubosc', 'ausf_temp'}</t>
        </is>
      </c>
      <c r="E385" s="309" t="n">
        <v>16</v>
      </c>
      <c r="F385" s="309" t="inlineStr">
        <is>
          <t>['HB']</t>
        </is>
      </c>
      <c r="G385" s="309" t="inlineStr">
        <is>
          <t>[-0.8885675215634234]</t>
        </is>
      </c>
      <c r="H385" s="309" t="inlineStr">
        <is>
          <t>[43.0, 142.0]</t>
        </is>
      </c>
    </row>
    <row r="386">
      <c r="A386" s="621" t="n">
        <v>384</v>
      </c>
      <c r="B386" s="309" t="inlineStr"/>
      <c r="C386" s="309" t="n">
        <v>120.9971329735979</v>
      </c>
      <c r="D386" s="309" t="inlineStr">
        <is>
          <t>{'Cu', 'ausf_czas', 'Mn', 'Mo', 'aust_czas', 'Ni', 'grubosc', 'ausf_temp'}</t>
        </is>
      </c>
      <c r="E386" s="309" t="n">
        <v>15</v>
      </c>
      <c r="F386" s="309" t="inlineStr">
        <is>
          <t>['HB']</t>
        </is>
      </c>
      <c r="G386" s="309" t="inlineStr">
        <is>
          <t>[-0.8797122627689044]</t>
        </is>
      </c>
      <c r="H386" s="309" t="inlineStr">
        <is>
          <t>[43.0, 142.0]</t>
        </is>
      </c>
    </row>
    <row r="387">
      <c r="A387" s="621" t="n">
        <v>385</v>
      </c>
      <c r="B387" s="309" t="inlineStr"/>
      <c r="C387" s="309" t="n">
        <v>130.492509195617</v>
      </c>
      <c r="D387" s="309" t="inlineStr">
        <is>
          <t>{'Cu', 'ausf_czas', 'Mn', 'Mo', 'aust_czas', 'Ni', 'grubosc', 'ausf_temp'}</t>
        </is>
      </c>
      <c r="E387" s="309" t="n">
        <v>16</v>
      </c>
      <c r="F387" s="309" t="inlineStr">
        <is>
          <t>['A5', 'HB']</t>
        </is>
      </c>
      <c r="G387" s="309" t="inlineStr">
        <is>
          <t>[0.7507911985923527, -0.8839242889022703]</t>
        </is>
      </c>
      <c r="H387" s="309" t="inlineStr">
        <is>
          <t>[43.0, 142.0]</t>
        </is>
      </c>
    </row>
    <row r="388">
      <c r="A388" s="621" t="n">
        <v>386</v>
      </c>
      <c r="B388" s="309" t="inlineStr"/>
      <c r="C388" s="309" t="n">
        <v>120.6163106596307</v>
      </c>
      <c r="D388" s="309" t="inlineStr">
        <is>
          <t>{'Cu', 'ausf_czas', 'Mn', 'Mo', 'aust_czas', 'Ni', 'grubosc', 'ausf_temp'}</t>
        </is>
      </c>
      <c r="E388" s="309" t="n">
        <v>15</v>
      </c>
      <c r="F388" s="309" t="inlineStr">
        <is>
          <t>['HB']</t>
        </is>
      </c>
      <c r="G388" s="309" t="inlineStr">
        <is>
          <t>[-0.8957458898583749]</t>
        </is>
      </c>
      <c r="H388" s="309" t="inlineStr">
        <is>
          <t>[43.0, 142.0]</t>
        </is>
      </c>
    </row>
    <row r="389">
      <c r="A389" s="621" t="n">
        <v>387</v>
      </c>
      <c r="B389" s="309" t="inlineStr"/>
      <c r="C389" s="309" t="n">
        <v>132.43457877239</v>
      </c>
      <c r="D389" s="309" t="inlineStr">
        <is>
          <t>{'Cu', 'ausf_czas', 'Mn', 'Mo', 'aust_czas', 'Ni', 'grubosc', 'ausf_temp'}</t>
        </is>
      </c>
      <c r="E389" s="309" t="n">
        <v>16</v>
      </c>
      <c r="F389" s="309" t="inlineStr">
        <is>
          <t>['A5', 'HB']</t>
        </is>
      </c>
      <c r="G389" s="309" t="inlineStr">
        <is>
          <t>[0.7862904212148418, -0.8811505174053735]</t>
        </is>
      </c>
      <c r="H389" s="309" t="inlineStr">
        <is>
          <t>[43.0, 142.0]</t>
        </is>
      </c>
    </row>
    <row r="390">
      <c r="A390" s="621" t="n">
        <v>388</v>
      </c>
      <c r="B390" s="309" t="inlineStr"/>
      <c r="C390" s="309" t="n">
        <v>145.2008716443406</v>
      </c>
      <c r="D390" s="309" t="inlineStr">
        <is>
          <t>{'Cu', 'ausf_czas', 'Mn', 'Mo', 'aust_czas', 'Ni', 'grubosc', 'ausf_temp'}</t>
        </is>
      </c>
      <c r="E390" s="309" t="n">
        <v>16</v>
      </c>
      <c r="F390" s="309" t="inlineStr">
        <is>
          <t>['A5', 'HB']</t>
        </is>
      </c>
      <c r="G390" s="309" t="inlineStr">
        <is>
          <t>[0.7874198514469433, -0.8576874423002869]</t>
        </is>
      </c>
      <c r="H390" s="309" t="inlineStr">
        <is>
          <t>[43.0, 142.0]</t>
        </is>
      </c>
    </row>
    <row r="391">
      <c r="A391" s="621" t="n">
        <v>389</v>
      </c>
      <c r="B391" s="309" t="inlineStr"/>
      <c r="C391" s="309" t="n">
        <v>113.983169579352</v>
      </c>
      <c r="D391" s="309" t="inlineStr">
        <is>
          <t>{'Cu', 'ausf_czas', 'Mn', 'Mo', 'aust_czas', 'Ni', 'grubosc', 'ausf_temp'}</t>
        </is>
      </c>
      <c r="E391" s="309" t="n">
        <v>15</v>
      </c>
      <c r="F391" s="309" t="inlineStr">
        <is>
          <t>['HB']</t>
        </is>
      </c>
      <c r="G391" s="309" t="inlineStr">
        <is>
          <t>[-0.8896259598730003]</t>
        </is>
      </c>
      <c r="H391" s="309" t="inlineStr">
        <is>
          <t>[43.0, 142.0]</t>
        </is>
      </c>
    </row>
    <row r="392">
      <c r="A392" s="621" t="n">
        <v>390</v>
      </c>
      <c r="B392" s="309" t="inlineStr"/>
      <c r="C392" s="309" t="n">
        <v>116.1183232174521</v>
      </c>
      <c r="D392" s="309" t="inlineStr">
        <is>
          <t>{'Cu', 'ausf_czas', 'Mn', 'Mo', 'aust_czas', 'Ni', 'grubosc', 'ausf_temp'}</t>
        </is>
      </c>
      <c r="E392" s="309" t="n">
        <v>15</v>
      </c>
      <c r="F392" s="309" t="inlineStr">
        <is>
          <t>['HB']</t>
        </is>
      </c>
      <c r="G392" s="309" t="inlineStr">
        <is>
          <t>[-0.8797122627689044]</t>
        </is>
      </c>
      <c r="H392" s="309" t="inlineStr">
        <is>
          <t>[43.0, 142.0]</t>
        </is>
      </c>
    </row>
    <row r="393">
      <c r="A393" s="621" t="n">
        <v>391</v>
      </c>
      <c r="B393" s="309" t="inlineStr"/>
      <c r="C393" s="309" t="n">
        <v>114.4632804881592</v>
      </c>
      <c r="D393" s="309" t="inlineStr">
        <is>
          <t>{'Cu', 'ausf_czas', 'Mn', 'Mo', 'aust_czas', 'Ni', 'grubosc', 'ausf_temp'}</t>
        </is>
      </c>
      <c r="E393" s="309" t="n">
        <v>16</v>
      </c>
      <c r="F393" s="309" t="inlineStr">
        <is>
          <t>['HB']</t>
        </is>
      </c>
      <c r="G393" s="309" t="inlineStr">
        <is>
          <t>[-0.8808884966193259]</t>
        </is>
      </c>
      <c r="H393" s="309" t="inlineStr">
        <is>
          <t>[43.0, 142.0]</t>
        </is>
      </c>
    </row>
    <row r="394">
      <c r="A394" s="621" t="n">
        <v>392</v>
      </c>
      <c r="B394" s="309" t="inlineStr"/>
      <c r="C394" s="309" t="n">
        <v>108.5795971337337</v>
      </c>
      <c r="D394" s="309" t="inlineStr">
        <is>
          <t>{'Cu', 'ausf_czas', 'Mn', 'Mo', 'aust_czas', 'Ni', 'grubosc', 'ausf_temp'}</t>
        </is>
      </c>
      <c r="E394" s="309" t="n">
        <v>17</v>
      </c>
      <c r="F394" s="309" t="inlineStr">
        <is>
          <t>['HB']</t>
        </is>
      </c>
      <c r="G394" s="309" t="inlineStr">
        <is>
          <t>[-0.7825357160823538]</t>
        </is>
      </c>
      <c r="H394" s="309" t="inlineStr">
        <is>
          <t>[43.0, 142.0]</t>
        </is>
      </c>
    </row>
    <row r="395">
      <c r="A395" s="621" t="n">
        <v>393</v>
      </c>
      <c r="B395" s="309" t="inlineStr"/>
      <c r="C395" s="309" t="n">
        <v>119.4022837486474</v>
      </c>
      <c r="D395" s="309" t="inlineStr">
        <is>
          <t>{'Cu', 'ausf_czas', 'Mn', 'Mo', 'aust_czas', 'Ni', 'grubosc', 'ausf_temp'}</t>
        </is>
      </c>
      <c r="E395" s="309" t="n">
        <v>16</v>
      </c>
      <c r="F395" s="309" t="inlineStr">
        <is>
          <t>['HB']</t>
        </is>
      </c>
      <c r="G395" s="309" t="inlineStr">
        <is>
          <t>[-0.8777300441358648]</t>
        </is>
      </c>
      <c r="H395" s="309" t="inlineStr">
        <is>
          <t>[43.0, 142.0]</t>
        </is>
      </c>
    </row>
    <row r="396">
      <c r="A396" s="621" t="n">
        <v>394</v>
      </c>
      <c r="B396" s="309" t="inlineStr"/>
      <c r="C396" s="309" t="n">
        <v>135.5224021914022</v>
      </c>
      <c r="D396" s="309" t="inlineStr">
        <is>
          <t>{'Cu', 'ausf_czas', 'Mn', 'Mo', 'aust_czas', 'Ni', 'grubosc', 'ausf_temp'}</t>
        </is>
      </c>
      <c r="E396" s="309" t="n">
        <v>16</v>
      </c>
      <c r="F396" s="309" t="inlineStr">
        <is>
          <t>['A5', 'HB']</t>
        </is>
      </c>
      <c r="G396" s="309" t="inlineStr">
        <is>
          <t>[0.7862904212148418, -0.8811505174053735]</t>
        </is>
      </c>
      <c r="H396" s="309" t="inlineStr">
        <is>
          <t>[43.0, 142.0]</t>
        </is>
      </c>
    </row>
    <row r="397">
      <c r="A397" s="621" t="n">
        <v>395</v>
      </c>
      <c r="B397" s="309" t="inlineStr"/>
      <c r="C397" s="309" t="inlineStr"/>
      <c r="D397" s="309" t="inlineStr"/>
      <c r="E397" s="309" t="inlineStr"/>
      <c r="F397" s="309" t="inlineStr"/>
      <c r="G397" s="309" t="inlineStr"/>
      <c r="H397" s="309" t="inlineStr"/>
    </row>
    <row r="398">
      <c r="A398" s="621" t="n">
        <v>396</v>
      </c>
      <c r="B398" s="309" t="inlineStr"/>
      <c r="C398" s="309" t="inlineStr"/>
      <c r="D398" s="309" t="inlineStr"/>
      <c r="E398" s="309" t="inlineStr"/>
      <c r="F398" s="309" t="inlineStr"/>
      <c r="G398" s="309" t="inlineStr"/>
      <c r="H398" s="309" t="inlineStr"/>
    </row>
    <row r="399">
      <c r="A399" s="621" t="n">
        <v>397</v>
      </c>
      <c r="B399" s="309" t="inlineStr"/>
      <c r="C399" s="309" t="inlineStr"/>
      <c r="D399" s="309" t="inlineStr"/>
      <c r="E399" s="309" t="inlineStr"/>
      <c r="F399" s="309" t="inlineStr"/>
      <c r="G399" s="309" t="inlineStr"/>
      <c r="H399" s="309" t="inlineStr"/>
    </row>
    <row r="400">
      <c r="A400" s="621" t="n">
        <v>398</v>
      </c>
      <c r="B400" s="309" t="inlineStr"/>
      <c r="C400" s="309" t="inlineStr"/>
      <c r="D400" s="309" t="inlineStr"/>
      <c r="E400" s="309" t="inlineStr"/>
      <c r="F400" s="309" t="inlineStr"/>
      <c r="G400" s="309" t="inlineStr"/>
      <c r="H400" s="309" t="inlineStr"/>
    </row>
    <row r="401">
      <c r="A401" s="621" t="n">
        <v>399</v>
      </c>
      <c r="B401" s="309" t="inlineStr"/>
      <c r="C401" s="309" t="inlineStr"/>
      <c r="D401" s="309" t="inlineStr"/>
      <c r="E401" s="309" t="inlineStr"/>
      <c r="F401" s="309" t="inlineStr"/>
      <c r="G401" s="309" t="inlineStr"/>
      <c r="H401" s="309" t="inlineStr"/>
    </row>
    <row r="402">
      <c r="A402" s="621" t="n">
        <v>400</v>
      </c>
      <c r="B402" s="309" t="inlineStr"/>
      <c r="C402" s="309" t="inlineStr"/>
      <c r="D402" s="309" t="inlineStr"/>
      <c r="E402" s="309" t="inlineStr"/>
      <c r="F402" s="309" t="inlineStr"/>
      <c r="G402" s="309" t="inlineStr"/>
      <c r="H402" s="309" t="inlineStr"/>
    </row>
    <row r="403">
      <c r="A403" s="621" t="n">
        <v>401</v>
      </c>
      <c r="B403" s="309" t="inlineStr"/>
      <c r="C403" s="309" t="inlineStr"/>
      <c r="D403" s="309" t="inlineStr"/>
      <c r="E403" s="309" t="inlineStr"/>
      <c r="F403" s="309" t="inlineStr"/>
      <c r="G403" s="309" t="inlineStr"/>
      <c r="H403" s="309" t="inlineStr"/>
    </row>
    <row r="404">
      <c r="A404" s="621" t="n">
        <v>402</v>
      </c>
      <c r="B404" s="309" t="inlineStr"/>
      <c r="C404" s="309" t="inlineStr"/>
      <c r="D404" s="309" t="inlineStr"/>
      <c r="E404" s="309" t="inlineStr"/>
      <c r="F404" s="309" t="inlineStr"/>
      <c r="G404" s="309" t="inlineStr"/>
      <c r="H404" s="309" t="inlineStr"/>
    </row>
    <row r="405">
      <c r="A405" s="621" t="n">
        <v>403</v>
      </c>
      <c r="B405" s="309" t="inlineStr"/>
      <c r="C405" s="309" t="n">
        <v>127.1247864748931</v>
      </c>
      <c r="D405" s="309" t="inlineStr">
        <is>
          <t>{'Cu', 'ausf_czas', 'Mn', 'Mo', 'aust_czas', 'Ni', 'grubosc', 'ausf_temp'}</t>
        </is>
      </c>
      <c r="E405" s="309" t="n">
        <v>17</v>
      </c>
      <c r="F405" s="309" t="inlineStr">
        <is>
          <t>['HB']</t>
        </is>
      </c>
      <c r="G405" s="309" t="inlineStr">
        <is>
          <t>[-0.8533669075328522]</t>
        </is>
      </c>
      <c r="H405" s="309" t="inlineStr">
        <is>
          <t>[43.0, 142.0]</t>
        </is>
      </c>
    </row>
    <row r="406">
      <c r="A406" s="621" t="n">
        <v>404</v>
      </c>
      <c r="B406" s="309" t="inlineStr"/>
      <c r="C406" s="309" t="inlineStr"/>
      <c r="D406" s="309" t="inlineStr"/>
      <c r="E406" s="309" t="inlineStr"/>
      <c r="F406" s="309" t="inlineStr"/>
      <c r="G406" s="309" t="inlineStr"/>
      <c r="H406" s="309" t="inlineStr"/>
    </row>
    <row r="407">
      <c r="A407" s="621" t="n">
        <v>405</v>
      </c>
      <c r="B407" s="309" t="inlineStr"/>
      <c r="C407" s="309" t="inlineStr"/>
      <c r="D407" s="309" t="inlineStr"/>
      <c r="E407" s="309" t="inlineStr"/>
      <c r="F407" s="309" t="inlineStr"/>
      <c r="G407" s="309" t="inlineStr"/>
      <c r="H407" s="309" t="inlineStr"/>
    </row>
    <row r="408">
      <c r="A408" s="621" t="n">
        <v>406</v>
      </c>
      <c r="B408" s="309" t="inlineStr"/>
      <c r="C408" s="309" t="n">
        <v>123.513006116054</v>
      </c>
      <c r="D408" s="309" t="inlineStr">
        <is>
          <t>{'Cu', 'ausf_czas', 'Mn', 'Mo', 'aust_czas', 'Ni', 'grubosc', 'ausf_temp'}</t>
        </is>
      </c>
      <c r="E408" s="309" t="n">
        <v>18</v>
      </c>
      <c r="F408" s="309" t="inlineStr">
        <is>
          <t>['HB']</t>
        </is>
      </c>
      <c r="G408" s="309" t="inlineStr">
        <is>
          <t>[-0.7753014598901962]</t>
        </is>
      </c>
      <c r="H408" s="309" t="inlineStr">
        <is>
          <t>[43.0, 142.0]</t>
        </is>
      </c>
    </row>
    <row r="409">
      <c r="A409" s="621" t="n">
        <v>407</v>
      </c>
      <c r="B409" s="309" t="n">
        <v>105.6</v>
      </c>
      <c r="C409" s="309" t="n">
        <v>105.6</v>
      </c>
      <c r="D409" s="309" t="inlineStr"/>
      <c r="E409" s="309" t="inlineStr"/>
      <c r="F409" s="309" t="inlineStr"/>
      <c r="G409" s="309" t="inlineStr"/>
      <c r="H409" s="309" t="inlineStr"/>
    </row>
    <row r="410">
      <c r="A410" s="621" t="n">
        <v>408</v>
      </c>
      <c r="B410" s="309" t="n">
        <v>91.3</v>
      </c>
      <c r="C410" s="309" t="n">
        <v>91.3</v>
      </c>
      <c r="D410" s="309" t="inlineStr"/>
      <c r="E410" s="309" t="inlineStr"/>
      <c r="F410" s="309" t="inlineStr"/>
      <c r="G410" s="309" t="inlineStr"/>
      <c r="H410" s="309" t="inlineStr"/>
    </row>
    <row r="411">
      <c r="A411" s="621" t="n">
        <v>409</v>
      </c>
      <c r="B411" s="309" t="n">
        <v>80.3</v>
      </c>
      <c r="C411" s="309" t="n">
        <v>80.3</v>
      </c>
      <c r="D411" s="309" t="inlineStr"/>
      <c r="E411" s="309" t="inlineStr"/>
      <c r="F411" s="309" t="inlineStr"/>
      <c r="G411" s="309" t="inlineStr"/>
      <c r="H411" s="309" t="inlineStr"/>
    </row>
    <row r="412">
      <c r="A412" s="621" t="n">
        <v>410</v>
      </c>
      <c r="B412" s="309" t="n">
        <v>108.9</v>
      </c>
      <c r="C412" s="309" t="n">
        <v>108.9</v>
      </c>
      <c r="D412" s="309" t="inlineStr"/>
      <c r="E412" s="309" t="inlineStr"/>
      <c r="F412" s="309" t="inlineStr"/>
      <c r="G412" s="309" t="inlineStr"/>
      <c r="H412" s="309" t="inlineStr"/>
    </row>
    <row r="413">
      <c r="A413" s="621" t="n">
        <v>411</v>
      </c>
      <c r="B413" s="309" t="n">
        <v>94.59999999999999</v>
      </c>
      <c r="C413" s="309" t="n">
        <v>94.59999999999999</v>
      </c>
      <c r="D413" s="309" t="inlineStr"/>
      <c r="E413" s="309" t="inlineStr"/>
      <c r="F413" s="309" t="inlineStr"/>
      <c r="G413" s="309" t="inlineStr"/>
      <c r="H413" s="309" t="inlineStr"/>
    </row>
    <row r="414">
      <c r="A414" s="621" t="n">
        <v>412</v>
      </c>
      <c r="B414" s="309" t="n">
        <v>86.90000000000001</v>
      </c>
      <c r="C414" s="309" t="n">
        <v>86.90000000000001</v>
      </c>
      <c r="D414" s="309" t="inlineStr"/>
      <c r="E414" s="309" t="inlineStr"/>
      <c r="F414" s="309" t="inlineStr"/>
      <c r="G414" s="309" t="inlineStr"/>
      <c r="H414" s="309" t="inlineStr"/>
    </row>
    <row r="415">
      <c r="A415" s="621" t="n">
        <v>413</v>
      </c>
      <c r="B415" s="309" t="inlineStr"/>
      <c r="C415" s="309" t="inlineStr"/>
      <c r="D415" s="309" t="inlineStr"/>
      <c r="E415" s="309" t="inlineStr"/>
      <c r="F415" s="309" t="inlineStr"/>
      <c r="G415" s="309" t="inlineStr"/>
      <c r="H415" s="309" t="inlineStr"/>
    </row>
    <row r="416">
      <c r="A416" s="621" t="n">
        <v>414</v>
      </c>
      <c r="B416" s="309" t="inlineStr"/>
      <c r="C416" s="309" t="inlineStr"/>
      <c r="D416" s="309" t="inlineStr"/>
      <c r="E416" s="309" t="inlineStr"/>
      <c r="F416" s="309" t="inlineStr"/>
      <c r="G416" s="309" t="inlineStr"/>
      <c r="H416" s="309" t="inlineStr"/>
    </row>
    <row r="417">
      <c r="A417" s="621" t="n">
        <v>415</v>
      </c>
      <c r="B417" s="309" t="inlineStr"/>
      <c r="C417" s="309" t="inlineStr"/>
      <c r="D417" s="309" t="inlineStr"/>
      <c r="E417" s="309" t="inlineStr"/>
      <c r="F417" s="309" t="inlineStr"/>
      <c r="G417" s="309" t="inlineStr"/>
      <c r="H417" s="309" t="inlineStr"/>
    </row>
    <row r="418">
      <c r="A418" s="621" t="n">
        <v>416</v>
      </c>
      <c r="B418" s="309" t="inlineStr"/>
      <c r="C418" s="309" t="inlineStr"/>
      <c r="D418" s="309" t="inlineStr"/>
      <c r="E418" s="309" t="inlineStr"/>
      <c r="F418" s="309" t="inlineStr"/>
      <c r="G418" s="309" t="inlineStr"/>
      <c r="H418" s="309" t="inlineStr"/>
    </row>
    <row r="419">
      <c r="A419" s="621" t="n">
        <v>417</v>
      </c>
      <c r="B419" s="309" t="inlineStr"/>
      <c r="C419" s="309" t="inlineStr"/>
      <c r="D419" s="309" t="inlineStr"/>
      <c r="E419" s="309" t="inlineStr"/>
      <c r="F419" s="309" t="inlineStr"/>
      <c r="G419" s="309" t="inlineStr"/>
      <c r="H419" s="309" t="inlineStr"/>
    </row>
    <row r="420">
      <c r="A420" s="621" t="n">
        <v>418</v>
      </c>
      <c r="B420" s="309" t="inlineStr"/>
      <c r="C420" s="309" t="inlineStr"/>
      <c r="D420" s="309" t="inlineStr"/>
      <c r="E420" s="309" t="inlineStr"/>
      <c r="F420" s="309" t="inlineStr"/>
      <c r="G420" s="309" t="inlineStr"/>
      <c r="H420" s="309" t="inlineStr"/>
    </row>
    <row r="421">
      <c r="A421" s="621" t="n">
        <v>419</v>
      </c>
      <c r="B421" s="309" t="inlineStr"/>
      <c r="C421" s="309" t="inlineStr"/>
      <c r="D421" s="309" t="inlineStr"/>
      <c r="E421" s="309" t="inlineStr"/>
      <c r="F421" s="309" t="inlineStr"/>
      <c r="G421" s="309" t="inlineStr"/>
      <c r="H421" s="309" t="inlineStr"/>
    </row>
    <row r="422">
      <c r="A422" s="621" t="n">
        <v>420</v>
      </c>
      <c r="B422" s="309" t="inlineStr"/>
      <c r="C422" s="309" t="inlineStr"/>
      <c r="D422" s="309" t="inlineStr"/>
      <c r="E422" s="309" t="inlineStr"/>
      <c r="F422" s="309" t="inlineStr"/>
      <c r="G422" s="309" t="inlineStr"/>
      <c r="H422" s="309" t="inlineStr"/>
    </row>
    <row r="423">
      <c r="A423" s="621" t="n">
        <v>421</v>
      </c>
      <c r="B423" s="309" t="inlineStr"/>
      <c r="C423" s="309" t="inlineStr"/>
      <c r="D423" s="309" t="inlineStr"/>
      <c r="E423" s="309" t="inlineStr"/>
      <c r="F423" s="309" t="inlineStr"/>
      <c r="G423" s="309" t="inlineStr"/>
      <c r="H423" s="309" t="inlineStr"/>
    </row>
    <row r="424">
      <c r="A424" s="621" t="n">
        <v>422</v>
      </c>
      <c r="B424" s="309" t="inlineStr"/>
      <c r="C424" s="309" t="inlineStr"/>
      <c r="D424" s="309" t="inlineStr"/>
      <c r="E424" s="309" t="inlineStr"/>
      <c r="F424" s="309" t="inlineStr"/>
      <c r="G424" s="309" t="inlineStr"/>
      <c r="H424" s="309" t="inlineStr"/>
    </row>
    <row r="425">
      <c r="A425" s="621" t="n">
        <v>423</v>
      </c>
      <c r="B425" s="309" t="inlineStr"/>
      <c r="C425" s="309" t="inlineStr"/>
      <c r="D425" s="309" t="inlineStr"/>
      <c r="E425" s="309" t="inlineStr"/>
      <c r="F425" s="309" t="inlineStr"/>
      <c r="G425" s="309" t="inlineStr"/>
      <c r="H425" s="309" t="inlineStr"/>
    </row>
    <row r="426">
      <c r="A426" s="621" t="n">
        <v>424</v>
      </c>
      <c r="B426" s="309" t="n">
        <v>94.5</v>
      </c>
      <c r="C426" s="309" t="n">
        <v>94.5</v>
      </c>
      <c r="D426" s="309" t="inlineStr"/>
      <c r="E426" s="309" t="inlineStr"/>
      <c r="F426" s="309" t="inlineStr"/>
      <c r="G426" s="309" t="inlineStr"/>
      <c r="H426" s="309" t="inlineStr"/>
    </row>
    <row r="427">
      <c r="A427" s="621" t="n">
        <v>425</v>
      </c>
      <c r="B427" s="309" t="n">
        <v>78.59999999999999</v>
      </c>
      <c r="C427" s="309" t="n">
        <v>78.59999999999999</v>
      </c>
      <c r="D427" s="309" t="inlineStr"/>
      <c r="E427" s="309" t="inlineStr"/>
      <c r="F427" s="309" t="inlineStr"/>
      <c r="G427" s="309" t="inlineStr"/>
      <c r="H427" s="309" t="inlineStr"/>
    </row>
    <row r="428">
      <c r="A428" s="621" t="n">
        <v>426</v>
      </c>
      <c r="B428" s="309" t="n">
        <v>54</v>
      </c>
      <c r="C428" s="309" t="n">
        <v>54</v>
      </c>
      <c r="D428" s="309" t="inlineStr"/>
      <c r="E428" s="309" t="inlineStr"/>
      <c r="F428" s="309" t="inlineStr"/>
      <c r="G428" s="309" t="inlineStr"/>
      <c r="H428" s="309" t="inlineStr"/>
    </row>
    <row r="429">
      <c r="A429" s="621" t="n">
        <v>427</v>
      </c>
      <c r="B429" s="309" t="n">
        <v>85.5</v>
      </c>
      <c r="C429" s="309" t="n">
        <v>85.5</v>
      </c>
      <c r="D429" s="309" t="inlineStr"/>
      <c r="E429" s="309" t="inlineStr"/>
      <c r="F429" s="309" t="inlineStr"/>
      <c r="G429" s="309" t="inlineStr"/>
      <c r="H429" s="309" t="inlineStr"/>
    </row>
    <row r="430">
      <c r="A430" s="621" t="n">
        <v>428</v>
      </c>
      <c r="B430" s="309" t="n">
        <v>105</v>
      </c>
      <c r="C430" s="309" t="n">
        <v>105</v>
      </c>
      <c r="D430" s="309" t="inlineStr"/>
      <c r="E430" s="309" t="inlineStr"/>
      <c r="F430" s="309" t="inlineStr"/>
      <c r="G430" s="309" t="inlineStr"/>
      <c r="H430" s="309" t="inlineStr"/>
    </row>
    <row r="431">
      <c r="A431" s="621" t="n">
        <v>429</v>
      </c>
      <c r="B431" s="309" t="n">
        <v>105</v>
      </c>
      <c r="C431" s="309" t="n">
        <v>105</v>
      </c>
      <c r="D431" s="309" t="inlineStr"/>
      <c r="E431" s="309" t="inlineStr"/>
      <c r="F431" s="309" t="inlineStr"/>
      <c r="G431" s="309" t="inlineStr"/>
      <c r="H431" s="309" t="inlineStr"/>
    </row>
    <row r="432">
      <c r="A432" s="621" t="n">
        <v>430</v>
      </c>
      <c r="B432" s="309" t="n">
        <v>100.5</v>
      </c>
      <c r="C432" s="309" t="n">
        <v>100.5</v>
      </c>
      <c r="D432" s="309" t="inlineStr"/>
      <c r="E432" s="309" t="inlineStr"/>
      <c r="F432" s="309" t="inlineStr"/>
      <c r="G432" s="309" t="inlineStr"/>
      <c r="H432" s="309" t="inlineStr"/>
    </row>
    <row r="433">
      <c r="A433" s="621" t="n">
        <v>431</v>
      </c>
      <c r="B433" s="309" t="n">
        <v>81.5</v>
      </c>
      <c r="C433" s="309" t="n">
        <v>81.5</v>
      </c>
      <c r="D433" s="309" t="inlineStr"/>
      <c r="E433" s="309" t="inlineStr"/>
      <c r="F433" s="309" t="inlineStr"/>
      <c r="G433" s="309" t="inlineStr"/>
      <c r="H433" s="309" t="inlineStr"/>
    </row>
    <row r="434">
      <c r="A434" s="621" t="n">
        <v>432</v>
      </c>
      <c r="B434" s="309" t="n">
        <v>46</v>
      </c>
      <c r="C434" s="309" t="n">
        <v>46</v>
      </c>
      <c r="D434" s="309" t="inlineStr"/>
      <c r="E434" s="309" t="inlineStr"/>
      <c r="F434" s="309" t="inlineStr"/>
      <c r="G434" s="309" t="inlineStr"/>
      <c r="H434" s="309" t="inlineStr"/>
    </row>
    <row r="435">
      <c r="A435" s="621" t="n">
        <v>433</v>
      </c>
      <c r="B435" s="309" t="n">
        <v>89.5</v>
      </c>
      <c r="C435" s="309" t="n">
        <v>89.5</v>
      </c>
      <c r="D435" s="309" t="inlineStr"/>
      <c r="E435" s="309" t="inlineStr"/>
      <c r="F435" s="309" t="inlineStr"/>
      <c r="G435" s="309" t="inlineStr"/>
      <c r="H435" s="309" t="inlineStr"/>
    </row>
    <row r="436">
      <c r="A436" s="621" t="n">
        <v>434</v>
      </c>
      <c r="B436" s="309" t="n">
        <v>121.5</v>
      </c>
      <c r="C436" s="309" t="n">
        <v>121.5</v>
      </c>
      <c r="D436" s="309" t="inlineStr"/>
      <c r="E436" s="309" t="inlineStr"/>
      <c r="F436" s="309" t="inlineStr"/>
      <c r="G436" s="309" t="inlineStr"/>
      <c r="H436" s="309" t="inlineStr"/>
    </row>
    <row r="437">
      <c r="A437" s="621" t="n">
        <v>435</v>
      </c>
      <c r="B437" s="309" t="n">
        <v>105</v>
      </c>
      <c r="C437" s="309" t="n">
        <v>105</v>
      </c>
      <c r="D437" s="309" t="inlineStr"/>
      <c r="E437" s="309" t="inlineStr"/>
      <c r="F437" s="309" t="inlineStr"/>
      <c r="G437" s="309" t="inlineStr"/>
      <c r="H437" s="309" t="inlineStr"/>
    </row>
    <row r="438">
      <c r="A438" s="621" t="n">
        <v>436</v>
      </c>
      <c r="B438" s="309" t="n">
        <v>50.5</v>
      </c>
      <c r="C438" s="309" t="n">
        <v>50.5</v>
      </c>
      <c r="D438" s="309" t="inlineStr"/>
      <c r="E438" s="309" t="inlineStr"/>
      <c r="F438" s="309" t="inlineStr"/>
      <c r="G438" s="309" t="inlineStr"/>
      <c r="H438" s="309" t="inlineStr"/>
    </row>
    <row r="439">
      <c r="A439" s="621" t="n">
        <v>437</v>
      </c>
      <c r="B439" s="309" t="inlineStr"/>
      <c r="C439" s="309" t="inlineStr"/>
      <c r="D439" s="309" t="inlineStr"/>
      <c r="E439" s="309" t="inlineStr"/>
      <c r="F439" s="309" t="inlineStr"/>
      <c r="G439" s="309" t="inlineStr"/>
      <c r="H439" s="309" t="inlineStr"/>
    </row>
    <row r="440">
      <c r="A440" s="621" t="n">
        <v>438</v>
      </c>
      <c r="B440" s="309" t="inlineStr"/>
      <c r="C440" s="309" t="inlineStr"/>
      <c r="D440" s="309" t="inlineStr"/>
      <c r="E440" s="309" t="inlineStr"/>
      <c r="F440" s="309" t="inlineStr"/>
      <c r="G440" s="309" t="inlineStr"/>
      <c r="H440" s="309" t="inlineStr"/>
    </row>
    <row r="441">
      <c r="A441" s="621" t="n">
        <v>439</v>
      </c>
      <c r="B441" s="309" t="inlineStr"/>
      <c r="C441" s="309" t="inlineStr"/>
      <c r="D441" s="309" t="inlineStr"/>
      <c r="E441" s="309" t="inlineStr"/>
      <c r="F441" s="309" t="inlineStr"/>
      <c r="G441" s="309" t="inlineStr"/>
      <c r="H441" s="309" t="inlineStr"/>
    </row>
    <row r="442">
      <c r="A442" s="621" t="n">
        <v>440</v>
      </c>
      <c r="B442" s="309" t="inlineStr"/>
      <c r="C442" s="309" t="inlineStr"/>
      <c r="D442" s="309" t="inlineStr"/>
      <c r="E442" s="309" t="inlineStr"/>
      <c r="F442" s="309" t="inlineStr"/>
      <c r="G442" s="309" t="inlineStr"/>
      <c r="H442" s="309" t="inlineStr"/>
    </row>
    <row r="443">
      <c r="A443" s="621" t="n">
        <v>441</v>
      </c>
      <c r="B443" s="309" t="inlineStr"/>
      <c r="C443" s="309" t="inlineStr"/>
      <c r="D443" s="309" t="inlineStr"/>
      <c r="E443" s="309" t="inlineStr"/>
      <c r="F443" s="309" t="inlineStr"/>
      <c r="G443" s="309" t="inlineStr"/>
      <c r="H443" s="309" t="inlineStr"/>
    </row>
    <row r="444">
      <c r="A444" s="621" t="n">
        <v>442</v>
      </c>
      <c r="B444" s="309" t="inlineStr"/>
      <c r="C444" s="309" t="inlineStr"/>
      <c r="D444" s="309" t="inlineStr"/>
      <c r="E444" s="309" t="inlineStr"/>
      <c r="F444" s="309" t="inlineStr"/>
      <c r="G444" s="309" t="inlineStr"/>
      <c r="H444" s="309" t="inlineStr"/>
    </row>
    <row r="445">
      <c r="A445" s="621" t="n">
        <v>443</v>
      </c>
      <c r="B445" s="309" t="inlineStr"/>
      <c r="C445" s="309" t="inlineStr"/>
      <c r="D445" s="309" t="inlineStr"/>
      <c r="E445" s="309" t="inlineStr"/>
      <c r="F445" s="309" t="inlineStr"/>
      <c r="G445" s="309" t="inlineStr"/>
      <c r="H445" s="309" t="inlineStr"/>
    </row>
    <row r="446">
      <c r="A446" s="621" t="n">
        <v>444</v>
      </c>
      <c r="B446" s="309" t="inlineStr"/>
      <c r="C446" s="309" t="inlineStr"/>
      <c r="D446" s="309" t="inlineStr"/>
      <c r="E446" s="309" t="inlineStr"/>
      <c r="F446" s="309" t="inlineStr"/>
      <c r="G446" s="309" t="inlineStr"/>
      <c r="H446" s="309" t="inlineStr"/>
    </row>
    <row r="447">
      <c r="A447" s="621" t="n">
        <v>445</v>
      </c>
      <c r="B447" s="309" t="inlineStr"/>
      <c r="C447" s="309" t="inlineStr"/>
      <c r="D447" s="309" t="inlineStr"/>
      <c r="E447" s="309" t="inlineStr"/>
      <c r="F447" s="309" t="inlineStr"/>
      <c r="G447" s="309" t="inlineStr"/>
      <c r="H447" s="309" t="inlineStr"/>
    </row>
    <row r="448">
      <c r="A448" s="621" t="n">
        <v>446</v>
      </c>
      <c r="B448" s="309" t="inlineStr"/>
      <c r="C448" s="309" t="inlineStr"/>
      <c r="D448" s="309" t="inlineStr"/>
      <c r="E448" s="309" t="inlineStr"/>
      <c r="F448" s="309" t="inlineStr"/>
      <c r="G448" s="309" t="inlineStr"/>
      <c r="H448" s="309" t="inlineStr"/>
    </row>
    <row r="449">
      <c r="A449" s="621" t="n">
        <v>447</v>
      </c>
      <c r="B449" s="309" t="inlineStr"/>
      <c r="C449" s="309" t="inlineStr"/>
      <c r="D449" s="309" t="inlineStr"/>
      <c r="E449" s="309" t="inlineStr"/>
      <c r="F449" s="309" t="inlineStr"/>
      <c r="G449" s="309" t="inlineStr"/>
      <c r="H449" s="309" t="inlineStr"/>
    </row>
    <row r="450">
      <c r="A450" s="621" t="n">
        <v>448</v>
      </c>
      <c r="B450" s="309" t="n">
        <v>8.9</v>
      </c>
      <c r="C450" s="309" t="n">
        <v>8.9</v>
      </c>
      <c r="D450" s="309" t="inlineStr"/>
      <c r="E450" s="309" t="inlineStr"/>
      <c r="F450" s="309" t="inlineStr"/>
      <c r="G450" s="309" t="inlineStr"/>
      <c r="H450" s="309" t="inlineStr"/>
    </row>
    <row r="451">
      <c r="A451" s="621" t="n">
        <v>449</v>
      </c>
      <c r="B451" s="309" t="inlineStr"/>
      <c r="C451" s="309" t="n">
        <v>90.82300410184587</v>
      </c>
      <c r="D451" s="309" t="inlineStr">
        <is>
          <t>{'Cu', 'ausf_czas', 'Mn', 'Mo', 'aust_czas', 'Ni', 'grubosc', 'ausf_temp'}</t>
        </is>
      </c>
      <c r="E451" s="309" t="n">
        <v>16</v>
      </c>
      <c r="F451" s="309" t="inlineStr">
        <is>
          <t>['aust_temp']</t>
        </is>
      </c>
      <c r="G451" s="309" t="inlineStr">
        <is>
          <t>[-0.7315953717911189]</t>
        </is>
      </c>
      <c r="H451" s="309" t="inlineStr">
        <is>
          <t>[8.9, 237.2]</t>
        </is>
      </c>
    </row>
    <row r="452">
      <c r="A452" s="621" t="n">
        <v>450</v>
      </c>
      <c r="B452" s="309" t="n">
        <v>12.2</v>
      </c>
      <c r="C452" s="309" t="n">
        <v>12.2</v>
      </c>
      <c r="D452" s="309" t="inlineStr"/>
      <c r="E452" s="309" t="inlineStr"/>
      <c r="F452" s="309" t="inlineStr"/>
      <c r="G452" s="309" t="inlineStr"/>
      <c r="H452" s="309" t="inlineStr"/>
    </row>
    <row r="453">
      <c r="A453" s="621" t="n">
        <v>451</v>
      </c>
      <c r="B453" s="309" t="inlineStr"/>
      <c r="C453" s="309" t="n">
        <v>127.426905767426</v>
      </c>
      <c r="D453" s="309" t="inlineStr">
        <is>
          <t>{'Cu', 'ausf_czas', 'Mn', 'Mo', 'aust_czas', 'Ni', 'grubosc', 'ausf_temp'}</t>
        </is>
      </c>
      <c r="E453" s="309" t="n">
        <v>15</v>
      </c>
      <c r="F453" s="309" t="inlineStr">
        <is>
          <t>['A5']</t>
        </is>
      </c>
      <c r="G453" s="309" t="inlineStr">
        <is>
          <t>[0.8966414895007464]</t>
        </is>
      </c>
      <c r="H453" s="309" t="inlineStr">
        <is>
          <t>[12.4, 237.2]</t>
        </is>
      </c>
    </row>
    <row r="454">
      <c r="A454" s="621" t="n">
        <v>452</v>
      </c>
      <c r="B454" s="309" t="inlineStr"/>
      <c r="C454" s="309" t="inlineStr"/>
      <c r="D454" s="309" t="inlineStr"/>
      <c r="E454" s="309" t="inlineStr"/>
      <c r="F454" s="309" t="inlineStr"/>
      <c r="G454" s="309" t="inlineStr"/>
      <c r="H454" s="309" t="inlineStr"/>
    </row>
    <row r="455">
      <c r="A455" s="621" t="n">
        <v>453</v>
      </c>
      <c r="B455" s="309" t="inlineStr"/>
      <c r="C455" s="309" t="inlineStr"/>
      <c r="D455" s="309" t="inlineStr"/>
      <c r="E455" s="309" t="inlineStr"/>
      <c r="F455" s="309" t="inlineStr"/>
      <c r="G455" s="309" t="inlineStr"/>
      <c r="H455" s="309" t="inlineStr"/>
    </row>
    <row r="456">
      <c r="A456" s="621" t="n">
        <v>454</v>
      </c>
      <c r="B456" s="309" t="inlineStr"/>
      <c r="C456" s="309" t="n">
        <v>81.23553708463191</v>
      </c>
      <c r="D456" s="309" t="inlineStr">
        <is>
          <t>{'Cu', 'ausf_czas', 'Mn', 'Mo', 'aust_czas', 'Ni', 'grubosc', 'ausf_temp'}</t>
        </is>
      </c>
      <c r="E456" s="309" t="n">
        <v>15</v>
      </c>
      <c r="F456" s="309" t="inlineStr">
        <is>
          <t>['aust_temp']</t>
        </is>
      </c>
      <c r="G456" s="309" t="inlineStr">
        <is>
          <t>[-0.7332629690924052]</t>
        </is>
      </c>
      <c r="H456" s="309" t="inlineStr">
        <is>
          <t>[12.2, 255.5]</t>
        </is>
      </c>
    </row>
    <row r="457">
      <c r="A457" s="621" t="n">
        <v>455</v>
      </c>
      <c r="B457" s="309" t="inlineStr"/>
      <c r="C457" s="309" t="n">
        <v>81.23553708463191</v>
      </c>
      <c r="D457" s="309" t="inlineStr">
        <is>
          <t>{'Cu', 'ausf_czas', 'Mn', 'Mo', 'aust_czas', 'Ni', 'grubosc', 'ausf_temp'}</t>
        </is>
      </c>
      <c r="E457" s="309" t="n">
        <v>15</v>
      </c>
      <c r="F457" s="309" t="inlineStr">
        <is>
          <t>['aust_temp']</t>
        </is>
      </c>
      <c r="G457" s="309" t="inlineStr">
        <is>
          <t>[-0.7332629690924052]</t>
        </is>
      </c>
      <c r="H457" s="309" t="inlineStr">
        <is>
          <t>[12.2, 255.5]</t>
        </is>
      </c>
    </row>
    <row r="458">
      <c r="A458" s="621" t="n">
        <v>456</v>
      </c>
      <c r="B458" s="309" t="inlineStr"/>
      <c r="C458" s="309" t="n">
        <v>21.42958833897426</v>
      </c>
      <c r="D458" s="309" t="inlineStr">
        <is>
          <t>{'Cu', 'ausf_czas', 'Mn', 'Mo', 'aust_czas', 'Ni', 'grubosc', 'ausf_temp'}</t>
        </is>
      </c>
      <c r="E458" s="309" t="n">
        <v>16</v>
      </c>
      <c r="F458" s="309" t="inlineStr">
        <is>
          <t>['A5']</t>
        </is>
      </c>
      <c r="G458" s="309" t="inlineStr">
        <is>
          <t>[0.7822151033458201]</t>
        </is>
      </c>
      <c r="H458" s="309" t="inlineStr">
        <is>
          <t>[4.4, 133.8]</t>
        </is>
      </c>
    </row>
    <row r="459">
      <c r="A459" s="621" t="n">
        <v>457</v>
      </c>
      <c r="B459" s="309" t="inlineStr"/>
      <c r="C459" s="309" t="n">
        <v>23.48707746075397</v>
      </c>
      <c r="D459" s="309" t="inlineStr">
        <is>
          <t>{'Cu', 'ausf_czas', 'Mn', 'Mo', 'aust_czas', 'Ni', 'grubosc', 'ausf_temp'}</t>
        </is>
      </c>
      <c r="E459" s="309" t="n">
        <v>15</v>
      </c>
      <c r="F459" s="309" t="inlineStr">
        <is>
          <t>['A5']</t>
        </is>
      </c>
      <c r="G459" s="309" t="inlineStr">
        <is>
          <t>[0.8678111753916294]</t>
        </is>
      </c>
      <c r="H459" s="309" t="inlineStr">
        <is>
          <t>[4.4, 138.0]</t>
        </is>
      </c>
    </row>
    <row r="460">
      <c r="A460" s="621" t="n">
        <v>458</v>
      </c>
      <c r="B460" s="309" t="inlineStr"/>
      <c r="C460" s="309" t="n">
        <v>39.35721485575603</v>
      </c>
      <c r="D460" s="309" t="inlineStr">
        <is>
          <t>{'Cu', 'ausf_czas', 'Mn', 'Mo', 'aust_czas', 'Ni', 'grubosc', 'ausf_temp'}</t>
        </is>
      </c>
      <c r="E460" s="309" t="n">
        <v>17</v>
      </c>
      <c r="F460" s="309" t="inlineStr">
        <is>
          <t>['A5']</t>
        </is>
      </c>
      <c r="G460" s="309" t="inlineStr">
        <is>
          <t>[0.8549716910910092]</t>
        </is>
      </c>
      <c r="H460" s="309" t="inlineStr">
        <is>
          <t>[4.4, 140.0]</t>
        </is>
      </c>
    </row>
    <row r="461">
      <c r="A461" s="621" t="n">
        <v>459</v>
      </c>
      <c r="B461" s="309" t="inlineStr"/>
      <c r="C461" s="309" t="n">
        <v>82.25218680356289</v>
      </c>
      <c r="D461" s="309" t="inlineStr">
        <is>
          <t>{'Cu', 'ausf_czas', 'Mn', 'Mo', 'aust_czas', 'Ni', 'grubosc', 'ausf_temp'}</t>
        </is>
      </c>
      <c r="E461" s="309" t="n">
        <v>19</v>
      </c>
      <c r="F461" s="309" t="inlineStr">
        <is>
          <t>['HB']</t>
        </is>
      </c>
      <c r="G461" s="309" t="inlineStr">
        <is>
          <t>[-0.7304495591755531]</t>
        </is>
      </c>
      <c r="H461" s="309" t="inlineStr">
        <is>
          <t>[12.2, 237.2]</t>
        </is>
      </c>
    </row>
    <row r="462">
      <c r="A462" s="621" t="n">
        <v>460</v>
      </c>
      <c r="B462" s="309" t="inlineStr"/>
      <c r="C462" s="309" t="inlineStr"/>
      <c r="D462" s="309" t="inlineStr"/>
      <c r="E462" s="309" t="inlineStr"/>
      <c r="F462" s="309" t="inlineStr"/>
      <c r="G462" s="309" t="inlineStr"/>
      <c r="H462" s="309" t="inlineStr"/>
    </row>
    <row r="463">
      <c r="A463" s="621" t="n">
        <v>461</v>
      </c>
      <c r="B463" s="309" t="inlineStr"/>
      <c r="C463" s="309" t="n">
        <v>80.48338472739738</v>
      </c>
      <c r="D463" s="309" t="inlineStr">
        <is>
          <t>{'Cu', 'ausf_czas', 'Mn', 'Mo', 'aust_czas', 'Ni', 'grubosc', 'ausf_temp'}</t>
        </is>
      </c>
      <c r="E463" s="309" t="n">
        <v>17</v>
      </c>
      <c r="F463" s="309" t="inlineStr">
        <is>
          <t>['aust_temp']</t>
        </is>
      </c>
      <c r="G463" s="309" t="inlineStr">
        <is>
          <t>[-0.7298607297423103]</t>
        </is>
      </c>
      <c r="H463" s="309" t="inlineStr">
        <is>
          <t>[12.2, 255.5]</t>
        </is>
      </c>
    </row>
    <row r="464">
      <c r="A464" s="621" t="n">
        <v>462</v>
      </c>
      <c r="B464" s="309" t="inlineStr"/>
      <c r="C464" s="309" t="n">
        <v>84.99281456772565</v>
      </c>
      <c r="D464" s="309" t="inlineStr">
        <is>
          <t>{'Cu', 'ausf_czas', 'Mn', 'Mo', 'aust_czas', 'Ni', 'grubosc', 'ausf_temp'}</t>
        </is>
      </c>
      <c r="E464" s="309" t="n">
        <v>15</v>
      </c>
      <c r="F464" s="309" t="inlineStr">
        <is>
          <t>['aust_temp']</t>
        </is>
      </c>
      <c r="G464" s="309" t="inlineStr">
        <is>
          <t>[-0.7404641152994661]</t>
        </is>
      </c>
      <c r="H464" s="309" t="inlineStr">
        <is>
          <t>[12.2, 255.5]</t>
        </is>
      </c>
    </row>
    <row r="465">
      <c r="A465" s="621" t="n">
        <v>463</v>
      </c>
      <c r="B465" s="309" t="inlineStr"/>
      <c r="C465" s="309" t="n">
        <v>81.23553708463191</v>
      </c>
      <c r="D465" s="309" t="inlineStr">
        <is>
          <t>{'Cu', 'ausf_czas', 'Mn', 'Mo', 'aust_czas', 'Ni', 'grubosc', 'ausf_temp'}</t>
        </is>
      </c>
      <c r="E465" s="309" t="n">
        <v>15</v>
      </c>
      <c r="F465" s="309" t="inlineStr">
        <is>
          <t>['aust_temp']</t>
        </is>
      </c>
      <c r="G465" s="309" t="inlineStr">
        <is>
          <t>[-0.7332629690924052]</t>
        </is>
      </c>
      <c r="H465" s="309" t="inlineStr">
        <is>
          <t>[12.2, 255.5]</t>
        </is>
      </c>
    </row>
    <row r="466">
      <c r="A466" s="621" t="n">
        <v>464</v>
      </c>
      <c r="B466" s="309" t="inlineStr"/>
      <c r="C466" s="309" t="inlineStr"/>
      <c r="D466" s="309" t="inlineStr"/>
      <c r="E466" s="309" t="inlineStr"/>
      <c r="F466" s="309" t="inlineStr"/>
      <c r="G466" s="309" t="inlineStr"/>
      <c r="H466" s="309" t="inlineStr"/>
    </row>
    <row r="467">
      <c r="A467" s="621" t="n">
        <v>465</v>
      </c>
      <c r="B467" s="309" t="inlineStr"/>
      <c r="C467" s="309" t="n">
        <v>173.2504247097206</v>
      </c>
      <c r="D467" s="309" t="inlineStr">
        <is>
          <t>{'Cu', 'ausf_czas', 'Mn', 'Mo', 'aust_czas', 'Ni', 'grubosc', 'ausf_temp'}</t>
        </is>
      </c>
      <c r="E467" s="309" t="n">
        <v>15</v>
      </c>
      <c r="F467" s="309" t="inlineStr">
        <is>
          <t>['aust_temp']</t>
        </is>
      </c>
      <c r="G467" s="309" t="inlineStr">
        <is>
          <t>[-0.7332629690924052]</t>
        </is>
      </c>
      <c r="H467" s="309" t="inlineStr">
        <is>
          <t>[12.2, 255.5]</t>
        </is>
      </c>
    </row>
    <row r="468">
      <c r="A468" s="621" t="n">
        <v>466</v>
      </c>
      <c r="B468" s="309" t="inlineStr"/>
      <c r="C468" s="309" t="n">
        <v>111.9071662929948</v>
      </c>
      <c r="D468" s="309" t="inlineStr">
        <is>
          <t>{'Cu', 'ausf_czas', 'Mn', 'Mo', 'aust_czas', 'Ni', 'grubosc', 'ausf_temp'}</t>
        </is>
      </c>
      <c r="E468" s="309" t="n">
        <v>15</v>
      </c>
      <c r="F468" s="309" t="inlineStr">
        <is>
          <t>['aust_temp']</t>
        </is>
      </c>
      <c r="G468" s="309" t="inlineStr">
        <is>
          <t>[-0.7332629690924052]</t>
        </is>
      </c>
      <c r="H468" s="309" t="inlineStr">
        <is>
          <t>[12.2, 255.5]</t>
        </is>
      </c>
    </row>
    <row r="469">
      <c r="A469" s="621" t="n">
        <v>467</v>
      </c>
      <c r="B469" s="309" t="inlineStr"/>
      <c r="C469" s="309" t="n">
        <v>50.56390787626901</v>
      </c>
      <c r="D469" s="309" t="inlineStr">
        <is>
          <t>{'Cu', 'ausf_czas', 'Mn', 'Mo', 'aust_czas', 'Ni', 'grubosc', 'ausf_temp'}</t>
        </is>
      </c>
      <c r="E469" s="309" t="n">
        <v>15</v>
      </c>
      <c r="F469" s="309" t="inlineStr">
        <is>
          <t>['aust_temp']</t>
        </is>
      </c>
      <c r="G469" s="309" t="inlineStr">
        <is>
          <t>[-0.7332629690924052]</t>
        </is>
      </c>
      <c r="H469" s="309" t="inlineStr">
        <is>
          <t>[12.2, 255.5]</t>
        </is>
      </c>
    </row>
    <row r="470">
      <c r="A470" s="621" t="n">
        <v>468</v>
      </c>
      <c r="B470" s="309" t="inlineStr"/>
      <c r="C470" s="309" t="n">
        <v>77.78971412308783</v>
      </c>
      <c r="D470" s="309" t="inlineStr">
        <is>
          <t>{'Cu', 'ausf_czas', 'Mn', 'Mo', 'aust_czas', 'Ni', 'grubosc', 'ausf_temp'}</t>
        </is>
      </c>
      <c r="E470" s="309" t="n">
        <v>16</v>
      </c>
      <c r="F470" s="309" t="inlineStr">
        <is>
          <t>['aust_temp']</t>
        </is>
      </c>
      <c r="G470" s="309" t="inlineStr">
        <is>
          <t>[-0.7218883067783294]</t>
        </is>
      </c>
      <c r="H470" s="309" t="inlineStr">
        <is>
          <t>[12.2, 255.5]</t>
        </is>
      </c>
    </row>
    <row r="471">
      <c r="A471" s="621" t="n">
        <v>469</v>
      </c>
      <c r="B471" s="309" t="inlineStr"/>
      <c r="C471" s="309" t="n">
        <v>81.23553708463191</v>
      </c>
      <c r="D471" s="309" t="inlineStr">
        <is>
          <t>{'Cu', 'ausf_czas', 'Mn', 'Mo', 'aust_czas', 'Ni', 'grubosc', 'ausf_temp'}</t>
        </is>
      </c>
      <c r="E471" s="309" t="n">
        <v>15</v>
      </c>
      <c r="F471" s="309" t="inlineStr">
        <is>
          <t>['aust_temp']</t>
        </is>
      </c>
      <c r="G471" s="309" t="inlineStr">
        <is>
          <t>[-0.7332629690924052]</t>
        </is>
      </c>
      <c r="H471" s="309" t="inlineStr">
        <is>
          <t>[12.2, 255.5]</t>
        </is>
      </c>
    </row>
    <row r="472">
      <c r="A472" s="621" t="n">
        <v>470</v>
      </c>
      <c r="B472" s="309" t="inlineStr"/>
      <c r="C472" s="309" t="n">
        <v>87.05009487666052</v>
      </c>
      <c r="D472" s="309" t="inlineStr">
        <is>
          <t>{'Cu', 'ausf_czas', 'Mn', 'Mo', 'aust_czas', 'Ni', 'grubosc', 'ausf_temp'}</t>
        </is>
      </c>
      <c r="E472" s="309" t="n">
        <v>15</v>
      </c>
      <c r="F472" s="309" t="inlineStr">
        <is>
          <t>['aust_temp']</t>
        </is>
      </c>
      <c r="G472" s="309" t="inlineStr">
        <is>
          <t>[-0.8266434440345555]</t>
        </is>
      </c>
      <c r="H472" s="309" t="inlineStr">
        <is>
          <t>[12.2, 255.5]</t>
        </is>
      </c>
    </row>
    <row r="473">
      <c r="A473" s="621" t="n">
        <v>471</v>
      </c>
      <c r="B473" s="309" t="inlineStr"/>
      <c r="C473" s="309" t="n">
        <v>116.9448010098644</v>
      </c>
      <c r="D473" s="309" t="inlineStr">
        <is>
          <t>{'Cu', 'ausf_czas', 'Mn', 'Mo', 'aust_czas', 'Ni', 'grubosc', 'ausf_temp'}</t>
        </is>
      </c>
      <c r="E473" s="309" t="n">
        <v>17</v>
      </c>
      <c r="F473" s="309" t="inlineStr">
        <is>
          <t>['aust_temp']</t>
        </is>
      </c>
      <c r="G473" s="309" t="inlineStr">
        <is>
          <t>[-0.7244914669680809]</t>
        </is>
      </c>
      <c r="H473" s="309" t="inlineStr">
        <is>
          <t>[12.2, 237.2]</t>
        </is>
      </c>
    </row>
    <row r="474">
      <c r="A474" s="621" t="n">
        <v>472</v>
      </c>
      <c r="B474" s="309" t="inlineStr"/>
      <c r="C474" s="309" t="inlineStr"/>
      <c r="D474" s="309" t="inlineStr"/>
      <c r="E474" s="309" t="inlineStr"/>
      <c r="F474" s="309" t="inlineStr"/>
      <c r="G474" s="309" t="inlineStr"/>
      <c r="H474" s="309" t="inlineStr"/>
    </row>
    <row r="475">
      <c r="A475" s="621" t="n">
        <v>473</v>
      </c>
      <c r="B475" s="309" t="n">
        <v>130</v>
      </c>
      <c r="C475" s="309" t="n">
        <v>130</v>
      </c>
      <c r="D475" s="309" t="inlineStr"/>
      <c r="E475" s="309" t="inlineStr"/>
      <c r="F475" s="309" t="inlineStr"/>
      <c r="G475" s="309" t="inlineStr"/>
      <c r="H475" s="309" t="inlineStr"/>
    </row>
    <row r="476">
      <c r="A476" s="621" t="n">
        <v>474</v>
      </c>
      <c r="B476" s="309" t="n">
        <v>146</v>
      </c>
      <c r="C476" s="309" t="n">
        <v>146</v>
      </c>
      <c r="D476" s="309" t="inlineStr"/>
      <c r="E476" s="309" t="inlineStr"/>
      <c r="F476" s="309" t="inlineStr"/>
      <c r="G476" s="309" t="inlineStr"/>
      <c r="H476" s="309" t="inlineStr"/>
    </row>
    <row r="477">
      <c r="A477" s="621" t="n">
        <v>475</v>
      </c>
      <c r="B477" s="309" t="inlineStr"/>
      <c r="C477" s="309" t="inlineStr"/>
      <c r="D477" s="309" t="inlineStr"/>
      <c r="E477" s="309" t="inlineStr"/>
      <c r="F477" s="309" t="inlineStr"/>
      <c r="G477" s="309" t="inlineStr"/>
      <c r="H477" s="309" t="inlineStr"/>
    </row>
    <row r="478">
      <c r="A478" s="621" t="n">
        <v>476</v>
      </c>
      <c r="B478" s="309" t="inlineStr"/>
      <c r="C478" s="309" t="n">
        <v>104.8840927630812</v>
      </c>
      <c r="D478" s="309" t="inlineStr">
        <is>
          <t>{'Cu', 'ausf_czas', 'Mn', 'Mo', 'aust_czas', 'Ni', 'grubosc', 'ausf_temp'}</t>
        </is>
      </c>
      <c r="E478" s="309" t="n">
        <v>17</v>
      </c>
      <c r="F478" s="309" t="inlineStr">
        <is>
          <t>['A5']</t>
        </is>
      </c>
      <c r="G478" s="309" t="inlineStr">
        <is>
          <t>[0.7715019672509587]</t>
        </is>
      </c>
      <c r="H478" s="309" t="inlineStr">
        <is>
          <t>[40.1, 123.6]</t>
        </is>
      </c>
    </row>
    <row r="479">
      <c r="A479" s="621" t="n">
        <v>477</v>
      </c>
      <c r="B479" s="309" t="inlineStr"/>
      <c r="C479" s="309" t="n">
        <v>160.9215058031532</v>
      </c>
      <c r="D479" s="309" t="inlineStr">
        <is>
          <t>{'Cu', 'ausf_czas', 'Mn', 'Mo', 'aust_czas', 'Ni', 'grubosc', 'ausf_temp'}</t>
        </is>
      </c>
      <c r="E479" s="309" t="n">
        <v>15</v>
      </c>
      <c r="F479" s="309" t="inlineStr">
        <is>
          <t>['A5']</t>
        </is>
      </c>
      <c r="G479" s="309" t="inlineStr">
        <is>
          <t>[0.7268952836238248]</t>
        </is>
      </c>
      <c r="H479" s="309" t="inlineStr">
        <is>
          <t>[40.1, 126.5]</t>
        </is>
      </c>
    </row>
    <row r="480">
      <c r="A480" s="621" t="n">
        <v>478</v>
      </c>
      <c r="B480" s="309" t="inlineStr"/>
      <c r="C480" s="309" t="n">
        <v>149.4944056381058</v>
      </c>
      <c r="D480" s="309" t="inlineStr">
        <is>
          <t>{'Cu', 'ausf_czas', 'Mn', 'Mo', 'aust_czas', 'Ni', 'grubosc', 'ausf_temp'}</t>
        </is>
      </c>
      <c r="E480" s="309" t="n">
        <v>15</v>
      </c>
      <c r="F480" s="309" t="inlineStr">
        <is>
          <t>['A5']</t>
        </is>
      </c>
      <c r="G480" s="309" t="inlineStr">
        <is>
          <t>[0.7565463928537433]</t>
        </is>
      </c>
      <c r="H480" s="309" t="inlineStr">
        <is>
          <t>[43.5, 130.9]</t>
        </is>
      </c>
    </row>
    <row r="481">
      <c r="A481" s="621" t="n">
        <v>479</v>
      </c>
      <c r="B481" s="309" t="inlineStr"/>
      <c r="C481" s="309" t="inlineStr"/>
      <c r="D481" s="309" t="inlineStr"/>
      <c r="E481" s="309" t="inlineStr"/>
      <c r="F481" s="309" t="inlineStr"/>
      <c r="G481" s="309" t="inlineStr"/>
      <c r="H481" s="309" t="inlineStr"/>
    </row>
    <row r="482">
      <c r="A482" s="621" t="n">
        <v>480</v>
      </c>
      <c r="B482" s="309" t="inlineStr"/>
      <c r="C482" s="309" t="n">
        <v>103.0367239442508</v>
      </c>
      <c r="D482" s="309" t="inlineStr">
        <is>
          <t>{'Cu', 'ausf_czas', 'Mn', 'Mo', 'aust_czas', 'Ni', 'grubosc', 'ausf_temp'}</t>
        </is>
      </c>
      <c r="E482" s="309" t="n">
        <v>17</v>
      </c>
      <c r="F482" s="309" t="inlineStr">
        <is>
          <t>['aust_temp']</t>
        </is>
      </c>
      <c r="G482" s="309" t="inlineStr">
        <is>
          <t>[-0.7895241247410414]</t>
        </is>
      </c>
      <c r="H482" s="309" t="inlineStr">
        <is>
          <t>[12.2, 255.5]</t>
        </is>
      </c>
    </row>
    <row r="483">
      <c r="A483" s="621" t="n">
        <v>481</v>
      </c>
      <c r="B483" s="309" t="inlineStr"/>
      <c r="C483" s="309" t="n">
        <v>107.4556181547196</v>
      </c>
      <c r="D483" s="309" t="inlineStr">
        <is>
          <t>{'Cu', 'ausf_czas', 'Mn', 'Mo', 'aust_czas', 'Ni', 'grubosc', 'ausf_temp'}</t>
        </is>
      </c>
      <c r="E483" s="309" t="n">
        <v>16</v>
      </c>
      <c r="F483" s="309" t="inlineStr">
        <is>
          <t>['aust_temp']</t>
        </is>
      </c>
      <c r="G483" s="309" t="inlineStr">
        <is>
          <t>[-0.830152532832723]</t>
        </is>
      </c>
      <c r="H483" s="309" t="inlineStr">
        <is>
          <t>[12.2, 255.5]</t>
        </is>
      </c>
    </row>
    <row r="484">
      <c r="A484" s="621" t="n">
        <v>482</v>
      </c>
      <c r="B484" s="309" t="inlineStr"/>
      <c r="C484" s="309" t="n">
        <v>114.6904639329372</v>
      </c>
      <c r="D484" s="309" t="inlineStr">
        <is>
          <t>{'Cu', 'ausf_czas', 'Mn', 'Mo', 'aust_czas', 'Ni', 'grubosc', 'ausf_temp'}</t>
        </is>
      </c>
      <c r="E484" s="309" t="n">
        <v>15</v>
      </c>
      <c r="F484" s="309" t="inlineStr">
        <is>
          <t>['aust_temp']</t>
        </is>
      </c>
      <c r="G484" s="309" t="inlineStr">
        <is>
          <t>[-0.7738600326217866]</t>
        </is>
      </c>
      <c r="H484" s="309" t="inlineStr">
        <is>
          <t>[12.2, 255.5]</t>
        </is>
      </c>
    </row>
    <row r="485">
      <c r="A485" s="621" t="n">
        <v>483</v>
      </c>
      <c r="B485" s="309" t="n">
        <v>88</v>
      </c>
      <c r="C485" s="309" t="n">
        <v>88</v>
      </c>
      <c r="D485" s="309" t="inlineStr"/>
      <c r="E485" s="309" t="inlineStr"/>
      <c r="F485" s="309" t="inlineStr"/>
      <c r="G485" s="309" t="inlineStr"/>
      <c r="H485" s="309" t="inlineStr"/>
    </row>
    <row r="486">
      <c r="A486" s="621" t="n">
        <v>484</v>
      </c>
      <c r="B486" s="309" t="n">
        <v>124</v>
      </c>
      <c r="C486" s="309" t="n">
        <v>124</v>
      </c>
      <c r="D486" s="309" t="inlineStr"/>
      <c r="E486" s="309" t="inlineStr"/>
      <c r="F486" s="309" t="inlineStr"/>
      <c r="G486" s="309" t="inlineStr"/>
      <c r="H486" s="309" t="inlineStr"/>
    </row>
    <row r="487">
      <c r="A487" s="621" t="n">
        <v>485</v>
      </c>
      <c r="B487" s="309" t="n">
        <v>132</v>
      </c>
      <c r="C487" s="309" t="n">
        <v>132</v>
      </c>
      <c r="D487" s="309" t="inlineStr"/>
      <c r="E487" s="309" t="inlineStr"/>
      <c r="F487" s="309" t="inlineStr"/>
      <c r="G487" s="309" t="inlineStr"/>
      <c r="H487" s="309" t="inlineStr"/>
    </row>
    <row r="488">
      <c r="A488" s="621" t="n">
        <v>486</v>
      </c>
      <c r="B488" s="309" t="n">
        <v>138</v>
      </c>
      <c r="C488" s="309" t="n">
        <v>138</v>
      </c>
      <c r="D488" s="309" t="inlineStr"/>
      <c r="E488" s="309" t="inlineStr"/>
      <c r="F488" s="309" t="inlineStr"/>
      <c r="G488" s="309" t="inlineStr"/>
      <c r="H488" s="309" t="inlineStr"/>
    </row>
    <row r="489">
      <c r="A489" s="621" t="n">
        <v>487</v>
      </c>
      <c r="B489" s="309" t="n">
        <v>140</v>
      </c>
      <c r="C489" s="309" t="n">
        <v>140</v>
      </c>
      <c r="D489" s="309" t="inlineStr"/>
      <c r="E489" s="309" t="inlineStr"/>
      <c r="F489" s="309" t="inlineStr"/>
      <c r="G489" s="309" t="inlineStr"/>
      <c r="H489" s="309" t="inlineStr"/>
    </row>
    <row r="490">
      <c r="A490" s="621" t="n">
        <v>488</v>
      </c>
      <c r="B490" s="309" t="n">
        <v>40</v>
      </c>
      <c r="C490" s="309" t="n">
        <v>40</v>
      </c>
      <c r="D490" s="309" t="inlineStr"/>
      <c r="E490" s="309" t="inlineStr"/>
      <c r="F490" s="309" t="inlineStr"/>
      <c r="G490" s="309" t="inlineStr"/>
      <c r="H490" s="309" t="inlineStr"/>
    </row>
    <row r="491">
      <c r="A491" s="621" t="n">
        <v>489</v>
      </c>
      <c r="B491" s="309" t="n">
        <v>46</v>
      </c>
      <c r="C491" s="309" t="n">
        <v>46</v>
      </c>
      <c r="D491" s="309" t="inlineStr"/>
      <c r="E491" s="309" t="inlineStr"/>
      <c r="F491" s="309" t="inlineStr"/>
      <c r="G491" s="309" t="inlineStr"/>
      <c r="H491" s="309" t="inlineStr"/>
    </row>
    <row r="492">
      <c r="A492" s="621" t="n">
        <v>490</v>
      </c>
      <c r="B492" s="309" t="n">
        <v>65</v>
      </c>
      <c r="C492" s="309" t="n">
        <v>65</v>
      </c>
      <c r="D492" s="309" t="inlineStr"/>
      <c r="E492" s="309" t="inlineStr"/>
      <c r="F492" s="309" t="inlineStr"/>
      <c r="G492" s="309" t="inlineStr"/>
      <c r="H492" s="309" t="inlineStr"/>
    </row>
    <row r="493">
      <c r="A493" s="621" t="n">
        <v>491</v>
      </c>
      <c r="B493" s="309" t="n">
        <v>74</v>
      </c>
      <c r="C493" s="309" t="n">
        <v>74</v>
      </c>
      <c r="D493" s="309" t="inlineStr"/>
      <c r="E493" s="309" t="inlineStr"/>
      <c r="F493" s="309" t="inlineStr"/>
      <c r="G493" s="309" t="inlineStr"/>
      <c r="H493" s="309" t="inlineStr"/>
    </row>
    <row r="494">
      <c r="A494" s="621" t="n">
        <v>492</v>
      </c>
      <c r="B494" s="309" t="n">
        <v>102.3</v>
      </c>
      <c r="C494" s="309" t="n">
        <v>102.3</v>
      </c>
      <c r="D494" s="309" t="inlineStr"/>
      <c r="E494" s="309" t="inlineStr"/>
      <c r="F494" s="309" t="inlineStr"/>
      <c r="G494" s="309" t="inlineStr"/>
      <c r="H494" s="309" t="inlineStr"/>
    </row>
    <row r="495">
      <c r="A495" s="621" t="n">
        <v>493</v>
      </c>
      <c r="B495" s="309" t="inlineStr"/>
      <c r="C495" s="309" t="inlineStr"/>
      <c r="D495" s="309" t="inlineStr"/>
      <c r="E495" s="309" t="inlineStr"/>
      <c r="F495" s="309" t="inlineStr"/>
      <c r="G495" s="309" t="inlineStr"/>
      <c r="H495" s="309" t="inlineStr"/>
    </row>
    <row r="496">
      <c r="A496" s="621" t="n">
        <v>494</v>
      </c>
      <c r="B496" s="309" t="inlineStr"/>
      <c r="C496" s="309" t="inlineStr"/>
      <c r="D496" s="309" t="inlineStr"/>
      <c r="E496" s="309" t="inlineStr"/>
      <c r="F496" s="309" t="inlineStr"/>
      <c r="G496" s="309" t="inlineStr"/>
      <c r="H496" s="309" t="inlineStr"/>
    </row>
    <row r="497">
      <c r="A497" s="621" t="n">
        <v>495</v>
      </c>
      <c r="B497" s="309" t="inlineStr"/>
      <c r="C497" s="309" t="inlineStr"/>
      <c r="D497" s="309" t="inlineStr"/>
      <c r="E497" s="309" t="inlineStr"/>
      <c r="F497" s="309" t="inlineStr"/>
      <c r="G497" s="309" t="inlineStr"/>
      <c r="H497" s="309" t="inlineStr"/>
    </row>
    <row r="498">
      <c r="A498" s="621" t="n">
        <v>496</v>
      </c>
      <c r="B498" s="309" t="inlineStr"/>
      <c r="C498" s="309" t="inlineStr"/>
      <c r="D498" s="309" t="inlineStr"/>
      <c r="E498" s="309" t="inlineStr"/>
      <c r="F498" s="309" t="inlineStr"/>
      <c r="G498" s="309" t="inlineStr"/>
      <c r="H498" s="309" t="inlineStr"/>
    </row>
    <row r="499">
      <c r="A499" s="621" t="n">
        <v>497</v>
      </c>
      <c r="B499" s="309" t="inlineStr"/>
      <c r="C499" s="309" t="n">
        <v>31.50912185860325</v>
      </c>
      <c r="D499" s="309" t="inlineStr">
        <is>
          <t>{'Cu', 'ausf_czas', 'Mn', 'Mo', 'aust_czas', 'Ni', 'grubosc', 'ausf_temp'}</t>
        </is>
      </c>
      <c r="E499" s="309" t="n">
        <v>16</v>
      </c>
      <c r="F499" s="309" t="inlineStr">
        <is>
          <t>['A5']</t>
        </is>
      </c>
      <c r="G499" s="309" t="inlineStr">
        <is>
          <t>[0.8159841561222939]</t>
        </is>
      </c>
      <c r="H499" s="309" t="inlineStr">
        <is>
          <t>[4.4, 132.0]</t>
        </is>
      </c>
    </row>
    <row r="500">
      <c r="A500" s="621" t="n">
        <v>498</v>
      </c>
      <c r="B500" s="309" t="inlineStr"/>
      <c r="C500" s="309" t="n">
        <v>50.57777121945461</v>
      </c>
      <c r="D500" s="309" t="inlineStr">
        <is>
          <t>{'Cu', 'ausf_czas', 'Mn', 'Mo', 'aust_czas', 'Ni', 'grubosc', 'ausf_temp'}</t>
        </is>
      </c>
      <c r="E500" s="309" t="n">
        <v>17</v>
      </c>
      <c r="F500" s="309" t="inlineStr">
        <is>
          <t>['A5']</t>
        </is>
      </c>
      <c r="G500" s="309" t="inlineStr">
        <is>
          <t>[0.7843267715187213]</t>
        </is>
      </c>
      <c r="H500" s="309" t="inlineStr">
        <is>
          <t>[4.4, 133.8]</t>
        </is>
      </c>
    </row>
    <row r="501">
      <c r="A501" s="621" t="n">
        <v>499</v>
      </c>
      <c r="B501" s="309" t="inlineStr"/>
      <c r="C501" s="309" t="n">
        <v>60.03903594315965</v>
      </c>
      <c r="D501" s="309" t="inlineStr">
        <is>
          <t>{'Cu', 'ausf_czas', 'Mn', 'Mo', 'aust_czas', 'Ni', 'grubosc', 'ausf_temp'}</t>
        </is>
      </c>
      <c r="E501" s="309" t="n">
        <v>18</v>
      </c>
      <c r="F501" s="309" t="inlineStr">
        <is>
          <t>['A5']</t>
        </is>
      </c>
      <c r="G501" s="309" t="inlineStr">
        <is>
          <t>[0.8102394734306222]</t>
        </is>
      </c>
      <c r="H501" s="309" t="inlineStr">
        <is>
          <t>[4.4, 133.8]</t>
        </is>
      </c>
    </row>
    <row r="502">
      <c r="A502" s="621" t="n">
        <v>500</v>
      </c>
      <c r="B502" s="309" t="inlineStr"/>
      <c r="C502" s="309" t="n">
        <v>64.89334076344385</v>
      </c>
      <c r="D502" s="309" t="inlineStr">
        <is>
          <t>{'Cu', 'ausf_czas', 'Mn', 'Mo', 'aust_czas', 'Ni', 'grubosc', 'ausf_temp'}</t>
        </is>
      </c>
      <c r="E502" s="309" t="n">
        <v>18</v>
      </c>
      <c r="F502" s="309" t="inlineStr">
        <is>
          <t>['A5']</t>
        </is>
      </c>
      <c r="G502" s="309" t="inlineStr">
        <is>
          <t>[0.8102394734306223]</t>
        </is>
      </c>
      <c r="H502" s="309" t="inlineStr">
        <is>
          <t>[4.4, 133.8]</t>
        </is>
      </c>
    </row>
    <row r="503">
      <c r="A503" s="621" t="n">
        <v>501</v>
      </c>
      <c r="B503" s="309" t="inlineStr"/>
      <c r="C503" s="309" t="n">
        <v>269.6881812475378</v>
      </c>
      <c r="D503" s="309" t="inlineStr">
        <is>
          <t>{'Cu', 'ausf_czas', 'Mn', 'Mo', 'aust_czas', 'Ni', 'grubosc', 'ausf_temp'}</t>
        </is>
      </c>
      <c r="E503" s="309" t="n">
        <v>17</v>
      </c>
      <c r="F503" s="309" t="inlineStr">
        <is>
          <t>['aust_temp', 'HB']</t>
        </is>
      </c>
      <c r="G503" s="309" t="inlineStr">
        <is>
          <t>[-0.706183225698607, -0.7095406533489211]</t>
        </is>
      </c>
      <c r="H503" s="309" t="inlineStr">
        <is>
          <t>[12.2, 237.2]</t>
        </is>
      </c>
    </row>
    <row r="504">
      <c r="A504" s="621" t="n">
        <v>502</v>
      </c>
      <c r="B504" s="309" t="inlineStr"/>
      <c r="C504" s="309" t="n">
        <v>230.1529121650045</v>
      </c>
      <c r="D504" s="309" t="inlineStr">
        <is>
          <t>{'Cu', 'ausf_czas', 'Mn', 'Mo', 'aust_czas', 'Ni', 'grubosc', 'ausf_temp'}</t>
        </is>
      </c>
      <c r="E504" s="309" t="n">
        <v>17</v>
      </c>
      <c r="F504" s="309" t="inlineStr">
        <is>
          <t>['aust_temp', 'HB']</t>
        </is>
      </c>
      <c r="G504" s="309" t="inlineStr">
        <is>
          <t>[-0.7061832256986071, -0.7095406533489211]</t>
        </is>
      </c>
      <c r="H504" s="309" t="inlineStr">
        <is>
          <t>[12.2, 237.2]</t>
        </is>
      </c>
    </row>
    <row r="505">
      <c r="A505" s="621" t="n">
        <v>503</v>
      </c>
      <c r="B505" s="309" t="inlineStr"/>
      <c r="C505" s="309" t="n">
        <v>236.0667729567626</v>
      </c>
      <c r="D505" s="309" t="inlineStr">
        <is>
          <t>{'Cu', 'ausf_czas', 'Mn', 'Mo', 'aust_czas', 'Ni', 'grubosc', 'ausf_temp'}</t>
        </is>
      </c>
      <c r="E505" s="309" t="n">
        <v>17</v>
      </c>
      <c r="F505" s="309" t="inlineStr">
        <is>
          <t>['aust_temp', 'HB']</t>
        </is>
      </c>
      <c r="G505" s="309" t="inlineStr">
        <is>
          <t>[-0.7865046168042107, -0.7533034014458656]</t>
        </is>
      </c>
      <c r="H505" s="309" t="inlineStr">
        <is>
          <t>[12.2, 237.2]</t>
        </is>
      </c>
    </row>
    <row r="506">
      <c r="A506" s="621" t="n">
        <v>504</v>
      </c>
      <c r="B506" s="309" t="inlineStr"/>
      <c r="C506" s="309" t="n">
        <v>173.2504247097206</v>
      </c>
      <c r="D506" s="309" t="inlineStr">
        <is>
          <t>{'Cu', 'ausf_czas', 'Mn', 'Mo', 'aust_czas', 'Ni', 'grubosc', 'ausf_temp'}</t>
        </is>
      </c>
      <c r="E506" s="309" t="n">
        <v>15</v>
      </c>
      <c r="F506" s="309" t="inlineStr">
        <is>
          <t>['aust_temp']</t>
        </is>
      </c>
      <c r="G506" s="309" t="inlineStr">
        <is>
          <t>[-0.7332629690924052]</t>
        </is>
      </c>
      <c r="H506" s="309" t="inlineStr">
        <is>
          <t>[12.2, 255.5]</t>
        </is>
      </c>
    </row>
    <row r="507">
      <c r="A507" s="621" t="n">
        <v>505</v>
      </c>
      <c r="B507" s="309" t="inlineStr"/>
      <c r="C507" s="309" t="n">
        <v>173.2504247097206</v>
      </c>
      <c r="D507" s="309" t="inlineStr">
        <is>
          <t>{'Cu', 'ausf_czas', 'Mn', 'Mo', 'aust_czas', 'Ni', 'grubosc', 'ausf_temp'}</t>
        </is>
      </c>
      <c r="E507" s="309" t="n">
        <v>15</v>
      </c>
      <c r="F507" s="309" t="inlineStr">
        <is>
          <t>['aust_temp']</t>
        </is>
      </c>
      <c r="G507" s="309" t="inlineStr">
        <is>
          <t>[-0.7332629690924052]</t>
        </is>
      </c>
      <c r="H507" s="309" t="inlineStr">
        <is>
          <t>[12.2, 255.5]</t>
        </is>
      </c>
    </row>
    <row r="508">
      <c r="A508" s="621" t="n">
        <v>506</v>
      </c>
      <c r="B508" s="309" t="inlineStr"/>
      <c r="C508" s="309" t="n">
        <v>173.2504247097206</v>
      </c>
      <c r="D508" s="309" t="inlineStr">
        <is>
          <t>{'Cu', 'ausf_czas', 'Mn', 'Mo', 'aust_czas', 'Ni', 'grubosc', 'ausf_temp'}</t>
        </is>
      </c>
      <c r="E508" s="309" t="n">
        <v>15</v>
      </c>
      <c r="F508" s="309" t="inlineStr">
        <is>
          <t>['aust_temp']</t>
        </is>
      </c>
      <c r="G508" s="309" t="inlineStr">
        <is>
          <t>[-0.7332629690924052]</t>
        </is>
      </c>
      <c r="H508" s="309" t="inlineStr">
        <is>
          <t>[12.2, 255.5]</t>
        </is>
      </c>
    </row>
    <row r="509">
      <c r="A509" s="621" t="n">
        <v>507</v>
      </c>
      <c r="B509" s="309" t="inlineStr"/>
      <c r="C509" s="309" t="inlineStr"/>
      <c r="D509" s="309" t="inlineStr"/>
      <c r="E509" s="309" t="inlineStr"/>
      <c r="F509" s="309" t="inlineStr"/>
      <c r="G509" s="309" t="inlineStr"/>
      <c r="H509" s="309" t="inlineStr"/>
    </row>
    <row r="510">
      <c r="A510" s="621" t="n">
        <v>508</v>
      </c>
      <c r="B510" s="309" t="inlineStr"/>
      <c r="C510" s="309" t="inlineStr"/>
      <c r="D510" s="309" t="inlineStr"/>
      <c r="E510" s="309" t="inlineStr"/>
      <c r="F510" s="309" t="inlineStr"/>
      <c r="G510" s="309" t="inlineStr"/>
      <c r="H510" s="309" t="inlineStr"/>
    </row>
    <row r="511">
      <c r="A511" s="621" t="n">
        <v>509</v>
      </c>
      <c r="B511" s="309" t="inlineStr"/>
      <c r="C511" s="309" t="inlineStr"/>
      <c r="D511" s="309" t="inlineStr"/>
      <c r="E511" s="309" t="inlineStr"/>
      <c r="F511" s="309" t="inlineStr"/>
      <c r="G511" s="309" t="inlineStr"/>
      <c r="H511" s="309" t="inlineStr"/>
    </row>
    <row r="512">
      <c r="A512" s="621" t="n">
        <v>510</v>
      </c>
      <c r="B512" s="309" t="inlineStr"/>
      <c r="C512" s="309" t="inlineStr"/>
      <c r="D512" s="309" t="inlineStr"/>
      <c r="E512" s="309" t="inlineStr"/>
      <c r="F512" s="309" t="inlineStr"/>
      <c r="G512" s="309" t="inlineStr"/>
      <c r="H512" s="309" t="inlineStr"/>
    </row>
    <row r="513">
      <c r="A513" s="621" t="n">
        <v>511</v>
      </c>
      <c r="B513" s="309" t="inlineStr"/>
      <c r="C513" s="309" t="inlineStr"/>
      <c r="D513" s="309" t="inlineStr"/>
      <c r="E513" s="309" t="inlineStr"/>
      <c r="F513" s="309" t="inlineStr"/>
      <c r="G513" s="309" t="inlineStr"/>
      <c r="H513" s="309" t="inlineStr"/>
    </row>
    <row r="514">
      <c r="A514" s="621" t="n">
        <v>512</v>
      </c>
      <c r="B514" s="309" t="inlineStr"/>
      <c r="C514" s="309" t="inlineStr"/>
      <c r="D514" s="309" t="inlineStr"/>
      <c r="E514" s="309" t="inlineStr"/>
      <c r="F514" s="309" t="inlineStr"/>
      <c r="G514" s="309" t="inlineStr"/>
      <c r="H514" s="309" t="inlineStr"/>
    </row>
    <row r="515">
      <c r="A515" s="621" t="n">
        <v>513</v>
      </c>
      <c r="B515" s="309" t="inlineStr"/>
      <c r="C515" s="309" t="n">
        <v>175.9011936583649</v>
      </c>
      <c r="D515" s="309" t="inlineStr">
        <is>
          <t>{'Cu', 'ausf_czas', 'Mn', 'Mo', 'aust_czas', 'Ni', 'grubosc', 'ausf_temp'}</t>
        </is>
      </c>
      <c r="E515" s="309" t="n">
        <v>17</v>
      </c>
      <c r="F515" s="309" t="inlineStr">
        <is>
          <t>['aust_temp']</t>
        </is>
      </c>
      <c r="G515" s="309" t="inlineStr">
        <is>
          <t>[-0.7102692274107277]</t>
        </is>
      </c>
      <c r="H515" s="309" t="inlineStr">
        <is>
          <t>[12.2, 237.2]</t>
        </is>
      </c>
    </row>
    <row r="516">
      <c r="A516" s="621" t="n">
        <v>514</v>
      </c>
      <c r="B516" s="309" t="inlineStr"/>
      <c r="C516" s="309" t="n">
        <v>175.9011936583649</v>
      </c>
      <c r="D516" s="309" t="inlineStr">
        <is>
          <t>{'Cu', 'ausf_czas', 'Mn', 'Mo', 'aust_czas', 'Ni', 'grubosc', 'ausf_temp'}</t>
        </is>
      </c>
      <c r="E516" s="309" t="n">
        <v>17</v>
      </c>
      <c r="F516" s="309" t="inlineStr">
        <is>
          <t>['aust_temp']</t>
        </is>
      </c>
      <c r="G516" s="309" t="inlineStr">
        <is>
          <t>[-0.7102692274107276]</t>
        </is>
      </c>
      <c r="H516" s="309" t="inlineStr">
        <is>
          <t>[12.2, 237.2]</t>
        </is>
      </c>
    </row>
    <row r="517">
      <c r="A517" s="621" t="n">
        <v>515</v>
      </c>
      <c r="B517" s="309" t="inlineStr"/>
      <c r="C517" s="309" t="n">
        <v>173.1002686823208</v>
      </c>
      <c r="D517" s="309" t="inlineStr">
        <is>
          <t>{'Cu', 'ausf_czas', 'Mn', 'Mo', 'aust_czas', 'Ni', 'grubosc', 'ausf_temp'}</t>
        </is>
      </c>
      <c r="E517" s="309" t="n">
        <v>16</v>
      </c>
      <c r="F517" s="309" t="inlineStr">
        <is>
          <t>['HB']</t>
        </is>
      </c>
      <c r="G517" s="309" t="inlineStr">
        <is>
          <t>[-0.7674716088877173]</t>
        </is>
      </c>
      <c r="H517" s="309" t="inlineStr">
        <is>
          <t>[12.2, 182.5]</t>
        </is>
      </c>
    </row>
    <row r="518">
      <c r="A518" s="621" t="n">
        <v>516</v>
      </c>
      <c r="B518" s="309" t="inlineStr"/>
      <c r="C518" s="309" t="n">
        <v>178.1574941646322</v>
      </c>
      <c r="D518" s="309" t="inlineStr">
        <is>
          <t>{'Cu', 'ausf_czas', 'Mn', 'Mo', 'aust_czas', 'Ni', 'grubosc', 'ausf_temp'}</t>
        </is>
      </c>
      <c r="E518" s="309" t="n">
        <v>17</v>
      </c>
      <c r="F518" s="309" t="inlineStr">
        <is>
          <t>['aust_temp']</t>
        </is>
      </c>
      <c r="G518" s="309" t="inlineStr">
        <is>
          <t>[-0.7338104371753054]</t>
        </is>
      </c>
      <c r="H518" s="309" t="inlineStr">
        <is>
          <t>[12.2, 255.5]</t>
        </is>
      </c>
    </row>
    <row r="519">
      <c r="A519" s="621" t="n">
        <v>517</v>
      </c>
      <c r="B519" s="309" t="inlineStr"/>
      <c r="C519" s="309" t="n">
        <v>179.9940931624479</v>
      </c>
      <c r="D519" s="309" t="inlineStr">
        <is>
          <t>{'Cu', 'ausf_czas', 'Mn', 'Mo', 'aust_czas', 'Ni', 'grubosc', 'ausf_temp'}</t>
        </is>
      </c>
      <c r="E519" s="309" t="n">
        <v>17</v>
      </c>
      <c r="F519" s="309" t="inlineStr">
        <is>
          <t>['aust_temp']</t>
        </is>
      </c>
      <c r="G519" s="309" t="inlineStr">
        <is>
          <t>[-0.7442261316107663]</t>
        </is>
      </c>
      <c r="H519" s="309" t="inlineStr">
        <is>
          <t>[12.2, 255.5]</t>
        </is>
      </c>
    </row>
    <row r="520">
      <c r="A520" s="621" t="n">
        <v>518</v>
      </c>
      <c r="B520" s="309" t="inlineStr"/>
      <c r="C520" s="309" t="n">
        <v>181.1164592166688</v>
      </c>
      <c r="D520" s="309" t="inlineStr">
        <is>
          <t>{'Cu', 'ausf_czas', 'Mn', 'Mo', 'aust_czas', 'Ni', 'grubosc', 'ausf_temp'}</t>
        </is>
      </c>
      <c r="E520" s="309" t="n">
        <v>17</v>
      </c>
      <c r="F520" s="309" t="inlineStr">
        <is>
          <t>['aust_temp']</t>
        </is>
      </c>
      <c r="G520" s="309" t="inlineStr">
        <is>
          <t>[-0.7430354886696235]</t>
        </is>
      </c>
      <c r="H520" s="309" t="inlineStr">
        <is>
          <t>[12.2, 255.5]</t>
        </is>
      </c>
    </row>
    <row r="521">
      <c r="A521" s="621" t="n">
        <v>519</v>
      </c>
      <c r="B521" s="309" t="inlineStr"/>
      <c r="C521" s="309" t="inlineStr"/>
      <c r="D521" s="309" t="inlineStr"/>
      <c r="E521" s="309" t="inlineStr"/>
      <c r="F521" s="309" t="inlineStr"/>
      <c r="G521" s="309" t="inlineStr"/>
      <c r="H521" s="309" t="inlineStr"/>
    </row>
    <row r="522">
      <c r="A522" s="621" t="n">
        <v>520</v>
      </c>
      <c r="B522" s="309" t="inlineStr"/>
      <c r="C522" s="309" t="inlineStr"/>
      <c r="D522" s="309" t="inlineStr"/>
      <c r="E522" s="309" t="inlineStr"/>
      <c r="F522" s="309" t="inlineStr"/>
      <c r="G522" s="309" t="inlineStr"/>
      <c r="H522" s="309" t="inlineStr"/>
    </row>
    <row r="523">
      <c r="A523" s="621" t="n">
        <v>521</v>
      </c>
      <c r="B523" s="309" t="inlineStr"/>
      <c r="C523" s="309" t="inlineStr"/>
      <c r="D523" s="309" t="inlineStr"/>
      <c r="E523" s="309" t="inlineStr"/>
      <c r="F523" s="309" t="inlineStr"/>
      <c r="G523" s="309" t="inlineStr"/>
      <c r="H523" s="309" t="inlineStr"/>
    </row>
    <row r="524">
      <c r="A524" s="621" t="n">
        <v>522</v>
      </c>
      <c r="B524" s="309" t="inlineStr"/>
      <c r="C524" s="309" t="inlineStr"/>
      <c r="D524" s="309" t="inlineStr"/>
      <c r="E524" s="309" t="inlineStr"/>
      <c r="F524" s="309" t="inlineStr"/>
      <c r="G524" s="309" t="inlineStr"/>
      <c r="H524" s="309" t="inlineStr"/>
    </row>
    <row r="525">
      <c r="A525" s="621" t="n">
        <v>523</v>
      </c>
      <c r="B525" s="309" t="inlineStr"/>
      <c r="C525" s="309" t="inlineStr"/>
      <c r="D525" s="309" t="inlineStr"/>
      <c r="E525" s="309" t="inlineStr"/>
      <c r="F525" s="309" t="inlineStr"/>
      <c r="G525" s="309" t="inlineStr"/>
      <c r="H525" s="309" t="inlineStr"/>
    </row>
    <row r="526">
      <c r="A526" s="621" t="n">
        <v>524</v>
      </c>
      <c r="B526" s="309" t="inlineStr"/>
      <c r="C526" s="309" t="inlineStr"/>
      <c r="D526" s="309" t="inlineStr"/>
      <c r="E526" s="309" t="inlineStr"/>
      <c r="F526" s="309" t="inlineStr"/>
      <c r="G526" s="309" t="inlineStr"/>
      <c r="H526" s="309" t="inlineStr"/>
    </row>
    <row r="527">
      <c r="A527" s="621" t="n">
        <v>525</v>
      </c>
      <c r="B527" s="309" t="inlineStr"/>
      <c r="C527" s="309" t="inlineStr"/>
      <c r="D527" s="309" t="inlineStr"/>
      <c r="E527" s="309" t="inlineStr"/>
      <c r="F527" s="309" t="inlineStr"/>
      <c r="G527" s="309" t="inlineStr"/>
      <c r="H527" s="309" t="inlineStr"/>
    </row>
    <row r="528">
      <c r="A528" s="621" t="n">
        <v>526</v>
      </c>
      <c r="B528" s="309" t="inlineStr"/>
      <c r="C528" s="309" t="inlineStr"/>
      <c r="D528" s="309" t="inlineStr"/>
      <c r="E528" s="309" t="inlineStr"/>
      <c r="F528" s="309" t="inlineStr"/>
      <c r="G528" s="309" t="inlineStr"/>
      <c r="H528" s="309" t="inlineStr"/>
    </row>
    <row r="529">
      <c r="A529" s="621" t="n">
        <v>527</v>
      </c>
      <c r="B529" s="309" t="inlineStr"/>
      <c r="C529" s="309" t="inlineStr"/>
      <c r="D529" s="309" t="inlineStr"/>
      <c r="E529" s="309" t="inlineStr"/>
      <c r="F529" s="309" t="inlineStr"/>
      <c r="G529" s="309" t="inlineStr"/>
      <c r="H529" s="309" t="inlineStr"/>
    </row>
    <row r="530">
      <c r="A530" s="621" t="n">
        <v>528</v>
      </c>
      <c r="B530" s="309" t="inlineStr"/>
      <c r="C530" s="309" t="inlineStr"/>
      <c r="D530" s="309" t="inlineStr"/>
      <c r="E530" s="309" t="inlineStr"/>
      <c r="F530" s="309" t="inlineStr"/>
      <c r="G530" s="309" t="inlineStr"/>
      <c r="H530" s="309" t="inlineStr"/>
    </row>
    <row r="531">
      <c r="A531" s="621" t="n">
        <v>529</v>
      </c>
      <c r="B531" s="309" t="inlineStr"/>
      <c r="C531" s="309" t="inlineStr"/>
      <c r="D531" s="309" t="inlineStr"/>
      <c r="E531" s="309" t="inlineStr"/>
      <c r="F531" s="309" t="inlineStr"/>
      <c r="G531" s="309" t="inlineStr"/>
      <c r="H531" s="309" t="inlineStr"/>
    </row>
    <row r="532">
      <c r="A532" s="621" t="n">
        <v>530</v>
      </c>
      <c r="B532" s="309" t="inlineStr"/>
      <c r="C532" s="309" t="inlineStr"/>
      <c r="D532" s="309" t="inlineStr"/>
      <c r="E532" s="309" t="inlineStr"/>
      <c r="F532" s="309" t="inlineStr"/>
      <c r="G532" s="309" t="inlineStr"/>
      <c r="H532" s="309" t="inlineStr"/>
    </row>
    <row r="533">
      <c r="A533" s="621" t="n">
        <v>531</v>
      </c>
      <c r="B533" s="309" t="inlineStr"/>
      <c r="C533" s="309" t="inlineStr"/>
      <c r="D533" s="309" t="inlineStr"/>
      <c r="E533" s="309" t="inlineStr"/>
      <c r="F533" s="309" t="inlineStr"/>
      <c r="G533" s="309" t="inlineStr"/>
      <c r="H533" s="309" t="inlineStr"/>
    </row>
    <row r="534">
      <c r="A534" s="621" t="n">
        <v>532</v>
      </c>
      <c r="B534" s="309" t="inlineStr"/>
      <c r="C534" s="309" t="inlineStr"/>
      <c r="D534" s="309" t="inlineStr"/>
      <c r="E534" s="309" t="inlineStr"/>
      <c r="F534" s="309" t="inlineStr"/>
      <c r="G534" s="309" t="inlineStr"/>
      <c r="H534" s="309" t="inlineStr"/>
    </row>
    <row r="535">
      <c r="A535" s="621" t="n">
        <v>533</v>
      </c>
      <c r="B535" s="309" t="inlineStr"/>
      <c r="C535" s="309" t="inlineStr"/>
      <c r="D535" s="309" t="inlineStr"/>
      <c r="E535" s="309" t="inlineStr"/>
      <c r="F535" s="309" t="inlineStr"/>
      <c r="G535" s="309" t="inlineStr"/>
      <c r="H535" s="309" t="inlineStr"/>
    </row>
    <row r="536">
      <c r="A536" s="621" t="n">
        <v>534</v>
      </c>
      <c r="B536" s="309" t="inlineStr"/>
      <c r="C536" s="309" t="inlineStr"/>
      <c r="D536" s="309" t="inlineStr"/>
      <c r="E536" s="309" t="inlineStr"/>
      <c r="F536" s="309" t="inlineStr"/>
      <c r="G536" s="309" t="inlineStr"/>
      <c r="H536" s="309" t="inlineStr"/>
    </row>
    <row r="537">
      <c r="A537" s="621" t="n">
        <v>535</v>
      </c>
      <c r="B537" s="309" t="inlineStr"/>
      <c r="C537" s="309" t="inlineStr"/>
      <c r="D537" s="309" t="inlineStr"/>
      <c r="E537" s="309" t="inlineStr"/>
      <c r="F537" s="309" t="inlineStr"/>
      <c r="G537" s="309" t="inlineStr"/>
      <c r="H537" s="309" t="inlineStr"/>
    </row>
    <row r="538">
      <c r="A538" s="621" t="n">
        <v>536</v>
      </c>
      <c r="B538" s="309" t="inlineStr"/>
      <c r="C538" s="309" t="inlineStr"/>
      <c r="D538" s="309" t="inlineStr"/>
      <c r="E538" s="309" t="inlineStr"/>
      <c r="F538" s="309" t="inlineStr"/>
      <c r="G538" s="309" t="inlineStr"/>
      <c r="H538" s="309" t="inlineStr"/>
    </row>
    <row r="539">
      <c r="A539" s="621" t="n">
        <v>537</v>
      </c>
      <c r="B539" s="309" t="inlineStr"/>
      <c r="C539" s="309" t="inlineStr"/>
      <c r="D539" s="309" t="inlineStr"/>
      <c r="E539" s="309" t="inlineStr"/>
      <c r="F539" s="309" t="inlineStr"/>
      <c r="G539" s="309" t="inlineStr"/>
      <c r="H539" s="309" t="inlineStr"/>
    </row>
    <row r="540">
      <c r="A540" s="621" t="n">
        <v>538</v>
      </c>
      <c r="B540" s="309" t="inlineStr"/>
      <c r="C540" s="309" t="inlineStr"/>
      <c r="D540" s="309" t="inlineStr"/>
      <c r="E540" s="309" t="inlineStr"/>
      <c r="F540" s="309" t="inlineStr"/>
      <c r="G540" s="309" t="inlineStr"/>
      <c r="H540" s="309" t="inlineStr"/>
    </row>
    <row r="541">
      <c r="A541" s="621" t="n">
        <v>539</v>
      </c>
      <c r="B541" s="309" t="inlineStr"/>
      <c r="C541" s="309" t="inlineStr"/>
      <c r="D541" s="309" t="inlineStr"/>
      <c r="E541" s="309" t="inlineStr"/>
      <c r="F541" s="309" t="inlineStr"/>
      <c r="G541" s="309" t="inlineStr"/>
      <c r="H541" s="309" t="inlineStr"/>
    </row>
    <row r="542">
      <c r="A542" s="621" t="n">
        <v>540</v>
      </c>
      <c r="B542" s="309" t="inlineStr"/>
      <c r="C542" s="309" t="inlineStr"/>
      <c r="D542" s="309" t="inlineStr"/>
      <c r="E542" s="309" t="inlineStr"/>
      <c r="F542" s="309" t="inlineStr"/>
      <c r="G542" s="309" t="inlineStr"/>
      <c r="H542" s="309" t="inlineStr"/>
    </row>
    <row r="543">
      <c r="A543" s="621" t="n">
        <v>541</v>
      </c>
      <c r="B543" s="309" t="inlineStr"/>
      <c r="C543" s="309" t="inlineStr"/>
      <c r="D543" s="309" t="inlineStr"/>
      <c r="E543" s="309" t="inlineStr"/>
      <c r="F543" s="309" t="inlineStr"/>
      <c r="G543" s="309" t="inlineStr"/>
      <c r="H543" s="309" t="inlineStr"/>
    </row>
    <row r="544">
      <c r="A544" s="621" t="n">
        <v>542</v>
      </c>
      <c r="B544" s="309" t="inlineStr"/>
      <c r="C544" s="309" t="inlineStr"/>
      <c r="D544" s="309" t="inlineStr"/>
      <c r="E544" s="309" t="inlineStr"/>
      <c r="F544" s="309" t="inlineStr"/>
      <c r="G544" s="309" t="inlineStr"/>
      <c r="H544" s="309" t="inlineStr"/>
    </row>
    <row r="545">
      <c r="A545" s="621" t="n">
        <v>543</v>
      </c>
      <c r="B545" s="309" t="inlineStr"/>
      <c r="C545" s="309" t="inlineStr"/>
      <c r="D545" s="309" t="inlineStr"/>
      <c r="E545" s="309" t="inlineStr"/>
      <c r="F545" s="309" t="inlineStr"/>
      <c r="G545" s="309" t="inlineStr"/>
      <c r="H545" s="309" t="inlineStr"/>
    </row>
    <row r="546">
      <c r="A546" s="621" t="n">
        <v>544</v>
      </c>
      <c r="B546" s="309" t="inlineStr"/>
      <c r="C546" s="309" t="inlineStr"/>
      <c r="D546" s="309" t="inlineStr"/>
      <c r="E546" s="309" t="inlineStr"/>
      <c r="F546" s="309" t="inlineStr"/>
      <c r="G546" s="309" t="inlineStr"/>
      <c r="H546" s="309" t="inlineStr"/>
    </row>
    <row r="547">
      <c r="A547" s="621" t="n">
        <v>545</v>
      </c>
      <c r="B547" s="309" t="inlineStr"/>
      <c r="C547" s="309" t="inlineStr"/>
      <c r="D547" s="309" t="inlineStr"/>
      <c r="E547" s="309" t="inlineStr"/>
      <c r="F547" s="309" t="inlineStr"/>
      <c r="G547" s="309" t="inlineStr"/>
      <c r="H547" s="309" t="inlineStr"/>
    </row>
    <row r="548">
      <c r="A548" s="621" t="n">
        <v>546</v>
      </c>
      <c r="B548" s="309" t="inlineStr"/>
      <c r="C548" s="309" t="inlineStr"/>
      <c r="D548" s="309" t="inlineStr"/>
      <c r="E548" s="309" t="inlineStr"/>
      <c r="F548" s="309" t="inlineStr"/>
      <c r="G548" s="309" t="inlineStr"/>
      <c r="H548" s="309" t="inlineStr"/>
    </row>
    <row r="549">
      <c r="A549" s="621" t="n">
        <v>547</v>
      </c>
      <c r="B549" s="309" t="inlineStr"/>
      <c r="C549" s="309" t="n">
        <v>51.59009436591089</v>
      </c>
      <c r="D549" s="309" t="inlineStr">
        <is>
          <t>{'Cu', 'ausf_czas', 'Mn', 'Mo', 'aust_czas', 'Ni', 'grubosc', 'ausf_temp'}</t>
        </is>
      </c>
      <c r="E549" s="309" t="n">
        <v>16</v>
      </c>
      <c r="F549" s="309" t="inlineStr">
        <is>
          <t>['A5']</t>
        </is>
      </c>
      <c r="G549" s="309" t="inlineStr">
        <is>
          <t>[0.7055076448436732]</t>
        </is>
      </c>
      <c r="H549" s="309" t="inlineStr">
        <is>
          <t>[40.1, 125.0]</t>
        </is>
      </c>
    </row>
    <row r="550">
      <c r="A550" s="621" t="n">
        <v>548</v>
      </c>
      <c r="B550" s="309" t="inlineStr"/>
      <c r="C550" s="309" t="inlineStr"/>
      <c r="D550" s="309" t="inlineStr"/>
      <c r="E550" s="309" t="inlineStr"/>
      <c r="F550" s="309" t="inlineStr"/>
      <c r="G550" s="309" t="inlineStr"/>
      <c r="H550" s="309" t="inlineStr"/>
    </row>
    <row r="551">
      <c r="A551" s="621" t="n">
        <v>549</v>
      </c>
      <c r="B551" s="309" t="inlineStr"/>
      <c r="C551" s="309" t="inlineStr"/>
      <c r="D551" s="309" t="inlineStr"/>
      <c r="E551" s="309" t="inlineStr"/>
      <c r="F551" s="309" t="inlineStr"/>
      <c r="G551" s="309" t="inlineStr"/>
      <c r="H551" s="309" t="inlineStr"/>
    </row>
    <row r="552">
      <c r="A552" s="621" t="n">
        <v>550</v>
      </c>
      <c r="B552" s="309" t="inlineStr"/>
      <c r="C552" s="309" t="inlineStr"/>
      <c r="D552" s="309" t="inlineStr"/>
      <c r="E552" s="309" t="inlineStr"/>
      <c r="F552" s="309" t="inlineStr"/>
      <c r="G552" s="309" t="inlineStr"/>
      <c r="H552" s="309" t="inlineStr"/>
    </row>
    <row r="553">
      <c r="A553" s="621" t="n">
        <v>551</v>
      </c>
      <c r="B553" s="309" t="inlineStr"/>
      <c r="C553" s="309" t="inlineStr"/>
      <c r="D553" s="309" t="inlineStr"/>
      <c r="E553" s="309" t="inlineStr"/>
      <c r="F553" s="309" t="inlineStr"/>
      <c r="G553" s="309" t="inlineStr"/>
      <c r="H553" s="309" t="inlineStr"/>
    </row>
    <row r="554">
      <c r="A554" s="621" t="n">
        <v>552</v>
      </c>
      <c r="B554" s="309" t="inlineStr"/>
      <c r="C554" s="309" t="inlineStr"/>
      <c r="D554" s="309" t="inlineStr"/>
      <c r="E554" s="309" t="inlineStr"/>
      <c r="F554" s="309" t="inlineStr"/>
      <c r="G554" s="309" t="inlineStr"/>
      <c r="H554" s="309" t="inlineStr"/>
    </row>
    <row r="555">
      <c r="A555" s="621" t="n">
        <v>553</v>
      </c>
      <c r="B555" s="309" t="inlineStr"/>
      <c r="C555" s="309" t="inlineStr"/>
      <c r="D555" s="309" t="inlineStr"/>
      <c r="E555" s="309" t="inlineStr"/>
      <c r="F555" s="309" t="inlineStr"/>
      <c r="G555" s="309" t="inlineStr"/>
      <c r="H555" s="309" t="inlineStr"/>
    </row>
    <row r="556">
      <c r="A556" s="621" t="n">
        <v>554</v>
      </c>
      <c r="B556" s="309" t="inlineStr"/>
      <c r="C556" s="309" t="inlineStr"/>
      <c r="D556" s="309" t="inlineStr"/>
      <c r="E556" s="309" t="inlineStr"/>
      <c r="F556" s="309" t="inlineStr"/>
      <c r="G556" s="309" t="inlineStr"/>
      <c r="H556" s="309" t="inlineStr"/>
    </row>
    <row r="557">
      <c r="A557" s="621" t="n">
        <v>555</v>
      </c>
      <c r="B557" s="309" t="inlineStr"/>
      <c r="C557" s="309" t="inlineStr"/>
      <c r="D557" s="309" t="inlineStr"/>
      <c r="E557" s="309" t="inlineStr"/>
      <c r="F557" s="309" t="inlineStr"/>
      <c r="G557" s="309" t="inlineStr"/>
      <c r="H557" s="309" t="inlineStr"/>
    </row>
    <row r="558">
      <c r="A558" s="621" t="n">
        <v>556</v>
      </c>
      <c r="B558" s="309" t="inlineStr"/>
      <c r="C558" s="309" t="inlineStr"/>
      <c r="D558" s="309" t="inlineStr"/>
      <c r="E558" s="309" t="inlineStr"/>
      <c r="F558" s="309" t="inlineStr"/>
      <c r="G558" s="309" t="inlineStr"/>
      <c r="H558" s="309" t="inlineStr"/>
    </row>
    <row r="559">
      <c r="A559" s="621" t="n">
        <v>557</v>
      </c>
      <c r="B559" s="309" t="inlineStr"/>
      <c r="C559" s="309" t="inlineStr"/>
      <c r="D559" s="309" t="inlineStr"/>
      <c r="E559" s="309" t="inlineStr"/>
      <c r="F559" s="309" t="inlineStr"/>
      <c r="G559" s="309" t="inlineStr"/>
      <c r="H559" s="309" t="inlineStr"/>
    </row>
    <row r="560">
      <c r="A560" s="621" t="n">
        <v>558</v>
      </c>
      <c r="B560" s="309" t="inlineStr"/>
      <c r="C560" s="309" t="inlineStr"/>
      <c r="D560" s="309" t="inlineStr"/>
      <c r="E560" s="309" t="inlineStr"/>
      <c r="F560" s="309" t="inlineStr"/>
      <c r="G560" s="309" t="inlineStr"/>
      <c r="H560" s="309" t="inlineStr"/>
    </row>
    <row r="561">
      <c r="A561" s="621" t="n">
        <v>559</v>
      </c>
      <c r="B561" s="309" t="inlineStr"/>
      <c r="C561" s="309" t="inlineStr"/>
      <c r="D561" s="309" t="inlineStr"/>
      <c r="E561" s="309" t="inlineStr"/>
      <c r="F561" s="309" t="inlineStr"/>
      <c r="G561" s="309" t="inlineStr"/>
      <c r="H561" s="309" t="inlineStr"/>
    </row>
    <row r="562">
      <c r="A562" s="621" t="n">
        <v>560</v>
      </c>
      <c r="B562" s="309" t="inlineStr"/>
      <c r="C562" s="309" t="inlineStr"/>
      <c r="D562" s="309" t="inlineStr"/>
      <c r="E562" s="309" t="inlineStr"/>
      <c r="F562" s="309" t="inlineStr"/>
      <c r="G562" s="309" t="inlineStr"/>
      <c r="H562" s="309" t="inlineStr"/>
    </row>
    <row r="563">
      <c r="A563" s="621" t="n">
        <v>561</v>
      </c>
      <c r="B563" s="309" t="inlineStr"/>
      <c r="C563" s="309" t="inlineStr"/>
      <c r="D563" s="309" t="inlineStr"/>
      <c r="E563" s="309" t="inlineStr"/>
      <c r="F563" s="309" t="inlineStr"/>
      <c r="G563" s="309" t="inlineStr"/>
      <c r="H563" s="309" t="inlineStr"/>
    </row>
    <row r="564">
      <c r="A564" s="621" t="n">
        <v>562</v>
      </c>
      <c r="B564" s="309" t="inlineStr"/>
      <c r="C564" s="309" t="inlineStr"/>
      <c r="D564" s="309" t="inlineStr"/>
      <c r="E564" s="309" t="inlineStr"/>
      <c r="F564" s="309" t="inlineStr"/>
      <c r="G564" s="309" t="inlineStr"/>
      <c r="H564" s="309" t="inlineStr"/>
    </row>
    <row r="565">
      <c r="A565" s="621" t="n">
        <v>563</v>
      </c>
      <c r="B565" s="309" t="inlineStr"/>
      <c r="C565" s="309" t="inlineStr"/>
      <c r="D565" s="309" t="inlineStr"/>
      <c r="E565" s="309" t="inlineStr"/>
      <c r="F565" s="309" t="inlineStr"/>
      <c r="G565" s="309" t="inlineStr"/>
      <c r="H565" s="309" t="inlineStr"/>
    </row>
    <row r="566">
      <c r="A566" s="621" t="n">
        <v>564</v>
      </c>
      <c r="B566" s="309" t="inlineStr"/>
      <c r="C566" s="309" t="inlineStr"/>
      <c r="D566" s="309" t="inlineStr"/>
      <c r="E566" s="309" t="inlineStr"/>
      <c r="F566" s="309" t="inlineStr"/>
      <c r="G566" s="309" t="inlineStr"/>
      <c r="H566" s="309" t="inlineStr"/>
    </row>
    <row r="567">
      <c r="A567" s="621" t="n">
        <v>565</v>
      </c>
      <c r="B567" s="309" t="inlineStr"/>
      <c r="C567" s="309" t="inlineStr"/>
      <c r="D567" s="309" t="inlineStr"/>
      <c r="E567" s="309" t="inlineStr"/>
      <c r="F567" s="309" t="inlineStr"/>
      <c r="G567" s="309" t="inlineStr"/>
      <c r="H567" s="309" t="inlineStr"/>
    </row>
    <row r="568">
      <c r="A568" s="621" t="n">
        <v>566</v>
      </c>
      <c r="B568" s="309" t="inlineStr"/>
      <c r="C568" s="309" t="inlineStr"/>
      <c r="D568" s="309" t="inlineStr"/>
      <c r="E568" s="309" t="inlineStr"/>
      <c r="F568" s="309" t="inlineStr"/>
      <c r="G568" s="309" t="inlineStr"/>
      <c r="H568" s="309" t="inlineStr"/>
    </row>
    <row r="569">
      <c r="A569" s="621" t="n">
        <v>567</v>
      </c>
      <c r="B569" s="309" t="inlineStr"/>
      <c r="C569" s="309" t="inlineStr"/>
      <c r="D569" s="309" t="inlineStr"/>
      <c r="E569" s="309" t="inlineStr"/>
      <c r="F569" s="309" t="inlineStr"/>
      <c r="G569" s="309" t="inlineStr"/>
      <c r="H569" s="309" t="inlineStr"/>
    </row>
    <row r="570">
      <c r="A570" s="621" t="n">
        <v>568</v>
      </c>
      <c r="B570" s="309" t="inlineStr"/>
      <c r="C570" s="309" t="inlineStr"/>
      <c r="D570" s="309" t="inlineStr"/>
      <c r="E570" s="309" t="inlineStr"/>
      <c r="F570" s="309" t="inlineStr"/>
      <c r="G570" s="309" t="inlineStr"/>
      <c r="H570" s="309" t="inlineStr"/>
    </row>
    <row r="571">
      <c r="A571" s="621" t="n">
        <v>569</v>
      </c>
      <c r="B571" s="309" t="inlineStr"/>
      <c r="C571" s="309" t="inlineStr"/>
      <c r="D571" s="309" t="inlineStr"/>
      <c r="E571" s="309" t="inlineStr"/>
      <c r="F571" s="309" t="inlineStr"/>
      <c r="G571" s="309" t="inlineStr"/>
      <c r="H571" s="309" t="inlineStr"/>
    </row>
    <row r="572">
      <c r="A572" s="621" t="n">
        <v>570</v>
      </c>
      <c r="B572" s="309" t="inlineStr"/>
      <c r="C572" s="309" t="inlineStr"/>
      <c r="D572" s="309" t="inlineStr"/>
      <c r="E572" s="309" t="inlineStr"/>
      <c r="F572" s="309" t="inlineStr"/>
      <c r="G572" s="309" t="inlineStr"/>
      <c r="H572" s="309" t="inlineStr"/>
    </row>
    <row r="573">
      <c r="A573" s="621" t="n">
        <v>571</v>
      </c>
      <c r="B573" s="309" t="inlineStr"/>
      <c r="C573" s="309" t="inlineStr"/>
      <c r="D573" s="309" t="inlineStr"/>
      <c r="E573" s="309" t="inlineStr"/>
      <c r="F573" s="309" t="inlineStr"/>
      <c r="G573" s="309" t="inlineStr"/>
      <c r="H573" s="309" t="inlineStr"/>
    </row>
    <row r="574">
      <c r="A574" s="621" t="n">
        <v>572</v>
      </c>
      <c r="B574" s="309" t="inlineStr"/>
      <c r="C574" s="309" t="inlineStr"/>
      <c r="D574" s="309" t="inlineStr"/>
      <c r="E574" s="309" t="inlineStr"/>
      <c r="F574" s="309" t="inlineStr"/>
      <c r="G574" s="309" t="inlineStr"/>
      <c r="H574" s="309" t="inlineStr"/>
    </row>
    <row r="575">
      <c r="A575" s="621" t="n">
        <v>573</v>
      </c>
      <c r="B575" s="309" t="inlineStr"/>
      <c r="C575" s="309" t="inlineStr"/>
      <c r="D575" s="309" t="inlineStr"/>
      <c r="E575" s="309" t="inlineStr"/>
      <c r="F575" s="309" t="inlineStr"/>
      <c r="G575" s="309" t="inlineStr"/>
      <c r="H575" s="309" t="inlineStr"/>
    </row>
    <row r="576">
      <c r="A576" s="621" t="n">
        <v>574</v>
      </c>
      <c r="B576" s="309" t="inlineStr"/>
      <c r="C576" s="309" t="inlineStr"/>
      <c r="D576" s="309" t="inlineStr"/>
      <c r="E576" s="309" t="inlineStr"/>
      <c r="F576" s="309" t="inlineStr"/>
      <c r="G576" s="309" t="inlineStr"/>
      <c r="H576" s="309" t="inlineStr"/>
    </row>
    <row r="577">
      <c r="A577" s="621" t="n">
        <v>575</v>
      </c>
      <c r="B577" s="309" t="inlineStr"/>
      <c r="C577" s="309" t="inlineStr"/>
      <c r="D577" s="309" t="inlineStr"/>
      <c r="E577" s="309" t="inlineStr"/>
      <c r="F577" s="309" t="inlineStr"/>
      <c r="G577" s="309" t="inlineStr"/>
      <c r="H577" s="309" t="inlineStr"/>
    </row>
    <row r="578">
      <c r="A578" s="621" t="n">
        <v>576</v>
      </c>
      <c r="B578" s="309" t="inlineStr"/>
      <c r="C578" s="309" t="inlineStr"/>
      <c r="D578" s="309" t="inlineStr"/>
      <c r="E578" s="309" t="inlineStr"/>
      <c r="F578" s="309" t="inlineStr"/>
      <c r="G578" s="309" t="inlineStr"/>
      <c r="H578" s="309" t="inlineStr"/>
    </row>
    <row r="579">
      <c r="A579" s="621" t="n">
        <v>577</v>
      </c>
      <c r="B579" s="309" t="inlineStr"/>
      <c r="C579" s="309" t="inlineStr"/>
      <c r="D579" s="309" t="inlineStr"/>
      <c r="E579" s="309" t="inlineStr"/>
      <c r="F579" s="309" t="inlineStr"/>
      <c r="G579" s="309" t="inlineStr"/>
      <c r="H579" s="309" t="inlineStr"/>
    </row>
    <row r="580">
      <c r="A580" s="621" t="n">
        <v>578</v>
      </c>
      <c r="B580" s="309" t="inlineStr"/>
      <c r="C580" s="309" t="inlineStr"/>
      <c r="D580" s="309" t="inlineStr"/>
      <c r="E580" s="309" t="inlineStr"/>
      <c r="F580" s="309" t="inlineStr"/>
      <c r="G580" s="309" t="inlineStr"/>
      <c r="H580" s="309" t="inlineStr"/>
    </row>
    <row r="581">
      <c r="A581" s="621" t="n">
        <v>579</v>
      </c>
      <c r="B581" s="309" t="inlineStr"/>
      <c r="C581" s="309" t="inlineStr"/>
      <c r="D581" s="309" t="inlineStr"/>
      <c r="E581" s="309" t="inlineStr"/>
      <c r="F581" s="309" t="inlineStr"/>
      <c r="G581" s="309" t="inlineStr"/>
      <c r="H581" s="309" t="inlineStr"/>
    </row>
    <row r="582">
      <c r="A582" s="621" t="n">
        <v>580</v>
      </c>
      <c r="B582" s="309" t="inlineStr"/>
      <c r="C582" s="309" t="inlineStr"/>
      <c r="D582" s="309" t="inlineStr"/>
      <c r="E582" s="309" t="inlineStr"/>
      <c r="F582" s="309" t="inlineStr"/>
      <c r="G582" s="309" t="inlineStr"/>
      <c r="H582" s="309" t="inlineStr"/>
    </row>
    <row r="583">
      <c r="A583" s="621" t="n">
        <v>581</v>
      </c>
      <c r="B583" s="309" t="inlineStr"/>
      <c r="C583" s="309" t="inlineStr"/>
      <c r="D583" s="309" t="inlineStr"/>
      <c r="E583" s="309" t="inlineStr"/>
      <c r="F583" s="309" t="inlineStr"/>
      <c r="G583" s="309" t="inlineStr"/>
      <c r="H583" s="309" t="inlineStr"/>
    </row>
    <row r="584">
      <c r="A584" s="621" t="n">
        <v>582</v>
      </c>
      <c r="B584" s="309" t="inlineStr"/>
      <c r="C584" s="309" t="inlineStr"/>
      <c r="D584" s="309" t="inlineStr"/>
      <c r="E584" s="309" t="inlineStr"/>
      <c r="F584" s="309" t="inlineStr"/>
      <c r="G584" s="309" t="inlineStr"/>
      <c r="H584" s="309" t="inlineStr"/>
    </row>
    <row r="585">
      <c r="A585" s="621" t="n">
        <v>583</v>
      </c>
      <c r="B585" s="309" t="inlineStr"/>
      <c r="C585" s="309" t="inlineStr"/>
      <c r="D585" s="309" t="inlineStr"/>
      <c r="E585" s="309" t="inlineStr"/>
      <c r="F585" s="309" t="inlineStr"/>
      <c r="G585" s="309" t="inlineStr"/>
      <c r="H585" s="309" t="inlineStr"/>
    </row>
    <row r="586">
      <c r="A586" s="621" t="n">
        <v>584</v>
      </c>
      <c r="B586" s="309" t="inlineStr"/>
      <c r="C586" s="309" t="inlineStr"/>
      <c r="D586" s="309" t="inlineStr"/>
      <c r="E586" s="309" t="inlineStr"/>
      <c r="F586" s="309" t="inlineStr"/>
      <c r="G586" s="309" t="inlineStr"/>
      <c r="H586" s="309" t="inlineStr"/>
    </row>
    <row r="587">
      <c r="A587" s="621" t="n">
        <v>585</v>
      </c>
      <c r="B587" s="309" t="inlineStr"/>
      <c r="C587" s="309" t="inlineStr"/>
      <c r="D587" s="309" t="inlineStr"/>
      <c r="E587" s="309" t="inlineStr"/>
      <c r="F587" s="309" t="inlineStr"/>
      <c r="G587" s="309" t="inlineStr"/>
      <c r="H587" s="309" t="inlineStr"/>
    </row>
    <row r="588">
      <c r="A588" s="621" t="n">
        <v>586</v>
      </c>
      <c r="B588" s="309" t="inlineStr"/>
      <c r="C588" s="309" t="inlineStr"/>
      <c r="D588" s="309" t="inlineStr"/>
      <c r="E588" s="309" t="inlineStr"/>
      <c r="F588" s="309" t="inlineStr"/>
      <c r="G588" s="309" t="inlineStr"/>
      <c r="H588" s="309" t="inlineStr"/>
    </row>
    <row r="589">
      <c r="A589" s="621" t="n">
        <v>587</v>
      </c>
      <c r="B589" s="309" t="inlineStr"/>
      <c r="C589" s="309" t="inlineStr"/>
      <c r="D589" s="309" t="inlineStr"/>
      <c r="E589" s="309" t="inlineStr"/>
      <c r="F589" s="309" t="inlineStr"/>
      <c r="G589" s="309" t="inlineStr"/>
      <c r="H589" s="309" t="inlineStr"/>
    </row>
    <row r="590">
      <c r="A590" s="621" t="n">
        <v>588</v>
      </c>
      <c r="B590" s="309" t="inlineStr"/>
      <c r="C590" s="309" t="inlineStr"/>
      <c r="D590" s="309" t="inlineStr"/>
      <c r="E590" s="309" t="inlineStr"/>
      <c r="F590" s="309" t="inlineStr"/>
      <c r="G590" s="309" t="inlineStr"/>
      <c r="H590" s="309" t="inlineStr"/>
    </row>
    <row r="591">
      <c r="A591" s="621" t="n">
        <v>589</v>
      </c>
      <c r="B591" s="309" t="inlineStr"/>
      <c r="C591" s="309" t="inlineStr"/>
      <c r="D591" s="309" t="inlineStr"/>
      <c r="E591" s="309" t="inlineStr"/>
      <c r="F591" s="309" t="inlineStr"/>
      <c r="G591" s="309" t="inlineStr"/>
      <c r="H591" s="309" t="inlineStr"/>
    </row>
    <row r="592">
      <c r="A592" s="621" t="n">
        <v>590</v>
      </c>
      <c r="B592" s="309" t="inlineStr"/>
      <c r="C592" s="309" t="inlineStr"/>
      <c r="D592" s="309" t="inlineStr"/>
      <c r="E592" s="309" t="inlineStr"/>
      <c r="F592" s="309" t="inlineStr"/>
      <c r="G592" s="309" t="inlineStr"/>
      <c r="H592" s="309" t="inlineStr"/>
    </row>
    <row r="593">
      <c r="A593" s="621" t="n">
        <v>591</v>
      </c>
      <c r="B593" s="309" t="inlineStr"/>
      <c r="C593" s="309" t="inlineStr"/>
      <c r="D593" s="309" t="inlineStr"/>
      <c r="E593" s="309" t="inlineStr"/>
      <c r="F593" s="309" t="inlineStr"/>
      <c r="G593" s="309" t="inlineStr"/>
      <c r="H593" s="309" t="inlineStr"/>
    </row>
    <row r="594">
      <c r="A594" s="621" t="n">
        <v>592</v>
      </c>
      <c r="B594" s="309" t="inlineStr"/>
      <c r="C594" s="309" t="inlineStr"/>
      <c r="D594" s="309" t="inlineStr"/>
      <c r="E594" s="309" t="inlineStr"/>
      <c r="F594" s="309" t="inlineStr"/>
      <c r="G594" s="309" t="inlineStr"/>
      <c r="H594" s="309" t="inlineStr"/>
    </row>
    <row r="595">
      <c r="A595" s="621" t="n">
        <v>593</v>
      </c>
      <c r="B595" s="309" t="inlineStr"/>
      <c r="C595" s="309" t="inlineStr"/>
      <c r="D595" s="309" t="inlineStr"/>
      <c r="E595" s="309" t="inlineStr"/>
      <c r="F595" s="309" t="inlineStr"/>
      <c r="G595" s="309" t="inlineStr"/>
      <c r="H595" s="309" t="inlineStr"/>
    </row>
    <row r="596">
      <c r="A596" s="621" t="n">
        <v>594</v>
      </c>
      <c r="B596" s="309" t="inlineStr"/>
      <c r="C596" s="309" t="inlineStr"/>
      <c r="D596" s="309" t="inlineStr"/>
      <c r="E596" s="309" t="inlineStr"/>
      <c r="F596" s="309" t="inlineStr"/>
      <c r="G596" s="309" t="inlineStr"/>
      <c r="H596" s="309" t="inlineStr"/>
    </row>
    <row r="597">
      <c r="A597" s="621" t="n">
        <v>595</v>
      </c>
      <c r="B597" s="309" t="inlineStr"/>
      <c r="C597" s="309" t="inlineStr"/>
      <c r="D597" s="309" t="inlineStr"/>
      <c r="E597" s="309" t="inlineStr"/>
      <c r="F597" s="309" t="inlineStr"/>
      <c r="G597" s="309" t="inlineStr"/>
      <c r="H597" s="309" t="inlineStr"/>
    </row>
    <row r="598">
      <c r="A598" s="621" t="n">
        <v>596</v>
      </c>
      <c r="B598" s="309" t="inlineStr"/>
      <c r="C598" s="309" t="inlineStr"/>
      <c r="D598" s="309" t="inlineStr"/>
      <c r="E598" s="309" t="inlineStr"/>
      <c r="F598" s="309" t="inlineStr"/>
      <c r="G598" s="309" t="inlineStr"/>
      <c r="H598" s="309" t="inlineStr"/>
    </row>
    <row r="599">
      <c r="A599" s="621" t="n">
        <v>597</v>
      </c>
      <c r="B599" s="309" t="inlineStr"/>
      <c r="C599" s="309" t="inlineStr"/>
      <c r="D599" s="309" t="inlineStr"/>
      <c r="E599" s="309" t="inlineStr"/>
      <c r="F599" s="309" t="inlineStr"/>
      <c r="G599" s="309" t="inlineStr"/>
      <c r="H599" s="309" t="inlineStr"/>
    </row>
    <row r="600">
      <c r="A600" s="621" t="n">
        <v>598</v>
      </c>
      <c r="B600" s="309" t="inlineStr"/>
      <c r="C600" s="309" t="inlineStr"/>
      <c r="D600" s="309" t="inlineStr"/>
      <c r="E600" s="309" t="inlineStr"/>
      <c r="F600" s="309" t="inlineStr"/>
      <c r="G600" s="309" t="inlineStr"/>
      <c r="H600" s="309" t="inlineStr"/>
    </row>
    <row r="601">
      <c r="A601" s="621" t="n">
        <v>599</v>
      </c>
      <c r="B601" s="309" t="inlineStr"/>
      <c r="C601" s="309" t="inlineStr"/>
      <c r="D601" s="309" t="inlineStr"/>
      <c r="E601" s="309" t="inlineStr"/>
      <c r="F601" s="309" t="inlineStr"/>
      <c r="G601" s="309" t="inlineStr"/>
      <c r="H601" s="309" t="inlineStr"/>
    </row>
    <row r="602">
      <c r="A602" s="621" t="n">
        <v>600</v>
      </c>
      <c r="B602" s="309" t="inlineStr"/>
      <c r="C602" s="309" t="inlineStr"/>
      <c r="D602" s="309" t="inlineStr"/>
      <c r="E602" s="309" t="inlineStr"/>
      <c r="F602" s="309" t="inlineStr"/>
      <c r="G602" s="309" t="inlineStr"/>
      <c r="H602" s="309" t="inlineStr"/>
    </row>
    <row r="603">
      <c r="A603" s="621" t="n">
        <v>601</v>
      </c>
      <c r="B603" s="309" t="inlineStr"/>
      <c r="C603" s="309" t="inlineStr"/>
      <c r="D603" s="309" t="inlineStr"/>
      <c r="E603" s="309" t="inlineStr"/>
      <c r="F603" s="309" t="inlineStr"/>
      <c r="G603" s="309" t="inlineStr"/>
      <c r="H603" s="309" t="inlineStr"/>
    </row>
    <row r="604">
      <c r="A604" s="621" t="n">
        <v>602</v>
      </c>
      <c r="B604" s="309" t="inlineStr"/>
      <c r="C604" s="309" t="inlineStr"/>
      <c r="D604" s="309" t="inlineStr"/>
      <c r="E604" s="309" t="inlineStr"/>
      <c r="F604" s="309" t="inlineStr"/>
      <c r="G604" s="309" t="inlineStr"/>
      <c r="H604" s="309" t="inlineStr"/>
    </row>
    <row r="605">
      <c r="A605" s="621" t="n">
        <v>603</v>
      </c>
      <c r="B605" s="309" t="inlineStr"/>
      <c r="C605" s="309" t="inlineStr"/>
      <c r="D605" s="309" t="inlineStr"/>
      <c r="E605" s="309" t="inlineStr"/>
      <c r="F605" s="309" t="inlineStr"/>
      <c r="G605" s="309" t="inlineStr"/>
      <c r="H605" s="309" t="inlineStr"/>
    </row>
    <row r="606">
      <c r="A606" s="621" t="n">
        <v>604</v>
      </c>
      <c r="B606" s="309" t="inlineStr"/>
      <c r="C606" s="309" t="inlineStr"/>
      <c r="D606" s="309" t="inlineStr"/>
      <c r="E606" s="309" t="inlineStr"/>
      <c r="F606" s="309" t="inlineStr"/>
      <c r="G606" s="309" t="inlineStr"/>
      <c r="H606" s="309" t="inlineStr"/>
    </row>
    <row r="607">
      <c r="A607" s="621" t="n">
        <v>605</v>
      </c>
      <c r="B607" s="309" t="inlineStr"/>
      <c r="C607" s="309" t="inlineStr"/>
      <c r="D607" s="309" t="inlineStr"/>
      <c r="E607" s="309" t="inlineStr"/>
      <c r="F607" s="309" t="inlineStr"/>
      <c r="G607" s="309" t="inlineStr"/>
      <c r="H607" s="309" t="inlineStr"/>
    </row>
    <row r="608">
      <c r="A608" s="621" t="n">
        <v>606</v>
      </c>
      <c r="B608" s="309" t="inlineStr"/>
      <c r="C608" s="309" t="inlineStr"/>
      <c r="D608" s="309" t="inlineStr"/>
      <c r="E608" s="309" t="inlineStr"/>
      <c r="F608" s="309" t="inlineStr"/>
      <c r="G608" s="309" t="inlineStr"/>
      <c r="H608" s="309" t="inlineStr"/>
    </row>
    <row r="609">
      <c r="A609" s="621" t="n">
        <v>607</v>
      </c>
      <c r="B609" s="309" t="inlineStr"/>
      <c r="C609" s="309" t="inlineStr"/>
      <c r="D609" s="309" t="inlineStr"/>
      <c r="E609" s="309" t="inlineStr"/>
      <c r="F609" s="309" t="inlineStr"/>
      <c r="G609" s="309" t="inlineStr"/>
      <c r="H609" s="309" t="inlineStr"/>
    </row>
    <row r="610">
      <c r="A610" s="621" t="n">
        <v>608</v>
      </c>
      <c r="B610" s="309" t="inlineStr"/>
      <c r="C610" s="309" t="inlineStr"/>
      <c r="D610" s="309" t="inlineStr"/>
      <c r="E610" s="309" t="inlineStr"/>
      <c r="F610" s="309" t="inlineStr"/>
      <c r="G610" s="309" t="inlineStr"/>
      <c r="H610" s="309" t="inlineStr"/>
    </row>
    <row r="611">
      <c r="A611" s="621" t="n">
        <v>609</v>
      </c>
      <c r="B611" s="309" t="inlineStr"/>
      <c r="C611" s="309" t="inlineStr"/>
      <c r="D611" s="309" t="inlineStr"/>
      <c r="E611" s="309" t="inlineStr"/>
      <c r="F611" s="309" t="inlineStr"/>
      <c r="G611" s="309" t="inlineStr"/>
      <c r="H611" s="309" t="inlineStr"/>
    </row>
    <row r="612">
      <c r="A612" s="621" t="n">
        <v>610</v>
      </c>
      <c r="B612" s="309" t="inlineStr"/>
      <c r="C612" s="309" t="inlineStr"/>
      <c r="D612" s="309" t="inlineStr"/>
      <c r="E612" s="309" t="inlineStr"/>
      <c r="F612" s="309" t="inlineStr"/>
      <c r="G612" s="309" t="inlineStr"/>
      <c r="H612" s="309" t="inlineStr"/>
    </row>
    <row r="613">
      <c r="A613" s="621" t="n">
        <v>611</v>
      </c>
      <c r="B613" s="309" t="inlineStr"/>
      <c r="C613" s="309" t="inlineStr"/>
      <c r="D613" s="309" t="inlineStr"/>
      <c r="E613" s="309" t="inlineStr"/>
      <c r="F613" s="309" t="inlineStr"/>
      <c r="G613" s="309" t="inlineStr"/>
      <c r="H613" s="309" t="inlineStr"/>
    </row>
    <row r="614">
      <c r="A614" s="621" t="n">
        <v>612</v>
      </c>
      <c r="B614" s="309" t="inlineStr"/>
      <c r="C614" s="309" t="inlineStr"/>
      <c r="D614" s="309" t="inlineStr"/>
      <c r="E614" s="309" t="inlineStr"/>
      <c r="F614" s="309" t="inlineStr"/>
      <c r="G614" s="309" t="inlineStr"/>
      <c r="H614" s="309" t="inlineStr"/>
    </row>
    <row r="615">
      <c r="A615" s="621" t="n">
        <v>613</v>
      </c>
      <c r="B615" s="309" t="inlineStr"/>
      <c r="C615" s="309" t="inlineStr"/>
      <c r="D615" s="309" t="inlineStr"/>
      <c r="E615" s="309" t="inlineStr"/>
      <c r="F615" s="309" t="inlineStr"/>
      <c r="G615" s="309" t="inlineStr"/>
      <c r="H615" s="309" t="inlineStr"/>
    </row>
    <row r="616">
      <c r="A616" s="621" t="n">
        <v>614</v>
      </c>
      <c r="B616" s="309" t="inlineStr"/>
      <c r="C616" s="309" t="inlineStr"/>
      <c r="D616" s="309" t="inlineStr"/>
      <c r="E616" s="309" t="inlineStr"/>
      <c r="F616" s="309" t="inlineStr"/>
      <c r="G616" s="309" t="inlineStr"/>
      <c r="H616" s="309" t="inlineStr"/>
    </row>
    <row r="617">
      <c r="A617" s="621" t="n">
        <v>615</v>
      </c>
      <c r="B617" s="309" t="inlineStr"/>
      <c r="C617" s="309" t="inlineStr"/>
      <c r="D617" s="309" t="inlineStr"/>
      <c r="E617" s="309" t="inlineStr"/>
      <c r="F617" s="309" t="inlineStr"/>
      <c r="G617" s="309" t="inlineStr"/>
      <c r="H617" s="309" t="inlineStr"/>
    </row>
    <row r="618">
      <c r="A618" s="621" t="n">
        <v>616</v>
      </c>
      <c r="B618" s="309" t="inlineStr"/>
      <c r="C618" s="309" t="inlineStr"/>
      <c r="D618" s="309" t="inlineStr"/>
      <c r="E618" s="309" t="inlineStr"/>
      <c r="F618" s="309" t="inlineStr"/>
      <c r="G618" s="309" t="inlineStr"/>
      <c r="H618" s="309" t="inlineStr"/>
    </row>
    <row r="619">
      <c r="A619" s="621" t="n">
        <v>617</v>
      </c>
      <c r="B619" s="309" t="inlineStr"/>
      <c r="C619" s="309" t="inlineStr"/>
      <c r="D619" s="309" t="inlineStr"/>
      <c r="E619" s="309" t="inlineStr"/>
      <c r="F619" s="309" t="inlineStr"/>
      <c r="G619" s="309" t="inlineStr"/>
      <c r="H619" s="309" t="inlineStr"/>
    </row>
    <row r="620">
      <c r="A620" s="621" t="n">
        <v>618</v>
      </c>
      <c r="B620" s="309" t="inlineStr"/>
      <c r="C620" s="309" t="inlineStr"/>
      <c r="D620" s="309" t="inlineStr"/>
      <c r="E620" s="309" t="inlineStr"/>
      <c r="F620" s="309" t="inlineStr"/>
      <c r="G620" s="309" t="inlineStr"/>
      <c r="H620" s="309" t="inlineStr"/>
    </row>
    <row r="621">
      <c r="A621" s="621" t="n">
        <v>619</v>
      </c>
      <c r="B621" s="309" t="inlineStr"/>
      <c r="C621" s="309" t="inlineStr"/>
      <c r="D621" s="309" t="inlineStr"/>
      <c r="E621" s="309" t="inlineStr"/>
      <c r="F621" s="309" t="inlineStr"/>
      <c r="G621" s="309" t="inlineStr"/>
      <c r="H621" s="309" t="inlineStr"/>
    </row>
    <row r="622">
      <c r="A622" s="621" t="n">
        <v>620</v>
      </c>
      <c r="B622" s="309" t="inlineStr"/>
      <c r="C622" s="309" t="inlineStr"/>
      <c r="D622" s="309" t="inlineStr"/>
      <c r="E622" s="309" t="inlineStr"/>
      <c r="F622" s="309" t="inlineStr"/>
      <c r="G622" s="309" t="inlineStr"/>
      <c r="H622" s="309" t="inlineStr"/>
    </row>
    <row r="623">
      <c r="A623" s="621" t="n">
        <v>621</v>
      </c>
      <c r="B623" s="309" t="inlineStr"/>
      <c r="C623" s="309" t="inlineStr"/>
      <c r="D623" s="309" t="inlineStr"/>
      <c r="E623" s="309" t="inlineStr"/>
      <c r="F623" s="309" t="inlineStr"/>
      <c r="G623" s="309" t="inlineStr"/>
      <c r="H623" s="309" t="inlineStr"/>
    </row>
    <row r="624">
      <c r="A624" s="621" t="n">
        <v>622</v>
      </c>
      <c r="B624" s="309" t="inlineStr"/>
      <c r="C624" s="309" t="inlineStr"/>
      <c r="D624" s="309" t="inlineStr"/>
      <c r="E624" s="309" t="inlineStr"/>
      <c r="F624" s="309" t="inlineStr"/>
      <c r="G624" s="309" t="inlineStr"/>
      <c r="H624" s="309" t="inlineStr"/>
    </row>
    <row r="625">
      <c r="A625" s="621" t="n">
        <v>623</v>
      </c>
      <c r="B625" s="309" t="inlineStr"/>
      <c r="C625" s="309" t="inlineStr"/>
      <c r="D625" s="309" t="inlineStr"/>
      <c r="E625" s="309" t="inlineStr"/>
      <c r="F625" s="309" t="inlineStr"/>
      <c r="G625" s="309" t="inlineStr"/>
      <c r="H625" s="309" t="inlineStr"/>
    </row>
    <row r="626">
      <c r="A626" s="621" t="n">
        <v>624</v>
      </c>
      <c r="B626" s="309" t="inlineStr"/>
      <c r="C626" s="309" t="inlineStr"/>
      <c r="D626" s="309" t="inlineStr"/>
      <c r="E626" s="309" t="inlineStr"/>
      <c r="F626" s="309" t="inlineStr"/>
      <c r="G626" s="309" t="inlineStr"/>
      <c r="H626" s="309" t="inlineStr"/>
    </row>
    <row r="627">
      <c r="A627" s="621" t="n">
        <v>625</v>
      </c>
      <c r="B627" s="309" t="inlineStr"/>
      <c r="C627" s="309" t="inlineStr"/>
      <c r="D627" s="309" t="inlineStr"/>
      <c r="E627" s="309" t="inlineStr"/>
      <c r="F627" s="309" t="inlineStr"/>
      <c r="G627" s="309" t="inlineStr"/>
      <c r="H627" s="309" t="inlineStr"/>
    </row>
    <row r="628">
      <c r="A628" s="621" t="n">
        <v>626</v>
      </c>
      <c r="B628" s="309" t="inlineStr"/>
      <c r="C628" s="309" t="inlineStr"/>
      <c r="D628" s="309" t="inlineStr"/>
      <c r="E628" s="309" t="inlineStr"/>
      <c r="F628" s="309" t="inlineStr"/>
      <c r="G628" s="309" t="inlineStr"/>
      <c r="H628" s="309" t="inlineStr"/>
    </row>
    <row r="629">
      <c r="A629" s="621" t="n">
        <v>627</v>
      </c>
      <c r="B629" s="309" t="inlineStr"/>
      <c r="C629" s="309" t="inlineStr"/>
      <c r="D629" s="309" t="inlineStr"/>
      <c r="E629" s="309" t="inlineStr"/>
      <c r="F629" s="309" t="inlineStr"/>
      <c r="G629" s="309" t="inlineStr"/>
      <c r="H629" s="309" t="inlineStr"/>
    </row>
    <row r="630">
      <c r="A630" s="621" t="n">
        <v>628</v>
      </c>
      <c r="B630" s="309" t="inlineStr"/>
      <c r="C630" s="309" t="n">
        <v>11.30422248956438</v>
      </c>
      <c r="D630" s="309" t="inlineStr">
        <is>
          <t>{'Cu', 'ausf_czas', 'Mn', 'Mo', 'aust_czas', 'Ni', 'grubosc', 'ausf_temp'}</t>
        </is>
      </c>
      <c r="E630" s="309" t="n">
        <v>15</v>
      </c>
      <c r="F630" s="309" t="inlineStr">
        <is>
          <t>['aust_temp']</t>
        </is>
      </c>
      <c r="G630" s="309" t="inlineStr">
        <is>
          <t>[-0.7332629690924052]</t>
        </is>
      </c>
      <c r="H630" s="309" t="inlineStr">
        <is>
          <t>[12.2, 255.5]</t>
        </is>
      </c>
    </row>
    <row r="631">
      <c r="A631" s="621" t="n">
        <v>629</v>
      </c>
      <c r="B631" s="309" t="inlineStr"/>
      <c r="C631" s="309" t="n">
        <v>7.338135894699462</v>
      </c>
      <c r="D631" s="309" t="inlineStr">
        <is>
          <t>{'Cu', 'ausf_czas', 'Mn', 'Mo', 'aust_czas', 'Ni', 'grubosc', 'ausf_temp'}</t>
        </is>
      </c>
      <c r="E631" s="309" t="n">
        <v>16</v>
      </c>
      <c r="F631" s="309" t="inlineStr">
        <is>
          <t>['aust_temp']</t>
        </is>
      </c>
      <c r="G631" s="309" t="inlineStr">
        <is>
          <t>[-0.7218883067783294]</t>
        </is>
      </c>
      <c r="H631" s="309" t="inlineStr">
        <is>
          <t>[12.2, 255.5]</t>
        </is>
      </c>
    </row>
    <row r="632">
      <c r="A632" s="621" t="n">
        <v>630</v>
      </c>
      <c r="B632" s="309" t="inlineStr"/>
      <c r="C632" s="309" t="inlineStr"/>
      <c r="D632" s="309" t="inlineStr"/>
      <c r="E632" s="309" t="inlineStr"/>
      <c r="F632" s="309" t="inlineStr"/>
      <c r="G632" s="309" t="inlineStr"/>
      <c r="H632" s="309" t="inlineStr"/>
    </row>
    <row r="633">
      <c r="A633" s="621" t="n">
        <v>631</v>
      </c>
      <c r="B633" s="309" t="inlineStr"/>
      <c r="C633" s="309" t="inlineStr"/>
      <c r="D633" s="309" t="inlineStr"/>
      <c r="E633" s="309" t="inlineStr"/>
      <c r="F633" s="309" t="inlineStr"/>
      <c r="G633" s="309" t="inlineStr"/>
      <c r="H633" s="309" t="inlineStr"/>
    </row>
    <row r="634">
      <c r="A634" s="621" t="n">
        <v>632</v>
      </c>
      <c r="B634" s="309" t="inlineStr"/>
      <c r="C634" s="309" t="inlineStr"/>
      <c r="D634" s="309" t="inlineStr"/>
      <c r="E634" s="309" t="inlineStr"/>
      <c r="F634" s="309" t="inlineStr"/>
      <c r="G634" s="309" t="inlineStr"/>
      <c r="H634" s="309" t="inlineStr"/>
    </row>
    <row r="635">
      <c r="A635" s="621" t="n">
        <v>633</v>
      </c>
      <c r="B635" s="309" t="inlineStr"/>
      <c r="C635" s="309" t="inlineStr"/>
      <c r="D635" s="309" t="inlineStr"/>
      <c r="E635" s="309" t="inlineStr"/>
      <c r="F635" s="309" t="inlineStr"/>
      <c r="G635" s="309" t="inlineStr"/>
      <c r="H635" s="309" t="inlineStr"/>
    </row>
    <row r="636">
      <c r="A636" s="621" t="n">
        <v>634</v>
      </c>
      <c r="B636" s="309" t="inlineStr"/>
      <c r="C636" s="309" t="inlineStr"/>
      <c r="D636" s="309" t="inlineStr"/>
      <c r="E636" s="309" t="inlineStr"/>
      <c r="F636" s="309" t="inlineStr"/>
      <c r="G636" s="309" t="inlineStr"/>
      <c r="H636" s="309" t="inlineStr"/>
    </row>
    <row r="637">
      <c r="A637" s="621" t="n">
        <v>635</v>
      </c>
      <c r="B637" s="309" t="inlineStr"/>
      <c r="C637" s="309" t="n">
        <v>39.09473579587149</v>
      </c>
      <c r="D637" s="309" t="inlineStr">
        <is>
          <t>{'ausf_czas', 'Mn', 'Mo', 'aust_czas', 'Ni', 'grubosc', 'ausf_temp'}</t>
        </is>
      </c>
      <c r="E637" s="309" t="n">
        <v>16</v>
      </c>
      <c r="F637" s="309" t="inlineStr">
        <is>
          <t>['HB']</t>
        </is>
      </c>
      <c r="G637" s="309" t="inlineStr">
        <is>
          <t>[-0.7513511483952366]</t>
        </is>
      </c>
      <c r="H637" s="309" t="inlineStr">
        <is>
          <t>[4.4, 182.5]</t>
        </is>
      </c>
    </row>
    <row r="638">
      <c r="A638" s="621" t="n">
        <v>636</v>
      </c>
      <c r="B638" s="309" t="inlineStr"/>
      <c r="C638" s="309" t="n">
        <v>44.78597155555209</v>
      </c>
      <c r="D638" s="309" t="inlineStr">
        <is>
          <t>{'ausf_czas', 'Mn', 'Mo', 'aust_czas', 'Ni', 'grubosc', 'ausf_temp'}</t>
        </is>
      </c>
      <c r="E638" s="309" t="n">
        <v>16</v>
      </c>
      <c r="F638" s="309" t="inlineStr">
        <is>
          <t>['HB']</t>
        </is>
      </c>
      <c r="G638" s="309" t="inlineStr">
        <is>
          <t>[-0.7043417764854738]</t>
        </is>
      </c>
      <c r="H638" s="309" t="inlineStr">
        <is>
          <t>[4.4, 182.5]</t>
        </is>
      </c>
    </row>
    <row r="639">
      <c r="A639" s="621" t="n">
        <v>637</v>
      </c>
      <c r="B639" s="309" t="inlineStr"/>
      <c r="C639" s="309" t="n">
        <v>51.77507938459871</v>
      </c>
      <c r="D639" s="309" t="inlineStr">
        <is>
          <t>{'ausf_czas', 'Mn', 'Mo', 'aust_czas', 'Ni', 'grubosc', 'ausf_temp'}</t>
        </is>
      </c>
      <c r="E639" s="309" t="n">
        <v>16</v>
      </c>
      <c r="F639" s="309" t="inlineStr">
        <is>
          <t>['HB']</t>
        </is>
      </c>
      <c r="G639" s="309" t="inlineStr">
        <is>
          <t>[-0.7099105019991314]</t>
        </is>
      </c>
      <c r="H639" s="309" t="inlineStr">
        <is>
          <t>[12.4, 207.9]</t>
        </is>
      </c>
    </row>
    <row r="640">
      <c r="A640" s="621" t="n">
        <v>638</v>
      </c>
      <c r="B640" s="309" t="inlineStr"/>
      <c r="C640" s="309" t="inlineStr"/>
      <c r="D640" s="309" t="inlineStr"/>
      <c r="E640" s="309" t="inlineStr"/>
      <c r="F640" s="309" t="inlineStr"/>
      <c r="G640" s="309" t="inlineStr"/>
      <c r="H640" s="309" t="inlineStr"/>
    </row>
    <row r="641">
      <c r="A641" s="621" t="n">
        <v>639</v>
      </c>
      <c r="B641" s="309" t="inlineStr"/>
      <c r="C641" s="309" t="inlineStr"/>
      <c r="D641" s="309" t="inlineStr"/>
      <c r="E641" s="309" t="inlineStr"/>
      <c r="F641" s="309" t="inlineStr"/>
      <c r="G641" s="309" t="inlineStr"/>
      <c r="H641" s="309" t="inlineStr"/>
    </row>
    <row r="642">
      <c r="A642" s="621" t="n">
        <v>640</v>
      </c>
      <c r="B642" s="309" t="inlineStr"/>
      <c r="C642" s="309" t="inlineStr"/>
      <c r="D642" s="309" t="inlineStr"/>
      <c r="E642" s="309" t="inlineStr"/>
      <c r="F642" s="309" t="inlineStr"/>
      <c r="G642" s="309" t="inlineStr"/>
      <c r="H642" s="309" t="inlineStr"/>
    </row>
    <row r="643">
      <c r="A643" s="621" t="n">
        <v>641</v>
      </c>
      <c r="B643" s="309" t="inlineStr"/>
      <c r="C643" s="309" t="n">
        <v>133.6536023268067</v>
      </c>
      <c r="D643" s="309" t="inlineStr">
        <is>
          <t>{'Cu', 'ausf_czas', 'Mn', 'Mo', 'aust_czas', 'Ni', 'grubosc', 'ausf_temp'}</t>
        </is>
      </c>
      <c r="E643" s="309" t="n">
        <v>17</v>
      </c>
      <c r="F643" s="309" t="inlineStr">
        <is>
          <t>['aust_temp']</t>
        </is>
      </c>
      <c r="G643" s="309" t="inlineStr">
        <is>
          <t>[-0.7895241247410413]</t>
        </is>
      </c>
      <c r="H643" s="309" t="inlineStr">
        <is>
          <t>[12.2, 255.5]</t>
        </is>
      </c>
    </row>
    <row r="644">
      <c r="A644" s="621" t="n">
        <v>642</v>
      </c>
      <c r="B644" s="309" t="inlineStr"/>
      <c r="C644" s="309" t="n">
        <v>140.3796829912367</v>
      </c>
      <c r="D644" s="309" t="inlineStr">
        <is>
          <t>{'Cu', 'ausf_czas', 'Mn', 'Mo', 'aust_czas', 'Ni', 'grubosc', 'ausf_temp'}</t>
        </is>
      </c>
      <c r="E644" s="309" t="n">
        <v>16</v>
      </c>
      <c r="F644" s="309" t="inlineStr">
        <is>
          <t>['aust_temp']</t>
        </is>
      </c>
      <c r="G644" s="309" t="inlineStr">
        <is>
          <t>[-0.8325197325350057]</t>
        </is>
      </c>
      <c r="H644" s="309" t="inlineStr">
        <is>
          <t>[12.2, 255.5]</t>
        </is>
      </c>
    </row>
    <row r="645">
      <c r="A645" s="621" t="n">
        <v>643</v>
      </c>
      <c r="B645" s="309" t="inlineStr"/>
      <c r="C645" s="309" t="n">
        <v>139.6204723591363</v>
      </c>
      <c r="D645" s="309" t="inlineStr">
        <is>
          <t>{'ausf_czas', 'Mn', 'Mo', 'aust_czas', 'Ni', 'grubosc', 'ausf_temp'}</t>
        </is>
      </c>
      <c r="E645" s="309" t="n">
        <v>16</v>
      </c>
      <c r="F645" s="309" t="inlineStr">
        <is>
          <t>['aust_temp']</t>
        </is>
      </c>
      <c r="G645" s="309" t="inlineStr">
        <is>
          <t>[-0.7801700565030124]</t>
        </is>
      </c>
      <c r="H645" s="309" t="inlineStr">
        <is>
          <t>[12.2, 255.5]</t>
        </is>
      </c>
    </row>
    <row r="646">
      <c r="A646" s="621" t="n">
        <v>644</v>
      </c>
      <c r="B646" s="309" t="inlineStr"/>
      <c r="C646" s="309" t="n">
        <v>152.2891983252835</v>
      </c>
      <c r="D646" s="309" t="inlineStr">
        <is>
          <t>{'ausf_czas', 'Mn', 'Mo', 'aust_czas', 'Ni', 'grubosc', 'ausf_temp'}</t>
        </is>
      </c>
      <c r="E646" s="309" t="n">
        <v>16</v>
      </c>
      <c r="F646" s="309" t="inlineStr">
        <is>
          <t>['aust_temp']</t>
        </is>
      </c>
      <c r="G646" s="309" t="inlineStr">
        <is>
          <t>[-0.8163878943077758]</t>
        </is>
      </c>
      <c r="H646" s="309" t="inlineStr">
        <is>
          <t>[12.2, 255.5]</t>
        </is>
      </c>
    </row>
    <row r="647">
      <c r="A647" s="621" t="n">
        <v>645</v>
      </c>
      <c r="B647" s="309" t="inlineStr"/>
      <c r="C647" s="309" t="n">
        <v>151.2462492133956</v>
      </c>
      <c r="D647" s="309" t="inlineStr">
        <is>
          <t>{'Cu', 'ausf_czas', 'Mn', 'Mo', 'aust_czas', 'Ni', 'grubosc', 'ausf_temp'}</t>
        </is>
      </c>
      <c r="E647" s="309" t="n">
        <v>15</v>
      </c>
      <c r="F647" s="309" t="inlineStr">
        <is>
          <t>['aust_temp']</t>
        </is>
      </c>
      <c r="G647" s="309" t="inlineStr">
        <is>
          <t>[-0.8166932400366531]</t>
        </is>
      </c>
      <c r="H647" s="309" t="inlineStr">
        <is>
          <t>[12.2, 255.5]</t>
        </is>
      </c>
    </row>
    <row r="648">
      <c r="A648" s="621" t="n">
        <v>646</v>
      </c>
      <c r="B648" s="309" t="inlineStr"/>
      <c r="C648" s="309" t="n">
        <v>142.4741924192481</v>
      </c>
      <c r="D648" s="309" t="inlineStr">
        <is>
          <t>{'ausf_czas', 'Mn', 'Mo', 'aust_czas', 'Ni', 'grubosc', 'ausf_temp'}</t>
        </is>
      </c>
      <c r="E648" s="309" t="n">
        <v>16</v>
      </c>
      <c r="F648" s="309" t="inlineStr">
        <is>
          <t>['aust_temp']</t>
        </is>
      </c>
      <c r="G648" s="309" t="inlineStr">
        <is>
          <t>[-0.7565685181935844]</t>
        </is>
      </c>
      <c r="H648" s="309" t="inlineStr">
        <is>
          <t>[12.2, 255.5]</t>
        </is>
      </c>
    </row>
    <row r="649">
      <c r="A649" s="621" t="n">
        <v>647</v>
      </c>
      <c r="B649" s="309" t="inlineStr"/>
      <c r="C649" s="309" t="n">
        <v>137.352268907563</v>
      </c>
      <c r="D649" s="309" t="inlineStr">
        <is>
          <t>{'ausf_czas', 'Mn', 'Mo', 'aust_czas', 'Ni', 'grubosc', 'ausf_temp'}</t>
        </is>
      </c>
      <c r="E649" s="309" t="n">
        <v>16</v>
      </c>
      <c r="F649" s="309" t="inlineStr">
        <is>
          <t>['aust_temp']</t>
        </is>
      </c>
      <c r="G649" s="309" t="inlineStr">
        <is>
          <t>[-0.7808201949230232]</t>
        </is>
      </c>
      <c r="H649" s="309" t="inlineStr">
        <is>
          <t>[36.4, 255.5]</t>
        </is>
      </c>
    </row>
    <row r="650">
      <c r="A650" s="621" t="n">
        <v>648</v>
      </c>
      <c r="B650" s="309" t="inlineStr"/>
      <c r="C650" s="309" t="inlineStr"/>
      <c r="D650" s="309" t="inlineStr"/>
      <c r="E650" s="309" t="inlineStr"/>
      <c r="F650" s="309" t="inlineStr"/>
      <c r="G650" s="309" t="inlineStr"/>
      <c r="H650" s="309" t="inlineStr"/>
    </row>
    <row r="651">
      <c r="A651" s="621" t="n">
        <v>649</v>
      </c>
      <c r="B651" s="309" t="inlineStr"/>
      <c r="C651" s="309" t="n">
        <v>62.85916805750705</v>
      </c>
      <c r="D651" s="309" t="inlineStr">
        <is>
          <t>{'Cu', 'ausf_czas', 'Mn', 'Mo', 'aust_czas', 'Ni', 'grubosc', 'ausf_temp'}</t>
        </is>
      </c>
      <c r="E651" s="309" t="n">
        <v>16</v>
      </c>
      <c r="F651" s="309" t="inlineStr">
        <is>
          <t>['A5']</t>
        </is>
      </c>
      <c r="G651" s="309" t="inlineStr">
        <is>
          <t>[0.736509998143327]</t>
        </is>
      </c>
      <c r="H651" s="309" t="inlineStr">
        <is>
          <t>[16.4, 207.9]</t>
        </is>
      </c>
    </row>
    <row r="652">
      <c r="A652" s="621" t="n">
        <v>650</v>
      </c>
      <c r="B652" s="309" t="inlineStr"/>
      <c r="C652" s="309" t="inlineStr"/>
      <c r="D652" s="309" t="inlineStr"/>
      <c r="E652" s="309" t="inlineStr"/>
      <c r="F652" s="309" t="inlineStr"/>
      <c r="G652" s="309" t="inlineStr"/>
      <c r="H652" s="309" t="inlineStr"/>
    </row>
    <row r="653">
      <c r="A653" s="621" t="n">
        <v>651</v>
      </c>
      <c r="B653" s="309" t="inlineStr"/>
      <c r="C653" s="309" t="inlineStr"/>
      <c r="D653" s="309" t="inlineStr"/>
      <c r="E653" s="309" t="inlineStr"/>
      <c r="F653" s="309" t="inlineStr"/>
      <c r="G653" s="309" t="inlineStr"/>
      <c r="H653" s="309" t="inlineStr"/>
    </row>
    <row r="654">
      <c r="A654" s="621" t="n">
        <v>652</v>
      </c>
      <c r="B654" s="309" t="inlineStr"/>
      <c r="C654" s="309" t="n">
        <v>51.62498851978432</v>
      </c>
      <c r="D654" s="309" t="inlineStr">
        <is>
          <t>{'ausf_czas', 'Mn', 'Mo', 'aust_czas', 'Ni', 'grubosc', 'ausf_temp'}</t>
        </is>
      </c>
      <c r="E654" s="309" t="n">
        <v>16</v>
      </c>
      <c r="F654" s="309" t="inlineStr">
        <is>
          <t>['HB']</t>
        </is>
      </c>
      <c r="G654" s="309" t="inlineStr">
        <is>
          <t>[-0.7513511483952366]</t>
        </is>
      </c>
      <c r="H654" s="309" t="inlineStr">
        <is>
          <t>[4.4, 182.5]</t>
        </is>
      </c>
    </row>
    <row r="655">
      <c r="A655" s="621" t="n">
        <v>653</v>
      </c>
      <c r="B655" s="309" t="inlineStr"/>
      <c r="C655" s="309" t="n">
        <v>53.56836896716217</v>
      </c>
      <c r="D655" s="309" t="inlineStr">
        <is>
          <t>{'ausf_czas', 'Mn', 'Mo', 'aust_czas', 'Ni', 'grubosc', 'ausf_temp'}</t>
        </is>
      </c>
      <c r="E655" s="309" t="n">
        <v>16</v>
      </c>
      <c r="F655" s="309" t="inlineStr">
        <is>
          <t>['HB']</t>
        </is>
      </c>
      <c r="G655" s="309" t="inlineStr">
        <is>
          <t>[-0.7043417764854738]</t>
        </is>
      </c>
      <c r="H655" s="309" t="inlineStr">
        <is>
          <t>[4.4, 182.5]</t>
        </is>
      </c>
    </row>
    <row r="656">
      <c r="A656" s="621" t="n">
        <v>654</v>
      </c>
      <c r="B656" s="309" t="inlineStr"/>
      <c r="C656" s="309" t="n">
        <v>52.97039690668811</v>
      </c>
      <c r="D656" s="309" t="inlineStr">
        <is>
          <t>{'ausf_czas', 'Mn', 'Mo', 'aust_czas', 'Ni', 'grubosc', 'ausf_temp'}</t>
        </is>
      </c>
      <c r="E656" s="309" t="n">
        <v>16</v>
      </c>
      <c r="F656" s="309" t="inlineStr">
        <is>
          <t>['HB']</t>
        </is>
      </c>
      <c r="G656" s="309" t="inlineStr">
        <is>
          <t>[-0.7099105019991314]</t>
        </is>
      </c>
      <c r="H656" s="309" t="inlineStr">
        <is>
          <t>[12.4, 207.9]</t>
        </is>
      </c>
    </row>
    <row r="657">
      <c r="A657" s="621" t="n">
        <v>655</v>
      </c>
      <c r="B657" s="309" t="inlineStr"/>
      <c r="C657" s="309" t="inlineStr"/>
      <c r="D657" s="309" t="inlineStr"/>
      <c r="E657" s="309" t="inlineStr"/>
      <c r="F657" s="309" t="inlineStr"/>
      <c r="G657" s="309" t="inlineStr"/>
      <c r="H657" s="309" t="inlineStr"/>
    </row>
    <row r="658">
      <c r="A658" s="621" t="n">
        <v>656</v>
      </c>
      <c r="B658" s="309" t="inlineStr"/>
      <c r="C658" s="309" t="inlineStr"/>
      <c r="D658" s="309" t="inlineStr"/>
      <c r="E658" s="309" t="inlineStr"/>
      <c r="F658" s="309" t="inlineStr"/>
      <c r="G658" s="309" t="inlineStr"/>
      <c r="H658" s="309" t="inlineStr"/>
    </row>
    <row r="659">
      <c r="A659" s="621" t="n">
        <v>657</v>
      </c>
      <c r="B659" s="309" t="inlineStr"/>
      <c r="C659" s="309" t="n">
        <v>63.96116678866632</v>
      </c>
      <c r="D659" s="309" t="inlineStr">
        <is>
          <t>{'Cu', 'ausf_czas', 'Mn', 'Mo', 'aust_czas', 'Ni', 'grubosc', 'ausf_temp'}</t>
        </is>
      </c>
      <c r="E659" s="309" t="n">
        <v>15</v>
      </c>
      <c r="F659" s="309" t="inlineStr">
        <is>
          <t>['A5']</t>
        </is>
      </c>
      <c r="G659" s="309" t="inlineStr">
        <is>
          <t>[0.7452882178511926]</t>
        </is>
      </c>
      <c r="H659" s="309" t="inlineStr">
        <is>
          <t>[12.9, 207.9]</t>
        </is>
      </c>
    </row>
    <row r="660">
      <c r="A660" s="621" t="n">
        <v>658</v>
      </c>
      <c r="B660" s="309" t="inlineStr"/>
      <c r="C660" s="309" t="n">
        <v>74.53135441566417</v>
      </c>
      <c r="D660" s="309" t="inlineStr">
        <is>
          <t>{'Cu', 'ausf_czas', 'Mn', 'Mo', 'aust_czas', 'Ni', 'grubosc', 'ausf_temp'}</t>
        </is>
      </c>
      <c r="E660" s="309" t="n">
        <v>17</v>
      </c>
      <c r="F660" s="309" t="inlineStr">
        <is>
          <t>['aust_temp']</t>
        </is>
      </c>
      <c r="G660" s="309" t="inlineStr">
        <is>
          <t>[-0.7895241247410413]</t>
        </is>
      </c>
      <c r="H660" s="309" t="inlineStr">
        <is>
          <t>[12.2, 255.5]</t>
        </is>
      </c>
    </row>
    <row r="661">
      <c r="A661" s="621" t="n">
        <v>659</v>
      </c>
      <c r="B661" s="309" t="inlineStr"/>
      <c r="C661" s="309" t="n">
        <v>77.3099623284063</v>
      </c>
      <c r="D661" s="309" t="inlineStr">
        <is>
          <t>{'Cu', 'ausf_czas', 'Mn', 'Mo', 'aust_czas', 'Ni', 'grubosc', 'ausf_temp'}</t>
        </is>
      </c>
      <c r="E661" s="309" t="n">
        <v>15</v>
      </c>
      <c r="F661" s="309" t="inlineStr">
        <is>
          <t>['aust_temp']</t>
        </is>
      </c>
      <c r="G661" s="309" t="inlineStr">
        <is>
          <t>[-0.7868453345729589]</t>
        </is>
      </c>
      <c r="H661" s="309" t="inlineStr">
        <is>
          <t>[12.2, 255.5]</t>
        </is>
      </c>
    </row>
    <row r="662">
      <c r="A662" s="621" t="n">
        <v>660</v>
      </c>
      <c r="B662" s="309" t="inlineStr"/>
      <c r="C662" s="309" t="n">
        <v>92.06265097495964</v>
      </c>
      <c r="D662" s="309" t="inlineStr">
        <is>
          <t>{'ausf_czas', 'Mn', 'Mo', 'aust_czas', 'Ni', 'grubosc', 'ausf_temp'}</t>
        </is>
      </c>
      <c r="E662" s="309" t="n">
        <v>16</v>
      </c>
      <c r="F662" s="309" t="inlineStr">
        <is>
          <t>['aust_temp']</t>
        </is>
      </c>
      <c r="G662" s="309" t="inlineStr">
        <is>
          <t>[-0.8163878943077758]</t>
        </is>
      </c>
      <c r="H662" s="309" t="inlineStr">
        <is>
          <t>[12.2, 255.5]</t>
        </is>
      </c>
    </row>
    <row r="663">
      <c r="A663" s="621" t="n">
        <v>661</v>
      </c>
      <c r="B663" s="309" t="inlineStr"/>
      <c r="C663" s="309" t="n">
        <v>89.27745029086577</v>
      </c>
      <c r="D663" s="309" t="inlineStr">
        <is>
          <t>{'Cu', 'ausf_czas', 'Mn', 'Mo', 'aust_czas', 'Ni', 'grubosc', 'ausf_temp'}</t>
        </is>
      </c>
      <c r="E663" s="309" t="n">
        <v>15</v>
      </c>
      <c r="F663" s="309" t="inlineStr">
        <is>
          <t>['aust_temp']</t>
        </is>
      </c>
      <c r="G663" s="309" t="inlineStr">
        <is>
          <t>[-0.8166932400366531]</t>
        </is>
      </c>
      <c r="H663" s="309" t="inlineStr">
        <is>
          <t>[12.2, 255.5]</t>
        </is>
      </c>
    </row>
    <row r="664">
      <c r="A664" s="621" t="n">
        <v>662</v>
      </c>
      <c r="B664" s="309" t="inlineStr"/>
      <c r="C664" s="309" t="n">
        <v>90.00043413997605</v>
      </c>
      <c r="D664" s="309" t="inlineStr">
        <is>
          <t>{'ausf_czas', 'Mn', 'Mo', 'aust_czas', 'Ni', 'grubosc', 'ausf_temp'}</t>
        </is>
      </c>
      <c r="E664" s="309" t="n">
        <v>16</v>
      </c>
      <c r="F664" s="309" t="inlineStr">
        <is>
          <t>['aust_temp']</t>
        </is>
      </c>
      <c r="G664" s="309" t="inlineStr">
        <is>
          <t>[-0.7565685181935844]</t>
        </is>
      </c>
      <c r="H664" s="309" t="inlineStr">
        <is>
          <t>[12.2, 255.5]</t>
        </is>
      </c>
    </row>
    <row r="665">
      <c r="A665" s="621" t="n">
        <v>663</v>
      </c>
      <c r="B665" s="309" t="inlineStr"/>
      <c r="C665" s="309" t="n">
        <v>92.69943725958342</v>
      </c>
      <c r="D665" s="309" t="inlineStr">
        <is>
          <t>{'Cu', 'ausf_czas', 'Mn', 'Mo', 'aust_czas', 'Ni', 'grubosc', 'ausf_temp'}</t>
        </is>
      </c>
      <c r="E665" s="309" t="n">
        <v>15</v>
      </c>
      <c r="F665" s="309" t="inlineStr">
        <is>
          <t>['A5', 'aust_temp']</t>
        </is>
      </c>
      <c r="G665" s="309" t="inlineStr">
        <is>
          <t>[0.7727246071729872, -0.7812808592270846]</t>
        </is>
      </c>
      <c r="H665" s="309" t="inlineStr">
        <is>
          <t>[36.4, 255.5]</t>
        </is>
      </c>
    </row>
    <row r="666">
      <c r="A666" s="621" t="n">
        <v>664</v>
      </c>
      <c r="B666" s="309" t="inlineStr"/>
      <c r="C666" s="309" t="inlineStr"/>
      <c r="D666" s="309" t="inlineStr"/>
      <c r="E666" s="309" t="inlineStr"/>
      <c r="F666" s="309" t="inlineStr"/>
      <c r="G666" s="309" t="inlineStr"/>
      <c r="H666" s="309" t="inlineStr"/>
    </row>
    <row r="667">
      <c r="A667" s="621" t="n">
        <v>665</v>
      </c>
      <c r="B667" s="309" t="inlineStr"/>
      <c r="C667" s="309" t="n">
        <v>84.75817596783084</v>
      </c>
      <c r="D667" s="309" t="inlineStr">
        <is>
          <t>{'Cu', 'ausf_czas', 'Mn', 'Mo', 'aust_czas', 'Ni', 'grubosc', 'ausf_temp'}</t>
        </is>
      </c>
      <c r="E667" s="309" t="n">
        <v>16</v>
      </c>
      <c r="F667" s="309" t="inlineStr">
        <is>
          <t>['A5']</t>
        </is>
      </c>
      <c r="G667" s="309" t="inlineStr">
        <is>
          <t>[0.736509998143327]</t>
        </is>
      </c>
      <c r="H667" s="309" t="inlineStr">
        <is>
          <t>[16.4, 207.9]</t>
        </is>
      </c>
    </row>
    <row r="668">
      <c r="A668" s="621" t="n">
        <v>666</v>
      </c>
      <c r="B668" s="309" t="inlineStr"/>
      <c r="C668" s="309" t="inlineStr"/>
      <c r="D668" s="309" t="inlineStr"/>
      <c r="E668" s="309" t="inlineStr"/>
      <c r="F668" s="309" t="inlineStr"/>
      <c r="G668" s="309" t="inlineStr"/>
      <c r="H668" s="309" t="inlineStr"/>
    </row>
    <row r="669">
      <c r="A669" s="621" t="n">
        <v>667</v>
      </c>
      <c r="B669" s="309" t="inlineStr"/>
      <c r="C669" s="309" t="inlineStr"/>
      <c r="D669" s="309" t="inlineStr"/>
      <c r="E669" s="309" t="inlineStr"/>
      <c r="F669" s="309" t="inlineStr"/>
      <c r="G669" s="309" t="inlineStr"/>
      <c r="H669" s="309" t="inlineStr"/>
    </row>
    <row r="670">
      <c r="A670" s="621" t="n">
        <v>668</v>
      </c>
      <c r="B670" s="309" t="inlineStr"/>
      <c r="C670" s="309" t="inlineStr"/>
      <c r="D670" s="309" t="inlineStr"/>
      <c r="E670" s="309" t="inlineStr"/>
      <c r="F670" s="309" t="inlineStr"/>
      <c r="G670" s="309" t="inlineStr"/>
      <c r="H670" s="309" t="inlineStr"/>
    </row>
    <row r="671">
      <c r="A671" s="621" t="n">
        <v>669</v>
      </c>
      <c r="B671" s="309" t="n">
        <v>100.5</v>
      </c>
      <c r="C671" s="309" t="n">
        <v>100.5</v>
      </c>
      <c r="D671" s="309" t="inlineStr"/>
      <c r="E671" s="309" t="inlineStr"/>
      <c r="F671" s="309" t="inlineStr"/>
      <c r="G671" s="309" t="inlineStr"/>
      <c r="H671" s="309" t="inlineStr"/>
    </row>
    <row r="672">
      <c r="A672" s="621" t="n">
        <v>670</v>
      </c>
      <c r="B672" s="309" t="n">
        <v>163.5</v>
      </c>
      <c r="C672" s="309" t="n">
        <v>163.5</v>
      </c>
      <c r="D672" s="309" t="inlineStr"/>
      <c r="E672" s="309" t="inlineStr"/>
      <c r="F672" s="309" t="inlineStr"/>
      <c r="G672" s="309" t="inlineStr"/>
      <c r="H672" s="309" t="inlineStr"/>
    </row>
    <row r="673">
      <c r="A673" s="621" t="n">
        <v>671</v>
      </c>
      <c r="B673" s="309" t="n">
        <v>170.5</v>
      </c>
      <c r="C673" s="309" t="n">
        <v>170.5</v>
      </c>
      <c r="D673" s="309" t="inlineStr"/>
      <c r="E673" s="309" t="inlineStr"/>
      <c r="F673" s="309" t="inlineStr"/>
      <c r="G673" s="309" t="inlineStr"/>
      <c r="H673" s="309" t="inlineStr"/>
    </row>
    <row r="674">
      <c r="A674" s="621" t="n">
        <v>672</v>
      </c>
      <c r="B674" s="309" t="n">
        <v>126</v>
      </c>
      <c r="C674" s="309" t="n">
        <v>126</v>
      </c>
      <c r="D674" s="309" t="inlineStr"/>
      <c r="E674" s="309" t="inlineStr"/>
      <c r="F674" s="309" t="inlineStr"/>
      <c r="G674" s="309" t="inlineStr"/>
      <c r="H674" s="309" t="inlineStr"/>
    </row>
    <row r="675">
      <c r="A675" s="621" t="n">
        <v>673</v>
      </c>
      <c r="B675" s="309" t="n">
        <v>94.5</v>
      </c>
      <c r="C675" s="309" t="n">
        <v>94.5</v>
      </c>
      <c r="D675" s="309" t="inlineStr"/>
      <c r="E675" s="309" t="inlineStr"/>
      <c r="F675" s="309" t="inlineStr"/>
      <c r="G675" s="309" t="inlineStr"/>
      <c r="H675" s="309" t="inlineStr"/>
    </row>
    <row r="676">
      <c r="A676" s="621" t="n">
        <v>674</v>
      </c>
      <c r="B676" s="309" t="n">
        <v>126</v>
      </c>
      <c r="C676" s="309" t="n">
        <v>126</v>
      </c>
      <c r="D676" s="309" t="inlineStr"/>
      <c r="E676" s="309" t="inlineStr"/>
      <c r="F676" s="309" t="inlineStr"/>
      <c r="G676" s="309" t="inlineStr"/>
      <c r="H676" s="309" t="inlineStr"/>
    </row>
    <row r="677">
      <c r="A677" s="621" t="n">
        <v>675</v>
      </c>
      <c r="B677" s="309" t="n">
        <v>109.5</v>
      </c>
      <c r="C677" s="309" t="n">
        <v>109.5</v>
      </c>
      <c r="D677" s="309" t="inlineStr"/>
      <c r="E677" s="309" t="inlineStr"/>
      <c r="F677" s="309" t="inlineStr"/>
      <c r="G677" s="309" t="inlineStr"/>
      <c r="H677" s="309" t="inlineStr"/>
    </row>
    <row r="678">
      <c r="A678" s="621" t="n">
        <v>676</v>
      </c>
      <c r="B678" s="309" t="n">
        <v>60</v>
      </c>
      <c r="C678" s="309" t="n">
        <v>60</v>
      </c>
      <c r="D678" s="309" t="inlineStr"/>
      <c r="E678" s="309" t="inlineStr"/>
      <c r="F678" s="309" t="inlineStr"/>
      <c r="G678" s="309" t="inlineStr"/>
      <c r="H678" s="309" t="inlineStr"/>
    </row>
    <row r="679">
      <c r="A679" s="621" t="n">
        <v>677</v>
      </c>
      <c r="B679" s="309" t="n">
        <v>103</v>
      </c>
      <c r="C679" s="309" t="n">
        <v>103</v>
      </c>
      <c r="D679" s="309" t="inlineStr"/>
      <c r="E679" s="309" t="inlineStr"/>
      <c r="F679" s="309" t="inlineStr"/>
      <c r="G679" s="309" t="inlineStr"/>
      <c r="H679" s="309" t="inlineStr"/>
    </row>
    <row r="680">
      <c r="A680" s="621" t="n">
        <v>678</v>
      </c>
      <c r="B680" s="309" t="n">
        <v>77.5</v>
      </c>
      <c r="C680" s="309" t="n">
        <v>77.5</v>
      </c>
      <c r="D680" s="309" t="inlineStr"/>
      <c r="E680" s="309" t="inlineStr"/>
      <c r="F680" s="309" t="inlineStr"/>
      <c r="G680" s="309" t="inlineStr"/>
      <c r="H680" s="309" t="inlineStr"/>
    </row>
    <row r="681">
      <c r="A681" s="621" t="n">
        <v>679</v>
      </c>
      <c r="B681" s="309" t="n">
        <v>77.5</v>
      </c>
      <c r="C681" s="309" t="n">
        <v>77.5</v>
      </c>
      <c r="D681" s="309" t="inlineStr"/>
      <c r="E681" s="309" t="inlineStr"/>
      <c r="F681" s="309" t="inlineStr"/>
      <c r="G681" s="309" t="inlineStr"/>
      <c r="H681" s="309" t="inlineStr"/>
    </row>
    <row r="682">
      <c r="A682" s="621" t="n">
        <v>680</v>
      </c>
      <c r="B682" s="309" t="n">
        <v>85</v>
      </c>
      <c r="C682" s="309" t="n">
        <v>85</v>
      </c>
      <c r="D682" s="309" t="inlineStr"/>
      <c r="E682" s="309" t="inlineStr"/>
      <c r="F682" s="309" t="inlineStr"/>
      <c r="G682" s="309" t="inlineStr"/>
      <c r="H682" s="309" t="inlineStr"/>
    </row>
    <row r="683">
      <c r="A683" s="621" t="n">
        <v>681</v>
      </c>
      <c r="B683" s="309" t="n">
        <v>82.5</v>
      </c>
      <c r="C683" s="309" t="n">
        <v>82.5</v>
      </c>
      <c r="D683" s="309" t="inlineStr"/>
      <c r="E683" s="309" t="inlineStr"/>
      <c r="F683" s="309" t="inlineStr"/>
      <c r="G683" s="309" t="inlineStr"/>
      <c r="H683" s="309" t="inlineStr"/>
    </row>
    <row r="684">
      <c r="A684" s="621" t="n">
        <v>682</v>
      </c>
      <c r="B684" s="309" t="n">
        <v>41</v>
      </c>
      <c r="C684" s="309" t="n">
        <v>41</v>
      </c>
      <c r="D684" s="309" t="inlineStr"/>
      <c r="E684" s="309" t="inlineStr"/>
      <c r="F684" s="309" t="inlineStr"/>
      <c r="G684" s="309" t="inlineStr"/>
      <c r="H684" s="309" t="inlineStr"/>
    </row>
    <row r="685">
      <c r="A685" s="621" t="n">
        <v>683</v>
      </c>
      <c r="B685" s="309" t="n">
        <v>40</v>
      </c>
      <c r="C685" s="309" t="n">
        <v>40</v>
      </c>
      <c r="D685" s="309" t="inlineStr"/>
      <c r="E685" s="309" t="inlineStr"/>
      <c r="F685" s="309" t="inlineStr"/>
      <c r="G685" s="309" t="inlineStr"/>
      <c r="H685" s="309" t="inlineStr"/>
    </row>
    <row r="686">
      <c r="A686" s="621" t="n">
        <v>684</v>
      </c>
      <c r="B686" s="309" t="n">
        <v>51</v>
      </c>
      <c r="C686" s="309" t="n">
        <v>51</v>
      </c>
      <c r="D686" s="309" t="inlineStr"/>
      <c r="E686" s="309" t="inlineStr"/>
      <c r="F686" s="309" t="inlineStr"/>
      <c r="G686" s="309" t="inlineStr"/>
      <c r="H686" s="309" t="inlineStr"/>
    </row>
    <row r="687">
      <c r="A687" s="621" t="n">
        <v>685</v>
      </c>
      <c r="B687" s="309" t="n">
        <v>30</v>
      </c>
      <c r="C687" s="309" t="n">
        <v>30</v>
      </c>
      <c r="D687" s="309" t="inlineStr"/>
      <c r="E687" s="309" t="inlineStr"/>
      <c r="F687" s="309" t="inlineStr"/>
      <c r="G687" s="309" t="inlineStr"/>
      <c r="H687" s="309" t="inlineStr"/>
    </row>
    <row r="688">
      <c r="A688" s="621" t="n">
        <v>686</v>
      </c>
      <c r="B688" s="309" t="n">
        <v>28</v>
      </c>
      <c r="C688" s="309" t="n">
        <v>28</v>
      </c>
      <c r="D688" s="309" t="inlineStr"/>
      <c r="E688" s="309" t="inlineStr"/>
      <c r="F688" s="309" t="inlineStr"/>
      <c r="G688" s="309" t="inlineStr"/>
      <c r="H688" s="309" t="inlineStr"/>
    </row>
    <row r="689">
      <c r="A689" s="621" t="n">
        <v>687</v>
      </c>
      <c r="B689" s="309" t="n">
        <v>48.5</v>
      </c>
      <c r="C689" s="309" t="n">
        <v>48.5</v>
      </c>
      <c r="D689" s="309" t="inlineStr"/>
      <c r="E689" s="309" t="inlineStr"/>
      <c r="F689" s="309" t="inlineStr"/>
      <c r="G689" s="309" t="inlineStr"/>
      <c r="H689" s="309" t="inlineStr"/>
    </row>
    <row r="690">
      <c r="A690" s="621" t="n">
        <v>688</v>
      </c>
      <c r="B690" s="309" t="n">
        <v>25.5</v>
      </c>
      <c r="C690" s="309" t="n">
        <v>25.5</v>
      </c>
      <c r="D690" s="309" t="inlineStr"/>
      <c r="E690" s="309" t="inlineStr"/>
      <c r="F690" s="309" t="inlineStr"/>
      <c r="G690" s="309" t="inlineStr"/>
      <c r="H690" s="309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B1" s="621" t="inlineStr">
        <is>
          <t>Rm</t>
        </is>
      </c>
      <c r="C1" s="621" t="inlineStr">
        <is>
          <t>Rm_imp</t>
        </is>
      </c>
      <c r="D1" s="621" t="inlineStr">
        <is>
          <t>Features to find neighs</t>
        </is>
      </c>
      <c r="E1" s="621" t="inlineStr">
        <is>
          <t>Amount of neighs</t>
        </is>
      </c>
      <c r="F1" s="621" t="inlineStr">
        <is>
          <t>Correlated features</t>
        </is>
      </c>
      <c r="G1" s="621" t="inlineStr">
        <is>
          <t>Correlation coefficients</t>
        </is>
      </c>
      <c r="H1" s="621" t="inlineStr">
        <is>
          <t>Min_max</t>
        </is>
      </c>
    </row>
    <row r="2">
      <c r="A2" s="621" t="n">
        <v>0</v>
      </c>
      <c r="B2" s="309" t="n">
        <v>1507</v>
      </c>
      <c r="C2" s="309" t="n">
        <v>1507</v>
      </c>
      <c r="D2" s="309" t="inlineStr"/>
      <c r="E2" s="309" t="inlineStr"/>
      <c r="F2" s="309" t="inlineStr"/>
      <c r="G2" s="309" t="inlineStr"/>
      <c r="H2" s="309" t="inlineStr"/>
    </row>
    <row r="3">
      <c r="A3" s="621" t="n">
        <v>1</v>
      </c>
      <c r="B3" s="309" t="n">
        <v>1307</v>
      </c>
      <c r="C3" s="309" t="n">
        <v>1307</v>
      </c>
      <c r="D3" s="309" t="inlineStr"/>
      <c r="E3" s="309" t="inlineStr"/>
      <c r="F3" s="309" t="inlineStr"/>
      <c r="G3" s="309" t="inlineStr"/>
      <c r="H3" s="309" t="inlineStr"/>
    </row>
    <row r="4">
      <c r="A4" s="621" t="n">
        <v>2</v>
      </c>
      <c r="B4" s="309" t="n">
        <v>1132</v>
      </c>
      <c r="C4" s="309" t="n">
        <v>1132</v>
      </c>
      <c r="D4" s="309" t="inlineStr"/>
      <c r="E4" s="309" t="inlineStr"/>
      <c r="F4" s="309" t="inlineStr"/>
      <c r="G4" s="309" t="inlineStr"/>
      <c r="H4" s="309" t="inlineStr"/>
    </row>
    <row r="5">
      <c r="A5" s="621" t="n">
        <v>3</v>
      </c>
      <c r="B5" s="309" t="n">
        <v>1028</v>
      </c>
      <c r="C5" s="309" t="n">
        <v>1028</v>
      </c>
      <c r="D5" s="309" t="inlineStr"/>
      <c r="E5" s="309" t="inlineStr"/>
      <c r="F5" s="309" t="inlineStr"/>
      <c r="G5" s="309" t="inlineStr"/>
      <c r="H5" s="309" t="inlineStr"/>
    </row>
    <row r="6">
      <c r="A6" s="621" t="n">
        <v>4</v>
      </c>
      <c r="B6" s="309" t="n">
        <v>1064.9</v>
      </c>
      <c r="C6" s="309" t="n">
        <v>1064.9</v>
      </c>
      <c r="D6" s="309" t="inlineStr"/>
      <c r="E6" s="309" t="inlineStr"/>
      <c r="F6" s="309" t="inlineStr"/>
      <c r="G6" s="309" t="inlineStr"/>
      <c r="H6" s="309" t="inlineStr"/>
    </row>
    <row r="7">
      <c r="A7" s="621" t="n">
        <v>5</v>
      </c>
      <c r="B7" s="309" t="n">
        <v>1032.6</v>
      </c>
      <c r="C7" s="309" t="n">
        <v>1032.6</v>
      </c>
      <c r="D7" s="309" t="inlineStr"/>
      <c r="E7" s="309" t="inlineStr"/>
      <c r="F7" s="309" t="inlineStr"/>
      <c r="G7" s="309" t="inlineStr"/>
      <c r="H7" s="309" t="inlineStr"/>
    </row>
    <row r="8">
      <c r="A8" s="621" t="n">
        <v>6</v>
      </c>
      <c r="B8" s="309" t="n">
        <v>1168.8</v>
      </c>
      <c r="C8" s="309" t="n">
        <v>1168.8</v>
      </c>
      <c r="D8" s="309" t="inlineStr"/>
      <c r="E8" s="309" t="inlineStr"/>
      <c r="F8" s="309" t="inlineStr"/>
      <c r="G8" s="309" t="inlineStr"/>
      <c r="H8" s="309" t="inlineStr"/>
    </row>
    <row r="9">
      <c r="A9" s="621" t="n">
        <v>7</v>
      </c>
      <c r="B9" s="309" t="n">
        <v>1002.7</v>
      </c>
      <c r="C9" s="309" t="n">
        <v>1002.7</v>
      </c>
      <c r="D9" s="309" t="inlineStr"/>
      <c r="E9" s="309" t="inlineStr"/>
      <c r="F9" s="309" t="inlineStr"/>
      <c r="G9" s="309" t="inlineStr"/>
      <c r="H9" s="309" t="inlineStr"/>
    </row>
    <row r="10">
      <c r="A10" s="621" t="n">
        <v>8</v>
      </c>
      <c r="B10" s="309" t="n">
        <v>1259.7</v>
      </c>
      <c r="C10" s="309" t="n">
        <v>1259.7</v>
      </c>
      <c r="D10" s="309" t="inlineStr"/>
      <c r="E10" s="309" t="inlineStr"/>
      <c r="F10" s="309" t="inlineStr"/>
      <c r="G10" s="309" t="inlineStr"/>
      <c r="H10" s="309" t="inlineStr"/>
    </row>
    <row r="11">
      <c r="A11" s="621" t="n">
        <v>9</v>
      </c>
      <c r="B11" s="309" t="n">
        <v>1310</v>
      </c>
      <c r="C11" s="309" t="n">
        <v>1310</v>
      </c>
      <c r="D11" s="309" t="inlineStr"/>
      <c r="E11" s="309" t="inlineStr"/>
      <c r="F11" s="309" t="inlineStr"/>
      <c r="G11" s="309" t="inlineStr"/>
      <c r="H11" s="309" t="inlineStr"/>
    </row>
    <row r="12">
      <c r="A12" s="621" t="n">
        <v>10</v>
      </c>
      <c r="B12" s="309" t="n">
        <v>1428.6</v>
      </c>
      <c r="C12" s="309" t="n">
        <v>1428.6</v>
      </c>
      <c r="D12" s="309" t="inlineStr"/>
      <c r="E12" s="309" t="inlineStr"/>
      <c r="F12" s="309" t="inlineStr"/>
      <c r="G12" s="309" t="inlineStr"/>
      <c r="H12" s="309" t="inlineStr"/>
    </row>
    <row r="13">
      <c r="A13" s="621" t="n">
        <v>11</v>
      </c>
      <c r="B13" s="309" t="n">
        <v>1425.5</v>
      </c>
      <c r="C13" s="309" t="n">
        <v>1425.5</v>
      </c>
      <c r="D13" s="309" t="inlineStr"/>
      <c r="E13" s="309" t="inlineStr"/>
      <c r="F13" s="309" t="inlineStr"/>
      <c r="G13" s="309" t="inlineStr"/>
      <c r="H13" s="309" t="inlineStr"/>
    </row>
    <row r="14">
      <c r="A14" s="621" t="n">
        <v>12</v>
      </c>
      <c r="B14" s="309" t="n">
        <v>1443</v>
      </c>
      <c r="C14" s="309" t="n">
        <v>1443</v>
      </c>
      <c r="D14" s="309" t="inlineStr"/>
      <c r="E14" s="309" t="inlineStr"/>
      <c r="F14" s="309" t="inlineStr"/>
      <c r="G14" s="309" t="inlineStr"/>
      <c r="H14" s="309" t="inlineStr"/>
    </row>
    <row r="15">
      <c r="A15" s="621" t="n">
        <v>13</v>
      </c>
      <c r="B15" s="309" t="n">
        <v>1462</v>
      </c>
      <c r="C15" s="309" t="n">
        <v>1462</v>
      </c>
      <c r="D15" s="309" t="inlineStr"/>
      <c r="E15" s="309" t="inlineStr"/>
      <c r="F15" s="309" t="inlineStr"/>
      <c r="G15" s="309" t="inlineStr"/>
      <c r="H15" s="309" t="inlineStr"/>
    </row>
    <row r="16">
      <c r="A16" s="621" t="n">
        <v>14</v>
      </c>
      <c r="B16" s="309" t="n">
        <v>984</v>
      </c>
      <c r="C16" s="309" t="n">
        <v>984</v>
      </c>
      <c r="D16" s="309" t="inlineStr"/>
      <c r="E16" s="309" t="inlineStr"/>
      <c r="F16" s="309" t="inlineStr"/>
      <c r="G16" s="309" t="inlineStr"/>
      <c r="H16" s="309" t="inlineStr"/>
    </row>
    <row r="17">
      <c r="A17" s="621" t="n">
        <v>15</v>
      </c>
      <c r="B17" s="309" t="n">
        <v>947</v>
      </c>
      <c r="C17" s="309" t="n">
        <v>947</v>
      </c>
      <c r="D17" s="309" t="inlineStr"/>
      <c r="E17" s="309" t="inlineStr"/>
      <c r="F17" s="309" t="inlineStr"/>
      <c r="G17" s="309" t="inlineStr"/>
      <c r="H17" s="309" t="inlineStr"/>
    </row>
    <row r="18">
      <c r="A18" s="621" t="n">
        <v>16</v>
      </c>
      <c r="B18" s="309" t="n">
        <v>1361</v>
      </c>
      <c r="C18" s="309" t="n">
        <v>1361</v>
      </c>
      <c r="D18" s="309" t="inlineStr"/>
      <c r="E18" s="309" t="inlineStr"/>
      <c r="F18" s="309" t="inlineStr"/>
      <c r="G18" s="309" t="inlineStr"/>
      <c r="H18" s="309" t="inlineStr"/>
    </row>
    <row r="19">
      <c r="A19" s="621" t="n">
        <v>17</v>
      </c>
      <c r="B19" s="309" t="n">
        <v>1001</v>
      </c>
      <c r="C19" s="309" t="n">
        <v>1001</v>
      </c>
      <c r="D19" s="309" t="inlineStr"/>
      <c r="E19" s="309" t="inlineStr"/>
      <c r="F19" s="309" t="inlineStr"/>
      <c r="G19" s="309" t="inlineStr"/>
      <c r="H19" s="309" t="inlineStr"/>
    </row>
    <row r="20">
      <c r="A20" s="621" t="n">
        <v>18</v>
      </c>
      <c r="B20" s="309" t="n">
        <v>1507</v>
      </c>
      <c r="C20" s="309" t="n">
        <v>1507</v>
      </c>
      <c r="D20" s="309" t="inlineStr"/>
      <c r="E20" s="309" t="inlineStr"/>
      <c r="F20" s="309" t="inlineStr"/>
      <c r="G20" s="309" t="inlineStr"/>
      <c r="H20" s="309" t="inlineStr"/>
    </row>
    <row r="21">
      <c r="A21" s="621" t="n">
        <v>19</v>
      </c>
      <c r="B21" s="309" t="n">
        <v>1372</v>
      </c>
      <c r="C21" s="309" t="n">
        <v>1372</v>
      </c>
      <c r="D21" s="309" t="inlineStr"/>
      <c r="E21" s="309" t="inlineStr"/>
      <c r="F21" s="309" t="inlineStr"/>
      <c r="G21" s="309" t="inlineStr"/>
      <c r="H21" s="309" t="inlineStr"/>
    </row>
    <row r="22">
      <c r="A22" s="621" t="n">
        <v>20</v>
      </c>
      <c r="B22" s="309" t="n">
        <v>1132</v>
      </c>
      <c r="C22" s="309" t="n">
        <v>1132</v>
      </c>
      <c r="D22" s="309" t="inlineStr"/>
      <c r="E22" s="309" t="inlineStr"/>
      <c r="F22" s="309" t="inlineStr"/>
      <c r="G22" s="309" t="inlineStr"/>
      <c r="H22" s="309" t="inlineStr"/>
    </row>
    <row r="23">
      <c r="A23" s="621" t="n">
        <v>21</v>
      </c>
      <c r="B23" s="309" t="n">
        <v>1028</v>
      </c>
      <c r="C23" s="309" t="n">
        <v>1028</v>
      </c>
      <c r="D23" s="309" t="inlineStr"/>
      <c r="E23" s="309" t="inlineStr"/>
      <c r="F23" s="309" t="inlineStr"/>
      <c r="G23" s="309" t="inlineStr"/>
      <c r="H23" s="309" t="inlineStr"/>
    </row>
    <row r="24">
      <c r="A24" s="621" t="n">
        <v>22</v>
      </c>
      <c r="B24" s="309" t="n">
        <v>1343</v>
      </c>
      <c r="C24" s="309" t="n">
        <v>1343</v>
      </c>
      <c r="D24" s="309" t="inlineStr"/>
      <c r="E24" s="309" t="inlineStr"/>
      <c r="F24" s="309" t="inlineStr"/>
      <c r="G24" s="309" t="inlineStr"/>
      <c r="H24" s="309" t="inlineStr"/>
    </row>
    <row r="25">
      <c r="A25" s="621" t="n">
        <v>23</v>
      </c>
      <c r="B25" s="309" t="n">
        <v>1065</v>
      </c>
      <c r="C25" s="309" t="n">
        <v>1065</v>
      </c>
      <c r="D25" s="309" t="inlineStr"/>
      <c r="E25" s="309" t="inlineStr"/>
      <c r="F25" s="309" t="inlineStr"/>
      <c r="G25" s="309" t="inlineStr"/>
      <c r="H25" s="309" t="inlineStr"/>
    </row>
    <row r="26">
      <c r="A26" s="621" t="n">
        <v>24</v>
      </c>
      <c r="B26" s="309" t="n">
        <v>1381</v>
      </c>
      <c r="C26" s="309" t="n">
        <v>1381</v>
      </c>
      <c r="D26" s="309" t="inlineStr"/>
      <c r="E26" s="309" t="inlineStr"/>
      <c r="F26" s="309" t="inlineStr"/>
      <c r="G26" s="309" t="inlineStr"/>
      <c r="H26" s="309" t="inlineStr"/>
    </row>
    <row r="27">
      <c r="A27" s="621" t="n">
        <v>25</v>
      </c>
      <c r="B27" s="309" t="n">
        <v>1201</v>
      </c>
      <c r="C27" s="309" t="n">
        <v>1201</v>
      </c>
      <c r="D27" s="309" t="inlineStr"/>
      <c r="E27" s="309" t="inlineStr"/>
      <c r="F27" s="309" t="inlineStr"/>
      <c r="G27" s="309" t="inlineStr"/>
      <c r="H27" s="309" t="inlineStr"/>
    </row>
    <row r="28">
      <c r="A28" s="621" t="n">
        <v>26</v>
      </c>
      <c r="B28" s="309" t="n">
        <v>1255</v>
      </c>
      <c r="C28" s="309" t="n">
        <v>1255</v>
      </c>
      <c r="D28" s="309" t="inlineStr"/>
      <c r="E28" s="309" t="inlineStr"/>
      <c r="F28" s="309" t="inlineStr"/>
      <c r="G28" s="309" t="inlineStr"/>
      <c r="H28" s="309" t="inlineStr"/>
    </row>
    <row r="29">
      <c r="A29" s="621" t="n">
        <v>27</v>
      </c>
      <c r="B29" s="309" t="n">
        <v>1068</v>
      </c>
      <c r="C29" s="309" t="n">
        <v>1068</v>
      </c>
      <c r="D29" s="309" t="inlineStr"/>
      <c r="E29" s="309" t="inlineStr"/>
      <c r="F29" s="309" t="inlineStr"/>
      <c r="G29" s="309" t="inlineStr"/>
      <c r="H29" s="309" t="inlineStr"/>
    </row>
    <row r="30">
      <c r="A30" s="621" t="n">
        <v>28</v>
      </c>
      <c r="B30" s="309" t="n">
        <v>960</v>
      </c>
      <c r="C30" s="309" t="n">
        <v>960</v>
      </c>
      <c r="D30" s="309" t="inlineStr"/>
      <c r="E30" s="309" t="inlineStr"/>
      <c r="F30" s="309" t="inlineStr"/>
      <c r="G30" s="309" t="inlineStr"/>
      <c r="H30" s="309" t="inlineStr"/>
    </row>
    <row r="31">
      <c r="A31" s="621" t="n">
        <v>29</v>
      </c>
      <c r="B31" s="309" t="n">
        <v>950</v>
      </c>
      <c r="C31" s="309" t="n">
        <v>950</v>
      </c>
      <c r="D31" s="309" t="inlineStr"/>
      <c r="E31" s="309" t="inlineStr"/>
      <c r="F31" s="309" t="inlineStr"/>
      <c r="G31" s="309" t="inlineStr"/>
      <c r="H31" s="309" t="inlineStr"/>
    </row>
    <row r="32">
      <c r="A32" s="621" t="n">
        <v>30</v>
      </c>
      <c r="B32" s="309" t="n">
        <v>997</v>
      </c>
      <c r="C32" s="309" t="n">
        <v>997</v>
      </c>
      <c r="D32" s="309" t="inlineStr"/>
      <c r="E32" s="309" t="inlineStr"/>
      <c r="F32" s="309" t="inlineStr"/>
      <c r="G32" s="309" t="inlineStr"/>
      <c r="H32" s="309" t="inlineStr"/>
    </row>
    <row r="33">
      <c r="A33" s="621" t="n">
        <v>31</v>
      </c>
      <c r="B33" s="309" t="n">
        <v>1139</v>
      </c>
      <c r="C33" s="309" t="n">
        <v>1139</v>
      </c>
      <c r="D33" s="309" t="inlineStr"/>
      <c r="E33" s="309" t="inlineStr"/>
      <c r="F33" s="309" t="inlineStr"/>
      <c r="G33" s="309" t="inlineStr"/>
      <c r="H33" s="309" t="inlineStr"/>
    </row>
    <row r="34">
      <c r="A34" s="621" t="n">
        <v>32</v>
      </c>
      <c r="B34" s="309" t="n">
        <v>1124</v>
      </c>
      <c r="C34" s="309" t="n">
        <v>1124</v>
      </c>
      <c r="D34" s="309" t="inlineStr"/>
      <c r="E34" s="309" t="inlineStr"/>
      <c r="F34" s="309" t="inlineStr"/>
      <c r="G34" s="309" t="inlineStr"/>
      <c r="H34" s="309" t="inlineStr"/>
    </row>
    <row r="35">
      <c r="A35" s="621" t="n">
        <v>33</v>
      </c>
      <c r="B35" s="309" t="n">
        <v>1116</v>
      </c>
      <c r="C35" s="309" t="n">
        <v>1116</v>
      </c>
      <c r="D35" s="309" t="inlineStr"/>
      <c r="E35" s="309" t="inlineStr"/>
      <c r="F35" s="309" t="inlineStr"/>
      <c r="G35" s="309" t="inlineStr"/>
      <c r="H35" s="309" t="inlineStr"/>
    </row>
    <row r="36">
      <c r="A36" s="621" t="n">
        <v>34</v>
      </c>
      <c r="B36" s="309" t="n">
        <v>831</v>
      </c>
      <c r="C36" s="309" t="n">
        <v>831</v>
      </c>
      <c r="D36" s="309" t="inlineStr"/>
      <c r="E36" s="309" t="inlineStr"/>
      <c r="F36" s="309" t="inlineStr"/>
      <c r="G36" s="309" t="inlineStr"/>
      <c r="H36" s="309" t="inlineStr"/>
    </row>
    <row r="37">
      <c r="A37" s="621" t="n">
        <v>35</v>
      </c>
      <c r="B37" s="309" t="n">
        <v>983</v>
      </c>
      <c r="C37" s="309" t="n">
        <v>983</v>
      </c>
      <c r="D37" s="309" t="inlineStr"/>
      <c r="E37" s="309" t="inlineStr"/>
      <c r="F37" s="309" t="inlineStr"/>
      <c r="G37" s="309" t="inlineStr"/>
      <c r="H37" s="309" t="inlineStr"/>
    </row>
    <row r="38">
      <c r="A38" s="621" t="n">
        <v>36</v>
      </c>
      <c r="B38" s="309" t="n">
        <v>965</v>
      </c>
      <c r="C38" s="309" t="n">
        <v>965</v>
      </c>
      <c r="D38" s="309" t="inlineStr"/>
      <c r="E38" s="309" t="inlineStr"/>
      <c r="F38" s="309" t="inlineStr"/>
      <c r="G38" s="309" t="inlineStr"/>
      <c r="H38" s="309" t="inlineStr"/>
    </row>
    <row r="39">
      <c r="A39" s="621" t="n">
        <v>37</v>
      </c>
      <c r="B39" s="309" t="n">
        <v>976</v>
      </c>
      <c r="C39" s="309" t="n">
        <v>976</v>
      </c>
      <c r="D39" s="309" t="inlineStr"/>
      <c r="E39" s="309" t="inlineStr"/>
      <c r="F39" s="309" t="inlineStr"/>
      <c r="G39" s="309" t="inlineStr"/>
      <c r="H39" s="309" t="inlineStr"/>
    </row>
    <row r="40">
      <c r="A40" s="621" t="n">
        <v>38</v>
      </c>
      <c r="B40" s="309" t="n">
        <v>724</v>
      </c>
      <c r="C40" s="309" t="n">
        <v>724</v>
      </c>
      <c r="D40" s="309" t="inlineStr"/>
      <c r="E40" s="309" t="inlineStr"/>
      <c r="F40" s="309" t="inlineStr"/>
      <c r="G40" s="309" t="inlineStr"/>
      <c r="H40" s="309" t="inlineStr"/>
    </row>
    <row r="41">
      <c r="A41" s="621" t="n">
        <v>39</v>
      </c>
      <c r="B41" s="309" t="n">
        <v>871</v>
      </c>
      <c r="C41" s="309" t="n">
        <v>871</v>
      </c>
      <c r="D41" s="309" t="inlineStr"/>
      <c r="E41" s="309" t="inlineStr"/>
      <c r="F41" s="309" t="inlineStr"/>
      <c r="G41" s="309" t="inlineStr"/>
      <c r="H41" s="309" t="inlineStr"/>
    </row>
    <row r="42">
      <c r="A42" s="621" t="n">
        <v>40</v>
      </c>
      <c r="B42" s="309" t="n">
        <v>849</v>
      </c>
      <c r="C42" s="309" t="n">
        <v>849</v>
      </c>
      <c r="D42" s="309" t="inlineStr"/>
      <c r="E42" s="309" t="inlineStr"/>
      <c r="F42" s="309" t="inlineStr"/>
      <c r="G42" s="309" t="inlineStr"/>
      <c r="H42" s="309" t="inlineStr"/>
    </row>
    <row r="43">
      <c r="A43" s="621" t="n">
        <v>41</v>
      </c>
      <c r="B43" s="309" t="n">
        <v>861</v>
      </c>
      <c r="C43" s="309" t="n">
        <v>861</v>
      </c>
      <c r="D43" s="309" t="inlineStr"/>
      <c r="E43" s="309" t="inlineStr"/>
      <c r="F43" s="309" t="inlineStr"/>
      <c r="G43" s="309" t="inlineStr"/>
      <c r="H43" s="309" t="inlineStr"/>
    </row>
    <row r="44">
      <c r="A44" s="621" t="n">
        <v>42</v>
      </c>
      <c r="B44" s="309" t="n">
        <v>1039</v>
      </c>
      <c r="C44" s="309" t="n">
        <v>1039</v>
      </c>
      <c r="D44" s="309" t="inlineStr"/>
      <c r="E44" s="309" t="inlineStr"/>
      <c r="F44" s="309" t="inlineStr"/>
      <c r="G44" s="309" t="inlineStr"/>
      <c r="H44" s="309" t="inlineStr"/>
    </row>
    <row r="45">
      <c r="A45" s="621" t="n">
        <v>43</v>
      </c>
      <c r="B45" s="309" t="n">
        <v>1181</v>
      </c>
      <c r="C45" s="309" t="n">
        <v>1181</v>
      </c>
      <c r="D45" s="309" t="inlineStr"/>
      <c r="E45" s="309" t="inlineStr"/>
      <c r="F45" s="309" t="inlineStr"/>
      <c r="G45" s="309" t="inlineStr"/>
      <c r="H45" s="309" t="inlineStr"/>
    </row>
    <row r="46">
      <c r="A46" s="621" t="n">
        <v>44</v>
      </c>
      <c r="B46" s="309" t="n">
        <v>1162</v>
      </c>
      <c r="C46" s="309" t="n">
        <v>1162</v>
      </c>
      <c r="D46" s="309" t="inlineStr"/>
      <c r="E46" s="309" t="inlineStr"/>
      <c r="F46" s="309" t="inlineStr"/>
      <c r="G46" s="309" t="inlineStr"/>
      <c r="H46" s="309" t="inlineStr"/>
    </row>
    <row r="47">
      <c r="A47" s="621" t="n">
        <v>45</v>
      </c>
      <c r="B47" s="309" t="n">
        <v>1168</v>
      </c>
      <c r="C47" s="309" t="n">
        <v>1168</v>
      </c>
      <c r="D47" s="309" t="inlineStr"/>
      <c r="E47" s="309" t="inlineStr"/>
      <c r="F47" s="309" t="inlineStr"/>
      <c r="G47" s="309" t="inlineStr"/>
      <c r="H47" s="309" t="inlineStr"/>
    </row>
    <row r="48">
      <c r="A48" s="621" t="n">
        <v>46</v>
      </c>
      <c r="B48" s="309" t="n">
        <v>873</v>
      </c>
      <c r="C48" s="309" t="n">
        <v>873</v>
      </c>
      <c r="D48" s="309" t="inlineStr"/>
      <c r="E48" s="309" t="inlineStr"/>
      <c r="F48" s="309" t="inlineStr"/>
      <c r="G48" s="309" t="inlineStr"/>
      <c r="H48" s="309" t="inlineStr"/>
    </row>
    <row r="49">
      <c r="A49" s="621" t="n">
        <v>47</v>
      </c>
      <c r="B49" s="309" t="n">
        <v>1017</v>
      </c>
      <c r="C49" s="309" t="n">
        <v>1017</v>
      </c>
      <c r="D49" s="309" t="inlineStr"/>
      <c r="E49" s="309" t="inlineStr"/>
      <c r="F49" s="309" t="inlineStr"/>
      <c r="G49" s="309" t="inlineStr"/>
      <c r="H49" s="309" t="inlineStr"/>
    </row>
    <row r="50">
      <c r="A50" s="621" t="n">
        <v>48</v>
      </c>
      <c r="B50" s="309" t="n">
        <v>1034</v>
      </c>
      <c r="C50" s="309" t="n">
        <v>1034</v>
      </c>
      <c r="D50" s="309" t="inlineStr"/>
      <c r="E50" s="309" t="inlineStr"/>
      <c r="F50" s="309" t="inlineStr"/>
      <c r="G50" s="309" t="inlineStr"/>
      <c r="H50" s="309" t="inlineStr"/>
    </row>
    <row r="51">
      <c r="A51" s="621" t="n">
        <v>49</v>
      </c>
      <c r="B51" s="309" t="n">
        <v>1030</v>
      </c>
      <c r="C51" s="309" t="n">
        <v>1030</v>
      </c>
      <c r="D51" s="309" t="inlineStr"/>
      <c r="E51" s="309" t="inlineStr"/>
      <c r="F51" s="309" t="inlineStr"/>
      <c r="G51" s="309" t="inlineStr"/>
      <c r="H51" s="309" t="inlineStr"/>
    </row>
    <row r="52">
      <c r="A52" s="621" t="n">
        <v>50</v>
      </c>
      <c r="B52" s="309" t="n">
        <v>778</v>
      </c>
      <c r="C52" s="309" t="n">
        <v>778</v>
      </c>
      <c r="D52" s="309" t="inlineStr"/>
      <c r="E52" s="309" t="inlineStr"/>
      <c r="F52" s="309" t="inlineStr"/>
      <c r="G52" s="309" t="inlineStr"/>
      <c r="H52" s="309" t="inlineStr"/>
    </row>
    <row r="53">
      <c r="A53" s="621" t="n">
        <v>51</v>
      </c>
      <c r="B53" s="309" t="n">
        <v>928</v>
      </c>
      <c r="C53" s="309" t="n">
        <v>928</v>
      </c>
      <c r="D53" s="309" t="inlineStr"/>
      <c r="E53" s="309" t="inlineStr"/>
      <c r="F53" s="309" t="inlineStr"/>
      <c r="G53" s="309" t="inlineStr"/>
      <c r="H53" s="309" t="inlineStr"/>
    </row>
    <row r="54">
      <c r="A54" s="621" t="n">
        <v>52</v>
      </c>
      <c r="B54" s="309" t="n">
        <v>921</v>
      </c>
      <c r="C54" s="309" t="n">
        <v>921</v>
      </c>
      <c r="D54" s="309" t="inlineStr"/>
      <c r="E54" s="309" t="inlineStr"/>
      <c r="F54" s="309" t="inlineStr"/>
      <c r="G54" s="309" t="inlineStr"/>
      <c r="H54" s="309" t="inlineStr"/>
    </row>
    <row r="55">
      <c r="A55" s="621" t="n">
        <v>53</v>
      </c>
      <c r="B55" s="309" t="n">
        <v>907</v>
      </c>
      <c r="C55" s="309" t="n">
        <v>907</v>
      </c>
      <c r="D55" s="309" t="inlineStr"/>
      <c r="E55" s="309" t="inlineStr"/>
      <c r="F55" s="309" t="inlineStr"/>
      <c r="G55" s="309" t="inlineStr"/>
      <c r="H55" s="309" t="inlineStr"/>
    </row>
    <row r="56">
      <c r="A56" s="621" t="n">
        <v>54</v>
      </c>
      <c r="B56" s="309" t="n">
        <v>1010</v>
      </c>
      <c r="C56" s="309" t="n">
        <v>1010</v>
      </c>
      <c r="D56" s="309" t="inlineStr"/>
      <c r="E56" s="309" t="inlineStr"/>
      <c r="F56" s="309" t="inlineStr"/>
      <c r="G56" s="309" t="inlineStr"/>
      <c r="H56" s="309" t="inlineStr"/>
    </row>
    <row r="57">
      <c r="A57" s="621" t="n">
        <v>55</v>
      </c>
      <c r="B57" s="309" t="n">
        <v>1156</v>
      </c>
      <c r="C57" s="309" t="n">
        <v>1156</v>
      </c>
      <c r="D57" s="309" t="inlineStr"/>
      <c r="E57" s="309" t="inlineStr"/>
      <c r="F57" s="309" t="inlineStr"/>
      <c r="G57" s="309" t="inlineStr"/>
      <c r="H57" s="309" t="inlineStr"/>
    </row>
    <row r="58">
      <c r="A58" s="621" t="n">
        <v>56</v>
      </c>
      <c r="B58" s="309" t="n">
        <v>1160</v>
      </c>
      <c r="C58" s="309" t="n">
        <v>1160</v>
      </c>
      <c r="D58" s="309" t="inlineStr"/>
      <c r="E58" s="309" t="inlineStr"/>
      <c r="F58" s="309" t="inlineStr"/>
      <c r="G58" s="309" t="inlineStr"/>
      <c r="H58" s="309" t="inlineStr"/>
    </row>
    <row r="59">
      <c r="A59" s="621" t="n">
        <v>57</v>
      </c>
      <c r="B59" s="309" t="n">
        <v>1121</v>
      </c>
      <c r="C59" s="309" t="n">
        <v>1121</v>
      </c>
      <c r="D59" s="309" t="inlineStr"/>
      <c r="E59" s="309" t="inlineStr"/>
      <c r="F59" s="309" t="inlineStr"/>
      <c r="G59" s="309" t="inlineStr"/>
      <c r="H59" s="309" t="inlineStr"/>
    </row>
    <row r="60">
      <c r="A60" s="621" t="n">
        <v>58</v>
      </c>
      <c r="B60" s="309" t="n">
        <v>852</v>
      </c>
      <c r="C60" s="309" t="n">
        <v>852</v>
      </c>
      <c r="D60" s="309" t="inlineStr"/>
      <c r="E60" s="309" t="inlineStr"/>
      <c r="F60" s="309" t="inlineStr"/>
      <c r="G60" s="309" t="inlineStr"/>
      <c r="H60" s="309" t="inlineStr"/>
    </row>
    <row r="61">
      <c r="A61" s="621" t="n">
        <v>59</v>
      </c>
      <c r="B61" s="309" t="n">
        <v>1003</v>
      </c>
      <c r="C61" s="309" t="n">
        <v>1003</v>
      </c>
      <c r="D61" s="309" t="inlineStr"/>
      <c r="E61" s="309" t="inlineStr"/>
      <c r="F61" s="309" t="inlineStr"/>
      <c r="G61" s="309" t="inlineStr"/>
      <c r="H61" s="309" t="inlineStr"/>
    </row>
    <row r="62">
      <c r="A62" s="621" t="n">
        <v>60</v>
      </c>
      <c r="B62" s="309" t="n">
        <v>1018</v>
      </c>
      <c r="C62" s="309" t="n">
        <v>1018</v>
      </c>
      <c r="D62" s="309" t="inlineStr"/>
      <c r="E62" s="309" t="inlineStr"/>
      <c r="F62" s="309" t="inlineStr"/>
      <c r="G62" s="309" t="inlineStr"/>
      <c r="H62" s="309" t="inlineStr"/>
    </row>
    <row r="63">
      <c r="A63" s="621" t="n">
        <v>61</v>
      </c>
      <c r="B63" s="309" t="n">
        <v>997</v>
      </c>
      <c r="C63" s="309" t="n">
        <v>997</v>
      </c>
      <c r="D63" s="309" t="inlineStr"/>
      <c r="E63" s="309" t="inlineStr"/>
      <c r="F63" s="309" t="inlineStr"/>
      <c r="G63" s="309" t="inlineStr"/>
      <c r="H63" s="309" t="inlineStr"/>
    </row>
    <row r="64">
      <c r="A64" s="621" t="n">
        <v>62</v>
      </c>
      <c r="B64" s="309" t="n">
        <v>757</v>
      </c>
      <c r="C64" s="309" t="n">
        <v>757</v>
      </c>
      <c r="D64" s="309" t="inlineStr"/>
      <c r="E64" s="309" t="inlineStr"/>
      <c r="F64" s="309" t="inlineStr"/>
      <c r="G64" s="309" t="inlineStr"/>
      <c r="H64" s="309" t="inlineStr"/>
    </row>
    <row r="65">
      <c r="A65" s="621" t="n">
        <v>63</v>
      </c>
      <c r="B65" s="309" t="n">
        <v>905</v>
      </c>
      <c r="C65" s="309" t="n">
        <v>905</v>
      </c>
      <c r="D65" s="309" t="inlineStr"/>
      <c r="E65" s="309" t="inlineStr"/>
      <c r="F65" s="309" t="inlineStr"/>
      <c r="G65" s="309" t="inlineStr"/>
      <c r="H65" s="309" t="inlineStr"/>
    </row>
    <row r="66">
      <c r="A66" s="621" t="n">
        <v>64</v>
      </c>
      <c r="B66" s="309" t="n">
        <v>889</v>
      </c>
      <c r="C66" s="309" t="n">
        <v>889</v>
      </c>
      <c r="D66" s="309" t="inlineStr"/>
      <c r="E66" s="309" t="inlineStr"/>
      <c r="F66" s="309" t="inlineStr"/>
      <c r="G66" s="309" t="inlineStr"/>
      <c r="H66" s="309" t="inlineStr"/>
    </row>
    <row r="67">
      <c r="A67" s="621" t="n">
        <v>65</v>
      </c>
      <c r="B67" s="309" t="n">
        <v>898</v>
      </c>
      <c r="C67" s="309" t="n">
        <v>898</v>
      </c>
      <c r="D67" s="309" t="inlineStr"/>
      <c r="E67" s="309" t="inlineStr"/>
      <c r="F67" s="309" t="inlineStr"/>
      <c r="G67" s="309" t="inlineStr"/>
      <c r="H67" s="309" t="inlineStr"/>
    </row>
    <row r="68">
      <c r="A68" s="621" t="n">
        <v>66</v>
      </c>
      <c r="B68" s="309" t="n">
        <v>1173.907863422815</v>
      </c>
      <c r="C68" s="309" t="n">
        <v>1173.907863422815</v>
      </c>
      <c r="D68" s="309" t="inlineStr"/>
      <c r="E68" s="309" t="inlineStr"/>
      <c r="F68" s="309" t="inlineStr"/>
      <c r="G68" s="309" t="inlineStr"/>
      <c r="H68" s="309" t="inlineStr"/>
    </row>
    <row r="69">
      <c r="A69" s="621" t="n">
        <v>67</v>
      </c>
      <c r="B69" s="309" t="n">
        <v>1191.322663051978</v>
      </c>
      <c r="C69" s="309" t="n">
        <v>1191.322663051978</v>
      </c>
      <c r="D69" s="309" t="inlineStr"/>
      <c r="E69" s="309" t="inlineStr"/>
      <c r="F69" s="309" t="inlineStr"/>
      <c r="G69" s="309" t="inlineStr"/>
      <c r="H69" s="309" t="inlineStr"/>
    </row>
    <row r="70">
      <c r="A70" s="621" t="n">
        <v>68</v>
      </c>
      <c r="B70" s="309" t="n">
        <v>1201.705216104863</v>
      </c>
      <c r="C70" s="309" t="n">
        <v>1201.705216104863</v>
      </c>
      <c r="D70" s="309" t="inlineStr"/>
      <c r="E70" s="309" t="inlineStr"/>
      <c r="F70" s="309" t="inlineStr"/>
      <c r="G70" s="309" t="inlineStr"/>
      <c r="H70" s="309" t="inlineStr"/>
    </row>
    <row r="71">
      <c r="A71" s="621" t="n">
        <v>69</v>
      </c>
      <c r="B71" s="309" t="n">
        <v>1205.636045032611</v>
      </c>
      <c r="C71" s="309" t="n">
        <v>1205.636045032611</v>
      </c>
      <c r="D71" s="309" t="inlineStr"/>
      <c r="E71" s="309" t="inlineStr"/>
      <c r="F71" s="309" t="inlineStr"/>
      <c r="G71" s="309" t="inlineStr"/>
      <c r="H71" s="309" t="inlineStr"/>
    </row>
    <row r="72">
      <c r="A72" s="621" t="n">
        <v>70</v>
      </c>
      <c r="B72" s="309" t="n">
        <v>1201.951827257866</v>
      </c>
      <c r="C72" s="309" t="n">
        <v>1201.951827257866</v>
      </c>
      <c r="D72" s="309" t="inlineStr"/>
      <c r="E72" s="309" t="inlineStr"/>
      <c r="F72" s="309" t="inlineStr"/>
      <c r="G72" s="309" t="inlineStr"/>
      <c r="H72" s="309" t="inlineStr"/>
    </row>
    <row r="73">
      <c r="A73" s="621" t="n">
        <v>71</v>
      </c>
      <c r="B73" s="309" t="n">
        <v>1221.97364102469</v>
      </c>
      <c r="C73" s="309" t="n">
        <v>1221.97364102469</v>
      </c>
      <c r="D73" s="309" t="inlineStr"/>
      <c r="E73" s="309" t="inlineStr"/>
      <c r="F73" s="309" t="inlineStr"/>
      <c r="G73" s="309" t="inlineStr"/>
      <c r="H73" s="309" t="inlineStr"/>
    </row>
    <row r="74">
      <c r="A74" s="621" t="n">
        <v>72</v>
      </c>
      <c r="B74" s="309" t="n">
        <v>1173.882570997086</v>
      </c>
      <c r="C74" s="309" t="n">
        <v>1173.882570997086</v>
      </c>
      <c r="D74" s="309" t="inlineStr"/>
      <c r="E74" s="309" t="inlineStr"/>
      <c r="F74" s="309" t="inlineStr"/>
      <c r="G74" s="309" t="inlineStr"/>
      <c r="H74" s="309" t="inlineStr"/>
    </row>
    <row r="75">
      <c r="A75" s="621" t="n">
        <v>73</v>
      </c>
      <c r="B75" s="309" t="n">
        <v>784.563891350816</v>
      </c>
      <c r="C75" s="309" t="n">
        <v>784.563891350816</v>
      </c>
      <c r="D75" s="309" t="inlineStr"/>
      <c r="E75" s="309" t="inlineStr"/>
      <c r="F75" s="309" t="inlineStr"/>
      <c r="G75" s="309" t="inlineStr"/>
      <c r="H75" s="309" t="inlineStr"/>
    </row>
    <row r="76">
      <c r="A76" s="621" t="n">
        <v>74</v>
      </c>
      <c r="B76" s="309" t="n">
        <v>811.0453708965927</v>
      </c>
      <c r="C76" s="309" t="n">
        <v>811.0453708965927</v>
      </c>
      <c r="D76" s="309" t="inlineStr"/>
      <c r="E76" s="309" t="inlineStr"/>
      <c r="F76" s="309" t="inlineStr"/>
      <c r="G76" s="309" t="inlineStr"/>
      <c r="H76" s="309" t="inlineStr"/>
    </row>
    <row r="77">
      <c r="A77" s="621" t="n">
        <v>75</v>
      </c>
      <c r="B77" s="309" t="n">
        <v>741.8385991484806</v>
      </c>
      <c r="C77" s="309" t="n">
        <v>741.8385991484806</v>
      </c>
      <c r="D77" s="309" t="inlineStr"/>
      <c r="E77" s="309" t="inlineStr"/>
      <c r="F77" s="309" t="inlineStr"/>
      <c r="G77" s="309" t="inlineStr"/>
      <c r="H77" s="309" t="inlineStr"/>
    </row>
    <row r="78">
      <c r="A78" s="621" t="n">
        <v>76</v>
      </c>
      <c r="B78" s="309" t="n">
        <v>779.6865386576674</v>
      </c>
      <c r="C78" s="309" t="n">
        <v>779.6865386576674</v>
      </c>
      <c r="D78" s="309" t="inlineStr"/>
      <c r="E78" s="309" t="inlineStr"/>
      <c r="F78" s="309" t="inlineStr"/>
      <c r="G78" s="309" t="inlineStr"/>
      <c r="H78" s="309" t="inlineStr"/>
    </row>
    <row r="79">
      <c r="A79" s="621" t="n">
        <v>77</v>
      </c>
      <c r="B79" s="309" t="n">
        <v>1227.488506697931</v>
      </c>
      <c r="C79" s="309" t="n">
        <v>1227.488506697931</v>
      </c>
      <c r="D79" s="309" t="inlineStr"/>
      <c r="E79" s="309" t="inlineStr"/>
      <c r="F79" s="309" t="inlineStr"/>
      <c r="G79" s="309" t="inlineStr"/>
      <c r="H79" s="309" t="inlineStr"/>
    </row>
    <row r="80">
      <c r="A80" s="621" t="n">
        <v>78</v>
      </c>
      <c r="B80" s="309" t="n">
        <v>1171</v>
      </c>
      <c r="C80" s="309" t="n">
        <v>1171</v>
      </c>
      <c r="D80" s="309" t="inlineStr"/>
      <c r="E80" s="309" t="inlineStr"/>
      <c r="F80" s="309" t="inlineStr"/>
      <c r="G80" s="309" t="inlineStr"/>
      <c r="H80" s="309" t="inlineStr"/>
    </row>
    <row r="81">
      <c r="A81" s="621" t="n">
        <v>79</v>
      </c>
      <c r="B81" s="309" t="n">
        <v>1291</v>
      </c>
      <c r="C81" s="309" t="n">
        <v>1291</v>
      </c>
      <c r="D81" s="309" t="inlineStr"/>
      <c r="E81" s="309" t="inlineStr"/>
      <c r="F81" s="309" t="inlineStr"/>
      <c r="G81" s="309" t="inlineStr"/>
      <c r="H81" s="309" t="inlineStr"/>
    </row>
    <row r="82">
      <c r="A82" s="621" t="n">
        <v>80</v>
      </c>
      <c r="B82" s="309" t="n">
        <v>1247</v>
      </c>
      <c r="C82" s="309" t="n">
        <v>1247</v>
      </c>
      <c r="D82" s="309" t="inlineStr"/>
      <c r="E82" s="309" t="inlineStr"/>
      <c r="F82" s="309" t="inlineStr"/>
      <c r="G82" s="309" t="inlineStr"/>
      <c r="H82" s="309" t="inlineStr"/>
    </row>
    <row r="83">
      <c r="A83" s="621" t="n">
        <v>81</v>
      </c>
      <c r="B83" s="309" t="n">
        <v>1433.9</v>
      </c>
      <c r="C83" s="309" t="n">
        <v>1433.9</v>
      </c>
      <c r="D83" s="309" t="inlineStr"/>
      <c r="E83" s="309" t="inlineStr"/>
      <c r="F83" s="309" t="inlineStr"/>
      <c r="G83" s="309" t="inlineStr"/>
      <c r="H83" s="309" t="inlineStr"/>
    </row>
    <row r="84">
      <c r="A84" s="621" t="n">
        <v>82</v>
      </c>
      <c r="B84" s="309" t="n">
        <v>1115.1</v>
      </c>
      <c r="C84" s="309" t="n">
        <v>1115.1</v>
      </c>
      <c r="D84" s="309" t="inlineStr"/>
      <c r="E84" s="309" t="inlineStr"/>
      <c r="F84" s="309" t="inlineStr"/>
      <c r="G84" s="309" t="inlineStr"/>
      <c r="H84" s="309" t="inlineStr"/>
    </row>
    <row r="85">
      <c r="A85" s="621" t="n">
        <v>83</v>
      </c>
      <c r="B85" s="309" t="n">
        <v>1134.5</v>
      </c>
      <c r="C85" s="309" t="n">
        <v>1134.5</v>
      </c>
      <c r="D85" s="309" t="inlineStr"/>
      <c r="E85" s="309" t="inlineStr"/>
      <c r="F85" s="309" t="inlineStr"/>
      <c r="G85" s="309" t="inlineStr"/>
      <c r="H85" s="309" t="inlineStr"/>
    </row>
    <row r="86">
      <c r="A86" s="621" t="n">
        <v>84</v>
      </c>
      <c r="B86" s="309" t="n">
        <v>1071</v>
      </c>
      <c r="C86" s="309" t="n">
        <v>1071</v>
      </c>
      <c r="D86" s="309" t="inlineStr"/>
      <c r="E86" s="309" t="inlineStr"/>
      <c r="F86" s="309" t="inlineStr"/>
      <c r="G86" s="309" t="inlineStr"/>
      <c r="H86" s="309" t="inlineStr"/>
    </row>
    <row r="87">
      <c r="A87" s="621" t="n">
        <v>85</v>
      </c>
      <c r="B87" s="309" t="n">
        <v>1058</v>
      </c>
      <c r="C87" s="309" t="n">
        <v>1058</v>
      </c>
      <c r="D87" s="309" t="inlineStr"/>
      <c r="E87" s="309" t="inlineStr"/>
      <c r="F87" s="309" t="inlineStr"/>
      <c r="G87" s="309" t="inlineStr"/>
      <c r="H87" s="309" t="inlineStr"/>
    </row>
    <row r="88">
      <c r="A88" s="621" t="n">
        <v>86</v>
      </c>
      <c r="B88" s="309" t="n">
        <v>1129</v>
      </c>
      <c r="C88" s="309" t="n">
        <v>1129</v>
      </c>
      <c r="D88" s="309" t="inlineStr"/>
      <c r="E88" s="309" t="inlineStr"/>
      <c r="F88" s="309" t="inlineStr"/>
      <c r="G88" s="309" t="inlineStr"/>
      <c r="H88" s="309" t="inlineStr"/>
    </row>
    <row r="89">
      <c r="A89" s="621" t="n">
        <v>87</v>
      </c>
      <c r="B89" s="309" t="n">
        <v>1149</v>
      </c>
      <c r="C89" s="309" t="n">
        <v>1149</v>
      </c>
      <c r="D89" s="309" t="inlineStr"/>
      <c r="E89" s="309" t="inlineStr"/>
      <c r="F89" s="309" t="inlineStr"/>
      <c r="G89" s="309" t="inlineStr"/>
      <c r="H89" s="309" t="inlineStr"/>
    </row>
    <row r="90">
      <c r="A90" s="621" t="n">
        <v>88</v>
      </c>
      <c r="B90" s="309" t="n">
        <v>1210</v>
      </c>
      <c r="C90" s="309" t="n">
        <v>1210</v>
      </c>
      <c r="D90" s="309" t="inlineStr"/>
      <c r="E90" s="309" t="inlineStr"/>
      <c r="F90" s="309" t="inlineStr"/>
      <c r="G90" s="309" t="inlineStr"/>
      <c r="H90" s="309" t="inlineStr"/>
    </row>
    <row r="91">
      <c r="A91" s="621" t="n">
        <v>89</v>
      </c>
      <c r="B91" s="309" t="n">
        <v>1180</v>
      </c>
      <c r="C91" s="309" t="n">
        <v>1180</v>
      </c>
      <c r="D91" s="309" t="inlineStr"/>
      <c r="E91" s="309" t="inlineStr"/>
      <c r="F91" s="309" t="inlineStr"/>
      <c r="G91" s="309" t="inlineStr"/>
      <c r="H91" s="309" t="inlineStr"/>
    </row>
    <row r="92">
      <c r="A92" s="621" t="n">
        <v>90</v>
      </c>
      <c r="B92" s="309" t="n">
        <v>1169</v>
      </c>
      <c r="C92" s="309" t="n">
        <v>1169</v>
      </c>
      <c r="D92" s="309" t="inlineStr"/>
      <c r="E92" s="309" t="inlineStr"/>
      <c r="F92" s="309" t="inlineStr"/>
      <c r="G92" s="309" t="inlineStr"/>
      <c r="H92" s="309" t="inlineStr"/>
    </row>
    <row r="93">
      <c r="A93" s="621" t="n">
        <v>91</v>
      </c>
      <c r="B93" s="309" t="n">
        <v>1203</v>
      </c>
      <c r="C93" s="309" t="n">
        <v>1203</v>
      </c>
      <c r="D93" s="309" t="inlineStr"/>
      <c r="E93" s="309" t="inlineStr"/>
      <c r="F93" s="309" t="inlineStr"/>
      <c r="G93" s="309" t="inlineStr"/>
      <c r="H93" s="309" t="inlineStr"/>
    </row>
    <row r="94">
      <c r="A94" s="621" t="n">
        <v>92</v>
      </c>
      <c r="B94" s="309" t="n">
        <v>1137</v>
      </c>
      <c r="C94" s="309" t="n">
        <v>1137</v>
      </c>
      <c r="D94" s="309" t="inlineStr"/>
      <c r="E94" s="309" t="inlineStr"/>
      <c r="F94" s="309" t="inlineStr"/>
      <c r="G94" s="309" t="inlineStr"/>
      <c r="H94" s="309" t="inlineStr"/>
    </row>
    <row r="95">
      <c r="A95" s="621" t="n">
        <v>93</v>
      </c>
      <c r="B95" s="309" t="n">
        <v>1086</v>
      </c>
      <c r="C95" s="309" t="n">
        <v>1086</v>
      </c>
      <c r="D95" s="309" t="inlineStr"/>
      <c r="E95" s="309" t="inlineStr"/>
      <c r="F95" s="309" t="inlineStr"/>
      <c r="G95" s="309" t="inlineStr"/>
      <c r="H95" s="309" t="inlineStr"/>
    </row>
    <row r="96">
      <c r="A96" s="621" t="n">
        <v>94</v>
      </c>
      <c r="B96" s="309" t="n">
        <v>1149</v>
      </c>
      <c r="C96" s="309" t="n">
        <v>1149</v>
      </c>
      <c r="D96" s="309" t="inlineStr"/>
      <c r="E96" s="309" t="inlineStr"/>
      <c r="F96" s="309" t="inlineStr"/>
      <c r="G96" s="309" t="inlineStr"/>
      <c r="H96" s="309" t="inlineStr"/>
    </row>
    <row r="97">
      <c r="A97" s="621" t="n">
        <v>95</v>
      </c>
      <c r="B97" s="309" t="n">
        <v>1172</v>
      </c>
      <c r="C97" s="309" t="n">
        <v>1172</v>
      </c>
      <c r="D97" s="309" t="inlineStr"/>
      <c r="E97" s="309" t="inlineStr"/>
      <c r="F97" s="309" t="inlineStr"/>
      <c r="G97" s="309" t="inlineStr"/>
      <c r="H97" s="309" t="inlineStr"/>
    </row>
    <row r="98">
      <c r="A98" s="621" t="n">
        <v>96</v>
      </c>
      <c r="B98" s="309" t="n">
        <v>1167</v>
      </c>
      <c r="C98" s="309" t="n">
        <v>1167</v>
      </c>
      <c r="D98" s="309" t="inlineStr"/>
      <c r="E98" s="309" t="inlineStr"/>
      <c r="F98" s="309" t="inlineStr"/>
      <c r="G98" s="309" t="inlineStr"/>
      <c r="H98" s="309" t="inlineStr"/>
    </row>
    <row r="99">
      <c r="A99" s="621" t="n">
        <v>97</v>
      </c>
      <c r="B99" s="309" t="n">
        <v>1149</v>
      </c>
      <c r="C99" s="309" t="n">
        <v>1149</v>
      </c>
      <c r="D99" s="309" t="inlineStr"/>
      <c r="E99" s="309" t="inlineStr"/>
      <c r="F99" s="309" t="inlineStr"/>
      <c r="G99" s="309" t="inlineStr"/>
      <c r="H99" s="309" t="inlineStr"/>
    </row>
    <row r="100">
      <c r="A100" s="621" t="n">
        <v>98</v>
      </c>
      <c r="B100" s="309" t="n">
        <v>1180</v>
      </c>
      <c r="C100" s="309" t="n">
        <v>1180</v>
      </c>
      <c r="D100" s="309" t="inlineStr"/>
      <c r="E100" s="309" t="inlineStr"/>
      <c r="F100" s="309" t="inlineStr"/>
      <c r="G100" s="309" t="inlineStr"/>
      <c r="H100" s="309" t="inlineStr"/>
    </row>
    <row r="101">
      <c r="A101" s="621" t="n">
        <v>99</v>
      </c>
      <c r="B101" s="309" t="n">
        <v>1186</v>
      </c>
      <c r="C101" s="309" t="n">
        <v>1186</v>
      </c>
      <c r="D101" s="309" t="inlineStr"/>
      <c r="E101" s="309" t="inlineStr"/>
      <c r="F101" s="309" t="inlineStr"/>
      <c r="G101" s="309" t="inlineStr"/>
      <c r="H101" s="309" t="inlineStr"/>
    </row>
    <row r="102">
      <c r="A102" s="621" t="n">
        <v>100</v>
      </c>
      <c r="B102" s="309" t="n">
        <v>1154</v>
      </c>
      <c r="C102" s="309" t="n">
        <v>1154</v>
      </c>
      <c r="D102" s="309" t="inlineStr"/>
      <c r="E102" s="309" t="inlineStr"/>
      <c r="F102" s="309" t="inlineStr"/>
      <c r="G102" s="309" t="inlineStr"/>
      <c r="H102" s="309" t="inlineStr"/>
    </row>
    <row r="103">
      <c r="A103" s="621" t="n">
        <v>101</v>
      </c>
      <c r="B103" s="309" t="n">
        <v>1114</v>
      </c>
      <c r="C103" s="309" t="n">
        <v>1114</v>
      </c>
      <c r="D103" s="309" t="inlineStr"/>
      <c r="E103" s="309" t="inlineStr"/>
      <c r="F103" s="309" t="inlineStr"/>
      <c r="G103" s="309" t="inlineStr"/>
      <c r="H103" s="309" t="inlineStr"/>
    </row>
    <row r="104">
      <c r="A104" s="621" t="n">
        <v>102</v>
      </c>
      <c r="B104" s="309" t="n">
        <v>1106</v>
      </c>
      <c r="C104" s="309" t="n">
        <v>1106</v>
      </c>
      <c r="D104" s="309" t="inlineStr"/>
      <c r="E104" s="309" t="inlineStr"/>
      <c r="F104" s="309" t="inlineStr"/>
      <c r="G104" s="309" t="inlineStr"/>
      <c r="H104" s="309" t="inlineStr"/>
    </row>
    <row r="105">
      <c r="A105" s="621" t="n">
        <v>103</v>
      </c>
      <c r="B105" s="309" t="n">
        <v>1110</v>
      </c>
      <c r="C105" s="309" t="n">
        <v>1110</v>
      </c>
      <c r="D105" s="309" t="inlineStr"/>
      <c r="E105" s="309" t="inlineStr"/>
      <c r="F105" s="309" t="inlineStr"/>
      <c r="G105" s="309" t="inlineStr"/>
      <c r="H105" s="309" t="inlineStr"/>
    </row>
    <row r="106">
      <c r="A106" s="621" t="n">
        <v>104</v>
      </c>
      <c r="B106" s="309" t="n">
        <v>1110</v>
      </c>
      <c r="C106" s="309" t="n">
        <v>1110</v>
      </c>
      <c r="D106" s="309" t="inlineStr"/>
      <c r="E106" s="309" t="inlineStr"/>
      <c r="F106" s="309" t="inlineStr"/>
      <c r="G106" s="309" t="inlineStr"/>
      <c r="H106" s="309" t="inlineStr"/>
    </row>
    <row r="107">
      <c r="A107" s="621" t="n">
        <v>105</v>
      </c>
      <c r="B107" s="309" t="n">
        <v>1082</v>
      </c>
      <c r="C107" s="309" t="n">
        <v>1082</v>
      </c>
      <c r="D107" s="309" t="inlineStr"/>
      <c r="E107" s="309" t="inlineStr"/>
      <c r="F107" s="309" t="inlineStr"/>
      <c r="G107" s="309" t="inlineStr"/>
      <c r="H107" s="309" t="inlineStr"/>
    </row>
    <row r="108">
      <c r="A108" s="621" t="n">
        <v>106</v>
      </c>
      <c r="B108" s="309" t="n">
        <v>1094</v>
      </c>
      <c r="C108" s="309" t="n">
        <v>1094</v>
      </c>
      <c r="D108" s="309" t="inlineStr"/>
      <c r="E108" s="309" t="inlineStr"/>
      <c r="F108" s="309" t="inlineStr"/>
      <c r="G108" s="309" t="inlineStr"/>
      <c r="H108" s="309" t="inlineStr"/>
    </row>
    <row r="109">
      <c r="A109" s="621" t="n">
        <v>107</v>
      </c>
      <c r="B109" s="309" t="n">
        <v>1154</v>
      </c>
      <c r="C109" s="309" t="n">
        <v>1154</v>
      </c>
      <c r="D109" s="309" t="inlineStr"/>
      <c r="E109" s="309" t="inlineStr"/>
      <c r="F109" s="309" t="inlineStr"/>
      <c r="G109" s="309" t="inlineStr"/>
      <c r="H109" s="309" t="inlineStr"/>
    </row>
    <row r="110">
      <c r="A110" s="621" t="n">
        <v>108</v>
      </c>
      <c r="B110" s="309" t="n">
        <v>963</v>
      </c>
      <c r="C110" s="309" t="n">
        <v>963</v>
      </c>
      <c r="D110" s="309" t="inlineStr"/>
      <c r="E110" s="309" t="inlineStr"/>
      <c r="F110" s="309" t="inlineStr"/>
      <c r="G110" s="309" t="inlineStr"/>
      <c r="H110" s="309" t="inlineStr"/>
    </row>
    <row r="111">
      <c r="A111" s="621" t="n">
        <v>109</v>
      </c>
      <c r="B111" s="309" t="n">
        <v>1140</v>
      </c>
      <c r="C111" s="309" t="n">
        <v>1140</v>
      </c>
      <c r="D111" s="309" t="inlineStr"/>
      <c r="E111" s="309" t="inlineStr"/>
      <c r="F111" s="309" t="inlineStr"/>
      <c r="G111" s="309" t="inlineStr"/>
      <c r="H111" s="309" t="inlineStr"/>
    </row>
    <row r="112">
      <c r="A112" s="621" t="n">
        <v>110</v>
      </c>
      <c r="B112" s="309" t="n">
        <v>1290</v>
      </c>
      <c r="C112" s="309" t="n">
        <v>1290</v>
      </c>
      <c r="D112" s="309" t="inlineStr"/>
      <c r="E112" s="309" t="inlineStr"/>
      <c r="F112" s="309" t="inlineStr"/>
      <c r="G112" s="309" t="inlineStr"/>
      <c r="H112" s="309" t="inlineStr"/>
    </row>
    <row r="113">
      <c r="A113" s="621" t="n">
        <v>111</v>
      </c>
      <c r="B113" s="309" t="n">
        <v>872</v>
      </c>
      <c r="C113" s="309" t="n">
        <v>872</v>
      </c>
      <c r="D113" s="309" t="inlineStr"/>
      <c r="E113" s="309" t="inlineStr"/>
      <c r="F113" s="309" t="inlineStr"/>
      <c r="G113" s="309" t="inlineStr"/>
      <c r="H113" s="309" t="inlineStr"/>
    </row>
    <row r="114">
      <c r="A114" s="621" t="n">
        <v>112</v>
      </c>
      <c r="B114" s="309" t="n">
        <v>1052</v>
      </c>
      <c r="C114" s="309" t="n">
        <v>1052</v>
      </c>
      <c r="D114" s="309" t="inlineStr"/>
      <c r="E114" s="309" t="inlineStr"/>
      <c r="F114" s="309" t="inlineStr"/>
      <c r="G114" s="309" t="inlineStr"/>
      <c r="H114" s="309" t="inlineStr"/>
    </row>
    <row r="115">
      <c r="A115" s="621" t="n">
        <v>113</v>
      </c>
      <c r="B115" s="309" t="n">
        <v>1385</v>
      </c>
      <c r="C115" s="309" t="n">
        <v>1385</v>
      </c>
      <c r="D115" s="309" t="inlineStr"/>
      <c r="E115" s="309" t="inlineStr"/>
      <c r="F115" s="309" t="inlineStr"/>
      <c r="G115" s="309" t="inlineStr"/>
      <c r="H115" s="309" t="inlineStr"/>
    </row>
    <row r="116">
      <c r="A116" s="621" t="n">
        <v>114</v>
      </c>
      <c r="B116" s="309" t="n">
        <v>1481</v>
      </c>
      <c r="C116" s="309" t="n">
        <v>1481</v>
      </c>
      <c r="D116" s="309" t="inlineStr"/>
      <c r="E116" s="309" t="inlineStr"/>
      <c r="F116" s="309" t="inlineStr"/>
      <c r="G116" s="309" t="inlineStr"/>
      <c r="H116" s="309" t="inlineStr"/>
    </row>
    <row r="117">
      <c r="A117" s="621" t="n">
        <v>115</v>
      </c>
      <c r="B117" s="309" t="n">
        <v>919</v>
      </c>
      <c r="C117" s="309" t="n">
        <v>919</v>
      </c>
      <c r="D117" s="309" t="inlineStr"/>
      <c r="E117" s="309" t="inlineStr"/>
      <c r="F117" s="309" t="inlineStr"/>
      <c r="G117" s="309" t="inlineStr"/>
      <c r="H117" s="309" t="inlineStr"/>
    </row>
    <row r="118">
      <c r="A118" s="621" t="n">
        <v>116</v>
      </c>
      <c r="B118" s="309" t="n">
        <v>1125</v>
      </c>
      <c r="C118" s="309" t="n">
        <v>1125</v>
      </c>
      <c r="D118" s="309" t="inlineStr"/>
      <c r="E118" s="309" t="inlineStr"/>
      <c r="F118" s="309" t="inlineStr"/>
      <c r="G118" s="309" t="inlineStr"/>
      <c r="H118" s="309" t="inlineStr"/>
    </row>
    <row r="119">
      <c r="A119" s="621" t="n">
        <v>117</v>
      </c>
      <c r="B119" s="309" t="n">
        <v>1104</v>
      </c>
      <c r="C119" s="309" t="n">
        <v>1104</v>
      </c>
      <c r="D119" s="309" t="inlineStr"/>
      <c r="E119" s="309" t="inlineStr"/>
      <c r="F119" s="309" t="inlineStr"/>
      <c r="G119" s="309" t="inlineStr"/>
      <c r="H119" s="309" t="inlineStr"/>
    </row>
    <row r="120">
      <c r="A120" s="621" t="n">
        <v>118</v>
      </c>
      <c r="B120" s="309" t="n">
        <v>965</v>
      </c>
      <c r="C120" s="309" t="n">
        <v>965</v>
      </c>
      <c r="D120" s="309" t="inlineStr"/>
      <c r="E120" s="309" t="inlineStr"/>
      <c r="F120" s="309" t="inlineStr"/>
      <c r="G120" s="309" t="inlineStr"/>
      <c r="H120" s="309" t="inlineStr"/>
    </row>
    <row r="121">
      <c r="A121" s="621" t="n">
        <v>119</v>
      </c>
      <c r="B121" s="309" t="n">
        <v>967</v>
      </c>
      <c r="C121" s="309" t="n">
        <v>967</v>
      </c>
      <c r="D121" s="309" t="inlineStr"/>
      <c r="E121" s="309" t="inlineStr"/>
      <c r="F121" s="309" t="inlineStr"/>
      <c r="G121" s="309" t="inlineStr"/>
      <c r="H121" s="309" t="inlineStr"/>
    </row>
    <row r="122">
      <c r="A122" s="621" t="n">
        <v>120</v>
      </c>
      <c r="B122" s="309" t="n">
        <v>1657</v>
      </c>
      <c r="C122" s="309" t="n">
        <v>1657</v>
      </c>
      <c r="D122" s="309" t="inlineStr"/>
      <c r="E122" s="309" t="inlineStr"/>
      <c r="F122" s="309" t="inlineStr"/>
      <c r="G122" s="309" t="inlineStr"/>
      <c r="H122" s="309" t="inlineStr"/>
    </row>
    <row r="123">
      <c r="A123" s="621" t="n">
        <v>121</v>
      </c>
      <c r="B123" s="309" t="n">
        <v>1154</v>
      </c>
      <c r="C123" s="309" t="n">
        <v>1154</v>
      </c>
      <c r="D123" s="309" t="inlineStr"/>
      <c r="E123" s="309" t="inlineStr"/>
      <c r="F123" s="309" t="inlineStr"/>
      <c r="G123" s="309" t="inlineStr"/>
      <c r="H123" s="309" t="inlineStr"/>
    </row>
    <row r="124">
      <c r="A124" s="621" t="n">
        <v>122</v>
      </c>
      <c r="B124" s="309" t="n">
        <v>1437</v>
      </c>
      <c r="C124" s="309" t="n">
        <v>1437</v>
      </c>
      <c r="D124" s="309" t="inlineStr"/>
      <c r="E124" s="309" t="inlineStr"/>
      <c r="F124" s="309" t="inlineStr"/>
      <c r="G124" s="309" t="inlineStr"/>
      <c r="H124" s="309" t="inlineStr"/>
    </row>
    <row r="125">
      <c r="A125" s="621" t="n">
        <v>123</v>
      </c>
      <c r="B125" s="309" t="n">
        <v>935</v>
      </c>
      <c r="C125" s="309" t="n">
        <v>935</v>
      </c>
      <c r="D125" s="309" t="inlineStr"/>
      <c r="E125" s="309" t="inlineStr"/>
      <c r="F125" s="309" t="inlineStr"/>
      <c r="G125" s="309" t="inlineStr"/>
      <c r="H125" s="309" t="inlineStr"/>
    </row>
    <row r="126">
      <c r="A126" s="621" t="n">
        <v>124</v>
      </c>
      <c r="B126" s="309" t="n">
        <v>909</v>
      </c>
      <c r="C126" s="309" t="n">
        <v>909</v>
      </c>
      <c r="D126" s="309" t="inlineStr"/>
      <c r="E126" s="309" t="inlineStr"/>
      <c r="F126" s="309" t="inlineStr"/>
      <c r="G126" s="309" t="inlineStr"/>
      <c r="H126" s="309" t="inlineStr"/>
    </row>
    <row r="127">
      <c r="A127" s="621" t="n">
        <v>125</v>
      </c>
      <c r="B127" s="309" t="n">
        <v>874</v>
      </c>
      <c r="C127" s="309" t="n">
        <v>874</v>
      </c>
      <c r="D127" s="309" t="inlineStr"/>
      <c r="E127" s="309" t="inlineStr"/>
      <c r="F127" s="309" t="inlineStr"/>
      <c r="G127" s="309" t="inlineStr"/>
      <c r="H127" s="309" t="inlineStr"/>
    </row>
    <row r="128">
      <c r="A128" s="621" t="n">
        <v>126</v>
      </c>
      <c r="B128" s="309" t="n">
        <v>1390</v>
      </c>
      <c r="C128" s="309" t="n">
        <v>1390</v>
      </c>
      <c r="D128" s="309" t="inlineStr"/>
      <c r="E128" s="309" t="inlineStr"/>
      <c r="F128" s="309" t="inlineStr"/>
      <c r="G128" s="309" t="inlineStr"/>
      <c r="H128" s="309" t="inlineStr"/>
    </row>
    <row r="129">
      <c r="A129" s="621" t="n">
        <v>127</v>
      </c>
      <c r="B129" s="309" t="n">
        <v>1354</v>
      </c>
      <c r="C129" s="309" t="n">
        <v>1354</v>
      </c>
      <c r="D129" s="309" t="inlineStr"/>
      <c r="E129" s="309" t="inlineStr"/>
      <c r="F129" s="309" t="inlineStr"/>
      <c r="G129" s="309" t="inlineStr"/>
      <c r="H129" s="309" t="inlineStr"/>
    </row>
    <row r="130">
      <c r="A130" s="621" t="n">
        <v>128</v>
      </c>
      <c r="B130" s="309" t="n">
        <v>1369</v>
      </c>
      <c r="C130" s="309" t="n">
        <v>1369</v>
      </c>
      <c r="D130" s="309" t="inlineStr"/>
      <c r="E130" s="309" t="inlineStr"/>
      <c r="F130" s="309" t="inlineStr"/>
      <c r="G130" s="309" t="inlineStr"/>
      <c r="H130" s="309" t="inlineStr"/>
    </row>
    <row r="131">
      <c r="A131" s="621" t="n">
        <v>129</v>
      </c>
      <c r="B131" s="309" t="n">
        <v>1375</v>
      </c>
      <c r="C131" s="309" t="n">
        <v>1375</v>
      </c>
      <c r="D131" s="309" t="inlineStr"/>
      <c r="E131" s="309" t="inlineStr"/>
      <c r="F131" s="309" t="inlineStr"/>
      <c r="G131" s="309" t="inlineStr"/>
      <c r="H131" s="309" t="inlineStr"/>
    </row>
    <row r="132">
      <c r="A132" s="621" t="n">
        <v>130</v>
      </c>
      <c r="B132" s="309" t="n">
        <v>1325</v>
      </c>
      <c r="C132" s="309" t="n">
        <v>1325</v>
      </c>
      <c r="D132" s="309" t="inlineStr"/>
      <c r="E132" s="309" t="inlineStr"/>
      <c r="F132" s="309" t="inlineStr"/>
      <c r="G132" s="309" t="inlineStr"/>
      <c r="H132" s="309" t="inlineStr"/>
    </row>
    <row r="133">
      <c r="A133" s="621" t="n">
        <v>131</v>
      </c>
      <c r="B133" s="309" t="n">
        <v>1111</v>
      </c>
      <c r="C133" s="309" t="n">
        <v>1111</v>
      </c>
      <c r="D133" s="309" t="inlineStr"/>
      <c r="E133" s="309" t="inlineStr"/>
      <c r="F133" s="309" t="inlineStr"/>
      <c r="G133" s="309" t="inlineStr"/>
      <c r="H133" s="309" t="inlineStr"/>
    </row>
    <row r="134">
      <c r="A134" s="621" t="n">
        <v>132</v>
      </c>
      <c r="B134" s="309" t="n">
        <v>1109</v>
      </c>
      <c r="C134" s="309" t="n">
        <v>1109</v>
      </c>
      <c r="D134" s="309" t="inlineStr"/>
      <c r="E134" s="309" t="inlineStr"/>
      <c r="F134" s="309" t="inlineStr"/>
      <c r="G134" s="309" t="inlineStr"/>
      <c r="H134" s="309" t="inlineStr"/>
    </row>
    <row r="135">
      <c r="A135" s="621" t="n">
        <v>133</v>
      </c>
      <c r="B135" s="309" t="n">
        <v>1070</v>
      </c>
      <c r="C135" s="309" t="n">
        <v>1070</v>
      </c>
      <c r="D135" s="309" t="inlineStr"/>
      <c r="E135" s="309" t="inlineStr"/>
      <c r="F135" s="309" t="inlineStr"/>
      <c r="G135" s="309" t="inlineStr"/>
      <c r="H135" s="309" t="inlineStr"/>
    </row>
    <row r="136">
      <c r="A136" s="621" t="n">
        <v>134</v>
      </c>
      <c r="B136" s="309" t="n">
        <v>1043</v>
      </c>
      <c r="C136" s="309" t="n">
        <v>1043</v>
      </c>
      <c r="D136" s="309" t="inlineStr"/>
      <c r="E136" s="309" t="inlineStr"/>
      <c r="F136" s="309" t="inlineStr"/>
      <c r="G136" s="309" t="inlineStr"/>
      <c r="H136" s="309" t="inlineStr"/>
    </row>
    <row r="137">
      <c r="A137" s="621" t="n">
        <v>135</v>
      </c>
      <c r="B137" s="309" t="n">
        <v>1042</v>
      </c>
      <c r="C137" s="309" t="n">
        <v>1042</v>
      </c>
      <c r="D137" s="309" t="inlineStr"/>
      <c r="E137" s="309" t="inlineStr"/>
      <c r="F137" s="309" t="inlineStr"/>
      <c r="G137" s="309" t="inlineStr"/>
      <c r="H137" s="309" t="inlineStr"/>
    </row>
    <row r="138">
      <c r="A138" s="621" t="n">
        <v>136</v>
      </c>
      <c r="B138" s="309" t="n">
        <v>973</v>
      </c>
      <c r="C138" s="309" t="n">
        <v>973</v>
      </c>
      <c r="D138" s="309" t="inlineStr"/>
      <c r="E138" s="309" t="inlineStr"/>
      <c r="F138" s="309" t="inlineStr"/>
      <c r="G138" s="309" t="inlineStr"/>
      <c r="H138" s="309" t="inlineStr"/>
    </row>
    <row r="139">
      <c r="A139" s="621" t="n">
        <v>137</v>
      </c>
      <c r="B139" s="309" t="n">
        <v>989</v>
      </c>
      <c r="C139" s="309" t="n">
        <v>989</v>
      </c>
      <c r="D139" s="309" t="inlineStr"/>
      <c r="E139" s="309" t="inlineStr"/>
      <c r="F139" s="309" t="inlineStr"/>
      <c r="G139" s="309" t="inlineStr"/>
      <c r="H139" s="309" t="inlineStr"/>
    </row>
    <row r="140">
      <c r="A140" s="621" t="n">
        <v>138</v>
      </c>
      <c r="B140" s="309" t="n">
        <v>950</v>
      </c>
      <c r="C140" s="309" t="n">
        <v>950</v>
      </c>
      <c r="D140" s="309" t="inlineStr"/>
      <c r="E140" s="309" t="inlineStr"/>
      <c r="F140" s="309" t="inlineStr"/>
      <c r="G140" s="309" t="inlineStr"/>
      <c r="H140" s="309" t="inlineStr"/>
    </row>
    <row r="141">
      <c r="A141" s="621" t="n">
        <v>139</v>
      </c>
      <c r="B141" s="309" t="n">
        <v>986</v>
      </c>
      <c r="C141" s="309" t="n">
        <v>986</v>
      </c>
      <c r="D141" s="309" t="inlineStr"/>
      <c r="E141" s="309" t="inlineStr"/>
      <c r="F141" s="309" t="inlineStr"/>
      <c r="G141" s="309" t="inlineStr"/>
      <c r="H141" s="309" t="inlineStr"/>
    </row>
    <row r="142">
      <c r="A142" s="621" t="n">
        <v>140</v>
      </c>
      <c r="B142" s="309" t="n">
        <v>959</v>
      </c>
      <c r="C142" s="309" t="n">
        <v>959</v>
      </c>
      <c r="D142" s="309" t="inlineStr"/>
      <c r="E142" s="309" t="inlineStr"/>
      <c r="F142" s="309" t="inlineStr"/>
      <c r="G142" s="309" t="inlineStr"/>
      <c r="H142" s="309" t="inlineStr"/>
    </row>
    <row r="143">
      <c r="A143" s="621" t="n">
        <v>141</v>
      </c>
      <c r="B143" s="309" t="n">
        <v>1113.867729239243</v>
      </c>
      <c r="C143" s="309" t="n">
        <v>1113.867729239243</v>
      </c>
      <c r="D143" s="309" t="inlineStr"/>
      <c r="E143" s="309" t="inlineStr"/>
      <c r="F143" s="309" t="inlineStr"/>
      <c r="G143" s="309" t="inlineStr"/>
      <c r="H143" s="309" t="inlineStr"/>
    </row>
    <row r="144">
      <c r="A144" s="621" t="n">
        <v>142</v>
      </c>
      <c r="B144" s="309" t="n">
        <v>1033</v>
      </c>
      <c r="C144" s="309" t="n">
        <v>1033</v>
      </c>
      <c r="D144" s="309" t="inlineStr"/>
      <c r="E144" s="309" t="inlineStr"/>
      <c r="F144" s="309" t="inlineStr"/>
      <c r="G144" s="309" t="inlineStr"/>
      <c r="H144" s="309" t="inlineStr"/>
    </row>
    <row r="145">
      <c r="A145" s="621" t="n">
        <v>143</v>
      </c>
      <c r="B145" s="309" t="n">
        <v>1023</v>
      </c>
      <c r="C145" s="309" t="n">
        <v>1023</v>
      </c>
      <c r="D145" s="309" t="inlineStr"/>
      <c r="E145" s="309" t="inlineStr"/>
      <c r="F145" s="309" t="inlineStr"/>
      <c r="G145" s="309" t="inlineStr"/>
      <c r="H145" s="309" t="inlineStr"/>
    </row>
    <row r="146">
      <c r="A146" s="621" t="n">
        <v>144</v>
      </c>
      <c r="B146" s="309" t="n">
        <v>1008</v>
      </c>
      <c r="C146" s="309" t="n">
        <v>1008</v>
      </c>
      <c r="D146" s="309" t="inlineStr"/>
      <c r="E146" s="309" t="inlineStr"/>
      <c r="F146" s="309" t="inlineStr"/>
      <c r="G146" s="309" t="inlineStr"/>
      <c r="H146" s="309" t="inlineStr"/>
    </row>
    <row r="147">
      <c r="A147" s="621" t="n">
        <v>145</v>
      </c>
      <c r="B147" s="309" t="n">
        <v>1013</v>
      </c>
      <c r="C147" s="309" t="n">
        <v>1013</v>
      </c>
      <c r="D147" s="309" t="inlineStr"/>
      <c r="E147" s="309" t="inlineStr"/>
      <c r="F147" s="309" t="inlineStr"/>
      <c r="G147" s="309" t="inlineStr"/>
      <c r="H147" s="309" t="inlineStr"/>
    </row>
    <row r="148">
      <c r="A148" s="621" t="n">
        <v>146</v>
      </c>
      <c r="B148" s="309" t="n">
        <v>1015</v>
      </c>
      <c r="C148" s="309" t="n">
        <v>1015</v>
      </c>
      <c r="D148" s="309" t="inlineStr"/>
      <c r="E148" s="309" t="inlineStr"/>
      <c r="F148" s="309" t="inlineStr"/>
      <c r="G148" s="309" t="inlineStr"/>
      <c r="H148" s="309" t="inlineStr"/>
    </row>
    <row r="149">
      <c r="A149" s="621" t="n">
        <v>147</v>
      </c>
      <c r="B149" s="309" t="n">
        <v>1026</v>
      </c>
      <c r="C149" s="309" t="n">
        <v>1026</v>
      </c>
      <c r="D149" s="309" t="inlineStr"/>
      <c r="E149" s="309" t="inlineStr"/>
      <c r="F149" s="309" t="inlineStr"/>
      <c r="G149" s="309" t="inlineStr"/>
      <c r="H149" s="309" t="inlineStr"/>
    </row>
    <row r="150">
      <c r="A150" s="621" t="n">
        <v>148</v>
      </c>
      <c r="B150" s="309" t="n">
        <v>1241</v>
      </c>
      <c r="C150" s="309" t="n">
        <v>1241</v>
      </c>
      <c r="D150" s="309" t="inlineStr"/>
      <c r="E150" s="309" t="inlineStr"/>
      <c r="F150" s="309" t="inlineStr"/>
      <c r="G150" s="309" t="inlineStr"/>
      <c r="H150" s="309" t="inlineStr"/>
    </row>
    <row r="151">
      <c r="A151" s="621" t="n">
        <v>149</v>
      </c>
      <c r="B151" s="309" t="n">
        <v>1245</v>
      </c>
      <c r="C151" s="309" t="n">
        <v>1245</v>
      </c>
      <c r="D151" s="309" t="inlineStr"/>
      <c r="E151" s="309" t="inlineStr"/>
      <c r="F151" s="309" t="inlineStr"/>
      <c r="G151" s="309" t="inlineStr"/>
      <c r="H151" s="309" t="inlineStr"/>
    </row>
    <row r="152">
      <c r="A152" s="621" t="n">
        <v>150</v>
      </c>
      <c r="B152" s="309" t="n">
        <v>1281</v>
      </c>
      <c r="C152" s="309" t="n">
        <v>1281</v>
      </c>
      <c r="D152" s="309" t="inlineStr"/>
      <c r="E152" s="309" t="inlineStr"/>
      <c r="F152" s="309" t="inlineStr"/>
      <c r="G152" s="309" t="inlineStr"/>
      <c r="H152" s="309" t="inlineStr"/>
    </row>
    <row r="153">
      <c r="A153" s="621" t="n">
        <v>151</v>
      </c>
      <c r="B153" s="309" t="n">
        <v>1481</v>
      </c>
      <c r="C153" s="309" t="n">
        <v>1481</v>
      </c>
      <c r="D153" s="309" t="inlineStr"/>
      <c r="E153" s="309" t="inlineStr"/>
      <c r="F153" s="309" t="inlineStr"/>
      <c r="G153" s="309" t="inlineStr"/>
      <c r="H153" s="309" t="inlineStr"/>
    </row>
    <row r="154">
      <c r="A154" s="621" t="n">
        <v>152</v>
      </c>
      <c r="B154" s="309" t="n">
        <v>1491</v>
      </c>
      <c r="C154" s="309" t="n">
        <v>1491</v>
      </c>
      <c r="D154" s="309" t="inlineStr"/>
      <c r="E154" s="309" t="inlineStr"/>
      <c r="F154" s="309" t="inlineStr"/>
      <c r="G154" s="309" t="inlineStr"/>
      <c r="H154" s="309" t="inlineStr"/>
    </row>
    <row r="155">
      <c r="A155" s="621" t="n">
        <v>153</v>
      </c>
      <c r="B155" s="309" t="n">
        <v>1509</v>
      </c>
      <c r="C155" s="309" t="n">
        <v>1509</v>
      </c>
      <c r="D155" s="309" t="inlineStr"/>
      <c r="E155" s="309" t="inlineStr"/>
      <c r="F155" s="309" t="inlineStr"/>
      <c r="G155" s="309" t="inlineStr"/>
      <c r="H155" s="309" t="inlineStr"/>
    </row>
    <row r="156">
      <c r="A156" s="621" t="n">
        <v>154</v>
      </c>
      <c r="B156" s="309" t="n">
        <v>1388</v>
      </c>
      <c r="C156" s="309" t="n">
        <v>1388</v>
      </c>
      <c r="D156" s="309" t="inlineStr"/>
      <c r="E156" s="309" t="inlineStr"/>
      <c r="F156" s="309" t="inlineStr"/>
      <c r="G156" s="309" t="inlineStr"/>
      <c r="H156" s="309" t="inlineStr"/>
    </row>
    <row r="157">
      <c r="A157" s="621" t="n">
        <v>155</v>
      </c>
      <c r="B157" s="309" t="n">
        <v>1373</v>
      </c>
      <c r="C157" s="309" t="n">
        <v>1373</v>
      </c>
      <c r="D157" s="309" t="inlineStr"/>
      <c r="E157" s="309" t="inlineStr"/>
      <c r="F157" s="309" t="inlineStr"/>
      <c r="G157" s="309" t="inlineStr"/>
      <c r="H157" s="309" t="inlineStr"/>
    </row>
    <row r="158">
      <c r="A158" s="621" t="n">
        <v>156</v>
      </c>
      <c r="B158" s="309" t="n">
        <v>1529</v>
      </c>
      <c r="C158" s="309" t="n">
        <v>1529</v>
      </c>
      <c r="D158" s="309" t="inlineStr"/>
      <c r="E158" s="309" t="inlineStr"/>
      <c r="F158" s="309" t="inlineStr"/>
      <c r="G158" s="309" t="inlineStr"/>
      <c r="H158" s="309" t="inlineStr"/>
    </row>
    <row r="159">
      <c r="A159" s="621" t="n">
        <v>157</v>
      </c>
      <c r="B159" s="309" t="n">
        <v>1089</v>
      </c>
      <c r="C159" s="309" t="n">
        <v>1089</v>
      </c>
      <c r="D159" s="309" t="inlineStr"/>
      <c r="E159" s="309" t="inlineStr"/>
      <c r="F159" s="309" t="inlineStr"/>
      <c r="G159" s="309" t="inlineStr"/>
      <c r="H159" s="309" t="inlineStr"/>
    </row>
    <row r="160">
      <c r="A160" s="621" t="n">
        <v>158</v>
      </c>
      <c r="B160" s="309" t="n">
        <v>1073</v>
      </c>
      <c r="C160" s="309" t="n">
        <v>1073</v>
      </c>
      <c r="D160" s="309" t="inlineStr"/>
      <c r="E160" s="309" t="inlineStr"/>
      <c r="F160" s="309" t="inlineStr"/>
      <c r="G160" s="309" t="inlineStr"/>
      <c r="H160" s="309" t="inlineStr"/>
    </row>
    <row r="161">
      <c r="A161" s="621" t="n">
        <v>159</v>
      </c>
      <c r="B161" s="309" t="n">
        <v>1095</v>
      </c>
      <c r="C161" s="309" t="n">
        <v>1095</v>
      </c>
      <c r="D161" s="309" t="inlineStr"/>
      <c r="E161" s="309" t="inlineStr"/>
      <c r="F161" s="309" t="inlineStr"/>
      <c r="G161" s="309" t="inlineStr"/>
      <c r="H161" s="309" t="inlineStr"/>
    </row>
    <row r="162">
      <c r="A162" s="621" t="n">
        <v>160</v>
      </c>
      <c r="B162" s="309" t="n">
        <v>1380</v>
      </c>
      <c r="C162" s="309" t="n">
        <v>1380</v>
      </c>
      <c r="D162" s="309" t="inlineStr"/>
      <c r="E162" s="309" t="inlineStr"/>
      <c r="F162" s="309" t="inlineStr"/>
      <c r="G162" s="309" t="inlineStr"/>
      <c r="H162" s="309" t="inlineStr"/>
    </row>
    <row r="163">
      <c r="A163" s="621" t="n">
        <v>161</v>
      </c>
      <c r="B163" s="309" t="n">
        <v>1543</v>
      </c>
      <c r="C163" s="309" t="n">
        <v>1543</v>
      </c>
      <c r="D163" s="309" t="inlineStr"/>
      <c r="E163" s="309" t="inlineStr"/>
      <c r="F163" s="309" t="inlineStr"/>
      <c r="G163" s="309" t="inlineStr"/>
      <c r="H163" s="309" t="inlineStr"/>
    </row>
    <row r="164">
      <c r="A164" s="621" t="n">
        <v>162</v>
      </c>
      <c r="B164" s="309" t="n">
        <v>1602</v>
      </c>
      <c r="C164" s="309" t="n">
        <v>1602</v>
      </c>
      <c r="D164" s="309" t="inlineStr"/>
      <c r="E164" s="309" t="inlineStr"/>
      <c r="F164" s="309" t="inlineStr"/>
      <c r="G164" s="309" t="inlineStr"/>
      <c r="H164" s="309" t="inlineStr"/>
    </row>
    <row r="165">
      <c r="A165" s="621" t="n">
        <v>163</v>
      </c>
      <c r="B165" s="309" t="n">
        <v>1125</v>
      </c>
      <c r="C165" s="309" t="n">
        <v>1125</v>
      </c>
      <c r="D165" s="309" t="inlineStr"/>
      <c r="E165" s="309" t="inlineStr"/>
      <c r="F165" s="309" t="inlineStr"/>
      <c r="G165" s="309" t="inlineStr"/>
      <c r="H165" s="309" t="inlineStr"/>
    </row>
    <row r="166">
      <c r="A166" s="621" t="n">
        <v>164</v>
      </c>
      <c r="B166" s="309" t="n">
        <v>1116</v>
      </c>
      <c r="C166" s="309" t="n">
        <v>1116</v>
      </c>
      <c r="D166" s="309" t="inlineStr"/>
      <c r="E166" s="309" t="inlineStr"/>
      <c r="F166" s="309" t="inlineStr"/>
      <c r="G166" s="309" t="inlineStr"/>
      <c r="H166" s="309" t="inlineStr"/>
    </row>
    <row r="167">
      <c r="A167" s="621" t="n">
        <v>165</v>
      </c>
      <c r="B167" s="309" t="n">
        <v>1126</v>
      </c>
      <c r="C167" s="309" t="n">
        <v>1126</v>
      </c>
      <c r="D167" s="309" t="inlineStr"/>
      <c r="E167" s="309" t="inlineStr"/>
      <c r="F167" s="309" t="inlineStr"/>
      <c r="G167" s="309" t="inlineStr"/>
      <c r="H167" s="309" t="inlineStr"/>
    </row>
    <row r="168">
      <c r="A168" s="621" t="n">
        <v>166</v>
      </c>
      <c r="B168" s="309" t="n">
        <v>1329</v>
      </c>
      <c r="C168" s="309" t="n">
        <v>1329</v>
      </c>
      <c r="D168" s="309" t="inlineStr"/>
      <c r="E168" s="309" t="inlineStr"/>
      <c r="F168" s="309" t="inlineStr"/>
      <c r="G168" s="309" t="inlineStr"/>
      <c r="H168" s="309" t="inlineStr"/>
    </row>
    <row r="169">
      <c r="A169" s="621" t="n">
        <v>167</v>
      </c>
      <c r="B169" s="309" t="n">
        <v>1197</v>
      </c>
      <c r="C169" s="309" t="n">
        <v>1197</v>
      </c>
      <c r="D169" s="309" t="inlineStr"/>
      <c r="E169" s="309" t="inlineStr"/>
      <c r="F169" s="309" t="inlineStr"/>
      <c r="G169" s="309" t="inlineStr"/>
      <c r="H169" s="309" t="inlineStr"/>
    </row>
    <row r="170">
      <c r="A170" s="621" t="n">
        <v>168</v>
      </c>
      <c r="B170" s="309" t="n">
        <v>1359</v>
      </c>
      <c r="C170" s="309" t="n">
        <v>1359</v>
      </c>
      <c r="D170" s="309" t="inlineStr"/>
      <c r="E170" s="309" t="inlineStr"/>
      <c r="F170" s="309" t="inlineStr"/>
      <c r="G170" s="309" t="inlineStr"/>
      <c r="H170" s="309" t="inlineStr"/>
    </row>
    <row r="171">
      <c r="A171" s="621" t="n">
        <v>169</v>
      </c>
      <c r="B171" s="309" t="n">
        <v>924</v>
      </c>
      <c r="C171" s="309" t="n">
        <v>924</v>
      </c>
      <c r="D171" s="309" t="inlineStr"/>
      <c r="E171" s="309" t="inlineStr"/>
      <c r="F171" s="309" t="inlineStr"/>
      <c r="G171" s="309" t="inlineStr"/>
      <c r="H171" s="309" t="inlineStr"/>
    </row>
    <row r="172">
      <c r="A172" s="621" t="n">
        <v>170</v>
      </c>
      <c r="B172" s="309" t="n">
        <v>883</v>
      </c>
      <c r="C172" s="309" t="n">
        <v>883</v>
      </c>
      <c r="D172" s="309" t="inlineStr"/>
      <c r="E172" s="309" t="inlineStr"/>
      <c r="F172" s="309" t="inlineStr"/>
      <c r="G172" s="309" t="inlineStr"/>
      <c r="H172" s="309" t="inlineStr"/>
    </row>
    <row r="173">
      <c r="A173" s="621" t="n">
        <v>171</v>
      </c>
      <c r="B173" s="309" t="n">
        <v>997</v>
      </c>
      <c r="C173" s="309" t="n">
        <v>997</v>
      </c>
      <c r="D173" s="309" t="inlineStr"/>
      <c r="E173" s="309" t="inlineStr"/>
      <c r="F173" s="309" t="inlineStr"/>
      <c r="G173" s="309" t="inlineStr"/>
      <c r="H173" s="309" t="inlineStr"/>
    </row>
    <row r="174">
      <c r="A174" s="621" t="n">
        <v>172</v>
      </c>
      <c r="B174" s="309" t="n">
        <v>1100</v>
      </c>
      <c r="C174" s="309" t="n">
        <v>1100</v>
      </c>
      <c r="D174" s="309" t="inlineStr"/>
      <c r="E174" s="309" t="inlineStr"/>
      <c r="F174" s="309" t="inlineStr"/>
      <c r="G174" s="309" t="inlineStr"/>
      <c r="H174" s="309" t="inlineStr"/>
    </row>
    <row r="175">
      <c r="A175" s="621" t="n">
        <v>173</v>
      </c>
      <c r="B175" s="309" t="n">
        <v>1200</v>
      </c>
      <c r="C175" s="309" t="n">
        <v>1200</v>
      </c>
      <c r="D175" s="309" t="inlineStr"/>
      <c r="E175" s="309" t="inlineStr"/>
      <c r="F175" s="309" t="inlineStr"/>
      <c r="G175" s="309" t="inlineStr"/>
      <c r="H175" s="309" t="inlineStr"/>
    </row>
    <row r="176">
      <c r="A176" s="621" t="n">
        <v>174</v>
      </c>
      <c r="B176" s="309" t="n">
        <v>1060</v>
      </c>
      <c r="C176" s="309" t="n">
        <v>1060</v>
      </c>
      <c r="D176" s="309" t="inlineStr"/>
      <c r="E176" s="309" t="inlineStr"/>
      <c r="F176" s="309" t="inlineStr"/>
      <c r="G176" s="309" t="inlineStr"/>
      <c r="H176" s="309" t="inlineStr"/>
    </row>
    <row r="177">
      <c r="A177" s="621" t="n">
        <v>175</v>
      </c>
      <c r="B177" s="309" t="n">
        <v>1040</v>
      </c>
      <c r="C177" s="309" t="n">
        <v>1040</v>
      </c>
      <c r="D177" s="309" t="inlineStr"/>
      <c r="E177" s="309" t="inlineStr"/>
      <c r="F177" s="309" t="inlineStr"/>
      <c r="G177" s="309" t="inlineStr"/>
      <c r="H177" s="309" t="inlineStr"/>
    </row>
    <row r="178">
      <c r="A178" s="621" t="n">
        <v>176</v>
      </c>
      <c r="B178" s="309" t="n">
        <v>850</v>
      </c>
      <c r="C178" s="309" t="n">
        <v>850</v>
      </c>
      <c r="D178" s="309" t="inlineStr"/>
      <c r="E178" s="309" t="inlineStr"/>
      <c r="F178" s="309" t="inlineStr"/>
      <c r="G178" s="309" t="inlineStr"/>
      <c r="H178" s="309" t="inlineStr"/>
    </row>
    <row r="179">
      <c r="A179" s="621" t="n">
        <v>177</v>
      </c>
      <c r="B179" s="309" t="n">
        <v>1000</v>
      </c>
      <c r="C179" s="309" t="n">
        <v>1000</v>
      </c>
      <c r="D179" s="309" t="inlineStr"/>
      <c r="E179" s="309" t="inlineStr"/>
      <c r="F179" s="309" t="inlineStr"/>
      <c r="G179" s="309" t="inlineStr"/>
      <c r="H179" s="309" t="inlineStr"/>
    </row>
    <row r="180">
      <c r="A180" s="621" t="n">
        <v>178</v>
      </c>
      <c r="B180" s="309" t="n">
        <v>1005</v>
      </c>
      <c r="C180" s="309" t="n">
        <v>1005</v>
      </c>
      <c r="D180" s="309" t="inlineStr"/>
      <c r="E180" s="309" t="inlineStr"/>
      <c r="F180" s="309" t="inlineStr"/>
      <c r="G180" s="309" t="inlineStr"/>
      <c r="H180" s="309" t="inlineStr"/>
    </row>
    <row r="181">
      <c r="A181" s="621" t="n">
        <v>179</v>
      </c>
      <c r="B181" s="309" t="n">
        <v>1010</v>
      </c>
      <c r="C181" s="309" t="n">
        <v>1010</v>
      </c>
      <c r="D181" s="309" t="inlineStr"/>
      <c r="E181" s="309" t="inlineStr"/>
      <c r="F181" s="309" t="inlineStr"/>
      <c r="G181" s="309" t="inlineStr"/>
      <c r="H181" s="309" t="inlineStr"/>
    </row>
    <row r="182">
      <c r="A182" s="621" t="n">
        <v>180</v>
      </c>
      <c r="B182" s="309" t="n">
        <v>1486</v>
      </c>
      <c r="C182" s="309" t="n">
        <v>1486</v>
      </c>
      <c r="D182" s="309" t="inlineStr"/>
      <c r="E182" s="309" t="inlineStr"/>
      <c r="F182" s="309" t="inlineStr"/>
      <c r="G182" s="309" t="inlineStr"/>
      <c r="H182" s="309" t="inlineStr"/>
    </row>
    <row r="183">
      <c r="A183" s="621" t="n">
        <v>181</v>
      </c>
      <c r="B183" s="309" t="n">
        <v>1430</v>
      </c>
      <c r="C183" s="309" t="n">
        <v>1430</v>
      </c>
      <c r="D183" s="309" t="inlineStr"/>
      <c r="E183" s="309" t="inlineStr"/>
      <c r="F183" s="309" t="inlineStr"/>
      <c r="G183" s="309" t="inlineStr"/>
      <c r="H183" s="309" t="inlineStr"/>
    </row>
    <row r="184">
      <c r="A184" s="621" t="n">
        <v>182</v>
      </c>
      <c r="B184" s="309" t="n">
        <v>1205</v>
      </c>
      <c r="C184" s="309" t="n">
        <v>1205</v>
      </c>
      <c r="D184" s="309" t="inlineStr"/>
      <c r="E184" s="309" t="inlineStr"/>
      <c r="F184" s="309" t="inlineStr"/>
      <c r="G184" s="309" t="inlineStr"/>
      <c r="H184" s="309" t="inlineStr"/>
    </row>
    <row r="185">
      <c r="A185" s="621" t="n">
        <v>183</v>
      </c>
      <c r="B185" s="309" t="n">
        <v>1202</v>
      </c>
      <c r="C185" s="309" t="n">
        <v>1202</v>
      </c>
      <c r="D185" s="309" t="inlineStr"/>
      <c r="E185" s="309" t="inlineStr"/>
      <c r="F185" s="309" t="inlineStr"/>
      <c r="G185" s="309" t="inlineStr"/>
      <c r="H185" s="309" t="inlineStr"/>
    </row>
    <row r="186">
      <c r="A186" s="621" t="n">
        <v>184</v>
      </c>
      <c r="B186" s="309" t="n">
        <v>1032</v>
      </c>
      <c r="C186" s="309" t="n">
        <v>1032</v>
      </c>
      <c r="D186" s="309" t="inlineStr"/>
      <c r="E186" s="309" t="inlineStr"/>
      <c r="F186" s="309" t="inlineStr"/>
      <c r="G186" s="309" t="inlineStr"/>
      <c r="H186" s="309" t="inlineStr"/>
    </row>
    <row r="187">
      <c r="A187" s="621" t="n">
        <v>185</v>
      </c>
      <c r="B187" s="309" t="n">
        <v>862</v>
      </c>
      <c r="C187" s="309" t="n">
        <v>862</v>
      </c>
      <c r="D187" s="309" t="inlineStr"/>
      <c r="E187" s="309" t="inlineStr"/>
      <c r="F187" s="309" t="inlineStr"/>
      <c r="G187" s="309" t="inlineStr"/>
      <c r="H187" s="309" t="inlineStr"/>
    </row>
    <row r="188">
      <c r="A188" s="621" t="n">
        <v>186</v>
      </c>
      <c r="B188" s="309" t="n">
        <v>1513</v>
      </c>
      <c r="C188" s="309" t="n">
        <v>1513</v>
      </c>
      <c r="D188" s="309" t="inlineStr"/>
      <c r="E188" s="309" t="inlineStr"/>
      <c r="F188" s="309" t="inlineStr"/>
      <c r="G188" s="309" t="inlineStr"/>
      <c r="H188" s="309" t="inlineStr"/>
    </row>
    <row r="189">
      <c r="A189" s="621" t="n">
        <v>187</v>
      </c>
      <c r="B189" s="309" t="n">
        <v>1032</v>
      </c>
      <c r="C189" s="309" t="n">
        <v>1032</v>
      </c>
      <c r="D189" s="309" t="inlineStr"/>
      <c r="E189" s="309" t="inlineStr"/>
      <c r="F189" s="309" t="inlineStr"/>
      <c r="G189" s="309" t="inlineStr"/>
      <c r="H189" s="309" t="inlineStr"/>
    </row>
    <row r="190">
      <c r="A190" s="621" t="n">
        <v>188</v>
      </c>
      <c r="B190" s="309" t="n">
        <v>1223</v>
      </c>
      <c r="C190" s="309" t="n">
        <v>1223</v>
      </c>
      <c r="D190" s="309" t="inlineStr"/>
      <c r="E190" s="309" t="inlineStr"/>
      <c r="F190" s="309" t="inlineStr"/>
      <c r="G190" s="309" t="inlineStr"/>
      <c r="H190" s="309" t="inlineStr"/>
    </row>
    <row r="191">
      <c r="A191" s="621" t="n">
        <v>189</v>
      </c>
      <c r="B191" s="309" t="n">
        <v>1433</v>
      </c>
      <c r="C191" s="309" t="n">
        <v>1433</v>
      </c>
      <c r="D191" s="309" t="inlineStr"/>
      <c r="E191" s="309" t="inlineStr"/>
      <c r="F191" s="309" t="inlineStr"/>
      <c r="G191" s="309" t="inlineStr"/>
      <c r="H191" s="309" t="inlineStr"/>
    </row>
    <row r="192">
      <c r="A192" s="621" t="n">
        <v>190</v>
      </c>
      <c r="B192" s="309" t="n">
        <v>1279</v>
      </c>
      <c r="C192" s="309" t="n">
        <v>1279</v>
      </c>
      <c r="D192" s="309" t="inlineStr"/>
      <c r="E192" s="309" t="inlineStr"/>
      <c r="F192" s="309" t="inlineStr"/>
      <c r="G192" s="309" t="inlineStr"/>
      <c r="H192" s="309" t="inlineStr"/>
    </row>
    <row r="193">
      <c r="A193" s="621" t="n">
        <v>191</v>
      </c>
      <c r="B193" s="309" t="n">
        <v>1477</v>
      </c>
      <c r="C193" s="309" t="n">
        <v>1477</v>
      </c>
      <c r="D193" s="309" t="inlineStr"/>
      <c r="E193" s="309" t="inlineStr"/>
      <c r="F193" s="309" t="inlineStr"/>
      <c r="G193" s="309" t="inlineStr"/>
      <c r="H193" s="309" t="inlineStr"/>
    </row>
    <row r="194">
      <c r="A194" s="621" t="n">
        <v>192</v>
      </c>
      <c r="B194" s="309" t="n">
        <v>1497</v>
      </c>
      <c r="C194" s="309" t="n">
        <v>1497</v>
      </c>
      <c r="D194" s="309" t="inlineStr"/>
      <c r="E194" s="309" t="inlineStr"/>
      <c r="F194" s="309" t="inlineStr"/>
      <c r="G194" s="309" t="inlineStr"/>
      <c r="H194" s="309" t="inlineStr"/>
    </row>
    <row r="195">
      <c r="A195" s="621" t="n">
        <v>193</v>
      </c>
      <c r="B195" s="309" t="n">
        <v>1086</v>
      </c>
      <c r="C195" s="309" t="n">
        <v>1086</v>
      </c>
      <c r="D195" s="309" t="inlineStr"/>
      <c r="E195" s="309" t="inlineStr"/>
      <c r="F195" s="309" t="inlineStr"/>
      <c r="G195" s="309" t="inlineStr"/>
      <c r="H195" s="309" t="inlineStr"/>
    </row>
    <row r="196">
      <c r="A196" s="621" t="n">
        <v>194</v>
      </c>
      <c r="B196" s="309" t="n">
        <v>1046</v>
      </c>
      <c r="C196" s="309" t="n">
        <v>1046</v>
      </c>
      <c r="D196" s="309" t="inlineStr"/>
      <c r="E196" s="309" t="inlineStr"/>
      <c r="F196" s="309" t="inlineStr"/>
      <c r="G196" s="309" t="inlineStr"/>
      <c r="H196" s="309" t="inlineStr"/>
    </row>
    <row r="197">
      <c r="A197" s="621" t="n">
        <v>195</v>
      </c>
      <c r="B197" s="309" t="n">
        <v>1223</v>
      </c>
      <c r="C197" s="309" t="n">
        <v>1223</v>
      </c>
      <c r="D197" s="309" t="inlineStr"/>
      <c r="E197" s="309" t="inlineStr"/>
      <c r="F197" s="309" t="inlineStr"/>
      <c r="G197" s="309" t="inlineStr"/>
      <c r="H197" s="309" t="inlineStr"/>
    </row>
    <row r="198">
      <c r="A198" s="621" t="n">
        <v>196</v>
      </c>
      <c r="B198" s="309" t="n">
        <v>1062</v>
      </c>
      <c r="C198" s="309" t="n">
        <v>1062</v>
      </c>
      <c r="D198" s="309" t="inlineStr"/>
      <c r="E198" s="309" t="inlineStr"/>
      <c r="F198" s="309" t="inlineStr"/>
      <c r="G198" s="309" t="inlineStr"/>
      <c r="H198" s="309" t="inlineStr"/>
    </row>
    <row r="199">
      <c r="A199" s="621" t="n">
        <v>197</v>
      </c>
      <c r="B199" s="309" t="n">
        <v>1594</v>
      </c>
      <c r="C199" s="309" t="n">
        <v>1594</v>
      </c>
      <c r="D199" s="309" t="inlineStr"/>
      <c r="E199" s="309" t="inlineStr"/>
      <c r="F199" s="309" t="inlineStr"/>
      <c r="G199" s="309" t="inlineStr"/>
      <c r="H199" s="309" t="inlineStr"/>
    </row>
    <row r="200">
      <c r="A200" s="621" t="n">
        <v>198</v>
      </c>
      <c r="B200" s="309" t="n">
        <v>1329</v>
      </c>
      <c r="C200" s="309" t="n">
        <v>1329</v>
      </c>
      <c r="D200" s="309" t="inlineStr"/>
      <c r="E200" s="309" t="inlineStr"/>
      <c r="F200" s="309" t="inlineStr"/>
      <c r="G200" s="309" t="inlineStr"/>
      <c r="H200" s="309" t="inlineStr"/>
    </row>
    <row r="201">
      <c r="A201" s="621" t="n">
        <v>199</v>
      </c>
      <c r="B201" s="309" t="n">
        <v>1078</v>
      </c>
      <c r="C201" s="309" t="n">
        <v>1078</v>
      </c>
      <c r="D201" s="309" t="inlineStr"/>
      <c r="E201" s="309" t="inlineStr"/>
      <c r="F201" s="309" t="inlineStr"/>
      <c r="G201" s="309" t="inlineStr"/>
      <c r="H201" s="309" t="inlineStr"/>
    </row>
    <row r="202">
      <c r="A202" s="621" t="n">
        <v>200</v>
      </c>
      <c r="B202" s="309" t="n">
        <v>1013</v>
      </c>
      <c r="C202" s="309" t="n">
        <v>1013</v>
      </c>
      <c r="D202" s="309" t="inlineStr"/>
      <c r="E202" s="309" t="inlineStr"/>
      <c r="F202" s="309" t="inlineStr"/>
      <c r="G202" s="309" t="inlineStr"/>
      <c r="H202" s="309" t="inlineStr"/>
    </row>
    <row r="203">
      <c r="A203" s="621" t="n">
        <v>201</v>
      </c>
      <c r="B203" s="309" t="n">
        <v>1008</v>
      </c>
      <c r="C203" s="309" t="n">
        <v>1008</v>
      </c>
      <c r="D203" s="309" t="inlineStr"/>
      <c r="E203" s="309" t="inlineStr"/>
      <c r="F203" s="309" t="inlineStr"/>
      <c r="G203" s="309" t="inlineStr"/>
      <c r="H203" s="309" t="inlineStr"/>
    </row>
    <row r="204">
      <c r="A204" s="621" t="n">
        <v>202</v>
      </c>
      <c r="B204" s="309" t="n">
        <v>1340</v>
      </c>
      <c r="C204" s="309" t="n">
        <v>1340</v>
      </c>
      <c r="D204" s="309" t="inlineStr"/>
      <c r="E204" s="309" t="inlineStr"/>
      <c r="F204" s="309" t="inlineStr"/>
      <c r="G204" s="309" t="inlineStr"/>
      <c r="H204" s="309" t="inlineStr"/>
    </row>
    <row r="205">
      <c r="A205" s="621" t="n">
        <v>203</v>
      </c>
      <c r="B205" s="309" t="n">
        <v>1094</v>
      </c>
      <c r="C205" s="309" t="n">
        <v>1094</v>
      </c>
      <c r="D205" s="309" t="inlineStr"/>
      <c r="E205" s="309" t="inlineStr"/>
      <c r="F205" s="309" t="inlineStr"/>
      <c r="G205" s="309" t="inlineStr"/>
      <c r="H205" s="309" t="inlineStr"/>
    </row>
    <row r="206">
      <c r="A206" s="621" t="n">
        <v>204</v>
      </c>
      <c r="B206" s="309" t="n">
        <v>887</v>
      </c>
      <c r="C206" s="309" t="n">
        <v>887</v>
      </c>
      <c r="D206" s="309" t="inlineStr"/>
      <c r="E206" s="309" t="inlineStr"/>
      <c r="F206" s="309" t="inlineStr"/>
      <c r="G206" s="309" t="inlineStr"/>
      <c r="H206" s="309" t="inlineStr"/>
    </row>
    <row r="207">
      <c r="A207" s="621" t="n">
        <v>205</v>
      </c>
      <c r="B207" s="309" t="n">
        <v>1179</v>
      </c>
      <c r="C207" s="309" t="n">
        <v>1179</v>
      </c>
      <c r="D207" s="309" t="inlineStr"/>
      <c r="E207" s="309" t="inlineStr"/>
      <c r="F207" s="309" t="inlineStr"/>
      <c r="G207" s="309" t="inlineStr"/>
      <c r="H207" s="309" t="inlineStr"/>
    </row>
    <row r="208">
      <c r="A208" s="621" t="n">
        <v>206</v>
      </c>
      <c r="B208" s="309" t="n">
        <v>1144</v>
      </c>
      <c r="C208" s="309" t="n">
        <v>1144</v>
      </c>
      <c r="D208" s="309" t="inlineStr"/>
      <c r="E208" s="309" t="inlineStr"/>
      <c r="F208" s="309" t="inlineStr"/>
      <c r="G208" s="309" t="inlineStr"/>
      <c r="H208" s="309" t="inlineStr"/>
    </row>
    <row r="209">
      <c r="A209" s="621" t="n">
        <v>207</v>
      </c>
      <c r="B209" s="309" t="n">
        <v>1010</v>
      </c>
      <c r="C209" s="309" t="n">
        <v>1010</v>
      </c>
      <c r="D209" s="309" t="inlineStr"/>
      <c r="E209" s="309" t="inlineStr"/>
      <c r="F209" s="309" t="inlineStr"/>
      <c r="G209" s="309" t="inlineStr"/>
      <c r="H209" s="309" t="inlineStr"/>
    </row>
    <row r="210">
      <c r="A210" s="621" t="n">
        <v>208</v>
      </c>
      <c r="B210" s="309" t="n">
        <v>848</v>
      </c>
      <c r="C210" s="309" t="n">
        <v>848</v>
      </c>
      <c r="D210" s="309" t="inlineStr"/>
      <c r="E210" s="309" t="inlineStr"/>
      <c r="F210" s="309" t="inlineStr"/>
      <c r="G210" s="309" t="inlineStr"/>
      <c r="H210" s="309" t="inlineStr"/>
    </row>
    <row r="211">
      <c r="A211" s="621" t="n">
        <v>209</v>
      </c>
      <c r="B211" s="309" t="n">
        <v>1438</v>
      </c>
      <c r="C211" s="309" t="n">
        <v>1438</v>
      </c>
      <c r="D211" s="309" t="inlineStr"/>
      <c r="E211" s="309" t="inlineStr"/>
      <c r="F211" s="309" t="inlineStr"/>
      <c r="G211" s="309" t="inlineStr"/>
      <c r="H211" s="309" t="inlineStr"/>
    </row>
    <row r="212">
      <c r="A212" s="621" t="n">
        <v>210</v>
      </c>
      <c r="B212" s="309" t="n">
        <v>1130</v>
      </c>
      <c r="C212" s="309" t="n">
        <v>1130</v>
      </c>
      <c r="D212" s="309" t="inlineStr"/>
      <c r="E212" s="309" t="inlineStr"/>
      <c r="F212" s="309" t="inlineStr"/>
      <c r="G212" s="309" t="inlineStr"/>
      <c r="H212" s="309" t="inlineStr"/>
    </row>
    <row r="213">
      <c r="A213" s="621" t="n">
        <v>211</v>
      </c>
      <c r="B213" s="309" t="n">
        <v>980</v>
      </c>
      <c r="C213" s="309" t="n">
        <v>980</v>
      </c>
      <c r="D213" s="309" t="inlineStr"/>
      <c r="E213" s="309" t="inlineStr"/>
      <c r="F213" s="309" t="inlineStr"/>
      <c r="G213" s="309" t="inlineStr"/>
      <c r="H213" s="309" t="inlineStr"/>
    </row>
    <row r="214">
      <c r="A214" s="621" t="n">
        <v>212</v>
      </c>
      <c r="B214" s="309" t="n">
        <v>830</v>
      </c>
      <c r="C214" s="309" t="n">
        <v>830</v>
      </c>
      <c r="D214" s="309" t="inlineStr"/>
      <c r="E214" s="309" t="inlineStr"/>
      <c r="F214" s="309" t="inlineStr"/>
      <c r="G214" s="309" t="inlineStr"/>
      <c r="H214" s="309" t="inlineStr"/>
    </row>
    <row r="215">
      <c r="A215" s="621" t="n">
        <v>213</v>
      </c>
      <c r="B215" s="309" t="n">
        <v>1111.1</v>
      </c>
      <c r="C215" s="309" t="n">
        <v>1111.1</v>
      </c>
      <c r="D215" s="309" t="inlineStr"/>
      <c r="E215" s="309" t="inlineStr"/>
      <c r="F215" s="309" t="inlineStr"/>
      <c r="G215" s="309" t="inlineStr"/>
      <c r="H215" s="309" t="inlineStr"/>
    </row>
    <row r="216">
      <c r="A216" s="621" t="n">
        <v>214</v>
      </c>
      <c r="B216" s="309" t="n">
        <v>1089.9</v>
      </c>
      <c r="C216" s="309" t="n">
        <v>1089.9</v>
      </c>
      <c r="D216" s="309" t="inlineStr"/>
      <c r="E216" s="309" t="inlineStr"/>
      <c r="F216" s="309" t="inlineStr"/>
      <c r="G216" s="309" t="inlineStr"/>
      <c r="H216" s="309" t="inlineStr"/>
    </row>
    <row r="217">
      <c r="A217" s="621" t="n">
        <v>215</v>
      </c>
      <c r="B217" s="309" t="n">
        <v>1085.7</v>
      </c>
      <c r="C217" s="309" t="n">
        <v>1085.7</v>
      </c>
      <c r="D217" s="309" t="inlineStr"/>
      <c r="E217" s="309" t="inlineStr"/>
      <c r="F217" s="309" t="inlineStr"/>
      <c r="G217" s="309" t="inlineStr"/>
      <c r="H217" s="309" t="inlineStr"/>
    </row>
    <row r="218">
      <c r="A218" s="621" t="n">
        <v>216</v>
      </c>
      <c r="B218" s="309" t="n">
        <v>1105.1</v>
      </c>
      <c r="C218" s="309" t="n">
        <v>1105.1</v>
      </c>
      <c r="D218" s="309" t="inlineStr"/>
      <c r="E218" s="309" t="inlineStr"/>
      <c r="F218" s="309" t="inlineStr"/>
      <c r="G218" s="309" t="inlineStr"/>
      <c r="H218" s="309" t="inlineStr"/>
    </row>
    <row r="219">
      <c r="A219" s="621" t="n">
        <v>217</v>
      </c>
      <c r="B219" s="309" t="n">
        <v>805</v>
      </c>
      <c r="C219" s="309" t="n">
        <v>805</v>
      </c>
      <c r="D219" s="309" t="inlineStr"/>
      <c r="E219" s="309" t="inlineStr"/>
      <c r="F219" s="309" t="inlineStr"/>
      <c r="G219" s="309" t="inlineStr"/>
      <c r="H219" s="309" t="inlineStr"/>
    </row>
    <row r="220">
      <c r="A220" s="621" t="n">
        <v>218</v>
      </c>
      <c r="B220" s="309" t="n">
        <v>823</v>
      </c>
      <c r="C220" s="309" t="n">
        <v>823</v>
      </c>
      <c r="D220" s="309" t="inlineStr"/>
      <c r="E220" s="309" t="inlineStr"/>
      <c r="F220" s="309" t="inlineStr"/>
      <c r="G220" s="309" t="inlineStr"/>
      <c r="H220" s="309" t="inlineStr"/>
    </row>
    <row r="221">
      <c r="A221" s="621" t="n">
        <v>219</v>
      </c>
      <c r="B221" s="309" t="n">
        <v>935</v>
      </c>
      <c r="C221" s="309" t="n">
        <v>935</v>
      </c>
      <c r="D221" s="309" t="inlineStr"/>
      <c r="E221" s="309" t="inlineStr"/>
      <c r="F221" s="309" t="inlineStr"/>
      <c r="G221" s="309" t="inlineStr"/>
      <c r="H221" s="309" t="inlineStr"/>
    </row>
    <row r="222">
      <c r="A222" s="621" t="n">
        <v>220</v>
      </c>
      <c r="B222" s="309" t="n">
        <v>957</v>
      </c>
      <c r="C222" s="309" t="n">
        <v>957</v>
      </c>
      <c r="D222" s="309" t="inlineStr"/>
      <c r="E222" s="309" t="inlineStr"/>
      <c r="F222" s="309" t="inlineStr"/>
      <c r="G222" s="309" t="inlineStr"/>
      <c r="H222" s="309" t="inlineStr"/>
    </row>
    <row r="223">
      <c r="A223" s="621" t="n">
        <v>221</v>
      </c>
      <c r="B223" s="309" t="n">
        <v>1196</v>
      </c>
      <c r="C223" s="309" t="n">
        <v>1196</v>
      </c>
      <c r="D223" s="309" t="inlineStr"/>
      <c r="E223" s="309" t="inlineStr"/>
      <c r="F223" s="309" t="inlineStr"/>
      <c r="G223" s="309" t="inlineStr"/>
      <c r="H223" s="309" t="inlineStr"/>
    </row>
    <row r="224">
      <c r="A224" s="621" t="n">
        <v>222</v>
      </c>
      <c r="B224" s="309" t="n">
        <v>979</v>
      </c>
      <c r="C224" s="309" t="n">
        <v>979</v>
      </c>
      <c r="D224" s="309" t="inlineStr"/>
      <c r="E224" s="309" t="inlineStr"/>
      <c r="F224" s="309" t="inlineStr"/>
      <c r="G224" s="309" t="inlineStr"/>
      <c r="H224" s="309" t="inlineStr"/>
    </row>
    <row r="225">
      <c r="A225" s="621" t="n">
        <v>223</v>
      </c>
      <c r="B225" s="309" t="n">
        <v>911</v>
      </c>
      <c r="C225" s="309" t="n">
        <v>911</v>
      </c>
      <c r="D225" s="309" t="inlineStr"/>
      <c r="E225" s="309" t="inlineStr"/>
      <c r="F225" s="309" t="inlineStr"/>
      <c r="G225" s="309" t="inlineStr"/>
      <c r="H225" s="309" t="inlineStr"/>
    </row>
    <row r="226">
      <c r="A226" s="621" t="n">
        <v>224</v>
      </c>
      <c r="B226" s="309" t="n">
        <v>1535</v>
      </c>
      <c r="C226" s="309" t="n">
        <v>1535</v>
      </c>
      <c r="D226" s="309" t="inlineStr"/>
      <c r="E226" s="309" t="inlineStr"/>
      <c r="F226" s="309" t="inlineStr"/>
      <c r="G226" s="309" t="inlineStr"/>
      <c r="H226" s="309" t="inlineStr"/>
    </row>
    <row r="227">
      <c r="A227" s="621" t="n">
        <v>225</v>
      </c>
      <c r="B227" s="309" t="n">
        <v>1303</v>
      </c>
      <c r="C227" s="309" t="n">
        <v>1303</v>
      </c>
      <c r="D227" s="309" t="inlineStr"/>
      <c r="E227" s="309" t="inlineStr"/>
      <c r="F227" s="309" t="inlineStr"/>
      <c r="G227" s="309" t="inlineStr"/>
      <c r="H227" s="309" t="inlineStr"/>
    </row>
    <row r="228">
      <c r="A228" s="621" t="n">
        <v>226</v>
      </c>
      <c r="B228" s="309" t="n">
        <v>712</v>
      </c>
      <c r="C228" s="309" t="n">
        <v>712</v>
      </c>
      <c r="D228" s="309" t="inlineStr"/>
      <c r="E228" s="309" t="inlineStr"/>
      <c r="F228" s="309" t="inlineStr"/>
      <c r="G228" s="309" t="inlineStr"/>
      <c r="H228" s="309" t="inlineStr"/>
    </row>
    <row r="229">
      <c r="A229" s="621" t="n">
        <v>227</v>
      </c>
      <c r="B229" s="309" t="n">
        <v>1166</v>
      </c>
      <c r="C229" s="309" t="n">
        <v>1166</v>
      </c>
      <c r="D229" s="309" t="inlineStr"/>
      <c r="E229" s="309" t="inlineStr"/>
      <c r="F229" s="309" t="inlineStr"/>
      <c r="G229" s="309" t="inlineStr"/>
      <c r="H229" s="309" t="inlineStr"/>
    </row>
    <row r="230">
      <c r="A230" s="621" t="n">
        <v>228</v>
      </c>
      <c r="B230" s="309" t="n">
        <v>964</v>
      </c>
      <c r="C230" s="309" t="n">
        <v>964</v>
      </c>
      <c r="D230" s="309" t="inlineStr"/>
      <c r="E230" s="309" t="inlineStr"/>
      <c r="F230" s="309" t="inlineStr"/>
      <c r="G230" s="309" t="inlineStr"/>
      <c r="H230" s="309" t="inlineStr"/>
    </row>
    <row r="231">
      <c r="A231" s="621" t="n">
        <v>229</v>
      </c>
      <c r="B231" s="309" t="n">
        <v>749</v>
      </c>
      <c r="C231" s="309" t="n">
        <v>749</v>
      </c>
      <c r="D231" s="309" t="inlineStr"/>
      <c r="E231" s="309" t="inlineStr"/>
      <c r="F231" s="309" t="inlineStr"/>
      <c r="G231" s="309" t="inlineStr"/>
      <c r="H231" s="309" t="inlineStr"/>
    </row>
    <row r="232">
      <c r="A232" s="621" t="n">
        <v>230</v>
      </c>
      <c r="B232" s="309" t="n">
        <v>813</v>
      </c>
      <c r="C232" s="309" t="n">
        <v>813</v>
      </c>
      <c r="D232" s="309" t="inlineStr"/>
      <c r="E232" s="309" t="inlineStr"/>
      <c r="F232" s="309" t="inlineStr"/>
      <c r="G232" s="309" t="inlineStr"/>
      <c r="H232" s="309" t="inlineStr"/>
    </row>
    <row r="233">
      <c r="A233" s="621" t="n">
        <v>231</v>
      </c>
      <c r="B233" s="309" t="n">
        <v>847</v>
      </c>
      <c r="C233" s="309" t="n">
        <v>847</v>
      </c>
      <c r="D233" s="309" t="inlineStr"/>
      <c r="E233" s="309" t="inlineStr"/>
      <c r="F233" s="309" t="inlineStr"/>
      <c r="G233" s="309" t="inlineStr"/>
      <c r="H233" s="309" t="inlineStr"/>
    </row>
    <row r="234">
      <c r="A234" s="621" t="n">
        <v>232</v>
      </c>
      <c r="B234" s="309" t="n">
        <v>828</v>
      </c>
      <c r="C234" s="309" t="n">
        <v>828</v>
      </c>
      <c r="D234" s="309" t="inlineStr"/>
      <c r="E234" s="309" t="inlineStr"/>
      <c r="F234" s="309" t="inlineStr"/>
      <c r="G234" s="309" t="inlineStr"/>
      <c r="H234" s="309" t="inlineStr"/>
    </row>
    <row r="235">
      <c r="A235" s="621" t="n">
        <v>233</v>
      </c>
      <c r="B235" s="309" t="n">
        <v>820</v>
      </c>
      <c r="C235" s="309" t="n">
        <v>820</v>
      </c>
      <c r="D235" s="309" t="inlineStr"/>
      <c r="E235" s="309" t="inlineStr"/>
      <c r="F235" s="309" t="inlineStr"/>
      <c r="G235" s="309" t="inlineStr"/>
      <c r="H235" s="309" t="inlineStr"/>
    </row>
    <row r="236">
      <c r="A236" s="621" t="n">
        <v>234</v>
      </c>
      <c r="B236" s="309" t="n">
        <v>816</v>
      </c>
      <c r="C236" s="309" t="n">
        <v>816</v>
      </c>
      <c r="D236" s="309" t="inlineStr"/>
      <c r="E236" s="309" t="inlineStr"/>
      <c r="F236" s="309" t="inlineStr"/>
      <c r="G236" s="309" t="inlineStr"/>
      <c r="H236" s="309" t="inlineStr"/>
    </row>
    <row r="237">
      <c r="A237" s="621" t="n">
        <v>235</v>
      </c>
      <c r="B237" s="309" t="n">
        <v>923</v>
      </c>
      <c r="C237" s="309" t="n">
        <v>923</v>
      </c>
      <c r="D237" s="309" t="inlineStr"/>
      <c r="E237" s="309" t="inlineStr"/>
      <c r="F237" s="309" t="inlineStr"/>
      <c r="G237" s="309" t="inlineStr"/>
      <c r="H237" s="309" t="inlineStr"/>
    </row>
    <row r="238">
      <c r="A238" s="621" t="n">
        <v>236</v>
      </c>
      <c r="B238" s="309" t="n">
        <v>947</v>
      </c>
      <c r="C238" s="309" t="n">
        <v>947</v>
      </c>
      <c r="D238" s="309" t="inlineStr"/>
      <c r="E238" s="309" t="inlineStr"/>
      <c r="F238" s="309" t="inlineStr"/>
      <c r="G238" s="309" t="inlineStr"/>
      <c r="H238" s="309" t="inlineStr"/>
    </row>
    <row r="239">
      <c r="A239" s="621" t="n">
        <v>237</v>
      </c>
      <c r="B239" s="309" t="n">
        <v>912</v>
      </c>
      <c r="C239" s="309" t="n">
        <v>912</v>
      </c>
      <c r="D239" s="309" t="inlineStr"/>
      <c r="E239" s="309" t="inlineStr"/>
      <c r="F239" s="309" t="inlineStr"/>
      <c r="G239" s="309" t="inlineStr"/>
      <c r="H239" s="309" t="inlineStr"/>
    </row>
    <row r="240">
      <c r="A240" s="621" t="n">
        <v>238</v>
      </c>
      <c r="B240" s="309" t="n">
        <v>1170</v>
      </c>
      <c r="C240" s="309" t="n">
        <v>1170</v>
      </c>
      <c r="D240" s="309" t="inlineStr"/>
      <c r="E240" s="309" t="inlineStr"/>
      <c r="F240" s="309" t="inlineStr"/>
      <c r="G240" s="309" t="inlineStr"/>
      <c r="H240" s="309" t="inlineStr"/>
    </row>
    <row r="241">
      <c r="A241" s="621" t="n">
        <v>239</v>
      </c>
      <c r="B241" s="309" t="n">
        <v>918</v>
      </c>
      <c r="C241" s="309" t="n">
        <v>918</v>
      </c>
      <c r="D241" s="309" t="inlineStr"/>
      <c r="E241" s="309" t="inlineStr"/>
      <c r="F241" s="309" t="inlineStr"/>
      <c r="G241" s="309" t="inlineStr"/>
      <c r="H241" s="309" t="inlineStr"/>
    </row>
    <row r="242">
      <c r="A242" s="621" t="n">
        <v>240</v>
      </c>
      <c r="B242" s="309" t="n">
        <v>940</v>
      </c>
      <c r="C242" s="309" t="n">
        <v>940</v>
      </c>
      <c r="D242" s="309" t="inlineStr"/>
      <c r="E242" s="309" t="inlineStr"/>
      <c r="F242" s="309" t="inlineStr"/>
      <c r="G242" s="309" t="inlineStr"/>
      <c r="H242" s="309" t="inlineStr"/>
    </row>
    <row r="243">
      <c r="A243" s="621" t="n">
        <v>241</v>
      </c>
      <c r="B243" s="309" t="n">
        <v>875</v>
      </c>
      <c r="C243" s="309" t="n">
        <v>875</v>
      </c>
      <c r="D243" s="309" t="inlineStr"/>
      <c r="E243" s="309" t="inlineStr"/>
      <c r="F243" s="309" t="inlineStr"/>
      <c r="G243" s="309" t="inlineStr"/>
      <c r="H243" s="309" t="inlineStr"/>
    </row>
    <row r="244">
      <c r="A244" s="621" t="n">
        <v>242</v>
      </c>
      <c r="B244" s="309" t="n">
        <v>1282</v>
      </c>
      <c r="C244" s="309" t="n">
        <v>1282</v>
      </c>
      <c r="D244" s="309" t="inlineStr"/>
      <c r="E244" s="309" t="inlineStr"/>
      <c r="F244" s="309" t="inlineStr"/>
      <c r="G244" s="309" t="inlineStr"/>
      <c r="H244" s="309" t="inlineStr"/>
    </row>
    <row r="245">
      <c r="A245" s="621" t="n">
        <v>243</v>
      </c>
      <c r="B245" s="309" t="n">
        <v>1329</v>
      </c>
      <c r="C245" s="309" t="n">
        <v>1329</v>
      </c>
      <c r="D245" s="309" t="inlineStr"/>
      <c r="E245" s="309" t="inlineStr"/>
      <c r="F245" s="309" t="inlineStr"/>
      <c r="G245" s="309" t="inlineStr"/>
      <c r="H245" s="309" t="inlineStr"/>
    </row>
    <row r="246">
      <c r="A246" s="621" t="n">
        <v>244</v>
      </c>
      <c r="B246" s="309" t="n">
        <v>1021</v>
      </c>
      <c r="C246" s="309" t="n">
        <v>1021</v>
      </c>
      <c r="D246" s="309" t="inlineStr"/>
      <c r="E246" s="309" t="inlineStr"/>
      <c r="F246" s="309" t="inlineStr"/>
      <c r="G246" s="309" t="inlineStr"/>
      <c r="H246" s="309" t="inlineStr"/>
    </row>
    <row r="247">
      <c r="A247" s="621" t="n">
        <v>245</v>
      </c>
      <c r="B247" s="309" t="n">
        <v>973</v>
      </c>
      <c r="C247" s="309" t="n">
        <v>973</v>
      </c>
      <c r="D247" s="309" t="inlineStr"/>
      <c r="E247" s="309" t="inlineStr"/>
      <c r="F247" s="309" t="inlineStr"/>
      <c r="G247" s="309" t="inlineStr"/>
      <c r="H247" s="309" t="inlineStr"/>
    </row>
    <row r="248">
      <c r="A248" s="621" t="n">
        <v>246</v>
      </c>
      <c r="B248" s="309" t="n">
        <v>837</v>
      </c>
      <c r="C248" s="309" t="n">
        <v>837</v>
      </c>
      <c r="D248" s="309" t="inlineStr"/>
      <c r="E248" s="309" t="inlineStr"/>
      <c r="F248" s="309" t="inlineStr"/>
      <c r="G248" s="309" t="inlineStr"/>
      <c r="H248" s="309" t="inlineStr"/>
    </row>
    <row r="249">
      <c r="A249" s="621" t="n">
        <v>247</v>
      </c>
      <c r="B249" s="309" t="n">
        <v>841</v>
      </c>
      <c r="C249" s="309" t="n">
        <v>841</v>
      </c>
      <c r="D249" s="309" t="inlineStr"/>
      <c r="E249" s="309" t="inlineStr"/>
      <c r="F249" s="309" t="inlineStr"/>
      <c r="G249" s="309" t="inlineStr"/>
      <c r="H249" s="309" t="inlineStr"/>
    </row>
    <row r="250">
      <c r="A250" s="621" t="n">
        <v>248</v>
      </c>
      <c r="B250" s="309" t="n">
        <v>878</v>
      </c>
      <c r="C250" s="309" t="n">
        <v>878</v>
      </c>
      <c r="D250" s="309" t="inlineStr"/>
      <c r="E250" s="309" t="inlineStr"/>
      <c r="F250" s="309" t="inlineStr"/>
      <c r="G250" s="309" t="inlineStr"/>
      <c r="H250" s="309" t="inlineStr"/>
    </row>
    <row r="251">
      <c r="A251" s="621" t="n">
        <v>249</v>
      </c>
      <c r="B251" s="309" t="n">
        <v>890</v>
      </c>
      <c r="C251" s="309" t="n">
        <v>890</v>
      </c>
      <c r="D251" s="309" t="inlineStr"/>
      <c r="E251" s="309" t="inlineStr"/>
      <c r="F251" s="309" t="inlineStr"/>
      <c r="G251" s="309" t="inlineStr"/>
      <c r="H251" s="309" t="inlineStr"/>
    </row>
    <row r="252">
      <c r="A252" s="621" t="n">
        <v>250</v>
      </c>
      <c r="B252" s="309" t="n">
        <v>1067</v>
      </c>
      <c r="C252" s="309" t="n">
        <v>1067</v>
      </c>
      <c r="D252" s="309" t="inlineStr"/>
      <c r="E252" s="309" t="inlineStr"/>
      <c r="F252" s="309" t="inlineStr"/>
      <c r="G252" s="309" t="inlineStr"/>
      <c r="H252" s="309" t="inlineStr"/>
    </row>
    <row r="253">
      <c r="A253" s="621" t="n">
        <v>251</v>
      </c>
      <c r="B253" s="309" t="n">
        <v>1082</v>
      </c>
      <c r="C253" s="309" t="n">
        <v>1082</v>
      </c>
      <c r="D253" s="309" t="inlineStr"/>
      <c r="E253" s="309" t="inlineStr"/>
      <c r="F253" s="309" t="inlineStr"/>
      <c r="G253" s="309" t="inlineStr"/>
      <c r="H253" s="309" t="inlineStr"/>
    </row>
    <row r="254">
      <c r="A254" s="621" t="n">
        <v>252</v>
      </c>
      <c r="B254" s="309" t="n">
        <v>1099.467839884368</v>
      </c>
      <c r="C254" s="309" t="n">
        <v>1099.467839884368</v>
      </c>
      <c r="D254" s="309" t="inlineStr"/>
      <c r="E254" s="309" t="inlineStr"/>
      <c r="F254" s="309" t="inlineStr"/>
      <c r="G254" s="309" t="inlineStr"/>
      <c r="H254" s="309" t="inlineStr"/>
    </row>
    <row r="255">
      <c r="A255" s="621" t="n">
        <v>253</v>
      </c>
      <c r="B255" s="309" t="n">
        <v>1119</v>
      </c>
      <c r="C255" s="309" t="n">
        <v>1119</v>
      </c>
      <c r="D255" s="309" t="inlineStr"/>
      <c r="E255" s="309" t="inlineStr"/>
      <c r="F255" s="309" t="inlineStr"/>
      <c r="G255" s="309" t="inlineStr"/>
      <c r="H255" s="309" t="inlineStr"/>
    </row>
    <row r="256">
      <c r="A256" s="621" t="n">
        <v>254</v>
      </c>
      <c r="B256" s="309" t="n">
        <v>1141</v>
      </c>
      <c r="C256" s="309" t="n">
        <v>1141</v>
      </c>
      <c r="D256" s="309" t="inlineStr"/>
      <c r="E256" s="309" t="inlineStr"/>
      <c r="F256" s="309" t="inlineStr"/>
      <c r="G256" s="309" t="inlineStr"/>
      <c r="H256" s="309" t="inlineStr"/>
    </row>
    <row r="257">
      <c r="A257" s="621" t="n">
        <v>255</v>
      </c>
      <c r="B257" s="309" t="n">
        <v>1240</v>
      </c>
      <c r="C257" s="309" t="n">
        <v>1240</v>
      </c>
      <c r="D257" s="309" t="inlineStr"/>
      <c r="E257" s="309" t="inlineStr"/>
      <c r="F257" s="309" t="inlineStr"/>
      <c r="G257" s="309" t="inlineStr"/>
      <c r="H257" s="309" t="inlineStr"/>
    </row>
    <row r="258">
      <c r="A258" s="621" t="n">
        <v>256</v>
      </c>
      <c r="B258" s="309" t="n">
        <v>1240</v>
      </c>
      <c r="C258" s="309" t="n">
        <v>1240</v>
      </c>
      <c r="D258" s="309" t="inlineStr"/>
      <c r="E258" s="309" t="inlineStr"/>
      <c r="F258" s="309" t="inlineStr"/>
      <c r="G258" s="309" t="inlineStr"/>
      <c r="H258" s="309" t="inlineStr"/>
    </row>
    <row r="259">
      <c r="A259" s="621" t="n">
        <v>257</v>
      </c>
      <c r="B259" s="309" t="n">
        <v>1234</v>
      </c>
      <c r="C259" s="309" t="n">
        <v>1234</v>
      </c>
      <c r="D259" s="309" t="inlineStr"/>
      <c r="E259" s="309" t="inlineStr"/>
      <c r="F259" s="309" t="inlineStr"/>
      <c r="G259" s="309" t="inlineStr"/>
      <c r="H259" s="309" t="inlineStr"/>
    </row>
    <row r="260">
      <c r="A260" s="621" t="n">
        <v>258</v>
      </c>
      <c r="B260" s="309" t="n">
        <v>1224</v>
      </c>
      <c r="C260" s="309" t="n">
        <v>1224</v>
      </c>
      <c r="D260" s="309" t="inlineStr"/>
      <c r="E260" s="309" t="inlineStr"/>
      <c r="F260" s="309" t="inlineStr"/>
      <c r="G260" s="309" t="inlineStr"/>
      <c r="H260" s="309" t="inlineStr"/>
    </row>
    <row r="261">
      <c r="A261" s="621" t="n">
        <v>259</v>
      </c>
      <c r="B261" s="309" t="n">
        <v>1346</v>
      </c>
      <c r="C261" s="309" t="n">
        <v>1346</v>
      </c>
      <c r="D261" s="309" t="inlineStr"/>
      <c r="E261" s="309" t="inlineStr"/>
      <c r="F261" s="309" t="inlineStr"/>
      <c r="G261" s="309" t="inlineStr"/>
      <c r="H261" s="309" t="inlineStr"/>
    </row>
    <row r="262">
      <c r="A262" s="621" t="n">
        <v>260</v>
      </c>
      <c r="B262" s="309" t="n">
        <v>1360</v>
      </c>
      <c r="C262" s="309" t="n">
        <v>1360</v>
      </c>
      <c r="D262" s="309" t="inlineStr"/>
      <c r="E262" s="309" t="inlineStr"/>
      <c r="F262" s="309" t="inlineStr"/>
      <c r="G262" s="309" t="inlineStr"/>
      <c r="H262" s="309" t="inlineStr"/>
    </row>
    <row r="263">
      <c r="A263" s="621" t="n">
        <v>261</v>
      </c>
      <c r="B263" s="309" t="n">
        <v>1302</v>
      </c>
      <c r="C263" s="309" t="n">
        <v>1302</v>
      </c>
      <c r="D263" s="309" t="inlineStr"/>
      <c r="E263" s="309" t="inlineStr"/>
      <c r="F263" s="309" t="inlineStr"/>
      <c r="G263" s="309" t="inlineStr"/>
      <c r="H263" s="309" t="inlineStr"/>
    </row>
    <row r="264">
      <c r="A264" s="621" t="n">
        <v>262</v>
      </c>
      <c r="B264" s="309" t="n">
        <v>1262</v>
      </c>
      <c r="C264" s="309" t="n">
        <v>1262</v>
      </c>
      <c r="D264" s="309" t="inlineStr"/>
      <c r="E264" s="309" t="inlineStr"/>
      <c r="F264" s="309" t="inlineStr"/>
      <c r="G264" s="309" t="inlineStr"/>
      <c r="H264" s="309" t="inlineStr"/>
    </row>
    <row r="265">
      <c r="A265" s="621" t="n">
        <v>263</v>
      </c>
      <c r="B265" s="309" t="n">
        <v>1142</v>
      </c>
      <c r="C265" s="309" t="n">
        <v>1142</v>
      </c>
      <c r="D265" s="309" t="inlineStr"/>
      <c r="E265" s="309" t="inlineStr"/>
      <c r="F265" s="309" t="inlineStr"/>
      <c r="G265" s="309" t="inlineStr"/>
      <c r="H265" s="309" t="inlineStr"/>
    </row>
    <row r="266">
      <c r="A266" s="621" t="n">
        <v>264</v>
      </c>
      <c r="B266" s="309" t="n">
        <v>1391</v>
      </c>
      <c r="C266" s="309" t="n">
        <v>1391</v>
      </c>
      <c r="D266" s="309" t="inlineStr"/>
      <c r="E266" s="309" t="inlineStr"/>
      <c r="F266" s="309" t="inlineStr"/>
      <c r="G266" s="309" t="inlineStr"/>
      <c r="H266" s="309" t="inlineStr"/>
    </row>
    <row r="267">
      <c r="A267" s="621" t="n">
        <v>265</v>
      </c>
      <c r="B267" s="309" t="n">
        <v>1169</v>
      </c>
      <c r="C267" s="309" t="n">
        <v>1169</v>
      </c>
      <c r="D267" s="309" t="inlineStr"/>
      <c r="E267" s="309" t="inlineStr"/>
      <c r="F267" s="309" t="inlineStr"/>
      <c r="G267" s="309" t="inlineStr"/>
      <c r="H267" s="309" t="inlineStr"/>
    </row>
    <row r="268">
      <c r="A268" s="621" t="n">
        <v>266</v>
      </c>
      <c r="B268" s="309" t="n">
        <v>1333</v>
      </c>
      <c r="C268" s="309" t="n">
        <v>1333</v>
      </c>
      <c r="D268" s="309" t="inlineStr"/>
      <c r="E268" s="309" t="inlineStr"/>
      <c r="F268" s="309" t="inlineStr"/>
      <c r="G268" s="309" t="inlineStr"/>
      <c r="H268" s="309" t="inlineStr"/>
    </row>
    <row r="269">
      <c r="A269" s="621" t="n">
        <v>267</v>
      </c>
      <c r="B269" s="309" t="n">
        <v>1246</v>
      </c>
      <c r="C269" s="309" t="n">
        <v>1246</v>
      </c>
      <c r="D269" s="309" t="inlineStr"/>
      <c r="E269" s="309" t="inlineStr"/>
      <c r="F269" s="309" t="inlineStr"/>
      <c r="G269" s="309" t="inlineStr"/>
      <c r="H269" s="309" t="inlineStr"/>
    </row>
    <row r="270">
      <c r="A270" s="621" t="n">
        <v>268</v>
      </c>
      <c r="B270" s="309" t="n">
        <v>1076</v>
      </c>
      <c r="C270" s="309" t="n">
        <v>1076</v>
      </c>
      <c r="D270" s="309" t="inlineStr"/>
      <c r="E270" s="309" t="inlineStr"/>
      <c r="F270" s="309" t="inlineStr"/>
      <c r="G270" s="309" t="inlineStr"/>
      <c r="H270" s="309" t="inlineStr"/>
    </row>
    <row r="271">
      <c r="A271" s="621" t="n">
        <v>269</v>
      </c>
      <c r="B271" s="309" t="n">
        <v>1036</v>
      </c>
      <c r="C271" s="309" t="n">
        <v>1036</v>
      </c>
      <c r="D271" s="309" t="inlineStr"/>
      <c r="E271" s="309" t="inlineStr"/>
      <c r="F271" s="309" t="inlineStr"/>
      <c r="G271" s="309" t="inlineStr"/>
      <c r="H271" s="309" t="inlineStr"/>
    </row>
    <row r="272">
      <c r="A272" s="621" t="n">
        <v>270</v>
      </c>
      <c r="B272" s="309" t="n">
        <v>1011</v>
      </c>
      <c r="C272" s="309" t="n">
        <v>1011</v>
      </c>
      <c r="D272" s="309" t="inlineStr"/>
      <c r="E272" s="309" t="inlineStr"/>
      <c r="F272" s="309" t="inlineStr"/>
      <c r="G272" s="309" t="inlineStr"/>
      <c r="H272" s="309" t="inlineStr"/>
    </row>
    <row r="273">
      <c r="A273" s="621" t="n">
        <v>271</v>
      </c>
      <c r="B273" s="309" t="n">
        <v>1023.5</v>
      </c>
      <c r="C273" s="309" t="n">
        <v>1023.5</v>
      </c>
      <c r="D273" s="309" t="inlineStr"/>
      <c r="E273" s="309" t="inlineStr"/>
      <c r="F273" s="309" t="inlineStr"/>
      <c r="G273" s="309" t="inlineStr"/>
      <c r="H273" s="309" t="inlineStr"/>
    </row>
    <row r="274">
      <c r="A274" s="621" t="n">
        <v>272</v>
      </c>
      <c r="B274" s="309" t="n">
        <v>1520</v>
      </c>
      <c r="C274" s="309" t="n">
        <v>1520</v>
      </c>
      <c r="D274" s="309" t="inlineStr"/>
      <c r="E274" s="309" t="inlineStr"/>
      <c r="F274" s="309" t="inlineStr"/>
      <c r="G274" s="309" t="inlineStr"/>
      <c r="H274" s="309" t="inlineStr"/>
    </row>
    <row r="275">
      <c r="A275" s="621" t="n">
        <v>273</v>
      </c>
      <c r="B275" s="309" t="n">
        <v>1263</v>
      </c>
      <c r="C275" s="309" t="n">
        <v>1263</v>
      </c>
      <c r="D275" s="309" t="inlineStr"/>
      <c r="E275" s="309" t="inlineStr"/>
      <c r="F275" s="309" t="inlineStr"/>
      <c r="G275" s="309" t="inlineStr"/>
      <c r="H275" s="309" t="inlineStr"/>
    </row>
    <row r="276">
      <c r="A276" s="621" t="n">
        <v>274</v>
      </c>
      <c r="B276" s="309" t="n">
        <v>1075</v>
      </c>
      <c r="C276" s="309" t="n">
        <v>1075</v>
      </c>
      <c r="D276" s="309" t="inlineStr"/>
      <c r="E276" s="309" t="inlineStr"/>
      <c r="F276" s="309" t="inlineStr"/>
      <c r="G276" s="309" t="inlineStr"/>
      <c r="H276" s="309" t="inlineStr"/>
    </row>
    <row r="277">
      <c r="A277" s="621" t="n">
        <v>275</v>
      </c>
      <c r="B277" s="309" t="n">
        <v>862</v>
      </c>
      <c r="C277" s="309" t="n">
        <v>862</v>
      </c>
      <c r="D277" s="309" t="inlineStr"/>
      <c r="E277" s="309" t="inlineStr"/>
      <c r="F277" s="309" t="inlineStr"/>
      <c r="G277" s="309" t="inlineStr"/>
      <c r="H277" s="309" t="inlineStr"/>
    </row>
    <row r="278">
      <c r="A278" s="621" t="n">
        <v>276</v>
      </c>
      <c r="B278" s="309" t="n">
        <v>956</v>
      </c>
      <c r="C278" s="309" t="n">
        <v>956</v>
      </c>
      <c r="D278" s="309" t="inlineStr"/>
      <c r="E278" s="309" t="inlineStr"/>
      <c r="F278" s="309" t="inlineStr"/>
      <c r="G278" s="309" t="inlineStr"/>
      <c r="H278" s="309" t="inlineStr"/>
    </row>
    <row r="279">
      <c r="A279" s="621" t="n">
        <v>277</v>
      </c>
      <c r="B279" s="309" t="n">
        <v>936</v>
      </c>
      <c r="C279" s="309" t="n">
        <v>936</v>
      </c>
      <c r="D279" s="309" t="inlineStr"/>
      <c r="E279" s="309" t="inlineStr"/>
      <c r="F279" s="309" t="inlineStr"/>
      <c r="G279" s="309" t="inlineStr"/>
      <c r="H279" s="309" t="inlineStr"/>
    </row>
    <row r="280">
      <c r="A280" s="621" t="n">
        <v>278</v>
      </c>
      <c r="B280" s="309" t="n">
        <v>1296.8</v>
      </c>
      <c r="C280" s="309" t="n">
        <v>1296.8</v>
      </c>
      <c r="D280" s="309" t="inlineStr"/>
      <c r="E280" s="309" t="inlineStr"/>
      <c r="F280" s="309" t="inlineStr"/>
      <c r="G280" s="309" t="inlineStr"/>
      <c r="H280" s="309" t="inlineStr"/>
    </row>
    <row r="281">
      <c r="A281" s="621" t="n">
        <v>279</v>
      </c>
      <c r="B281" s="309" t="n">
        <v>1296.8</v>
      </c>
      <c r="C281" s="309" t="n">
        <v>1296.8</v>
      </c>
      <c r="D281" s="309" t="inlineStr"/>
      <c r="E281" s="309" t="inlineStr"/>
      <c r="F281" s="309" t="inlineStr"/>
      <c r="G281" s="309" t="inlineStr"/>
      <c r="H281" s="309" t="inlineStr"/>
    </row>
    <row r="282">
      <c r="A282" s="621" t="n">
        <v>280</v>
      </c>
      <c r="B282" s="309" t="n">
        <v>1295.5</v>
      </c>
      <c r="C282" s="309" t="n">
        <v>1295.5</v>
      </c>
      <c r="D282" s="309" t="inlineStr"/>
      <c r="E282" s="309" t="inlineStr"/>
      <c r="F282" s="309" t="inlineStr"/>
      <c r="G282" s="309" t="inlineStr"/>
      <c r="H282" s="309" t="inlineStr"/>
    </row>
    <row r="283">
      <c r="A283" s="621" t="n">
        <v>281</v>
      </c>
      <c r="B283" s="309" t="n">
        <v>1266.558303886926</v>
      </c>
      <c r="C283" s="309" t="n">
        <v>1266.558303886926</v>
      </c>
      <c r="D283" s="309" t="inlineStr"/>
      <c r="E283" s="309" t="inlineStr"/>
      <c r="F283" s="309" t="inlineStr"/>
      <c r="G283" s="309" t="inlineStr"/>
      <c r="H283" s="309" t="inlineStr"/>
    </row>
    <row r="284">
      <c r="A284" s="621" t="n">
        <v>282</v>
      </c>
      <c r="B284" s="309" t="n">
        <v>1271.045248868778</v>
      </c>
      <c r="C284" s="309" t="n">
        <v>1271.045248868778</v>
      </c>
      <c r="D284" s="309" t="inlineStr"/>
      <c r="E284" s="309" t="inlineStr"/>
      <c r="F284" s="309" t="inlineStr"/>
      <c r="G284" s="309" t="inlineStr"/>
      <c r="H284" s="309" t="inlineStr"/>
    </row>
    <row r="285">
      <c r="A285" s="621" t="n">
        <v>283</v>
      </c>
      <c r="B285" s="309" t="n">
        <v>1258.882211538461</v>
      </c>
      <c r="C285" s="309" t="n">
        <v>1258.882211538461</v>
      </c>
      <c r="D285" s="309" t="inlineStr"/>
      <c r="E285" s="309" t="inlineStr"/>
      <c r="F285" s="309" t="inlineStr"/>
      <c r="G285" s="309" t="inlineStr"/>
      <c r="H285" s="309" t="inlineStr"/>
    </row>
    <row r="286">
      <c r="A286" s="621" t="n">
        <v>284</v>
      </c>
      <c r="B286" s="309" t="n">
        <v>1258.882211538461</v>
      </c>
      <c r="C286" s="309" t="n">
        <v>1258.882211538461</v>
      </c>
      <c r="D286" s="309" t="inlineStr"/>
      <c r="E286" s="309" t="inlineStr"/>
      <c r="F286" s="309" t="inlineStr"/>
      <c r="G286" s="309" t="inlineStr"/>
      <c r="H286" s="309" t="inlineStr"/>
    </row>
    <row r="287">
      <c r="A287" s="621" t="n">
        <v>285</v>
      </c>
      <c r="B287" s="309" t="n">
        <v>1205.216666666667</v>
      </c>
      <c r="C287" s="309" t="n">
        <v>1205.216666666667</v>
      </c>
      <c r="D287" s="309" t="inlineStr"/>
      <c r="E287" s="309" t="inlineStr"/>
      <c r="F287" s="309" t="inlineStr"/>
      <c r="G287" s="309" t="inlineStr"/>
      <c r="H287" s="309" t="inlineStr"/>
    </row>
    <row r="288">
      <c r="A288" s="621" t="n">
        <v>286</v>
      </c>
      <c r="B288" s="309" t="n">
        <v>1205.216666666667</v>
      </c>
      <c r="C288" s="309" t="n">
        <v>1205.216666666667</v>
      </c>
      <c r="D288" s="309" t="inlineStr"/>
      <c r="E288" s="309" t="inlineStr"/>
      <c r="F288" s="309" t="inlineStr"/>
      <c r="G288" s="309" t="inlineStr"/>
      <c r="H288" s="309" t="inlineStr"/>
    </row>
    <row r="289">
      <c r="A289" s="621" t="n">
        <v>287</v>
      </c>
      <c r="B289" s="309" t="n">
        <v>1205.21875</v>
      </c>
      <c r="C289" s="309" t="n">
        <v>1205.21875</v>
      </c>
      <c r="D289" s="309" t="inlineStr"/>
      <c r="E289" s="309" t="inlineStr"/>
      <c r="F289" s="309" t="inlineStr"/>
      <c r="G289" s="309" t="inlineStr"/>
      <c r="H289" s="309" t="inlineStr"/>
    </row>
    <row r="290">
      <c r="A290" s="621" t="n">
        <v>288</v>
      </c>
      <c r="B290" s="309" t="n">
        <v>1176.643109540636</v>
      </c>
      <c r="C290" s="309" t="n">
        <v>1176.643109540636</v>
      </c>
      <c r="D290" s="309" t="inlineStr"/>
      <c r="E290" s="309" t="inlineStr"/>
      <c r="F290" s="309" t="inlineStr"/>
      <c r="G290" s="309" t="inlineStr"/>
      <c r="H290" s="309" t="inlineStr"/>
    </row>
    <row r="291">
      <c r="A291" s="621" t="n">
        <v>289</v>
      </c>
      <c r="B291" s="309" t="n">
        <v>1173.199095022624</v>
      </c>
      <c r="C291" s="309" t="n">
        <v>1173.199095022624</v>
      </c>
      <c r="D291" s="309" t="inlineStr"/>
      <c r="E291" s="309" t="inlineStr"/>
      <c r="F291" s="309" t="inlineStr"/>
      <c r="G291" s="309" t="inlineStr"/>
      <c r="H291" s="309" t="inlineStr"/>
    </row>
    <row r="292">
      <c r="A292" s="621" t="n">
        <v>290</v>
      </c>
      <c r="B292" s="309" t="n">
        <v>1165.112980769231</v>
      </c>
      <c r="C292" s="309" t="n">
        <v>1165.112980769231</v>
      </c>
      <c r="D292" s="309" t="inlineStr"/>
      <c r="E292" s="309" t="inlineStr"/>
      <c r="F292" s="309" t="inlineStr"/>
      <c r="G292" s="309" t="inlineStr"/>
      <c r="H292" s="309" t="inlineStr"/>
    </row>
    <row r="293">
      <c r="A293" s="621" t="n">
        <v>291</v>
      </c>
      <c r="B293" s="309" t="n">
        <v>1165.11298076923</v>
      </c>
      <c r="C293" s="309" t="n">
        <v>1165.11298076923</v>
      </c>
      <c r="D293" s="309" t="inlineStr"/>
      <c r="E293" s="309" t="inlineStr"/>
      <c r="F293" s="309" t="inlineStr"/>
      <c r="G293" s="309" t="inlineStr"/>
      <c r="H293" s="309" t="inlineStr"/>
    </row>
    <row r="294">
      <c r="A294" s="621" t="n">
        <v>292</v>
      </c>
      <c r="B294" s="309" t="n">
        <v>1113.633333333333</v>
      </c>
      <c r="C294" s="309" t="n">
        <v>1113.633333333333</v>
      </c>
      <c r="D294" s="309" t="inlineStr"/>
      <c r="E294" s="309" t="inlineStr"/>
      <c r="F294" s="309" t="inlineStr"/>
      <c r="G294" s="309" t="inlineStr"/>
      <c r="H294" s="309" t="inlineStr"/>
    </row>
    <row r="295">
      <c r="A295" s="621" t="n">
        <v>293</v>
      </c>
      <c r="B295" s="309" t="n">
        <v>1113.633333333333</v>
      </c>
      <c r="C295" s="309" t="n">
        <v>1113.633333333333</v>
      </c>
      <c r="D295" s="309" t="inlineStr"/>
      <c r="E295" s="309" t="inlineStr"/>
      <c r="F295" s="309" t="inlineStr"/>
      <c r="G295" s="309" t="inlineStr"/>
      <c r="H295" s="309" t="inlineStr"/>
    </row>
    <row r="296">
      <c r="A296" s="621" t="n">
        <v>294</v>
      </c>
      <c r="B296" s="309" t="n">
        <v>1114.9375</v>
      </c>
      <c r="C296" s="309" t="n">
        <v>1114.9375</v>
      </c>
      <c r="D296" s="309" t="inlineStr"/>
      <c r="E296" s="309" t="inlineStr"/>
      <c r="F296" s="309" t="inlineStr"/>
      <c r="G296" s="309" t="inlineStr"/>
      <c r="H296" s="309" t="inlineStr"/>
    </row>
    <row r="297">
      <c r="A297" s="621" t="n">
        <v>295</v>
      </c>
      <c r="B297" s="309" t="n">
        <v>1086.727915194346</v>
      </c>
      <c r="C297" s="309" t="n">
        <v>1086.727915194346</v>
      </c>
      <c r="D297" s="309" t="inlineStr"/>
      <c r="E297" s="309" t="inlineStr"/>
      <c r="F297" s="309" t="inlineStr"/>
      <c r="G297" s="309" t="inlineStr"/>
      <c r="H297" s="309" t="inlineStr"/>
    </row>
    <row r="298">
      <c r="A298" s="621" t="n">
        <v>296</v>
      </c>
      <c r="B298" s="309" t="n">
        <v>1005</v>
      </c>
      <c r="C298" s="309" t="n">
        <v>1005</v>
      </c>
      <c r="D298" s="309" t="inlineStr"/>
      <c r="E298" s="309" t="inlineStr"/>
      <c r="F298" s="309" t="inlineStr"/>
      <c r="G298" s="309" t="inlineStr"/>
      <c r="H298" s="309" t="inlineStr"/>
    </row>
    <row r="299">
      <c r="A299" s="621" t="n">
        <v>297</v>
      </c>
      <c r="B299" s="309" t="n">
        <v>1071.34375</v>
      </c>
      <c r="C299" s="309" t="n">
        <v>1071.34375</v>
      </c>
      <c r="D299" s="309" t="inlineStr"/>
      <c r="E299" s="309" t="inlineStr"/>
      <c r="F299" s="309" t="inlineStr"/>
      <c r="G299" s="309" t="inlineStr"/>
      <c r="H299" s="309" t="inlineStr"/>
    </row>
    <row r="300">
      <c r="A300" s="621" t="n">
        <v>298</v>
      </c>
      <c r="B300" s="309" t="n">
        <v>1071.34375</v>
      </c>
      <c r="C300" s="309" t="n">
        <v>1071.34375</v>
      </c>
      <c r="D300" s="309" t="inlineStr"/>
      <c r="E300" s="309" t="inlineStr"/>
      <c r="F300" s="309" t="inlineStr"/>
      <c r="G300" s="309" t="inlineStr"/>
      <c r="H300" s="309" t="inlineStr"/>
    </row>
    <row r="301">
      <c r="A301" s="621" t="n">
        <v>299</v>
      </c>
      <c r="B301" s="309" t="n">
        <v>1022.05</v>
      </c>
      <c r="C301" s="309" t="n">
        <v>1022.05</v>
      </c>
      <c r="D301" s="309" t="inlineStr"/>
      <c r="E301" s="309" t="inlineStr"/>
      <c r="F301" s="309" t="inlineStr"/>
      <c r="G301" s="309" t="inlineStr"/>
      <c r="H301" s="309" t="inlineStr"/>
    </row>
    <row r="302">
      <c r="A302" s="621" t="n">
        <v>300</v>
      </c>
      <c r="B302" s="309" t="n">
        <v>1022.05</v>
      </c>
      <c r="C302" s="309" t="n">
        <v>1022.05</v>
      </c>
      <c r="D302" s="309" t="inlineStr"/>
      <c r="E302" s="309" t="inlineStr"/>
      <c r="F302" s="309" t="inlineStr"/>
      <c r="G302" s="309" t="inlineStr"/>
      <c r="H302" s="309" t="inlineStr"/>
    </row>
    <row r="303">
      <c r="A303" s="621" t="n">
        <v>301</v>
      </c>
      <c r="B303" s="309" t="n">
        <v>1024.65625</v>
      </c>
      <c r="C303" s="309" t="n">
        <v>1024.65625</v>
      </c>
      <c r="D303" s="309" t="inlineStr"/>
      <c r="E303" s="309" t="inlineStr"/>
      <c r="F303" s="309" t="inlineStr"/>
      <c r="G303" s="309" t="inlineStr"/>
      <c r="H303" s="309" t="inlineStr"/>
    </row>
    <row r="304">
      <c r="A304" s="621" t="n">
        <v>302</v>
      </c>
      <c r="B304" s="309" t="n">
        <v>996.8127208480566</v>
      </c>
      <c r="C304" s="309" t="n">
        <v>996.8127208480566</v>
      </c>
      <c r="D304" s="309" t="inlineStr"/>
      <c r="E304" s="309" t="inlineStr"/>
      <c r="F304" s="309" t="inlineStr"/>
      <c r="G304" s="309" t="inlineStr"/>
      <c r="H304" s="309" t="inlineStr"/>
    </row>
    <row r="305">
      <c r="A305" s="621" t="n">
        <v>303</v>
      </c>
      <c r="B305" s="309" t="n">
        <v>977.5067873303165</v>
      </c>
      <c r="C305" s="309" t="n">
        <v>977.5067873303165</v>
      </c>
      <c r="D305" s="309" t="inlineStr"/>
      <c r="E305" s="309" t="inlineStr"/>
      <c r="F305" s="309" t="inlineStr"/>
      <c r="G305" s="309" t="inlineStr"/>
      <c r="H305" s="309" t="inlineStr"/>
    </row>
    <row r="306">
      <c r="A306" s="621" t="n">
        <v>304</v>
      </c>
      <c r="B306" s="309" t="n">
        <v>977.5745192307693</v>
      </c>
      <c r="C306" s="309" t="n">
        <v>977.5745192307693</v>
      </c>
      <c r="D306" s="309" t="inlineStr"/>
      <c r="E306" s="309" t="inlineStr"/>
      <c r="F306" s="309" t="inlineStr"/>
      <c r="G306" s="309" t="inlineStr"/>
      <c r="H306" s="309" t="inlineStr"/>
    </row>
    <row r="307">
      <c r="A307" s="621" t="n">
        <v>305</v>
      </c>
      <c r="B307" s="309" t="n">
        <v>977.5745192307688</v>
      </c>
      <c r="C307" s="309" t="n">
        <v>977.5745192307688</v>
      </c>
      <c r="D307" s="309" t="inlineStr"/>
      <c r="E307" s="309" t="inlineStr"/>
      <c r="F307" s="309" t="inlineStr"/>
      <c r="G307" s="309" t="inlineStr"/>
      <c r="H307" s="309" t="inlineStr"/>
    </row>
    <row r="308">
      <c r="A308" s="621" t="n">
        <v>306</v>
      </c>
      <c r="B308" s="309" t="n">
        <v>930.4666666666669</v>
      </c>
      <c r="C308" s="309" t="n">
        <v>930.4666666666669</v>
      </c>
      <c r="D308" s="309" t="inlineStr"/>
      <c r="E308" s="309" t="inlineStr"/>
      <c r="F308" s="309" t="inlineStr"/>
      <c r="G308" s="309" t="inlineStr"/>
      <c r="H308" s="309" t="inlineStr"/>
    </row>
    <row r="309">
      <c r="A309" s="621" t="n">
        <v>307</v>
      </c>
      <c r="B309" s="309" t="n">
        <v>930.4666666666669</v>
      </c>
      <c r="C309" s="309" t="n">
        <v>930.4666666666669</v>
      </c>
      <c r="D309" s="309" t="inlineStr"/>
      <c r="E309" s="309" t="inlineStr"/>
      <c r="F309" s="309" t="inlineStr"/>
      <c r="G309" s="309" t="inlineStr"/>
      <c r="H309" s="309" t="inlineStr"/>
    </row>
    <row r="310">
      <c r="A310" s="621" t="n">
        <v>308</v>
      </c>
      <c r="B310" s="309" t="n">
        <v>934.3750000000002</v>
      </c>
      <c r="C310" s="309" t="n">
        <v>934.3750000000002</v>
      </c>
      <c r="D310" s="309" t="inlineStr"/>
      <c r="E310" s="309" t="inlineStr"/>
      <c r="F310" s="309" t="inlineStr"/>
      <c r="G310" s="309" t="inlineStr"/>
      <c r="H310" s="309" t="inlineStr"/>
    </row>
    <row r="311">
      <c r="A311" s="621" t="n">
        <v>309</v>
      </c>
      <c r="B311" s="309" t="n">
        <v>906.8975265017668</v>
      </c>
      <c r="C311" s="309" t="n">
        <v>906.8975265017668</v>
      </c>
      <c r="D311" s="309" t="inlineStr"/>
      <c r="E311" s="309" t="inlineStr"/>
      <c r="F311" s="309" t="inlineStr"/>
      <c r="G311" s="309" t="inlineStr"/>
      <c r="H311" s="309" t="inlineStr"/>
    </row>
    <row r="312">
      <c r="A312" s="621" t="n">
        <v>310</v>
      </c>
      <c r="B312" s="309" t="n">
        <v>879.6606334841626</v>
      </c>
      <c r="C312" s="309" t="n">
        <v>879.6606334841626</v>
      </c>
      <c r="D312" s="309" t="inlineStr"/>
      <c r="E312" s="309" t="inlineStr"/>
      <c r="F312" s="309" t="inlineStr"/>
      <c r="G312" s="309" t="inlineStr"/>
      <c r="H312" s="309" t="inlineStr"/>
    </row>
    <row r="313">
      <c r="A313" s="621" t="n">
        <v>311</v>
      </c>
      <c r="B313" s="309" t="n">
        <v>883.8052884615386</v>
      </c>
      <c r="C313" s="309" t="n">
        <v>883.8052884615386</v>
      </c>
      <c r="D313" s="309" t="inlineStr"/>
      <c r="E313" s="309" t="inlineStr"/>
      <c r="F313" s="309" t="inlineStr"/>
      <c r="G313" s="309" t="inlineStr"/>
      <c r="H313" s="309" t="inlineStr"/>
    </row>
    <row r="314">
      <c r="A314" s="621" t="n">
        <v>312</v>
      </c>
      <c r="B314" s="309" t="n">
        <v>883.8052884615381</v>
      </c>
      <c r="C314" s="309" t="n">
        <v>883.8052884615381</v>
      </c>
      <c r="D314" s="309" t="inlineStr"/>
      <c r="E314" s="309" t="inlineStr"/>
      <c r="F314" s="309" t="inlineStr"/>
      <c r="G314" s="309" t="inlineStr"/>
      <c r="H314" s="309" t="inlineStr"/>
    </row>
    <row r="315">
      <c r="A315" s="621" t="n">
        <v>313</v>
      </c>
      <c r="B315" s="309" t="n">
        <v>1293.827993254637</v>
      </c>
      <c r="C315" s="309" t="n">
        <v>1293.827993254637</v>
      </c>
      <c r="D315" s="309" t="inlineStr"/>
      <c r="E315" s="309" t="inlineStr"/>
      <c r="F315" s="309" t="inlineStr"/>
      <c r="G315" s="309" t="inlineStr"/>
      <c r="H315" s="309" t="inlineStr"/>
    </row>
    <row r="316">
      <c r="A316" s="621" t="n">
        <v>314</v>
      </c>
      <c r="B316" s="309" t="n">
        <v>1293.827993254637</v>
      </c>
      <c r="C316" s="309" t="n">
        <v>1293.827993254637</v>
      </c>
      <c r="D316" s="309" t="inlineStr"/>
      <c r="E316" s="309" t="inlineStr"/>
      <c r="F316" s="309" t="inlineStr"/>
      <c r="G316" s="309" t="inlineStr"/>
      <c r="H316" s="309" t="inlineStr"/>
    </row>
    <row r="317">
      <c r="A317" s="621" t="n">
        <v>315</v>
      </c>
      <c r="B317" s="309" t="n">
        <v>1284.648752399232</v>
      </c>
      <c r="C317" s="309" t="n">
        <v>1284.648752399232</v>
      </c>
      <c r="D317" s="309" t="inlineStr"/>
      <c r="E317" s="309" t="inlineStr"/>
      <c r="F317" s="309" t="inlineStr"/>
      <c r="G317" s="309" t="inlineStr"/>
      <c r="H317" s="309" t="inlineStr"/>
    </row>
    <row r="318">
      <c r="A318" s="621" t="n">
        <v>316</v>
      </c>
      <c r="B318" s="309" t="n">
        <v>1304.090707964602</v>
      </c>
      <c r="C318" s="309" t="n">
        <v>1304.090707964602</v>
      </c>
      <c r="D318" s="309" t="inlineStr"/>
      <c r="E318" s="309" t="inlineStr"/>
      <c r="F318" s="309" t="inlineStr"/>
      <c r="G318" s="309" t="inlineStr"/>
      <c r="H318" s="309" t="inlineStr"/>
    </row>
    <row r="319">
      <c r="A319" s="621" t="n">
        <v>317</v>
      </c>
      <c r="B319" s="309" t="n">
        <v>1292</v>
      </c>
      <c r="C319" s="309" t="n">
        <v>1292</v>
      </c>
      <c r="D319" s="309" t="inlineStr"/>
      <c r="E319" s="309" t="inlineStr"/>
      <c r="F319" s="309" t="inlineStr"/>
      <c r="G319" s="309" t="inlineStr"/>
      <c r="H319" s="309" t="inlineStr"/>
    </row>
    <row r="320">
      <c r="A320" s="621" t="n">
        <v>318</v>
      </c>
      <c r="B320" s="309" t="n">
        <v>1263.305128205128</v>
      </c>
      <c r="C320" s="309" t="n">
        <v>1263.305128205128</v>
      </c>
      <c r="D320" s="309" t="inlineStr"/>
      <c r="E320" s="309" t="inlineStr"/>
      <c r="F320" s="309" t="inlineStr"/>
      <c r="G320" s="309" t="inlineStr"/>
      <c r="H320" s="309" t="inlineStr"/>
    </row>
    <row r="321">
      <c r="A321" s="621" t="n">
        <v>319</v>
      </c>
      <c r="B321" s="309" t="n">
        <v>1263.305128205128</v>
      </c>
      <c r="C321" s="309" t="n">
        <v>1263.305128205128</v>
      </c>
      <c r="D321" s="309" t="inlineStr"/>
      <c r="E321" s="309" t="inlineStr"/>
      <c r="F321" s="309" t="inlineStr"/>
      <c r="G321" s="309" t="inlineStr"/>
      <c r="H321" s="309" t="inlineStr"/>
    </row>
    <row r="322">
      <c r="A322" s="621" t="n">
        <v>320</v>
      </c>
      <c r="B322" s="309" t="n">
        <v>1205.145025295109</v>
      </c>
      <c r="C322" s="309" t="n">
        <v>1205.145025295109</v>
      </c>
      <c r="D322" s="309" t="inlineStr"/>
      <c r="E322" s="309" t="inlineStr"/>
      <c r="F322" s="309" t="inlineStr"/>
      <c r="G322" s="309" t="inlineStr"/>
      <c r="H322" s="309" t="inlineStr"/>
    </row>
    <row r="323">
      <c r="A323" s="621" t="n">
        <v>321</v>
      </c>
      <c r="B323" s="309" t="n">
        <v>1205.14502529511</v>
      </c>
      <c r="C323" s="309" t="n">
        <v>1205.14502529511</v>
      </c>
      <c r="D323" s="309" t="inlineStr"/>
      <c r="E323" s="309" t="inlineStr"/>
      <c r="F323" s="309" t="inlineStr"/>
      <c r="G323" s="309" t="inlineStr"/>
      <c r="H323" s="309" t="inlineStr"/>
    </row>
    <row r="324">
      <c r="A324" s="621" t="n">
        <v>322</v>
      </c>
      <c r="B324" s="309" t="n">
        <v>1196.143953934741</v>
      </c>
      <c r="C324" s="309" t="n">
        <v>1196.143953934741</v>
      </c>
      <c r="D324" s="309" t="inlineStr"/>
      <c r="E324" s="309" t="inlineStr"/>
      <c r="F324" s="309" t="inlineStr"/>
      <c r="G324" s="309" t="inlineStr"/>
      <c r="H324" s="309" t="inlineStr"/>
    </row>
    <row r="325">
      <c r="A325" s="621" t="n">
        <v>323</v>
      </c>
      <c r="B325" s="309" t="n">
        <v>1192.555309734513</v>
      </c>
      <c r="C325" s="309" t="n">
        <v>1192.555309734513</v>
      </c>
      <c r="D325" s="309" t="inlineStr"/>
      <c r="E325" s="309" t="inlineStr"/>
      <c r="F325" s="309" t="inlineStr"/>
      <c r="G325" s="309" t="inlineStr"/>
      <c r="H325" s="309" t="inlineStr"/>
    </row>
    <row r="326">
      <c r="A326" s="621" t="n">
        <v>324</v>
      </c>
      <c r="B326" s="309" t="n">
        <v>1161</v>
      </c>
      <c r="C326" s="309" t="n">
        <v>1161</v>
      </c>
      <c r="D326" s="309" t="inlineStr"/>
      <c r="E326" s="309" t="inlineStr"/>
      <c r="F326" s="309" t="inlineStr"/>
      <c r="G326" s="309" t="inlineStr"/>
      <c r="H326" s="309" t="inlineStr"/>
    </row>
    <row r="327">
      <c r="A327" s="621" t="n">
        <v>325</v>
      </c>
      <c r="B327" s="309" t="n">
        <v>1169.535897435897</v>
      </c>
      <c r="C327" s="309" t="n">
        <v>1169.535897435897</v>
      </c>
      <c r="D327" s="309" t="inlineStr"/>
      <c r="E327" s="309" t="inlineStr"/>
      <c r="F327" s="309" t="inlineStr"/>
      <c r="G327" s="309" t="inlineStr"/>
      <c r="H327" s="309" t="inlineStr"/>
    </row>
    <row r="328">
      <c r="A328" s="621" t="n">
        <v>326</v>
      </c>
      <c r="B328" s="309" t="n">
        <v>1169.535897435897</v>
      </c>
      <c r="C328" s="309" t="n">
        <v>1169.535897435897</v>
      </c>
      <c r="D328" s="309" t="inlineStr"/>
      <c r="E328" s="309" t="inlineStr"/>
      <c r="F328" s="309" t="inlineStr"/>
      <c r="G328" s="309" t="inlineStr"/>
      <c r="H328" s="309" t="inlineStr"/>
    </row>
    <row r="329">
      <c r="A329" s="621" t="n">
        <v>327</v>
      </c>
      <c r="B329" s="309" t="n">
        <v>1116.462057335582</v>
      </c>
      <c r="C329" s="309" t="n">
        <v>1116.462057335582</v>
      </c>
      <c r="D329" s="309" t="inlineStr"/>
      <c r="E329" s="309" t="inlineStr"/>
      <c r="F329" s="309" t="inlineStr"/>
      <c r="G329" s="309" t="inlineStr"/>
      <c r="H329" s="309" t="inlineStr"/>
    </row>
    <row r="330">
      <c r="A330" s="621" t="n">
        <v>328</v>
      </c>
      <c r="B330" s="309" t="n">
        <v>978</v>
      </c>
      <c r="C330" s="309" t="n">
        <v>978</v>
      </c>
      <c r="D330" s="309" t="inlineStr"/>
      <c r="E330" s="309" t="inlineStr"/>
      <c r="F330" s="309" t="inlineStr"/>
      <c r="G330" s="309" t="inlineStr"/>
      <c r="H330" s="309" t="inlineStr"/>
    </row>
    <row r="331">
      <c r="A331" s="621" t="n">
        <v>329</v>
      </c>
      <c r="B331" s="309" t="n">
        <v>1010</v>
      </c>
      <c r="C331" s="309" t="n">
        <v>1010</v>
      </c>
      <c r="D331" s="309" t="inlineStr"/>
      <c r="E331" s="309" t="inlineStr"/>
      <c r="F331" s="309" t="inlineStr"/>
      <c r="G331" s="309" t="inlineStr"/>
      <c r="H331" s="309" t="inlineStr"/>
    </row>
    <row r="332">
      <c r="A332" s="621" t="n">
        <v>330</v>
      </c>
      <c r="B332" s="309" t="n">
        <v>1035</v>
      </c>
      <c r="C332" s="309" t="n">
        <v>1035</v>
      </c>
      <c r="D332" s="309" t="inlineStr"/>
      <c r="E332" s="309" t="inlineStr"/>
      <c r="F332" s="309" t="inlineStr"/>
      <c r="G332" s="309" t="inlineStr"/>
      <c r="H332" s="309" t="inlineStr"/>
    </row>
    <row r="333">
      <c r="A333" s="621" t="n">
        <v>331</v>
      </c>
      <c r="B333" s="309" t="n">
        <v>1023</v>
      </c>
      <c r="C333" s="309" t="n">
        <v>1023</v>
      </c>
      <c r="D333" s="309" t="inlineStr"/>
      <c r="E333" s="309" t="inlineStr"/>
      <c r="F333" s="309" t="inlineStr"/>
      <c r="G333" s="309" t="inlineStr"/>
      <c r="H333" s="309" t="inlineStr"/>
    </row>
    <row r="334">
      <c r="A334" s="621" t="n">
        <v>332</v>
      </c>
      <c r="B334" s="309" t="n">
        <v>1075.766666666666</v>
      </c>
      <c r="C334" s="309" t="n">
        <v>1075.766666666666</v>
      </c>
      <c r="D334" s="309" t="inlineStr"/>
      <c r="E334" s="309" t="inlineStr"/>
      <c r="F334" s="309" t="inlineStr"/>
      <c r="G334" s="309" t="inlineStr"/>
      <c r="H334" s="309" t="inlineStr"/>
    </row>
    <row r="335">
      <c r="A335" s="621" t="n">
        <v>333</v>
      </c>
      <c r="B335" s="309" t="n">
        <v>987</v>
      </c>
      <c r="C335" s="309" t="n">
        <v>987</v>
      </c>
      <c r="D335" s="309" t="inlineStr"/>
      <c r="E335" s="309" t="inlineStr"/>
      <c r="F335" s="309" t="inlineStr"/>
      <c r="G335" s="309" t="inlineStr"/>
      <c r="H335" s="309" t="inlineStr"/>
    </row>
    <row r="336">
      <c r="A336" s="621" t="n">
        <v>334</v>
      </c>
      <c r="B336" s="309" t="n">
        <v>1027.779089376054</v>
      </c>
      <c r="C336" s="309" t="n">
        <v>1027.779089376054</v>
      </c>
      <c r="D336" s="309" t="inlineStr"/>
      <c r="E336" s="309" t="inlineStr"/>
      <c r="F336" s="309" t="inlineStr"/>
      <c r="G336" s="309" t="inlineStr"/>
      <c r="H336" s="309" t="inlineStr"/>
    </row>
    <row r="337">
      <c r="A337" s="621" t="n">
        <v>335</v>
      </c>
      <c r="B337" s="309" t="n">
        <v>1027.779089376054</v>
      </c>
      <c r="C337" s="309" t="n">
        <v>1027.779089376054</v>
      </c>
      <c r="D337" s="309" t="inlineStr"/>
      <c r="E337" s="309" t="inlineStr"/>
      <c r="F337" s="309" t="inlineStr"/>
      <c r="G337" s="309" t="inlineStr"/>
      <c r="H337" s="309" t="inlineStr"/>
    </row>
    <row r="338">
      <c r="A338" s="621" t="n">
        <v>336</v>
      </c>
      <c r="B338" s="309" t="n">
        <v>1019.134357005758</v>
      </c>
      <c r="C338" s="309" t="n">
        <v>1019.134357005758</v>
      </c>
      <c r="D338" s="309" t="inlineStr"/>
      <c r="E338" s="309" t="inlineStr"/>
      <c r="F338" s="309" t="inlineStr"/>
      <c r="G338" s="309" t="inlineStr"/>
      <c r="H338" s="309" t="inlineStr"/>
    </row>
    <row r="339">
      <c r="A339" s="621" t="n">
        <v>337</v>
      </c>
      <c r="B339" s="309" t="n">
        <v>969.4845132743362</v>
      </c>
      <c r="C339" s="309" t="n">
        <v>969.4845132743362</v>
      </c>
      <c r="D339" s="309" t="inlineStr"/>
      <c r="E339" s="309" t="inlineStr"/>
      <c r="F339" s="309" t="inlineStr"/>
      <c r="G339" s="309" t="inlineStr"/>
      <c r="H339" s="309" t="inlineStr"/>
    </row>
    <row r="340">
      <c r="A340" s="621" t="n">
        <v>338</v>
      </c>
      <c r="B340" s="309" t="n">
        <v>993</v>
      </c>
      <c r="C340" s="309" t="n">
        <v>993</v>
      </c>
      <c r="D340" s="309" t="inlineStr"/>
      <c r="E340" s="309" t="inlineStr"/>
      <c r="F340" s="309" t="inlineStr"/>
      <c r="G340" s="309" t="inlineStr"/>
      <c r="H340" s="309" t="inlineStr"/>
    </row>
    <row r="341">
      <c r="A341" s="621" t="n">
        <v>339</v>
      </c>
      <c r="B341" s="309" t="n">
        <v>981.9974358974357</v>
      </c>
      <c r="C341" s="309" t="n">
        <v>981.9974358974357</v>
      </c>
      <c r="D341" s="309" t="inlineStr"/>
      <c r="E341" s="309" t="inlineStr"/>
      <c r="F341" s="309" t="inlineStr"/>
      <c r="G341" s="309" t="inlineStr"/>
      <c r="H341" s="309" t="inlineStr"/>
    </row>
    <row r="342">
      <c r="A342" s="621" t="n">
        <v>340</v>
      </c>
      <c r="B342" s="309" t="n">
        <v>981.9974358974357</v>
      </c>
      <c r="C342" s="309" t="n">
        <v>981.9974358974357</v>
      </c>
      <c r="D342" s="309" t="inlineStr"/>
      <c r="E342" s="309" t="inlineStr"/>
      <c r="F342" s="309" t="inlineStr"/>
      <c r="G342" s="309" t="inlineStr"/>
      <c r="H342" s="309" t="inlineStr"/>
    </row>
    <row r="343">
      <c r="A343" s="621" t="n">
        <v>341</v>
      </c>
      <c r="B343" s="309" t="n">
        <v>1052</v>
      </c>
      <c r="C343" s="309" t="n">
        <v>1052</v>
      </c>
      <c r="D343" s="309" t="inlineStr"/>
      <c r="E343" s="309" t="inlineStr"/>
      <c r="F343" s="309" t="inlineStr"/>
      <c r="G343" s="309" t="inlineStr"/>
      <c r="H343" s="309" t="inlineStr"/>
    </row>
    <row r="344">
      <c r="A344" s="621" t="n">
        <v>342</v>
      </c>
      <c r="B344" s="309" t="n">
        <v>939.0961214165261</v>
      </c>
      <c r="C344" s="309" t="n">
        <v>939.0961214165261</v>
      </c>
      <c r="D344" s="309" t="inlineStr"/>
      <c r="E344" s="309" t="inlineStr"/>
      <c r="F344" s="309" t="inlineStr"/>
      <c r="G344" s="309" t="inlineStr"/>
      <c r="H344" s="309" t="inlineStr"/>
    </row>
    <row r="345">
      <c r="A345" s="621" t="n">
        <v>343</v>
      </c>
      <c r="B345" s="309" t="n">
        <v>930.6295585412668</v>
      </c>
      <c r="C345" s="309" t="n">
        <v>930.6295585412668</v>
      </c>
      <c r="D345" s="309" t="inlineStr"/>
      <c r="E345" s="309" t="inlineStr"/>
      <c r="F345" s="309" t="inlineStr"/>
      <c r="G345" s="309" t="inlineStr"/>
      <c r="H345" s="309" t="inlineStr"/>
    </row>
    <row r="346">
      <c r="A346" s="621" t="n">
        <v>344</v>
      </c>
      <c r="B346" s="309" t="n">
        <v>857.9491150442477</v>
      </c>
      <c r="C346" s="309" t="n">
        <v>857.9491150442477</v>
      </c>
      <c r="D346" s="309" t="inlineStr"/>
      <c r="E346" s="309" t="inlineStr"/>
      <c r="F346" s="309" t="inlineStr"/>
      <c r="G346" s="309" t="inlineStr"/>
      <c r="H346" s="309" t="inlineStr"/>
    </row>
    <row r="347">
      <c r="A347" s="621" t="n">
        <v>345</v>
      </c>
      <c r="B347" s="309" t="n">
        <v>912</v>
      </c>
      <c r="C347" s="309" t="n">
        <v>912</v>
      </c>
      <c r="D347" s="309" t="inlineStr"/>
      <c r="E347" s="309" t="inlineStr"/>
      <c r="F347" s="309" t="inlineStr"/>
      <c r="G347" s="309" t="inlineStr"/>
      <c r="H347" s="309" t="inlineStr"/>
    </row>
    <row r="348">
      <c r="A348" s="621" t="n">
        <v>346</v>
      </c>
      <c r="B348" s="309" t="n">
        <v>888.228205128205</v>
      </c>
      <c r="C348" s="309" t="n">
        <v>888.228205128205</v>
      </c>
      <c r="D348" s="309" t="inlineStr"/>
      <c r="E348" s="309" t="inlineStr"/>
      <c r="F348" s="309" t="inlineStr"/>
      <c r="G348" s="309" t="inlineStr"/>
      <c r="H348" s="309" t="inlineStr"/>
    </row>
    <row r="349">
      <c r="A349" s="621" t="n">
        <v>347</v>
      </c>
      <c r="B349" s="309" t="n">
        <v>888.228205128205</v>
      </c>
      <c r="C349" s="309" t="n">
        <v>888.228205128205</v>
      </c>
      <c r="D349" s="309" t="inlineStr"/>
      <c r="E349" s="309" t="inlineStr"/>
      <c r="F349" s="309" t="inlineStr"/>
      <c r="G349" s="309" t="inlineStr"/>
      <c r="H349" s="309" t="inlineStr"/>
    </row>
    <row r="350">
      <c r="A350" s="621" t="n">
        <v>348</v>
      </c>
      <c r="B350" s="309" t="n">
        <v>1293.827993254637</v>
      </c>
      <c r="C350" s="309" t="n">
        <v>1293.827993254637</v>
      </c>
      <c r="D350" s="309" t="inlineStr"/>
      <c r="E350" s="309" t="inlineStr"/>
      <c r="F350" s="309" t="inlineStr"/>
      <c r="G350" s="309" t="inlineStr"/>
      <c r="H350" s="309" t="inlineStr"/>
    </row>
    <row r="351">
      <c r="A351" s="621" t="n">
        <v>349</v>
      </c>
      <c r="B351" s="309" t="n">
        <v>1293.827993254637</v>
      </c>
      <c r="C351" s="309" t="n">
        <v>1293.827993254637</v>
      </c>
      <c r="D351" s="309" t="inlineStr"/>
      <c r="E351" s="309" t="inlineStr"/>
      <c r="F351" s="309" t="inlineStr"/>
      <c r="G351" s="309" t="inlineStr"/>
      <c r="H351" s="309" t="inlineStr"/>
    </row>
    <row r="352">
      <c r="A352" s="621" t="n">
        <v>350</v>
      </c>
      <c r="B352" s="309" t="n">
        <v>1284.648752399232</v>
      </c>
      <c r="C352" s="309" t="n">
        <v>1284.648752399232</v>
      </c>
      <c r="D352" s="309" t="inlineStr"/>
      <c r="E352" s="309" t="inlineStr"/>
      <c r="F352" s="309" t="inlineStr"/>
      <c r="G352" s="309" t="inlineStr"/>
      <c r="H352" s="309" t="inlineStr"/>
    </row>
    <row r="353">
      <c r="A353" s="621" t="n">
        <v>351</v>
      </c>
      <c r="B353" s="309" t="n">
        <v>1304.090707964602</v>
      </c>
      <c r="C353" s="309" t="n">
        <v>1304.090707964602</v>
      </c>
      <c r="D353" s="309" t="inlineStr"/>
      <c r="E353" s="309" t="inlineStr"/>
      <c r="F353" s="309" t="inlineStr"/>
      <c r="G353" s="309" t="inlineStr"/>
      <c r="H353" s="309" t="inlineStr"/>
    </row>
    <row r="354">
      <c r="A354" s="621" t="n">
        <v>352</v>
      </c>
      <c r="B354" s="309" t="n">
        <v>1275.442307692308</v>
      </c>
      <c r="C354" s="309" t="n">
        <v>1275.442307692308</v>
      </c>
      <c r="D354" s="309" t="inlineStr"/>
      <c r="E354" s="309" t="inlineStr"/>
      <c r="F354" s="309" t="inlineStr"/>
      <c r="G354" s="309" t="inlineStr"/>
      <c r="H354" s="309" t="inlineStr"/>
    </row>
    <row r="355">
      <c r="A355" s="621" t="n">
        <v>353</v>
      </c>
      <c r="B355" s="309" t="n">
        <v>1263.305128205128</v>
      </c>
      <c r="C355" s="309" t="n">
        <v>1263.305128205128</v>
      </c>
      <c r="D355" s="309" t="inlineStr"/>
      <c r="E355" s="309" t="inlineStr"/>
      <c r="F355" s="309" t="inlineStr"/>
      <c r="G355" s="309" t="inlineStr"/>
      <c r="H355" s="309" t="inlineStr"/>
    </row>
    <row r="356">
      <c r="A356" s="621" t="n">
        <v>354</v>
      </c>
      <c r="B356" s="309" t="n">
        <v>1263.305128205128</v>
      </c>
      <c r="C356" s="309" t="n">
        <v>1263.305128205128</v>
      </c>
      <c r="D356" s="309" t="inlineStr"/>
      <c r="E356" s="309" t="inlineStr"/>
      <c r="F356" s="309" t="inlineStr"/>
      <c r="G356" s="309" t="inlineStr"/>
      <c r="H356" s="309" t="inlineStr"/>
    </row>
    <row r="357">
      <c r="A357" s="621" t="n">
        <v>355</v>
      </c>
      <c r="B357" s="309" t="n">
        <v>1205.145025295109</v>
      </c>
      <c r="C357" s="309" t="n">
        <v>1205.145025295109</v>
      </c>
      <c r="D357" s="309" t="inlineStr"/>
      <c r="E357" s="309" t="inlineStr"/>
      <c r="F357" s="309" t="inlineStr"/>
      <c r="G357" s="309" t="inlineStr"/>
      <c r="H357" s="309" t="inlineStr"/>
    </row>
    <row r="358">
      <c r="A358" s="621" t="n">
        <v>356</v>
      </c>
      <c r="B358" s="309" t="n">
        <v>1205.14502529511</v>
      </c>
      <c r="C358" s="309" t="n">
        <v>1205.14502529511</v>
      </c>
      <c r="D358" s="309" t="inlineStr"/>
      <c r="E358" s="309" t="inlineStr"/>
      <c r="F358" s="309" t="inlineStr"/>
      <c r="G358" s="309" t="inlineStr"/>
      <c r="H358" s="309" t="inlineStr"/>
    </row>
    <row r="359">
      <c r="A359" s="621" t="n">
        <v>357</v>
      </c>
      <c r="B359" s="309" t="n">
        <v>1196.143953934741</v>
      </c>
      <c r="C359" s="309" t="n">
        <v>1196.143953934741</v>
      </c>
      <c r="D359" s="309" t="inlineStr"/>
      <c r="E359" s="309" t="inlineStr"/>
      <c r="F359" s="309" t="inlineStr"/>
      <c r="G359" s="309" t="inlineStr"/>
      <c r="H359" s="309" t="inlineStr"/>
    </row>
    <row r="360">
      <c r="A360" s="621" t="n">
        <v>358</v>
      </c>
      <c r="B360" s="309" t="n">
        <v>1192.555309734513</v>
      </c>
      <c r="C360" s="309" t="n">
        <v>1192.555309734513</v>
      </c>
      <c r="D360" s="309" t="inlineStr"/>
      <c r="E360" s="309" t="inlineStr"/>
      <c r="F360" s="309" t="inlineStr"/>
      <c r="G360" s="309" t="inlineStr"/>
      <c r="H360" s="309" t="inlineStr"/>
    </row>
    <row r="361">
      <c r="A361" s="621" t="n">
        <v>359</v>
      </c>
      <c r="B361" s="309" t="n">
        <v>1177.596153846154</v>
      </c>
      <c r="C361" s="309" t="n">
        <v>1177.596153846154</v>
      </c>
      <c r="D361" s="309" t="inlineStr"/>
      <c r="E361" s="309" t="inlineStr"/>
      <c r="F361" s="309" t="inlineStr"/>
      <c r="G361" s="309" t="inlineStr"/>
      <c r="H361" s="309" t="inlineStr"/>
    </row>
    <row r="362">
      <c r="A362" s="621" t="n">
        <v>360</v>
      </c>
      <c r="B362" s="309" t="n">
        <v>1169.535897435897</v>
      </c>
      <c r="C362" s="309" t="n">
        <v>1169.535897435897</v>
      </c>
      <c r="D362" s="309" t="inlineStr"/>
      <c r="E362" s="309" t="inlineStr"/>
      <c r="F362" s="309" t="inlineStr"/>
      <c r="G362" s="309" t="inlineStr"/>
      <c r="H362" s="309" t="inlineStr"/>
    </row>
    <row r="363">
      <c r="A363" s="621" t="n">
        <v>361</v>
      </c>
      <c r="B363" s="309" t="n">
        <v>1169.535897435897</v>
      </c>
      <c r="C363" s="309" t="n">
        <v>1169.535897435897</v>
      </c>
      <c r="D363" s="309" t="inlineStr"/>
      <c r="E363" s="309" t="inlineStr"/>
      <c r="F363" s="309" t="inlineStr"/>
      <c r="G363" s="309" t="inlineStr"/>
      <c r="H363" s="309" t="inlineStr"/>
    </row>
    <row r="364">
      <c r="A364" s="621" t="n">
        <v>362</v>
      </c>
      <c r="B364" s="309" t="n">
        <v>1116.462057335582</v>
      </c>
      <c r="C364" s="309" t="n">
        <v>1116.462057335582</v>
      </c>
      <c r="D364" s="309" t="inlineStr"/>
      <c r="E364" s="309" t="inlineStr"/>
      <c r="F364" s="309" t="inlineStr"/>
      <c r="G364" s="309" t="inlineStr"/>
      <c r="H364" s="309" t="inlineStr"/>
    </row>
    <row r="365">
      <c r="A365" s="621" t="n">
        <v>363</v>
      </c>
      <c r="B365" s="309" t="n">
        <v>1116.462057335582</v>
      </c>
      <c r="C365" s="309" t="n">
        <v>1116.462057335582</v>
      </c>
      <c r="D365" s="309" t="inlineStr"/>
      <c r="E365" s="309" t="inlineStr"/>
      <c r="F365" s="309" t="inlineStr"/>
      <c r="G365" s="309" t="inlineStr"/>
      <c r="H365" s="309" t="inlineStr"/>
    </row>
    <row r="366">
      <c r="A366" s="621" t="n">
        <v>364</v>
      </c>
      <c r="B366" s="309" t="n">
        <v>1107.639155470249</v>
      </c>
      <c r="C366" s="309" t="n">
        <v>1107.639155470249</v>
      </c>
      <c r="D366" s="309" t="inlineStr"/>
      <c r="E366" s="309" t="inlineStr"/>
      <c r="F366" s="309" t="inlineStr"/>
      <c r="G366" s="309" t="inlineStr"/>
      <c r="H366" s="309" t="inlineStr"/>
    </row>
    <row r="367">
      <c r="A367" s="621" t="n">
        <v>365</v>
      </c>
      <c r="B367" s="309" t="n">
        <v>1081.019911504425</v>
      </c>
      <c r="C367" s="309" t="n">
        <v>1081.019911504425</v>
      </c>
      <c r="D367" s="309" t="inlineStr"/>
      <c r="E367" s="309" t="inlineStr"/>
      <c r="F367" s="309" t="inlineStr"/>
      <c r="G367" s="309" t="inlineStr"/>
      <c r="H367" s="309" t="inlineStr"/>
    </row>
    <row r="368">
      <c r="A368" s="621" t="n">
        <v>366</v>
      </c>
      <c r="B368" s="309" t="n">
        <v>956</v>
      </c>
      <c r="C368" s="309" t="n">
        <v>956</v>
      </c>
      <c r="D368" s="309" t="inlineStr"/>
      <c r="E368" s="309" t="inlineStr"/>
      <c r="F368" s="309" t="inlineStr"/>
      <c r="G368" s="309" t="inlineStr"/>
      <c r="H368" s="309" t="inlineStr"/>
    </row>
    <row r="369">
      <c r="A369" s="621" t="n">
        <v>367</v>
      </c>
      <c r="B369" s="309" t="n">
        <v>1075.766666666666</v>
      </c>
      <c r="C369" s="309" t="n">
        <v>1075.766666666666</v>
      </c>
      <c r="D369" s="309" t="inlineStr"/>
      <c r="E369" s="309" t="inlineStr"/>
      <c r="F369" s="309" t="inlineStr"/>
      <c r="G369" s="309" t="inlineStr"/>
      <c r="H369" s="309" t="inlineStr"/>
    </row>
    <row r="370">
      <c r="A370" s="621" t="n">
        <v>368</v>
      </c>
      <c r="B370" s="309" t="n">
        <v>1075.766666666667</v>
      </c>
      <c r="C370" s="309" t="n">
        <v>1075.766666666667</v>
      </c>
      <c r="D370" s="309" t="inlineStr"/>
      <c r="E370" s="309" t="inlineStr"/>
      <c r="F370" s="309" t="inlineStr"/>
      <c r="G370" s="309" t="inlineStr"/>
      <c r="H370" s="309" t="inlineStr"/>
    </row>
    <row r="371">
      <c r="A371" s="621" t="n">
        <v>369</v>
      </c>
      <c r="B371" s="309" t="n">
        <v>1027.779089376054</v>
      </c>
      <c r="C371" s="309" t="n">
        <v>1027.779089376054</v>
      </c>
      <c r="D371" s="309" t="inlineStr"/>
      <c r="E371" s="309" t="inlineStr"/>
      <c r="F371" s="309" t="inlineStr"/>
      <c r="G371" s="309" t="inlineStr"/>
      <c r="H371" s="309" t="inlineStr"/>
    </row>
    <row r="372">
      <c r="A372" s="621" t="n">
        <v>370</v>
      </c>
      <c r="B372" s="309" t="n">
        <v>1027.779089376054</v>
      </c>
      <c r="C372" s="309" t="n">
        <v>1027.779089376054</v>
      </c>
      <c r="D372" s="309" t="inlineStr"/>
      <c r="E372" s="309" t="inlineStr"/>
      <c r="F372" s="309" t="inlineStr"/>
      <c r="G372" s="309" t="inlineStr"/>
      <c r="H372" s="309" t="inlineStr"/>
    </row>
    <row r="373">
      <c r="A373" s="621" t="n">
        <v>371</v>
      </c>
      <c r="B373" s="309" t="n">
        <v>1019.134357005758</v>
      </c>
      <c r="C373" s="309" t="n">
        <v>1019.134357005758</v>
      </c>
      <c r="D373" s="309" t="inlineStr"/>
      <c r="E373" s="309" t="inlineStr"/>
      <c r="F373" s="309" t="inlineStr"/>
      <c r="G373" s="309" t="inlineStr"/>
      <c r="H373" s="309" t="inlineStr"/>
    </row>
    <row r="374">
      <c r="A374" s="621" t="n">
        <v>372</v>
      </c>
      <c r="B374" s="309" t="n">
        <v>969.4845132743362</v>
      </c>
      <c r="C374" s="309" t="n">
        <v>969.4845132743362</v>
      </c>
      <c r="D374" s="309" t="inlineStr"/>
      <c r="E374" s="309" t="inlineStr"/>
      <c r="F374" s="309" t="inlineStr"/>
      <c r="G374" s="309" t="inlineStr"/>
      <c r="H374" s="309" t="inlineStr"/>
    </row>
    <row r="375">
      <c r="A375" s="621" t="n">
        <v>373</v>
      </c>
      <c r="B375" s="309" t="n">
        <v>981.9038461538462</v>
      </c>
      <c r="C375" s="309" t="n">
        <v>981.9038461538462</v>
      </c>
      <c r="D375" s="309" t="inlineStr"/>
      <c r="E375" s="309" t="inlineStr"/>
      <c r="F375" s="309" t="inlineStr"/>
      <c r="G375" s="309" t="inlineStr"/>
      <c r="H375" s="309" t="inlineStr"/>
    </row>
    <row r="376">
      <c r="A376" s="621" t="n">
        <v>374</v>
      </c>
      <c r="B376" s="309" t="n">
        <v>981.9974358974357</v>
      </c>
      <c r="C376" s="309" t="n">
        <v>981.9974358974357</v>
      </c>
      <c r="D376" s="309" t="inlineStr"/>
      <c r="E376" s="309" t="inlineStr"/>
      <c r="F376" s="309" t="inlineStr"/>
      <c r="G376" s="309" t="inlineStr"/>
      <c r="H376" s="309" t="inlineStr"/>
    </row>
    <row r="377">
      <c r="A377" s="621" t="n">
        <v>375</v>
      </c>
      <c r="B377" s="309" t="n">
        <v>981.9974358974357</v>
      </c>
      <c r="C377" s="309" t="n">
        <v>981.9974358974357</v>
      </c>
      <c r="D377" s="309" t="inlineStr"/>
      <c r="E377" s="309" t="inlineStr"/>
      <c r="F377" s="309" t="inlineStr"/>
      <c r="G377" s="309" t="inlineStr"/>
      <c r="H377" s="309" t="inlineStr"/>
    </row>
    <row r="378">
      <c r="A378" s="621" t="n">
        <v>376</v>
      </c>
      <c r="B378" s="309" t="n">
        <v>939.0961214165261</v>
      </c>
      <c r="C378" s="309" t="n">
        <v>939.0961214165261</v>
      </c>
      <c r="D378" s="309" t="inlineStr"/>
      <c r="E378" s="309" t="inlineStr"/>
      <c r="F378" s="309" t="inlineStr"/>
      <c r="G378" s="309" t="inlineStr"/>
      <c r="H378" s="309" t="inlineStr"/>
    </row>
    <row r="379">
      <c r="A379" s="621" t="n">
        <v>377</v>
      </c>
      <c r="B379" s="309" t="n">
        <v>939.0961214165261</v>
      </c>
      <c r="C379" s="309" t="n">
        <v>939.0961214165261</v>
      </c>
      <c r="D379" s="309" t="inlineStr"/>
      <c r="E379" s="309" t="inlineStr"/>
      <c r="F379" s="309" t="inlineStr"/>
      <c r="G379" s="309" t="inlineStr"/>
      <c r="H379" s="309" t="inlineStr"/>
    </row>
    <row r="380">
      <c r="A380" s="621" t="n">
        <v>378</v>
      </c>
      <c r="B380" s="309" t="n">
        <v>930.6295585412668</v>
      </c>
      <c r="C380" s="309" t="n">
        <v>930.6295585412668</v>
      </c>
      <c r="D380" s="309" t="inlineStr"/>
      <c r="E380" s="309" t="inlineStr"/>
      <c r="F380" s="309" t="inlineStr"/>
      <c r="G380" s="309" t="inlineStr"/>
      <c r="H380" s="309" t="inlineStr"/>
    </row>
    <row r="381">
      <c r="A381" s="621" t="n">
        <v>379</v>
      </c>
      <c r="B381" s="309" t="n">
        <v>857.9491150442477</v>
      </c>
      <c r="C381" s="309" t="n">
        <v>857.9491150442477</v>
      </c>
      <c r="D381" s="309" t="inlineStr"/>
      <c r="E381" s="309" t="inlineStr"/>
      <c r="F381" s="309" t="inlineStr"/>
      <c r="G381" s="309" t="inlineStr"/>
      <c r="H381" s="309" t="inlineStr"/>
    </row>
    <row r="382">
      <c r="A382" s="621" t="n">
        <v>380</v>
      </c>
      <c r="B382" s="309" t="n">
        <v>884.0576923076924</v>
      </c>
      <c r="C382" s="309" t="n">
        <v>884.0576923076924</v>
      </c>
      <c r="D382" s="309" t="inlineStr"/>
      <c r="E382" s="309" t="inlineStr"/>
      <c r="F382" s="309" t="inlineStr"/>
      <c r="G382" s="309" t="inlineStr"/>
      <c r="H382" s="309" t="inlineStr"/>
    </row>
    <row r="383">
      <c r="A383" s="621" t="n">
        <v>381</v>
      </c>
      <c r="B383" s="309" t="n">
        <v>888.228205128205</v>
      </c>
      <c r="C383" s="309" t="n">
        <v>888.228205128205</v>
      </c>
      <c r="D383" s="309" t="inlineStr"/>
      <c r="E383" s="309" t="inlineStr"/>
      <c r="F383" s="309" t="inlineStr"/>
      <c r="G383" s="309" t="inlineStr"/>
      <c r="H383" s="309" t="inlineStr"/>
    </row>
    <row r="384">
      <c r="A384" s="621" t="n">
        <v>382</v>
      </c>
      <c r="B384" s="309" t="n">
        <v>888.228205128205</v>
      </c>
      <c r="C384" s="309" t="n">
        <v>888.228205128205</v>
      </c>
      <c r="D384" s="309" t="inlineStr"/>
      <c r="E384" s="309" t="inlineStr"/>
      <c r="F384" s="309" t="inlineStr"/>
      <c r="G384" s="309" t="inlineStr"/>
      <c r="H384" s="309" t="inlineStr"/>
    </row>
    <row r="385">
      <c r="A385" s="621" t="n">
        <v>383</v>
      </c>
      <c r="B385" s="309" t="n">
        <v>961</v>
      </c>
      <c r="C385" s="309" t="n">
        <v>961</v>
      </c>
      <c r="D385" s="309" t="inlineStr"/>
      <c r="E385" s="309" t="inlineStr"/>
      <c r="F385" s="309" t="inlineStr"/>
      <c r="G385" s="309" t="inlineStr"/>
      <c r="H385" s="309" t="inlineStr"/>
    </row>
    <row r="386">
      <c r="A386" s="621" t="n">
        <v>384</v>
      </c>
      <c r="B386" s="309" t="n">
        <v>1065</v>
      </c>
      <c r="C386" s="309" t="n">
        <v>1065</v>
      </c>
      <c r="D386" s="309" t="inlineStr"/>
      <c r="E386" s="309" t="inlineStr"/>
      <c r="F386" s="309" t="inlineStr"/>
      <c r="G386" s="309" t="inlineStr"/>
      <c r="H386" s="309" t="inlineStr"/>
    </row>
    <row r="387">
      <c r="A387" s="621" t="n">
        <v>385</v>
      </c>
      <c r="B387" s="309" t="n">
        <v>1052</v>
      </c>
      <c r="C387" s="309" t="n">
        <v>1052</v>
      </c>
      <c r="D387" s="309" t="inlineStr"/>
      <c r="E387" s="309" t="inlineStr"/>
      <c r="F387" s="309" t="inlineStr"/>
      <c r="G387" s="309" t="inlineStr"/>
      <c r="H387" s="309" t="inlineStr"/>
    </row>
    <row r="388">
      <c r="A388" s="621" t="n">
        <v>386</v>
      </c>
      <c r="B388" s="309" t="n">
        <v>1065</v>
      </c>
      <c r="C388" s="309" t="n">
        <v>1065</v>
      </c>
      <c r="D388" s="309" t="inlineStr"/>
      <c r="E388" s="309" t="inlineStr"/>
      <c r="F388" s="309" t="inlineStr"/>
      <c r="G388" s="309" t="inlineStr"/>
      <c r="H388" s="309" t="inlineStr"/>
    </row>
    <row r="389">
      <c r="A389" s="621" t="n">
        <v>387</v>
      </c>
      <c r="B389" s="309" t="n">
        <v>1052</v>
      </c>
      <c r="C389" s="309" t="n">
        <v>1052</v>
      </c>
      <c r="D389" s="309" t="inlineStr"/>
      <c r="E389" s="309" t="inlineStr"/>
      <c r="F389" s="309" t="inlineStr"/>
      <c r="G389" s="309" t="inlineStr"/>
      <c r="H389" s="309" t="inlineStr"/>
    </row>
    <row r="390">
      <c r="A390" s="621" t="n">
        <v>388</v>
      </c>
      <c r="B390" s="309" t="n">
        <v>1052</v>
      </c>
      <c r="C390" s="309" t="n">
        <v>1052</v>
      </c>
      <c r="D390" s="309" t="inlineStr"/>
      <c r="E390" s="309" t="inlineStr"/>
      <c r="F390" s="309" t="inlineStr"/>
      <c r="G390" s="309" t="inlineStr"/>
      <c r="H390" s="309" t="inlineStr"/>
    </row>
    <row r="391">
      <c r="A391" s="621" t="n">
        <v>389</v>
      </c>
      <c r="B391" s="309" t="n">
        <v>1065</v>
      </c>
      <c r="C391" s="309" t="n">
        <v>1065</v>
      </c>
      <c r="D391" s="309" t="inlineStr"/>
      <c r="E391" s="309" t="inlineStr"/>
      <c r="F391" s="309" t="inlineStr"/>
      <c r="G391" s="309" t="inlineStr"/>
      <c r="H391" s="309" t="inlineStr"/>
    </row>
    <row r="392">
      <c r="A392" s="621" t="n">
        <v>390</v>
      </c>
      <c r="B392" s="309" t="n">
        <v>1078</v>
      </c>
      <c r="C392" s="309" t="n">
        <v>1078</v>
      </c>
      <c r="D392" s="309" t="inlineStr"/>
      <c r="E392" s="309" t="inlineStr"/>
      <c r="F392" s="309" t="inlineStr"/>
      <c r="G392" s="309" t="inlineStr"/>
      <c r="H392" s="309" t="inlineStr"/>
    </row>
    <row r="393">
      <c r="A393" s="621" t="n">
        <v>391</v>
      </c>
      <c r="B393" s="309" t="n">
        <v>1078</v>
      </c>
      <c r="C393" s="309" t="n">
        <v>1078</v>
      </c>
      <c r="D393" s="309" t="inlineStr"/>
      <c r="E393" s="309" t="inlineStr"/>
      <c r="F393" s="309" t="inlineStr"/>
      <c r="G393" s="309" t="inlineStr"/>
      <c r="H393" s="309" t="inlineStr"/>
    </row>
    <row r="394">
      <c r="A394" s="621" t="n">
        <v>392</v>
      </c>
      <c r="B394" s="309" t="n">
        <v>1078</v>
      </c>
      <c r="C394" s="309" t="n">
        <v>1078</v>
      </c>
      <c r="D394" s="309" t="inlineStr"/>
      <c r="E394" s="309" t="inlineStr"/>
      <c r="F394" s="309" t="inlineStr"/>
      <c r="G394" s="309" t="inlineStr"/>
      <c r="H394" s="309" t="inlineStr"/>
    </row>
    <row r="395">
      <c r="A395" s="621" t="n">
        <v>393</v>
      </c>
      <c r="B395" s="309" t="n">
        <v>1091</v>
      </c>
      <c r="C395" s="309" t="n">
        <v>1091</v>
      </c>
      <c r="D395" s="309" t="inlineStr"/>
      <c r="E395" s="309" t="inlineStr"/>
      <c r="F395" s="309" t="inlineStr"/>
      <c r="G395" s="309" t="inlineStr"/>
      <c r="H395" s="309" t="inlineStr"/>
    </row>
    <row r="396">
      <c r="A396" s="621" t="n">
        <v>394</v>
      </c>
      <c r="B396" s="309" t="n">
        <v>1065</v>
      </c>
      <c r="C396" s="309" t="n">
        <v>1065</v>
      </c>
      <c r="D396" s="309" t="inlineStr"/>
      <c r="E396" s="309" t="inlineStr"/>
      <c r="F396" s="309" t="inlineStr"/>
      <c r="G396" s="309" t="inlineStr"/>
      <c r="H396" s="309" t="inlineStr"/>
    </row>
    <row r="397">
      <c r="A397" s="621" t="n">
        <v>395</v>
      </c>
      <c r="B397" s="309" t="n">
        <v>1052</v>
      </c>
      <c r="C397" s="309" t="n">
        <v>1052</v>
      </c>
      <c r="D397" s="309" t="inlineStr"/>
      <c r="E397" s="309" t="inlineStr"/>
      <c r="F397" s="309" t="inlineStr"/>
      <c r="G397" s="309" t="inlineStr"/>
      <c r="H397" s="309" t="inlineStr"/>
    </row>
    <row r="398">
      <c r="A398" s="621" t="n">
        <v>396</v>
      </c>
      <c r="B398" s="309" t="n">
        <v>1039</v>
      </c>
      <c r="C398" s="309" t="n">
        <v>1039</v>
      </c>
      <c r="D398" s="309" t="inlineStr"/>
      <c r="E398" s="309" t="inlineStr"/>
      <c r="F398" s="309" t="inlineStr"/>
      <c r="G398" s="309" t="inlineStr"/>
      <c r="H398" s="309" t="inlineStr"/>
    </row>
    <row r="399">
      <c r="A399" s="621" t="n">
        <v>397</v>
      </c>
      <c r="B399" s="309" t="n">
        <v>1039</v>
      </c>
      <c r="C399" s="309" t="n">
        <v>1039</v>
      </c>
      <c r="D399" s="309" t="inlineStr"/>
      <c r="E399" s="309" t="inlineStr"/>
      <c r="F399" s="309" t="inlineStr"/>
      <c r="G399" s="309" t="inlineStr"/>
      <c r="H399" s="309" t="inlineStr"/>
    </row>
    <row r="400">
      <c r="A400" s="621" t="n">
        <v>398</v>
      </c>
      <c r="B400" s="309" t="n">
        <v>1013</v>
      </c>
      <c r="C400" s="309" t="n">
        <v>1013</v>
      </c>
      <c r="D400" s="309" t="inlineStr"/>
      <c r="E400" s="309" t="inlineStr"/>
      <c r="F400" s="309" t="inlineStr"/>
      <c r="G400" s="309" t="inlineStr"/>
      <c r="H400" s="309" t="inlineStr"/>
    </row>
    <row r="401">
      <c r="A401" s="621" t="n">
        <v>399</v>
      </c>
      <c r="B401" s="309" t="n">
        <v>1026</v>
      </c>
      <c r="C401" s="309" t="n">
        <v>1026</v>
      </c>
      <c r="D401" s="309" t="inlineStr"/>
      <c r="E401" s="309" t="inlineStr"/>
      <c r="F401" s="309" t="inlineStr"/>
      <c r="G401" s="309" t="inlineStr"/>
      <c r="H401" s="309" t="inlineStr"/>
    </row>
    <row r="402">
      <c r="A402" s="621" t="n">
        <v>400</v>
      </c>
      <c r="B402" s="309" t="n">
        <v>1039</v>
      </c>
      <c r="C402" s="309" t="n">
        <v>1039</v>
      </c>
      <c r="D402" s="309" t="inlineStr"/>
      <c r="E402" s="309" t="inlineStr"/>
      <c r="F402" s="309" t="inlineStr"/>
      <c r="G402" s="309" t="inlineStr"/>
      <c r="H402" s="309" t="inlineStr"/>
    </row>
    <row r="403">
      <c r="A403" s="621" t="n">
        <v>401</v>
      </c>
      <c r="B403" s="309" t="n">
        <v>961</v>
      </c>
      <c r="C403" s="309" t="n">
        <v>961</v>
      </c>
      <c r="D403" s="309" t="inlineStr"/>
      <c r="E403" s="309" t="inlineStr"/>
      <c r="F403" s="309" t="inlineStr"/>
      <c r="G403" s="309" t="inlineStr"/>
      <c r="H403" s="309" t="inlineStr"/>
    </row>
    <row r="404">
      <c r="A404" s="621" t="n">
        <v>402</v>
      </c>
      <c r="B404" s="309" t="n">
        <v>1065</v>
      </c>
      <c r="C404" s="309" t="n">
        <v>1065</v>
      </c>
      <c r="D404" s="309" t="inlineStr"/>
      <c r="E404" s="309" t="inlineStr"/>
      <c r="F404" s="309" t="inlineStr"/>
      <c r="G404" s="309" t="inlineStr"/>
      <c r="H404" s="309" t="inlineStr"/>
    </row>
    <row r="405">
      <c r="A405" s="621" t="n">
        <v>403</v>
      </c>
      <c r="B405" s="309" t="n">
        <v>1026</v>
      </c>
      <c r="C405" s="309" t="n">
        <v>1026</v>
      </c>
      <c r="D405" s="309" t="inlineStr"/>
      <c r="E405" s="309" t="inlineStr"/>
      <c r="F405" s="309" t="inlineStr"/>
      <c r="G405" s="309" t="inlineStr"/>
      <c r="H405" s="309" t="inlineStr"/>
    </row>
    <row r="406">
      <c r="A406" s="621" t="n">
        <v>404</v>
      </c>
      <c r="B406" s="309" t="n">
        <v>896</v>
      </c>
      <c r="C406" s="309" t="n">
        <v>896</v>
      </c>
      <c r="D406" s="309" t="inlineStr"/>
      <c r="E406" s="309" t="inlineStr"/>
      <c r="F406" s="309" t="inlineStr"/>
      <c r="G406" s="309" t="inlineStr"/>
      <c r="H406" s="309" t="inlineStr"/>
    </row>
    <row r="407">
      <c r="A407" s="621" t="n">
        <v>405</v>
      </c>
      <c r="B407" s="309" t="n">
        <v>1065</v>
      </c>
      <c r="C407" s="309" t="n">
        <v>1065</v>
      </c>
      <c r="D407" s="309" t="inlineStr"/>
      <c r="E407" s="309" t="inlineStr"/>
      <c r="F407" s="309" t="inlineStr"/>
      <c r="G407" s="309" t="inlineStr"/>
      <c r="H407" s="309" t="inlineStr"/>
    </row>
    <row r="408">
      <c r="A408" s="621" t="n">
        <v>406</v>
      </c>
      <c r="B408" s="309" t="n">
        <v>1026</v>
      </c>
      <c r="C408" s="309" t="n">
        <v>1026</v>
      </c>
      <c r="D408" s="309" t="inlineStr"/>
      <c r="E408" s="309" t="inlineStr"/>
      <c r="F408" s="309" t="inlineStr"/>
      <c r="G408" s="309" t="inlineStr"/>
      <c r="H408" s="309" t="inlineStr"/>
    </row>
    <row r="409">
      <c r="A409" s="621" t="n">
        <v>407</v>
      </c>
      <c r="B409" s="309" t="n">
        <v>875</v>
      </c>
      <c r="C409" s="309" t="n">
        <v>875</v>
      </c>
      <c r="D409" s="309" t="inlineStr"/>
      <c r="E409" s="309" t="inlineStr"/>
      <c r="F409" s="309" t="inlineStr"/>
      <c r="G409" s="309" t="inlineStr"/>
      <c r="H409" s="309" t="inlineStr"/>
    </row>
    <row r="410">
      <c r="A410" s="621" t="n">
        <v>408</v>
      </c>
      <c r="B410" s="309" t="n">
        <v>1161</v>
      </c>
      <c r="C410" s="309" t="n">
        <v>1161</v>
      </c>
      <c r="D410" s="309" t="inlineStr"/>
      <c r="E410" s="309" t="inlineStr"/>
      <c r="F410" s="309" t="inlineStr"/>
      <c r="G410" s="309" t="inlineStr"/>
      <c r="H410" s="309" t="inlineStr"/>
    </row>
    <row r="411">
      <c r="A411" s="621" t="n">
        <v>409</v>
      </c>
      <c r="B411" s="309" t="n">
        <v>1275</v>
      </c>
      <c r="C411" s="309" t="n">
        <v>1275</v>
      </c>
      <c r="D411" s="309" t="inlineStr"/>
      <c r="E411" s="309" t="inlineStr"/>
      <c r="F411" s="309" t="inlineStr"/>
      <c r="G411" s="309" t="inlineStr"/>
      <c r="H411" s="309" t="inlineStr"/>
    </row>
    <row r="412">
      <c r="A412" s="621" t="n">
        <v>410</v>
      </c>
      <c r="B412" s="309" t="n">
        <v>950</v>
      </c>
      <c r="C412" s="309" t="n">
        <v>950</v>
      </c>
      <c r="D412" s="309" t="inlineStr"/>
      <c r="E412" s="309" t="inlineStr"/>
      <c r="F412" s="309" t="inlineStr"/>
      <c r="G412" s="309" t="inlineStr"/>
      <c r="H412" s="309" t="inlineStr"/>
    </row>
    <row r="413">
      <c r="A413" s="621" t="n">
        <v>411</v>
      </c>
      <c r="B413" s="309" t="n">
        <v>1168</v>
      </c>
      <c r="C413" s="309" t="n">
        <v>1168</v>
      </c>
      <c r="D413" s="309" t="inlineStr"/>
      <c r="E413" s="309" t="inlineStr"/>
      <c r="F413" s="309" t="inlineStr"/>
      <c r="G413" s="309" t="inlineStr"/>
      <c r="H413" s="309" t="inlineStr"/>
    </row>
    <row r="414">
      <c r="A414" s="621" t="n">
        <v>412</v>
      </c>
      <c r="B414" s="309" t="n">
        <v>1485</v>
      </c>
      <c r="C414" s="309" t="n">
        <v>1485</v>
      </c>
      <c r="D414" s="309" t="inlineStr"/>
      <c r="E414" s="309" t="inlineStr"/>
      <c r="F414" s="309" t="inlineStr"/>
      <c r="G414" s="309" t="inlineStr"/>
      <c r="H414" s="309" t="inlineStr"/>
    </row>
    <row r="415">
      <c r="A415" s="621" t="n">
        <v>413</v>
      </c>
      <c r="B415" s="309" t="n">
        <v>1528</v>
      </c>
      <c r="C415" s="309" t="n">
        <v>1528</v>
      </c>
      <c r="D415" s="309" t="inlineStr"/>
      <c r="E415" s="309" t="inlineStr"/>
      <c r="F415" s="309" t="inlineStr"/>
      <c r="G415" s="309" t="inlineStr"/>
      <c r="H415" s="309" t="inlineStr"/>
    </row>
    <row r="416">
      <c r="A416" s="621" t="n">
        <v>414</v>
      </c>
      <c r="B416" s="309" t="n">
        <v>1522</v>
      </c>
      <c r="C416" s="309" t="n">
        <v>1522</v>
      </c>
      <c r="D416" s="309" t="inlineStr"/>
      <c r="E416" s="309" t="inlineStr"/>
      <c r="F416" s="309" t="inlineStr"/>
      <c r="G416" s="309" t="inlineStr"/>
      <c r="H416" s="309" t="inlineStr"/>
    </row>
    <row r="417">
      <c r="A417" s="621" t="n">
        <v>415</v>
      </c>
      <c r="B417" s="309" t="n">
        <v>1470</v>
      </c>
      <c r="C417" s="309" t="n">
        <v>1470</v>
      </c>
      <c r="D417" s="309" t="inlineStr"/>
      <c r="E417" s="309" t="inlineStr"/>
      <c r="F417" s="309" t="inlineStr"/>
      <c r="G417" s="309" t="inlineStr"/>
      <c r="H417" s="309" t="inlineStr"/>
    </row>
    <row r="418">
      <c r="A418" s="621" t="n">
        <v>416</v>
      </c>
      <c r="B418" s="309" t="n">
        <v>1326</v>
      </c>
      <c r="C418" s="309" t="n">
        <v>1326</v>
      </c>
      <c r="D418" s="309" t="inlineStr"/>
      <c r="E418" s="309" t="inlineStr"/>
      <c r="F418" s="309" t="inlineStr"/>
      <c r="G418" s="309" t="inlineStr"/>
      <c r="H418" s="309" t="inlineStr"/>
    </row>
    <row r="419">
      <c r="A419" s="621" t="n">
        <v>417</v>
      </c>
      <c r="B419" s="309" t="n">
        <v>1277</v>
      </c>
      <c r="C419" s="309" t="n">
        <v>1277</v>
      </c>
      <c r="D419" s="309" t="inlineStr"/>
      <c r="E419" s="309" t="inlineStr"/>
      <c r="F419" s="309" t="inlineStr"/>
      <c r="G419" s="309" t="inlineStr"/>
      <c r="H419" s="309" t="inlineStr"/>
    </row>
    <row r="420">
      <c r="A420" s="621" t="n">
        <v>418</v>
      </c>
      <c r="B420" s="309" t="n">
        <v>1185</v>
      </c>
      <c r="C420" s="309" t="n">
        <v>1185</v>
      </c>
      <c r="D420" s="309" t="inlineStr"/>
      <c r="E420" s="309" t="inlineStr"/>
      <c r="F420" s="309" t="inlineStr"/>
      <c r="G420" s="309" t="inlineStr"/>
      <c r="H420" s="309" t="inlineStr"/>
    </row>
    <row r="421">
      <c r="A421" s="621" t="n">
        <v>419</v>
      </c>
      <c r="B421" s="309" t="n">
        <v>1105</v>
      </c>
      <c r="C421" s="309" t="n">
        <v>1105</v>
      </c>
      <c r="D421" s="309" t="inlineStr"/>
      <c r="E421" s="309" t="inlineStr"/>
      <c r="F421" s="309" t="inlineStr"/>
      <c r="G421" s="309" t="inlineStr"/>
      <c r="H421" s="309" t="inlineStr"/>
    </row>
    <row r="422">
      <c r="A422" s="621" t="n">
        <v>420</v>
      </c>
      <c r="B422" s="309" t="n">
        <v>1062</v>
      </c>
      <c r="C422" s="309" t="n">
        <v>1062</v>
      </c>
      <c r="D422" s="309" t="inlineStr"/>
      <c r="E422" s="309" t="inlineStr"/>
      <c r="F422" s="309" t="inlineStr"/>
      <c r="G422" s="309" t="inlineStr"/>
      <c r="H422" s="309" t="inlineStr"/>
    </row>
    <row r="423">
      <c r="A423" s="621" t="n">
        <v>421</v>
      </c>
      <c r="B423" s="309" t="n">
        <v>1446.4</v>
      </c>
      <c r="C423" s="309" t="n">
        <v>1446.4</v>
      </c>
      <c r="D423" s="309" t="inlineStr"/>
      <c r="E423" s="309" t="inlineStr"/>
      <c r="F423" s="309" t="inlineStr"/>
      <c r="G423" s="309" t="inlineStr"/>
      <c r="H423" s="309" t="inlineStr"/>
    </row>
    <row r="424">
      <c r="A424" s="621" t="n">
        <v>422</v>
      </c>
      <c r="B424" s="309" t="n">
        <v>1264.1</v>
      </c>
      <c r="C424" s="309" t="n">
        <v>1264.1</v>
      </c>
      <c r="D424" s="309" t="inlineStr"/>
      <c r="E424" s="309" t="inlineStr"/>
      <c r="F424" s="309" t="inlineStr"/>
      <c r="G424" s="309" t="inlineStr"/>
      <c r="H424" s="309" t="inlineStr"/>
    </row>
    <row r="425">
      <c r="A425" s="621" t="n">
        <v>423</v>
      </c>
      <c r="B425" s="309" t="n">
        <v>1069.1</v>
      </c>
      <c r="C425" s="309" t="n">
        <v>1069.1</v>
      </c>
      <c r="D425" s="309" t="inlineStr"/>
      <c r="E425" s="309" t="inlineStr"/>
      <c r="F425" s="309" t="inlineStr"/>
      <c r="G425" s="309" t="inlineStr"/>
      <c r="H425" s="309" t="inlineStr"/>
    </row>
    <row r="426">
      <c r="A426" s="621" t="n">
        <v>424</v>
      </c>
      <c r="B426" s="309" t="n">
        <v>1133.6</v>
      </c>
      <c r="C426" s="309" t="n">
        <v>1133.6</v>
      </c>
      <c r="D426" s="309" t="inlineStr"/>
      <c r="E426" s="309" t="inlineStr"/>
      <c r="F426" s="309" t="inlineStr"/>
      <c r="G426" s="309" t="inlineStr"/>
      <c r="H426" s="309" t="inlineStr"/>
    </row>
    <row r="427">
      <c r="A427" s="621" t="n">
        <v>425</v>
      </c>
      <c r="B427" s="309" t="n">
        <v>1131</v>
      </c>
      <c r="C427" s="309" t="n">
        <v>1131</v>
      </c>
      <c r="D427" s="309" t="inlineStr"/>
      <c r="E427" s="309" t="inlineStr"/>
      <c r="F427" s="309" t="inlineStr"/>
      <c r="G427" s="309" t="inlineStr"/>
      <c r="H427" s="309" t="inlineStr"/>
    </row>
    <row r="428">
      <c r="A428" s="621" t="n">
        <v>426</v>
      </c>
      <c r="B428" s="309" t="n">
        <v>1159</v>
      </c>
      <c r="C428" s="309" t="n">
        <v>1159</v>
      </c>
      <c r="D428" s="309" t="inlineStr"/>
      <c r="E428" s="309" t="inlineStr"/>
      <c r="F428" s="309" t="inlineStr"/>
      <c r="G428" s="309" t="inlineStr"/>
      <c r="H428" s="309" t="inlineStr"/>
    </row>
    <row r="429">
      <c r="A429" s="621" t="n">
        <v>427</v>
      </c>
      <c r="B429" s="309" t="n">
        <v>1173.5</v>
      </c>
      <c r="C429" s="309" t="n">
        <v>1173.5</v>
      </c>
      <c r="D429" s="309" t="inlineStr"/>
      <c r="E429" s="309" t="inlineStr"/>
      <c r="F429" s="309" t="inlineStr"/>
      <c r="G429" s="309" t="inlineStr"/>
      <c r="H429" s="309" t="inlineStr"/>
    </row>
    <row r="430">
      <c r="A430" s="621" t="n">
        <v>428</v>
      </c>
      <c r="B430" s="309" t="n">
        <v>1121</v>
      </c>
      <c r="C430" s="309" t="n">
        <v>1121</v>
      </c>
      <c r="D430" s="309" t="inlineStr"/>
      <c r="E430" s="309" t="inlineStr"/>
      <c r="F430" s="309" t="inlineStr"/>
      <c r="G430" s="309" t="inlineStr"/>
      <c r="H430" s="309" t="inlineStr"/>
    </row>
    <row r="431">
      <c r="A431" s="621" t="n">
        <v>429</v>
      </c>
      <c r="B431" s="309" t="n">
        <v>1128.5</v>
      </c>
      <c r="C431" s="309" t="n">
        <v>1128.5</v>
      </c>
      <c r="D431" s="309" t="inlineStr"/>
      <c r="E431" s="309" t="inlineStr"/>
      <c r="F431" s="309" t="inlineStr"/>
      <c r="G431" s="309" t="inlineStr"/>
      <c r="H431" s="309" t="inlineStr"/>
    </row>
    <row r="432">
      <c r="A432" s="621" t="n">
        <v>430</v>
      </c>
      <c r="B432" s="309" t="n">
        <v>1210</v>
      </c>
      <c r="C432" s="309" t="n">
        <v>1210</v>
      </c>
      <c r="D432" s="309" t="inlineStr"/>
      <c r="E432" s="309" t="inlineStr"/>
      <c r="F432" s="309" t="inlineStr"/>
      <c r="G432" s="309" t="inlineStr"/>
      <c r="H432" s="309" t="inlineStr"/>
    </row>
    <row r="433">
      <c r="A433" s="621" t="n">
        <v>431</v>
      </c>
      <c r="B433" s="309" t="n">
        <v>1185</v>
      </c>
      <c r="C433" s="309" t="n">
        <v>1185</v>
      </c>
      <c r="D433" s="309" t="inlineStr"/>
      <c r="E433" s="309" t="inlineStr"/>
      <c r="F433" s="309" t="inlineStr"/>
      <c r="G433" s="309" t="inlineStr"/>
      <c r="H433" s="309" t="inlineStr"/>
    </row>
    <row r="434">
      <c r="A434" s="621" t="n">
        <v>432</v>
      </c>
      <c r="B434" s="309" t="n">
        <v>1131</v>
      </c>
      <c r="C434" s="309" t="n">
        <v>1131</v>
      </c>
      <c r="D434" s="309" t="inlineStr"/>
      <c r="E434" s="309" t="inlineStr"/>
      <c r="F434" s="309" t="inlineStr"/>
      <c r="G434" s="309" t="inlineStr"/>
      <c r="H434" s="309" t="inlineStr"/>
    </row>
    <row r="435">
      <c r="A435" s="621" t="n">
        <v>433</v>
      </c>
      <c r="B435" s="309" t="n">
        <v>1128.5</v>
      </c>
      <c r="C435" s="309" t="n">
        <v>1128.5</v>
      </c>
      <c r="D435" s="309" t="inlineStr"/>
      <c r="E435" s="309" t="inlineStr"/>
      <c r="F435" s="309" t="inlineStr"/>
      <c r="G435" s="309" t="inlineStr"/>
      <c r="H435" s="309" t="inlineStr"/>
    </row>
    <row r="436">
      <c r="A436" s="621" t="n">
        <v>434</v>
      </c>
      <c r="B436" s="309" t="n">
        <v>1082.5</v>
      </c>
      <c r="C436" s="309" t="n">
        <v>1082.5</v>
      </c>
      <c r="D436" s="309" t="inlineStr"/>
      <c r="E436" s="309" t="inlineStr"/>
      <c r="F436" s="309" t="inlineStr"/>
      <c r="G436" s="309" t="inlineStr"/>
      <c r="H436" s="309" t="inlineStr"/>
    </row>
    <row r="437">
      <c r="A437" s="621" t="n">
        <v>435</v>
      </c>
      <c r="B437" s="309" t="n">
        <v>1041.5</v>
      </c>
      <c r="C437" s="309" t="n">
        <v>1041.5</v>
      </c>
      <c r="D437" s="309" t="inlineStr"/>
      <c r="E437" s="309" t="inlineStr"/>
      <c r="F437" s="309" t="inlineStr"/>
      <c r="G437" s="309" t="inlineStr"/>
      <c r="H437" s="309" t="inlineStr"/>
    </row>
    <row r="438">
      <c r="A438" s="621" t="n">
        <v>436</v>
      </c>
      <c r="B438" s="309" t="n">
        <v>1041</v>
      </c>
      <c r="C438" s="309" t="n">
        <v>1041</v>
      </c>
      <c r="D438" s="309" t="inlineStr"/>
      <c r="E438" s="309" t="inlineStr"/>
      <c r="F438" s="309" t="inlineStr"/>
      <c r="G438" s="309" t="inlineStr"/>
      <c r="H438" s="309" t="inlineStr"/>
    </row>
    <row r="439">
      <c r="A439" s="621" t="n">
        <v>437</v>
      </c>
      <c r="B439" s="309" t="n">
        <v>1598.1</v>
      </c>
      <c r="C439" s="309" t="n">
        <v>1598.1</v>
      </c>
      <c r="D439" s="309" t="inlineStr"/>
      <c r="E439" s="309" t="inlineStr"/>
      <c r="F439" s="309" t="inlineStr"/>
      <c r="G439" s="309" t="inlineStr"/>
      <c r="H439" s="309" t="inlineStr"/>
    </row>
    <row r="440">
      <c r="A440" s="621" t="n">
        <v>438</v>
      </c>
      <c r="B440" s="309" t="n">
        <v>1530.4</v>
      </c>
      <c r="C440" s="309" t="n">
        <v>1530.4</v>
      </c>
      <c r="D440" s="309" t="inlineStr"/>
      <c r="E440" s="309" t="inlineStr"/>
      <c r="F440" s="309" t="inlineStr"/>
      <c r="G440" s="309" t="inlineStr"/>
      <c r="H440" s="309" t="inlineStr"/>
    </row>
    <row r="441">
      <c r="A441" s="621" t="n">
        <v>439</v>
      </c>
      <c r="B441" s="309" t="n">
        <v>1505</v>
      </c>
      <c r="C441" s="309" t="n">
        <v>1505</v>
      </c>
      <c r="D441" s="309" t="inlineStr"/>
      <c r="E441" s="309" t="inlineStr"/>
      <c r="F441" s="309" t="inlineStr"/>
      <c r="G441" s="309" t="inlineStr"/>
      <c r="H441" s="309" t="inlineStr"/>
    </row>
    <row r="442">
      <c r="A442" s="621" t="n">
        <v>440</v>
      </c>
      <c r="B442" s="309" t="n">
        <v>1404.9</v>
      </c>
      <c r="C442" s="309" t="n">
        <v>1404.9</v>
      </c>
      <c r="D442" s="309" t="inlineStr"/>
      <c r="E442" s="309" t="inlineStr"/>
      <c r="F442" s="309" t="inlineStr"/>
      <c r="G442" s="309" t="inlineStr"/>
      <c r="H442" s="309" t="inlineStr"/>
    </row>
    <row r="443">
      <c r="A443" s="621" t="n">
        <v>441</v>
      </c>
      <c r="B443" s="309" t="n">
        <v>1366.6</v>
      </c>
      <c r="C443" s="309" t="n">
        <v>1366.6</v>
      </c>
      <c r="D443" s="309" t="inlineStr"/>
      <c r="E443" s="309" t="inlineStr"/>
      <c r="F443" s="309" t="inlineStr"/>
      <c r="G443" s="309" t="inlineStr"/>
      <c r="H443" s="309" t="inlineStr"/>
    </row>
    <row r="444">
      <c r="A444" s="621" t="n">
        <v>442</v>
      </c>
      <c r="B444" s="309" t="n">
        <v>1230.3</v>
      </c>
      <c r="C444" s="309" t="n">
        <v>1230.3</v>
      </c>
      <c r="D444" s="309" t="inlineStr"/>
      <c r="E444" s="309" t="inlineStr"/>
      <c r="F444" s="309" t="inlineStr"/>
      <c r="G444" s="309" t="inlineStr"/>
      <c r="H444" s="309" t="inlineStr"/>
    </row>
    <row r="445">
      <c r="A445" s="621" t="n">
        <v>443</v>
      </c>
      <c r="B445" s="309" t="n">
        <v>1194.7</v>
      </c>
      <c r="C445" s="309" t="n">
        <v>1194.7</v>
      </c>
      <c r="D445" s="309" t="inlineStr"/>
      <c r="E445" s="309" t="inlineStr"/>
      <c r="F445" s="309" t="inlineStr"/>
      <c r="G445" s="309" t="inlineStr"/>
      <c r="H445" s="309" t="inlineStr"/>
    </row>
    <row r="446">
      <c r="A446" s="621" t="n">
        <v>444</v>
      </c>
      <c r="B446" s="309" t="n">
        <v>1053.9</v>
      </c>
      <c r="C446" s="309" t="n">
        <v>1053.9</v>
      </c>
      <c r="D446" s="309" t="inlineStr"/>
      <c r="E446" s="309" t="inlineStr"/>
      <c r="F446" s="309" t="inlineStr"/>
      <c r="G446" s="309" t="inlineStr"/>
      <c r="H446" s="309" t="inlineStr"/>
    </row>
    <row r="447">
      <c r="A447" s="621" t="n">
        <v>445</v>
      </c>
      <c r="B447" s="309" t="n">
        <v>1034.4</v>
      </c>
      <c r="C447" s="309" t="n">
        <v>1034.4</v>
      </c>
      <c r="D447" s="309" t="inlineStr"/>
      <c r="E447" s="309" t="inlineStr"/>
      <c r="F447" s="309" t="inlineStr"/>
      <c r="G447" s="309" t="inlineStr"/>
      <c r="H447" s="309" t="inlineStr"/>
    </row>
    <row r="448">
      <c r="A448" s="621" t="n">
        <v>446</v>
      </c>
      <c r="B448" s="309" t="n">
        <v>1080.3</v>
      </c>
      <c r="C448" s="309" t="n">
        <v>1080.3</v>
      </c>
      <c r="D448" s="309" t="inlineStr"/>
      <c r="E448" s="309" t="inlineStr"/>
      <c r="F448" s="309" t="inlineStr"/>
      <c r="G448" s="309" t="inlineStr"/>
      <c r="H448" s="309" t="inlineStr"/>
    </row>
    <row r="449">
      <c r="A449" s="621" t="n">
        <v>447</v>
      </c>
      <c r="B449" s="309" t="n">
        <v>1015.4</v>
      </c>
      <c r="C449" s="309" t="n">
        <v>1015.4</v>
      </c>
      <c r="D449" s="309" t="inlineStr"/>
      <c r="E449" s="309" t="inlineStr"/>
      <c r="F449" s="309" t="inlineStr"/>
      <c r="G449" s="309" t="inlineStr"/>
      <c r="H449" s="309" t="inlineStr"/>
    </row>
    <row r="450">
      <c r="A450" s="621" t="n">
        <v>448</v>
      </c>
      <c r="B450" s="309" t="n">
        <v>1500</v>
      </c>
      <c r="C450" s="309" t="n">
        <v>1500</v>
      </c>
      <c r="D450" s="309" t="inlineStr"/>
      <c r="E450" s="309" t="inlineStr"/>
      <c r="F450" s="309" t="inlineStr"/>
      <c r="G450" s="309" t="inlineStr"/>
      <c r="H450" s="309" t="inlineStr"/>
    </row>
    <row r="451">
      <c r="A451" s="621" t="n">
        <v>449</v>
      </c>
      <c r="B451" s="309" t="n">
        <v>1268</v>
      </c>
      <c r="C451" s="309" t="n">
        <v>1268</v>
      </c>
      <c r="D451" s="309" t="inlineStr"/>
      <c r="E451" s="309" t="inlineStr"/>
      <c r="F451" s="309" t="inlineStr"/>
      <c r="G451" s="309" t="inlineStr"/>
      <c r="H451" s="309" t="inlineStr"/>
    </row>
    <row r="452">
      <c r="A452" s="621" t="n">
        <v>450</v>
      </c>
      <c r="B452" s="309" t="n">
        <v>1010</v>
      </c>
      <c r="C452" s="309" t="n">
        <v>1010</v>
      </c>
      <c r="D452" s="309" t="inlineStr"/>
      <c r="E452" s="309" t="inlineStr"/>
      <c r="F452" s="309" t="inlineStr"/>
      <c r="G452" s="309" t="inlineStr"/>
      <c r="H452" s="309" t="inlineStr"/>
    </row>
    <row r="453">
      <c r="A453" s="621" t="n">
        <v>451</v>
      </c>
      <c r="B453" s="309" t="n">
        <v>928</v>
      </c>
      <c r="C453" s="309" t="n">
        <v>928</v>
      </c>
      <c r="D453" s="309" t="inlineStr"/>
      <c r="E453" s="309" t="inlineStr"/>
      <c r="F453" s="309" t="inlineStr"/>
      <c r="G453" s="309" t="inlineStr"/>
      <c r="H453" s="309" t="inlineStr"/>
    </row>
    <row r="454">
      <c r="A454" s="621" t="n">
        <v>452</v>
      </c>
      <c r="B454" s="309" t="n">
        <v>930</v>
      </c>
      <c r="C454" s="309" t="n">
        <v>930</v>
      </c>
      <c r="D454" s="309" t="inlineStr"/>
      <c r="E454" s="309" t="inlineStr"/>
      <c r="F454" s="309" t="inlineStr"/>
      <c r="G454" s="309" t="inlineStr"/>
      <c r="H454" s="309" t="inlineStr"/>
    </row>
    <row r="455">
      <c r="A455" s="621" t="n">
        <v>453</v>
      </c>
      <c r="B455" s="309" t="n">
        <v>960</v>
      </c>
      <c r="C455" s="309" t="n">
        <v>960</v>
      </c>
      <c r="D455" s="309" t="inlineStr"/>
      <c r="E455" s="309" t="inlineStr"/>
      <c r="F455" s="309" t="inlineStr"/>
      <c r="G455" s="309" t="inlineStr"/>
      <c r="H455" s="309" t="inlineStr"/>
    </row>
    <row r="456">
      <c r="A456" s="621" t="n">
        <v>454</v>
      </c>
      <c r="B456" s="309" t="n">
        <v>960.2</v>
      </c>
      <c r="C456" s="309" t="n">
        <v>960.2</v>
      </c>
      <c r="D456" s="309" t="inlineStr"/>
      <c r="E456" s="309" t="inlineStr"/>
      <c r="F456" s="309" t="inlineStr"/>
      <c r="G456" s="309" t="inlineStr"/>
      <c r="H456" s="309" t="inlineStr"/>
    </row>
    <row r="457">
      <c r="A457" s="621" t="n">
        <v>455</v>
      </c>
      <c r="B457" s="309" t="n">
        <v>988</v>
      </c>
      <c r="C457" s="309" t="n">
        <v>988</v>
      </c>
      <c r="D457" s="309" t="inlineStr"/>
      <c r="E457" s="309" t="inlineStr"/>
      <c r="F457" s="309" t="inlineStr"/>
      <c r="G457" s="309" t="inlineStr"/>
      <c r="H457" s="309" t="inlineStr"/>
    </row>
    <row r="458">
      <c r="A458" s="621" t="n">
        <v>456</v>
      </c>
      <c r="B458" s="309" t="n">
        <v>1456.2</v>
      </c>
      <c r="C458" s="309" t="n">
        <v>1456.2</v>
      </c>
      <c r="D458" s="309" t="inlineStr"/>
      <c r="E458" s="309" t="inlineStr"/>
      <c r="F458" s="309" t="inlineStr"/>
      <c r="G458" s="309" t="inlineStr"/>
      <c r="H458" s="309" t="inlineStr"/>
    </row>
    <row r="459">
      <c r="A459" s="621" t="n">
        <v>457</v>
      </c>
      <c r="B459" s="309" t="n">
        <v>1392</v>
      </c>
      <c r="C459" s="309" t="n">
        <v>1392</v>
      </c>
      <c r="D459" s="309" t="inlineStr"/>
      <c r="E459" s="309" t="inlineStr"/>
      <c r="F459" s="309" t="inlineStr"/>
      <c r="G459" s="309" t="inlineStr"/>
      <c r="H459" s="309" t="inlineStr"/>
    </row>
    <row r="460">
      <c r="A460" s="621" t="n">
        <v>458</v>
      </c>
      <c r="B460" s="309" t="n">
        <v>1264</v>
      </c>
      <c r="C460" s="309" t="n">
        <v>1264</v>
      </c>
      <c r="D460" s="309" t="inlineStr"/>
      <c r="E460" s="309" t="inlineStr"/>
      <c r="F460" s="309" t="inlineStr"/>
      <c r="G460" s="309" t="inlineStr"/>
      <c r="H460" s="309" t="inlineStr"/>
    </row>
    <row r="461">
      <c r="A461" s="621" t="n">
        <v>459</v>
      </c>
      <c r="B461" s="309" t="n">
        <v>1232.2</v>
      </c>
      <c r="C461" s="309" t="n">
        <v>1232.2</v>
      </c>
      <c r="D461" s="309" t="inlineStr"/>
      <c r="E461" s="309" t="inlineStr"/>
      <c r="F461" s="309" t="inlineStr"/>
      <c r="G461" s="309" t="inlineStr"/>
      <c r="H461" s="309" t="inlineStr"/>
    </row>
    <row r="462">
      <c r="A462" s="621" t="n">
        <v>460</v>
      </c>
      <c r="B462" s="309" t="n">
        <v>1151.5</v>
      </c>
      <c r="C462" s="309" t="n">
        <v>1151.5</v>
      </c>
      <c r="D462" s="309" t="inlineStr"/>
      <c r="E462" s="309" t="inlineStr"/>
      <c r="F462" s="309" t="inlineStr"/>
      <c r="G462" s="309" t="inlineStr"/>
      <c r="H462" s="309" t="inlineStr"/>
    </row>
    <row r="463">
      <c r="A463" s="621" t="n">
        <v>461</v>
      </c>
      <c r="B463" s="309" t="n">
        <v>1043.7</v>
      </c>
      <c r="C463" s="309" t="n">
        <v>1043.7</v>
      </c>
      <c r="D463" s="309" t="inlineStr"/>
      <c r="E463" s="309" t="inlineStr"/>
      <c r="F463" s="309" t="inlineStr"/>
      <c r="G463" s="309" t="inlineStr"/>
      <c r="H463" s="309" t="inlineStr"/>
    </row>
    <row r="464">
      <c r="A464" s="621" t="n">
        <v>462</v>
      </c>
      <c r="B464" s="309" t="n">
        <v>1023.7</v>
      </c>
      <c r="C464" s="309" t="n">
        <v>1023.7</v>
      </c>
      <c r="D464" s="309" t="inlineStr"/>
      <c r="E464" s="309" t="inlineStr"/>
      <c r="F464" s="309" t="inlineStr"/>
      <c r="G464" s="309" t="inlineStr"/>
      <c r="H464" s="309" t="inlineStr"/>
    </row>
    <row r="465">
      <c r="A465" s="621" t="n">
        <v>463</v>
      </c>
      <c r="B465" s="309" t="n">
        <v>988</v>
      </c>
      <c r="C465" s="309" t="n">
        <v>988</v>
      </c>
      <c r="D465" s="309" t="inlineStr"/>
      <c r="E465" s="309" t="inlineStr"/>
      <c r="F465" s="309" t="inlineStr"/>
      <c r="G465" s="309" t="inlineStr"/>
      <c r="H465" s="309" t="inlineStr"/>
    </row>
    <row r="466">
      <c r="A466" s="621" t="n">
        <v>464</v>
      </c>
      <c r="B466" s="309" t="n">
        <v>882</v>
      </c>
      <c r="C466" s="309" t="n">
        <v>882</v>
      </c>
      <c r="D466" s="309" t="inlineStr"/>
      <c r="E466" s="309" t="inlineStr"/>
      <c r="F466" s="309" t="inlineStr"/>
      <c r="G466" s="309" t="inlineStr"/>
      <c r="H466" s="309" t="inlineStr"/>
    </row>
    <row r="467">
      <c r="A467" s="621" t="n">
        <v>465</v>
      </c>
      <c r="B467" s="309" t="n">
        <v>787.2</v>
      </c>
      <c r="C467" s="309" t="n">
        <v>787.2</v>
      </c>
      <c r="D467" s="309" t="inlineStr"/>
      <c r="E467" s="309" t="inlineStr"/>
      <c r="F467" s="309" t="inlineStr"/>
      <c r="G467" s="309" t="inlineStr"/>
      <c r="H467" s="309" t="inlineStr"/>
    </row>
    <row r="468">
      <c r="A468" s="621" t="n">
        <v>466</v>
      </c>
      <c r="B468" s="309" t="n">
        <v>955.5</v>
      </c>
      <c r="C468" s="309" t="n">
        <v>955.5</v>
      </c>
      <c r="D468" s="309" t="inlineStr"/>
      <c r="E468" s="309" t="inlineStr"/>
      <c r="F468" s="309" t="inlineStr"/>
      <c r="G468" s="309" t="inlineStr"/>
      <c r="H468" s="309" t="inlineStr"/>
    </row>
    <row r="469">
      <c r="A469" s="621" t="n">
        <v>467</v>
      </c>
      <c r="B469" s="309" t="n">
        <v>1046.2</v>
      </c>
      <c r="C469" s="309" t="n">
        <v>1046.2</v>
      </c>
      <c r="D469" s="309" t="inlineStr"/>
      <c r="E469" s="309" t="inlineStr"/>
      <c r="F469" s="309" t="inlineStr"/>
      <c r="G469" s="309" t="inlineStr"/>
      <c r="H469" s="309" t="inlineStr"/>
    </row>
    <row r="470">
      <c r="A470" s="621" t="n">
        <v>468</v>
      </c>
      <c r="B470" s="309" t="n">
        <v>904.5</v>
      </c>
      <c r="C470" s="309" t="n">
        <v>904.5</v>
      </c>
      <c r="D470" s="309" t="inlineStr"/>
      <c r="E470" s="309" t="inlineStr"/>
      <c r="F470" s="309" t="inlineStr"/>
      <c r="G470" s="309" t="inlineStr"/>
      <c r="H470" s="309" t="inlineStr"/>
    </row>
    <row r="471">
      <c r="A471" s="621" t="n">
        <v>469</v>
      </c>
      <c r="B471" s="309" t="n">
        <v>960.2</v>
      </c>
      <c r="C471" s="309" t="n">
        <v>960.2</v>
      </c>
      <c r="D471" s="309" t="inlineStr"/>
      <c r="E471" s="309" t="inlineStr"/>
      <c r="F471" s="309" t="inlineStr"/>
      <c r="G471" s="309" t="inlineStr"/>
      <c r="H471" s="309" t="inlineStr"/>
    </row>
    <row r="472">
      <c r="A472" s="621" t="n">
        <v>470</v>
      </c>
      <c r="B472" s="309" t="n">
        <v>964.2</v>
      </c>
      <c r="C472" s="309" t="n">
        <v>964.2</v>
      </c>
      <c r="D472" s="309" t="inlineStr"/>
      <c r="E472" s="309" t="inlineStr"/>
      <c r="F472" s="309" t="inlineStr"/>
      <c r="G472" s="309" t="inlineStr"/>
      <c r="H472" s="309" t="inlineStr"/>
    </row>
    <row r="473">
      <c r="A473" s="621" t="n">
        <v>471</v>
      </c>
      <c r="B473" s="309" t="n">
        <v>1152</v>
      </c>
      <c r="C473" s="309" t="n">
        <v>1152</v>
      </c>
      <c r="D473" s="309" t="inlineStr"/>
      <c r="E473" s="309" t="inlineStr"/>
      <c r="F473" s="309" t="inlineStr"/>
      <c r="G473" s="309" t="inlineStr"/>
      <c r="H473" s="309" t="inlineStr"/>
    </row>
    <row r="474">
      <c r="A474" s="621" t="n">
        <v>472</v>
      </c>
      <c r="B474" s="309" t="n">
        <v>1164.3</v>
      </c>
      <c r="C474" s="309" t="n">
        <v>1164.3</v>
      </c>
      <c r="D474" s="309" t="inlineStr"/>
      <c r="E474" s="309" t="inlineStr"/>
      <c r="F474" s="309" t="inlineStr"/>
      <c r="G474" s="309" t="inlineStr"/>
      <c r="H474" s="309" t="inlineStr"/>
    </row>
    <row r="475">
      <c r="A475" s="621" t="n">
        <v>473</v>
      </c>
      <c r="B475" s="309" t="n">
        <v>1340</v>
      </c>
      <c r="C475" s="309" t="n">
        <v>1340</v>
      </c>
      <c r="D475" s="309" t="inlineStr"/>
      <c r="E475" s="309" t="inlineStr"/>
      <c r="F475" s="309" t="inlineStr"/>
      <c r="G475" s="309" t="inlineStr"/>
      <c r="H475" s="309" t="inlineStr"/>
    </row>
    <row r="476">
      <c r="A476" s="621" t="n">
        <v>474</v>
      </c>
      <c r="B476" s="309" t="n">
        <v>1094</v>
      </c>
      <c r="C476" s="309" t="n">
        <v>1094</v>
      </c>
      <c r="D476" s="309" t="inlineStr"/>
      <c r="E476" s="309" t="inlineStr"/>
      <c r="F476" s="309" t="inlineStr"/>
      <c r="G476" s="309" t="inlineStr"/>
      <c r="H476" s="309" t="inlineStr"/>
    </row>
    <row r="477">
      <c r="A477" s="621" t="n">
        <v>475</v>
      </c>
      <c r="B477" s="309" t="n">
        <v>1505</v>
      </c>
      <c r="C477" s="309" t="n">
        <v>1505</v>
      </c>
      <c r="D477" s="309" t="inlineStr"/>
      <c r="E477" s="309" t="inlineStr"/>
      <c r="F477" s="309" t="inlineStr"/>
      <c r="G477" s="309" t="inlineStr"/>
      <c r="H477" s="309" t="inlineStr"/>
    </row>
    <row r="478">
      <c r="A478" s="621" t="n">
        <v>476</v>
      </c>
      <c r="B478" s="309" t="n">
        <v>1367</v>
      </c>
      <c r="C478" s="309" t="n">
        <v>1367</v>
      </c>
      <c r="D478" s="309" t="inlineStr"/>
      <c r="E478" s="309" t="inlineStr"/>
      <c r="F478" s="309" t="inlineStr"/>
      <c r="G478" s="309" t="inlineStr"/>
      <c r="H478" s="309" t="inlineStr"/>
    </row>
    <row r="479">
      <c r="A479" s="621" t="n">
        <v>477</v>
      </c>
      <c r="B479" s="309" t="n">
        <v>1195</v>
      </c>
      <c r="C479" s="309" t="n">
        <v>1195</v>
      </c>
      <c r="D479" s="309" t="inlineStr"/>
      <c r="E479" s="309" t="inlineStr"/>
      <c r="F479" s="309" t="inlineStr"/>
      <c r="G479" s="309" t="inlineStr"/>
      <c r="H479" s="309" t="inlineStr"/>
    </row>
    <row r="480">
      <c r="A480" s="621" t="n">
        <v>478</v>
      </c>
      <c r="B480" s="309" t="n">
        <v>1034</v>
      </c>
      <c r="C480" s="309" t="n">
        <v>1034</v>
      </c>
      <c r="D480" s="309" t="inlineStr"/>
      <c r="E480" s="309" t="inlineStr"/>
      <c r="F480" s="309" t="inlineStr"/>
      <c r="G480" s="309" t="inlineStr"/>
      <c r="H480" s="309" t="inlineStr"/>
    </row>
    <row r="481">
      <c r="A481" s="621" t="n">
        <v>479</v>
      </c>
      <c r="B481" s="309" t="n">
        <v>1080</v>
      </c>
      <c r="C481" s="309" t="n">
        <v>1080</v>
      </c>
      <c r="D481" s="309" t="inlineStr"/>
      <c r="E481" s="309" t="inlineStr"/>
      <c r="F481" s="309" t="inlineStr"/>
      <c r="G481" s="309" t="inlineStr"/>
      <c r="H481" s="309" t="inlineStr"/>
    </row>
    <row r="482">
      <c r="A482" s="621" t="n">
        <v>480</v>
      </c>
      <c r="B482" s="309" t="n">
        <v>1111.1</v>
      </c>
      <c r="C482" s="309" t="n">
        <v>1111.1</v>
      </c>
      <c r="D482" s="309" t="inlineStr"/>
      <c r="E482" s="309" t="inlineStr"/>
      <c r="F482" s="309" t="inlineStr"/>
      <c r="G482" s="309" t="inlineStr"/>
      <c r="H482" s="309" t="inlineStr"/>
    </row>
    <row r="483">
      <c r="A483" s="621" t="n">
        <v>481</v>
      </c>
      <c r="B483" s="309" t="n">
        <v>1096.9</v>
      </c>
      <c r="C483" s="309" t="n">
        <v>1096.9</v>
      </c>
      <c r="D483" s="309" t="inlineStr"/>
      <c r="E483" s="309" t="inlineStr"/>
      <c r="F483" s="309" t="inlineStr"/>
      <c r="G483" s="309" t="inlineStr"/>
      <c r="H483" s="309" t="inlineStr"/>
    </row>
    <row r="484">
      <c r="A484" s="621" t="n">
        <v>482</v>
      </c>
      <c r="B484" s="309" t="n">
        <v>1085.7</v>
      </c>
      <c r="C484" s="309" t="n">
        <v>1085.7</v>
      </c>
      <c r="D484" s="309" t="inlineStr"/>
      <c r="E484" s="309" t="inlineStr"/>
      <c r="F484" s="309" t="inlineStr"/>
      <c r="G484" s="309" t="inlineStr"/>
      <c r="H484" s="309" t="inlineStr"/>
    </row>
    <row r="485">
      <c r="A485" s="621" t="n">
        <v>483</v>
      </c>
      <c r="B485" s="309" t="n">
        <v>1266</v>
      </c>
      <c r="C485" s="309" t="n">
        <v>1266</v>
      </c>
      <c r="D485" s="309" t="inlineStr"/>
      <c r="E485" s="309" t="inlineStr"/>
      <c r="F485" s="309" t="inlineStr"/>
      <c r="G485" s="309" t="inlineStr"/>
      <c r="H485" s="309" t="inlineStr"/>
    </row>
    <row r="486">
      <c r="A486" s="621" t="n">
        <v>484</v>
      </c>
      <c r="B486" s="309" t="n">
        <v>1170</v>
      </c>
      <c r="C486" s="309" t="n">
        <v>1170</v>
      </c>
      <c r="D486" s="309" t="inlineStr"/>
      <c r="E486" s="309" t="inlineStr"/>
      <c r="F486" s="309" t="inlineStr"/>
      <c r="G486" s="309" t="inlineStr"/>
      <c r="H486" s="309" t="inlineStr"/>
    </row>
    <row r="487">
      <c r="A487" s="621" t="n">
        <v>485</v>
      </c>
      <c r="B487" s="309" t="n">
        <v>1110</v>
      </c>
      <c r="C487" s="309" t="n">
        <v>1110</v>
      </c>
      <c r="D487" s="309" t="inlineStr"/>
      <c r="E487" s="309" t="inlineStr"/>
      <c r="F487" s="309" t="inlineStr"/>
      <c r="G487" s="309" t="inlineStr"/>
      <c r="H487" s="309" t="inlineStr"/>
    </row>
    <row r="488">
      <c r="A488" s="621" t="n">
        <v>486</v>
      </c>
      <c r="B488" s="309" t="n">
        <v>1054</v>
      </c>
      <c r="C488" s="309" t="n">
        <v>1054</v>
      </c>
      <c r="D488" s="309" t="inlineStr"/>
      <c r="E488" s="309" t="inlineStr"/>
      <c r="F488" s="309" t="inlineStr"/>
      <c r="G488" s="309" t="inlineStr"/>
      <c r="H488" s="309" t="inlineStr"/>
    </row>
    <row r="489">
      <c r="A489" s="621" t="n">
        <v>487</v>
      </c>
      <c r="B489" s="309" t="n">
        <v>985</v>
      </c>
      <c r="C489" s="309" t="n">
        <v>985</v>
      </c>
      <c r="D489" s="309" t="inlineStr"/>
      <c r="E489" s="309" t="inlineStr"/>
      <c r="F489" s="309" t="inlineStr"/>
      <c r="G489" s="309" t="inlineStr"/>
      <c r="H489" s="309" t="inlineStr"/>
    </row>
    <row r="490">
      <c r="A490" s="621" t="n">
        <v>488</v>
      </c>
      <c r="B490" s="309" t="n">
        <v>1431</v>
      </c>
      <c r="C490" s="309" t="n">
        <v>1431</v>
      </c>
      <c r="D490" s="309" t="inlineStr"/>
      <c r="E490" s="309" t="inlineStr"/>
      <c r="F490" s="309" t="inlineStr"/>
      <c r="G490" s="309" t="inlineStr"/>
      <c r="H490" s="309" t="inlineStr"/>
    </row>
    <row r="491">
      <c r="A491" s="621" t="n">
        <v>489</v>
      </c>
      <c r="B491" s="309" t="n">
        <v>1408</v>
      </c>
      <c r="C491" s="309" t="n">
        <v>1408</v>
      </c>
      <c r="D491" s="309" t="inlineStr"/>
      <c r="E491" s="309" t="inlineStr"/>
      <c r="F491" s="309" t="inlineStr"/>
      <c r="G491" s="309" t="inlineStr"/>
      <c r="H491" s="309" t="inlineStr"/>
    </row>
    <row r="492">
      <c r="A492" s="621" t="n">
        <v>490</v>
      </c>
      <c r="B492" s="309" t="n">
        <v>1255</v>
      </c>
      <c r="C492" s="309" t="n">
        <v>1255</v>
      </c>
      <c r="D492" s="309" t="inlineStr"/>
      <c r="E492" s="309" t="inlineStr"/>
      <c r="F492" s="309" t="inlineStr"/>
      <c r="G492" s="309" t="inlineStr"/>
      <c r="H492" s="309" t="inlineStr"/>
    </row>
    <row r="493">
      <c r="A493" s="621" t="n">
        <v>491</v>
      </c>
      <c r="B493" s="309" t="n">
        <v>1035</v>
      </c>
      <c r="C493" s="309" t="n">
        <v>1035</v>
      </c>
      <c r="D493" s="309" t="inlineStr"/>
      <c r="E493" s="309" t="inlineStr"/>
      <c r="F493" s="309" t="inlineStr"/>
      <c r="G493" s="309" t="inlineStr"/>
      <c r="H493" s="309" t="inlineStr"/>
    </row>
    <row r="494">
      <c r="A494" s="621" t="n">
        <v>492</v>
      </c>
      <c r="B494" s="309" t="n">
        <v>1080</v>
      </c>
      <c r="C494" s="309" t="n">
        <v>1080</v>
      </c>
      <c r="D494" s="309" t="inlineStr"/>
      <c r="E494" s="309" t="inlineStr"/>
      <c r="F494" s="309" t="inlineStr"/>
      <c r="G494" s="309" t="inlineStr"/>
      <c r="H494" s="309" t="inlineStr"/>
    </row>
    <row r="495">
      <c r="A495" s="621" t="n">
        <v>493</v>
      </c>
      <c r="B495" s="309" t="n">
        <v>1488</v>
      </c>
      <c r="C495" s="309" t="n">
        <v>1488</v>
      </c>
      <c r="D495" s="309" t="inlineStr"/>
      <c r="E495" s="309" t="inlineStr"/>
      <c r="F495" s="309" t="inlineStr"/>
      <c r="G495" s="309" t="inlineStr"/>
      <c r="H495" s="309" t="inlineStr"/>
    </row>
    <row r="496">
      <c r="A496" s="621" t="n">
        <v>494</v>
      </c>
      <c r="B496" s="309" t="n">
        <v>1092</v>
      </c>
      <c r="C496" s="309" t="n">
        <v>1092</v>
      </c>
      <c r="D496" s="309" t="inlineStr"/>
      <c r="E496" s="309" t="inlineStr"/>
      <c r="F496" s="309" t="inlineStr"/>
      <c r="G496" s="309" t="inlineStr"/>
      <c r="H496" s="309" t="inlineStr"/>
    </row>
    <row r="497">
      <c r="A497" s="621" t="n">
        <v>495</v>
      </c>
      <c r="B497" s="309" t="n">
        <v>927</v>
      </c>
      <c r="C497" s="309" t="n">
        <v>927</v>
      </c>
      <c r="D497" s="309" t="inlineStr"/>
      <c r="E497" s="309" t="inlineStr"/>
      <c r="F497" s="309" t="inlineStr"/>
      <c r="G497" s="309" t="inlineStr"/>
      <c r="H497" s="309" t="inlineStr"/>
    </row>
    <row r="498">
      <c r="A498" s="621" t="n">
        <v>496</v>
      </c>
      <c r="B498" s="309" t="n">
        <v>1077</v>
      </c>
      <c r="C498" s="309" t="n">
        <v>1077</v>
      </c>
      <c r="D498" s="309" t="inlineStr"/>
      <c r="E498" s="309" t="inlineStr"/>
      <c r="F498" s="309" t="inlineStr"/>
      <c r="G498" s="309" t="inlineStr"/>
      <c r="H498" s="309" t="inlineStr"/>
    </row>
    <row r="499">
      <c r="A499" s="621" t="n">
        <v>497</v>
      </c>
      <c r="B499" s="309" t="n">
        <v>1065</v>
      </c>
      <c r="C499" s="309" t="n">
        <v>1065</v>
      </c>
      <c r="D499" s="309" t="inlineStr"/>
      <c r="E499" s="309" t="inlineStr"/>
      <c r="F499" s="309" t="inlineStr"/>
      <c r="G499" s="309" t="inlineStr"/>
      <c r="H499" s="309" t="inlineStr"/>
    </row>
    <row r="500">
      <c r="A500" s="621" t="n">
        <v>498</v>
      </c>
      <c r="B500" s="309" t="n">
        <v>767</v>
      </c>
      <c r="C500" s="309" t="n">
        <v>767</v>
      </c>
      <c r="D500" s="309" t="inlineStr"/>
      <c r="E500" s="309" t="inlineStr"/>
      <c r="F500" s="309" t="inlineStr"/>
      <c r="G500" s="309" t="inlineStr"/>
      <c r="H500" s="309" t="inlineStr"/>
    </row>
    <row r="501">
      <c r="A501" s="621" t="n">
        <v>499</v>
      </c>
      <c r="B501" s="309" t="n">
        <v>921</v>
      </c>
      <c r="C501" s="309" t="n">
        <v>921</v>
      </c>
      <c r="D501" s="309" t="inlineStr"/>
      <c r="E501" s="309" t="inlineStr"/>
      <c r="F501" s="309" t="inlineStr"/>
      <c r="G501" s="309" t="inlineStr"/>
      <c r="H501" s="309" t="inlineStr"/>
    </row>
    <row r="502">
      <c r="A502" s="621" t="n">
        <v>500</v>
      </c>
      <c r="B502" s="309" t="n">
        <v>901</v>
      </c>
      <c r="C502" s="309" t="n">
        <v>901</v>
      </c>
      <c r="D502" s="309" t="inlineStr"/>
      <c r="E502" s="309" t="inlineStr"/>
      <c r="F502" s="309" t="inlineStr"/>
      <c r="G502" s="309" t="inlineStr"/>
      <c r="H502" s="309" t="inlineStr"/>
    </row>
    <row r="503">
      <c r="A503" s="621" t="n">
        <v>501</v>
      </c>
      <c r="B503" s="309" t="n">
        <v>649</v>
      </c>
      <c r="C503" s="309" t="n">
        <v>649</v>
      </c>
      <c r="D503" s="309" t="inlineStr"/>
      <c r="E503" s="309" t="inlineStr"/>
      <c r="F503" s="309" t="inlineStr"/>
      <c r="G503" s="309" t="inlineStr"/>
      <c r="H503" s="309" t="inlineStr"/>
    </row>
    <row r="504">
      <c r="A504" s="621" t="n">
        <v>502</v>
      </c>
      <c r="B504" s="309" t="n">
        <v>809</v>
      </c>
      <c r="C504" s="309" t="n">
        <v>809</v>
      </c>
      <c r="D504" s="309" t="inlineStr"/>
      <c r="E504" s="309" t="inlineStr"/>
      <c r="F504" s="309" t="inlineStr"/>
      <c r="G504" s="309" t="inlineStr"/>
      <c r="H504" s="309" t="inlineStr"/>
    </row>
    <row r="505">
      <c r="A505" s="621" t="n">
        <v>503</v>
      </c>
      <c r="B505" s="309" t="n">
        <v>795</v>
      </c>
      <c r="C505" s="309" t="n">
        <v>795</v>
      </c>
      <c r="D505" s="309" t="inlineStr"/>
      <c r="E505" s="309" t="inlineStr"/>
      <c r="F505" s="309" t="inlineStr"/>
      <c r="G505" s="309" t="inlineStr"/>
      <c r="H505" s="309" t="inlineStr"/>
    </row>
    <row r="506">
      <c r="A506" s="621" t="n">
        <v>504</v>
      </c>
      <c r="B506" s="309" t="n">
        <v>588</v>
      </c>
      <c r="C506" s="309" t="n">
        <v>588</v>
      </c>
      <c r="D506" s="309" t="inlineStr"/>
      <c r="E506" s="309" t="inlineStr"/>
      <c r="F506" s="309" t="inlineStr"/>
      <c r="G506" s="309" t="inlineStr"/>
      <c r="H506" s="309" t="inlineStr"/>
    </row>
    <row r="507">
      <c r="A507" s="621" t="n">
        <v>505</v>
      </c>
      <c r="B507" s="309" t="n">
        <v>766</v>
      </c>
      <c r="C507" s="309" t="n">
        <v>766</v>
      </c>
      <c r="D507" s="309" t="inlineStr"/>
      <c r="E507" s="309" t="inlineStr"/>
      <c r="F507" s="309" t="inlineStr"/>
      <c r="G507" s="309" t="inlineStr"/>
      <c r="H507" s="309" t="inlineStr"/>
    </row>
    <row r="508">
      <c r="A508" s="621" t="n">
        <v>506</v>
      </c>
      <c r="B508" s="309" t="n">
        <v>742</v>
      </c>
      <c r="C508" s="309" t="n">
        <v>742</v>
      </c>
      <c r="D508" s="309" t="inlineStr"/>
      <c r="E508" s="309" t="inlineStr"/>
      <c r="F508" s="309" t="inlineStr"/>
      <c r="G508" s="309" t="inlineStr"/>
      <c r="H508" s="309" t="inlineStr"/>
    </row>
    <row r="509">
      <c r="A509" s="621" t="n">
        <v>507</v>
      </c>
      <c r="B509" s="309" t="n">
        <v>965</v>
      </c>
      <c r="C509" s="309" t="n">
        <v>965</v>
      </c>
      <c r="D509" s="309" t="inlineStr"/>
      <c r="E509" s="309" t="inlineStr"/>
      <c r="F509" s="309" t="inlineStr"/>
      <c r="G509" s="309" t="inlineStr"/>
      <c r="H509" s="309" t="inlineStr"/>
    </row>
    <row r="510">
      <c r="A510" s="621" t="n">
        <v>508</v>
      </c>
      <c r="B510" s="309" t="n">
        <v>1122</v>
      </c>
      <c r="C510" s="309" t="n">
        <v>1122</v>
      </c>
      <c r="D510" s="309" t="inlineStr"/>
      <c r="E510" s="309" t="inlineStr"/>
      <c r="F510" s="309" t="inlineStr"/>
      <c r="G510" s="309" t="inlineStr"/>
      <c r="H510" s="309" t="inlineStr"/>
    </row>
    <row r="511">
      <c r="A511" s="621" t="n">
        <v>509</v>
      </c>
      <c r="B511" s="309" t="n">
        <v>1105</v>
      </c>
      <c r="C511" s="309" t="n">
        <v>1105</v>
      </c>
      <c r="D511" s="309" t="inlineStr"/>
      <c r="E511" s="309" t="inlineStr"/>
      <c r="F511" s="309" t="inlineStr"/>
      <c r="G511" s="309" t="inlineStr"/>
      <c r="H511" s="309" t="inlineStr"/>
    </row>
    <row r="512">
      <c r="A512" s="621" t="n">
        <v>510</v>
      </c>
      <c r="B512" s="309" t="n">
        <v>815</v>
      </c>
      <c r="C512" s="309" t="n">
        <v>815</v>
      </c>
      <c r="D512" s="309" t="inlineStr"/>
      <c r="E512" s="309" t="inlineStr"/>
      <c r="F512" s="309" t="inlineStr"/>
      <c r="G512" s="309" t="inlineStr"/>
      <c r="H512" s="309" t="inlineStr"/>
    </row>
    <row r="513">
      <c r="A513" s="621" t="n">
        <v>511</v>
      </c>
      <c r="B513" s="309" t="n">
        <v>973</v>
      </c>
      <c r="C513" s="309" t="n">
        <v>973</v>
      </c>
      <c r="D513" s="309" t="inlineStr"/>
      <c r="E513" s="309" t="inlineStr"/>
      <c r="F513" s="309" t="inlineStr"/>
      <c r="G513" s="309" t="inlineStr"/>
      <c r="H513" s="309" t="inlineStr"/>
    </row>
    <row r="514">
      <c r="A514" s="621" t="n">
        <v>512</v>
      </c>
      <c r="B514" s="309" t="n">
        <v>957</v>
      </c>
      <c r="C514" s="309" t="n">
        <v>957</v>
      </c>
      <c r="D514" s="309" t="inlineStr"/>
      <c r="E514" s="309" t="inlineStr"/>
      <c r="F514" s="309" t="inlineStr"/>
      <c r="G514" s="309" t="inlineStr"/>
      <c r="H514" s="309" t="inlineStr"/>
    </row>
    <row r="515">
      <c r="A515" s="621" t="n">
        <v>513</v>
      </c>
      <c r="B515" s="309" t="n">
        <v>711</v>
      </c>
      <c r="C515" s="309" t="n">
        <v>711</v>
      </c>
      <c r="D515" s="309" t="inlineStr"/>
      <c r="E515" s="309" t="inlineStr"/>
      <c r="F515" s="309" t="inlineStr"/>
      <c r="G515" s="309" t="inlineStr"/>
      <c r="H515" s="309" t="inlineStr"/>
    </row>
    <row r="516">
      <c r="A516" s="621" t="n">
        <v>514</v>
      </c>
      <c r="B516" s="309" t="n">
        <v>869</v>
      </c>
      <c r="C516" s="309" t="n">
        <v>869</v>
      </c>
      <c r="D516" s="309" t="inlineStr"/>
      <c r="E516" s="309" t="inlineStr"/>
      <c r="F516" s="309" t="inlineStr"/>
      <c r="G516" s="309" t="inlineStr"/>
      <c r="H516" s="309" t="inlineStr"/>
    </row>
    <row r="517">
      <c r="A517" s="621" t="n">
        <v>515</v>
      </c>
      <c r="B517" s="309" t="n">
        <v>855</v>
      </c>
      <c r="C517" s="309" t="n">
        <v>855</v>
      </c>
      <c r="D517" s="309" t="inlineStr"/>
      <c r="E517" s="309" t="inlineStr"/>
      <c r="F517" s="309" t="inlineStr"/>
      <c r="G517" s="309" t="inlineStr"/>
      <c r="H517" s="309" t="inlineStr"/>
    </row>
    <row r="518">
      <c r="A518" s="621" t="n">
        <v>516</v>
      </c>
      <c r="B518" s="309" t="n">
        <v>656</v>
      </c>
      <c r="C518" s="309" t="n">
        <v>656</v>
      </c>
      <c r="D518" s="309" t="inlineStr"/>
      <c r="E518" s="309" t="inlineStr"/>
      <c r="F518" s="309" t="inlineStr"/>
      <c r="G518" s="309" t="inlineStr"/>
      <c r="H518" s="309" t="inlineStr"/>
    </row>
    <row r="519">
      <c r="A519" s="621" t="n">
        <v>517</v>
      </c>
      <c r="B519" s="309" t="n">
        <v>815</v>
      </c>
      <c r="C519" s="309" t="n">
        <v>815</v>
      </c>
      <c r="D519" s="309" t="inlineStr"/>
      <c r="E519" s="309" t="inlineStr"/>
      <c r="F519" s="309" t="inlineStr"/>
      <c r="G519" s="309" t="inlineStr"/>
      <c r="H519" s="309" t="inlineStr"/>
    </row>
    <row r="520">
      <c r="A520" s="621" t="n">
        <v>518</v>
      </c>
      <c r="B520" s="309" t="n">
        <v>792</v>
      </c>
      <c r="C520" s="309" t="n">
        <v>792</v>
      </c>
      <c r="D520" s="309" t="inlineStr"/>
      <c r="E520" s="309" t="inlineStr"/>
      <c r="F520" s="309" t="inlineStr"/>
      <c r="G520" s="309" t="inlineStr"/>
      <c r="H520" s="309" t="inlineStr"/>
    </row>
    <row r="521">
      <c r="A521" s="621" t="n">
        <v>519</v>
      </c>
      <c r="B521" s="309" t="n">
        <v>1148</v>
      </c>
      <c r="C521" s="309" t="n">
        <v>1148</v>
      </c>
      <c r="D521" s="309" t="inlineStr"/>
      <c r="E521" s="309" t="inlineStr"/>
      <c r="F521" s="309" t="inlineStr"/>
      <c r="G521" s="309" t="inlineStr"/>
      <c r="H521" s="309" t="inlineStr"/>
    </row>
    <row r="522">
      <c r="A522" s="621" t="n">
        <v>520</v>
      </c>
      <c r="B522" s="309" t="n">
        <v>1152</v>
      </c>
      <c r="C522" s="309" t="n">
        <v>1152</v>
      </c>
      <c r="D522" s="309" t="inlineStr"/>
      <c r="E522" s="309" t="inlineStr"/>
      <c r="F522" s="309" t="inlineStr"/>
      <c r="G522" s="309" t="inlineStr"/>
      <c r="H522" s="309" t="inlineStr"/>
    </row>
    <row r="523">
      <c r="A523" s="621" t="n">
        <v>521</v>
      </c>
      <c r="B523" s="309" t="n">
        <v>1151</v>
      </c>
      <c r="C523" s="309" t="n">
        <v>1151</v>
      </c>
      <c r="D523" s="309" t="inlineStr"/>
      <c r="E523" s="309" t="inlineStr"/>
      <c r="F523" s="309" t="inlineStr"/>
      <c r="G523" s="309" t="inlineStr"/>
      <c r="H523" s="309" t="inlineStr"/>
    </row>
    <row r="524">
      <c r="A524" s="621" t="n">
        <v>522</v>
      </c>
      <c r="B524" s="309" t="n">
        <v>1188.5</v>
      </c>
      <c r="C524" s="309" t="n">
        <v>1188.5</v>
      </c>
      <c r="D524" s="309" t="inlineStr"/>
      <c r="E524" s="309" t="inlineStr"/>
      <c r="F524" s="309" t="inlineStr"/>
      <c r="G524" s="309" t="inlineStr"/>
      <c r="H524" s="309" t="inlineStr"/>
    </row>
    <row r="525">
      <c r="A525" s="621" t="n">
        <v>523</v>
      </c>
      <c r="B525" s="309" t="n">
        <v>1158</v>
      </c>
      <c r="C525" s="309" t="n">
        <v>1158</v>
      </c>
      <c r="D525" s="309" t="inlineStr"/>
      <c r="E525" s="309" t="inlineStr"/>
      <c r="F525" s="309" t="inlineStr"/>
      <c r="G525" s="309" t="inlineStr"/>
      <c r="H525" s="309" t="inlineStr"/>
    </row>
    <row r="526">
      <c r="A526" s="621" t="n">
        <v>524</v>
      </c>
      <c r="B526" s="309" t="n">
        <v>1212.217558934481</v>
      </c>
      <c r="C526" s="309" t="n">
        <v>1212.217558934481</v>
      </c>
      <c r="D526" s="309" t="inlineStr"/>
      <c r="E526" s="309" t="inlineStr"/>
      <c r="F526" s="309" t="inlineStr"/>
      <c r="G526" s="309" t="inlineStr"/>
      <c r="H526" s="309" t="inlineStr"/>
    </row>
    <row r="527">
      <c r="A527" s="621" t="n">
        <v>525</v>
      </c>
      <c r="B527" s="309" t="n">
        <v>1457.82156539343</v>
      </c>
      <c r="C527" s="309" t="n">
        <v>1457.82156539343</v>
      </c>
      <c r="D527" s="309" t="inlineStr"/>
      <c r="E527" s="309" t="inlineStr"/>
      <c r="F527" s="309" t="inlineStr"/>
      <c r="G527" s="309" t="inlineStr"/>
      <c r="H527" s="309" t="inlineStr"/>
    </row>
    <row r="528">
      <c r="A528" s="621" t="n">
        <v>526</v>
      </c>
      <c r="B528" s="309" t="n">
        <v>1225.896400334924</v>
      </c>
      <c r="C528" s="309" t="n">
        <v>1225.896400334924</v>
      </c>
      <c r="D528" s="309" t="inlineStr"/>
      <c r="E528" s="309" t="inlineStr"/>
      <c r="F528" s="309" t="inlineStr"/>
      <c r="G528" s="309" t="inlineStr"/>
      <c r="H528" s="309" t="inlineStr"/>
    </row>
    <row r="529">
      <c r="A529" s="621" t="n">
        <v>527</v>
      </c>
      <c r="B529" s="309" t="n">
        <v>1216.202637932054</v>
      </c>
      <c r="C529" s="309" t="n">
        <v>1216.202637932054</v>
      </c>
      <c r="D529" s="309" t="inlineStr"/>
      <c r="E529" s="309" t="inlineStr"/>
      <c r="F529" s="309" t="inlineStr"/>
      <c r="G529" s="309" t="inlineStr"/>
      <c r="H529" s="309" t="inlineStr"/>
    </row>
    <row r="530">
      <c r="A530" s="621" t="n">
        <v>528</v>
      </c>
      <c r="B530" s="309" t="n">
        <v>713</v>
      </c>
      <c r="C530" s="309" t="n">
        <v>713</v>
      </c>
      <c r="D530" s="309" t="inlineStr"/>
      <c r="E530" s="309" t="inlineStr"/>
      <c r="F530" s="309" t="inlineStr"/>
      <c r="G530" s="309" t="inlineStr"/>
      <c r="H530" s="309" t="inlineStr"/>
    </row>
    <row r="531">
      <c r="A531" s="621" t="n">
        <v>529</v>
      </c>
      <c r="B531" s="309" t="n">
        <v>674</v>
      </c>
      <c r="C531" s="309" t="n">
        <v>674</v>
      </c>
      <c r="D531" s="309" t="inlineStr"/>
      <c r="E531" s="309" t="inlineStr"/>
      <c r="F531" s="309" t="inlineStr"/>
      <c r="G531" s="309" t="inlineStr"/>
      <c r="H531" s="309" t="inlineStr"/>
    </row>
    <row r="532">
      <c r="A532" s="621" t="n">
        <v>530</v>
      </c>
      <c r="B532" s="309" t="n">
        <v>626</v>
      </c>
      <c r="C532" s="309" t="n">
        <v>626</v>
      </c>
      <c r="D532" s="309" t="inlineStr"/>
      <c r="E532" s="309" t="inlineStr"/>
      <c r="F532" s="309" t="inlineStr"/>
      <c r="G532" s="309" t="inlineStr"/>
      <c r="H532" s="309" t="inlineStr"/>
    </row>
    <row r="533">
      <c r="A533" s="621" t="n">
        <v>531</v>
      </c>
      <c r="B533" s="309" t="n">
        <v>678.9877177983763</v>
      </c>
      <c r="C533" s="309" t="n">
        <v>678.9877177983763</v>
      </c>
      <c r="D533" s="309" t="inlineStr"/>
      <c r="E533" s="309" t="inlineStr"/>
      <c r="F533" s="309" t="inlineStr"/>
      <c r="G533" s="309" t="inlineStr"/>
      <c r="H533" s="309" t="inlineStr"/>
    </row>
    <row r="534">
      <c r="A534" s="621" t="n">
        <v>532</v>
      </c>
      <c r="B534" s="309" t="n">
        <v>1338.251451658194</v>
      </c>
      <c r="C534" s="309" t="n">
        <v>1338.251451658194</v>
      </c>
      <c r="D534" s="309" t="inlineStr"/>
      <c r="E534" s="309" t="inlineStr"/>
      <c r="F534" s="309" t="inlineStr"/>
      <c r="G534" s="309" t="inlineStr"/>
      <c r="H534" s="309" t="inlineStr"/>
    </row>
    <row r="535">
      <c r="A535" s="621" t="n">
        <v>533</v>
      </c>
      <c r="B535" s="309" t="n">
        <v>1317.122781011057</v>
      </c>
      <c r="C535" s="309" t="n">
        <v>1317.122781011057</v>
      </c>
      <c r="D535" s="309" t="inlineStr"/>
      <c r="E535" s="309" t="inlineStr"/>
      <c r="F535" s="309" t="inlineStr"/>
      <c r="G535" s="309" t="inlineStr"/>
      <c r="H535" s="309" t="inlineStr"/>
    </row>
    <row r="536">
      <c r="A536" s="621" t="n">
        <v>534</v>
      </c>
      <c r="B536" s="309" t="n">
        <v>1383.828622237984</v>
      </c>
      <c r="C536" s="309" t="n">
        <v>1383.828622237984</v>
      </c>
      <c r="D536" s="309" t="inlineStr"/>
      <c r="E536" s="309" t="inlineStr"/>
      <c r="F536" s="309" t="inlineStr"/>
      <c r="G536" s="309" t="inlineStr"/>
      <c r="H536" s="309" t="inlineStr"/>
    </row>
    <row r="537">
      <c r="A537" s="621" t="n">
        <v>535</v>
      </c>
      <c r="B537" s="309" t="n">
        <v>1406.452425755679</v>
      </c>
      <c r="C537" s="309" t="n">
        <v>1406.452425755679</v>
      </c>
      <c r="D537" s="309" t="inlineStr"/>
      <c r="E537" s="309" t="inlineStr"/>
      <c r="F537" s="309" t="inlineStr"/>
      <c r="G537" s="309" t="inlineStr"/>
      <c r="H537" s="309" t="inlineStr"/>
    </row>
    <row r="538">
      <c r="A538" s="621" t="n">
        <v>536</v>
      </c>
      <c r="B538" s="309" t="n">
        <v>1312.148558248071</v>
      </c>
      <c r="C538" s="309" t="n">
        <v>1312.148558248071</v>
      </c>
      <c r="D538" s="309" t="inlineStr"/>
      <c r="E538" s="309" t="inlineStr"/>
      <c r="F538" s="309" t="inlineStr"/>
      <c r="G538" s="309" t="inlineStr"/>
      <c r="H538" s="309" t="inlineStr"/>
    </row>
    <row r="539">
      <c r="A539" s="621" t="n">
        <v>537</v>
      </c>
      <c r="B539" s="309" t="n">
        <v>1290.593592941795</v>
      </c>
      <c r="C539" s="309" t="n">
        <v>1290.593592941795</v>
      </c>
      <c r="D539" s="309" t="inlineStr"/>
      <c r="E539" s="309" t="inlineStr"/>
      <c r="F539" s="309" t="inlineStr"/>
      <c r="G539" s="309" t="inlineStr"/>
      <c r="H539" s="309" t="inlineStr"/>
    </row>
    <row r="540">
      <c r="A540" s="621" t="n">
        <v>538</v>
      </c>
      <c r="B540" s="309" t="n">
        <v>1319.31218164969</v>
      </c>
      <c r="C540" s="309" t="n">
        <v>1319.31218164969</v>
      </c>
      <c r="D540" s="309" t="inlineStr"/>
      <c r="E540" s="309" t="inlineStr"/>
      <c r="F540" s="309" t="inlineStr"/>
      <c r="G540" s="309" t="inlineStr"/>
      <c r="H540" s="309" t="inlineStr"/>
    </row>
    <row r="541">
      <c r="A541" s="621" t="n">
        <v>539</v>
      </c>
      <c r="B541" s="309" t="n">
        <v>1345.160798616696</v>
      </c>
      <c r="C541" s="309" t="n">
        <v>1345.160798616696</v>
      </c>
      <c r="D541" s="309" t="inlineStr"/>
      <c r="E541" s="309" t="inlineStr"/>
      <c r="F541" s="309" t="inlineStr"/>
      <c r="G541" s="309" t="inlineStr"/>
      <c r="H541" s="309" t="inlineStr"/>
    </row>
    <row r="542">
      <c r="A542" s="621" t="n">
        <v>540</v>
      </c>
      <c r="B542" s="309" t="n">
        <v>1271.516318140567</v>
      </c>
      <c r="C542" s="309" t="n">
        <v>1271.516318140567</v>
      </c>
      <c r="D542" s="309" t="inlineStr"/>
      <c r="E542" s="309" t="inlineStr"/>
      <c r="F542" s="309" t="inlineStr"/>
      <c r="G542" s="309" t="inlineStr"/>
      <c r="H542" s="309" t="inlineStr"/>
    </row>
    <row r="543">
      <c r="A543" s="621" t="n">
        <v>541</v>
      </c>
      <c r="B543" s="309" t="n">
        <v>1248.199648939067</v>
      </c>
      <c r="C543" s="309" t="n">
        <v>1248.199648939067</v>
      </c>
      <c r="D543" s="309" t="inlineStr"/>
      <c r="E543" s="309" t="inlineStr"/>
      <c r="F543" s="309" t="inlineStr"/>
      <c r="G543" s="309" t="inlineStr"/>
      <c r="H543" s="309" t="inlineStr"/>
    </row>
    <row r="544">
      <c r="A544" s="621" t="n">
        <v>542</v>
      </c>
      <c r="B544" s="309" t="n">
        <v>1250.58221060403</v>
      </c>
      <c r="C544" s="309" t="n">
        <v>1250.58221060403</v>
      </c>
      <c r="D544" s="309" t="inlineStr"/>
      <c r="E544" s="309" t="inlineStr"/>
      <c r="F544" s="309" t="inlineStr"/>
      <c r="G544" s="309" t="inlineStr"/>
      <c r="H544" s="309" t="inlineStr"/>
    </row>
    <row r="545">
      <c r="A545" s="621" t="n">
        <v>543</v>
      </c>
      <c r="B545" s="309" t="n">
        <v>1275.193396058329</v>
      </c>
      <c r="C545" s="309" t="n">
        <v>1275.193396058329</v>
      </c>
      <c r="D545" s="309" t="inlineStr"/>
      <c r="E545" s="309" t="inlineStr"/>
      <c r="F545" s="309" t="inlineStr"/>
      <c r="G545" s="309" t="inlineStr"/>
      <c r="H545" s="309" t="inlineStr"/>
    </row>
    <row r="546">
      <c r="A546" s="621" t="n">
        <v>544</v>
      </c>
      <c r="B546" s="309" t="n">
        <v>1123.5625</v>
      </c>
      <c r="C546" s="309" t="n">
        <v>1123.5625</v>
      </c>
      <c r="D546" s="309" t="inlineStr"/>
      <c r="E546" s="309" t="inlineStr"/>
      <c r="F546" s="309" t="inlineStr"/>
      <c r="G546" s="309" t="inlineStr"/>
      <c r="H546" s="309" t="inlineStr"/>
    </row>
    <row r="547">
      <c r="A547" s="621" t="n">
        <v>545</v>
      </c>
      <c r="B547" s="309" t="n">
        <v>1220.751558679317</v>
      </c>
      <c r="C547" s="309" t="n">
        <v>1220.751558679317</v>
      </c>
      <c r="D547" s="309" t="inlineStr"/>
      <c r="E547" s="309" t="inlineStr"/>
      <c r="F547" s="309" t="inlineStr"/>
      <c r="G547" s="309" t="inlineStr"/>
      <c r="H547" s="309" t="inlineStr"/>
    </row>
    <row r="548">
      <c r="A548" s="621" t="n">
        <v>546</v>
      </c>
      <c r="B548" s="309" t="n">
        <v>1285.539961259446</v>
      </c>
      <c r="C548" s="309" t="n">
        <v>1285.539961259446</v>
      </c>
      <c r="D548" s="309" t="inlineStr"/>
      <c r="E548" s="309" t="inlineStr"/>
      <c r="F548" s="309" t="inlineStr"/>
      <c r="G548" s="309" t="inlineStr"/>
      <c r="H548" s="309" t="inlineStr"/>
    </row>
    <row r="549">
      <c r="A549" s="621" t="n">
        <v>547</v>
      </c>
      <c r="B549" s="309" t="n">
        <v>1285.029373670041</v>
      </c>
      <c r="C549" s="309" t="n">
        <v>1285.029373670041</v>
      </c>
      <c r="D549" s="309" t="inlineStr"/>
      <c r="E549" s="309" t="inlineStr"/>
      <c r="F549" s="309" t="inlineStr"/>
      <c r="G549" s="309" t="inlineStr"/>
      <c r="H549" s="309" t="inlineStr"/>
    </row>
    <row r="550">
      <c r="A550" s="621" t="n">
        <v>548</v>
      </c>
      <c r="B550" s="309" t="n">
        <v>1123.5625</v>
      </c>
      <c r="C550" s="309" t="n">
        <v>1123.5625</v>
      </c>
      <c r="D550" s="309" t="inlineStr"/>
      <c r="E550" s="309" t="inlineStr"/>
      <c r="F550" s="309" t="inlineStr"/>
      <c r="G550" s="309" t="inlineStr"/>
      <c r="H550" s="309" t="inlineStr"/>
    </row>
    <row r="551">
      <c r="A551" s="621" t="n">
        <v>549</v>
      </c>
      <c r="B551" s="309" t="n">
        <v>1173.50947763856</v>
      </c>
      <c r="C551" s="309" t="n">
        <v>1173.50947763856</v>
      </c>
      <c r="D551" s="309" t="inlineStr"/>
      <c r="E551" s="309" t="inlineStr"/>
      <c r="F551" s="309" t="inlineStr"/>
      <c r="G551" s="309" t="inlineStr"/>
      <c r="H551" s="309" t="inlineStr"/>
    </row>
    <row r="552">
      <c r="A552" s="621" t="n">
        <v>550</v>
      </c>
      <c r="B552" s="309" t="n">
        <v>1236.831258490795</v>
      </c>
      <c r="C552" s="309" t="n">
        <v>1236.831258490795</v>
      </c>
      <c r="D552" s="309" t="inlineStr"/>
      <c r="E552" s="309" t="inlineStr"/>
      <c r="F552" s="309" t="inlineStr"/>
      <c r="G552" s="309" t="inlineStr"/>
      <c r="H552" s="309" t="inlineStr"/>
    </row>
    <row r="553">
      <c r="A553" s="621" t="n">
        <v>551</v>
      </c>
      <c r="B553" s="309" t="n">
        <v>1235.987717805504</v>
      </c>
      <c r="C553" s="309" t="n">
        <v>1235.987717805504</v>
      </c>
      <c r="D553" s="309" t="inlineStr"/>
      <c r="E553" s="309" t="inlineStr"/>
      <c r="F553" s="309" t="inlineStr"/>
      <c r="G553" s="309" t="inlineStr"/>
      <c r="H553" s="309" t="inlineStr"/>
    </row>
    <row r="554">
      <c r="A554" s="621" t="n">
        <v>552</v>
      </c>
      <c r="B554" s="309" t="n">
        <v>1123.5625</v>
      </c>
      <c r="C554" s="309" t="n">
        <v>1123.5625</v>
      </c>
      <c r="D554" s="309" t="inlineStr"/>
      <c r="E554" s="309" t="inlineStr"/>
      <c r="F554" s="309" t="inlineStr"/>
      <c r="G554" s="309" t="inlineStr"/>
      <c r="H554" s="309" t="inlineStr"/>
    </row>
    <row r="555">
      <c r="A555" s="621" t="n">
        <v>553</v>
      </c>
      <c r="B555" s="309" t="n">
        <v>1139.475304386122</v>
      </c>
      <c r="C555" s="309" t="n">
        <v>1139.475304386122</v>
      </c>
      <c r="D555" s="309" t="inlineStr"/>
      <c r="E555" s="309" t="inlineStr"/>
      <c r="F555" s="309" t="inlineStr"/>
      <c r="G555" s="309" t="inlineStr"/>
      <c r="H555" s="309" t="inlineStr"/>
    </row>
    <row r="556">
      <c r="A556" s="621" t="n">
        <v>554</v>
      </c>
      <c r="B556" s="309" t="n">
        <v>1192.440153192242</v>
      </c>
      <c r="C556" s="309" t="n">
        <v>1192.440153192242</v>
      </c>
      <c r="D556" s="309" t="inlineStr"/>
      <c r="E556" s="309" t="inlineStr"/>
      <c r="F556" s="309" t="inlineStr"/>
      <c r="G556" s="309" t="inlineStr"/>
      <c r="H556" s="309" t="inlineStr"/>
    </row>
    <row r="557">
      <c r="A557" s="621" t="n">
        <v>555</v>
      </c>
      <c r="B557" s="309" t="n">
        <v>1191.870489352825</v>
      </c>
      <c r="C557" s="309" t="n">
        <v>1191.870489352825</v>
      </c>
      <c r="D557" s="309" t="inlineStr"/>
      <c r="E557" s="309" t="inlineStr"/>
      <c r="F557" s="309" t="inlineStr"/>
      <c r="G557" s="309" t="inlineStr"/>
      <c r="H557" s="309" t="inlineStr"/>
    </row>
    <row r="558">
      <c r="A558" s="621" t="n">
        <v>556</v>
      </c>
      <c r="B558" s="309" t="n">
        <v>1329.247635173539</v>
      </c>
      <c r="C558" s="309" t="n">
        <v>1329.247635173539</v>
      </c>
      <c r="D558" s="309" t="inlineStr"/>
      <c r="E558" s="309" t="inlineStr"/>
      <c r="F558" s="309" t="inlineStr"/>
      <c r="G558" s="309" t="inlineStr"/>
      <c r="H558" s="309" t="inlineStr"/>
    </row>
    <row r="559">
      <c r="A559" s="621" t="n">
        <v>557</v>
      </c>
      <c r="B559" s="309" t="n">
        <v>1337.48980448497</v>
      </c>
      <c r="C559" s="309" t="n">
        <v>1337.48980448497</v>
      </c>
      <c r="D559" s="309" t="inlineStr"/>
      <c r="E559" s="309" t="inlineStr"/>
      <c r="F559" s="309" t="inlineStr"/>
      <c r="G559" s="309" t="inlineStr"/>
      <c r="H559" s="309" t="inlineStr"/>
    </row>
    <row r="560">
      <c r="A560" s="621" t="n">
        <v>558</v>
      </c>
      <c r="B560" s="309" t="n">
        <v>1311.76285952666</v>
      </c>
      <c r="C560" s="309" t="n">
        <v>1311.76285952666</v>
      </c>
      <c r="D560" s="309" t="inlineStr"/>
      <c r="E560" s="309" t="inlineStr"/>
      <c r="F560" s="309" t="inlineStr"/>
      <c r="G560" s="309" t="inlineStr"/>
      <c r="H560" s="309" t="inlineStr"/>
    </row>
    <row r="561">
      <c r="A561" s="621" t="n">
        <v>559</v>
      </c>
      <c r="B561" s="309" t="n">
        <v>1273.747888787822</v>
      </c>
      <c r="C561" s="309" t="n">
        <v>1273.747888787822</v>
      </c>
      <c r="D561" s="309" t="inlineStr"/>
      <c r="E561" s="309" t="inlineStr"/>
      <c r="F561" s="309" t="inlineStr"/>
      <c r="G561" s="309" t="inlineStr"/>
      <c r="H561" s="309" t="inlineStr"/>
    </row>
    <row r="562">
      <c r="A562" s="621" t="n">
        <v>560</v>
      </c>
      <c r="B562" s="309" t="n">
        <v>1250.684830999104</v>
      </c>
      <c r="C562" s="309" t="n">
        <v>1250.684830999104</v>
      </c>
      <c r="D562" s="309" t="inlineStr"/>
      <c r="E562" s="309" t="inlineStr"/>
      <c r="F562" s="309" t="inlineStr"/>
      <c r="G562" s="309" t="inlineStr"/>
      <c r="H562" s="309" t="inlineStr"/>
    </row>
    <row r="563">
      <c r="A563" s="621" t="n">
        <v>561</v>
      </c>
      <c r="B563" s="309" t="n">
        <v>1257.810951766993</v>
      </c>
      <c r="C563" s="309" t="n">
        <v>1257.810951766993</v>
      </c>
      <c r="D563" s="309" t="inlineStr"/>
      <c r="E563" s="309" t="inlineStr"/>
      <c r="F563" s="309" t="inlineStr"/>
      <c r="G563" s="309" t="inlineStr"/>
      <c r="H563" s="309" t="inlineStr"/>
    </row>
    <row r="564">
      <c r="A564" s="621" t="n">
        <v>562</v>
      </c>
      <c r="B564" s="309" t="n">
        <v>1227.112110664193</v>
      </c>
      <c r="C564" s="309" t="n">
        <v>1227.112110664193</v>
      </c>
      <c r="D564" s="309" t="inlineStr"/>
      <c r="E564" s="309" t="inlineStr"/>
      <c r="F564" s="309" t="inlineStr"/>
      <c r="G564" s="309" t="inlineStr"/>
      <c r="H564" s="309" t="inlineStr"/>
    </row>
    <row r="565">
      <c r="A565" s="621" t="n">
        <v>563</v>
      </c>
      <c r="B565" s="309" t="n">
        <v>1197.999643240472</v>
      </c>
      <c r="C565" s="309" t="n">
        <v>1197.999643240472</v>
      </c>
      <c r="D565" s="309" t="inlineStr"/>
      <c r="E565" s="309" t="inlineStr"/>
      <c r="F565" s="309" t="inlineStr"/>
      <c r="G565" s="309" t="inlineStr"/>
      <c r="H565" s="309" t="inlineStr"/>
    </row>
    <row r="566">
      <c r="A566" s="621" t="n">
        <v>564</v>
      </c>
      <c r="B566" s="309" t="n">
        <v>1179.031466272135</v>
      </c>
      <c r="C566" s="309" t="n">
        <v>1179.031466272135</v>
      </c>
      <c r="D566" s="309" t="inlineStr"/>
      <c r="E566" s="309" t="inlineStr"/>
      <c r="F566" s="309" t="inlineStr"/>
      <c r="G566" s="309" t="inlineStr"/>
      <c r="H566" s="309" t="inlineStr"/>
    </row>
    <row r="567">
      <c r="A567" s="621" t="n">
        <v>565</v>
      </c>
      <c r="B567" s="309" t="n">
        <v>1187.141327617409</v>
      </c>
      <c r="C567" s="309" t="n">
        <v>1187.141327617409</v>
      </c>
      <c r="D567" s="309" t="inlineStr"/>
      <c r="E567" s="309" t="inlineStr"/>
      <c r="F567" s="309" t="inlineStr"/>
      <c r="G567" s="309" t="inlineStr"/>
      <c r="H567" s="309" t="inlineStr"/>
    </row>
    <row r="568">
      <c r="A568" s="621" t="n">
        <v>566</v>
      </c>
      <c r="B568" s="309" t="n">
        <v>1159.474651148288</v>
      </c>
      <c r="C568" s="309" t="n">
        <v>1159.474651148288</v>
      </c>
      <c r="D568" s="309" t="inlineStr"/>
      <c r="E568" s="309" t="inlineStr"/>
      <c r="F568" s="309" t="inlineStr"/>
      <c r="G568" s="309" t="inlineStr"/>
      <c r="H568" s="309" t="inlineStr"/>
    </row>
    <row r="569">
      <c r="A569" s="621" t="n">
        <v>567</v>
      </c>
      <c r="B569" s="309" t="n">
        <v>1143.523049382185</v>
      </c>
      <c r="C569" s="309" t="n">
        <v>1143.523049382185</v>
      </c>
      <c r="D569" s="309" t="inlineStr"/>
      <c r="E569" s="309" t="inlineStr"/>
      <c r="F569" s="309" t="inlineStr"/>
      <c r="G569" s="309" t="inlineStr"/>
      <c r="H569" s="309" t="inlineStr"/>
    </row>
    <row r="570">
      <c r="A570" s="621" t="n">
        <v>568</v>
      </c>
      <c r="B570" s="309" t="n">
        <v>1428.88868099881</v>
      </c>
      <c r="C570" s="309" t="n">
        <v>1428.88868099881</v>
      </c>
      <c r="D570" s="309" t="inlineStr"/>
      <c r="E570" s="309" t="inlineStr"/>
      <c r="F570" s="309" t="inlineStr"/>
      <c r="G570" s="309" t="inlineStr"/>
      <c r="H570" s="309" t="inlineStr"/>
    </row>
    <row r="571">
      <c r="A571" s="621" t="n">
        <v>569</v>
      </c>
      <c r="B571" s="309" t="n">
        <v>1427.624258797686</v>
      </c>
      <c r="C571" s="309" t="n">
        <v>1427.624258797686</v>
      </c>
      <c r="D571" s="309" t="inlineStr"/>
      <c r="E571" s="309" t="inlineStr"/>
      <c r="F571" s="309" t="inlineStr"/>
      <c r="G571" s="309" t="inlineStr"/>
      <c r="H571" s="309" t="inlineStr"/>
    </row>
    <row r="572">
      <c r="A572" s="621" t="n">
        <v>570</v>
      </c>
      <c r="B572" s="309" t="n">
        <v>1472.017476913283</v>
      </c>
      <c r="C572" s="309" t="n">
        <v>1472.017476913283</v>
      </c>
      <c r="D572" s="309" t="inlineStr"/>
      <c r="E572" s="309" t="inlineStr"/>
      <c r="F572" s="309" t="inlineStr"/>
      <c r="G572" s="309" t="inlineStr"/>
      <c r="H572" s="309" t="inlineStr"/>
    </row>
    <row r="573">
      <c r="A573" s="621" t="n">
        <v>571</v>
      </c>
      <c r="B573" s="309" t="n">
        <v>1460.062793717349</v>
      </c>
      <c r="C573" s="309" t="n">
        <v>1460.062793717349</v>
      </c>
      <c r="D573" s="309" t="inlineStr"/>
      <c r="E573" s="309" t="inlineStr"/>
      <c r="F573" s="309" t="inlineStr"/>
      <c r="G573" s="309" t="inlineStr"/>
      <c r="H573" s="309" t="inlineStr"/>
    </row>
    <row r="574">
      <c r="A574" s="621" t="n">
        <v>572</v>
      </c>
      <c r="B574" s="309" t="n">
        <v>1317.87945245862</v>
      </c>
      <c r="C574" s="309" t="n">
        <v>1317.87945245862</v>
      </c>
      <c r="D574" s="309" t="inlineStr"/>
      <c r="E574" s="309" t="inlineStr"/>
      <c r="F574" s="309" t="inlineStr"/>
      <c r="G574" s="309" t="inlineStr"/>
      <c r="H574" s="309" t="inlineStr"/>
    </row>
    <row r="575">
      <c r="A575" s="621" t="n">
        <v>573</v>
      </c>
      <c r="B575" s="309" t="n">
        <v>1321.883299880508</v>
      </c>
      <c r="C575" s="309" t="n">
        <v>1321.883299880508</v>
      </c>
      <c r="D575" s="309" t="inlineStr"/>
      <c r="E575" s="309" t="inlineStr"/>
      <c r="F575" s="309" t="inlineStr"/>
      <c r="G575" s="309" t="inlineStr"/>
      <c r="H575" s="309" t="inlineStr"/>
    </row>
    <row r="576">
      <c r="A576" s="621" t="n">
        <v>574</v>
      </c>
      <c r="B576" s="309" t="n">
        <v>1361.798235904857</v>
      </c>
      <c r="C576" s="309" t="n">
        <v>1361.798235904857</v>
      </c>
      <c r="D576" s="309" t="inlineStr"/>
      <c r="E576" s="309" t="inlineStr"/>
      <c r="F576" s="309" t="inlineStr"/>
      <c r="G576" s="309" t="inlineStr"/>
      <c r="H576" s="309" t="inlineStr"/>
    </row>
    <row r="577">
      <c r="A577" s="621" t="n">
        <v>575</v>
      </c>
      <c r="B577" s="309" t="n">
        <v>1353.638972376415</v>
      </c>
      <c r="C577" s="309" t="n">
        <v>1353.638972376415</v>
      </c>
      <c r="D577" s="309" t="inlineStr"/>
      <c r="E577" s="309" t="inlineStr"/>
      <c r="F577" s="309" t="inlineStr"/>
      <c r="G577" s="309" t="inlineStr"/>
      <c r="H577" s="309" t="inlineStr"/>
    </row>
    <row r="578">
      <c r="A578" s="621" t="n">
        <v>576</v>
      </c>
      <c r="B578" s="309" t="n">
        <v>1214.66739047955</v>
      </c>
      <c r="C578" s="309" t="n">
        <v>1214.66739047955</v>
      </c>
      <c r="D578" s="309" t="inlineStr"/>
      <c r="E578" s="309" t="inlineStr"/>
      <c r="F578" s="309" t="inlineStr"/>
      <c r="G578" s="309" t="inlineStr"/>
      <c r="H578" s="309" t="inlineStr"/>
    </row>
    <row r="579">
      <c r="A579" s="621" t="n">
        <v>577</v>
      </c>
      <c r="B579" s="309" t="n">
        <v>1222.54055216622</v>
      </c>
      <c r="C579" s="309" t="n">
        <v>1222.54055216622</v>
      </c>
      <c r="D579" s="309" t="inlineStr"/>
      <c r="E579" s="309" t="inlineStr"/>
      <c r="F579" s="309" t="inlineStr"/>
      <c r="G579" s="309" t="inlineStr"/>
      <c r="H579" s="309" t="inlineStr"/>
    </row>
    <row r="580">
      <c r="A580" s="621" t="n">
        <v>578</v>
      </c>
      <c r="B580" s="309" t="n">
        <v>1249.395016763191</v>
      </c>
      <c r="C580" s="309" t="n">
        <v>1249.395016763191</v>
      </c>
      <c r="D580" s="309" t="inlineStr"/>
      <c r="E580" s="309" t="inlineStr"/>
      <c r="F580" s="309" t="inlineStr"/>
      <c r="G580" s="309" t="inlineStr"/>
      <c r="H580" s="309" t="inlineStr"/>
    </row>
    <row r="581">
      <c r="A581" s="621" t="n">
        <v>579</v>
      </c>
      <c r="B581" s="309" t="n">
        <v>1245.946995209585</v>
      </c>
      <c r="C581" s="309" t="n">
        <v>1245.946995209585</v>
      </c>
      <c r="D581" s="309" t="inlineStr"/>
      <c r="E581" s="309" t="inlineStr"/>
      <c r="F581" s="309" t="inlineStr"/>
      <c r="G581" s="309" t="inlineStr"/>
      <c r="H581" s="309" t="inlineStr"/>
    </row>
    <row r="582">
      <c r="A582" s="621" t="n">
        <v>580</v>
      </c>
      <c r="B582" s="309" t="n">
        <v>1289.932351022196</v>
      </c>
      <c r="C582" s="309" t="n">
        <v>1289.932351022196</v>
      </c>
      <c r="D582" s="309" t="inlineStr"/>
      <c r="E582" s="309" t="inlineStr"/>
      <c r="F582" s="309" t="inlineStr"/>
      <c r="G582" s="309" t="inlineStr"/>
      <c r="H582" s="309" t="inlineStr"/>
    </row>
    <row r="583">
      <c r="A583" s="621" t="n">
        <v>581</v>
      </c>
      <c r="B583" s="309" t="n">
        <v>1297.936258508312</v>
      </c>
      <c r="C583" s="309" t="n">
        <v>1297.936258508312</v>
      </c>
      <c r="D583" s="309" t="inlineStr"/>
      <c r="E583" s="309" t="inlineStr"/>
      <c r="F583" s="309" t="inlineStr"/>
      <c r="G583" s="309" t="inlineStr"/>
      <c r="H583" s="309" t="inlineStr"/>
    </row>
    <row r="584">
      <c r="A584" s="621" t="n">
        <v>582</v>
      </c>
      <c r="B584" s="309" t="n">
        <v>1429.980299825203</v>
      </c>
      <c r="C584" s="309" t="n">
        <v>1429.980299825203</v>
      </c>
      <c r="D584" s="309" t="inlineStr"/>
      <c r="E584" s="309" t="inlineStr"/>
      <c r="F584" s="309" t="inlineStr"/>
      <c r="G584" s="309" t="inlineStr"/>
      <c r="H584" s="309" t="inlineStr"/>
    </row>
    <row r="585">
      <c r="A585" s="621" t="n">
        <v>583</v>
      </c>
      <c r="B585" s="309" t="n">
        <v>1430.836903581891</v>
      </c>
      <c r="C585" s="309" t="n">
        <v>1430.836903581891</v>
      </c>
      <c r="D585" s="309" t="inlineStr"/>
      <c r="E585" s="309" t="inlineStr"/>
      <c r="F585" s="309" t="inlineStr"/>
      <c r="G585" s="309" t="inlineStr"/>
      <c r="H585" s="309" t="inlineStr"/>
    </row>
    <row r="586">
      <c r="A586" s="621" t="n">
        <v>584</v>
      </c>
      <c r="B586" s="309" t="n">
        <v>1265.128202175875</v>
      </c>
      <c r="C586" s="309" t="n">
        <v>1265.128202175875</v>
      </c>
      <c r="D586" s="309" t="inlineStr"/>
      <c r="E586" s="309" t="inlineStr"/>
      <c r="F586" s="309" t="inlineStr"/>
      <c r="G586" s="309" t="inlineStr"/>
      <c r="H586" s="309" t="inlineStr"/>
    </row>
    <row r="587">
      <c r="A587" s="621" t="n">
        <v>585</v>
      </c>
      <c r="B587" s="309" t="n">
        <v>1264.76708366821</v>
      </c>
      <c r="C587" s="309" t="n">
        <v>1264.76708366821</v>
      </c>
      <c r="D587" s="309" t="inlineStr"/>
      <c r="E587" s="309" t="inlineStr"/>
      <c r="F587" s="309" t="inlineStr"/>
      <c r="G587" s="309" t="inlineStr"/>
      <c r="H587" s="309" t="inlineStr"/>
    </row>
    <row r="588">
      <c r="A588" s="621" t="n">
        <v>586</v>
      </c>
      <c r="B588" s="309" t="n">
        <v>1348.688183721576</v>
      </c>
      <c r="C588" s="309" t="n">
        <v>1348.688183721576</v>
      </c>
      <c r="D588" s="309" t="inlineStr"/>
      <c r="E588" s="309" t="inlineStr"/>
      <c r="F588" s="309" t="inlineStr"/>
      <c r="G588" s="309" t="inlineStr"/>
      <c r="H588" s="309" t="inlineStr"/>
    </row>
    <row r="589">
      <c r="A589" s="621" t="n">
        <v>587</v>
      </c>
      <c r="B589" s="309" t="n">
        <v>1349.815679264567</v>
      </c>
      <c r="C589" s="309" t="n">
        <v>1349.815679264567</v>
      </c>
      <c r="D589" s="309" t="inlineStr"/>
      <c r="E589" s="309" t="inlineStr"/>
      <c r="F589" s="309" t="inlineStr"/>
      <c r="G589" s="309" t="inlineStr"/>
      <c r="H589" s="309" t="inlineStr"/>
    </row>
    <row r="590">
      <c r="A590" s="621" t="n">
        <v>588</v>
      </c>
      <c r="B590" s="309" t="n">
        <v>1225.344439342546</v>
      </c>
      <c r="C590" s="309" t="n">
        <v>1225.344439342546</v>
      </c>
      <c r="D590" s="309" t="inlineStr"/>
      <c r="E590" s="309" t="inlineStr"/>
      <c r="F590" s="309" t="inlineStr"/>
      <c r="G590" s="309" t="inlineStr"/>
      <c r="H590" s="309" t="inlineStr"/>
    </row>
    <row r="591">
      <c r="A591" s="621" t="n">
        <v>589</v>
      </c>
      <c r="B591" s="309" t="n">
        <v>1222.343792117694</v>
      </c>
      <c r="C591" s="309" t="n">
        <v>1222.343792117694</v>
      </c>
      <c r="D591" s="309" t="inlineStr"/>
      <c r="E591" s="309" t="inlineStr"/>
      <c r="F591" s="309" t="inlineStr"/>
      <c r="G591" s="309" t="inlineStr"/>
      <c r="H591" s="309" t="inlineStr"/>
    </row>
    <row r="592">
      <c r="A592" s="621" t="n">
        <v>590</v>
      </c>
      <c r="B592" s="309" t="n">
        <v>1262.338444753674</v>
      </c>
      <c r="C592" s="309" t="n">
        <v>1262.338444753674</v>
      </c>
      <c r="D592" s="309" t="inlineStr"/>
      <c r="E592" s="309" t="inlineStr"/>
      <c r="F592" s="309" t="inlineStr"/>
      <c r="G592" s="309" t="inlineStr"/>
      <c r="H592" s="309" t="inlineStr"/>
    </row>
    <row r="593">
      <c r="A593" s="621" t="n">
        <v>591</v>
      </c>
      <c r="B593" s="309" t="n">
        <v>1263.705416622738</v>
      </c>
      <c r="C593" s="309" t="n">
        <v>1263.705416622738</v>
      </c>
      <c r="D593" s="309" t="inlineStr"/>
      <c r="E593" s="309" t="inlineStr"/>
      <c r="F593" s="309" t="inlineStr"/>
      <c r="G593" s="309" t="inlineStr"/>
      <c r="H593" s="309" t="inlineStr"/>
    </row>
    <row r="594">
      <c r="A594" s="621" t="n">
        <v>592</v>
      </c>
      <c r="B594" s="309" t="n">
        <v>1372.154920809753</v>
      </c>
      <c r="C594" s="309" t="n">
        <v>1372.154920809753</v>
      </c>
      <c r="D594" s="309" t="inlineStr"/>
      <c r="E594" s="309" t="inlineStr"/>
      <c r="F594" s="309" t="inlineStr"/>
      <c r="G594" s="309" t="inlineStr"/>
      <c r="H594" s="309" t="inlineStr"/>
    </row>
    <row r="595">
      <c r="A595" s="621" t="n">
        <v>593</v>
      </c>
      <c r="B595" s="309" t="n">
        <v>1373.096153914927</v>
      </c>
      <c r="C595" s="309" t="n">
        <v>1373.096153914927</v>
      </c>
      <c r="D595" s="309" t="inlineStr"/>
      <c r="E595" s="309" t="inlineStr"/>
      <c r="F595" s="309" t="inlineStr"/>
      <c r="G595" s="309" t="inlineStr"/>
      <c r="H595" s="309" t="inlineStr"/>
    </row>
    <row r="596">
      <c r="A596" s="621" t="n">
        <v>594</v>
      </c>
      <c r="B596" s="309" t="n">
        <v>1338.191655814437</v>
      </c>
      <c r="C596" s="309" t="n">
        <v>1338.191655814437</v>
      </c>
      <c r="D596" s="309" t="inlineStr"/>
      <c r="E596" s="309" t="inlineStr"/>
      <c r="F596" s="309" t="inlineStr"/>
      <c r="G596" s="309" t="inlineStr"/>
      <c r="H596" s="309" t="inlineStr"/>
    </row>
    <row r="597">
      <c r="A597" s="621" t="n">
        <v>595</v>
      </c>
      <c r="B597" s="309" t="n">
        <v>1304.198717114124</v>
      </c>
      <c r="C597" s="309" t="n">
        <v>1304.198717114124</v>
      </c>
      <c r="D597" s="309" t="inlineStr"/>
      <c r="E597" s="309" t="inlineStr"/>
      <c r="F597" s="309" t="inlineStr"/>
      <c r="G597" s="309" t="inlineStr"/>
      <c r="H597" s="309" t="inlineStr"/>
    </row>
    <row r="598">
      <c r="A598" s="621" t="n">
        <v>596</v>
      </c>
      <c r="B598" s="309" t="n">
        <v>1292.714610954676</v>
      </c>
      <c r="C598" s="309" t="n">
        <v>1292.714610954676</v>
      </c>
      <c r="D598" s="309" t="inlineStr"/>
      <c r="E598" s="309" t="inlineStr"/>
      <c r="F598" s="309" t="inlineStr"/>
      <c r="G598" s="309" t="inlineStr"/>
      <c r="H598" s="309" t="inlineStr"/>
    </row>
    <row r="599">
      <c r="A599" s="621" t="n">
        <v>597</v>
      </c>
      <c r="B599" s="309" t="n">
        <v>1293.89468246459</v>
      </c>
      <c r="C599" s="309" t="n">
        <v>1293.89468246459</v>
      </c>
      <c r="D599" s="309" t="inlineStr"/>
      <c r="E599" s="309" t="inlineStr"/>
      <c r="F599" s="309" t="inlineStr"/>
      <c r="G599" s="309" t="inlineStr"/>
      <c r="H599" s="309" t="inlineStr"/>
    </row>
    <row r="600">
      <c r="A600" s="621" t="n">
        <v>598</v>
      </c>
      <c r="B600" s="309" t="n">
        <v>1270.60353334826</v>
      </c>
      <c r="C600" s="309" t="n">
        <v>1270.60353334826</v>
      </c>
      <c r="D600" s="309" t="inlineStr"/>
      <c r="E600" s="309" t="inlineStr"/>
      <c r="F600" s="309" t="inlineStr"/>
      <c r="G600" s="309" t="inlineStr"/>
      <c r="H600" s="309" t="inlineStr"/>
    </row>
    <row r="601">
      <c r="A601" s="621" t="n">
        <v>599</v>
      </c>
      <c r="B601" s="309" t="n">
        <v>1239.168782742687</v>
      </c>
      <c r="C601" s="309" t="n">
        <v>1239.168782742687</v>
      </c>
      <c r="D601" s="309" t="inlineStr"/>
      <c r="E601" s="309" t="inlineStr"/>
      <c r="F601" s="309" t="inlineStr"/>
      <c r="G601" s="309" t="inlineStr"/>
      <c r="H601" s="309" t="inlineStr"/>
    </row>
    <row r="602">
      <c r="A602" s="621" t="n">
        <v>600</v>
      </c>
      <c r="B602" s="309" t="n">
        <v>1213.886507895044</v>
      </c>
      <c r="C602" s="309" t="n">
        <v>1213.886507895044</v>
      </c>
      <c r="D602" s="309" t="inlineStr"/>
      <c r="E602" s="309" t="inlineStr"/>
      <c r="F602" s="309" t="inlineStr"/>
      <c r="G602" s="309" t="inlineStr"/>
      <c r="H602" s="309" t="inlineStr"/>
    </row>
    <row r="603">
      <c r="A603" s="621" t="n">
        <v>601</v>
      </c>
      <c r="B603" s="309" t="n">
        <v>1214.790037394554</v>
      </c>
      <c r="C603" s="309" t="n">
        <v>1214.790037394554</v>
      </c>
      <c r="D603" s="309" t="inlineStr"/>
      <c r="E603" s="309" t="inlineStr"/>
      <c r="F603" s="309" t="inlineStr"/>
      <c r="G603" s="309" t="inlineStr"/>
      <c r="H603" s="309" t="inlineStr"/>
    </row>
    <row r="604">
      <c r="A604" s="621" t="n">
        <v>602</v>
      </c>
      <c r="B604" s="309" t="n">
        <v>1203.327212017686</v>
      </c>
      <c r="C604" s="309" t="n">
        <v>1203.327212017686</v>
      </c>
      <c r="D604" s="309" t="inlineStr"/>
      <c r="E604" s="309" t="inlineStr"/>
      <c r="F604" s="309" t="inlineStr"/>
      <c r="G604" s="309" t="inlineStr"/>
      <c r="H604" s="309" t="inlineStr"/>
    </row>
    <row r="605">
      <c r="A605" s="621" t="n">
        <v>603</v>
      </c>
      <c r="B605" s="309" t="n">
        <v>1174.916359915547</v>
      </c>
      <c r="C605" s="309" t="n">
        <v>1174.916359915547</v>
      </c>
      <c r="D605" s="309" t="inlineStr"/>
      <c r="E605" s="309" t="inlineStr"/>
      <c r="F605" s="309" t="inlineStr"/>
      <c r="G605" s="309" t="inlineStr"/>
      <c r="H605" s="309" t="inlineStr"/>
    </row>
    <row r="606">
      <c r="A606" s="621" t="n">
        <v>604</v>
      </c>
      <c r="B606" s="309" t="n">
        <v>1460.178298704742</v>
      </c>
      <c r="C606" s="309" t="n">
        <v>1460.178298704742</v>
      </c>
      <c r="D606" s="309" t="inlineStr"/>
      <c r="E606" s="309" t="inlineStr"/>
      <c r="F606" s="309" t="inlineStr"/>
      <c r="G606" s="309" t="inlineStr"/>
      <c r="H606" s="309" t="inlineStr"/>
    </row>
    <row r="607">
      <c r="A607" s="621" t="n">
        <v>605</v>
      </c>
      <c r="B607" s="309" t="n">
        <v>1459.634060008729</v>
      </c>
      <c r="C607" s="309" t="n">
        <v>1459.634060008729</v>
      </c>
      <c r="D607" s="309" t="inlineStr"/>
      <c r="E607" s="309" t="inlineStr"/>
      <c r="F607" s="309" t="inlineStr"/>
      <c r="G607" s="309" t="inlineStr"/>
      <c r="H607" s="309" t="inlineStr"/>
    </row>
    <row r="608">
      <c r="A608" s="621" t="n">
        <v>606</v>
      </c>
      <c r="B608" s="309" t="n">
        <v>1428.655061797979</v>
      </c>
      <c r="C608" s="309" t="n">
        <v>1428.655061797979</v>
      </c>
      <c r="D608" s="309" t="inlineStr"/>
      <c r="E608" s="309" t="inlineStr"/>
      <c r="F608" s="309" t="inlineStr"/>
      <c r="G608" s="309" t="inlineStr"/>
      <c r="H608" s="309" t="inlineStr"/>
    </row>
    <row r="609">
      <c r="A609" s="621" t="n">
        <v>607</v>
      </c>
      <c r="B609" s="309" t="n">
        <v>1429.247221874462</v>
      </c>
      <c r="C609" s="309" t="n">
        <v>1429.247221874462</v>
      </c>
      <c r="D609" s="309" t="inlineStr"/>
      <c r="E609" s="309" t="inlineStr"/>
      <c r="F609" s="309" t="inlineStr"/>
      <c r="G609" s="309" t="inlineStr"/>
      <c r="H609" s="309" t="inlineStr"/>
    </row>
    <row r="610">
      <c r="A610" s="621" t="n">
        <v>608</v>
      </c>
      <c r="B610" s="309" t="n">
        <v>1349.667105865253</v>
      </c>
      <c r="C610" s="309" t="n">
        <v>1349.667105865253</v>
      </c>
      <c r="D610" s="309" t="inlineStr"/>
      <c r="E610" s="309" t="inlineStr"/>
      <c r="F610" s="309" t="inlineStr"/>
      <c r="G610" s="309" t="inlineStr"/>
      <c r="H610" s="309" t="inlineStr"/>
    </row>
    <row r="611">
      <c r="A611" s="621" t="n">
        <v>609</v>
      </c>
      <c r="B611" s="309" t="n">
        <v>1348.488486992777</v>
      </c>
      <c r="C611" s="309" t="n">
        <v>1348.488486992777</v>
      </c>
      <c r="D611" s="309" t="inlineStr"/>
      <c r="E611" s="309" t="inlineStr"/>
      <c r="F611" s="309" t="inlineStr"/>
      <c r="G611" s="309" t="inlineStr"/>
      <c r="H611" s="309" t="inlineStr"/>
    </row>
    <row r="612">
      <c r="A612" s="621" t="n">
        <v>610</v>
      </c>
      <c r="B612" s="309" t="n">
        <v>1330.792941667036</v>
      </c>
      <c r="C612" s="309" t="n">
        <v>1330.792941667036</v>
      </c>
      <c r="D612" s="309" t="inlineStr"/>
      <c r="E612" s="309" t="inlineStr"/>
      <c r="F612" s="309" t="inlineStr"/>
      <c r="G612" s="309" t="inlineStr"/>
      <c r="H612" s="309" t="inlineStr"/>
    </row>
    <row r="613">
      <c r="A613" s="621" t="n">
        <v>611</v>
      </c>
      <c r="B613" s="309" t="n">
        <v>1331.226717831251</v>
      </c>
      <c r="C613" s="309" t="n">
        <v>1331.226717831251</v>
      </c>
      <c r="D613" s="309" t="inlineStr"/>
      <c r="E613" s="309" t="inlineStr"/>
      <c r="F613" s="309" t="inlineStr"/>
      <c r="G613" s="309" t="inlineStr"/>
      <c r="H613" s="309" t="inlineStr"/>
    </row>
    <row r="614">
      <c r="A614" s="621" t="n">
        <v>612</v>
      </c>
      <c r="B614" s="309" t="n">
        <v>1237.218682179692</v>
      </c>
      <c r="C614" s="309" t="n">
        <v>1237.218682179692</v>
      </c>
      <c r="D614" s="309" t="inlineStr"/>
      <c r="E614" s="309" t="inlineStr"/>
      <c r="F614" s="309" t="inlineStr"/>
      <c r="G614" s="309" t="inlineStr"/>
      <c r="H614" s="309" t="inlineStr"/>
    </row>
    <row r="615">
      <c r="A615" s="621" t="n">
        <v>613</v>
      </c>
      <c r="B615" s="309" t="n">
        <v>1236.383396774624</v>
      </c>
      <c r="C615" s="309" t="n">
        <v>1236.383396774624</v>
      </c>
      <c r="D615" s="309" t="inlineStr"/>
      <c r="E615" s="309" t="inlineStr"/>
      <c r="F615" s="309" t="inlineStr"/>
      <c r="G615" s="309" t="inlineStr"/>
      <c r="H615" s="309" t="inlineStr"/>
    </row>
    <row r="616">
      <c r="A616" s="621" t="n">
        <v>614</v>
      </c>
      <c r="B616" s="309" t="n">
        <v>1231.877323825269</v>
      </c>
      <c r="C616" s="309" t="n">
        <v>1231.877323825269</v>
      </c>
      <c r="D616" s="309" t="inlineStr"/>
      <c r="E616" s="309" t="inlineStr"/>
      <c r="F616" s="309" t="inlineStr"/>
      <c r="G616" s="309" t="inlineStr"/>
      <c r="H616" s="309" t="inlineStr"/>
    </row>
    <row r="617">
      <c r="A617" s="621" t="n">
        <v>615</v>
      </c>
      <c r="B617" s="309" t="n">
        <v>1232.478537588871</v>
      </c>
      <c r="C617" s="309" t="n">
        <v>1232.478537588871</v>
      </c>
      <c r="D617" s="309" t="inlineStr"/>
      <c r="E617" s="309" t="inlineStr"/>
      <c r="F617" s="309" t="inlineStr"/>
      <c r="G617" s="309" t="inlineStr"/>
      <c r="H617" s="309" t="inlineStr"/>
    </row>
    <row r="618">
      <c r="A618" s="621" t="n">
        <v>616</v>
      </c>
      <c r="B618" s="309" t="n">
        <v>1456.468945230319</v>
      </c>
      <c r="C618" s="309" t="n">
        <v>1456.468945230319</v>
      </c>
      <c r="D618" s="309" t="inlineStr"/>
      <c r="E618" s="309" t="inlineStr"/>
      <c r="F618" s="309" t="inlineStr"/>
      <c r="G618" s="309" t="inlineStr"/>
      <c r="H618" s="309" t="inlineStr"/>
    </row>
    <row r="619">
      <c r="A619" s="621" t="n">
        <v>617</v>
      </c>
      <c r="B619" s="309" t="n">
        <v>1453.414798163269</v>
      </c>
      <c r="C619" s="309" t="n">
        <v>1453.414798163269</v>
      </c>
      <c r="D619" s="309" t="inlineStr"/>
      <c r="E619" s="309" t="inlineStr"/>
      <c r="F619" s="309" t="inlineStr"/>
      <c r="G619" s="309" t="inlineStr"/>
      <c r="H619" s="309" t="inlineStr"/>
    </row>
    <row r="620">
      <c r="A620" s="621" t="n">
        <v>618</v>
      </c>
      <c r="B620" s="309" t="n">
        <v>1453.428856523773</v>
      </c>
      <c r="C620" s="309" t="n">
        <v>1453.428856523773</v>
      </c>
      <c r="D620" s="309" t="inlineStr"/>
      <c r="E620" s="309" t="inlineStr"/>
      <c r="F620" s="309" t="inlineStr"/>
      <c r="G620" s="309" t="inlineStr"/>
      <c r="H620" s="309" t="inlineStr"/>
    </row>
    <row r="621">
      <c r="A621" s="621" t="n">
        <v>619</v>
      </c>
      <c r="B621" s="309" t="n">
        <v>1454.2190128507</v>
      </c>
      <c r="C621" s="309" t="n">
        <v>1454.2190128507</v>
      </c>
      <c r="D621" s="309" t="inlineStr"/>
      <c r="E621" s="309" t="inlineStr"/>
      <c r="F621" s="309" t="inlineStr"/>
      <c r="G621" s="309" t="inlineStr"/>
      <c r="H621" s="309" t="inlineStr"/>
    </row>
    <row r="622">
      <c r="A622" s="621" t="n">
        <v>620</v>
      </c>
      <c r="B622" s="309" t="n">
        <v>1344.079250565877</v>
      </c>
      <c r="C622" s="309" t="n">
        <v>1344.079250565877</v>
      </c>
      <c r="D622" s="309" t="inlineStr"/>
      <c r="E622" s="309" t="inlineStr"/>
      <c r="F622" s="309" t="inlineStr"/>
      <c r="G622" s="309" t="inlineStr"/>
      <c r="H622" s="309" t="inlineStr"/>
    </row>
    <row r="623">
      <c r="A623" s="621" t="n">
        <v>621</v>
      </c>
      <c r="B623" s="309" t="n">
        <v>1360.066273122781</v>
      </c>
      <c r="C623" s="309" t="n">
        <v>1360.066273122781</v>
      </c>
      <c r="D623" s="309" t="inlineStr"/>
      <c r="E623" s="309" t="inlineStr"/>
      <c r="F623" s="309" t="inlineStr"/>
      <c r="G623" s="309" t="inlineStr"/>
      <c r="H623" s="309" t="inlineStr"/>
    </row>
    <row r="624">
      <c r="A624" s="621" t="n">
        <v>622</v>
      </c>
      <c r="B624" s="309" t="n">
        <v>1359.830339918981</v>
      </c>
      <c r="C624" s="309" t="n">
        <v>1359.830339918981</v>
      </c>
      <c r="D624" s="309" t="inlineStr"/>
      <c r="E624" s="309" t="inlineStr"/>
      <c r="F624" s="309" t="inlineStr"/>
      <c r="G624" s="309" t="inlineStr"/>
      <c r="H624" s="309" t="inlineStr"/>
    </row>
    <row r="625">
      <c r="A625" s="621" t="n">
        <v>623</v>
      </c>
      <c r="B625" s="309" t="n">
        <v>1341.273697423056</v>
      </c>
      <c r="C625" s="309" t="n">
        <v>1341.273697423056</v>
      </c>
      <c r="D625" s="309" t="inlineStr"/>
      <c r="E625" s="309" t="inlineStr"/>
      <c r="F625" s="309" t="inlineStr"/>
      <c r="G625" s="309" t="inlineStr"/>
      <c r="H625" s="309" t="inlineStr"/>
    </row>
    <row r="626">
      <c r="A626" s="621" t="n">
        <v>624</v>
      </c>
      <c r="B626" s="309" t="n">
        <v>1229.893279077289</v>
      </c>
      <c r="C626" s="309" t="n">
        <v>1229.893279077289</v>
      </c>
      <c r="D626" s="309" t="inlineStr"/>
      <c r="E626" s="309" t="inlineStr"/>
      <c r="F626" s="309" t="inlineStr"/>
      <c r="G626" s="309" t="inlineStr"/>
      <c r="H626" s="309" t="inlineStr"/>
    </row>
    <row r="627">
      <c r="A627" s="621" t="n">
        <v>625</v>
      </c>
      <c r="B627" s="309" t="n">
        <v>1227.354244698094</v>
      </c>
      <c r="C627" s="309" t="n">
        <v>1227.354244698094</v>
      </c>
      <c r="D627" s="309" t="inlineStr"/>
      <c r="E627" s="309" t="inlineStr"/>
      <c r="F627" s="309" t="inlineStr"/>
      <c r="G627" s="309" t="inlineStr"/>
      <c r="H627" s="309" t="inlineStr"/>
    </row>
    <row r="628">
      <c r="A628" s="621" t="n">
        <v>626</v>
      </c>
      <c r="B628" s="309" t="n">
        <v>1225.382367048102</v>
      </c>
      <c r="C628" s="309" t="n">
        <v>1225.382367048102</v>
      </c>
      <c r="D628" s="309" t="inlineStr"/>
      <c r="E628" s="309" t="inlineStr"/>
      <c r="F628" s="309" t="inlineStr"/>
      <c r="G628" s="309" t="inlineStr"/>
      <c r="H628" s="309" t="inlineStr"/>
    </row>
    <row r="629">
      <c r="A629" s="621" t="n">
        <v>627</v>
      </c>
      <c r="B629" s="309" t="n">
        <v>1225.811587768902</v>
      </c>
      <c r="C629" s="309" t="n">
        <v>1225.811587768902</v>
      </c>
      <c r="D629" s="309" t="inlineStr"/>
      <c r="E629" s="309" t="inlineStr"/>
      <c r="F629" s="309" t="inlineStr"/>
      <c r="G629" s="309" t="inlineStr"/>
      <c r="H629" s="309" t="inlineStr"/>
    </row>
    <row r="630">
      <c r="A630" s="621" t="n">
        <v>628</v>
      </c>
      <c r="B630" s="309" t="n">
        <v>1251.706830151439</v>
      </c>
      <c r="C630" s="309" t="n">
        <v>1251.706830151439</v>
      </c>
      <c r="D630" s="309" t="inlineStr"/>
      <c r="E630" s="309" t="inlineStr"/>
      <c r="F630" s="309" t="inlineStr"/>
      <c r="G630" s="309" t="inlineStr"/>
      <c r="H630" s="309" t="inlineStr"/>
    </row>
    <row r="631">
      <c r="A631" s="621" t="n">
        <v>629</v>
      </c>
      <c r="B631" s="309" t="n">
        <v>1095.697944143178</v>
      </c>
      <c r="C631" s="309" t="n">
        <v>1095.697944143178</v>
      </c>
      <c r="D631" s="309" t="inlineStr"/>
      <c r="E631" s="309" t="inlineStr"/>
      <c r="F631" s="309" t="inlineStr"/>
      <c r="G631" s="309" t="inlineStr"/>
      <c r="H631" s="309" t="inlineStr"/>
    </row>
    <row r="632">
      <c r="A632" s="621" t="n">
        <v>630</v>
      </c>
      <c r="B632" s="309" t="n">
        <v>1053.8091576345</v>
      </c>
      <c r="C632" s="309" t="n">
        <v>1053.8091576345</v>
      </c>
      <c r="D632" s="309" t="inlineStr"/>
      <c r="E632" s="309" t="inlineStr"/>
      <c r="F632" s="309" t="inlineStr"/>
      <c r="G632" s="309" t="inlineStr"/>
      <c r="H632" s="309" t="inlineStr"/>
    </row>
    <row r="633">
      <c r="A633" s="621" t="n">
        <v>631</v>
      </c>
      <c r="B633" s="309" t="n">
        <v>1104.569312267831</v>
      </c>
      <c r="C633" s="309" t="n">
        <v>1104.569312267831</v>
      </c>
      <c r="D633" s="309" t="inlineStr"/>
      <c r="E633" s="309" t="inlineStr"/>
      <c r="F633" s="309" t="inlineStr"/>
      <c r="G633" s="309" t="inlineStr"/>
      <c r="H633" s="309" t="inlineStr"/>
    </row>
    <row r="634">
      <c r="A634" s="621" t="n">
        <v>632</v>
      </c>
      <c r="B634" s="309" t="n">
        <v>1248.100274415953</v>
      </c>
      <c r="C634" s="309" t="n">
        <v>1248.100274415953</v>
      </c>
      <c r="D634" s="309" t="inlineStr"/>
      <c r="E634" s="309" t="inlineStr"/>
      <c r="F634" s="309" t="inlineStr"/>
      <c r="G634" s="309" t="inlineStr"/>
      <c r="H634" s="309" t="inlineStr"/>
    </row>
    <row r="635">
      <c r="A635" s="621" t="n">
        <v>633</v>
      </c>
      <c r="B635" s="309" t="inlineStr"/>
      <c r="C635" s="309" t="n">
        <v>1284.984410855946</v>
      </c>
      <c r="D635" s="309" t="inlineStr">
        <is>
          <t>{'Cu', 'ausf_czas', 'Mo', 'aust_czas', 'Ni', 'grubosc', 'Mn'}</t>
        </is>
      </c>
      <c r="E635" s="309" t="n">
        <v>15</v>
      </c>
      <c r="F635" s="309" t="inlineStr">
        <is>
          <t>['HB', 'ausf_temp']</t>
        </is>
      </c>
      <c r="G635" s="309" t="inlineStr">
        <is>
          <t>[0.8830438372973942, -0.8900848450911528]</t>
        </is>
      </c>
      <c r="H635" s="309" t="inlineStr">
        <is>
          <t>[837.0, 1294.8585308877314]</t>
        </is>
      </c>
    </row>
    <row r="636">
      <c r="A636" s="621" t="n">
        <v>634</v>
      </c>
      <c r="B636" s="309" t="n">
        <v>1289.407218687617</v>
      </c>
      <c r="C636" s="309" t="n">
        <v>1289.407218687617</v>
      </c>
      <c r="D636" s="309" t="inlineStr"/>
      <c r="E636" s="309" t="inlineStr"/>
      <c r="F636" s="309" t="inlineStr"/>
      <c r="G636" s="309" t="inlineStr"/>
      <c r="H636" s="309" t="inlineStr"/>
    </row>
    <row r="637">
      <c r="A637" s="621" t="n">
        <v>635</v>
      </c>
      <c r="B637" s="309" t="n">
        <v>1212.919269980259</v>
      </c>
      <c r="C637" s="309" t="n">
        <v>1212.919269980259</v>
      </c>
      <c r="D637" s="309" t="inlineStr"/>
      <c r="E637" s="309" t="inlineStr"/>
      <c r="F637" s="309" t="inlineStr"/>
      <c r="G637" s="309" t="inlineStr"/>
      <c r="H637" s="309" t="inlineStr"/>
    </row>
    <row r="638">
      <c r="A638" s="621" t="n">
        <v>636</v>
      </c>
      <c r="B638" s="309" t="n">
        <v>1294.858530887731</v>
      </c>
      <c r="C638" s="309" t="n">
        <v>1294.858530887731</v>
      </c>
      <c r="D638" s="309" t="inlineStr"/>
      <c r="E638" s="309" t="inlineStr"/>
      <c r="F638" s="309" t="inlineStr"/>
      <c r="G638" s="309" t="inlineStr"/>
      <c r="H638" s="309" t="inlineStr"/>
    </row>
    <row r="639">
      <c r="A639" s="621" t="n">
        <v>637</v>
      </c>
      <c r="B639" s="309" t="n">
        <v>1201.709703099898</v>
      </c>
      <c r="C639" s="309" t="n">
        <v>1201.709703099898</v>
      </c>
      <c r="D639" s="309" t="inlineStr"/>
      <c r="E639" s="309" t="inlineStr"/>
      <c r="F639" s="309" t="inlineStr"/>
      <c r="G639" s="309" t="inlineStr"/>
      <c r="H639" s="309" t="inlineStr"/>
    </row>
    <row r="640">
      <c r="A640" s="621" t="n">
        <v>638</v>
      </c>
      <c r="B640" s="309" t="n">
        <v>1165.077279105683</v>
      </c>
      <c r="C640" s="309" t="n">
        <v>1165.077279105683</v>
      </c>
      <c r="D640" s="309" t="inlineStr"/>
      <c r="E640" s="309" t="inlineStr"/>
      <c r="F640" s="309" t="inlineStr"/>
      <c r="G640" s="309" t="inlineStr"/>
      <c r="H640" s="309" t="inlineStr"/>
    </row>
    <row r="641">
      <c r="A641" s="621" t="n">
        <v>639</v>
      </c>
      <c r="B641" s="309" t="n">
        <v>1156.360074610352</v>
      </c>
      <c r="C641" s="309" t="n">
        <v>1156.360074610352</v>
      </c>
      <c r="D641" s="309" t="inlineStr"/>
      <c r="E641" s="309" t="inlineStr"/>
      <c r="F641" s="309" t="inlineStr"/>
      <c r="G641" s="309" t="inlineStr"/>
      <c r="H641" s="309" t="inlineStr"/>
    </row>
    <row r="642">
      <c r="A642" s="621" t="n">
        <v>640</v>
      </c>
      <c r="B642" s="309" t="n">
        <v>1263.596353198833</v>
      </c>
      <c r="C642" s="309" t="n">
        <v>1263.596353198833</v>
      </c>
      <c r="D642" s="309" t="inlineStr"/>
      <c r="E642" s="309" t="inlineStr"/>
      <c r="F642" s="309" t="inlineStr"/>
      <c r="G642" s="309" t="inlineStr"/>
      <c r="H642" s="309" t="inlineStr"/>
    </row>
    <row r="643">
      <c r="A643" s="621" t="n">
        <v>641</v>
      </c>
      <c r="B643" s="309" t="inlineStr"/>
      <c r="C643" s="309" t="n">
        <v>1060.574092154714</v>
      </c>
      <c r="D643" s="309" t="inlineStr">
        <is>
          <t>{'Cu', 'aust_temp', 'ausf_czas', 'Mo', 'aust_czas', 'Ni', 'grubosc', 'Mn'}</t>
        </is>
      </c>
      <c r="E643" s="309" t="n">
        <v>17</v>
      </c>
      <c r="F643" s="309" t="inlineStr">
        <is>
          <t>['ausf_temp']</t>
        </is>
      </c>
      <c r="G643" s="309" t="inlineStr">
        <is>
          <t>[-0.7500993937457566]</t>
        </is>
      </c>
      <c r="H643" s="309" t="inlineStr">
        <is>
          <t>[928.0, 1500.0]</t>
        </is>
      </c>
    </row>
    <row r="644">
      <c r="A644" s="621" t="n">
        <v>642</v>
      </c>
      <c r="B644" s="309" t="inlineStr"/>
      <c r="C644" s="309" t="n">
        <v>1060.574092154714</v>
      </c>
      <c r="D644" s="309" t="inlineStr">
        <is>
          <t>{'Cu', 'aust_temp', 'ausf_czas', 'Mo', 'aust_czas', 'Ni', 'grubosc', 'Mn'}</t>
        </is>
      </c>
      <c r="E644" s="309" t="n">
        <v>17</v>
      </c>
      <c r="F644" s="309" t="inlineStr">
        <is>
          <t>['ausf_temp']</t>
        </is>
      </c>
      <c r="G644" s="309" t="inlineStr">
        <is>
          <t>[-0.7500993937457566]</t>
        </is>
      </c>
      <c r="H644" s="309" t="inlineStr">
        <is>
          <t>[928.0, 1500.0]</t>
        </is>
      </c>
    </row>
    <row r="645">
      <c r="A645" s="621" t="n">
        <v>643</v>
      </c>
      <c r="B645" s="309" t="n">
        <v>1095.768981903852</v>
      </c>
      <c r="C645" s="309" t="n">
        <v>1095.768981903852</v>
      </c>
      <c r="D645" s="309" t="inlineStr"/>
      <c r="E645" s="309" t="inlineStr"/>
      <c r="F645" s="309" t="inlineStr"/>
      <c r="G645" s="309" t="inlineStr"/>
      <c r="H645" s="309" t="inlineStr"/>
    </row>
    <row r="646">
      <c r="A646" s="621" t="n">
        <v>644</v>
      </c>
      <c r="B646" s="309" t="n">
        <v>1075.526558555127</v>
      </c>
      <c r="C646" s="309" t="n">
        <v>1075.526558555127</v>
      </c>
      <c r="D646" s="309" t="inlineStr"/>
      <c r="E646" s="309" t="inlineStr"/>
      <c r="F646" s="309" t="inlineStr"/>
      <c r="G646" s="309" t="inlineStr"/>
      <c r="H646" s="309" t="inlineStr"/>
    </row>
    <row r="647">
      <c r="A647" s="621" t="n">
        <v>645</v>
      </c>
      <c r="B647" s="309" t="inlineStr"/>
      <c r="C647" s="309" t="n">
        <v>1060.062215284065</v>
      </c>
      <c r="D647" s="309" t="inlineStr">
        <is>
          <t>{'Cu', 'aust_temp', 'ausf_czas', 'Mo', 'aust_czas', 'Ni', 'grubosc', 'Mn'}</t>
        </is>
      </c>
      <c r="E647" s="309" t="n">
        <v>17</v>
      </c>
      <c r="F647" s="309" t="inlineStr">
        <is>
          <t>['ausf_temp']</t>
        </is>
      </c>
      <c r="G647" s="309" t="inlineStr">
        <is>
          <t>[-0.7512070815215365]</t>
        </is>
      </c>
      <c r="H647" s="309" t="inlineStr">
        <is>
          <t>[928.0, 1500.0]</t>
        </is>
      </c>
    </row>
    <row r="648">
      <c r="A648" s="621" t="n">
        <v>646</v>
      </c>
      <c r="B648" s="309" t="n">
        <v>1093.4925516815</v>
      </c>
      <c r="C648" s="309" t="n">
        <v>1093.4925516815</v>
      </c>
      <c r="D648" s="309" t="inlineStr"/>
      <c r="E648" s="309" t="inlineStr"/>
      <c r="F648" s="309" t="inlineStr"/>
      <c r="G648" s="309" t="inlineStr"/>
      <c r="H648" s="309" t="inlineStr"/>
    </row>
    <row r="649">
      <c r="A649" s="621" t="n">
        <v>647</v>
      </c>
      <c r="B649" s="309" t="n">
        <v>1054.545162464365</v>
      </c>
      <c r="C649" s="309" t="n">
        <v>1054.545162464365</v>
      </c>
      <c r="D649" s="309" t="inlineStr"/>
      <c r="E649" s="309" t="inlineStr"/>
      <c r="F649" s="309" t="inlineStr"/>
      <c r="G649" s="309" t="inlineStr"/>
      <c r="H649" s="309" t="inlineStr"/>
    </row>
    <row r="650">
      <c r="A650" s="621" t="n">
        <v>648</v>
      </c>
      <c r="B650" s="309" t="n">
        <v>1060.488475919926</v>
      </c>
      <c r="C650" s="309" t="n">
        <v>1060.488475919926</v>
      </c>
      <c r="D650" s="309" t="inlineStr"/>
      <c r="E650" s="309" t="inlineStr"/>
      <c r="F650" s="309" t="inlineStr"/>
      <c r="G650" s="309" t="inlineStr"/>
      <c r="H650" s="309" t="inlineStr"/>
    </row>
    <row r="651">
      <c r="A651" s="621" t="n">
        <v>649</v>
      </c>
      <c r="B651" s="309" t="inlineStr"/>
      <c r="C651" s="309" t="n">
        <v>1136.702389662804</v>
      </c>
      <c r="D651" s="309" t="inlineStr">
        <is>
          <t>{'Cu', 'aust_temp', 'ausf_czas', 'Mo', 'aust_czas', 'Ni', 'grubosc', 'Mn'}</t>
        </is>
      </c>
      <c r="E651" s="309" t="n">
        <v>18</v>
      </c>
      <c r="F651" s="309" t="inlineStr">
        <is>
          <t>['Rp02', 'HB']</t>
        </is>
      </c>
      <c r="G651" s="309" t="inlineStr">
        <is>
          <t>[0.9659096501105927, 0.7984194942803797]</t>
        </is>
      </c>
      <c r="H651" s="309" t="inlineStr">
        <is>
          <t>[820.0, 1294.8585308877314]</t>
        </is>
      </c>
    </row>
    <row r="652">
      <c r="A652" s="621" t="n">
        <v>650</v>
      </c>
      <c r="B652" s="309" t="inlineStr"/>
      <c r="C652" s="309" t="n">
        <v>1259.390900169051</v>
      </c>
      <c r="D652" s="309" t="inlineStr">
        <is>
          <t>{'Cu', 'ausf_czas', 'Mo', 'aust_czas', 'Ni', 'grubosc', 'Mn'}</t>
        </is>
      </c>
      <c r="E652" s="309" t="n">
        <v>15</v>
      </c>
      <c r="F652" s="309" t="inlineStr">
        <is>
          <t>['HB', 'ausf_temp']</t>
        </is>
      </c>
      <c r="G652" s="309" t="inlineStr">
        <is>
          <t>[0.8830438372973942, -0.8900848450911528]</t>
        </is>
      </c>
      <c r="H652" s="309" t="inlineStr">
        <is>
          <t>[837.0, 1294.8585308877314]</t>
        </is>
      </c>
    </row>
    <row r="653">
      <c r="A653" s="621" t="n">
        <v>651</v>
      </c>
      <c r="B653" s="309" t="n">
        <v>1239.627686235002</v>
      </c>
      <c r="C653" s="309" t="n">
        <v>1239.627686235002</v>
      </c>
      <c r="D653" s="309" t="inlineStr"/>
      <c r="E653" s="309" t="inlineStr"/>
      <c r="F653" s="309" t="inlineStr"/>
      <c r="G653" s="309" t="inlineStr"/>
      <c r="H653" s="309" t="inlineStr"/>
    </row>
    <row r="654">
      <c r="A654" s="621" t="n">
        <v>652</v>
      </c>
      <c r="B654" s="309" t="n">
        <v>1235.899061985526</v>
      </c>
      <c r="C654" s="309" t="n">
        <v>1235.899061985526</v>
      </c>
      <c r="D654" s="309" t="inlineStr"/>
      <c r="E654" s="309" t="inlineStr"/>
      <c r="F654" s="309" t="inlineStr"/>
      <c r="G654" s="309" t="inlineStr"/>
      <c r="H654" s="309" t="inlineStr"/>
    </row>
    <row r="655">
      <c r="A655" s="621" t="n">
        <v>653</v>
      </c>
      <c r="B655" s="309" t="n">
        <v>1258.372517998211</v>
      </c>
      <c r="C655" s="309" t="n">
        <v>1258.372517998211</v>
      </c>
      <c r="D655" s="309" t="inlineStr"/>
      <c r="E655" s="309" t="inlineStr"/>
      <c r="F655" s="309" t="inlineStr"/>
      <c r="G655" s="309" t="inlineStr"/>
      <c r="H655" s="309" t="inlineStr"/>
    </row>
    <row r="656">
      <c r="A656" s="621" t="n">
        <v>654</v>
      </c>
      <c r="B656" s="309" t="n">
        <v>1197.852064341701</v>
      </c>
      <c r="C656" s="309" t="n">
        <v>1197.852064341701</v>
      </c>
      <c r="D656" s="309" t="inlineStr"/>
      <c r="E656" s="309" t="inlineStr"/>
      <c r="F656" s="309" t="inlineStr"/>
      <c r="G656" s="309" t="inlineStr"/>
      <c r="H656" s="309" t="inlineStr"/>
    </row>
    <row r="657">
      <c r="A657" s="621" t="n">
        <v>655</v>
      </c>
      <c r="B657" s="309" t="n">
        <v>1202.397454743983</v>
      </c>
      <c r="C657" s="309" t="n">
        <v>1202.397454743983</v>
      </c>
      <c r="D657" s="309" t="inlineStr"/>
      <c r="E657" s="309" t="inlineStr"/>
      <c r="F657" s="309" t="inlineStr"/>
      <c r="G657" s="309" t="inlineStr"/>
      <c r="H657" s="309" t="inlineStr"/>
    </row>
    <row r="658">
      <c r="A658" s="621" t="n">
        <v>656</v>
      </c>
      <c r="B658" s="309" t="n">
        <v>1211.909864917318</v>
      </c>
      <c r="C658" s="309" t="n">
        <v>1211.909864917318</v>
      </c>
      <c r="D658" s="309" t="inlineStr"/>
      <c r="E658" s="309" t="inlineStr"/>
      <c r="F658" s="309" t="inlineStr"/>
      <c r="G658" s="309" t="inlineStr"/>
      <c r="H658" s="309" t="inlineStr"/>
    </row>
    <row r="659">
      <c r="A659" s="621" t="n">
        <v>657</v>
      </c>
      <c r="B659" s="309" t="n">
        <v>1205.268642497374</v>
      </c>
      <c r="C659" s="309" t="n">
        <v>1205.268642497374</v>
      </c>
      <c r="D659" s="309" t="inlineStr"/>
      <c r="E659" s="309" t="inlineStr"/>
      <c r="F659" s="309" t="inlineStr"/>
      <c r="G659" s="309" t="inlineStr"/>
      <c r="H659" s="309" t="inlineStr"/>
    </row>
    <row r="660">
      <c r="A660" s="621" t="n">
        <v>658</v>
      </c>
      <c r="B660" s="309" t="n">
        <v>1136</v>
      </c>
      <c r="C660" s="309" t="n">
        <v>1136</v>
      </c>
      <c r="D660" s="309" t="inlineStr"/>
      <c r="E660" s="309" t="inlineStr"/>
      <c r="F660" s="309" t="inlineStr"/>
      <c r="G660" s="309" t="inlineStr"/>
      <c r="H660" s="309" t="inlineStr"/>
    </row>
    <row r="661">
      <c r="A661" s="621" t="n">
        <v>659</v>
      </c>
      <c r="B661" s="309" t="n">
        <v>1136</v>
      </c>
      <c r="C661" s="309" t="n">
        <v>1136</v>
      </c>
      <c r="D661" s="309" t="inlineStr"/>
      <c r="E661" s="309" t="inlineStr"/>
      <c r="F661" s="309" t="inlineStr"/>
      <c r="G661" s="309" t="inlineStr"/>
      <c r="H661" s="309" t="inlineStr"/>
    </row>
    <row r="662">
      <c r="A662" s="621" t="n">
        <v>660</v>
      </c>
      <c r="B662" s="309" t="n">
        <v>1071.670720443214</v>
      </c>
      <c r="C662" s="309" t="n">
        <v>1071.670720443214</v>
      </c>
      <c r="D662" s="309" t="inlineStr"/>
      <c r="E662" s="309" t="inlineStr"/>
      <c r="F662" s="309" t="inlineStr"/>
      <c r="G662" s="309" t="inlineStr"/>
      <c r="H662" s="309" t="inlineStr"/>
    </row>
    <row r="663">
      <c r="A663" s="621" t="n">
        <v>661</v>
      </c>
      <c r="B663" s="309" t="n">
        <v>1122</v>
      </c>
      <c r="C663" s="309" t="n">
        <v>1122</v>
      </c>
      <c r="D663" s="309" t="inlineStr"/>
      <c r="E663" s="309" t="inlineStr"/>
      <c r="F663" s="309" t="inlineStr"/>
      <c r="G663" s="309" t="inlineStr"/>
      <c r="H663" s="309" t="inlineStr"/>
    </row>
    <row r="664">
      <c r="A664" s="621" t="n">
        <v>662</v>
      </c>
      <c r="B664" s="309" t="n">
        <v>1032.976672192934</v>
      </c>
      <c r="C664" s="309" t="n">
        <v>1032.976672192934</v>
      </c>
      <c r="D664" s="309" t="inlineStr"/>
      <c r="E664" s="309" t="inlineStr"/>
      <c r="F664" s="309" t="inlineStr"/>
      <c r="G664" s="309" t="inlineStr"/>
      <c r="H664" s="309" t="inlineStr"/>
    </row>
    <row r="665">
      <c r="A665" s="621" t="n">
        <v>663</v>
      </c>
      <c r="B665" s="309" t="n">
        <v>1108</v>
      </c>
      <c r="C665" s="309" t="n">
        <v>1108</v>
      </c>
      <c r="D665" s="309" t="inlineStr"/>
      <c r="E665" s="309" t="inlineStr"/>
      <c r="F665" s="309" t="inlineStr"/>
      <c r="G665" s="309" t="inlineStr"/>
      <c r="H665" s="309" t="inlineStr"/>
    </row>
    <row r="666">
      <c r="A666" s="621" t="n">
        <v>664</v>
      </c>
      <c r="B666" s="309" t="n">
        <v>1097.60932102408</v>
      </c>
      <c r="C666" s="309" t="n">
        <v>1097.60932102408</v>
      </c>
      <c r="D666" s="309" t="inlineStr"/>
      <c r="E666" s="309" t="inlineStr"/>
      <c r="F666" s="309" t="inlineStr"/>
      <c r="G666" s="309" t="inlineStr"/>
      <c r="H666" s="309" t="inlineStr"/>
    </row>
    <row r="667">
      <c r="A667" s="621" t="n">
        <v>665</v>
      </c>
      <c r="B667" s="309" t="n">
        <v>1108</v>
      </c>
      <c r="C667" s="309" t="n">
        <v>1108</v>
      </c>
      <c r="D667" s="309" t="inlineStr"/>
      <c r="E667" s="309" t="inlineStr"/>
      <c r="F667" s="309" t="inlineStr"/>
      <c r="G667" s="309" t="inlineStr"/>
      <c r="H667" s="309" t="inlineStr"/>
    </row>
    <row r="668">
      <c r="A668" s="621" t="n">
        <v>666</v>
      </c>
      <c r="B668" s="309" t="n">
        <v>1069.438033404755</v>
      </c>
      <c r="C668" s="309" t="n">
        <v>1069.438033404755</v>
      </c>
      <c r="D668" s="309" t="inlineStr"/>
      <c r="E668" s="309" t="inlineStr"/>
      <c r="F668" s="309" t="inlineStr"/>
      <c r="G668" s="309" t="inlineStr"/>
      <c r="H668" s="309" t="inlineStr"/>
    </row>
    <row r="669">
      <c r="A669" s="621" t="n">
        <v>667</v>
      </c>
      <c r="B669" s="309" t="n">
        <v>1096.148994690837</v>
      </c>
      <c r="C669" s="309" t="n">
        <v>1096.148994690837</v>
      </c>
      <c r="D669" s="309" t="inlineStr"/>
      <c r="E669" s="309" t="inlineStr"/>
      <c r="F669" s="309" t="inlineStr"/>
      <c r="G669" s="309" t="inlineStr"/>
      <c r="H669" s="309" t="inlineStr"/>
    </row>
    <row r="670">
      <c r="A670" s="621" t="n">
        <v>668</v>
      </c>
      <c r="B670" s="309" t="n">
        <v>1092.59951958995</v>
      </c>
      <c r="C670" s="309" t="n">
        <v>1092.59951958995</v>
      </c>
      <c r="D670" s="309" t="inlineStr"/>
      <c r="E670" s="309" t="inlineStr"/>
      <c r="F670" s="309" t="inlineStr"/>
      <c r="G670" s="309" t="inlineStr"/>
      <c r="H670" s="309" t="inlineStr"/>
    </row>
    <row r="671">
      <c r="A671" s="621" t="n">
        <v>669</v>
      </c>
      <c r="B671" s="309" t="n">
        <v>1157.327724359925</v>
      </c>
      <c r="C671" s="309" t="n">
        <v>1157.327724359925</v>
      </c>
      <c r="D671" s="309" t="inlineStr"/>
      <c r="E671" s="309" t="inlineStr"/>
      <c r="F671" s="309" t="inlineStr"/>
      <c r="G671" s="309" t="inlineStr"/>
      <c r="H671" s="309" t="inlineStr"/>
    </row>
    <row r="672">
      <c r="A672" s="621" t="n">
        <v>670</v>
      </c>
      <c r="B672" s="309" t="n">
        <v>1149.460303136865</v>
      </c>
      <c r="C672" s="309" t="n">
        <v>1149.460303136865</v>
      </c>
      <c r="D672" s="309" t="inlineStr"/>
      <c r="E672" s="309" t="inlineStr"/>
      <c r="F672" s="309" t="inlineStr"/>
      <c r="G672" s="309" t="inlineStr"/>
      <c r="H672" s="309" t="inlineStr"/>
    </row>
    <row r="673">
      <c r="A673" s="621" t="n">
        <v>671</v>
      </c>
      <c r="B673" s="309" t="n">
        <v>1008.076199413521</v>
      </c>
      <c r="C673" s="309" t="n">
        <v>1008.076199413521</v>
      </c>
      <c r="D673" s="309" t="inlineStr"/>
      <c r="E673" s="309" t="inlineStr"/>
      <c r="F673" s="309" t="inlineStr"/>
      <c r="G673" s="309" t="inlineStr"/>
      <c r="H673" s="309" t="inlineStr"/>
    </row>
    <row r="674">
      <c r="A674" s="621" t="n">
        <v>672</v>
      </c>
      <c r="B674" s="309" t="n">
        <v>869.7147024513688</v>
      </c>
      <c r="C674" s="309" t="n">
        <v>869.7147024513688</v>
      </c>
      <c r="D674" s="309" t="inlineStr"/>
      <c r="E674" s="309" t="inlineStr"/>
      <c r="F674" s="309" t="inlineStr"/>
      <c r="G674" s="309" t="inlineStr"/>
      <c r="H674" s="309" t="inlineStr"/>
    </row>
    <row r="675">
      <c r="A675" s="621" t="n">
        <v>673</v>
      </c>
      <c r="B675" s="309" t="n">
        <v>1045.494503030194</v>
      </c>
      <c r="C675" s="309" t="n">
        <v>1045.494503030194</v>
      </c>
      <c r="D675" s="309" t="inlineStr"/>
      <c r="E675" s="309" t="inlineStr"/>
      <c r="F675" s="309" t="inlineStr"/>
      <c r="G675" s="309" t="inlineStr"/>
      <c r="H675" s="309" t="inlineStr"/>
    </row>
    <row r="676">
      <c r="A676" s="621" t="n">
        <v>674</v>
      </c>
      <c r="B676" s="309" t="n">
        <v>966.4737826748416</v>
      </c>
      <c r="C676" s="309" t="n">
        <v>966.4737826748416</v>
      </c>
      <c r="D676" s="309" t="inlineStr"/>
      <c r="E676" s="309" t="inlineStr"/>
      <c r="F676" s="309" t="inlineStr"/>
      <c r="G676" s="309" t="inlineStr"/>
      <c r="H676" s="309" t="inlineStr"/>
    </row>
    <row r="677">
      <c r="A677" s="621" t="n">
        <v>675</v>
      </c>
      <c r="B677" s="309" t="n">
        <v>951.7047155721294</v>
      </c>
      <c r="C677" s="309" t="n">
        <v>951.7047155721294</v>
      </c>
      <c r="D677" s="309" t="inlineStr"/>
      <c r="E677" s="309" t="inlineStr"/>
      <c r="F677" s="309" t="inlineStr"/>
      <c r="G677" s="309" t="inlineStr"/>
      <c r="H677" s="309" t="inlineStr"/>
    </row>
    <row r="678">
      <c r="A678" s="621" t="n">
        <v>676</v>
      </c>
      <c r="B678" s="309" t="n">
        <v>1160.319949265534</v>
      </c>
      <c r="C678" s="309" t="n">
        <v>1160.319949265534</v>
      </c>
      <c r="D678" s="309" t="inlineStr"/>
      <c r="E678" s="309" t="inlineStr"/>
      <c r="F678" s="309" t="inlineStr"/>
      <c r="G678" s="309" t="inlineStr"/>
      <c r="H678" s="309" t="inlineStr"/>
    </row>
    <row r="679">
      <c r="A679" s="621" t="n">
        <v>677</v>
      </c>
      <c r="B679" s="309" t="n">
        <v>1030.223312167653</v>
      </c>
      <c r="C679" s="309" t="n">
        <v>1030.223312167653</v>
      </c>
      <c r="D679" s="309" t="inlineStr"/>
      <c r="E679" s="309" t="inlineStr"/>
      <c r="F679" s="309" t="inlineStr"/>
      <c r="G679" s="309" t="inlineStr"/>
      <c r="H679" s="309" t="inlineStr"/>
    </row>
    <row r="680">
      <c r="A680" s="621" t="n">
        <v>678</v>
      </c>
      <c r="B680" s="309" t="n">
        <v>900.7296390215067</v>
      </c>
      <c r="C680" s="309" t="n">
        <v>900.7296390215067</v>
      </c>
      <c r="D680" s="309" t="inlineStr"/>
      <c r="E680" s="309" t="inlineStr"/>
      <c r="F680" s="309" t="inlineStr"/>
      <c r="G680" s="309" t="inlineStr"/>
      <c r="H680" s="309" t="inlineStr"/>
    </row>
    <row r="681">
      <c r="A681" s="621" t="n">
        <v>679</v>
      </c>
      <c r="B681" s="309" t="n">
        <v>1137.737428109969</v>
      </c>
      <c r="C681" s="309" t="n">
        <v>1137.737428109969</v>
      </c>
      <c r="D681" s="309" t="inlineStr"/>
      <c r="E681" s="309" t="inlineStr"/>
      <c r="F681" s="309" t="inlineStr"/>
      <c r="G681" s="309" t="inlineStr"/>
      <c r="H681" s="309" t="inlineStr"/>
    </row>
    <row r="682">
      <c r="A682" s="621" t="n">
        <v>680</v>
      </c>
      <c r="B682" s="309" t="n">
        <v>1053.20280034692</v>
      </c>
      <c r="C682" s="309" t="n">
        <v>1053.20280034692</v>
      </c>
      <c r="D682" s="309" t="inlineStr"/>
      <c r="E682" s="309" t="inlineStr"/>
      <c r="F682" s="309" t="inlineStr"/>
      <c r="G682" s="309" t="inlineStr"/>
      <c r="H682" s="309" t="inlineStr"/>
    </row>
    <row r="683">
      <c r="A683" s="621" t="n">
        <v>681</v>
      </c>
      <c r="B683" s="309" t="n">
        <v>996.0642791241667</v>
      </c>
      <c r="C683" s="309" t="n">
        <v>996.0642791241667</v>
      </c>
      <c r="D683" s="309" t="inlineStr"/>
      <c r="E683" s="309" t="inlineStr"/>
      <c r="F683" s="309" t="inlineStr"/>
      <c r="G683" s="309" t="inlineStr"/>
      <c r="H683" s="309" t="inlineStr"/>
    </row>
    <row r="684">
      <c r="A684" s="621" t="n">
        <v>682</v>
      </c>
      <c r="B684" s="309" t="n">
        <v>1196.715670669947</v>
      </c>
      <c r="C684" s="309" t="n">
        <v>1196.715670669947</v>
      </c>
      <c r="D684" s="309" t="inlineStr"/>
      <c r="E684" s="309" t="inlineStr"/>
      <c r="F684" s="309" t="inlineStr"/>
      <c r="G684" s="309" t="inlineStr"/>
      <c r="H684" s="309" t="inlineStr"/>
    </row>
    <row r="685">
      <c r="A685" s="621" t="n">
        <v>683</v>
      </c>
      <c r="B685" s="309" t="n">
        <v>1101.708435826943</v>
      </c>
      <c r="C685" s="309" t="n">
        <v>1101.708435826943</v>
      </c>
      <c r="D685" s="309" t="inlineStr"/>
      <c r="E685" s="309" t="inlineStr"/>
      <c r="F685" s="309" t="inlineStr"/>
      <c r="G685" s="309" t="inlineStr"/>
      <c r="H685" s="309" t="inlineStr"/>
    </row>
    <row r="686">
      <c r="A686" s="621" t="n">
        <v>684</v>
      </c>
      <c r="B686" s="309" t="n">
        <v>987.6997540153382</v>
      </c>
      <c r="C686" s="309" t="n">
        <v>987.6997540153382</v>
      </c>
      <c r="D686" s="309" t="inlineStr"/>
      <c r="E686" s="309" t="inlineStr"/>
      <c r="F686" s="309" t="inlineStr"/>
      <c r="G686" s="309" t="inlineStr"/>
      <c r="H686" s="309" t="inlineStr"/>
    </row>
    <row r="687">
      <c r="A687" s="621" t="n">
        <v>685</v>
      </c>
      <c r="B687" s="309" t="n">
        <v>873.6910722037335</v>
      </c>
      <c r="C687" s="309" t="n">
        <v>873.6910722037335</v>
      </c>
      <c r="D687" s="309" t="inlineStr"/>
      <c r="E687" s="309" t="inlineStr"/>
      <c r="F687" s="309" t="inlineStr"/>
      <c r="G687" s="309" t="inlineStr"/>
      <c r="H687" s="309" t="inlineStr"/>
    </row>
    <row r="688">
      <c r="A688" s="621" t="n">
        <v>686</v>
      </c>
      <c r="B688" s="309" t="n">
        <v>1084.916837481698</v>
      </c>
      <c r="C688" s="309" t="n">
        <v>1084.916837481698</v>
      </c>
      <c r="D688" s="309" t="inlineStr"/>
      <c r="E688" s="309" t="inlineStr"/>
      <c r="F688" s="309" t="inlineStr"/>
      <c r="G688" s="309" t="inlineStr"/>
      <c r="H688" s="309" t="inlineStr"/>
    </row>
    <row r="689">
      <c r="A689" s="621" t="n">
        <v>687</v>
      </c>
      <c r="B689" s="309" t="n">
        <v>959.1237188872619</v>
      </c>
      <c r="C689" s="309" t="n">
        <v>959.1237188872619</v>
      </c>
      <c r="D689" s="309" t="inlineStr"/>
      <c r="E689" s="309" t="inlineStr"/>
      <c r="F689" s="309" t="inlineStr"/>
      <c r="G689" s="309" t="inlineStr"/>
      <c r="H689" s="309" t="inlineStr"/>
    </row>
    <row r="690">
      <c r="A690" s="621" t="n">
        <v>688</v>
      </c>
      <c r="B690" s="309" t="n">
        <v>833.3306002928257</v>
      </c>
      <c r="C690" s="309" t="n">
        <v>833.3306002928257</v>
      </c>
      <c r="D690" s="309" t="inlineStr"/>
      <c r="E690" s="309" t="inlineStr"/>
      <c r="F690" s="309" t="inlineStr"/>
      <c r="G690" s="309" t="inlineStr"/>
      <c r="H690" s="309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B1" s="621" t="inlineStr">
        <is>
          <t>HB</t>
        </is>
      </c>
      <c r="C1" s="621" t="inlineStr">
        <is>
          <t>HB_imp</t>
        </is>
      </c>
      <c r="D1" s="621" t="inlineStr">
        <is>
          <t>Features to find neighs</t>
        </is>
      </c>
      <c r="E1" s="621" t="inlineStr">
        <is>
          <t>Amount of neighs</t>
        </is>
      </c>
      <c r="F1" s="621" t="inlineStr">
        <is>
          <t>Correlated features</t>
        </is>
      </c>
      <c r="G1" s="621" t="inlineStr">
        <is>
          <t>Correlation coefficients</t>
        </is>
      </c>
      <c r="H1" s="621" t="inlineStr">
        <is>
          <t>Min_max</t>
        </is>
      </c>
    </row>
    <row r="2">
      <c r="A2" s="621" t="n">
        <v>0</v>
      </c>
      <c r="B2" s="309" t="n">
        <v>429</v>
      </c>
      <c r="C2" s="309" t="n">
        <v>429</v>
      </c>
      <c r="D2" s="309" t="inlineStr"/>
      <c r="E2" s="309" t="inlineStr"/>
      <c r="F2" s="309" t="inlineStr"/>
      <c r="G2" s="309" t="inlineStr"/>
      <c r="H2" s="309" t="inlineStr"/>
    </row>
    <row r="3">
      <c r="A3" s="621" t="n">
        <v>1</v>
      </c>
      <c r="B3" s="309" t="n">
        <v>388</v>
      </c>
      <c r="C3" s="309" t="n">
        <v>388</v>
      </c>
      <c r="D3" s="309" t="inlineStr"/>
      <c r="E3" s="309" t="inlineStr"/>
      <c r="F3" s="309" t="inlineStr"/>
      <c r="G3" s="309" t="inlineStr"/>
      <c r="H3" s="309" t="inlineStr"/>
    </row>
    <row r="4">
      <c r="A4" s="621" t="n">
        <v>2</v>
      </c>
      <c r="B4" s="309" t="n">
        <v>341</v>
      </c>
      <c r="C4" s="309" t="n">
        <v>341</v>
      </c>
      <c r="D4" s="309" t="inlineStr"/>
      <c r="E4" s="309" t="inlineStr"/>
      <c r="F4" s="309" t="inlineStr"/>
      <c r="G4" s="309" t="inlineStr"/>
      <c r="H4" s="309" t="inlineStr"/>
    </row>
    <row r="5">
      <c r="A5" s="621" t="n">
        <v>3</v>
      </c>
      <c r="B5" s="309" t="n">
        <v>285</v>
      </c>
      <c r="C5" s="309" t="n">
        <v>285</v>
      </c>
      <c r="D5" s="309" t="inlineStr"/>
      <c r="E5" s="309" t="inlineStr"/>
      <c r="F5" s="309" t="inlineStr"/>
      <c r="G5" s="309" t="inlineStr"/>
      <c r="H5" s="309" t="inlineStr"/>
    </row>
    <row r="6">
      <c r="A6" s="621" t="n">
        <v>4</v>
      </c>
      <c r="B6" s="309" t="n">
        <v>296.8</v>
      </c>
      <c r="C6" s="309" t="n">
        <v>296.8</v>
      </c>
      <c r="D6" s="309" t="inlineStr"/>
      <c r="E6" s="309" t="inlineStr"/>
      <c r="F6" s="309" t="inlineStr"/>
      <c r="G6" s="309" t="inlineStr"/>
      <c r="H6" s="309" t="inlineStr"/>
    </row>
    <row r="7">
      <c r="A7" s="621" t="n">
        <v>5</v>
      </c>
      <c r="B7" s="309" t="n">
        <v>261.9</v>
      </c>
      <c r="C7" s="309" t="n">
        <v>261.9</v>
      </c>
      <c r="D7" s="309" t="inlineStr"/>
      <c r="E7" s="309" t="inlineStr"/>
      <c r="F7" s="309" t="inlineStr"/>
      <c r="G7" s="309" t="inlineStr"/>
      <c r="H7" s="309" t="inlineStr"/>
    </row>
    <row r="8">
      <c r="A8" s="621" t="n">
        <v>6</v>
      </c>
      <c r="B8" s="309" t="n">
        <v>345.912654019929</v>
      </c>
      <c r="C8" s="309" t="n">
        <v>345.912654019929</v>
      </c>
      <c r="D8" s="309" t="inlineStr"/>
      <c r="E8" s="309" t="inlineStr"/>
      <c r="F8" s="309" t="inlineStr"/>
      <c r="G8" s="309" t="inlineStr"/>
      <c r="H8" s="309" t="inlineStr"/>
    </row>
    <row r="9">
      <c r="A9" s="621" t="n">
        <v>7</v>
      </c>
      <c r="B9" s="309" t="n">
        <v>295.180241790394</v>
      </c>
      <c r="C9" s="309" t="n">
        <v>295.180241790394</v>
      </c>
      <c r="D9" s="309" t="inlineStr"/>
      <c r="E9" s="309" t="inlineStr"/>
      <c r="F9" s="309" t="inlineStr"/>
      <c r="G9" s="309" t="inlineStr"/>
      <c r="H9" s="309" t="inlineStr"/>
    </row>
    <row r="10">
      <c r="A10" s="621" t="n">
        <v>8</v>
      </c>
      <c r="B10" s="309" t="n">
        <v>367.559086576744</v>
      </c>
      <c r="C10" s="309" t="n">
        <v>367.559086576744</v>
      </c>
      <c r="D10" s="309" t="inlineStr"/>
      <c r="E10" s="309" t="inlineStr"/>
      <c r="F10" s="309" t="inlineStr"/>
      <c r="G10" s="309" t="inlineStr"/>
      <c r="H10" s="309" t="inlineStr"/>
    </row>
    <row r="11">
      <c r="A11" s="621" t="n">
        <v>9</v>
      </c>
      <c r="B11" s="309" t="n">
        <v>363.623168327974</v>
      </c>
      <c r="C11" s="309" t="n">
        <v>363.623168327974</v>
      </c>
      <c r="D11" s="309" t="inlineStr"/>
      <c r="E11" s="309" t="inlineStr"/>
      <c r="F11" s="309" t="inlineStr"/>
      <c r="G11" s="309" t="inlineStr"/>
      <c r="H11" s="309" t="inlineStr"/>
    </row>
    <row r="12">
      <c r="A12" s="621" t="n">
        <v>10</v>
      </c>
      <c r="B12" s="309" t="n">
        <v>393.841066618097</v>
      </c>
      <c r="C12" s="309" t="n">
        <v>393.841066618097</v>
      </c>
      <c r="D12" s="309" t="inlineStr"/>
      <c r="E12" s="309" t="inlineStr"/>
      <c r="F12" s="309" t="inlineStr"/>
      <c r="G12" s="309" t="inlineStr"/>
      <c r="H12" s="309" t="inlineStr"/>
    </row>
    <row r="13">
      <c r="A13" s="621" t="n">
        <v>11</v>
      </c>
      <c r="B13" s="309" t="n">
        <v>402.243746383339</v>
      </c>
      <c r="C13" s="309" t="n">
        <v>402.243746383339</v>
      </c>
      <c r="D13" s="309" t="inlineStr"/>
      <c r="E13" s="309" t="inlineStr"/>
      <c r="F13" s="309" t="inlineStr"/>
      <c r="G13" s="309" t="inlineStr"/>
      <c r="H13" s="309" t="inlineStr"/>
    </row>
    <row r="14">
      <c r="A14" s="621" t="n">
        <v>12</v>
      </c>
      <c r="B14" s="309" t="n">
        <v>376</v>
      </c>
      <c r="C14" s="309" t="n">
        <v>376</v>
      </c>
      <c r="D14" s="309" t="inlineStr"/>
      <c r="E14" s="309" t="inlineStr"/>
      <c r="F14" s="309" t="inlineStr"/>
      <c r="G14" s="309" t="inlineStr"/>
      <c r="H14" s="309" t="inlineStr"/>
    </row>
    <row r="15">
      <c r="A15" s="621" t="n">
        <v>13</v>
      </c>
      <c r="B15" s="309" t="n">
        <v>396</v>
      </c>
      <c r="C15" s="309" t="n">
        <v>396</v>
      </c>
      <c r="D15" s="309" t="inlineStr"/>
      <c r="E15" s="309" t="inlineStr"/>
      <c r="F15" s="309" t="inlineStr"/>
      <c r="G15" s="309" t="inlineStr"/>
      <c r="H15" s="309" t="inlineStr"/>
    </row>
    <row r="16">
      <c r="A16" s="621" t="n">
        <v>14</v>
      </c>
      <c r="B16" s="309" t="n">
        <v>259</v>
      </c>
      <c r="C16" s="309" t="n">
        <v>259</v>
      </c>
      <c r="D16" s="309" t="inlineStr"/>
      <c r="E16" s="309" t="inlineStr"/>
      <c r="F16" s="309" t="inlineStr"/>
      <c r="G16" s="309" t="inlineStr"/>
      <c r="H16" s="309" t="inlineStr"/>
    </row>
    <row r="17">
      <c r="A17" s="621" t="n">
        <v>15</v>
      </c>
      <c r="B17" s="309" t="n">
        <v>258</v>
      </c>
      <c r="C17" s="309" t="n">
        <v>258</v>
      </c>
      <c r="D17" s="309" t="inlineStr"/>
      <c r="E17" s="309" t="inlineStr"/>
      <c r="F17" s="309" t="inlineStr"/>
      <c r="G17" s="309" t="inlineStr"/>
      <c r="H17" s="309" t="inlineStr"/>
    </row>
    <row r="18">
      <c r="A18" s="621" t="n">
        <v>16</v>
      </c>
      <c r="B18" s="309" t="n">
        <v>388</v>
      </c>
      <c r="C18" s="309" t="n">
        <v>388</v>
      </c>
      <c r="D18" s="309" t="inlineStr"/>
      <c r="E18" s="309" t="inlineStr"/>
      <c r="F18" s="309" t="inlineStr"/>
      <c r="G18" s="309" t="inlineStr"/>
      <c r="H18" s="309" t="inlineStr"/>
    </row>
    <row r="19">
      <c r="A19" s="621" t="n">
        <v>17</v>
      </c>
      <c r="B19" s="309" t="n">
        <v>311</v>
      </c>
      <c r="C19" s="309" t="n">
        <v>311</v>
      </c>
      <c r="D19" s="309" t="inlineStr"/>
      <c r="E19" s="309" t="inlineStr"/>
      <c r="F19" s="309" t="inlineStr"/>
      <c r="G19" s="309" t="inlineStr"/>
      <c r="H19" s="309" t="inlineStr"/>
    </row>
    <row r="20">
      <c r="A20" s="621" t="n">
        <v>18</v>
      </c>
      <c r="B20" s="309" t="n">
        <v>415</v>
      </c>
      <c r="C20" s="309" t="n">
        <v>415</v>
      </c>
      <c r="D20" s="309" t="inlineStr"/>
      <c r="E20" s="309" t="inlineStr"/>
      <c r="F20" s="309" t="inlineStr"/>
      <c r="G20" s="309" t="inlineStr"/>
      <c r="H20" s="309" t="inlineStr"/>
    </row>
    <row r="21">
      <c r="A21" s="621" t="n">
        <v>19</v>
      </c>
      <c r="B21" s="309" t="n">
        <v>388</v>
      </c>
      <c r="C21" s="309" t="n">
        <v>388</v>
      </c>
      <c r="D21" s="309" t="inlineStr"/>
      <c r="E21" s="309" t="inlineStr"/>
      <c r="F21" s="309" t="inlineStr"/>
      <c r="G21" s="309" t="inlineStr"/>
      <c r="H21" s="309" t="inlineStr"/>
    </row>
    <row r="22">
      <c r="A22" s="621" t="n">
        <v>20</v>
      </c>
      <c r="B22" s="309" t="n">
        <v>331</v>
      </c>
      <c r="C22" s="309" t="n">
        <v>331</v>
      </c>
      <c r="D22" s="309" t="inlineStr"/>
      <c r="E22" s="309" t="inlineStr"/>
      <c r="F22" s="309" t="inlineStr"/>
      <c r="G22" s="309" t="inlineStr"/>
      <c r="H22" s="309" t="inlineStr"/>
    </row>
    <row r="23">
      <c r="A23" s="621" t="n">
        <v>21</v>
      </c>
      <c r="B23" s="309" t="n">
        <v>283</v>
      </c>
      <c r="C23" s="309" t="n">
        <v>283</v>
      </c>
      <c r="D23" s="309" t="inlineStr"/>
      <c r="E23" s="309" t="inlineStr"/>
      <c r="F23" s="309" t="inlineStr"/>
      <c r="G23" s="309" t="inlineStr"/>
      <c r="H23" s="309" t="inlineStr"/>
    </row>
    <row r="24">
      <c r="A24" s="621" t="n">
        <v>22</v>
      </c>
      <c r="B24" s="309" t="n">
        <v>452</v>
      </c>
      <c r="C24" s="309" t="n">
        <v>452</v>
      </c>
      <c r="D24" s="309" t="inlineStr"/>
      <c r="E24" s="309" t="inlineStr"/>
      <c r="F24" s="309" t="inlineStr"/>
      <c r="G24" s="309" t="inlineStr"/>
      <c r="H24" s="309" t="inlineStr"/>
    </row>
    <row r="25">
      <c r="A25" s="621" t="n">
        <v>23</v>
      </c>
      <c r="B25" s="309" t="n">
        <v>437</v>
      </c>
      <c r="C25" s="309" t="n">
        <v>437</v>
      </c>
      <c r="D25" s="309" t="inlineStr"/>
      <c r="E25" s="309" t="inlineStr"/>
      <c r="F25" s="309" t="inlineStr"/>
      <c r="G25" s="309" t="inlineStr"/>
      <c r="H25" s="309" t="inlineStr"/>
    </row>
    <row r="26">
      <c r="A26" s="621" t="n">
        <v>24</v>
      </c>
      <c r="B26" s="309" t="n">
        <v>392</v>
      </c>
      <c r="C26" s="309" t="n">
        <v>392</v>
      </c>
      <c r="D26" s="309" t="inlineStr"/>
      <c r="E26" s="309" t="inlineStr"/>
      <c r="F26" s="309" t="inlineStr"/>
      <c r="G26" s="309" t="inlineStr"/>
      <c r="H26" s="309" t="inlineStr"/>
    </row>
    <row r="27">
      <c r="A27" s="621" t="n">
        <v>25</v>
      </c>
      <c r="B27" s="309" t="n">
        <v>375</v>
      </c>
      <c r="C27" s="309" t="n">
        <v>375</v>
      </c>
      <c r="D27" s="309" t="inlineStr"/>
      <c r="E27" s="309" t="inlineStr"/>
      <c r="F27" s="309" t="inlineStr"/>
      <c r="G27" s="309" t="inlineStr"/>
      <c r="H27" s="309" t="inlineStr"/>
    </row>
    <row r="28">
      <c r="A28" s="621" t="n">
        <v>26</v>
      </c>
      <c r="B28" s="309" t="n">
        <v>371</v>
      </c>
      <c r="C28" s="309" t="n">
        <v>371</v>
      </c>
      <c r="D28" s="309" t="inlineStr"/>
      <c r="E28" s="309" t="inlineStr"/>
      <c r="F28" s="309" t="inlineStr"/>
      <c r="G28" s="309" t="inlineStr"/>
      <c r="H28" s="309" t="inlineStr"/>
    </row>
    <row r="29">
      <c r="A29" s="621" t="n">
        <v>27</v>
      </c>
      <c r="B29" s="309" t="n">
        <v>325</v>
      </c>
      <c r="C29" s="309" t="n">
        <v>325</v>
      </c>
      <c r="D29" s="309" t="inlineStr"/>
      <c r="E29" s="309" t="inlineStr"/>
      <c r="F29" s="309" t="inlineStr"/>
      <c r="G29" s="309" t="inlineStr"/>
      <c r="H29" s="309" t="inlineStr"/>
    </row>
    <row r="30">
      <c r="A30" s="621" t="n">
        <v>28</v>
      </c>
      <c r="B30" s="309" t="n">
        <v>285</v>
      </c>
      <c r="C30" s="309" t="n">
        <v>285</v>
      </c>
      <c r="D30" s="309" t="inlineStr"/>
      <c r="E30" s="309" t="inlineStr"/>
      <c r="F30" s="309" t="inlineStr"/>
      <c r="G30" s="309" t="inlineStr"/>
      <c r="H30" s="309" t="inlineStr"/>
    </row>
    <row r="31">
      <c r="A31" s="621" t="n">
        <v>29</v>
      </c>
      <c r="B31" s="309" t="n">
        <v>270</v>
      </c>
      <c r="C31" s="309" t="n">
        <v>270</v>
      </c>
      <c r="D31" s="309" t="inlineStr"/>
      <c r="E31" s="309" t="inlineStr"/>
      <c r="F31" s="309" t="inlineStr"/>
      <c r="G31" s="309" t="inlineStr"/>
      <c r="H31" s="309" t="inlineStr"/>
    </row>
    <row r="32">
      <c r="A32" s="621" t="n">
        <v>30</v>
      </c>
      <c r="B32" s="309" t="n">
        <v>286</v>
      </c>
      <c r="C32" s="309" t="n">
        <v>286</v>
      </c>
      <c r="D32" s="309" t="inlineStr"/>
      <c r="E32" s="309" t="inlineStr"/>
      <c r="F32" s="309" t="inlineStr"/>
      <c r="G32" s="309" t="inlineStr"/>
      <c r="H32" s="309" t="inlineStr"/>
    </row>
    <row r="33">
      <c r="A33" s="621" t="n">
        <v>31</v>
      </c>
      <c r="B33" s="309" t="n">
        <v>363.8</v>
      </c>
      <c r="C33" s="309" t="n">
        <v>363.8</v>
      </c>
      <c r="D33" s="309" t="inlineStr"/>
      <c r="E33" s="309" t="inlineStr"/>
      <c r="F33" s="309" t="inlineStr"/>
      <c r="G33" s="309" t="inlineStr"/>
      <c r="H33" s="309" t="inlineStr"/>
    </row>
    <row r="34">
      <c r="A34" s="621" t="n">
        <v>32</v>
      </c>
      <c r="B34" s="309" t="n">
        <v>347</v>
      </c>
      <c r="C34" s="309" t="n">
        <v>347</v>
      </c>
      <c r="D34" s="309" t="inlineStr"/>
      <c r="E34" s="309" t="inlineStr"/>
      <c r="F34" s="309" t="inlineStr"/>
      <c r="G34" s="309" t="inlineStr"/>
      <c r="H34" s="309" t="inlineStr"/>
    </row>
    <row r="35">
      <c r="A35" s="621" t="n">
        <v>33</v>
      </c>
      <c r="B35" s="309" t="n">
        <v>331.2</v>
      </c>
      <c r="C35" s="309" t="n">
        <v>331.2</v>
      </c>
      <c r="D35" s="309" t="inlineStr"/>
      <c r="E35" s="309" t="inlineStr"/>
      <c r="F35" s="309" t="inlineStr"/>
      <c r="G35" s="309" t="inlineStr"/>
      <c r="H35" s="309" t="inlineStr"/>
    </row>
    <row r="36">
      <c r="A36" s="621" t="n">
        <v>34</v>
      </c>
      <c r="B36" s="309" t="n">
        <v>217.2</v>
      </c>
      <c r="C36" s="309" t="n">
        <v>217.2</v>
      </c>
      <c r="D36" s="309" t="inlineStr"/>
      <c r="E36" s="309" t="inlineStr"/>
      <c r="F36" s="309" t="inlineStr"/>
      <c r="G36" s="309" t="inlineStr"/>
      <c r="H36" s="309" t="inlineStr"/>
    </row>
    <row r="37">
      <c r="A37" s="621" t="n">
        <v>35</v>
      </c>
      <c r="B37" s="309" t="n">
        <v>260.4</v>
      </c>
      <c r="C37" s="309" t="n">
        <v>260.4</v>
      </c>
      <c r="D37" s="309" t="inlineStr"/>
      <c r="E37" s="309" t="inlineStr"/>
      <c r="F37" s="309" t="inlineStr"/>
      <c r="G37" s="309" t="inlineStr"/>
      <c r="H37" s="309" t="inlineStr"/>
    </row>
    <row r="38">
      <c r="A38" s="621" t="n">
        <v>36</v>
      </c>
      <c r="B38" s="309" t="n">
        <v>240</v>
      </c>
      <c r="C38" s="309" t="n">
        <v>240</v>
      </c>
      <c r="D38" s="309" t="inlineStr"/>
      <c r="E38" s="309" t="inlineStr"/>
      <c r="F38" s="309" t="inlineStr"/>
      <c r="G38" s="309" t="inlineStr"/>
      <c r="H38" s="309" t="inlineStr"/>
    </row>
    <row r="39">
      <c r="A39" s="621" t="n">
        <v>37</v>
      </c>
      <c r="B39" s="309" t="n">
        <v>251.333333333333</v>
      </c>
      <c r="C39" s="309" t="n">
        <v>251.333333333333</v>
      </c>
      <c r="D39" s="309" t="inlineStr"/>
      <c r="E39" s="309" t="inlineStr"/>
      <c r="F39" s="309" t="inlineStr"/>
      <c r="G39" s="309" t="inlineStr"/>
      <c r="H39" s="309" t="inlineStr"/>
    </row>
    <row r="40">
      <c r="A40" s="621" t="n">
        <v>38</v>
      </c>
      <c r="B40" s="309" t="n">
        <v>169.2</v>
      </c>
      <c r="C40" s="309" t="n">
        <v>169.2</v>
      </c>
      <c r="D40" s="309" t="inlineStr"/>
      <c r="E40" s="309" t="inlineStr"/>
      <c r="F40" s="309" t="inlineStr"/>
      <c r="G40" s="309" t="inlineStr"/>
      <c r="H40" s="309" t="inlineStr"/>
    </row>
    <row r="41">
      <c r="A41" s="621" t="n">
        <v>39</v>
      </c>
      <c r="B41" s="309" t="n">
        <v>217.2</v>
      </c>
      <c r="C41" s="309" t="n">
        <v>217.2</v>
      </c>
      <c r="D41" s="309" t="inlineStr"/>
      <c r="E41" s="309" t="inlineStr"/>
      <c r="F41" s="309" t="inlineStr"/>
      <c r="G41" s="309" t="inlineStr"/>
      <c r="H41" s="309" t="inlineStr"/>
    </row>
    <row r="42">
      <c r="A42" s="621" t="n">
        <v>40</v>
      </c>
      <c r="B42" s="309" t="n">
        <v>205.2</v>
      </c>
      <c r="C42" s="309" t="n">
        <v>205.2</v>
      </c>
      <c r="D42" s="309" t="inlineStr"/>
      <c r="E42" s="309" t="inlineStr"/>
      <c r="F42" s="309" t="inlineStr"/>
      <c r="G42" s="309" t="inlineStr"/>
      <c r="H42" s="309" t="inlineStr"/>
    </row>
    <row r="43">
      <c r="A43" s="621" t="n">
        <v>41</v>
      </c>
      <c r="B43" s="309" t="n">
        <v>193.2</v>
      </c>
      <c r="C43" s="309" t="n">
        <v>193.2</v>
      </c>
      <c r="D43" s="309" t="inlineStr"/>
      <c r="E43" s="309" t="inlineStr"/>
      <c r="F43" s="309" t="inlineStr"/>
      <c r="G43" s="309" t="inlineStr"/>
      <c r="H43" s="309" t="inlineStr"/>
    </row>
    <row r="44">
      <c r="A44" s="621" t="n">
        <v>42</v>
      </c>
      <c r="B44" s="309" t="n">
        <v>299</v>
      </c>
      <c r="C44" s="309" t="n">
        <v>299</v>
      </c>
      <c r="D44" s="309" t="inlineStr"/>
      <c r="E44" s="309" t="inlineStr"/>
      <c r="F44" s="309" t="inlineStr"/>
      <c r="G44" s="309" t="inlineStr"/>
      <c r="H44" s="309" t="inlineStr"/>
    </row>
    <row r="45">
      <c r="A45" s="621" t="n">
        <v>43</v>
      </c>
      <c r="B45" s="309" t="n">
        <v>400</v>
      </c>
      <c r="C45" s="309" t="n">
        <v>400</v>
      </c>
      <c r="D45" s="309" t="inlineStr"/>
      <c r="E45" s="309" t="inlineStr"/>
      <c r="F45" s="309" t="inlineStr"/>
      <c r="G45" s="309" t="inlineStr"/>
      <c r="H45" s="309" t="inlineStr"/>
    </row>
    <row r="46">
      <c r="A46" s="621" t="n">
        <v>44</v>
      </c>
      <c r="B46" s="309" t="n">
        <v>363.8</v>
      </c>
      <c r="C46" s="309" t="n">
        <v>363.8</v>
      </c>
      <c r="D46" s="309" t="inlineStr"/>
      <c r="E46" s="309" t="inlineStr"/>
      <c r="F46" s="309" t="inlineStr"/>
      <c r="G46" s="309" t="inlineStr"/>
      <c r="H46" s="309" t="inlineStr"/>
    </row>
    <row r="47">
      <c r="A47" s="621" t="n">
        <v>45</v>
      </c>
      <c r="B47" s="309" t="n">
        <v>347</v>
      </c>
      <c r="C47" s="309" t="n">
        <v>347</v>
      </c>
      <c r="D47" s="309" t="inlineStr"/>
      <c r="E47" s="309" t="inlineStr"/>
      <c r="F47" s="309" t="inlineStr"/>
      <c r="G47" s="309" t="inlineStr"/>
      <c r="H47" s="309" t="inlineStr"/>
    </row>
    <row r="48">
      <c r="A48" s="621" t="n">
        <v>46</v>
      </c>
      <c r="B48" s="309" t="n">
        <v>240</v>
      </c>
      <c r="C48" s="309" t="n">
        <v>240</v>
      </c>
      <c r="D48" s="309" t="inlineStr"/>
      <c r="E48" s="309" t="inlineStr"/>
      <c r="F48" s="309" t="inlineStr"/>
      <c r="G48" s="309" t="inlineStr"/>
      <c r="H48" s="309" t="inlineStr"/>
    </row>
    <row r="49">
      <c r="A49" s="621" t="n">
        <v>47</v>
      </c>
      <c r="B49" s="309" t="n">
        <v>272.333333333333</v>
      </c>
      <c r="C49" s="309" t="n">
        <v>272.333333333333</v>
      </c>
      <c r="D49" s="309" t="inlineStr"/>
      <c r="E49" s="309" t="inlineStr"/>
      <c r="F49" s="309" t="inlineStr"/>
      <c r="G49" s="309" t="inlineStr"/>
      <c r="H49" s="309" t="inlineStr"/>
    </row>
    <row r="50">
      <c r="A50" s="621" t="n">
        <v>48</v>
      </c>
      <c r="B50" s="309" t="n">
        <v>251.333333333333</v>
      </c>
      <c r="C50" s="309" t="n">
        <v>251.333333333333</v>
      </c>
      <c r="D50" s="309" t="inlineStr"/>
      <c r="E50" s="309" t="inlineStr"/>
      <c r="F50" s="309" t="inlineStr"/>
      <c r="G50" s="309" t="inlineStr"/>
      <c r="H50" s="309" t="inlineStr"/>
    </row>
    <row r="51">
      <c r="A51" s="621" t="n">
        <v>49</v>
      </c>
      <c r="B51" s="309" t="n">
        <v>260.4</v>
      </c>
      <c r="C51" s="309" t="n">
        <v>260.4</v>
      </c>
      <c r="D51" s="309" t="inlineStr"/>
      <c r="E51" s="309" t="inlineStr"/>
      <c r="F51" s="309" t="inlineStr"/>
      <c r="G51" s="309" t="inlineStr"/>
      <c r="H51" s="309" t="inlineStr"/>
    </row>
    <row r="52">
      <c r="A52" s="621" t="n">
        <v>50</v>
      </c>
      <c r="B52" s="309" t="n">
        <v>205.2</v>
      </c>
      <c r="C52" s="309" t="n">
        <v>205.2</v>
      </c>
      <c r="D52" s="309" t="inlineStr"/>
      <c r="E52" s="309" t="inlineStr"/>
      <c r="F52" s="309" t="inlineStr"/>
      <c r="G52" s="309" t="inlineStr"/>
      <c r="H52" s="309" t="inlineStr"/>
    </row>
    <row r="53">
      <c r="A53" s="621" t="n">
        <v>51</v>
      </c>
      <c r="B53" s="309" t="n">
        <v>251.333333333333</v>
      </c>
      <c r="C53" s="309" t="n">
        <v>251.333333333333</v>
      </c>
      <c r="D53" s="309" t="inlineStr"/>
      <c r="E53" s="309" t="inlineStr"/>
      <c r="F53" s="309" t="inlineStr"/>
      <c r="G53" s="309" t="inlineStr"/>
      <c r="H53" s="309" t="inlineStr"/>
    </row>
    <row r="54">
      <c r="A54" s="621" t="n">
        <v>52</v>
      </c>
      <c r="B54" s="309" t="n">
        <v>229</v>
      </c>
      <c r="C54" s="309" t="n">
        <v>229</v>
      </c>
      <c r="D54" s="309" t="inlineStr"/>
      <c r="E54" s="309" t="inlineStr"/>
      <c r="F54" s="309" t="inlineStr"/>
      <c r="G54" s="309" t="inlineStr"/>
      <c r="H54" s="309" t="inlineStr"/>
    </row>
    <row r="55">
      <c r="A55" s="621" t="n">
        <v>53</v>
      </c>
      <c r="B55" s="309" t="n">
        <v>217.2</v>
      </c>
      <c r="C55" s="309" t="n">
        <v>217.2</v>
      </c>
      <c r="D55" s="309" t="inlineStr"/>
      <c r="E55" s="309" t="inlineStr"/>
      <c r="F55" s="309" t="inlineStr"/>
      <c r="G55" s="309" t="inlineStr"/>
      <c r="H55" s="309" t="inlineStr"/>
    </row>
    <row r="56">
      <c r="A56" s="621" t="n">
        <v>54</v>
      </c>
      <c r="B56" s="309" t="n">
        <v>292.6</v>
      </c>
      <c r="C56" s="309" t="n">
        <v>292.6</v>
      </c>
      <c r="D56" s="309" t="inlineStr"/>
      <c r="E56" s="309" t="inlineStr"/>
      <c r="F56" s="309" t="inlineStr"/>
      <c r="G56" s="309" t="inlineStr"/>
      <c r="H56" s="309" t="inlineStr"/>
    </row>
    <row r="57">
      <c r="A57" s="621" t="n">
        <v>55</v>
      </c>
      <c r="B57" s="309" t="n">
        <v>382.5</v>
      </c>
      <c r="C57" s="309" t="n">
        <v>382.5</v>
      </c>
      <c r="D57" s="309" t="inlineStr"/>
      <c r="E57" s="309" t="inlineStr"/>
      <c r="F57" s="309" t="inlineStr"/>
      <c r="G57" s="309" t="inlineStr"/>
      <c r="H57" s="309" t="inlineStr"/>
    </row>
    <row r="58">
      <c r="A58" s="621" t="n">
        <v>56</v>
      </c>
      <c r="B58" s="309" t="n">
        <v>354.8</v>
      </c>
      <c r="C58" s="309" t="n">
        <v>354.8</v>
      </c>
      <c r="D58" s="309" t="inlineStr"/>
      <c r="E58" s="309" t="inlineStr"/>
      <c r="F58" s="309" t="inlineStr"/>
      <c r="G58" s="309" t="inlineStr"/>
      <c r="H58" s="309" t="inlineStr"/>
    </row>
    <row r="59">
      <c r="A59" s="621" t="n">
        <v>57</v>
      </c>
      <c r="B59" s="309" t="n">
        <v>347</v>
      </c>
      <c r="C59" s="309" t="n">
        <v>347</v>
      </c>
      <c r="D59" s="309" t="inlineStr"/>
      <c r="E59" s="309" t="inlineStr"/>
      <c r="F59" s="309" t="inlineStr"/>
      <c r="G59" s="309" t="inlineStr"/>
      <c r="H59" s="309" t="inlineStr"/>
    </row>
    <row r="60">
      <c r="A60" s="621" t="n">
        <v>58</v>
      </c>
      <c r="B60" s="309" t="n">
        <v>223.2</v>
      </c>
      <c r="C60" s="309" t="n">
        <v>223.2</v>
      </c>
      <c r="D60" s="309" t="inlineStr"/>
      <c r="E60" s="309" t="inlineStr"/>
      <c r="F60" s="309" t="inlineStr"/>
      <c r="G60" s="309" t="inlineStr"/>
      <c r="H60" s="309" t="inlineStr"/>
    </row>
    <row r="61">
      <c r="A61" s="621" t="n">
        <v>59</v>
      </c>
      <c r="B61" s="309" t="n">
        <v>266.333333333333</v>
      </c>
      <c r="C61" s="309" t="n">
        <v>266.333333333333</v>
      </c>
      <c r="D61" s="309" t="inlineStr"/>
      <c r="E61" s="309" t="inlineStr"/>
      <c r="F61" s="309" t="inlineStr"/>
      <c r="G61" s="309" t="inlineStr"/>
      <c r="H61" s="309" t="inlineStr"/>
    </row>
    <row r="62">
      <c r="A62" s="621" t="n">
        <v>60</v>
      </c>
      <c r="B62" s="309" t="n">
        <v>246</v>
      </c>
      <c r="C62" s="309" t="n">
        <v>246</v>
      </c>
      <c r="D62" s="309" t="inlineStr"/>
      <c r="E62" s="309" t="inlineStr"/>
      <c r="F62" s="309" t="inlineStr"/>
      <c r="G62" s="309" t="inlineStr"/>
      <c r="H62" s="309" t="inlineStr"/>
    </row>
    <row r="63">
      <c r="A63" s="621" t="n">
        <v>61</v>
      </c>
      <c r="B63" s="309" t="n">
        <v>254.4</v>
      </c>
      <c r="C63" s="309" t="n">
        <v>254.4</v>
      </c>
      <c r="D63" s="309" t="inlineStr"/>
      <c r="E63" s="309" t="inlineStr"/>
      <c r="F63" s="309" t="inlineStr"/>
      <c r="G63" s="309" t="inlineStr"/>
      <c r="H63" s="309" t="inlineStr"/>
    </row>
    <row r="64">
      <c r="A64" s="621" t="n">
        <v>62</v>
      </c>
      <c r="B64" s="309" t="n">
        <v>193.2</v>
      </c>
      <c r="C64" s="309" t="n">
        <v>193.2</v>
      </c>
      <c r="D64" s="309" t="inlineStr"/>
      <c r="E64" s="309" t="inlineStr"/>
      <c r="F64" s="309" t="inlineStr"/>
      <c r="G64" s="309" t="inlineStr"/>
      <c r="H64" s="309" t="inlineStr"/>
    </row>
    <row r="65">
      <c r="A65" s="621" t="n">
        <v>63</v>
      </c>
      <c r="B65" s="309" t="n">
        <v>240</v>
      </c>
      <c r="C65" s="309" t="n">
        <v>240</v>
      </c>
      <c r="D65" s="309" t="inlineStr"/>
      <c r="E65" s="309" t="inlineStr"/>
      <c r="F65" s="309" t="inlineStr"/>
      <c r="G65" s="309" t="inlineStr"/>
      <c r="H65" s="309" t="inlineStr"/>
    </row>
    <row r="66">
      <c r="A66" s="621" t="n">
        <v>64</v>
      </c>
      <c r="B66" s="309" t="n">
        <v>217.2</v>
      </c>
      <c r="C66" s="309" t="n">
        <v>217.2</v>
      </c>
      <c r="D66" s="309" t="inlineStr"/>
      <c r="E66" s="309" t="inlineStr"/>
      <c r="F66" s="309" t="inlineStr"/>
      <c r="G66" s="309" t="inlineStr"/>
      <c r="H66" s="309" t="inlineStr"/>
    </row>
    <row r="67">
      <c r="A67" s="621" t="n">
        <v>65</v>
      </c>
      <c r="B67" s="309" t="n">
        <v>205.2</v>
      </c>
      <c r="C67" s="309" t="n">
        <v>205.2</v>
      </c>
      <c r="D67" s="309" t="inlineStr"/>
      <c r="E67" s="309" t="inlineStr"/>
      <c r="F67" s="309" t="inlineStr"/>
      <c r="G67" s="309" t="inlineStr"/>
      <c r="H67" s="309" t="inlineStr"/>
    </row>
    <row r="68">
      <c r="A68" s="621" t="n">
        <v>66</v>
      </c>
      <c r="B68" s="309" t="n">
        <v>363.4989618171826</v>
      </c>
      <c r="C68" s="309" t="n">
        <v>363.4989618171826</v>
      </c>
      <c r="D68" s="309" t="inlineStr"/>
      <c r="E68" s="309" t="inlineStr"/>
      <c r="F68" s="309" t="inlineStr"/>
      <c r="G68" s="309" t="inlineStr"/>
      <c r="H68" s="309" t="inlineStr"/>
    </row>
    <row r="69">
      <c r="A69" s="621" t="n">
        <v>67</v>
      </c>
      <c r="B69" s="309" t="n">
        <v>363.4989618171828</v>
      </c>
      <c r="C69" s="309" t="n">
        <v>363.4989618171828</v>
      </c>
      <c r="D69" s="309" t="inlineStr"/>
      <c r="E69" s="309" t="inlineStr"/>
      <c r="F69" s="309" t="inlineStr"/>
      <c r="G69" s="309" t="inlineStr"/>
      <c r="H69" s="309" t="inlineStr"/>
    </row>
    <row r="70">
      <c r="A70" s="621" t="n">
        <v>68</v>
      </c>
      <c r="B70" s="309" t="n">
        <v>363.4989618171827</v>
      </c>
      <c r="C70" s="309" t="n">
        <v>363.4989618171827</v>
      </c>
      <c r="D70" s="309" t="inlineStr"/>
      <c r="E70" s="309" t="inlineStr"/>
      <c r="F70" s="309" t="inlineStr"/>
      <c r="G70" s="309" t="inlineStr"/>
      <c r="H70" s="309" t="inlineStr"/>
    </row>
    <row r="71">
      <c r="A71" s="621" t="n">
        <v>69</v>
      </c>
      <c r="B71" s="309" t="n">
        <v>365.3065675071715</v>
      </c>
      <c r="C71" s="309" t="n">
        <v>365.3065675071715</v>
      </c>
      <c r="D71" s="309" t="inlineStr"/>
      <c r="E71" s="309" t="inlineStr"/>
      <c r="F71" s="309" t="inlineStr"/>
      <c r="G71" s="309" t="inlineStr"/>
      <c r="H71" s="309" t="inlineStr"/>
    </row>
    <row r="72">
      <c r="A72" s="621" t="n">
        <v>70</v>
      </c>
      <c r="B72" s="309" t="n">
        <v>362.1426046920065</v>
      </c>
      <c r="C72" s="309" t="n">
        <v>362.1426046920065</v>
      </c>
      <c r="D72" s="309" t="inlineStr"/>
      <c r="E72" s="309" t="inlineStr"/>
      <c r="F72" s="309" t="inlineStr"/>
      <c r="G72" s="309" t="inlineStr"/>
      <c r="H72" s="309" t="inlineStr"/>
    </row>
    <row r="73">
      <c r="A73" s="621" t="n">
        <v>71</v>
      </c>
      <c r="B73" s="309" t="n">
        <v>362.1426046920066</v>
      </c>
      <c r="C73" s="309" t="n">
        <v>362.1426046920066</v>
      </c>
      <c r="D73" s="309" t="inlineStr"/>
      <c r="E73" s="309" t="inlineStr"/>
      <c r="F73" s="309" t="inlineStr"/>
      <c r="G73" s="309" t="inlineStr"/>
      <c r="H73" s="309" t="inlineStr"/>
    </row>
    <row r="74">
      <c r="A74" s="621" t="n">
        <v>72</v>
      </c>
      <c r="B74" s="309" t="n">
        <v>367.5874882938894</v>
      </c>
      <c r="C74" s="309" t="n">
        <v>367.5874882938894</v>
      </c>
      <c r="D74" s="309" t="inlineStr"/>
      <c r="E74" s="309" t="inlineStr"/>
      <c r="F74" s="309" t="inlineStr"/>
      <c r="G74" s="309" t="inlineStr"/>
      <c r="H74" s="309" t="inlineStr"/>
    </row>
    <row r="75">
      <c r="A75" s="621" t="n">
        <v>73</v>
      </c>
      <c r="B75" s="309" t="n">
        <v>273.2606836206807</v>
      </c>
      <c r="C75" s="309" t="n">
        <v>273.2606836206807</v>
      </c>
      <c r="D75" s="309" t="inlineStr"/>
      <c r="E75" s="309" t="inlineStr"/>
      <c r="F75" s="309" t="inlineStr"/>
      <c r="G75" s="309" t="inlineStr"/>
      <c r="H75" s="309" t="inlineStr"/>
    </row>
    <row r="76">
      <c r="A76" s="621" t="n">
        <v>74</v>
      </c>
      <c r="B76" s="309" t="n">
        <v>267.2044960933166</v>
      </c>
      <c r="C76" s="309" t="n">
        <v>267.2044960933166</v>
      </c>
      <c r="D76" s="309" t="inlineStr"/>
      <c r="E76" s="309" t="inlineStr"/>
      <c r="F76" s="309" t="inlineStr"/>
      <c r="G76" s="309" t="inlineStr"/>
      <c r="H76" s="309" t="inlineStr"/>
    </row>
    <row r="77">
      <c r="A77" s="621" t="n">
        <v>75</v>
      </c>
      <c r="B77" s="309" t="n">
        <v>267.9534420669319</v>
      </c>
      <c r="C77" s="309" t="n">
        <v>267.9534420669319</v>
      </c>
      <c r="D77" s="309" t="inlineStr"/>
      <c r="E77" s="309" t="inlineStr"/>
      <c r="F77" s="309" t="inlineStr"/>
      <c r="G77" s="309" t="inlineStr"/>
      <c r="H77" s="309" t="inlineStr"/>
    </row>
    <row r="78">
      <c r="A78" s="621" t="n">
        <v>76</v>
      </c>
      <c r="B78" s="309" t="n">
        <v>267.953442066932</v>
      </c>
      <c r="C78" s="309" t="n">
        <v>267.953442066932</v>
      </c>
      <c r="D78" s="309" t="inlineStr"/>
      <c r="E78" s="309" t="inlineStr"/>
      <c r="F78" s="309" t="inlineStr"/>
      <c r="G78" s="309" t="inlineStr"/>
      <c r="H78" s="309" t="inlineStr"/>
    </row>
    <row r="79">
      <c r="A79" s="621" t="n">
        <v>77</v>
      </c>
      <c r="B79" s="309" t="n">
        <v>265.6812505743081</v>
      </c>
      <c r="C79" s="309" t="n">
        <v>265.6812505743081</v>
      </c>
      <c r="D79" s="309" t="inlineStr"/>
      <c r="E79" s="309" t="inlineStr"/>
      <c r="F79" s="309" t="inlineStr"/>
      <c r="G79" s="309" t="inlineStr"/>
      <c r="H79" s="309" t="inlineStr"/>
    </row>
    <row r="80">
      <c r="A80" s="621" t="n">
        <v>78</v>
      </c>
      <c r="B80" s="309" t="n">
        <v>398</v>
      </c>
      <c r="C80" s="309" t="n">
        <v>398</v>
      </c>
      <c r="D80" s="309" t="inlineStr"/>
      <c r="E80" s="309" t="inlineStr"/>
      <c r="F80" s="309" t="inlineStr"/>
      <c r="G80" s="309" t="inlineStr"/>
      <c r="H80" s="309" t="inlineStr"/>
    </row>
    <row r="81">
      <c r="A81" s="621" t="n">
        <v>79</v>
      </c>
      <c r="B81" s="309" t="n">
        <v>417</v>
      </c>
      <c r="C81" s="309" t="n">
        <v>417</v>
      </c>
      <c r="D81" s="309" t="inlineStr"/>
      <c r="E81" s="309" t="inlineStr"/>
      <c r="F81" s="309" t="inlineStr"/>
      <c r="G81" s="309" t="inlineStr"/>
      <c r="H81" s="309" t="inlineStr"/>
    </row>
    <row r="82">
      <c r="A82" s="621" t="n">
        <v>80</v>
      </c>
      <c r="B82" s="309" t="n">
        <v>419</v>
      </c>
      <c r="C82" s="309" t="n">
        <v>419</v>
      </c>
      <c r="D82" s="309" t="inlineStr"/>
      <c r="E82" s="309" t="inlineStr"/>
      <c r="F82" s="309" t="inlineStr"/>
      <c r="G82" s="309" t="inlineStr"/>
      <c r="H82" s="309" t="inlineStr"/>
    </row>
    <row r="83">
      <c r="A83" s="621" t="n">
        <v>81</v>
      </c>
      <c r="B83" s="309" t="n">
        <v>408</v>
      </c>
      <c r="C83" s="309" t="n">
        <v>408</v>
      </c>
      <c r="D83" s="309" t="inlineStr"/>
      <c r="E83" s="309" t="inlineStr"/>
      <c r="F83" s="309" t="inlineStr"/>
      <c r="G83" s="309" t="inlineStr"/>
      <c r="H83" s="309" t="inlineStr"/>
    </row>
    <row r="84">
      <c r="A84" s="621" t="n">
        <v>82</v>
      </c>
      <c r="B84" s="309" t="n">
        <v>316</v>
      </c>
      <c r="C84" s="309" t="n">
        <v>316</v>
      </c>
      <c r="D84" s="309" t="inlineStr"/>
      <c r="E84" s="309" t="inlineStr"/>
      <c r="F84" s="309" t="inlineStr"/>
      <c r="G84" s="309" t="inlineStr"/>
      <c r="H84" s="309" t="inlineStr"/>
    </row>
    <row r="85">
      <c r="A85" s="621" t="n">
        <v>83</v>
      </c>
      <c r="B85" s="309" t="n">
        <v>331</v>
      </c>
      <c r="C85" s="309" t="n">
        <v>331</v>
      </c>
      <c r="D85" s="309" t="inlineStr"/>
      <c r="E85" s="309" t="inlineStr"/>
      <c r="F85" s="309" t="inlineStr"/>
      <c r="G85" s="309" t="inlineStr"/>
      <c r="H85" s="309" t="inlineStr"/>
    </row>
    <row r="86">
      <c r="A86" s="621" t="n">
        <v>84</v>
      </c>
      <c r="B86" s="309" t="n">
        <v>318.44</v>
      </c>
      <c r="C86" s="309" t="n">
        <v>318.44</v>
      </c>
      <c r="D86" s="309" t="inlineStr"/>
      <c r="E86" s="309" t="inlineStr"/>
      <c r="F86" s="309" t="inlineStr"/>
      <c r="G86" s="309" t="inlineStr"/>
      <c r="H86" s="309" t="inlineStr"/>
    </row>
    <row r="87">
      <c r="A87" s="621" t="n">
        <v>85</v>
      </c>
      <c r="B87" s="309" t="n">
        <v>313.56</v>
      </c>
      <c r="C87" s="309" t="n">
        <v>313.56</v>
      </c>
      <c r="D87" s="309" t="inlineStr"/>
      <c r="E87" s="309" t="inlineStr"/>
      <c r="F87" s="309" t="inlineStr"/>
      <c r="G87" s="309" t="inlineStr"/>
      <c r="H87" s="309" t="inlineStr"/>
    </row>
    <row r="88">
      <c r="A88" s="621" t="n">
        <v>86</v>
      </c>
      <c r="B88" s="309" t="n">
        <v>311</v>
      </c>
      <c r="C88" s="309" t="n">
        <v>311</v>
      </c>
      <c r="D88" s="309" t="inlineStr"/>
      <c r="E88" s="309" t="inlineStr"/>
      <c r="F88" s="309" t="inlineStr"/>
      <c r="G88" s="309" t="inlineStr"/>
      <c r="H88" s="309" t="inlineStr"/>
    </row>
    <row r="89">
      <c r="A89" s="621" t="n">
        <v>87</v>
      </c>
      <c r="B89" s="309" t="n">
        <v>312.6</v>
      </c>
      <c r="C89" s="309" t="n">
        <v>312.6</v>
      </c>
      <c r="D89" s="309" t="inlineStr"/>
      <c r="E89" s="309" t="inlineStr"/>
      <c r="F89" s="309" t="inlineStr"/>
      <c r="G89" s="309" t="inlineStr"/>
      <c r="H89" s="309" t="inlineStr"/>
    </row>
    <row r="90">
      <c r="A90" s="621" t="n">
        <v>88</v>
      </c>
      <c r="B90" s="309" t="n">
        <v>329.97</v>
      </c>
      <c r="C90" s="309" t="n">
        <v>329.97</v>
      </c>
      <c r="D90" s="309" t="inlineStr"/>
      <c r="E90" s="309" t="inlineStr"/>
      <c r="F90" s="309" t="inlineStr"/>
      <c r="G90" s="309" t="inlineStr"/>
      <c r="H90" s="309" t="inlineStr"/>
    </row>
    <row r="91">
      <c r="A91" s="621" t="n">
        <v>89</v>
      </c>
      <c r="B91" s="309" t="n">
        <v>324.21</v>
      </c>
      <c r="C91" s="309" t="n">
        <v>324.21</v>
      </c>
      <c r="D91" s="309" t="inlineStr"/>
      <c r="E91" s="309" t="inlineStr"/>
      <c r="F91" s="309" t="inlineStr"/>
      <c r="G91" s="309" t="inlineStr"/>
      <c r="H91" s="309" t="inlineStr"/>
    </row>
    <row r="92">
      <c r="A92" s="621" t="n">
        <v>90</v>
      </c>
      <c r="B92" s="309" t="n">
        <v>313.96</v>
      </c>
      <c r="C92" s="309" t="n">
        <v>313.96</v>
      </c>
      <c r="D92" s="309" t="inlineStr"/>
      <c r="E92" s="309" t="inlineStr"/>
      <c r="F92" s="309" t="inlineStr"/>
      <c r="G92" s="309" t="inlineStr"/>
      <c r="H92" s="309" t="inlineStr"/>
    </row>
    <row r="93">
      <c r="A93" s="621" t="n">
        <v>91</v>
      </c>
      <c r="B93" s="309" t="n">
        <v>325.92</v>
      </c>
      <c r="C93" s="309" t="n">
        <v>325.92</v>
      </c>
      <c r="D93" s="309" t="inlineStr"/>
      <c r="E93" s="309" t="inlineStr"/>
      <c r="F93" s="309" t="inlineStr"/>
      <c r="G93" s="309" t="inlineStr"/>
      <c r="H93" s="309" t="inlineStr"/>
    </row>
    <row r="94">
      <c r="A94" s="621" t="n">
        <v>92</v>
      </c>
      <c r="B94" s="309" t="n">
        <v>315.88</v>
      </c>
      <c r="C94" s="309" t="n">
        <v>315.88</v>
      </c>
      <c r="D94" s="309" t="inlineStr"/>
      <c r="E94" s="309" t="inlineStr"/>
      <c r="F94" s="309" t="inlineStr"/>
      <c r="G94" s="309" t="inlineStr"/>
      <c r="H94" s="309" t="inlineStr"/>
    </row>
    <row r="95">
      <c r="A95" s="621" t="n">
        <v>93</v>
      </c>
      <c r="B95" s="309" t="n">
        <v>314.52</v>
      </c>
      <c r="C95" s="309" t="n">
        <v>314.52</v>
      </c>
      <c r="D95" s="309" t="inlineStr"/>
      <c r="E95" s="309" t="inlineStr"/>
      <c r="F95" s="309" t="inlineStr"/>
      <c r="G95" s="309" t="inlineStr"/>
      <c r="H95" s="309" t="inlineStr"/>
    </row>
    <row r="96">
      <c r="A96" s="621" t="n">
        <v>94</v>
      </c>
      <c r="B96" s="309" t="n">
        <v>315.4</v>
      </c>
      <c r="C96" s="309" t="n">
        <v>315.4</v>
      </c>
      <c r="D96" s="309" t="inlineStr"/>
      <c r="E96" s="309" t="inlineStr"/>
      <c r="F96" s="309" t="inlineStr"/>
      <c r="G96" s="309" t="inlineStr"/>
      <c r="H96" s="309" t="inlineStr"/>
    </row>
    <row r="97">
      <c r="A97" s="621" t="n">
        <v>95</v>
      </c>
      <c r="B97" s="309" t="n">
        <v>316.36</v>
      </c>
      <c r="C97" s="309" t="n">
        <v>316.36</v>
      </c>
      <c r="D97" s="309" t="inlineStr"/>
      <c r="E97" s="309" t="inlineStr"/>
      <c r="F97" s="309" t="inlineStr"/>
      <c r="G97" s="309" t="inlineStr"/>
      <c r="H97" s="309" t="inlineStr"/>
    </row>
    <row r="98">
      <c r="A98" s="621" t="n">
        <v>96</v>
      </c>
      <c r="B98" s="309" t="n">
        <v>326.1</v>
      </c>
      <c r="C98" s="309" t="n">
        <v>326.1</v>
      </c>
      <c r="D98" s="309" t="inlineStr"/>
      <c r="E98" s="309" t="inlineStr"/>
      <c r="F98" s="309" t="inlineStr"/>
      <c r="G98" s="309" t="inlineStr"/>
      <c r="H98" s="309" t="inlineStr"/>
    </row>
    <row r="99">
      <c r="A99" s="621" t="n">
        <v>97</v>
      </c>
      <c r="B99" s="309" t="n">
        <v>319</v>
      </c>
      <c r="C99" s="309" t="n">
        <v>319</v>
      </c>
      <c r="D99" s="309" t="inlineStr"/>
      <c r="E99" s="309" t="inlineStr"/>
      <c r="F99" s="309" t="inlineStr"/>
      <c r="G99" s="309" t="inlineStr"/>
      <c r="H99" s="309" t="inlineStr"/>
    </row>
    <row r="100">
      <c r="A100" s="621" t="n">
        <v>98</v>
      </c>
      <c r="B100" s="309" t="n">
        <v>319.8</v>
      </c>
      <c r="C100" s="309" t="n">
        <v>319.8</v>
      </c>
      <c r="D100" s="309" t="inlineStr"/>
      <c r="E100" s="309" t="inlineStr"/>
      <c r="F100" s="309" t="inlineStr"/>
      <c r="G100" s="309" t="inlineStr"/>
      <c r="H100" s="309" t="inlineStr"/>
    </row>
    <row r="101">
      <c r="A101" s="621" t="n">
        <v>99</v>
      </c>
      <c r="B101" s="309" t="n">
        <v>323.4</v>
      </c>
      <c r="C101" s="309" t="n">
        <v>323.4</v>
      </c>
      <c r="D101" s="309" t="inlineStr"/>
      <c r="E101" s="309" t="inlineStr"/>
      <c r="F101" s="309" t="inlineStr"/>
      <c r="G101" s="309" t="inlineStr"/>
      <c r="H101" s="309" t="inlineStr"/>
    </row>
    <row r="102">
      <c r="A102" s="621" t="n">
        <v>100</v>
      </c>
      <c r="B102" s="309" t="n">
        <v>309.8</v>
      </c>
      <c r="C102" s="309" t="n">
        <v>309.8</v>
      </c>
      <c r="D102" s="309" t="inlineStr"/>
      <c r="E102" s="309" t="inlineStr"/>
      <c r="F102" s="309" t="inlineStr"/>
      <c r="G102" s="309" t="inlineStr"/>
      <c r="H102" s="309" t="inlineStr"/>
    </row>
    <row r="103">
      <c r="A103" s="621" t="n">
        <v>101</v>
      </c>
      <c r="B103" s="309" t="n">
        <v>309.64</v>
      </c>
      <c r="C103" s="309" t="n">
        <v>309.64</v>
      </c>
      <c r="D103" s="309" t="inlineStr"/>
      <c r="E103" s="309" t="inlineStr"/>
      <c r="F103" s="309" t="inlineStr"/>
      <c r="G103" s="309" t="inlineStr"/>
      <c r="H103" s="309" t="inlineStr"/>
    </row>
    <row r="104">
      <c r="A104" s="621" t="n">
        <v>102</v>
      </c>
      <c r="B104" s="309" t="n">
        <v>312.84</v>
      </c>
      <c r="C104" s="309" t="n">
        <v>312.84</v>
      </c>
      <c r="D104" s="309" t="inlineStr"/>
      <c r="E104" s="309" t="inlineStr"/>
      <c r="F104" s="309" t="inlineStr"/>
      <c r="G104" s="309" t="inlineStr"/>
      <c r="H104" s="309" t="inlineStr"/>
    </row>
    <row r="105">
      <c r="A105" s="621" t="n">
        <v>103</v>
      </c>
      <c r="B105" s="309" t="n">
        <v>320.12</v>
      </c>
      <c r="C105" s="309" t="n">
        <v>320.12</v>
      </c>
      <c r="D105" s="309" t="inlineStr"/>
      <c r="E105" s="309" t="inlineStr"/>
      <c r="F105" s="309" t="inlineStr"/>
      <c r="G105" s="309" t="inlineStr"/>
      <c r="H105" s="309" t="inlineStr"/>
    </row>
    <row r="106">
      <c r="A106" s="621" t="n">
        <v>104</v>
      </c>
      <c r="B106" s="309" t="n">
        <v>300.9</v>
      </c>
      <c r="C106" s="309" t="n">
        <v>300.9</v>
      </c>
      <c r="D106" s="309" t="inlineStr"/>
      <c r="E106" s="309" t="inlineStr"/>
      <c r="F106" s="309" t="inlineStr"/>
      <c r="G106" s="309" t="inlineStr"/>
      <c r="H106" s="309" t="inlineStr"/>
    </row>
    <row r="107">
      <c r="A107" s="621" t="n">
        <v>105</v>
      </c>
      <c r="B107" s="309" t="n">
        <v>296.24</v>
      </c>
      <c r="C107" s="309" t="n">
        <v>296.24</v>
      </c>
      <c r="D107" s="309" t="inlineStr"/>
      <c r="E107" s="309" t="inlineStr"/>
      <c r="F107" s="309" t="inlineStr"/>
      <c r="G107" s="309" t="inlineStr"/>
      <c r="H107" s="309" t="inlineStr"/>
    </row>
    <row r="108">
      <c r="A108" s="621" t="n">
        <v>106</v>
      </c>
      <c r="B108" s="309" t="n">
        <v>297.01</v>
      </c>
      <c r="C108" s="309" t="n">
        <v>297.01</v>
      </c>
      <c r="D108" s="309" t="inlineStr"/>
      <c r="E108" s="309" t="inlineStr"/>
      <c r="F108" s="309" t="inlineStr"/>
      <c r="G108" s="309" t="inlineStr"/>
      <c r="H108" s="309" t="inlineStr"/>
    </row>
    <row r="109">
      <c r="A109" s="621" t="n">
        <v>107</v>
      </c>
      <c r="B109" s="309" t="n">
        <v>299.4</v>
      </c>
      <c r="C109" s="309" t="n">
        <v>299.4</v>
      </c>
      <c r="D109" s="309" t="inlineStr"/>
      <c r="E109" s="309" t="inlineStr"/>
      <c r="F109" s="309" t="inlineStr"/>
      <c r="G109" s="309" t="inlineStr"/>
      <c r="H109" s="309" t="inlineStr"/>
    </row>
    <row r="110">
      <c r="A110" s="621" t="n">
        <v>108</v>
      </c>
      <c r="B110" s="309" t="n">
        <v>278</v>
      </c>
      <c r="C110" s="309" t="n">
        <v>278</v>
      </c>
      <c r="D110" s="309" t="inlineStr"/>
      <c r="E110" s="309" t="inlineStr"/>
      <c r="F110" s="309" t="inlineStr"/>
      <c r="G110" s="309" t="inlineStr"/>
      <c r="H110" s="309" t="inlineStr"/>
    </row>
    <row r="111">
      <c r="A111" s="621" t="n">
        <v>109</v>
      </c>
      <c r="B111" s="309" t="n">
        <v>340</v>
      </c>
      <c r="C111" s="309" t="n">
        <v>340</v>
      </c>
      <c r="D111" s="309" t="inlineStr"/>
      <c r="E111" s="309" t="inlineStr"/>
      <c r="F111" s="309" t="inlineStr"/>
      <c r="G111" s="309" t="inlineStr"/>
      <c r="H111" s="309" t="inlineStr"/>
    </row>
    <row r="112">
      <c r="A112" s="621" t="n">
        <v>110</v>
      </c>
      <c r="B112" s="309" t="n">
        <v>383</v>
      </c>
      <c r="C112" s="309" t="n">
        <v>383</v>
      </c>
      <c r="D112" s="309" t="inlineStr"/>
      <c r="E112" s="309" t="inlineStr"/>
      <c r="F112" s="309" t="inlineStr"/>
      <c r="G112" s="309" t="inlineStr"/>
      <c r="H112" s="309" t="inlineStr"/>
    </row>
    <row r="113">
      <c r="A113" s="621" t="n">
        <v>111</v>
      </c>
      <c r="B113" s="309" t="n">
        <v>287.7220784148245</v>
      </c>
      <c r="C113" s="309" t="n">
        <v>287.7220784148245</v>
      </c>
      <c r="D113" s="309" t="inlineStr"/>
      <c r="E113" s="309" t="inlineStr"/>
      <c r="F113" s="309" t="inlineStr"/>
      <c r="G113" s="309" t="inlineStr"/>
      <c r="H113" s="309" t="inlineStr"/>
    </row>
    <row r="114">
      <c r="A114" s="621" t="n">
        <v>112</v>
      </c>
      <c r="B114" s="309" t="n">
        <v>294.1202032507105</v>
      </c>
      <c r="C114" s="309" t="n">
        <v>294.1202032507105</v>
      </c>
      <c r="D114" s="309" t="inlineStr"/>
      <c r="E114" s="309" t="inlineStr"/>
      <c r="F114" s="309" t="inlineStr"/>
      <c r="G114" s="309" t="inlineStr"/>
      <c r="H114" s="309" t="inlineStr"/>
    </row>
    <row r="115">
      <c r="A115" s="621" t="n">
        <v>113</v>
      </c>
      <c r="B115" s="309" t="n">
        <v>375.4744770623643</v>
      </c>
      <c r="C115" s="309" t="n">
        <v>375.4744770623643</v>
      </c>
      <c r="D115" s="309" t="inlineStr"/>
      <c r="E115" s="309" t="inlineStr"/>
      <c r="F115" s="309" t="inlineStr"/>
      <c r="G115" s="309" t="inlineStr"/>
      <c r="H115" s="309" t="inlineStr"/>
    </row>
    <row r="116">
      <c r="A116" s="621" t="n">
        <v>114</v>
      </c>
      <c r="B116" s="309" t="n">
        <v>404.8974028690311</v>
      </c>
      <c r="C116" s="309" t="n">
        <v>404.8974028690311</v>
      </c>
      <c r="D116" s="309" t="inlineStr"/>
      <c r="E116" s="309" t="inlineStr"/>
      <c r="F116" s="309" t="inlineStr"/>
      <c r="G116" s="309" t="inlineStr"/>
      <c r="H116" s="309" t="inlineStr"/>
    </row>
    <row r="117">
      <c r="A117" s="621" t="n">
        <v>115</v>
      </c>
      <c r="B117" s="309" t="n">
        <v>296.2002627331541</v>
      </c>
      <c r="C117" s="309" t="n">
        <v>296.2002627331541</v>
      </c>
      <c r="D117" s="309" t="inlineStr"/>
      <c r="E117" s="309" t="inlineStr"/>
      <c r="F117" s="309" t="inlineStr"/>
      <c r="G117" s="309" t="inlineStr"/>
      <c r="H117" s="309" t="inlineStr"/>
    </row>
    <row r="118">
      <c r="A118" s="621" t="n">
        <v>116</v>
      </c>
      <c r="B118" s="309" t="n">
        <v>341</v>
      </c>
      <c r="C118" s="309" t="n">
        <v>341</v>
      </c>
      <c r="D118" s="309" t="inlineStr"/>
      <c r="E118" s="309" t="inlineStr"/>
      <c r="F118" s="309" t="inlineStr"/>
      <c r="G118" s="309" t="inlineStr"/>
      <c r="H118" s="309" t="inlineStr"/>
    </row>
    <row r="119">
      <c r="A119" s="621" t="n">
        <v>117</v>
      </c>
      <c r="B119" s="309" t="n">
        <v>336</v>
      </c>
      <c r="C119" s="309" t="n">
        <v>336</v>
      </c>
      <c r="D119" s="309" t="inlineStr"/>
      <c r="E119" s="309" t="inlineStr"/>
      <c r="F119" s="309" t="inlineStr"/>
      <c r="G119" s="309" t="inlineStr"/>
      <c r="H119" s="309" t="inlineStr"/>
    </row>
    <row r="120">
      <c r="A120" s="621" t="n">
        <v>118</v>
      </c>
      <c r="B120" s="309" t="n">
        <v>299</v>
      </c>
      <c r="C120" s="309" t="n">
        <v>299</v>
      </c>
      <c r="D120" s="309" t="inlineStr"/>
      <c r="E120" s="309" t="inlineStr"/>
      <c r="F120" s="309" t="inlineStr"/>
      <c r="G120" s="309" t="inlineStr"/>
      <c r="H120" s="309" t="inlineStr"/>
    </row>
    <row r="121">
      <c r="A121" s="621" t="n">
        <v>119</v>
      </c>
      <c r="B121" s="309" t="n">
        <v>292</v>
      </c>
      <c r="C121" s="309" t="n">
        <v>292</v>
      </c>
      <c r="D121" s="309" t="inlineStr"/>
      <c r="E121" s="309" t="inlineStr"/>
      <c r="F121" s="309" t="inlineStr"/>
      <c r="G121" s="309" t="inlineStr"/>
      <c r="H121" s="309" t="inlineStr"/>
    </row>
    <row r="122">
      <c r="A122" s="621" t="n">
        <v>120</v>
      </c>
      <c r="B122" s="309" t="inlineStr"/>
      <c r="C122" s="309" t="n">
        <v>471.4228397372692</v>
      </c>
      <c r="D122" s="309" t="inlineStr">
        <is>
          <t>{'Cu', 'aust_temp', 'ausf_czas', 'Mo', 'aust_czas', 'Ni', 'grubosc', 'Mn'}</t>
        </is>
      </c>
      <c r="E122" s="309" t="n">
        <v>18</v>
      </c>
      <c r="F122" s="309" t="inlineStr">
        <is>
          <t>['Rp02', 'Rm']</t>
        </is>
      </c>
      <c r="G122" s="309" t="inlineStr">
        <is>
          <t>[0.7164852442601262, 0.7240686748262922]</t>
        </is>
      </c>
      <c r="H122" s="309" t="inlineStr">
        <is>
          <t>[169.2, 442.0]</t>
        </is>
      </c>
    </row>
    <row r="123">
      <c r="A123" s="621" t="n">
        <v>121</v>
      </c>
      <c r="B123" s="309" t="inlineStr"/>
      <c r="C123" s="309" t="n">
        <v>324.7372006206292</v>
      </c>
      <c r="D123" s="309" t="inlineStr">
        <is>
          <t>{'Cu', 'aust_temp', 'ausf_czas', 'Mo', 'aust_czas', 'Ni', 'grubosc', 'Mn'}</t>
        </is>
      </c>
      <c r="E123" s="309" t="n">
        <v>18</v>
      </c>
      <c r="F123" s="309" t="inlineStr">
        <is>
          <t>['Rp02', 'Rm']</t>
        </is>
      </c>
      <c r="G123" s="309" t="inlineStr">
        <is>
          <t>[0.7164852442601262, 0.7240686748262922]</t>
        </is>
      </c>
      <c r="H123" s="309" t="inlineStr">
        <is>
          <t>[169.2, 442.0]</t>
        </is>
      </c>
    </row>
    <row r="124">
      <c r="A124" s="621" t="n">
        <v>122</v>
      </c>
      <c r="B124" s="309" t="n">
        <v>415</v>
      </c>
      <c r="C124" s="309" t="n">
        <v>415</v>
      </c>
      <c r="D124" s="309" t="inlineStr"/>
      <c r="E124" s="309" t="inlineStr"/>
      <c r="F124" s="309" t="inlineStr"/>
      <c r="G124" s="309" t="inlineStr"/>
      <c r="H124" s="309" t="inlineStr"/>
    </row>
    <row r="125">
      <c r="A125" s="621" t="n">
        <v>123</v>
      </c>
      <c r="B125" s="309" t="n">
        <v>331</v>
      </c>
      <c r="C125" s="309" t="n">
        <v>331</v>
      </c>
      <c r="D125" s="309" t="inlineStr"/>
      <c r="E125" s="309" t="inlineStr"/>
      <c r="F125" s="309" t="inlineStr"/>
      <c r="G125" s="309" t="inlineStr"/>
      <c r="H125" s="309" t="inlineStr"/>
    </row>
    <row r="126">
      <c r="A126" s="621" t="n">
        <v>124</v>
      </c>
      <c r="B126" s="309" t="n">
        <v>302</v>
      </c>
      <c r="C126" s="309" t="n">
        <v>302</v>
      </c>
      <c r="D126" s="309" t="inlineStr"/>
      <c r="E126" s="309" t="inlineStr"/>
      <c r="F126" s="309" t="inlineStr"/>
      <c r="G126" s="309" t="inlineStr"/>
      <c r="H126" s="309" t="inlineStr"/>
    </row>
    <row r="127">
      <c r="A127" s="621" t="n">
        <v>125</v>
      </c>
      <c r="B127" s="309" t="n">
        <v>389</v>
      </c>
      <c r="C127" s="309" t="n">
        <v>389</v>
      </c>
      <c r="D127" s="309" t="inlineStr"/>
      <c r="E127" s="309" t="inlineStr"/>
      <c r="F127" s="309" t="inlineStr"/>
      <c r="G127" s="309" t="inlineStr"/>
      <c r="H127" s="309" t="inlineStr"/>
    </row>
    <row r="128">
      <c r="A128" s="621" t="n">
        <v>126</v>
      </c>
      <c r="B128" s="309" t="n">
        <v>408.6</v>
      </c>
      <c r="C128" s="309" t="n">
        <v>408.6</v>
      </c>
      <c r="D128" s="309" t="inlineStr"/>
      <c r="E128" s="309" t="inlineStr"/>
      <c r="F128" s="309" t="inlineStr"/>
      <c r="G128" s="309" t="inlineStr"/>
      <c r="H128" s="309" t="inlineStr"/>
    </row>
    <row r="129">
      <c r="A129" s="621" t="n">
        <v>127</v>
      </c>
      <c r="B129" s="309" t="n">
        <v>372.6</v>
      </c>
      <c r="C129" s="309" t="n">
        <v>372.6</v>
      </c>
      <c r="D129" s="309" t="inlineStr"/>
      <c r="E129" s="309" t="inlineStr"/>
      <c r="F129" s="309" t="inlineStr"/>
      <c r="G129" s="309" t="inlineStr"/>
      <c r="H129" s="309" t="inlineStr"/>
    </row>
    <row r="130">
      <c r="A130" s="621" t="n">
        <v>128</v>
      </c>
      <c r="B130" s="309" t="n">
        <v>345.6</v>
      </c>
      <c r="C130" s="309" t="n">
        <v>345.6</v>
      </c>
      <c r="D130" s="309" t="inlineStr"/>
      <c r="E130" s="309" t="inlineStr"/>
      <c r="F130" s="309" t="inlineStr"/>
      <c r="G130" s="309" t="inlineStr"/>
      <c r="H130" s="309" t="inlineStr"/>
    </row>
    <row r="131">
      <c r="A131" s="621" t="n">
        <v>129</v>
      </c>
      <c r="B131" s="309" t="n">
        <v>381.6</v>
      </c>
      <c r="C131" s="309" t="n">
        <v>381.6</v>
      </c>
      <c r="D131" s="309" t="inlineStr"/>
      <c r="E131" s="309" t="inlineStr"/>
      <c r="F131" s="309" t="inlineStr"/>
      <c r="G131" s="309" t="inlineStr"/>
      <c r="H131" s="309" t="inlineStr"/>
    </row>
    <row r="132">
      <c r="A132" s="621" t="n">
        <v>130</v>
      </c>
      <c r="B132" s="309" t="n">
        <v>415.8</v>
      </c>
      <c r="C132" s="309" t="n">
        <v>415.8</v>
      </c>
      <c r="D132" s="309" t="inlineStr"/>
      <c r="E132" s="309" t="inlineStr"/>
      <c r="F132" s="309" t="inlineStr"/>
      <c r="G132" s="309" t="inlineStr"/>
      <c r="H132" s="309" t="inlineStr"/>
    </row>
    <row r="133">
      <c r="A133" s="621" t="n">
        <v>131</v>
      </c>
      <c r="B133" s="309" t="n">
        <v>373.5</v>
      </c>
      <c r="C133" s="309" t="n">
        <v>373.5</v>
      </c>
      <c r="D133" s="309" t="inlineStr"/>
      <c r="E133" s="309" t="inlineStr"/>
      <c r="F133" s="309" t="inlineStr"/>
      <c r="G133" s="309" t="inlineStr"/>
      <c r="H133" s="309" t="inlineStr"/>
    </row>
    <row r="134">
      <c r="A134" s="621" t="n">
        <v>132</v>
      </c>
      <c r="B134" s="309" t="n">
        <v>344.7</v>
      </c>
      <c r="C134" s="309" t="n">
        <v>344.7</v>
      </c>
      <c r="D134" s="309" t="inlineStr"/>
      <c r="E134" s="309" t="inlineStr"/>
      <c r="F134" s="309" t="inlineStr"/>
      <c r="G134" s="309" t="inlineStr"/>
      <c r="H134" s="309" t="inlineStr"/>
    </row>
    <row r="135">
      <c r="A135" s="621" t="n">
        <v>133</v>
      </c>
      <c r="B135" s="309" t="n">
        <v>277.2</v>
      </c>
      <c r="C135" s="309" t="n">
        <v>277.2</v>
      </c>
      <c r="D135" s="309" t="inlineStr"/>
      <c r="E135" s="309" t="inlineStr"/>
      <c r="F135" s="309" t="inlineStr"/>
      <c r="G135" s="309" t="inlineStr"/>
      <c r="H135" s="309" t="inlineStr"/>
    </row>
    <row r="136">
      <c r="A136" s="621" t="n">
        <v>134</v>
      </c>
      <c r="B136" s="309" t="n">
        <v>315.9</v>
      </c>
      <c r="C136" s="309" t="n">
        <v>315.9</v>
      </c>
      <c r="D136" s="309" t="inlineStr"/>
      <c r="E136" s="309" t="inlineStr"/>
      <c r="F136" s="309" t="inlineStr"/>
      <c r="G136" s="309" t="inlineStr"/>
      <c r="H136" s="309" t="inlineStr"/>
    </row>
    <row r="137">
      <c r="A137" s="621" t="n">
        <v>135</v>
      </c>
      <c r="B137" s="309" t="n">
        <v>342</v>
      </c>
      <c r="C137" s="309" t="n">
        <v>342</v>
      </c>
      <c r="D137" s="309" t="inlineStr"/>
      <c r="E137" s="309" t="inlineStr"/>
      <c r="F137" s="309" t="inlineStr"/>
      <c r="G137" s="309" t="inlineStr"/>
      <c r="H137" s="309" t="inlineStr"/>
    </row>
    <row r="138">
      <c r="A138" s="621" t="n">
        <v>136</v>
      </c>
      <c r="B138" s="309" t="n">
        <v>289.8</v>
      </c>
      <c r="C138" s="309" t="n">
        <v>289.8</v>
      </c>
      <c r="D138" s="309" t="inlineStr"/>
      <c r="E138" s="309" t="inlineStr"/>
      <c r="F138" s="309" t="inlineStr"/>
      <c r="G138" s="309" t="inlineStr"/>
      <c r="H138" s="309" t="inlineStr"/>
    </row>
    <row r="139">
      <c r="A139" s="621" t="n">
        <v>137</v>
      </c>
      <c r="B139" s="309" t="n">
        <v>277.2</v>
      </c>
      <c r="C139" s="309" t="n">
        <v>277.2</v>
      </c>
      <c r="D139" s="309" t="inlineStr"/>
      <c r="E139" s="309" t="inlineStr"/>
      <c r="F139" s="309" t="inlineStr"/>
      <c r="G139" s="309" t="inlineStr"/>
      <c r="H139" s="309" t="inlineStr"/>
    </row>
    <row r="140">
      <c r="A140" s="621" t="n">
        <v>138</v>
      </c>
      <c r="B140" s="309" t="n">
        <v>309.6</v>
      </c>
      <c r="C140" s="309" t="n">
        <v>309.6</v>
      </c>
      <c r="D140" s="309" t="inlineStr"/>
      <c r="E140" s="309" t="inlineStr"/>
      <c r="F140" s="309" t="inlineStr"/>
      <c r="G140" s="309" t="inlineStr"/>
      <c r="H140" s="309" t="inlineStr"/>
    </row>
    <row r="141">
      <c r="A141" s="621" t="n">
        <v>139</v>
      </c>
      <c r="B141" s="309" t="n">
        <v>324.9</v>
      </c>
      <c r="C141" s="309" t="n">
        <v>324.9</v>
      </c>
      <c r="D141" s="309" t="inlineStr"/>
      <c r="E141" s="309" t="inlineStr"/>
      <c r="F141" s="309" t="inlineStr"/>
      <c r="G141" s="309" t="inlineStr"/>
      <c r="H141" s="309" t="inlineStr"/>
    </row>
    <row r="142">
      <c r="A142" s="621" t="n">
        <v>140</v>
      </c>
      <c r="B142" s="309" t="n">
        <v>394.2</v>
      </c>
      <c r="C142" s="309" t="n">
        <v>394.2</v>
      </c>
      <c r="D142" s="309" t="inlineStr"/>
      <c r="E142" s="309" t="inlineStr"/>
      <c r="F142" s="309" t="inlineStr"/>
      <c r="G142" s="309" t="inlineStr"/>
      <c r="H142" s="309" t="inlineStr"/>
    </row>
    <row r="143">
      <c r="A143" s="621" t="n">
        <v>141</v>
      </c>
      <c r="B143" s="309" t="n">
        <v>292</v>
      </c>
      <c r="C143" s="309" t="n">
        <v>292</v>
      </c>
      <c r="D143" s="309" t="inlineStr"/>
      <c r="E143" s="309" t="inlineStr"/>
      <c r="F143" s="309" t="inlineStr"/>
      <c r="G143" s="309" t="inlineStr"/>
      <c r="H143" s="309" t="inlineStr"/>
    </row>
    <row r="144">
      <c r="A144" s="621" t="n">
        <v>142</v>
      </c>
      <c r="B144" s="309" t="n">
        <v>304</v>
      </c>
      <c r="C144" s="309" t="n">
        <v>304</v>
      </c>
      <c r="D144" s="309" t="inlineStr"/>
      <c r="E144" s="309" t="inlineStr"/>
      <c r="F144" s="309" t="inlineStr"/>
      <c r="G144" s="309" t="inlineStr"/>
      <c r="H144" s="309" t="inlineStr"/>
    </row>
    <row r="145">
      <c r="A145" s="621" t="n">
        <v>143</v>
      </c>
      <c r="B145" s="309" t="n">
        <v>312.6</v>
      </c>
      <c r="C145" s="309" t="n">
        <v>312.6</v>
      </c>
      <c r="D145" s="309" t="inlineStr"/>
      <c r="E145" s="309" t="inlineStr"/>
      <c r="F145" s="309" t="inlineStr"/>
      <c r="G145" s="309" t="inlineStr"/>
      <c r="H145" s="309" t="inlineStr"/>
    </row>
    <row r="146">
      <c r="A146" s="621" t="n">
        <v>144</v>
      </c>
      <c r="B146" s="309" t="n">
        <v>311</v>
      </c>
      <c r="C146" s="309" t="n">
        <v>311</v>
      </c>
      <c r="D146" s="309" t="inlineStr"/>
      <c r="E146" s="309" t="inlineStr"/>
      <c r="F146" s="309" t="inlineStr"/>
      <c r="G146" s="309" t="inlineStr"/>
      <c r="H146" s="309" t="inlineStr"/>
    </row>
    <row r="147">
      <c r="A147" s="621" t="n">
        <v>145</v>
      </c>
      <c r="B147" s="309" t="n">
        <v>319.8</v>
      </c>
      <c r="C147" s="309" t="n">
        <v>319.8</v>
      </c>
      <c r="D147" s="309" t="inlineStr"/>
      <c r="E147" s="309" t="inlineStr"/>
      <c r="F147" s="309" t="inlineStr"/>
      <c r="G147" s="309" t="inlineStr"/>
      <c r="H147" s="309" t="inlineStr"/>
    </row>
    <row r="148">
      <c r="A148" s="621" t="n">
        <v>146</v>
      </c>
      <c r="B148" s="309" t="n">
        <v>324.3</v>
      </c>
      <c r="C148" s="309" t="n">
        <v>324.3</v>
      </c>
      <c r="D148" s="309" t="inlineStr"/>
      <c r="E148" s="309" t="inlineStr"/>
      <c r="F148" s="309" t="inlineStr"/>
      <c r="G148" s="309" t="inlineStr"/>
      <c r="H148" s="309" t="inlineStr"/>
    </row>
    <row r="149">
      <c r="A149" s="621" t="n">
        <v>147</v>
      </c>
      <c r="B149" s="309" t="n">
        <v>305</v>
      </c>
      <c r="C149" s="309" t="n">
        <v>305</v>
      </c>
      <c r="D149" s="309" t="inlineStr"/>
      <c r="E149" s="309" t="inlineStr"/>
      <c r="F149" s="309" t="inlineStr"/>
      <c r="G149" s="309" t="inlineStr"/>
      <c r="H149" s="309" t="inlineStr"/>
    </row>
    <row r="150">
      <c r="A150" s="621" t="n">
        <v>148</v>
      </c>
      <c r="B150" s="309" t="n">
        <v>368</v>
      </c>
      <c r="C150" s="309" t="n">
        <v>368</v>
      </c>
      <c r="D150" s="309" t="inlineStr"/>
      <c r="E150" s="309" t="inlineStr"/>
      <c r="F150" s="309" t="inlineStr"/>
      <c r="G150" s="309" t="inlineStr"/>
      <c r="H150" s="309" t="inlineStr"/>
    </row>
    <row r="151">
      <c r="A151" s="621" t="n">
        <v>149</v>
      </c>
      <c r="B151" s="309" t="n">
        <v>362</v>
      </c>
      <c r="C151" s="309" t="n">
        <v>362</v>
      </c>
      <c r="D151" s="309" t="inlineStr"/>
      <c r="E151" s="309" t="inlineStr"/>
      <c r="F151" s="309" t="inlineStr"/>
      <c r="G151" s="309" t="inlineStr"/>
      <c r="H151" s="309" t="inlineStr"/>
    </row>
    <row r="152">
      <c r="A152" s="621" t="n">
        <v>150</v>
      </c>
      <c r="B152" s="309" t="n">
        <v>369</v>
      </c>
      <c r="C152" s="309" t="n">
        <v>369</v>
      </c>
      <c r="D152" s="309" t="inlineStr"/>
      <c r="E152" s="309" t="inlineStr"/>
      <c r="F152" s="309" t="inlineStr"/>
      <c r="G152" s="309" t="inlineStr"/>
      <c r="H152" s="309" t="inlineStr"/>
    </row>
    <row r="153">
      <c r="A153" s="621" t="n">
        <v>151</v>
      </c>
      <c r="B153" s="309" t="n">
        <v>431</v>
      </c>
      <c r="C153" s="309" t="n">
        <v>431</v>
      </c>
      <c r="D153" s="309" t="inlineStr"/>
      <c r="E153" s="309" t="inlineStr"/>
      <c r="F153" s="309" t="inlineStr"/>
      <c r="G153" s="309" t="inlineStr"/>
      <c r="H153" s="309" t="inlineStr"/>
    </row>
    <row r="154">
      <c r="A154" s="621" t="n">
        <v>152</v>
      </c>
      <c r="B154" s="309" t="n">
        <v>430</v>
      </c>
      <c r="C154" s="309" t="n">
        <v>430</v>
      </c>
      <c r="D154" s="309" t="inlineStr"/>
      <c r="E154" s="309" t="inlineStr"/>
      <c r="F154" s="309" t="inlineStr"/>
      <c r="G154" s="309" t="inlineStr"/>
      <c r="H154" s="309" t="inlineStr"/>
    </row>
    <row r="155">
      <c r="A155" s="621" t="n">
        <v>153</v>
      </c>
      <c r="B155" s="309" t="n">
        <v>424.3</v>
      </c>
      <c r="C155" s="309" t="n">
        <v>424.3</v>
      </c>
      <c r="D155" s="309" t="inlineStr"/>
      <c r="E155" s="309" t="inlineStr"/>
      <c r="F155" s="309" t="inlineStr"/>
      <c r="G155" s="309" t="inlineStr"/>
      <c r="H155" s="309" t="inlineStr"/>
    </row>
    <row r="156">
      <c r="A156" s="621" t="n">
        <v>154</v>
      </c>
      <c r="B156" s="309" t="n">
        <v>417.7</v>
      </c>
      <c r="C156" s="309" t="n">
        <v>417.7</v>
      </c>
      <c r="D156" s="309" t="inlineStr"/>
      <c r="E156" s="309" t="inlineStr"/>
      <c r="F156" s="309" t="inlineStr"/>
      <c r="G156" s="309" t="inlineStr"/>
      <c r="H156" s="309" t="inlineStr"/>
    </row>
    <row r="157">
      <c r="A157" s="621" t="n">
        <v>155</v>
      </c>
      <c r="B157" s="309" t="n">
        <v>418.8</v>
      </c>
      <c r="C157" s="309" t="n">
        <v>418.8</v>
      </c>
      <c r="D157" s="309" t="inlineStr"/>
      <c r="E157" s="309" t="inlineStr"/>
      <c r="F157" s="309" t="inlineStr"/>
      <c r="G157" s="309" t="inlineStr"/>
      <c r="H157" s="309" t="inlineStr"/>
    </row>
    <row r="158">
      <c r="A158" s="621" t="n">
        <v>156</v>
      </c>
      <c r="B158" s="309" t="n">
        <v>425.4</v>
      </c>
      <c r="C158" s="309" t="n">
        <v>425.4</v>
      </c>
      <c r="D158" s="309" t="inlineStr"/>
      <c r="E158" s="309" t="inlineStr"/>
      <c r="F158" s="309" t="inlineStr"/>
      <c r="G158" s="309" t="inlineStr"/>
      <c r="H158" s="309" t="inlineStr"/>
    </row>
    <row r="159">
      <c r="A159" s="621" t="n">
        <v>157</v>
      </c>
      <c r="B159" s="309" t="n">
        <v>332</v>
      </c>
      <c r="C159" s="309" t="n">
        <v>332</v>
      </c>
      <c r="D159" s="309" t="inlineStr"/>
      <c r="E159" s="309" t="inlineStr"/>
      <c r="F159" s="309" t="inlineStr"/>
      <c r="G159" s="309" t="inlineStr"/>
      <c r="H159" s="309" t="inlineStr"/>
    </row>
    <row r="160">
      <c r="A160" s="621" t="n">
        <v>158</v>
      </c>
      <c r="B160" s="309" t="n">
        <v>334.4</v>
      </c>
      <c r="C160" s="309" t="n">
        <v>334.4</v>
      </c>
      <c r="D160" s="309" t="inlineStr"/>
      <c r="E160" s="309" t="inlineStr"/>
      <c r="F160" s="309" t="inlineStr"/>
      <c r="G160" s="309" t="inlineStr"/>
      <c r="H160" s="309" t="inlineStr"/>
    </row>
    <row r="161">
      <c r="A161" s="621" t="n">
        <v>159</v>
      </c>
      <c r="B161" s="309" t="n">
        <v>336.8</v>
      </c>
      <c r="C161" s="309" t="n">
        <v>336.8</v>
      </c>
      <c r="D161" s="309" t="inlineStr"/>
      <c r="E161" s="309" t="inlineStr"/>
      <c r="F161" s="309" t="inlineStr"/>
      <c r="G161" s="309" t="inlineStr"/>
      <c r="H161" s="309" t="inlineStr"/>
    </row>
    <row r="162">
      <c r="A162" s="621" t="n">
        <v>160</v>
      </c>
      <c r="B162" s="309" t="n">
        <v>424.3</v>
      </c>
      <c r="C162" s="309" t="n">
        <v>424.3</v>
      </c>
      <c r="D162" s="309" t="inlineStr"/>
      <c r="E162" s="309" t="inlineStr"/>
      <c r="F162" s="309" t="inlineStr"/>
      <c r="G162" s="309" t="inlineStr"/>
      <c r="H162" s="309" t="inlineStr"/>
    </row>
    <row r="163">
      <c r="A163" s="621" t="n">
        <v>161</v>
      </c>
      <c r="B163" s="309" t="n">
        <v>434</v>
      </c>
      <c r="C163" s="309" t="n">
        <v>434</v>
      </c>
      <c r="D163" s="309" t="inlineStr"/>
      <c r="E163" s="309" t="inlineStr"/>
      <c r="F163" s="309" t="inlineStr"/>
      <c r="G163" s="309" t="inlineStr"/>
      <c r="H163" s="309" t="inlineStr"/>
    </row>
    <row r="164">
      <c r="A164" s="621" t="n">
        <v>162</v>
      </c>
      <c r="B164" s="309" t="n">
        <v>421</v>
      </c>
      <c r="C164" s="309" t="n">
        <v>421</v>
      </c>
      <c r="D164" s="309" t="inlineStr"/>
      <c r="E164" s="309" t="inlineStr"/>
      <c r="F164" s="309" t="inlineStr"/>
      <c r="G164" s="309" t="inlineStr"/>
      <c r="H164" s="309" t="inlineStr"/>
    </row>
    <row r="165">
      <c r="A165" s="621" t="n">
        <v>163</v>
      </c>
      <c r="B165" s="309" t="n">
        <v>332.8</v>
      </c>
      <c r="C165" s="309" t="n">
        <v>332.8</v>
      </c>
      <c r="D165" s="309" t="inlineStr"/>
      <c r="E165" s="309" t="inlineStr"/>
      <c r="F165" s="309" t="inlineStr"/>
      <c r="G165" s="309" t="inlineStr"/>
      <c r="H165" s="309" t="inlineStr"/>
    </row>
    <row r="166">
      <c r="A166" s="621" t="n">
        <v>164</v>
      </c>
      <c r="B166" s="309" t="n">
        <v>337.6</v>
      </c>
      <c r="C166" s="309" t="n">
        <v>337.6</v>
      </c>
      <c r="D166" s="309" t="inlineStr"/>
      <c r="E166" s="309" t="inlineStr"/>
      <c r="F166" s="309" t="inlineStr"/>
      <c r="G166" s="309" t="inlineStr"/>
      <c r="H166" s="309" t="inlineStr"/>
    </row>
    <row r="167">
      <c r="A167" s="621" t="n">
        <v>165</v>
      </c>
      <c r="B167" s="309" t="n">
        <v>336.8</v>
      </c>
      <c r="C167" s="309" t="n">
        <v>336.8</v>
      </c>
      <c r="D167" s="309" t="inlineStr"/>
      <c r="E167" s="309" t="inlineStr"/>
      <c r="F167" s="309" t="inlineStr"/>
      <c r="G167" s="309" t="inlineStr"/>
      <c r="H167" s="309" t="inlineStr"/>
    </row>
    <row r="168">
      <c r="A168" s="621" t="n">
        <v>166</v>
      </c>
      <c r="B168" s="309" t="n">
        <v>418.8</v>
      </c>
      <c r="C168" s="309" t="n">
        <v>418.8</v>
      </c>
      <c r="D168" s="309" t="inlineStr"/>
      <c r="E168" s="309" t="inlineStr"/>
      <c r="F168" s="309" t="inlineStr"/>
      <c r="G168" s="309" t="inlineStr"/>
      <c r="H168" s="309" t="inlineStr"/>
    </row>
    <row r="169">
      <c r="A169" s="621" t="n">
        <v>167</v>
      </c>
      <c r="B169" s="309" t="n">
        <v>411.4</v>
      </c>
      <c r="C169" s="309" t="n">
        <v>411.4</v>
      </c>
      <c r="D169" s="309" t="inlineStr"/>
      <c r="E169" s="309" t="inlineStr"/>
      <c r="F169" s="309" t="inlineStr"/>
      <c r="G169" s="309" t="inlineStr"/>
      <c r="H169" s="309" t="inlineStr"/>
    </row>
    <row r="170">
      <c r="A170" s="621" t="n">
        <v>168</v>
      </c>
      <c r="B170" s="309" t="n">
        <v>413.8</v>
      </c>
      <c r="C170" s="309" t="n">
        <v>413.8</v>
      </c>
      <c r="D170" s="309" t="inlineStr"/>
      <c r="E170" s="309" t="inlineStr"/>
      <c r="F170" s="309" t="inlineStr"/>
      <c r="G170" s="309" t="inlineStr"/>
      <c r="H170" s="309" t="inlineStr"/>
    </row>
    <row r="171">
      <c r="A171" s="621" t="n">
        <v>169</v>
      </c>
      <c r="B171" s="309" t="n">
        <v>322.2</v>
      </c>
      <c r="C171" s="309" t="n">
        <v>322.2</v>
      </c>
      <c r="D171" s="309" t="inlineStr"/>
      <c r="E171" s="309" t="inlineStr"/>
      <c r="F171" s="309" t="inlineStr"/>
      <c r="G171" s="309" t="inlineStr"/>
      <c r="H171" s="309" t="inlineStr"/>
    </row>
    <row r="172">
      <c r="A172" s="621" t="n">
        <v>170</v>
      </c>
      <c r="B172" s="309" t="n">
        <v>321.4</v>
      </c>
      <c r="C172" s="309" t="n">
        <v>321.4</v>
      </c>
      <c r="D172" s="309" t="inlineStr"/>
      <c r="E172" s="309" t="inlineStr"/>
      <c r="F172" s="309" t="inlineStr"/>
      <c r="G172" s="309" t="inlineStr"/>
      <c r="H172" s="309" t="inlineStr"/>
    </row>
    <row r="173">
      <c r="A173" s="621" t="n">
        <v>171</v>
      </c>
      <c r="B173" s="309" t="n">
        <v>310.2</v>
      </c>
      <c r="C173" s="309" t="n">
        <v>310.2</v>
      </c>
      <c r="D173" s="309" t="inlineStr"/>
      <c r="E173" s="309" t="inlineStr"/>
      <c r="F173" s="309" t="inlineStr"/>
      <c r="G173" s="309" t="inlineStr"/>
      <c r="H173" s="309" t="inlineStr"/>
    </row>
    <row r="174">
      <c r="A174" s="621" t="n">
        <v>172</v>
      </c>
      <c r="B174" s="309" t="n">
        <v>380</v>
      </c>
      <c r="C174" s="309" t="n">
        <v>380</v>
      </c>
      <c r="D174" s="309" t="inlineStr"/>
      <c r="E174" s="309" t="inlineStr"/>
      <c r="F174" s="309" t="inlineStr"/>
      <c r="G174" s="309" t="inlineStr"/>
      <c r="H174" s="309" t="inlineStr"/>
    </row>
    <row r="175">
      <c r="A175" s="621" t="n">
        <v>173</v>
      </c>
      <c r="B175" s="309" t="n">
        <v>370</v>
      </c>
      <c r="C175" s="309" t="n">
        <v>370</v>
      </c>
      <c r="D175" s="309" t="inlineStr"/>
      <c r="E175" s="309" t="inlineStr"/>
      <c r="F175" s="309" t="inlineStr"/>
      <c r="G175" s="309" t="inlineStr"/>
      <c r="H175" s="309" t="inlineStr"/>
    </row>
    <row r="176">
      <c r="A176" s="621" t="n">
        <v>174</v>
      </c>
      <c r="B176" s="309" t="n">
        <v>380</v>
      </c>
      <c r="C176" s="309" t="n">
        <v>380</v>
      </c>
      <c r="D176" s="309" t="inlineStr"/>
      <c r="E176" s="309" t="inlineStr"/>
      <c r="F176" s="309" t="inlineStr"/>
      <c r="G176" s="309" t="inlineStr"/>
      <c r="H176" s="309" t="inlineStr"/>
    </row>
    <row r="177">
      <c r="A177" s="621" t="n">
        <v>175</v>
      </c>
      <c r="B177" s="309" t="n">
        <v>380</v>
      </c>
      <c r="C177" s="309" t="n">
        <v>380</v>
      </c>
      <c r="D177" s="309" t="inlineStr"/>
      <c r="E177" s="309" t="inlineStr"/>
      <c r="F177" s="309" t="inlineStr"/>
      <c r="G177" s="309" t="inlineStr"/>
      <c r="H177" s="309" t="inlineStr"/>
    </row>
    <row r="178">
      <c r="A178" s="621" t="n">
        <v>176</v>
      </c>
      <c r="B178" s="309" t="n">
        <v>320</v>
      </c>
      <c r="C178" s="309" t="n">
        <v>320</v>
      </c>
      <c r="D178" s="309" t="inlineStr"/>
      <c r="E178" s="309" t="inlineStr"/>
      <c r="F178" s="309" t="inlineStr"/>
      <c r="G178" s="309" t="inlineStr"/>
      <c r="H178" s="309" t="inlineStr"/>
    </row>
    <row r="179">
      <c r="A179" s="621" t="n">
        <v>177</v>
      </c>
      <c r="B179" s="309" t="n">
        <v>304</v>
      </c>
      <c r="C179" s="309" t="n">
        <v>304</v>
      </c>
      <c r="D179" s="309" t="inlineStr"/>
      <c r="E179" s="309" t="inlineStr"/>
      <c r="F179" s="309" t="inlineStr"/>
      <c r="G179" s="309" t="inlineStr"/>
      <c r="H179" s="309" t="inlineStr"/>
    </row>
    <row r="180">
      <c r="A180" s="621" t="n">
        <v>178</v>
      </c>
      <c r="B180" s="309" t="n">
        <v>310</v>
      </c>
      <c r="C180" s="309" t="n">
        <v>310</v>
      </c>
      <c r="D180" s="309" t="inlineStr"/>
      <c r="E180" s="309" t="inlineStr"/>
      <c r="F180" s="309" t="inlineStr"/>
      <c r="G180" s="309" t="inlineStr"/>
      <c r="H180" s="309" t="inlineStr"/>
    </row>
    <row r="181">
      <c r="A181" s="621" t="n">
        <v>179</v>
      </c>
      <c r="B181" s="309" t="n">
        <v>310</v>
      </c>
      <c r="C181" s="309" t="n">
        <v>310</v>
      </c>
      <c r="D181" s="309" t="inlineStr"/>
      <c r="E181" s="309" t="inlineStr"/>
      <c r="F181" s="309" t="inlineStr"/>
      <c r="G181" s="309" t="inlineStr"/>
      <c r="H181" s="309" t="inlineStr"/>
    </row>
    <row r="182">
      <c r="A182" s="621" t="n">
        <v>180</v>
      </c>
      <c r="B182" s="309" t="n">
        <v>403.6</v>
      </c>
      <c r="C182" s="309" t="n">
        <v>403.6</v>
      </c>
      <c r="D182" s="309" t="inlineStr"/>
      <c r="E182" s="309" t="inlineStr"/>
      <c r="F182" s="309" t="inlineStr"/>
      <c r="G182" s="309" t="inlineStr"/>
      <c r="H182" s="309" t="inlineStr"/>
    </row>
    <row r="183">
      <c r="A183" s="621" t="n">
        <v>181</v>
      </c>
      <c r="B183" s="309" t="n">
        <v>364.7</v>
      </c>
      <c r="C183" s="309" t="n">
        <v>364.7</v>
      </c>
      <c r="D183" s="309" t="inlineStr"/>
      <c r="E183" s="309" t="inlineStr"/>
      <c r="F183" s="309" t="inlineStr"/>
      <c r="G183" s="309" t="inlineStr"/>
      <c r="H183" s="309" t="inlineStr"/>
    </row>
    <row r="184">
      <c r="A184" s="621" t="n">
        <v>182</v>
      </c>
      <c r="B184" s="309" t="n">
        <v>340.4</v>
      </c>
      <c r="C184" s="309" t="n">
        <v>340.4</v>
      </c>
      <c r="D184" s="309" t="inlineStr"/>
      <c r="E184" s="309" t="inlineStr"/>
      <c r="F184" s="309" t="inlineStr"/>
      <c r="G184" s="309" t="inlineStr"/>
      <c r="H184" s="309" t="inlineStr"/>
    </row>
    <row r="185">
      <c r="A185" s="621" t="n">
        <v>183</v>
      </c>
      <c r="B185" s="309" t="n">
        <v>308.6</v>
      </c>
      <c r="C185" s="309" t="n">
        <v>308.6</v>
      </c>
      <c r="D185" s="309" t="inlineStr"/>
      <c r="E185" s="309" t="inlineStr"/>
      <c r="F185" s="309" t="inlineStr"/>
      <c r="G185" s="309" t="inlineStr"/>
      <c r="H185" s="309" t="inlineStr"/>
    </row>
    <row r="186">
      <c r="A186" s="621" t="n">
        <v>184</v>
      </c>
      <c r="B186" s="309" t="n">
        <v>252.5</v>
      </c>
      <c r="C186" s="309" t="n">
        <v>252.5</v>
      </c>
      <c r="D186" s="309" t="inlineStr"/>
      <c r="E186" s="309" t="inlineStr"/>
      <c r="F186" s="309" t="inlineStr"/>
      <c r="G186" s="309" t="inlineStr"/>
      <c r="H186" s="309" t="inlineStr"/>
    </row>
    <row r="187">
      <c r="A187" s="621" t="n">
        <v>185</v>
      </c>
      <c r="B187" s="309" t="n">
        <v>231</v>
      </c>
      <c r="C187" s="309" t="n">
        <v>231</v>
      </c>
      <c r="D187" s="309" t="inlineStr"/>
      <c r="E187" s="309" t="inlineStr"/>
      <c r="F187" s="309" t="inlineStr"/>
      <c r="G187" s="309" t="inlineStr"/>
      <c r="H187" s="309" t="inlineStr"/>
    </row>
    <row r="188">
      <c r="A188" s="621" t="n">
        <v>186</v>
      </c>
      <c r="B188" s="309" t="n">
        <v>433.538461538462</v>
      </c>
      <c r="C188" s="309" t="n">
        <v>433.538461538462</v>
      </c>
      <c r="D188" s="309" t="inlineStr"/>
      <c r="E188" s="309" t="inlineStr"/>
      <c r="F188" s="309" t="inlineStr"/>
      <c r="G188" s="309" t="inlineStr"/>
      <c r="H188" s="309" t="inlineStr"/>
    </row>
    <row r="189">
      <c r="A189" s="621" t="n">
        <v>187</v>
      </c>
      <c r="B189" s="309" t="n">
        <v>280.75</v>
      </c>
      <c r="C189" s="309" t="n">
        <v>280.75</v>
      </c>
      <c r="D189" s="309" t="inlineStr"/>
      <c r="E189" s="309" t="inlineStr"/>
      <c r="F189" s="309" t="inlineStr"/>
      <c r="G189" s="309" t="inlineStr"/>
      <c r="H189" s="309" t="inlineStr"/>
    </row>
    <row r="190">
      <c r="A190" s="621" t="n">
        <v>188</v>
      </c>
      <c r="B190" s="309" t="n">
        <v>437.5</v>
      </c>
      <c r="C190" s="309" t="n">
        <v>437.5</v>
      </c>
      <c r="D190" s="309" t="inlineStr"/>
      <c r="E190" s="309" t="inlineStr"/>
      <c r="F190" s="309" t="inlineStr"/>
      <c r="G190" s="309" t="inlineStr"/>
      <c r="H190" s="309" t="inlineStr"/>
    </row>
    <row r="191">
      <c r="A191" s="621" t="n">
        <v>189</v>
      </c>
      <c r="B191" s="309" t="n">
        <v>448.4</v>
      </c>
      <c r="C191" s="309" t="n">
        <v>448.4</v>
      </c>
      <c r="D191" s="309" t="inlineStr"/>
      <c r="E191" s="309" t="inlineStr"/>
      <c r="F191" s="309" t="inlineStr"/>
      <c r="G191" s="309" t="inlineStr"/>
      <c r="H191" s="309" t="inlineStr"/>
    </row>
    <row r="192">
      <c r="A192" s="621" t="n">
        <v>190</v>
      </c>
      <c r="B192" s="309" t="n">
        <v>453.6</v>
      </c>
      <c r="C192" s="309" t="n">
        <v>453.6</v>
      </c>
      <c r="D192" s="309" t="inlineStr"/>
      <c r="E192" s="309" t="inlineStr"/>
      <c r="F192" s="309" t="inlineStr"/>
      <c r="G192" s="309" t="inlineStr"/>
      <c r="H192" s="309" t="inlineStr"/>
    </row>
    <row r="193">
      <c r="A193" s="621" t="n">
        <v>191</v>
      </c>
      <c r="B193" s="309" t="n">
        <v>451</v>
      </c>
      <c r="C193" s="309" t="n">
        <v>451</v>
      </c>
      <c r="D193" s="309" t="inlineStr"/>
      <c r="E193" s="309" t="inlineStr"/>
      <c r="F193" s="309" t="inlineStr"/>
      <c r="G193" s="309" t="inlineStr"/>
      <c r="H193" s="309" t="inlineStr"/>
    </row>
    <row r="194">
      <c r="A194" s="621" t="n">
        <v>192</v>
      </c>
      <c r="B194" s="309" t="n">
        <v>462.9</v>
      </c>
      <c r="C194" s="309" t="n">
        <v>462.9</v>
      </c>
      <c r="D194" s="309" t="inlineStr"/>
      <c r="E194" s="309" t="inlineStr"/>
      <c r="F194" s="309" t="inlineStr"/>
      <c r="G194" s="309" t="inlineStr"/>
      <c r="H194" s="309" t="inlineStr"/>
    </row>
    <row r="195">
      <c r="A195" s="621" t="n">
        <v>193</v>
      </c>
      <c r="B195" s="309" t="n">
        <v>296</v>
      </c>
      <c r="C195" s="309" t="n">
        <v>296</v>
      </c>
      <c r="D195" s="309" t="inlineStr"/>
      <c r="E195" s="309" t="inlineStr"/>
      <c r="F195" s="309" t="inlineStr"/>
      <c r="G195" s="309" t="inlineStr"/>
      <c r="H195" s="309" t="inlineStr"/>
    </row>
    <row r="196">
      <c r="A196" s="621" t="n">
        <v>194</v>
      </c>
      <c r="B196" s="309" t="n">
        <v>288.4</v>
      </c>
      <c r="C196" s="309" t="n">
        <v>288.4</v>
      </c>
      <c r="D196" s="309" t="inlineStr"/>
      <c r="E196" s="309" t="inlineStr"/>
      <c r="F196" s="309" t="inlineStr"/>
      <c r="G196" s="309" t="inlineStr"/>
      <c r="H196" s="309" t="inlineStr"/>
    </row>
    <row r="197">
      <c r="A197" s="621" t="n">
        <v>195</v>
      </c>
      <c r="B197" s="309" t="n">
        <v>311.8</v>
      </c>
      <c r="C197" s="309" t="n">
        <v>311.8</v>
      </c>
      <c r="D197" s="309" t="inlineStr"/>
      <c r="E197" s="309" t="inlineStr"/>
      <c r="F197" s="309" t="inlineStr"/>
      <c r="G197" s="309" t="inlineStr"/>
      <c r="H197" s="309" t="inlineStr"/>
    </row>
    <row r="198">
      <c r="A198" s="621" t="n">
        <v>196</v>
      </c>
      <c r="B198" s="309" t="n">
        <v>283.6</v>
      </c>
      <c r="C198" s="309" t="n">
        <v>283.6</v>
      </c>
      <c r="D198" s="309" t="inlineStr"/>
      <c r="E198" s="309" t="inlineStr"/>
      <c r="F198" s="309" t="inlineStr"/>
      <c r="G198" s="309" t="inlineStr"/>
      <c r="H198" s="309" t="inlineStr"/>
    </row>
    <row r="199">
      <c r="A199" s="621" t="n">
        <v>197</v>
      </c>
      <c r="B199" s="309" t="n">
        <v>451</v>
      </c>
      <c r="C199" s="309" t="n">
        <v>451</v>
      </c>
      <c r="D199" s="309" t="inlineStr"/>
      <c r="E199" s="309" t="inlineStr"/>
      <c r="F199" s="309" t="inlineStr"/>
      <c r="G199" s="309" t="inlineStr"/>
      <c r="H199" s="309" t="inlineStr"/>
    </row>
    <row r="200">
      <c r="A200" s="621" t="n">
        <v>198</v>
      </c>
      <c r="B200" s="309" t="n">
        <v>353</v>
      </c>
      <c r="C200" s="309" t="n">
        <v>353</v>
      </c>
      <c r="D200" s="309" t="inlineStr"/>
      <c r="E200" s="309" t="inlineStr"/>
      <c r="F200" s="309" t="inlineStr"/>
      <c r="G200" s="309" t="inlineStr"/>
      <c r="H200" s="309" t="inlineStr"/>
    </row>
    <row r="201">
      <c r="A201" s="621" t="n">
        <v>199</v>
      </c>
      <c r="B201" s="309" t="n">
        <v>311</v>
      </c>
      <c r="C201" s="309" t="n">
        <v>311</v>
      </c>
      <c r="D201" s="309" t="inlineStr"/>
      <c r="E201" s="309" t="inlineStr"/>
      <c r="F201" s="309" t="inlineStr"/>
      <c r="G201" s="309" t="inlineStr"/>
      <c r="H201" s="309" t="inlineStr"/>
    </row>
    <row r="202">
      <c r="A202" s="621" t="n">
        <v>200</v>
      </c>
      <c r="B202" s="309" t="n">
        <v>301</v>
      </c>
      <c r="C202" s="309" t="n">
        <v>301</v>
      </c>
      <c r="D202" s="309" t="inlineStr"/>
      <c r="E202" s="309" t="inlineStr"/>
      <c r="F202" s="309" t="inlineStr"/>
      <c r="G202" s="309" t="inlineStr"/>
      <c r="H202" s="309" t="inlineStr"/>
    </row>
    <row r="203">
      <c r="A203" s="621" t="n">
        <v>201</v>
      </c>
      <c r="B203" s="309" t="n">
        <v>279</v>
      </c>
      <c r="C203" s="309" t="n">
        <v>279</v>
      </c>
      <c r="D203" s="309" t="inlineStr"/>
      <c r="E203" s="309" t="inlineStr"/>
      <c r="F203" s="309" t="inlineStr"/>
      <c r="G203" s="309" t="inlineStr"/>
      <c r="H203" s="309" t="inlineStr"/>
    </row>
    <row r="204">
      <c r="A204" s="621" t="n">
        <v>202</v>
      </c>
      <c r="B204" s="309" t="n">
        <v>420.083333333333</v>
      </c>
      <c r="C204" s="309" t="n">
        <v>420.083333333333</v>
      </c>
      <c r="D204" s="309" t="inlineStr"/>
      <c r="E204" s="309" t="inlineStr"/>
      <c r="F204" s="309" t="inlineStr"/>
      <c r="G204" s="309" t="inlineStr"/>
      <c r="H204" s="309" t="inlineStr"/>
    </row>
    <row r="205">
      <c r="A205" s="621" t="n">
        <v>203</v>
      </c>
      <c r="B205" s="309" t="n">
        <v>336</v>
      </c>
      <c r="C205" s="309" t="n">
        <v>336</v>
      </c>
      <c r="D205" s="309" t="inlineStr"/>
      <c r="E205" s="309" t="inlineStr"/>
      <c r="F205" s="309" t="inlineStr"/>
      <c r="G205" s="309" t="inlineStr"/>
      <c r="H205" s="309" t="inlineStr"/>
    </row>
    <row r="206">
      <c r="A206" s="621" t="n">
        <v>204</v>
      </c>
      <c r="B206" s="309" t="n">
        <v>311</v>
      </c>
      <c r="C206" s="309" t="n">
        <v>311</v>
      </c>
      <c r="D206" s="309" t="inlineStr"/>
      <c r="E206" s="309" t="inlineStr"/>
      <c r="F206" s="309" t="inlineStr"/>
      <c r="G206" s="309" t="inlineStr"/>
      <c r="H206" s="309" t="inlineStr"/>
    </row>
    <row r="207">
      <c r="A207" s="621" t="n">
        <v>205</v>
      </c>
      <c r="B207" s="309" t="n">
        <v>421</v>
      </c>
      <c r="C207" s="309" t="n">
        <v>421</v>
      </c>
      <c r="D207" s="309" t="inlineStr"/>
      <c r="E207" s="309" t="inlineStr"/>
      <c r="F207" s="309" t="inlineStr"/>
      <c r="G207" s="309" t="inlineStr"/>
      <c r="H207" s="309" t="inlineStr"/>
    </row>
    <row r="208">
      <c r="A208" s="621" t="n">
        <v>206</v>
      </c>
      <c r="B208" s="309" t="n">
        <v>371</v>
      </c>
      <c r="C208" s="309" t="n">
        <v>371</v>
      </c>
      <c r="D208" s="309" t="inlineStr"/>
      <c r="E208" s="309" t="inlineStr"/>
      <c r="F208" s="309" t="inlineStr"/>
      <c r="G208" s="309" t="inlineStr"/>
      <c r="H208" s="309" t="inlineStr"/>
    </row>
    <row r="209">
      <c r="A209" s="621" t="n">
        <v>207</v>
      </c>
      <c r="B209" s="309" t="n">
        <v>327</v>
      </c>
      <c r="C209" s="309" t="n">
        <v>327</v>
      </c>
      <c r="D209" s="309" t="inlineStr"/>
      <c r="E209" s="309" t="inlineStr"/>
      <c r="F209" s="309" t="inlineStr"/>
      <c r="G209" s="309" t="inlineStr"/>
      <c r="H209" s="309" t="inlineStr"/>
    </row>
    <row r="210">
      <c r="A210" s="621" t="n">
        <v>208</v>
      </c>
      <c r="B210" s="309" t="n">
        <v>286</v>
      </c>
      <c r="C210" s="309" t="n">
        <v>286</v>
      </c>
      <c r="D210" s="309" t="inlineStr"/>
      <c r="E210" s="309" t="inlineStr"/>
      <c r="F210" s="309" t="inlineStr"/>
      <c r="G210" s="309" t="inlineStr"/>
      <c r="H210" s="309" t="inlineStr"/>
    </row>
    <row r="211">
      <c r="A211" s="621" t="n">
        <v>209</v>
      </c>
      <c r="B211" s="309" t="n">
        <v>451</v>
      </c>
      <c r="C211" s="309" t="n">
        <v>451</v>
      </c>
      <c r="D211" s="309" t="inlineStr"/>
      <c r="E211" s="309" t="inlineStr"/>
      <c r="F211" s="309" t="inlineStr"/>
      <c r="G211" s="309" t="inlineStr"/>
      <c r="H211" s="309" t="inlineStr"/>
    </row>
    <row r="212">
      <c r="A212" s="621" t="n">
        <v>210</v>
      </c>
      <c r="B212" s="309" t="n">
        <v>421</v>
      </c>
      <c r="C212" s="309" t="n">
        <v>421</v>
      </c>
      <c r="D212" s="309" t="inlineStr"/>
      <c r="E212" s="309" t="inlineStr"/>
      <c r="F212" s="309" t="inlineStr"/>
      <c r="G212" s="309" t="inlineStr"/>
      <c r="H212" s="309" t="inlineStr"/>
    </row>
    <row r="213">
      <c r="A213" s="621" t="n">
        <v>211</v>
      </c>
      <c r="B213" s="309" t="n">
        <v>327</v>
      </c>
      <c r="C213" s="309" t="n">
        <v>327</v>
      </c>
      <c r="D213" s="309" t="inlineStr"/>
      <c r="E213" s="309" t="inlineStr"/>
      <c r="F213" s="309" t="inlineStr"/>
      <c r="G213" s="309" t="inlineStr"/>
      <c r="H213" s="309" t="inlineStr"/>
    </row>
    <row r="214">
      <c r="A214" s="621" t="n">
        <v>212</v>
      </c>
      <c r="B214" s="309" t="n">
        <v>301</v>
      </c>
      <c r="C214" s="309" t="n">
        <v>301</v>
      </c>
      <c r="D214" s="309" t="inlineStr"/>
      <c r="E214" s="309" t="inlineStr"/>
      <c r="F214" s="309" t="inlineStr"/>
      <c r="G214" s="309" t="inlineStr"/>
      <c r="H214" s="309" t="inlineStr"/>
    </row>
    <row r="215">
      <c r="A215" s="621" t="n">
        <v>213</v>
      </c>
      <c r="B215" s="309" t="n">
        <v>327</v>
      </c>
      <c r="C215" s="309" t="n">
        <v>327</v>
      </c>
      <c r="D215" s="309" t="inlineStr"/>
      <c r="E215" s="309" t="inlineStr"/>
      <c r="F215" s="309" t="inlineStr"/>
      <c r="G215" s="309" t="inlineStr"/>
      <c r="H215" s="309" t="inlineStr"/>
    </row>
    <row r="216">
      <c r="A216" s="621" t="n">
        <v>214</v>
      </c>
      <c r="B216" s="309" t="n">
        <v>308.333333333333</v>
      </c>
      <c r="C216" s="309" t="n">
        <v>308.333333333333</v>
      </c>
      <c r="D216" s="309" t="inlineStr"/>
      <c r="E216" s="309" t="inlineStr"/>
      <c r="F216" s="309" t="inlineStr"/>
      <c r="G216" s="309" t="inlineStr"/>
      <c r="H216" s="309" t="inlineStr"/>
    </row>
    <row r="217">
      <c r="A217" s="621" t="n">
        <v>215</v>
      </c>
      <c r="B217" s="309" t="n">
        <v>286</v>
      </c>
      <c r="C217" s="309" t="n">
        <v>286</v>
      </c>
      <c r="D217" s="309" t="inlineStr"/>
      <c r="E217" s="309" t="inlineStr"/>
      <c r="F217" s="309" t="inlineStr"/>
      <c r="G217" s="309" t="inlineStr"/>
      <c r="H217" s="309" t="inlineStr"/>
    </row>
    <row r="218">
      <c r="A218" s="621" t="n">
        <v>216</v>
      </c>
      <c r="B218" s="309" t="n">
        <v>297.666666666667</v>
      </c>
      <c r="C218" s="309" t="n">
        <v>297.666666666667</v>
      </c>
      <c r="D218" s="309" t="inlineStr"/>
      <c r="E218" s="309" t="inlineStr"/>
      <c r="F218" s="309" t="inlineStr"/>
      <c r="G218" s="309" t="inlineStr"/>
      <c r="H218" s="309" t="inlineStr"/>
    </row>
    <row r="219">
      <c r="A219" s="621" t="n">
        <v>217</v>
      </c>
      <c r="B219" s="309" t="n">
        <v>289</v>
      </c>
      <c r="C219" s="309" t="n">
        <v>289</v>
      </c>
      <c r="D219" s="309" t="inlineStr"/>
      <c r="E219" s="309" t="inlineStr"/>
      <c r="F219" s="309" t="inlineStr"/>
      <c r="G219" s="309" t="inlineStr"/>
      <c r="H219" s="309" t="inlineStr"/>
    </row>
    <row r="220">
      <c r="A220" s="621" t="n">
        <v>218</v>
      </c>
      <c r="B220" s="309" t="n">
        <v>266</v>
      </c>
      <c r="C220" s="309" t="n">
        <v>266</v>
      </c>
      <c r="D220" s="309" t="inlineStr"/>
      <c r="E220" s="309" t="inlineStr"/>
      <c r="F220" s="309" t="inlineStr"/>
      <c r="G220" s="309" t="inlineStr"/>
      <c r="H220" s="309" t="inlineStr"/>
    </row>
    <row r="221">
      <c r="A221" s="621" t="n">
        <v>219</v>
      </c>
      <c r="B221" s="309" t="n">
        <v>286</v>
      </c>
      <c r="C221" s="309" t="n">
        <v>286</v>
      </c>
      <c r="D221" s="309" t="inlineStr"/>
      <c r="E221" s="309" t="inlineStr"/>
      <c r="F221" s="309" t="inlineStr"/>
      <c r="G221" s="309" t="inlineStr"/>
      <c r="H221" s="309" t="inlineStr"/>
    </row>
    <row r="222">
      <c r="A222" s="621" t="n">
        <v>220</v>
      </c>
      <c r="B222" s="309" t="n">
        <v>292.25</v>
      </c>
      <c r="C222" s="309" t="n">
        <v>292.25</v>
      </c>
      <c r="D222" s="309" t="inlineStr"/>
      <c r="E222" s="309" t="inlineStr"/>
      <c r="F222" s="309" t="inlineStr"/>
      <c r="G222" s="309" t="inlineStr"/>
      <c r="H222" s="309" t="inlineStr"/>
    </row>
    <row r="223">
      <c r="A223" s="621" t="n">
        <v>221</v>
      </c>
      <c r="B223" s="309" t="n">
        <v>409.8671118049947</v>
      </c>
      <c r="C223" s="309" t="n">
        <v>409.8671118049947</v>
      </c>
      <c r="D223" s="309" t="inlineStr"/>
      <c r="E223" s="309" t="inlineStr"/>
      <c r="F223" s="309" t="inlineStr"/>
      <c r="G223" s="309" t="inlineStr"/>
      <c r="H223" s="309" t="inlineStr"/>
    </row>
    <row r="224">
      <c r="A224" s="621" t="n">
        <v>222</v>
      </c>
      <c r="B224" s="309" t="n">
        <v>332.6576862818463</v>
      </c>
      <c r="C224" s="309" t="n">
        <v>332.6576862818463</v>
      </c>
      <c r="D224" s="309" t="inlineStr"/>
      <c r="E224" s="309" t="inlineStr"/>
      <c r="F224" s="309" t="inlineStr"/>
      <c r="G224" s="309" t="inlineStr"/>
      <c r="H224" s="309" t="inlineStr"/>
    </row>
    <row r="225">
      <c r="A225" s="621" t="n">
        <v>223</v>
      </c>
      <c r="B225" s="309" t="n">
        <v>304.8982540485007</v>
      </c>
      <c r="C225" s="309" t="n">
        <v>304.8982540485007</v>
      </c>
      <c r="D225" s="309" t="inlineStr"/>
      <c r="E225" s="309" t="inlineStr"/>
      <c r="F225" s="309" t="inlineStr"/>
      <c r="G225" s="309" t="inlineStr"/>
      <c r="H225" s="309" t="inlineStr"/>
    </row>
    <row r="226">
      <c r="A226" s="621" t="n">
        <v>224</v>
      </c>
      <c r="B226" s="309" t="n">
        <v>557.0134562583862</v>
      </c>
      <c r="C226" s="309" t="n">
        <v>557.0134562583862</v>
      </c>
      <c r="D226" s="309" t="inlineStr"/>
      <c r="E226" s="309" t="inlineStr"/>
      <c r="F226" s="309" t="inlineStr"/>
      <c r="G226" s="309" t="inlineStr"/>
      <c r="H226" s="309" t="inlineStr"/>
    </row>
    <row r="227">
      <c r="A227" s="621" t="n">
        <v>225</v>
      </c>
      <c r="B227" s="309" t="n">
        <v>467.9346633223685</v>
      </c>
      <c r="C227" s="309" t="n">
        <v>467.9346633223685</v>
      </c>
      <c r="D227" s="309" t="inlineStr"/>
      <c r="E227" s="309" t="inlineStr"/>
      <c r="F227" s="309" t="inlineStr"/>
      <c r="G227" s="309" t="inlineStr"/>
      <c r="H227" s="309" t="inlineStr"/>
    </row>
    <row r="228">
      <c r="A228" s="621" t="n">
        <v>226</v>
      </c>
      <c r="B228" s="309" t="n">
        <v>244.1010775116895</v>
      </c>
      <c r="C228" s="309" t="n">
        <v>244.1010775116895</v>
      </c>
      <c r="D228" s="309" t="inlineStr"/>
      <c r="E228" s="309" t="inlineStr"/>
      <c r="F228" s="309" t="inlineStr"/>
      <c r="G228" s="309" t="inlineStr"/>
      <c r="H228" s="309" t="inlineStr"/>
    </row>
    <row r="229">
      <c r="A229" s="621" t="n">
        <v>227</v>
      </c>
      <c r="B229" s="309" t="n">
        <v>416.2069705832554</v>
      </c>
      <c r="C229" s="309" t="n">
        <v>416.2069705832554</v>
      </c>
      <c r="D229" s="309" t="inlineStr"/>
      <c r="E229" s="309" t="inlineStr"/>
      <c r="F229" s="309" t="inlineStr"/>
      <c r="G229" s="309" t="inlineStr"/>
      <c r="H229" s="309" t="inlineStr"/>
    </row>
    <row r="230">
      <c r="A230" s="621" t="n">
        <v>228</v>
      </c>
      <c r="B230" s="309" t="n">
        <v>317.7419144234246</v>
      </c>
      <c r="C230" s="309" t="n">
        <v>317.7419144234246</v>
      </c>
      <c r="D230" s="309" t="inlineStr"/>
      <c r="E230" s="309" t="inlineStr"/>
      <c r="F230" s="309" t="inlineStr"/>
      <c r="G230" s="309" t="inlineStr"/>
      <c r="H230" s="309" t="inlineStr"/>
    </row>
    <row r="231">
      <c r="A231" s="621" t="n">
        <v>229</v>
      </c>
      <c r="B231" s="309" t="n">
        <v>233.7665221629799</v>
      </c>
      <c r="C231" s="309" t="n">
        <v>233.7665221629799</v>
      </c>
      <c r="D231" s="309" t="inlineStr"/>
      <c r="E231" s="309" t="inlineStr"/>
      <c r="F231" s="309" t="inlineStr"/>
      <c r="G231" s="309" t="inlineStr"/>
      <c r="H231" s="309" t="inlineStr"/>
    </row>
    <row r="232">
      <c r="A232" s="621" t="n">
        <v>230</v>
      </c>
      <c r="B232" s="309" t="n">
        <v>247</v>
      </c>
      <c r="C232" s="309" t="n">
        <v>247</v>
      </c>
      <c r="D232" s="309" t="inlineStr"/>
      <c r="E232" s="309" t="inlineStr"/>
      <c r="F232" s="309" t="inlineStr"/>
      <c r="G232" s="309" t="inlineStr"/>
      <c r="H232" s="309" t="inlineStr"/>
    </row>
    <row r="233">
      <c r="A233" s="621" t="n">
        <v>231</v>
      </c>
      <c r="B233" s="309" t="n">
        <v>237.666666666667</v>
      </c>
      <c r="C233" s="309" t="n">
        <v>237.666666666667</v>
      </c>
      <c r="D233" s="309" t="inlineStr"/>
      <c r="E233" s="309" t="inlineStr"/>
      <c r="F233" s="309" t="inlineStr"/>
      <c r="G233" s="309" t="inlineStr"/>
      <c r="H233" s="309" t="inlineStr"/>
    </row>
    <row r="234">
      <c r="A234" s="621" t="n">
        <v>232</v>
      </c>
      <c r="B234" s="309" t="n">
        <v>250.5</v>
      </c>
      <c r="C234" s="309" t="n">
        <v>250.5</v>
      </c>
      <c r="D234" s="309" t="inlineStr"/>
      <c r="E234" s="309" t="inlineStr"/>
      <c r="F234" s="309" t="inlineStr"/>
      <c r="G234" s="309" t="inlineStr"/>
      <c r="H234" s="309" t="inlineStr"/>
    </row>
    <row r="235">
      <c r="A235" s="621" t="n">
        <v>233</v>
      </c>
      <c r="B235" s="309" t="n">
        <v>234</v>
      </c>
      <c r="C235" s="309" t="n">
        <v>234</v>
      </c>
      <c r="D235" s="309" t="inlineStr"/>
      <c r="E235" s="309" t="inlineStr"/>
      <c r="F235" s="309" t="inlineStr"/>
      <c r="G235" s="309" t="inlineStr"/>
      <c r="H235" s="309" t="inlineStr"/>
    </row>
    <row r="236">
      <c r="A236" s="621" t="n">
        <v>234</v>
      </c>
      <c r="B236" s="309" t="n">
        <v>303.222222222222</v>
      </c>
      <c r="C236" s="309" t="n">
        <v>303.222222222222</v>
      </c>
      <c r="D236" s="309" t="inlineStr"/>
      <c r="E236" s="309" t="inlineStr"/>
      <c r="F236" s="309" t="inlineStr"/>
      <c r="G236" s="309" t="inlineStr"/>
      <c r="H236" s="309" t="inlineStr"/>
    </row>
    <row r="237">
      <c r="A237" s="621" t="n">
        <v>235</v>
      </c>
      <c r="B237" s="309" t="n">
        <v>307.444444444444</v>
      </c>
      <c r="C237" s="309" t="n">
        <v>307.444444444444</v>
      </c>
      <c r="D237" s="309" t="inlineStr"/>
      <c r="E237" s="309" t="inlineStr"/>
      <c r="F237" s="309" t="inlineStr"/>
      <c r="G237" s="309" t="inlineStr"/>
      <c r="H237" s="309" t="inlineStr"/>
    </row>
    <row r="238">
      <c r="A238" s="621" t="n">
        <v>236</v>
      </c>
      <c r="B238" s="309" t="n">
        <v>293.125</v>
      </c>
      <c r="C238" s="309" t="n">
        <v>293.125</v>
      </c>
      <c r="D238" s="309" t="inlineStr"/>
      <c r="E238" s="309" t="inlineStr"/>
      <c r="F238" s="309" t="inlineStr"/>
      <c r="G238" s="309" t="inlineStr"/>
      <c r="H238" s="309" t="inlineStr"/>
    </row>
    <row r="239">
      <c r="A239" s="621" t="n">
        <v>237</v>
      </c>
      <c r="B239" s="309" t="n">
        <v>236.5</v>
      </c>
      <c r="C239" s="309" t="n">
        <v>236.5</v>
      </c>
      <c r="D239" s="309" t="inlineStr"/>
      <c r="E239" s="309" t="inlineStr"/>
      <c r="F239" s="309" t="inlineStr"/>
      <c r="G239" s="309" t="inlineStr"/>
      <c r="H239" s="309" t="inlineStr"/>
    </row>
    <row r="240">
      <c r="A240" s="621" t="n">
        <v>238</v>
      </c>
      <c r="B240" s="309" t="n">
        <v>303.222222222222</v>
      </c>
      <c r="C240" s="309" t="n">
        <v>303.222222222222</v>
      </c>
      <c r="D240" s="309" t="inlineStr"/>
      <c r="E240" s="309" t="inlineStr"/>
      <c r="F240" s="309" t="inlineStr"/>
      <c r="G240" s="309" t="inlineStr"/>
      <c r="H240" s="309" t="inlineStr"/>
    </row>
    <row r="241">
      <c r="A241" s="621" t="n">
        <v>239</v>
      </c>
      <c r="B241" s="309" t="n">
        <v>307.444444444444</v>
      </c>
      <c r="C241" s="309" t="n">
        <v>307.444444444444</v>
      </c>
      <c r="D241" s="309" t="inlineStr"/>
      <c r="E241" s="309" t="inlineStr"/>
      <c r="F241" s="309" t="inlineStr"/>
      <c r="G241" s="309" t="inlineStr"/>
      <c r="H241" s="309" t="inlineStr"/>
    </row>
    <row r="242">
      <c r="A242" s="621" t="n">
        <v>240</v>
      </c>
      <c r="B242" s="309" t="n">
        <v>293.125</v>
      </c>
      <c r="C242" s="309" t="n">
        <v>293.125</v>
      </c>
      <c r="D242" s="309" t="inlineStr"/>
      <c r="E242" s="309" t="inlineStr"/>
      <c r="F242" s="309" t="inlineStr"/>
      <c r="G242" s="309" t="inlineStr"/>
      <c r="H242" s="309" t="inlineStr"/>
    </row>
    <row r="243">
      <c r="A243" s="621" t="n">
        <v>241</v>
      </c>
      <c r="B243" s="309" t="n">
        <v>362.9</v>
      </c>
      <c r="C243" s="309" t="n">
        <v>362.9</v>
      </c>
      <c r="D243" s="309" t="inlineStr"/>
      <c r="E243" s="309" t="inlineStr"/>
      <c r="F243" s="309" t="inlineStr"/>
      <c r="G243" s="309" t="inlineStr"/>
      <c r="H243" s="309" t="inlineStr"/>
    </row>
    <row r="244">
      <c r="A244" s="621" t="n">
        <v>242</v>
      </c>
      <c r="B244" s="309" t="n">
        <v>344</v>
      </c>
      <c r="C244" s="309" t="n">
        <v>344</v>
      </c>
      <c r="D244" s="309" t="inlineStr"/>
      <c r="E244" s="309" t="inlineStr"/>
      <c r="F244" s="309" t="inlineStr"/>
      <c r="G244" s="309" t="inlineStr"/>
      <c r="H244" s="309" t="inlineStr"/>
    </row>
    <row r="245">
      <c r="A245" s="621" t="n">
        <v>243</v>
      </c>
      <c r="B245" s="309" t="n">
        <v>317.222222222222</v>
      </c>
      <c r="C245" s="309" t="n">
        <v>317.222222222222</v>
      </c>
      <c r="D245" s="309" t="inlineStr"/>
      <c r="E245" s="309" t="inlineStr"/>
      <c r="F245" s="309" t="inlineStr"/>
      <c r="G245" s="309" t="inlineStr"/>
      <c r="H245" s="309" t="inlineStr"/>
    </row>
    <row r="246">
      <c r="A246" s="621" t="n">
        <v>244</v>
      </c>
      <c r="B246" s="309" t="n">
        <v>279</v>
      </c>
      <c r="C246" s="309" t="n">
        <v>279</v>
      </c>
      <c r="D246" s="309" t="inlineStr"/>
      <c r="E246" s="309" t="inlineStr"/>
      <c r="F246" s="309" t="inlineStr"/>
      <c r="G246" s="309" t="inlineStr"/>
      <c r="H246" s="309" t="inlineStr"/>
    </row>
    <row r="247">
      <c r="A247" s="621" t="n">
        <v>245</v>
      </c>
      <c r="B247" s="309" t="n">
        <v>279</v>
      </c>
      <c r="C247" s="309" t="n">
        <v>279</v>
      </c>
      <c r="D247" s="309" t="inlineStr"/>
      <c r="E247" s="309" t="inlineStr"/>
      <c r="F247" s="309" t="inlineStr"/>
      <c r="G247" s="309" t="inlineStr"/>
      <c r="H247" s="309" t="inlineStr"/>
    </row>
    <row r="248">
      <c r="A248" s="621" t="n">
        <v>246</v>
      </c>
      <c r="B248" s="309" t="n">
        <v>252.166666666667</v>
      </c>
      <c r="C248" s="309" t="n">
        <v>252.166666666667</v>
      </c>
      <c r="D248" s="309" t="inlineStr"/>
      <c r="E248" s="309" t="inlineStr"/>
      <c r="F248" s="309" t="inlineStr"/>
      <c r="G248" s="309" t="inlineStr"/>
      <c r="H248" s="309" t="inlineStr"/>
    </row>
    <row r="249">
      <c r="A249" s="621" t="n">
        <v>247</v>
      </c>
      <c r="B249" s="309" t="n">
        <v>250.5</v>
      </c>
      <c r="C249" s="309" t="n">
        <v>250.5</v>
      </c>
      <c r="D249" s="309" t="inlineStr"/>
      <c r="E249" s="309" t="inlineStr"/>
      <c r="F249" s="309" t="inlineStr"/>
      <c r="G249" s="309" t="inlineStr"/>
      <c r="H249" s="309" t="inlineStr"/>
    </row>
    <row r="250">
      <c r="A250" s="621" t="n">
        <v>248</v>
      </c>
      <c r="B250" s="309" t="n">
        <v>254.666666666667</v>
      </c>
      <c r="C250" s="309" t="n">
        <v>254.666666666667</v>
      </c>
      <c r="D250" s="309" t="inlineStr"/>
      <c r="E250" s="309" t="inlineStr"/>
      <c r="F250" s="309" t="inlineStr"/>
      <c r="G250" s="309" t="inlineStr"/>
      <c r="H250" s="309" t="inlineStr"/>
    </row>
    <row r="251">
      <c r="A251" s="621" t="n">
        <v>249</v>
      </c>
      <c r="B251" s="309" t="n">
        <v>267</v>
      </c>
      <c r="C251" s="309" t="n">
        <v>267</v>
      </c>
      <c r="D251" s="309" t="inlineStr"/>
      <c r="E251" s="309" t="inlineStr"/>
      <c r="F251" s="309" t="inlineStr"/>
      <c r="G251" s="309" t="inlineStr"/>
      <c r="H251" s="309" t="inlineStr"/>
    </row>
    <row r="252">
      <c r="A252" s="621" t="n">
        <v>250</v>
      </c>
      <c r="B252" s="309" t="n">
        <v>303.222222222222</v>
      </c>
      <c r="C252" s="309" t="n">
        <v>303.222222222222</v>
      </c>
      <c r="D252" s="309" t="inlineStr"/>
      <c r="E252" s="309" t="inlineStr"/>
      <c r="F252" s="309" t="inlineStr"/>
      <c r="G252" s="309" t="inlineStr"/>
      <c r="H252" s="309" t="inlineStr"/>
    </row>
    <row r="253">
      <c r="A253" s="621" t="n">
        <v>251</v>
      </c>
      <c r="B253" s="309" t="n">
        <v>321.666666666667</v>
      </c>
      <c r="C253" s="309" t="n">
        <v>321.666666666667</v>
      </c>
      <c r="D253" s="309" t="inlineStr"/>
      <c r="E253" s="309" t="inlineStr"/>
      <c r="F253" s="309" t="inlineStr"/>
      <c r="G253" s="309" t="inlineStr"/>
      <c r="H253" s="309" t="inlineStr"/>
    </row>
    <row r="254">
      <c r="A254" s="621" t="n">
        <v>252</v>
      </c>
      <c r="B254" s="309" t="n">
        <v>321.666666666667</v>
      </c>
      <c r="C254" s="309" t="n">
        <v>321.666666666667</v>
      </c>
      <c r="D254" s="309" t="inlineStr"/>
      <c r="E254" s="309" t="inlineStr"/>
      <c r="F254" s="309" t="inlineStr"/>
      <c r="G254" s="309" t="inlineStr"/>
      <c r="H254" s="309" t="inlineStr"/>
    </row>
    <row r="255">
      <c r="A255" s="621" t="n">
        <v>253</v>
      </c>
      <c r="B255" s="309" t="n">
        <v>323</v>
      </c>
      <c r="C255" s="309" t="n">
        <v>323</v>
      </c>
      <c r="D255" s="309" t="inlineStr"/>
      <c r="E255" s="309" t="inlineStr"/>
      <c r="F255" s="309" t="inlineStr"/>
      <c r="G255" s="309" t="inlineStr"/>
      <c r="H255" s="309" t="inlineStr"/>
    </row>
    <row r="256">
      <c r="A256" s="621" t="n">
        <v>254</v>
      </c>
      <c r="B256" s="309" t="n">
        <v>395.909090909091</v>
      </c>
      <c r="C256" s="309" t="n">
        <v>395.909090909091</v>
      </c>
      <c r="D256" s="309" t="inlineStr"/>
      <c r="E256" s="309" t="inlineStr"/>
      <c r="F256" s="309" t="inlineStr"/>
      <c r="G256" s="309" t="inlineStr"/>
      <c r="H256" s="309" t="inlineStr"/>
    </row>
    <row r="257">
      <c r="A257" s="621" t="n">
        <v>255</v>
      </c>
      <c r="B257" s="309" t="n">
        <v>404.090909090909</v>
      </c>
      <c r="C257" s="309" t="n">
        <v>404.090909090909</v>
      </c>
      <c r="D257" s="309" t="inlineStr"/>
      <c r="E257" s="309" t="inlineStr"/>
      <c r="F257" s="309" t="inlineStr"/>
      <c r="G257" s="309" t="inlineStr"/>
      <c r="H257" s="309" t="inlineStr"/>
    </row>
    <row r="258">
      <c r="A258" s="621" t="n">
        <v>256</v>
      </c>
      <c r="B258" s="309" t="n">
        <v>392.727272727273</v>
      </c>
      <c r="C258" s="309" t="n">
        <v>392.727272727273</v>
      </c>
      <c r="D258" s="309" t="inlineStr"/>
      <c r="E258" s="309" t="inlineStr"/>
      <c r="F258" s="309" t="inlineStr"/>
      <c r="G258" s="309" t="inlineStr"/>
      <c r="H258" s="309" t="inlineStr"/>
    </row>
    <row r="259">
      <c r="A259" s="621" t="n">
        <v>257</v>
      </c>
      <c r="B259" s="309" t="n">
        <v>396.727272727273</v>
      </c>
      <c r="C259" s="309" t="n">
        <v>396.727272727273</v>
      </c>
      <c r="D259" s="309" t="inlineStr"/>
      <c r="E259" s="309" t="inlineStr"/>
      <c r="F259" s="309" t="inlineStr"/>
      <c r="G259" s="309" t="inlineStr"/>
      <c r="H259" s="309" t="inlineStr"/>
    </row>
    <row r="260">
      <c r="A260" s="621" t="n">
        <v>258</v>
      </c>
      <c r="B260" s="309" t="n">
        <v>492.6875</v>
      </c>
      <c r="C260" s="309" t="n">
        <v>492.6875</v>
      </c>
      <c r="D260" s="309" t="inlineStr"/>
      <c r="E260" s="309" t="inlineStr"/>
      <c r="F260" s="309" t="inlineStr"/>
      <c r="G260" s="309" t="inlineStr"/>
      <c r="H260" s="309" t="inlineStr"/>
    </row>
    <row r="261">
      <c r="A261" s="621" t="n">
        <v>259</v>
      </c>
      <c r="B261" s="309" t="n">
        <v>432</v>
      </c>
      <c r="C261" s="309" t="n">
        <v>432</v>
      </c>
      <c r="D261" s="309" t="inlineStr"/>
      <c r="E261" s="309" t="inlineStr"/>
      <c r="F261" s="309" t="inlineStr"/>
      <c r="G261" s="309" t="inlineStr"/>
      <c r="H261" s="309" t="inlineStr"/>
    </row>
    <row r="262">
      <c r="A262" s="621" t="n">
        <v>260</v>
      </c>
      <c r="B262" s="309" t="n">
        <v>443.384615384615</v>
      </c>
      <c r="C262" s="309" t="n">
        <v>443.384615384615</v>
      </c>
      <c r="D262" s="309" t="inlineStr"/>
      <c r="E262" s="309" t="inlineStr"/>
      <c r="F262" s="309" t="inlineStr"/>
      <c r="G262" s="309" t="inlineStr"/>
      <c r="H262" s="309" t="inlineStr"/>
    </row>
    <row r="263">
      <c r="A263" s="621" t="n">
        <v>261</v>
      </c>
      <c r="B263" s="309" t="n">
        <v>431.230769230769</v>
      </c>
      <c r="C263" s="309" t="n">
        <v>431.230769230769</v>
      </c>
      <c r="D263" s="309" t="inlineStr"/>
      <c r="E263" s="309" t="inlineStr"/>
      <c r="F263" s="309" t="inlineStr"/>
      <c r="G263" s="309" t="inlineStr"/>
      <c r="H263" s="309" t="inlineStr"/>
    </row>
    <row r="264">
      <c r="A264" s="621" t="n">
        <v>262</v>
      </c>
      <c r="B264" s="309" t="n">
        <v>413</v>
      </c>
      <c r="C264" s="309" t="n">
        <v>413</v>
      </c>
      <c r="D264" s="309" t="inlineStr"/>
      <c r="E264" s="309" t="inlineStr"/>
      <c r="F264" s="309" t="inlineStr"/>
      <c r="G264" s="309" t="inlineStr"/>
      <c r="H264" s="309" t="inlineStr"/>
    </row>
    <row r="265">
      <c r="A265" s="621" t="n">
        <v>263</v>
      </c>
      <c r="B265" s="309" t="n">
        <v>365.6</v>
      </c>
      <c r="C265" s="309" t="n">
        <v>365.6</v>
      </c>
      <c r="D265" s="309" t="inlineStr"/>
      <c r="E265" s="309" t="inlineStr"/>
      <c r="F265" s="309" t="inlineStr"/>
      <c r="G265" s="309" t="inlineStr"/>
      <c r="H265" s="309" t="inlineStr"/>
    </row>
    <row r="266">
      <c r="A266" s="621" t="n">
        <v>264</v>
      </c>
      <c r="B266" s="309" t="n">
        <v>451.928571428571</v>
      </c>
      <c r="C266" s="309" t="n">
        <v>451.928571428571</v>
      </c>
      <c r="D266" s="309" t="inlineStr"/>
      <c r="E266" s="309" t="inlineStr"/>
      <c r="F266" s="309" t="inlineStr"/>
      <c r="G266" s="309" t="inlineStr"/>
      <c r="H266" s="309" t="inlineStr"/>
    </row>
    <row r="267">
      <c r="A267" s="621" t="n">
        <v>265</v>
      </c>
      <c r="B267" s="309" t="n">
        <v>394.545454545455</v>
      </c>
      <c r="C267" s="309" t="n">
        <v>394.545454545455</v>
      </c>
      <c r="D267" s="309" t="inlineStr"/>
      <c r="E267" s="309" t="inlineStr"/>
      <c r="F267" s="309" t="inlineStr"/>
      <c r="G267" s="309" t="inlineStr"/>
      <c r="H267" s="309" t="inlineStr"/>
    </row>
    <row r="268">
      <c r="A268" s="621" t="n">
        <v>266</v>
      </c>
      <c r="B268" s="309" t="n">
        <v>445.8</v>
      </c>
      <c r="C268" s="309" t="n">
        <v>445.8</v>
      </c>
      <c r="D268" s="309" t="inlineStr"/>
      <c r="E268" s="309" t="inlineStr"/>
      <c r="F268" s="309" t="inlineStr"/>
      <c r="G268" s="309" t="inlineStr"/>
      <c r="H268" s="309" t="inlineStr"/>
    </row>
    <row r="269">
      <c r="A269" s="621" t="n">
        <v>267</v>
      </c>
      <c r="B269" s="309" t="n">
        <v>449.7</v>
      </c>
      <c r="C269" s="309" t="n">
        <v>449.7</v>
      </c>
      <c r="D269" s="309" t="inlineStr"/>
      <c r="E269" s="309" t="inlineStr"/>
      <c r="F269" s="309" t="inlineStr"/>
      <c r="G269" s="309" t="inlineStr"/>
      <c r="H269" s="309" t="inlineStr"/>
    </row>
    <row r="270">
      <c r="A270" s="621" t="n">
        <v>268</v>
      </c>
      <c r="B270" s="309" t="n">
        <v>467.85</v>
      </c>
      <c r="C270" s="309" t="n">
        <v>467.85</v>
      </c>
      <c r="D270" s="309" t="inlineStr"/>
      <c r="E270" s="309" t="inlineStr"/>
      <c r="F270" s="309" t="inlineStr"/>
      <c r="G270" s="309" t="inlineStr"/>
      <c r="H270" s="309" t="inlineStr"/>
    </row>
    <row r="271">
      <c r="A271" s="621" t="n">
        <v>269</v>
      </c>
      <c r="B271" s="309" t="n">
        <v>356.6</v>
      </c>
      <c r="C271" s="309" t="n">
        <v>356.6</v>
      </c>
      <c r="D271" s="309" t="inlineStr"/>
      <c r="E271" s="309" t="inlineStr"/>
      <c r="F271" s="309" t="inlineStr"/>
      <c r="G271" s="309" t="inlineStr"/>
      <c r="H271" s="309" t="inlineStr"/>
    </row>
    <row r="272">
      <c r="A272" s="621" t="n">
        <v>270</v>
      </c>
      <c r="B272" s="309" t="n">
        <v>359.3</v>
      </c>
      <c r="C272" s="309" t="n">
        <v>359.3</v>
      </c>
      <c r="D272" s="309" t="inlineStr"/>
      <c r="E272" s="309" t="inlineStr"/>
      <c r="F272" s="309" t="inlineStr"/>
      <c r="G272" s="309" t="inlineStr"/>
      <c r="H272" s="309" t="inlineStr"/>
    </row>
    <row r="273">
      <c r="A273" s="621" t="n">
        <v>271</v>
      </c>
      <c r="B273" s="309" t="n">
        <v>358.4</v>
      </c>
      <c r="C273" s="309" t="n">
        <v>358.4</v>
      </c>
      <c r="D273" s="309" t="inlineStr"/>
      <c r="E273" s="309" t="inlineStr"/>
      <c r="F273" s="309" t="inlineStr"/>
      <c r="G273" s="309" t="inlineStr"/>
      <c r="H273" s="309" t="inlineStr"/>
    </row>
    <row r="274">
      <c r="A274" s="621" t="n">
        <v>272</v>
      </c>
      <c r="B274" s="309" t="n">
        <v>615</v>
      </c>
      <c r="C274" s="309" t="n">
        <v>615</v>
      </c>
      <c r="D274" s="309" t="inlineStr"/>
      <c r="E274" s="309" t="inlineStr"/>
      <c r="F274" s="309" t="inlineStr"/>
      <c r="G274" s="309" t="inlineStr"/>
      <c r="H274" s="309" t="inlineStr"/>
    </row>
    <row r="275">
      <c r="A275" s="621" t="n">
        <v>273</v>
      </c>
      <c r="B275" s="309" t="n">
        <v>464</v>
      </c>
      <c r="C275" s="309" t="n">
        <v>464</v>
      </c>
      <c r="D275" s="309" t="inlineStr"/>
      <c r="E275" s="309" t="inlineStr"/>
      <c r="F275" s="309" t="inlineStr"/>
      <c r="G275" s="309" t="inlineStr"/>
      <c r="H275" s="309" t="inlineStr"/>
    </row>
    <row r="276">
      <c r="A276" s="621" t="n">
        <v>274</v>
      </c>
      <c r="B276" s="309" t="n">
        <v>390</v>
      </c>
      <c r="C276" s="309" t="n">
        <v>390</v>
      </c>
      <c r="D276" s="309" t="inlineStr"/>
      <c r="E276" s="309" t="inlineStr"/>
      <c r="F276" s="309" t="inlineStr"/>
      <c r="G276" s="309" t="inlineStr"/>
      <c r="H276" s="309" t="inlineStr"/>
    </row>
    <row r="277">
      <c r="A277" s="621" t="n">
        <v>275</v>
      </c>
      <c r="B277" s="309" t="n">
        <v>344</v>
      </c>
      <c r="C277" s="309" t="n">
        <v>344</v>
      </c>
      <c r="D277" s="309" t="inlineStr"/>
      <c r="E277" s="309" t="inlineStr"/>
      <c r="F277" s="309" t="inlineStr"/>
      <c r="G277" s="309" t="inlineStr"/>
      <c r="H277" s="309" t="inlineStr"/>
    </row>
    <row r="278">
      <c r="A278" s="621" t="n">
        <v>276</v>
      </c>
      <c r="B278" s="309" t="n">
        <v>348</v>
      </c>
      <c r="C278" s="309" t="n">
        <v>348</v>
      </c>
      <c r="D278" s="309" t="inlineStr"/>
      <c r="E278" s="309" t="inlineStr"/>
      <c r="F278" s="309" t="inlineStr"/>
      <c r="G278" s="309" t="inlineStr"/>
      <c r="H278" s="309" t="inlineStr"/>
    </row>
    <row r="279">
      <c r="A279" s="621" t="n">
        <v>277</v>
      </c>
      <c r="B279" s="309" t="n">
        <v>354</v>
      </c>
      <c r="C279" s="309" t="n">
        <v>354</v>
      </c>
      <c r="D279" s="309" t="inlineStr"/>
      <c r="E279" s="309" t="inlineStr"/>
      <c r="F279" s="309" t="inlineStr"/>
      <c r="G279" s="309" t="inlineStr"/>
      <c r="H279" s="309" t="inlineStr"/>
    </row>
    <row r="280">
      <c r="A280" s="621" t="n">
        <v>278</v>
      </c>
      <c r="B280" s="309" t="inlineStr"/>
      <c r="C280" s="309" t="n">
        <v>385.8844021550198</v>
      </c>
      <c r="D280" s="309" t="inlineStr">
        <is>
          <t>{'Cu', 'aust_temp', 'ausf_czas', 'Mo', 'aust_czas', 'Ni', 'grubosc', 'Mn'}</t>
        </is>
      </c>
      <c r="E280" s="309" t="n">
        <v>18</v>
      </c>
      <c r="F280" s="309" t="inlineStr">
        <is>
          <t>['Rp02', 'Rm', 'ausf_temp']</t>
        </is>
      </c>
      <c r="G280" s="309" t="inlineStr">
        <is>
          <t>[0.8212062008962726, 0.8337611635328203, -0.7727228012158646]</t>
        </is>
      </c>
      <c r="H280" s="309" t="inlineStr">
        <is>
          <t>[277.2, 408.6]</t>
        </is>
      </c>
    </row>
    <row r="281">
      <c r="A281" s="621" t="n">
        <v>279</v>
      </c>
      <c r="B281" s="309" t="inlineStr"/>
      <c r="C281" s="309" t="n">
        <v>385.8844021550197</v>
      </c>
      <c r="D281" s="309" t="inlineStr">
        <is>
          <t>{'Cu', 'aust_temp', 'ausf_czas', 'Mo', 'aust_czas', 'Ni', 'grubosc', 'Mn'}</t>
        </is>
      </c>
      <c r="E281" s="309" t="n">
        <v>18</v>
      </c>
      <c r="F281" s="309" t="inlineStr">
        <is>
          <t>['Rp02', 'Rm', 'ausf_temp']</t>
        </is>
      </c>
      <c r="G281" s="309" t="inlineStr">
        <is>
          <t>[0.8212062008962723, 0.8337611635328203, -0.7727228012158646]</t>
        </is>
      </c>
      <c r="H281" s="309" t="inlineStr">
        <is>
          <t>[277.2, 408.6]</t>
        </is>
      </c>
    </row>
    <row r="282">
      <c r="A282" s="621" t="n">
        <v>280</v>
      </c>
      <c r="B282" s="309" t="inlineStr"/>
      <c r="C282" s="309" t="n">
        <v>381.5685097446348</v>
      </c>
      <c r="D282" s="309" t="inlineStr">
        <is>
          <t>{'Cu', 'aust_temp', 'ausf_czas', 'Mo', 'aust_czas', 'Ni', 'grubosc', 'Mn'}</t>
        </is>
      </c>
      <c r="E282" s="309" t="n">
        <v>18</v>
      </c>
      <c r="F282" s="309" t="inlineStr">
        <is>
          <t>['Rp02', 'Rm', 'ausf_temp']</t>
        </is>
      </c>
      <c r="G282" s="309" t="inlineStr">
        <is>
          <t>[0.920707462188467, 0.8999590237874301, -0.9807440736014031]</t>
        </is>
      </c>
      <c r="H282" s="309" t="inlineStr">
        <is>
          <t>[277.2, 380.94522058823526]</t>
        </is>
      </c>
    </row>
    <row r="283">
      <c r="A283" s="621" t="n">
        <v>281</v>
      </c>
      <c r="B283" s="309" t="n">
        <v>380.8555555555556</v>
      </c>
      <c r="C283" s="309" t="n">
        <v>380.8555555555556</v>
      </c>
      <c r="D283" s="309" t="inlineStr"/>
      <c r="E283" s="309" t="inlineStr"/>
      <c r="F283" s="309" t="inlineStr"/>
      <c r="G283" s="309" t="inlineStr"/>
      <c r="H283" s="309" t="inlineStr"/>
    </row>
    <row r="284">
      <c r="A284" s="621" t="n">
        <v>282</v>
      </c>
      <c r="B284" s="309" t="inlineStr"/>
      <c r="C284" s="309" t="n">
        <v>398.4691216370441</v>
      </c>
      <c r="D284" s="309" t="inlineStr">
        <is>
          <t>{'Cu', 'aust_temp', 'ausf_czas', 'Mo', 'aust_czas', 'Ni', 'grubosc', 'Mn'}</t>
        </is>
      </c>
      <c r="E284" s="309" t="n">
        <v>16</v>
      </c>
      <c r="F284" s="309" t="inlineStr">
        <is>
          <t>['Rp02', 'Rm', 'ausf_temp']</t>
        </is>
      </c>
      <c r="G284" s="309" t="inlineStr">
        <is>
          <t>[0.8982519306389093, 0.9000266547586914, -0.8826266747586774]</t>
        </is>
      </c>
      <c r="H284" s="309" t="inlineStr">
        <is>
          <t>[294.013725490196, 462.533333333333]</t>
        </is>
      </c>
    </row>
    <row r="285">
      <c r="A285" s="621" t="n">
        <v>283</v>
      </c>
      <c r="B285" s="309" t="inlineStr"/>
      <c r="C285" s="309" t="n">
        <v>396.8766920894054</v>
      </c>
      <c r="D285" s="309" t="inlineStr">
        <is>
          <t>{'Cu', 'aust_temp', 'ausf_czas', 'Mo', 'aust_czas', 'Ni', 'grubosc', 'Mn'}</t>
        </is>
      </c>
      <c r="E285" s="309" t="n">
        <v>17</v>
      </c>
      <c r="F285" s="309" t="inlineStr">
        <is>
          <t>['Rp02', 'Rm', 'ausf_temp']</t>
        </is>
      </c>
      <c r="G285" s="309" t="inlineStr">
        <is>
          <t>[0.8727713809155532, 0.871813448090848, -0.8754054114496983]</t>
        </is>
      </c>
      <c r="H285" s="309" t="inlineStr">
        <is>
          <t>[294.013725490196, 462.533333333333]</t>
        </is>
      </c>
    </row>
    <row r="286">
      <c r="A286" s="621" t="n">
        <v>284</v>
      </c>
      <c r="B286" s="309" t="inlineStr"/>
      <c r="C286" s="309" t="n">
        <v>384.0380584325883</v>
      </c>
      <c r="D286" s="309" t="inlineStr">
        <is>
          <t>{'Cu', 'aust_temp', 'ausf_czas', 'Mo', 'aust_czas', 'Ni', 'grubosc', 'Mn'}</t>
        </is>
      </c>
      <c r="E286" s="309" t="n">
        <v>16</v>
      </c>
      <c r="F286" s="309" t="inlineStr">
        <is>
          <t>['Rp02', 'Rm']</t>
        </is>
      </c>
      <c r="G286" s="309" t="inlineStr">
        <is>
          <t>[0.7633378561045306, 0.7587186063120284]</t>
        </is>
      </c>
      <c r="H286" s="309" t="inlineStr">
        <is>
          <t>[294.013725490196, 415.8]</t>
        </is>
      </c>
    </row>
    <row r="287">
      <c r="A287" s="621" t="n">
        <v>285</v>
      </c>
      <c r="B287" s="309" t="inlineStr"/>
      <c r="C287" s="309" t="n">
        <v>364.9474426840869</v>
      </c>
      <c r="D287" s="309" t="inlineStr">
        <is>
          <t>{'Cu', 'aust_temp', 'ausf_czas', 'Mo', 'aust_czas', 'Ni', 'grubosc', 'Mn'}</t>
        </is>
      </c>
      <c r="E287" s="309" t="n">
        <v>18</v>
      </c>
      <c r="F287" s="309" t="inlineStr">
        <is>
          <t>['Rp02', 'Rm', 'ausf_temp']</t>
        </is>
      </c>
      <c r="G287" s="309" t="inlineStr">
        <is>
          <t>[0.8212062008962726, 0.8337611635328203, -0.7727228012158646]</t>
        </is>
      </c>
      <c r="H287" s="309" t="inlineStr">
        <is>
          <t>[277.2, 408.6]</t>
        </is>
      </c>
    </row>
    <row r="288">
      <c r="A288" s="621" t="n">
        <v>286</v>
      </c>
      <c r="B288" s="309" t="inlineStr"/>
      <c r="C288" s="309" t="n">
        <v>364.9474426840868</v>
      </c>
      <c r="D288" s="309" t="inlineStr">
        <is>
          <t>{'Cu', 'aust_temp', 'ausf_czas', 'Mo', 'aust_czas', 'Ni', 'grubosc', 'Mn'}</t>
        </is>
      </c>
      <c r="E288" s="309" t="n">
        <v>18</v>
      </c>
      <c r="F288" s="309" t="inlineStr">
        <is>
          <t>['Rp02', 'Rm', 'ausf_temp']</t>
        </is>
      </c>
      <c r="G288" s="309" t="inlineStr">
        <is>
          <t>[0.8212062008962723, 0.8337611635328203, -0.7727228012158646]</t>
        </is>
      </c>
      <c r="H288" s="309" t="inlineStr">
        <is>
          <t>[277.2, 408.6]</t>
        </is>
      </c>
    </row>
    <row r="289">
      <c r="A289" s="621" t="n">
        <v>287</v>
      </c>
      <c r="B289" s="309" t="inlineStr"/>
      <c r="C289" s="309" t="n">
        <v>358.375390554544</v>
      </c>
      <c r="D289" s="309" t="inlineStr">
        <is>
          <t>{'Cu', 'aust_temp', 'ausf_czas', 'Mo', 'aust_czas', 'Ni', 'grubosc', 'Mn'}</t>
        </is>
      </c>
      <c r="E289" s="309" t="n">
        <v>18</v>
      </c>
      <c r="F289" s="309" t="inlineStr">
        <is>
          <t>['Rp02', 'Rm', 'ausf_temp']</t>
        </is>
      </c>
      <c r="G289" s="309" t="inlineStr">
        <is>
          <t>[0.920707462188467, 0.8999590237874301, -0.9807440736014031]</t>
        </is>
      </c>
      <c r="H289" s="309" t="inlineStr">
        <is>
          <t>[277.2, 380.94522058823526]</t>
        </is>
      </c>
    </row>
    <row r="290">
      <c r="A290" s="621" t="n">
        <v>288</v>
      </c>
      <c r="B290" s="309" t="n">
        <v>359.1450980392157</v>
      </c>
      <c r="C290" s="309" t="n">
        <v>359.1450980392157</v>
      </c>
      <c r="D290" s="309" t="inlineStr"/>
      <c r="E290" s="309" t="inlineStr"/>
      <c r="F290" s="309" t="inlineStr"/>
      <c r="G290" s="309" t="inlineStr"/>
      <c r="H290" s="309" t="inlineStr"/>
    </row>
    <row r="291">
      <c r="A291" s="621" t="n">
        <v>289</v>
      </c>
      <c r="B291" s="309" t="inlineStr"/>
      <c r="C291" s="309" t="n">
        <v>371.267728989898</v>
      </c>
      <c r="D291" s="309" t="inlineStr">
        <is>
          <t>{'Cu', 'aust_temp', 'ausf_czas', 'Mo', 'aust_czas', 'Ni', 'grubosc', 'Mn'}</t>
        </is>
      </c>
      <c r="E291" s="309" t="n">
        <v>16</v>
      </c>
      <c r="F291" s="309" t="inlineStr">
        <is>
          <t>['Rp02', 'Rm', 'ausf_temp']</t>
        </is>
      </c>
      <c r="G291" s="309" t="inlineStr">
        <is>
          <t>[0.8982519306389093, 0.9000266547586914, -0.8826266747586774]</t>
        </is>
      </c>
      <c r="H291" s="309" t="inlineStr">
        <is>
          <t>[294.013725490196, 462.533333333333]</t>
        </is>
      </c>
    </row>
    <row r="292">
      <c r="A292" s="621" t="n">
        <v>290</v>
      </c>
      <c r="B292" s="309" t="inlineStr"/>
      <c r="C292" s="309" t="n">
        <v>369.3276573855404</v>
      </c>
      <c r="D292" s="309" t="inlineStr">
        <is>
          <t>{'Cu', 'aust_temp', 'ausf_czas', 'Mo', 'aust_czas', 'Ni', 'grubosc', 'Mn'}</t>
        </is>
      </c>
      <c r="E292" s="309" t="n">
        <v>17</v>
      </c>
      <c r="F292" s="309" t="inlineStr">
        <is>
          <t>['Rp02', 'Rm', 'ausf_temp']</t>
        </is>
      </c>
      <c r="G292" s="309" t="inlineStr">
        <is>
          <t>[0.8727713809155532, 0.871813448090848, -0.8754054114496983]</t>
        </is>
      </c>
      <c r="H292" s="309" t="inlineStr">
        <is>
          <t>[294.013725490196, 462.533333333333]</t>
        </is>
      </c>
    </row>
    <row r="293">
      <c r="A293" s="621" t="n">
        <v>291</v>
      </c>
      <c r="B293" s="309" t="inlineStr"/>
      <c r="C293" s="309" t="n">
        <v>365.0174485674354</v>
      </c>
      <c r="D293" s="309" t="inlineStr">
        <is>
          <t>{'Cu', 'aust_temp', 'ausf_czas', 'Mo', 'aust_czas', 'Ni', 'grubosc', 'Mn'}</t>
        </is>
      </c>
      <c r="E293" s="309" t="n">
        <v>16</v>
      </c>
      <c r="F293" s="309" t="inlineStr">
        <is>
          <t>['Rp02', 'Rm']</t>
        </is>
      </c>
      <c r="G293" s="309" t="inlineStr">
        <is>
          <t>[0.7633378561045306, 0.7587186063120284]</t>
        </is>
      </c>
      <c r="H293" s="309" t="inlineStr">
        <is>
          <t>[294.013725490196, 415.8]</t>
        </is>
      </c>
    </row>
    <row r="294">
      <c r="A294" s="621" t="n">
        <v>292</v>
      </c>
      <c r="B294" s="309" t="inlineStr"/>
      <c r="C294" s="309" t="n">
        <v>344.010483213154</v>
      </c>
      <c r="D294" s="309" t="inlineStr">
        <is>
          <t>{'Cu', 'aust_temp', 'ausf_czas', 'Mo', 'aust_czas', 'Ni', 'grubosc', 'Mn'}</t>
        </is>
      </c>
      <c r="E294" s="309" t="n">
        <v>18</v>
      </c>
      <c r="F294" s="309" t="inlineStr">
        <is>
          <t>['Rp02', 'Rm', 'ausf_temp']</t>
        </is>
      </c>
      <c r="G294" s="309" t="inlineStr">
        <is>
          <t>[0.8212062008962726, 0.8337611635328203, -0.7727228012158646]</t>
        </is>
      </c>
      <c r="H294" s="309" t="inlineStr">
        <is>
          <t>[277.2, 408.6]</t>
        </is>
      </c>
    </row>
    <row r="295">
      <c r="A295" s="621" t="n">
        <v>293</v>
      </c>
      <c r="B295" s="309" t="inlineStr"/>
      <c r="C295" s="309" t="n">
        <v>344.0104832131539</v>
      </c>
      <c r="D295" s="309" t="inlineStr">
        <is>
          <t>{'Cu', 'aust_temp', 'ausf_czas', 'Mo', 'aust_czas', 'Ni', 'grubosc', 'Mn'}</t>
        </is>
      </c>
      <c r="E295" s="309" t="n">
        <v>18</v>
      </c>
      <c r="F295" s="309" t="inlineStr">
        <is>
          <t>['Rp02', 'Rm', 'ausf_temp']</t>
        </is>
      </c>
      <c r="G295" s="309" t="inlineStr">
        <is>
          <t>[0.8212062008962723, 0.8337611635328203, -0.7727228012158646]</t>
        </is>
      </c>
      <c r="H295" s="309" t="inlineStr">
        <is>
          <t>[277.2, 408.6]</t>
        </is>
      </c>
    </row>
    <row r="296">
      <c r="A296" s="621" t="n">
        <v>294</v>
      </c>
      <c r="B296" s="309" t="inlineStr"/>
      <c r="C296" s="309" t="n">
        <v>335.1822713644531</v>
      </c>
      <c r="D296" s="309" t="inlineStr">
        <is>
          <t>{'Cu', 'aust_temp', 'ausf_czas', 'Mo', 'aust_czas', 'Ni', 'grubosc', 'Mn'}</t>
        </is>
      </c>
      <c r="E296" s="309" t="n">
        <v>18</v>
      </c>
      <c r="F296" s="309" t="inlineStr">
        <is>
          <t>['Rp02', 'Rm', 'ausf_temp']</t>
        </is>
      </c>
      <c r="G296" s="309" t="inlineStr">
        <is>
          <t>[0.920707462188467, 0.8999590237874301, -0.9807440736014031]</t>
        </is>
      </c>
      <c r="H296" s="309" t="inlineStr">
        <is>
          <t>[277.2, 380.94522058823526]</t>
        </is>
      </c>
    </row>
    <row r="297">
      <c r="A297" s="621" t="n">
        <v>295</v>
      </c>
      <c r="B297" s="309" t="n">
        <v>337.4346405228758</v>
      </c>
      <c r="C297" s="309" t="n">
        <v>337.4346405228758</v>
      </c>
      <c r="D297" s="309" t="inlineStr"/>
      <c r="E297" s="309" t="inlineStr"/>
      <c r="F297" s="309" t="inlineStr"/>
      <c r="G297" s="309" t="inlineStr"/>
      <c r="H297" s="309" t="inlineStr"/>
    </row>
    <row r="298">
      <c r="A298" s="621" t="n">
        <v>296</v>
      </c>
      <c r="B298" s="309" t="n">
        <v>336</v>
      </c>
      <c r="C298" s="309" t="n">
        <v>336</v>
      </c>
      <c r="D298" s="309" t="inlineStr"/>
      <c r="E298" s="309" t="inlineStr"/>
      <c r="F298" s="309" t="inlineStr"/>
      <c r="G298" s="309" t="inlineStr"/>
      <c r="H298" s="309" t="inlineStr"/>
    </row>
    <row r="299">
      <c r="A299" s="621" t="n">
        <v>297</v>
      </c>
      <c r="B299" s="309" t="inlineStr"/>
      <c r="C299" s="309" t="n">
        <v>341.7786226816755</v>
      </c>
      <c r="D299" s="309" t="inlineStr">
        <is>
          <t>{'Cu', 'aust_temp', 'ausf_czas', 'Mo', 'aust_czas', 'Ni', 'grubosc', 'Mn'}</t>
        </is>
      </c>
      <c r="E299" s="309" t="n">
        <v>17</v>
      </c>
      <c r="F299" s="309" t="inlineStr">
        <is>
          <t>['Rp02', 'Rm', 'ausf_temp']</t>
        </is>
      </c>
      <c r="G299" s="309" t="inlineStr">
        <is>
          <t>[0.8727713809155532, 0.871813448090848, -0.8754054114496983]</t>
        </is>
      </c>
      <c r="H299" s="309" t="inlineStr">
        <is>
          <t>[294.013725490196, 462.533333333333]</t>
        </is>
      </c>
    </row>
    <row r="300">
      <c r="A300" s="621" t="n">
        <v>298</v>
      </c>
      <c r="B300" s="309" t="inlineStr"/>
      <c r="C300" s="309" t="n">
        <v>345.9968387022824</v>
      </c>
      <c r="D300" s="309" t="inlineStr">
        <is>
          <t>{'Cu', 'aust_temp', 'ausf_czas', 'Mo', 'aust_czas', 'Ni', 'grubosc', 'Mn'}</t>
        </is>
      </c>
      <c r="E300" s="309" t="n">
        <v>16</v>
      </c>
      <c r="F300" s="309" t="inlineStr">
        <is>
          <t>['Rp02', 'Rm']</t>
        </is>
      </c>
      <c r="G300" s="309" t="inlineStr">
        <is>
          <t>[0.7633378561045306, 0.7587186063120284]</t>
        </is>
      </c>
      <c r="H300" s="309" t="inlineStr">
        <is>
          <t>[294.013725490196, 415.8]</t>
        </is>
      </c>
    </row>
    <row r="301">
      <c r="A301" s="621" t="n">
        <v>299</v>
      </c>
      <c r="B301" s="309" t="inlineStr"/>
      <c r="C301" s="309" t="n">
        <v>323.0735237422211</v>
      </c>
      <c r="D301" s="309" t="inlineStr">
        <is>
          <t>{'Cu', 'aust_temp', 'ausf_czas', 'Mo', 'aust_czas', 'Ni', 'grubosc', 'Mn'}</t>
        </is>
      </c>
      <c r="E301" s="309" t="n">
        <v>18</v>
      </c>
      <c r="F301" s="309" t="inlineStr">
        <is>
          <t>['Rp02', 'Rm', 'ausf_temp']</t>
        </is>
      </c>
      <c r="G301" s="309" t="inlineStr">
        <is>
          <t>[0.8212062008962726, 0.8337611635328203, -0.7727228012158646]</t>
        </is>
      </c>
      <c r="H301" s="309" t="inlineStr">
        <is>
          <t>[277.2, 408.6]</t>
        </is>
      </c>
    </row>
    <row r="302">
      <c r="A302" s="621" t="n">
        <v>300</v>
      </c>
      <c r="B302" s="309" t="inlineStr"/>
      <c r="C302" s="309" t="n">
        <v>323.073523742221</v>
      </c>
      <c r="D302" s="309" t="inlineStr">
        <is>
          <t>{'Cu', 'aust_temp', 'ausf_czas', 'Mo', 'aust_czas', 'Ni', 'grubosc', 'Mn'}</t>
        </is>
      </c>
      <c r="E302" s="309" t="n">
        <v>18</v>
      </c>
      <c r="F302" s="309" t="inlineStr">
        <is>
          <t>['Rp02', 'Rm', 'ausf_temp']</t>
        </is>
      </c>
      <c r="G302" s="309" t="inlineStr">
        <is>
          <t>[0.8212062008962723, 0.8337611635328203, -0.7727228012158646]</t>
        </is>
      </c>
      <c r="H302" s="309" t="inlineStr">
        <is>
          <t>[277.2, 408.6]</t>
        </is>
      </c>
    </row>
    <row r="303">
      <c r="A303" s="621" t="n">
        <v>301</v>
      </c>
      <c r="B303" s="309" t="inlineStr"/>
      <c r="C303" s="309" t="n">
        <v>311.9891521743622</v>
      </c>
      <c r="D303" s="309" t="inlineStr">
        <is>
          <t>{'Cu', 'aust_temp', 'ausf_czas', 'Mo', 'aust_czas', 'Ni', 'grubosc', 'Mn'}</t>
        </is>
      </c>
      <c r="E303" s="309" t="n">
        <v>18</v>
      </c>
      <c r="F303" s="309" t="inlineStr">
        <is>
          <t>['Rp02', 'Rm', 'ausf_temp']</t>
        </is>
      </c>
      <c r="G303" s="309" t="inlineStr">
        <is>
          <t>[0.920707462188467, 0.8999590237874301, -0.9807440736014031]</t>
        </is>
      </c>
      <c r="H303" s="309" t="inlineStr">
        <is>
          <t>[277.2, 380.94522058823526]</t>
        </is>
      </c>
    </row>
    <row r="304">
      <c r="A304" s="621" t="n">
        <v>302</v>
      </c>
      <c r="B304" s="309" t="n">
        <v>315.7241830065359</v>
      </c>
      <c r="C304" s="309" t="n">
        <v>315.7241830065359</v>
      </c>
      <c r="D304" s="309" t="inlineStr"/>
      <c r="E304" s="309" t="inlineStr"/>
      <c r="F304" s="309" t="inlineStr"/>
      <c r="G304" s="309" t="inlineStr"/>
      <c r="H304" s="309" t="inlineStr"/>
    </row>
    <row r="305">
      <c r="A305" s="621" t="n">
        <v>303</v>
      </c>
      <c r="B305" s="309" t="inlineStr"/>
      <c r="C305" s="309" t="n">
        <v>316.864943695606</v>
      </c>
      <c r="D305" s="309" t="inlineStr">
        <is>
          <t>{'Cu', 'aust_temp', 'ausf_czas', 'Mo', 'aust_czas', 'Ni', 'grubosc', 'Mn'}</t>
        </is>
      </c>
      <c r="E305" s="309" t="n">
        <v>16</v>
      </c>
      <c r="F305" s="309" t="inlineStr">
        <is>
          <t>['Rp02', 'Rm', 'ausf_temp']</t>
        </is>
      </c>
      <c r="G305" s="309" t="inlineStr">
        <is>
          <t>[0.8982519306389093, 0.9000266547586914, -0.8826266747586774]</t>
        </is>
      </c>
      <c r="H305" s="309" t="inlineStr">
        <is>
          <t>[294.013725490196, 462.533333333333]</t>
        </is>
      </c>
    </row>
    <row r="306">
      <c r="A306" s="621" t="n">
        <v>304</v>
      </c>
      <c r="B306" s="309" t="inlineStr"/>
      <c r="C306" s="309" t="n">
        <v>314.2295879778106</v>
      </c>
      <c r="D306" s="309" t="inlineStr">
        <is>
          <t>{'Cu', 'aust_temp', 'ausf_czas', 'Mo', 'aust_czas', 'Ni', 'grubosc', 'Mn'}</t>
        </is>
      </c>
      <c r="E306" s="309" t="n">
        <v>17</v>
      </c>
      <c r="F306" s="309" t="inlineStr">
        <is>
          <t>['Rp02', 'Rm', 'ausf_temp']</t>
        </is>
      </c>
      <c r="G306" s="309" t="inlineStr">
        <is>
          <t>[0.8727713809155532, 0.871813448090848, -0.8754054114496983]</t>
        </is>
      </c>
      <c r="H306" s="309" t="inlineStr">
        <is>
          <t>[294.013725490196, 462.533333333333]</t>
        </is>
      </c>
    </row>
    <row r="307">
      <c r="A307" s="621" t="n">
        <v>305</v>
      </c>
      <c r="B307" s="309" t="inlineStr"/>
      <c r="C307" s="309" t="n">
        <v>326.9762288371294</v>
      </c>
      <c r="D307" s="309" t="inlineStr">
        <is>
          <t>{'Cu', 'aust_temp', 'ausf_czas', 'Mo', 'aust_czas', 'Ni', 'grubosc', 'Mn'}</t>
        </is>
      </c>
      <c r="E307" s="309" t="n">
        <v>16</v>
      </c>
      <c r="F307" s="309" t="inlineStr">
        <is>
          <t>['Rp02', 'Rm']</t>
        </is>
      </c>
      <c r="G307" s="309" t="inlineStr">
        <is>
          <t>[0.7633378561045306, 0.7587186063120284]</t>
        </is>
      </c>
      <c r="H307" s="309" t="inlineStr">
        <is>
          <t>[294.013725490196, 415.8]</t>
        </is>
      </c>
    </row>
    <row r="308">
      <c r="A308" s="621" t="n">
        <v>306</v>
      </c>
      <c r="B308" s="309" t="inlineStr"/>
      <c r="C308" s="309" t="n">
        <v>302.1365642712882</v>
      </c>
      <c r="D308" s="309" t="inlineStr">
        <is>
          <t>{'Cu', 'aust_temp', 'ausf_czas', 'Mo', 'aust_czas', 'Ni', 'grubosc', 'Mn'}</t>
        </is>
      </c>
      <c r="E308" s="309" t="n">
        <v>18</v>
      </c>
      <c r="F308" s="309" t="inlineStr">
        <is>
          <t>['Rp02', 'Rm', 'ausf_temp']</t>
        </is>
      </c>
      <c r="G308" s="309" t="inlineStr">
        <is>
          <t>[0.8212062008962726, 0.8337611635328203, -0.7727228012158646]</t>
        </is>
      </c>
      <c r="H308" s="309" t="inlineStr">
        <is>
          <t>[277.2, 408.6]</t>
        </is>
      </c>
    </row>
    <row r="309">
      <c r="A309" s="621" t="n">
        <v>307</v>
      </c>
      <c r="B309" s="309" t="inlineStr"/>
      <c r="C309" s="309" t="n">
        <v>302.1365642712881</v>
      </c>
      <c r="D309" s="309" t="inlineStr">
        <is>
          <t>{'Cu', 'aust_temp', 'ausf_czas', 'Mo', 'aust_czas', 'Ni', 'grubosc', 'Mn'}</t>
        </is>
      </c>
      <c r="E309" s="309" t="n">
        <v>18</v>
      </c>
      <c r="F309" s="309" t="inlineStr">
        <is>
          <t>['Rp02', 'Rm', 'ausf_temp']</t>
        </is>
      </c>
      <c r="G309" s="309" t="inlineStr">
        <is>
          <t>[0.8212062008962723, 0.8337611635328203, -0.7727228012158646]</t>
        </is>
      </c>
      <c r="H309" s="309" t="inlineStr">
        <is>
          <t>[277.2, 408.6]</t>
        </is>
      </c>
    </row>
    <row r="310">
      <c r="A310" s="621" t="n">
        <v>308</v>
      </c>
      <c r="B310" s="309" t="inlineStr"/>
      <c r="C310" s="309" t="n">
        <v>288.7960329842713</v>
      </c>
      <c r="D310" s="309" t="inlineStr">
        <is>
          <t>{'Cu', 'aust_temp', 'ausf_czas', 'Mo', 'aust_czas', 'Ni', 'grubosc', 'Mn'}</t>
        </is>
      </c>
      <c r="E310" s="309" t="n">
        <v>18</v>
      </c>
      <c r="F310" s="309" t="inlineStr">
        <is>
          <t>['Rp02', 'Rm', 'ausf_temp']</t>
        </is>
      </c>
      <c r="G310" s="309" t="inlineStr">
        <is>
          <t>[0.920707462188467, 0.8999590237874301, -0.9807440736014031]</t>
        </is>
      </c>
      <c r="H310" s="309" t="inlineStr">
        <is>
          <t>[277.2, 380.94522058823526]</t>
        </is>
      </c>
    </row>
    <row r="311">
      <c r="A311" s="621" t="n">
        <v>309</v>
      </c>
      <c r="B311" s="309" t="n">
        <v>294.013725490196</v>
      </c>
      <c r="C311" s="309" t="n">
        <v>294.013725490196</v>
      </c>
      <c r="D311" s="309" t="inlineStr"/>
      <c r="E311" s="309" t="inlineStr"/>
      <c r="F311" s="309" t="inlineStr"/>
      <c r="G311" s="309" t="inlineStr"/>
      <c r="H311" s="309" t="inlineStr"/>
    </row>
    <row r="312">
      <c r="A312" s="621" t="n">
        <v>310</v>
      </c>
      <c r="B312" s="309" t="inlineStr"/>
      <c r="C312" s="309" t="n">
        <v>289.66355104846</v>
      </c>
      <c r="D312" s="309" t="inlineStr">
        <is>
          <t>{'Cu', 'aust_temp', 'ausf_czas', 'Mo', 'aust_czas', 'Ni', 'grubosc', 'Mn'}</t>
        </is>
      </c>
      <c r="E312" s="309" t="n">
        <v>16</v>
      </c>
      <c r="F312" s="309" t="inlineStr">
        <is>
          <t>['Rp02', 'Rm', 'ausf_temp']</t>
        </is>
      </c>
      <c r="G312" s="309" t="inlineStr">
        <is>
          <t>[0.8982519306389093, 0.9000266547586914, -0.8826266747586774]</t>
        </is>
      </c>
      <c r="H312" s="309" t="inlineStr">
        <is>
          <t>[294.013725490196, 462.533333333333]</t>
        </is>
      </c>
    </row>
    <row r="313">
      <c r="A313" s="621" t="n">
        <v>311</v>
      </c>
      <c r="B313" s="309" t="inlineStr"/>
      <c r="C313" s="309" t="n">
        <v>286.6805532739457</v>
      </c>
      <c r="D313" s="309" t="inlineStr">
        <is>
          <t>{'Cu', 'aust_temp', 'ausf_czas', 'Mo', 'aust_czas', 'Ni', 'grubosc', 'Mn'}</t>
        </is>
      </c>
      <c r="E313" s="309" t="n">
        <v>17</v>
      </c>
      <c r="F313" s="309" t="inlineStr">
        <is>
          <t>['Rp02', 'Rm', 'ausf_temp']</t>
        </is>
      </c>
      <c r="G313" s="309" t="inlineStr">
        <is>
          <t>[0.8727713809155532, 0.871813448090848, -0.8754054114496983]</t>
        </is>
      </c>
      <c r="H313" s="309" t="inlineStr">
        <is>
          <t>[294.013725490196, 462.533333333333]</t>
        </is>
      </c>
    </row>
    <row r="314">
      <c r="A314" s="621" t="n">
        <v>312</v>
      </c>
      <c r="B314" s="309" t="inlineStr"/>
      <c r="C314" s="309" t="n">
        <v>307.9556189719765</v>
      </c>
      <c r="D314" s="309" t="inlineStr">
        <is>
          <t>{'Cu', 'aust_temp', 'ausf_czas', 'Mo', 'aust_czas', 'Ni', 'grubosc', 'Mn'}</t>
        </is>
      </c>
      <c r="E314" s="309" t="n">
        <v>16</v>
      </c>
      <c r="F314" s="309" t="inlineStr">
        <is>
          <t>['Rp02', 'Rm']</t>
        </is>
      </c>
      <c r="G314" s="309" t="inlineStr">
        <is>
          <t>[0.7633378561045306, 0.7587186063120284]</t>
        </is>
      </c>
      <c r="H314" s="309" t="inlineStr">
        <is>
          <t>[294.013725490196, 415.8]</t>
        </is>
      </c>
    </row>
    <row r="315">
      <c r="A315" s="621" t="n">
        <v>313</v>
      </c>
      <c r="B315" s="309" t="inlineStr"/>
      <c r="C315" s="309" t="n">
        <v>379.01415642911</v>
      </c>
      <c r="D315" s="309" t="inlineStr">
        <is>
          <t>{'Cu', 'aust_temp', 'ausf_czas', 'Mo', 'aust_czas', 'Ni', 'grubosc', 'Mn'}</t>
        </is>
      </c>
      <c r="E315" s="309" t="n">
        <v>17</v>
      </c>
      <c r="F315" s="309" t="inlineStr">
        <is>
          <t>['Rp02', 'Rm', 'ausf_temp']</t>
        </is>
      </c>
      <c r="G315" s="309" t="inlineStr">
        <is>
          <t>[0.7174160929267683, 0.7837934910269179, -0.7007857230974794]</t>
        </is>
      </c>
      <c r="H315" s="309" t="inlineStr">
        <is>
          <t>[277.2, 408.6]</t>
        </is>
      </c>
    </row>
    <row r="316">
      <c r="A316" s="621" t="n">
        <v>314</v>
      </c>
      <c r="B316" s="309" t="inlineStr"/>
      <c r="C316" s="309" t="n">
        <v>370.038216234519</v>
      </c>
      <c r="D316" s="309" t="inlineStr">
        <is>
          <t>{'Cu', 'aust_temp', 'ausf_czas', 'Mo', 'aust_czas', 'Ni', 'grubosc', 'Mn'}</t>
        </is>
      </c>
      <c r="E316" s="309" t="n">
        <v>17</v>
      </c>
      <c r="F316" s="309" t="inlineStr">
        <is>
          <t>['Rm']</t>
        </is>
      </c>
      <c r="G316" s="309" t="inlineStr">
        <is>
          <t>[0.7328029475691183]</t>
        </is>
      </c>
      <c r="H316" s="309" t="inlineStr">
        <is>
          <t>[277.2, 408.6]</t>
        </is>
      </c>
    </row>
    <row r="317">
      <c r="A317" s="621" t="n">
        <v>315</v>
      </c>
      <c r="B317" s="309" t="inlineStr"/>
      <c r="C317" s="309" t="n">
        <v>368.5954766540925</v>
      </c>
      <c r="D317" s="309" t="inlineStr">
        <is>
          <t>{'Cu', 'aust_temp', 'ausf_czas', 'Mo', 'aust_czas', 'Ni', 'grubosc', 'Mn'}</t>
        </is>
      </c>
      <c r="E317" s="309" t="n">
        <v>18</v>
      </c>
      <c r="F317" s="309" t="inlineStr">
        <is>
          <t>['Rm']</t>
        </is>
      </c>
      <c r="G317" s="309" t="inlineStr">
        <is>
          <t>[0.7300275564824134]</t>
        </is>
      </c>
      <c r="H317" s="309" t="inlineStr">
        <is>
          <t>[277.2, 408.6]</t>
        </is>
      </c>
    </row>
    <row r="318">
      <c r="A318" s="621" t="n">
        <v>316</v>
      </c>
      <c r="B318" s="309" t="n">
        <v>380.9452205882353</v>
      </c>
      <c r="C318" s="309" t="n">
        <v>380.9452205882353</v>
      </c>
      <c r="D318" s="309" t="inlineStr"/>
      <c r="E318" s="309" t="inlineStr"/>
      <c r="F318" s="309" t="inlineStr"/>
      <c r="G318" s="309" t="inlineStr"/>
      <c r="H318" s="309" t="inlineStr"/>
    </row>
    <row r="319">
      <c r="A319" s="621" t="n">
        <v>317</v>
      </c>
      <c r="B319" s="309" t="n">
        <v>462.533333333333</v>
      </c>
      <c r="C319" s="309" t="n">
        <v>462.533333333333</v>
      </c>
      <c r="D319" s="309" t="inlineStr"/>
      <c r="E319" s="309" t="inlineStr"/>
      <c r="F319" s="309" t="inlineStr"/>
      <c r="G319" s="309" t="inlineStr"/>
      <c r="H319" s="309" t="inlineStr"/>
    </row>
    <row r="320">
      <c r="A320" s="621" t="n">
        <v>318</v>
      </c>
      <c r="B320" s="309" t="inlineStr"/>
      <c r="C320" s="309" t="n">
        <v>396.2241375567274</v>
      </c>
      <c r="D320" s="309" t="inlineStr">
        <is>
          <t>{'Cu', 'aust_temp', 'ausf_czas', 'Mo', 'aust_czas', 'Ni', 'grubosc', 'Mn'}</t>
        </is>
      </c>
      <c r="E320" s="309" t="n">
        <v>15</v>
      </c>
      <c r="F320" s="309" t="inlineStr">
        <is>
          <t>['Rp02', 'Rm']</t>
        </is>
      </c>
      <c r="G320" s="309" t="inlineStr">
        <is>
          <t>[0.7570931563877724, 0.7821085157448162]</t>
        </is>
      </c>
      <c r="H320" s="309" t="inlineStr">
        <is>
          <t>[294.1033905228757, 462.533333333333]</t>
        </is>
      </c>
    </row>
    <row r="321">
      <c r="A321" s="621" t="n">
        <v>319</v>
      </c>
      <c r="B321" s="309" t="inlineStr"/>
      <c r="C321" s="309" t="n">
        <v>396.2241375567274</v>
      </c>
      <c r="D321" s="309" t="inlineStr">
        <is>
          <t>{'Cu', 'aust_temp', 'ausf_czas', 'Mo', 'aust_czas', 'Ni', 'grubosc', 'Mn'}</t>
        </is>
      </c>
      <c r="E321" s="309" t="n">
        <v>15</v>
      </c>
      <c r="F321" s="309" t="inlineStr">
        <is>
          <t>['Rp02', 'Rm']</t>
        </is>
      </c>
      <c r="G321" s="309" t="inlineStr">
        <is>
          <t>[0.7570931563877724, 0.7821085157448162]</t>
        </is>
      </c>
      <c r="H321" s="309" t="inlineStr">
        <is>
          <t>[294.1033905228757, 462.533333333333]</t>
        </is>
      </c>
    </row>
    <row r="322">
      <c r="A322" s="621" t="n">
        <v>320</v>
      </c>
      <c r="B322" s="309" t="inlineStr"/>
      <c r="C322" s="309" t="n">
        <v>360.309408527531</v>
      </c>
      <c r="D322" s="309" t="inlineStr">
        <is>
          <t>{'Cu', 'aust_temp', 'ausf_czas', 'Mo', 'aust_czas', 'Ni', 'grubosc', 'Mn'}</t>
        </is>
      </c>
      <c r="E322" s="309" t="n">
        <v>17</v>
      </c>
      <c r="F322" s="309" t="inlineStr">
        <is>
          <t>['Rp02', 'Rm', 'ausf_temp']</t>
        </is>
      </c>
      <c r="G322" s="309" t="inlineStr">
        <is>
          <t>[0.7174160929267683, 0.7837934910269179, -0.7007857230974794]</t>
        </is>
      </c>
      <c r="H322" s="309" t="inlineStr">
        <is>
          <t>[277.2, 408.6]</t>
        </is>
      </c>
    </row>
    <row r="323">
      <c r="A323" s="621" t="n">
        <v>321</v>
      </c>
      <c r="B323" s="309" t="inlineStr"/>
      <c r="C323" s="309" t="n">
        <v>354.4979355839976</v>
      </c>
      <c r="D323" s="309" t="inlineStr">
        <is>
          <t>{'Cu', 'aust_temp', 'ausf_czas', 'Mo', 'aust_czas', 'Ni', 'grubosc', 'Mn'}</t>
        </is>
      </c>
      <c r="E323" s="309" t="n">
        <v>17</v>
      </c>
      <c r="F323" s="309" t="inlineStr">
        <is>
          <t>['Rm']</t>
        </is>
      </c>
      <c r="G323" s="309" t="inlineStr">
        <is>
          <t>[0.7328029475691183]</t>
        </is>
      </c>
      <c r="H323" s="309" t="inlineStr">
        <is>
          <t>[277.2, 408.6]</t>
        </is>
      </c>
    </row>
    <row r="324">
      <c r="A324" s="621" t="n">
        <v>322</v>
      </c>
      <c r="B324" s="309" t="inlineStr"/>
      <c r="C324" s="309" t="n">
        <v>353.8063231806494</v>
      </c>
      <c r="D324" s="309" t="inlineStr">
        <is>
          <t>{'Cu', 'aust_temp', 'ausf_czas', 'Mo', 'aust_czas', 'Ni', 'grubosc', 'Mn'}</t>
        </is>
      </c>
      <c r="E324" s="309" t="n">
        <v>18</v>
      </c>
      <c r="F324" s="309" t="inlineStr">
        <is>
          <t>['Rm']</t>
        </is>
      </c>
      <c r="G324" s="309" t="inlineStr">
        <is>
          <t>[0.7300275564824134]</t>
        </is>
      </c>
      <c r="H324" s="309" t="inlineStr">
        <is>
          <t>[277.2, 408.6]</t>
        </is>
      </c>
    </row>
    <row r="325">
      <c r="A325" s="621" t="n">
        <v>323</v>
      </c>
      <c r="B325" s="309" t="n">
        <v>359.2347630718954</v>
      </c>
      <c r="C325" s="309" t="n">
        <v>359.2347630718954</v>
      </c>
      <c r="D325" s="309" t="inlineStr"/>
      <c r="E325" s="309" t="inlineStr"/>
      <c r="F325" s="309" t="inlineStr"/>
      <c r="G325" s="309" t="inlineStr"/>
      <c r="H325" s="309" t="inlineStr"/>
    </row>
    <row r="326">
      <c r="A326" s="621" t="n">
        <v>324</v>
      </c>
      <c r="B326" s="309" t="n">
        <v>369</v>
      </c>
      <c r="C326" s="309" t="n">
        <v>369</v>
      </c>
      <c r="D326" s="309" t="inlineStr"/>
      <c r="E326" s="309" t="inlineStr"/>
      <c r="F326" s="309" t="inlineStr"/>
      <c r="G326" s="309" t="inlineStr"/>
      <c r="H326" s="309" t="inlineStr"/>
    </row>
    <row r="327">
      <c r="A327" s="621" t="n">
        <v>325</v>
      </c>
      <c r="B327" s="309" t="inlineStr"/>
      <c r="C327" s="309" t="n">
        <v>375.1762722446177</v>
      </c>
      <c r="D327" s="309" t="inlineStr">
        <is>
          <t>{'Cu', 'aust_temp', 'ausf_czas', 'Mo', 'aust_czas', 'Ni', 'grubosc', 'Mn'}</t>
        </is>
      </c>
      <c r="E327" s="309" t="n">
        <v>15</v>
      </c>
      <c r="F327" s="309" t="inlineStr">
        <is>
          <t>['Rp02', 'Rm']</t>
        </is>
      </c>
      <c r="G327" s="309" t="inlineStr">
        <is>
          <t>[0.7570931563877724, 0.7821085157448162]</t>
        </is>
      </c>
      <c r="H327" s="309" t="inlineStr">
        <is>
          <t>[294.1033905228757, 462.533333333333]</t>
        </is>
      </c>
    </row>
    <row r="328">
      <c r="A328" s="621" t="n">
        <v>326</v>
      </c>
      <c r="B328" s="309" t="inlineStr"/>
      <c r="C328" s="309" t="n">
        <v>375.1762722446177</v>
      </c>
      <c r="D328" s="309" t="inlineStr">
        <is>
          <t>{'Cu', 'aust_temp', 'ausf_czas', 'Mo', 'aust_czas', 'Ni', 'grubosc', 'Mn'}</t>
        </is>
      </c>
      <c r="E328" s="309" t="n">
        <v>15</v>
      </c>
      <c r="F328" s="309" t="inlineStr">
        <is>
          <t>['Rp02', 'Rm']</t>
        </is>
      </c>
      <c r="G328" s="309" t="inlineStr">
        <is>
          <t>[0.7570931563877724, 0.7821085157448162]</t>
        </is>
      </c>
      <c r="H328" s="309" t="inlineStr">
        <is>
          <t>[294.1033905228757, 462.533333333333]</t>
        </is>
      </c>
    </row>
    <row r="329">
      <c r="A329" s="621" t="n">
        <v>327</v>
      </c>
      <c r="B329" s="309" t="inlineStr"/>
      <c r="C329" s="309" t="n">
        <v>341.6046606259519</v>
      </c>
      <c r="D329" s="309" t="inlineStr">
        <is>
          <t>{'Cu', 'aust_temp', 'ausf_czas', 'Mo', 'aust_czas', 'Ni', 'grubosc', 'Mn'}</t>
        </is>
      </c>
      <c r="E329" s="309" t="n">
        <v>17</v>
      </c>
      <c r="F329" s="309" t="inlineStr">
        <is>
          <t>['Rp02', 'Rm', 'ausf_temp']</t>
        </is>
      </c>
      <c r="G329" s="309" t="inlineStr">
        <is>
          <t>[0.7174160929267683, 0.7837934910269179, -0.7007857230974794]</t>
        </is>
      </c>
      <c r="H329" s="309" t="inlineStr">
        <is>
          <t>[277.2, 408.6]</t>
        </is>
      </c>
    </row>
    <row r="330">
      <c r="A330" s="621" t="n">
        <v>328</v>
      </c>
      <c r="B330" s="309" t="n">
        <v>332.444444444444</v>
      </c>
      <c r="C330" s="309" t="n">
        <v>332.444444444444</v>
      </c>
      <c r="D330" s="309" t="inlineStr"/>
      <c r="E330" s="309" t="inlineStr"/>
      <c r="F330" s="309" t="inlineStr"/>
      <c r="G330" s="309" t="inlineStr"/>
      <c r="H330" s="309" t="inlineStr"/>
    </row>
    <row r="331">
      <c r="A331" s="621" t="n">
        <v>329</v>
      </c>
      <c r="B331" s="309" t="n">
        <v>333.333333333333</v>
      </c>
      <c r="C331" s="309" t="n">
        <v>333.333333333333</v>
      </c>
      <c r="D331" s="309" t="inlineStr"/>
      <c r="E331" s="309" t="inlineStr"/>
      <c r="F331" s="309" t="inlineStr"/>
      <c r="G331" s="309" t="inlineStr"/>
      <c r="H331" s="309" t="inlineStr"/>
    </row>
    <row r="332">
      <c r="A332" s="621" t="n">
        <v>330</v>
      </c>
      <c r="B332" s="309" t="n">
        <v>330</v>
      </c>
      <c r="C332" s="309" t="n">
        <v>330</v>
      </c>
      <c r="D332" s="309" t="inlineStr"/>
      <c r="E332" s="309" t="inlineStr"/>
      <c r="F332" s="309" t="inlineStr"/>
      <c r="G332" s="309" t="inlineStr"/>
      <c r="H332" s="309" t="inlineStr"/>
    </row>
    <row r="333">
      <c r="A333" s="621" t="n">
        <v>331</v>
      </c>
      <c r="B333" s="309" t="n">
        <v>332.444444444444</v>
      </c>
      <c r="C333" s="309" t="n">
        <v>332.444444444444</v>
      </c>
      <c r="D333" s="309" t="inlineStr"/>
      <c r="E333" s="309" t="inlineStr"/>
      <c r="F333" s="309" t="inlineStr"/>
      <c r="G333" s="309" t="inlineStr"/>
      <c r="H333" s="309" t="inlineStr"/>
    </row>
    <row r="334">
      <c r="A334" s="621" t="n">
        <v>332</v>
      </c>
      <c r="B334" s="309" t="inlineStr"/>
      <c r="C334" s="309" t="n">
        <v>354.1284069325079</v>
      </c>
      <c r="D334" s="309" t="inlineStr">
        <is>
          <t>{'Cu', 'aust_temp', 'ausf_czas', 'Mo', 'aust_czas', 'Ni', 'grubosc', 'Mn'}</t>
        </is>
      </c>
      <c r="E334" s="309" t="n">
        <v>15</v>
      </c>
      <c r="F334" s="309" t="inlineStr">
        <is>
          <t>['Rp02', 'Rm']</t>
        </is>
      </c>
      <c r="G334" s="309" t="inlineStr">
        <is>
          <t>[0.7570931563877724, 0.7821085157448162]</t>
        </is>
      </c>
      <c r="H334" s="309" t="inlineStr">
        <is>
          <t>[294.1033905228757, 462.533333333333]</t>
        </is>
      </c>
    </row>
    <row r="335">
      <c r="A335" s="621" t="n">
        <v>333</v>
      </c>
      <c r="B335" s="309" t="n">
        <v>341</v>
      </c>
      <c r="C335" s="309" t="n">
        <v>341</v>
      </c>
      <c r="D335" s="309" t="inlineStr"/>
      <c r="E335" s="309" t="inlineStr"/>
      <c r="F335" s="309" t="inlineStr"/>
      <c r="G335" s="309" t="inlineStr"/>
      <c r="H335" s="309" t="inlineStr"/>
    </row>
    <row r="336">
      <c r="A336" s="621" t="n">
        <v>334</v>
      </c>
      <c r="B336" s="309" t="inlineStr"/>
      <c r="C336" s="309" t="n">
        <v>322.8999127243728</v>
      </c>
      <c r="D336" s="309" t="inlineStr">
        <is>
          <t>{'Cu', 'aust_temp', 'ausf_czas', 'Mo', 'aust_czas', 'Ni', 'grubosc', 'Mn'}</t>
        </is>
      </c>
      <c r="E336" s="309" t="n">
        <v>17</v>
      </c>
      <c r="F336" s="309" t="inlineStr">
        <is>
          <t>['Rp02', 'Rm', 'ausf_temp']</t>
        </is>
      </c>
      <c r="G336" s="309" t="inlineStr">
        <is>
          <t>[0.7174160929267683, 0.7837934910269179, -0.7007857230974794]</t>
        </is>
      </c>
      <c r="H336" s="309" t="inlineStr">
        <is>
          <t>[277.2, 408.6]</t>
        </is>
      </c>
    </row>
    <row r="337">
      <c r="A337" s="621" t="n">
        <v>335</v>
      </c>
      <c r="B337" s="309" t="inlineStr"/>
      <c r="C337" s="309" t="n">
        <v>323.4173742829546</v>
      </c>
      <c r="D337" s="309" t="inlineStr">
        <is>
          <t>{'Cu', 'aust_temp', 'ausf_czas', 'Mo', 'aust_czas', 'Ni', 'grubosc', 'Mn'}</t>
        </is>
      </c>
      <c r="E337" s="309" t="n">
        <v>17</v>
      </c>
      <c r="F337" s="309" t="inlineStr">
        <is>
          <t>['Rm']</t>
        </is>
      </c>
      <c r="G337" s="309" t="inlineStr">
        <is>
          <t>[0.7328029475691183]</t>
        </is>
      </c>
      <c r="H337" s="309" t="inlineStr">
        <is>
          <t>[277.2, 408.6]</t>
        </is>
      </c>
    </row>
    <row r="338">
      <c r="A338" s="621" t="n">
        <v>336</v>
      </c>
      <c r="B338" s="309" t="inlineStr"/>
      <c r="C338" s="309" t="n">
        <v>324.2280162337632</v>
      </c>
      <c r="D338" s="309" t="inlineStr">
        <is>
          <t>{'Cu', 'aust_temp', 'ausf_czas', 'Mo', 'aust_czas', 'Ni', 'grubosc', 'Mn'}</t>
        </is>
      </c>
      <c r="E338" s="309" t="n">
        <v>18</v>
      </c>
      <c r="F338" s="309" t="inlineStr">
        <is>
          <t>['Rm']</t>
        </is>
      </c>
      <c r="G338" s="309" t="inlineStr">
        <is>
          <t>[0.7300275564824134]</t>
        </is>
      </c>
      <c r="H338" s="309" t="inlineStr">
        <is>
          <t>[277.2, 408.6]</t>
        </is>
      </c>
    </row>
    <row r="339">
      <c r="A339" s="621" t="n">
        <v>337</v>
      </c>
      <c r="B339" s="309" t="n">
        <v>315.8138480392156</v>
      </c>
      <c r="C339" s="309" t="n">
        <v>315.8138480392156</v>
      </c>
      <c r="D339" s="309" t="inlineStr"/>
      <c r="E339" s="309" t="inlineStr"/>
      <c r="F339" s="309" t="inlineStr"/>
      <c r="G339" s="309" t="inlineStr"/>
      <c r="H339" s="309" t="inlineStr"/>
    </row>
    <row r="340">
      <c r="A340" s="621" t="n">
        <v>338</v>
      </c>
      <c r="B340" s="309" t="n">
        <v>315.444444444444</v>
      </c>
      <c r="C340" s="309" t="n">
        <v>315.444444444444</v>
      </c>
      <c r="D340" s="309" t="inlineStr"/>
      <c r="E340" s="309" t="inlineStr"/>
      <c r="F340" s="309" t="inlineStr"/>
      <c r="G340" s="309" t="inlineStr"/>
      <c r="H340" s="309" t="inlineStr"/>
    </row>
    <row r="341">
      <c r="A341" s="621" t="n">
        <v>339</v>
      </c>
      <c r="B341" s="309" t="inlineStr"/>
      <c r="C341" s="309" t="n">
        <v>333.0805416203981</v>
      </c>
      <c r="D341" s="309" t="inlineStr">
        <is>
          <t>{'Cu', 'aust_temp', 'ausf_czas', 'Mo', 'aust_czas', 'Ni', 'grubosc', 'Mn'}</t>
        </is>
      </c>
      <c r="E341" s="309" t="n">
        <v>15</v>
      </c>
      <c r="F341" s="309" t="inlineStr">
        <is>
          <t>['Rp02', 'Rm']</t>
        </is>
      </c>
      <c r="G341" s="309" t="inlineStr">
        <is>
          <t>[0.7570931563877724, 0.7821085157448162]</t>
        </is>
      </c>
      <c r="H341" s="309" t="inlineStr">
        <is>
          <t>[294.1033905228757, 462.533333333333]</t>
        </is>
      </c>
    </row>
    <row r="342">
      <c r="A342" s="621" t="n">
        <v>340</v>
      </c>
      <c r="B342" s="309" t="inlineStr"/>
      <c r="C342" s="309" t="n">
        <v>333.0805416203979</v>
      </c>
      <c r="D342" s="309" t="inlineStr">
        <is>
          <t>{'Cu', 'aust_temp', 'ausf_czas', 'Mo', 'aust_czas', 'Ni', 'grubosc', 'Mn'}</t>
        </is>
      </c>
      <c r="E342" s="309" t="n">
        <v>15</v>
      </c>
      <c r="F342" s="309" t="inlineStr">
        <is>
          <t>['Rp02', 'Rm']</t>
        </is>
      </c>
      <c r="G342" s="309" t="inlineStr">
        <is>
          <t>[0.7570931563877724, 0.7821085157448162]</t>
        </is>
      </c>
      <c r="H342" s="309" t="inlineStr">
        <is>
          <t>[294.1033905228757, 462.533333333333]</t>
        </is>
      </c>
    </row>
    <row r="343">
      <c r="A343" s="621" t="n">
        <v>341</v>
      </c>
      <c r="B343" s="309" t="n">
        <v>370</v>
      </c>
      <c r="C343" s="309" t="n">
        <v>370</v>
      </c>
      <c r="D343" s="309" t="inlineStr"/>
      <c r="E343" s="309" t="inlineStr"/>
      <c r="F343" s="309" t="inlineStr"/>
      <c r="G343" s="309" t="inlineStr"/>
      <c r="H343" s="309" t="inlineStr"/>
    </row>
    <row r="344">
      <c r="A344" s="621" t="n">
        <v>342</v>
      </c>
      <c r="B344" s="309" t="inlineStr"/>
      <c r="C344" s="309" t="n">
        <v>307.8770936324331</v>
      </c>
      <c r="D344" s="309" t="inlineStr">
        <is>
          <t>{'Cu', 'aust_temp', 'ausf_czas', 'Mo', 'aust_czas', 'Ni', 'grubosc', 'Mn'}</t>
        </is>
      </c>
      <c r="E344" s="309" t="n">
        <v>17</v>
      </c>
      <c r="F344" s="309" t="inlineStr">
        <is>
          <t>['Rm']</t>
        </is>
      </c>
      <c r="G344" s="309" t="inlineStr">
        <is>
          <t>[0.7328029475691183]</t>
        </is>
      </c>
      <c r="H344" s="309" t="inlineStr">
        <is>
          <t>[277.2, 408.6]</t>
        </is>
      </c>
    </row>
    <row r="345">
      <c r="A345" s="621" t="n">
        <v>343</v>
      </c>
      <c r="B345" s="309" t="inlineStr"/>
      <c r="C345" s="309" t="n">
        <v>309.4388627603201</v>
      </c>
      <c r="D345" s="309" t="inlineStr">
        <is>
          <t>{'Cu', 'aust_temp', 'ausf_czas', 'Mo', 'aust_czas', 'Ni', 'grubosc', 'Mn'}</t>
        </is>
      </c>
      <c r="E345" s="309" t="n">
        <v>18</v>
      </c>
      <c r="F345" s="309" t="inlineStr">
        <is>
          <t>['Rm']</t>
        </is>
      </c>
      <c r="G345" s="309" t="inlineStr">
        <is>
          <t>[0.7300275564824134]</t>
        </is>
      </c>
      <c r="H345" s="309" t="inlineStr">
        <is>
          <t>[277.2, 408.6]</t>
        </is>
      </c>
    </row>
    <row r="346">
      <c r="A346" s="621" t="n">
        <v>344</v>
      </c>
      <c r="B346" s="309" t="n">
        <v>294.1033905228757</v>
      </c>
      <c r="C346" s="309" t="n">
        <v>294.1033905228757</v>
      </c>
      <c r="D346" s="309" t="inlineStr"/>
      <c r="E346" s="309" t="inlineStr"/>
      <c r="F346" s="309" t="inlineStr"/>
      <c r="G346" s="309" t="inlineStr"/>
      <c r="H346" s="309" t="inlineStr"/>
    </row>
    <row r="347">
      <c r="A347" s="621" t="n">
        <v>345</v>
      </c>
      <c r="B347" s="309" t="n">
        <v>308.333333333333</v>
      </c>
      <c r="C347" s="309" t="n">
        <v>308.333333333333</v>
      </c>
      <c r="D347" s="309" t="inlineStr"/>
      <c r="E347" s="309" t="inlineStr"/>
      <c r="F347" s="309" t="inlineStr"/>
      <c r="G347" s="309" t="inlineStr"/>
      <c r="H347" s="309" t="inlineStr"/>
    </row>
    <row r="348">
      <c r="A348" s="621" t="n">
        <v>346</v>
      </c>
      <c r="B348" s="309" t="inlineStr"/>
      <c r="C348" s="309" t="n">
        <v>312.0326763082882</v>
      </c>
      <c r="D348" s="309" t="inlineStr">
        <is>
          <t>{'Cu', 'aust_temp', 'ausf_czas', 'Mo', 'aust_czas', 'Ni', 'grubosc', 'Mn'}</t>
        </is>
      </c>
      <c r="E348" s="309" t="n">
        <v>15</v>
      </c>
      <c r="F348" s="309" t="inlineStr">
        <is>
          <t>['Rp02', 'Rm']</t>
        </is>
      </c>
      <c r="G348" s="309" t="inlineStr">
        <is>
          <t>[0.7570931563877724, 0.7821085157448162]</t>
        </is>
      </c>
      <c r="H348" s="309" t="inlineStr">
        <is>
          <t>[294.1033905228757, 462.533333333333]</t>
        </is>
      </c>
    </row>
    <row r="349">
      <c r="A349" s="621" t="n">
        <v>347</v>
      </c>
      <c r="B349" s="309" t="inlineStr"/>
      <c r="C349" s="309" t="n">
        <v>312.0326763082882</v>
      </c>
      <c r="D349" s="309" t="inlineStr">
        <is>
          <t>{'Cu', 'aust_temp', 'ausf_czas', 'Mo', 'aust_czas', 'Ni', 'grubosc', 'Mn'}</t>
        </is>
      </c>
      <c r="E349" s="309" t="n">
        <v>15</v>
      </c>
      <c r="F349" s="309" t="inlineStr">
        <is>
          <t>['Rp02', 'Rm']</t>
        </is>
      </c>
      <c r="G349" s="309" t="inlineStr">
        <is>
          <t>[0.7570931563877724, 0.7821085157448162]</t>
        </is>
      </c>
      <c r="H349" s="309" t="inlineStr">
        <is>
          <t>[294.1033905228757, 462.533333333333]</t>
        </is>
      </c>
    </row>
    <row r="350">
      <c r="A350" s="621" t="n">
        <v>348</v>
      </c>
      <c r="B350" s="309" t="inlineStr"/>
      <c r="C350" s="309" t="inlineStr"/>
      <c r="D350" s="309" t="inlineStr"/>
      <c r="E350" s="309" t="inlineStr"/>
      <c r="F350" s="309" t="inlineStr"/>
      <c r="G350" s="309" t="inlineStr"/>
      <c r="H350" s="309" t="inlineStr"/>
    </row>
    <row r="351">
      <c r="A351" s="621" t="n">
        <v>349</v>
      </c>
      <c r="B351" s="309" t="inlineStr"/>
      <c r="C351" s="309" t="inlineStr"/>
      <c r="D351" s="309" t="inlineStr"/>
      <c r="E351" s="309" t="inlineStr"/>
      <c r="F351" s="309" t="inlineStr"/>
      <c r="G351" s="309" t="inlineStr"/>
      <c r="H351" s="309" t="inlineStr"/>
    </row>
    <row r="352">
      <c r="A352" s="621" t="n">
        <v>350</v>
      </c>
      <c r="B352" s="309" t="inlineStr"/>
      <c r="C352" s="309" t="inlineStr"/>
      <c r="D352" s="309" t="inlineStr"/>
      <c r="E352" s="309" t="inlineStr"/>
      <c r="F352" s="309" t="inlineStr"/>
      <c r="G352" s="309" t="inlineStr"/>
      <c r="H352" s="309" t="inlineStr"/>
    </row>
    <row r="353">
      <c r="A353" s="621" t="n">
        <v>351</v>
      </c>
      <c r="B353" s="309" t="inlineStr"/>
      <c r="C353" s="309" t="inlineStr"/>
      <c r="D353" s="309" t="inlineStr"/>
      <c r="E353" s="309" t="inlineStr"/>
      <c r="F353" s="309" t="inlineStr"/>
      <c r="G353" s="309" t="inlineStr"/>
      <c r="H353" s="309" t="inlineStr"/>
    </row>
    <row r="354">
      <c r="A354" s="621" t="n">
        <v>352</v>
      </c>
      <c r="B354" s="309" t="inlineStr"/>
      <c r="C354" s="309" t="n">
        <v>398.7745977034333</v>
      </c>
      <c r="D354" s="309" t="inlineStr">
        <is>
          <t>{'Cu', 'aust_temp', 'ausf_czas', 'Mo', 'aust_czas', 'Ni', 'grubosc', 'Mn'}</t>
        </is>
      </c>
      <c r="E354" s="309" t="n">
        <v>16</v>
      </c>
      <c r="F354" s="309" t="inlineStr">
        <is>
          <t>['ausf_temp']</t>
        </is>
      </c>
      <c r="G354" s="309" t="inlineStr">
        <is>
          <t>[-0.773214303502799]</t>
        </is>
      </c>
      <c r="H354" s="309" t="inlineStr">
        <is>
          <t>[294.1033905228757, 462.533333333333]</t>
        </is>
      </c>
    </row>
    <row r="355">
      <c r="A355" s="621" t="n">
        <v>353</v>
      </c>
      <c r="B355" s="309" t="inlineStr"/>
      <c r="C355" s="309" t="inlineStr"/>
      <c r="D355" s="309" t="inlineStr"/>
      <c r="E355" s="309" t="inlineStr"/>
      <c r="F355" s="309" t="inlineStr"/>
      <c r="G355" s="309" t="inlineStr"/>
      <c r="H355" s="309" t="inlineStr"/>
    </row>
    <row r="356">
      <c r="A356" s="621" t="n">
        <v>354</v>
      </c>
      <c r="B356" s="309" t="inlineStr"/>
      <c r="C356" s="309" t="inlineStr"/>
      <c r="D356" s="309" t="inlineStr"/>
      <c r="E356" s="309" t="inlineStr"/>
      <c r="F356" s="309" t="inlineStr"/>
      <c r="G356" s="309" t="inlineStr"/>
      <c r="H356" s="309" t="inlineStr"/>
    </row>
    <row r="357">
      <c r="A357" s="621" t="n">
        <v>355</v>
      </c>
      <c r="B357" s="309" t="inlineStr"/>
      <c r="C357" s="309" t="inlineStr"/>
      <c r="D357" s="309" t="inlineStr"/>
      <c r="E357" s="309" t="inlineStr"/>
      <c r="F357" s="309" t="inlineStr"/>
      <c r="G357" s="309" t="inlineStr"/>
      <c r="H357" s="309" t="inlineStr"/>
    </row>
    <row r="358">
      <c r="A358" s="621" t="n">
        <v>356</v>
      </c>
      <c r="B358" s="309" t="inlineStr"/>
      <c r="C358" s="309" t="inlineStr"/>
      <c r="D358" s="309" t="inlineStr"/>
      <c r="E358" s="309" t="inlineStr"/>
      <c r="F358" s="309" t="inlineStr"/>
      <c r="G358" s="309" t="inlineStr"/>
      <c r="H358" s="309" t="inlineStr"/>
    </row>
    <row r="359">
      <c r="A359" s="621" t="n">
        <v>357</v>
      </c>
      <c r="B359" s="309" t="inlineStr"/>
      <c r="C359" s="309" t="inlineStr"/>
      <c r="D359" s="309" t="inlineStr"/>
      <c r="E359" s="309" t="inlineStr"/>
      <c r="F359" s="309" t="inlineStr"/>
      <c r="G359" s="309" t="inlineStr"/>
      <c r="H359" s="309" t="inlineStr"/>
    </row>
    <row r="360">
      <c r="A360" s="621" t="n">
        <v>358</v>
      </c>
      <c r="B360" s="309" t="inlineStr"/>
      <c r="C360" s="309" t="inlineStr"/>
      <c r="D360" s="309" t="inlineStr"/>
      <c r="E360" s="309" t="inlineStr"/>
      <c r="F360" s="309" t="inlineStr"/>
      <c r="G360" s="309" t="inlineStr"/>
      <c r="H360" s="309" t="inlineStr"/>
    </row>
    <row r="361">
      <c r="A361" s="621" t="n">
        <v>359</v>
      </c>
      <c r="B361" s="309" t="inlineStr"/>
      <c r="C361" s="309" t="n">
        <v>374.5854497554938</v>
      </c>
      <c r="D361" s="309" t="inlineStr">
        <is>
          <t>{'Cu', 'aust_temp', 'ausf_czas', 'Mo', 'aust_czas', 'Ni', 'grubosc', 'Mn'}</t>
        </is>
      </c>
      <c r="E361" s="309" t="n">
        <v>16</v>
      </c>
      <c r="F361" s="309" t="inlineStr">
        <is>
          <t>['ausf_temp']</t>
        </is>
      </c>
      <c r="G361" s="309" t="inlineStr">
        <is>
          <t>[-0.773214303502799]</t>
        </is>
      </c>
      <c r="H361" s="309" t="inlineStr">
        <is>
          <t>[294.1033905228757, 462.533333333333]</t>
        </is>
      </c>
    </row>
    <row r="362">
      <c r="A362" s="621" t="n">
        <v>360</v>
      </c>
      <c r="B362" s="309" t="inlineStr"/>
      <c r="C362" s="309" t="inlineStr"/>
      <c r="D362" s="309" t="inlineStr"/>
      <c r="E362" s="309" t="inlineStr"/>
      <c r="F362" s="309" t="inlineStr"/>
      <c r="G362" s="309" t="inlineStr"/>
      <c r="H362" s="309" t="inlineStr"/>
    </row>
    <row r="363">
      <c r="A363" s="621" t="n">
        <v>361</v>
      </c>
      <c r="B363" s="309" t="inlineStr"/>
      <c r="C363" s="309" t="inlineStr"/>
      <c r="D363" s="309" t="inlineStr"/>
      <c r="E363" s="309" t="inlineStr"/>
      <c r="F363" s="309" t="inlineStr"/>
      <c r="G363" s="309" t="inlineStr"/>
      <c r="H363" s="309" t="inlineStr"/>
    </row>
    <row r="364">
      <c r="A364" s="621" t="n">
        <v>362</v>
      </c>
      <c r="B364" s="309" t="inlineStr"/>
      <c r="C364" s="309" t="inlineStr"/>
      <c r="D364" s="309" t="inlineStr"/>
      <c r="E364" s="309" t="inlineStr"/>
      <c r="F364" s="309" t="inlineStr"/>
      <c r="G364" s="309" t="inlineStr"/>
      <c r="H364" s="309" t="inlineStr"/>
    </row>
    <row r="365">
      <c r="A365" s="621" t="n">
        <v>363</v>
      </c>
      <c r="B365" s="309" t="inlineStr"/>
      <c r="C365" s="309" t="inlineStr"/>
      <c r="D365" s="309" t="inlineStr"/>
      <c r="E365" s="309" t="inlineStr"/>
      <c r="F365" s="309" t="inlineStr"/>
      <c r="G365" s="309" t="inlineStr"/>
      <c r="H365" s="309" t="inlineStr"/>
    </row>
    <row r="366">
      <c r="A366" s="621" t="n">
        <v>364</v>
      </c>
      <c r="B366" s="309" t="inlineStr"/>
      <c r="C366" s="309" t="inlineStr"/>
      <c r="D366" s="309" t="inlineStr"/>
      <c r="E366" s="309" t="inlineStr"/>
      <c r="F366" s="309" t="inlineStr"/>
      <c r="G366" s="309" t="inlineStr"/>
      <c r="H366" s="309" t="inlineStr"/>
    </row>
    <row r="367">
      <c r="A367" s="621" t="n">
        <v>365</v>
      </c>
      <c r="B367" s="309" t="inlineStr"/>
      <c r="C367" s="309" t="inlineStr"/>
      <c r="D367" s="309" t="inlineStr"/>
      <c r="E367" s="309" t="inlineStr"/>
      <c r="F367" s="309" t="inlineStr"/>
      <c r="G367" s="309" t="inlineStr"/>
      <c r="H367" s="309" t="inlineStr"/>
    </row>
    <row r="368">
      <c r="A368" s="621" t="n">
        <v>366</v>
      </c>
      <c r="B368" s="309" t="n">
        <v>418.25</v>
      </c>
      <c r="C368" s="309" t="n">
        <v>418.25</v>
      </c>
      <c r="D368" s="309" t="inlineStr"/>
      <c r="E368" s="309" t="inlineStr"/>
      <c r="F368" s="309" t="inlineStr"/>
      <c r="G368" s="309" t="inlineStr"/>
      <c r="H368" s="309" t="inlineStr"/>
    </row>
    <row r="369">
      <c r="A369" s="621" t="n">
        <v>367</v>
      </c>
      <c r="B369" s="309" t="inlineStr"/>
      <c r="C369" s="309" t="inlineStr"/>
      <c r="D369" s="309" t="inlineStr"/>
      <c r="E369" s="309" t="inlineStr"/>
      <c r="F369" s="309" t="inlineStr"/>
      <c r="G369" s="309" t="inlineStr"/>
      <c r="H369" s="309" t="inlineStr"/>
    </row>
    <row r="370">
      <c r="A370" s="621" t="n">
        <v>368</v>
      </c>
      <c r="B370" s="309" t="inlineStr"/>
      <c r="C370" s="309" t="inlineStr"/>
      <c r="D370" s="309" t="inlineStr"/>
      <c r="E370" s="309" t="inlineStr"/>
      <c r="F370" s="309" t="inlineStr"/>
      <c r="G370" s="309" t="inlineStr"/>
      <c r="H370" s="309" t="inlineStr"/>
    </row>
    <row r="371">
      <c r="A371" s="621" t="n">
        <v>369</v>
      </c>
      <c r="B371" s="309" t="inlineStr"/>
      <c r="C371" s="309" t="inlineStr"/>
      <c r="D371" s="309" t="inlineStr"/>
      <c r="E371" s="309" t="inlineStr"/>
      <c r="F371" s="309" t="inlineStr"/>
      <c r="G371" s="309" t="inlineStr"/>
      <c r="H371" s="309" t="inlineStr"/>
    </row>
    <row r="372">
      <c r="A372" s="621" t="n">
        <v>370</v>
      </c>
      <c r="B372" s="309" t="inlineStr"/>
      <c r="C372" s="309" t="inlineStr"/>
      <c r="D372" s="309" t="inlineStr"/>
      <c r="E372" s="309" t="inlineStr"/>
      <c r="F372" s="309" t="inlineStr"/>
      <c r="G372" s="309" t="inlineStr"/>
      <c r="H372" s="309" t="inlineStr"/>
    </row>
    <row r="373">
      <c r="A373" s="621" t="n">
        <v>371</v>
      </c>
      <c r="B373" s="309" t="inlineStr"/>
      <c r="C373" s="309" t="inlineStr"/>
      <c r="D373" s="309" t="inlineStr"/>
      <c r="E373" s="309" t="inlineStr"/>
      <c r="F373" s="309" t="inlineStr"/>
      <c r="G373" s="309" t="inlineStr"/>
      <c r="H373" s="309" t="inlineStr"/>
    </row>
    <row r="374">
      <c r="A374" s="621" t="n">
        <v>372</v>
      </c>
      <c r="B374" s="309" t="inlineStr"/>
      <c r="C374" s="309" t="inlineStr"/>
      <c r="D374" s="309" t="inlineStr"/>
      <c r="E374" s="309" t="inlineStr"/>
      <c r="F374" s="309" t="inlineStr"/>
      <c r="G374" s="309" t="inlineStr"/>
      <c r="H374" s="309" t="inlineStr"/>
    </row>
    <row r="375">
      <c r="A375" s="621" t="n">
        <v>373</v>
      </c>
      <c r="B375" s="309" t="inlineStr"/>
      <c r="C375" s="309" t="n">
        <v>326.2071538596148</v>
      </c>
      <c r="D375" s="309" t="inlineStr">
        <is>
          <t>{'Cu', 'aust_temp', 'ausf_czas', 'Mo', 'aust_czas', 'Ni', 'grubosc', 'Mn'}</t>
        </is>
      </c>
      <c r="E375" s="309" t="n">
        <v>16</v>
      </c>
      <c r="F375" s="309" t="inlineStr">
        <is>
          <t>['ausf_temp']</t>
        </is>
      </c>
      <c r="G375" s="309" t="inlineStr">
        <is>
          <t>[-0.773214303502799]</t>
        </is>
      </c>
      <c r="H375" s="309" t="inlineStr">
        <is>
          <t>[294.1033905228757, 462.533333333333]</t>
        </is>
      </c>
    </row>
    <row r="376">
      <c r="A376" s="621" t="n">
        <v>374</v>
      </c>
      <c r="B376" s="309" t="inlineStr"/>
      <c r="C376" s="309" t="inlineStr"/>
      <c r="D376" s="309" t="inlineStr"/>
      <c r="E376" s="309" t="inlineStr"/>
      <c r="F376" s="309" t="inlineStr"/>
      <c r="G376" s="309" t="inlineStr"/>
      <c r="H376" s="309" t="inlineStr"/>
    </row>
    <row r="377">
      <c r="A377" s="621" t="n">
        <v>375</v>
      </c>
      <c r="B377" s="309" t="inlineStr"/>
      <c r="C377" s="309" t="inlineStr"/>
      <c r="D377" s="309" t="inlineStr"/>
      <c r="E377" s="309" t="inlineStr"/>
      <c r="F377" s="309" t="inlineStr"/>
      <c r="G377" s="309" t="inlineStr"/>
      <c r="H377" s="309" t="inlineStr"/>
    </row>
    <row r="378">
      <c r="A378" s="621" t="n">
        <v>376</v>
      </c>
      <c r="B378" s="309" t="inlineStr"/>
      <c r="C378" s="309" t="inlineStr"/>
      <c r="D378" s="309" t="inlineStr"/>
      <c r="E378" s="309" t="inlineStr"/>
      <c r="F378" s="309" t="inlineStr"/>
      <c r="G378" s="309" t="inlineStr"/>
      <c r="H378" s="309" t="inlineStr"/>
    </row>
    <row r="379">
      <c r="A379" s="621" t="n">
        <v>377</v>
      </c>
      <c r="B379" s="309" t="inlineStr"/>
      <c r="C379" s="309" t="inlineStr"/>
      <c r="D379" s="309" t="inlineStr"/>
      <c r="E379" s="309" t="inlineStr"/>
      <c r="F379" s="309" t="inlineStr"/>
      <c r="G379" s="309" t="inlineStr"/>
      <c r="H379" s="309" t="inlineStr"/>
    </row>
    <row r="380">
      <c r="A380" s="621" t="n">
        <v>378</v>
      </c>
      <c r="B380" s="309" t="inlineStr"/>
      <c r="C380" s="309" t="inlineStr"/>
      <c r="D380" s="309" t="inlineStr"/>
      <c r="E380" s="309" t="inlineStr"/>
      <c r="F380" s="309" t="inlineStr"/>
      <c r="G380" s="309" t="inlineStr"/>
      <c r="H380" s="309" t="inlineStr"/>
    </row>
    <row r="381">
      <c r="A381" s="621" t="n">
        <v>379</v>
      </c>
      <c r="B381" s="309" t="inlineStr"/>
      <c r="C381" s="309" t="inlineStr"/>
      <c r="D381" s="309" t="inlineStr"/>
      <c r="E381" s="309" t="inlineStr"/>
      <c r="F381" s="309" t="inlineStr"/>
      <c r="G381" s="309" t="inlineStr"/>
      <c r="H381" s="309" t="inlineStr"/>
    </row>
    <row r="382">
      <c r="A382" s="621" t="n">
        <v>380</v>
      </c>
      <c r="B382" s="309" t="inlineStr"/>
      <c r="C382" s="309" t="n">
        <v>302.0180059116753</v>
      </c>
      <c r="D382" s="309" t="inlineStr">
        <is>
          <t>{'Cu', 'aust_temp', 'ausf_czas', 'Mo', 'aust_czas', 'Ni', 'grubosc', 'Mn'}</t>
        </is>
      </c>
      <c r="E382" s="309" t="n">
        <v>16</v>
      </c>
      <c r="F382" s="309" t="inlineStr">
        <is>
          <t>['ausf_temp']</t>
        </is>
      </c>
      <c r="G382" s="309" t="inlineStr">
        <is>
          <t>[-0.773214303502799]</t>
        </is>
      </c>
      <c r="H382" s="309" t="inlineStr">
        <is>
          <t>[294.1033905228757, 462.533333333333]</t>
        </is>
      </c>
    </row>
    <row r="383">
      <c r="A383" s="621" t="n">
        <v>381</v>
      </c>
      <c r="B383" s="309" t="inlineStr"/>
      <c r="C383" s="309" t="inlineStr"/>
      <c r="D383" s="309" t="inlineStr"/>
      <c r="E383" s="309" t="inlineStr"/>
      <c r="F383" s="309" t="inlineStr"/>
      <c r="G383" s="309" t="inlineStr"/>
      <c r="H383" s="309" t="inlineStr"/>
    </row>
    <row r="384">
      <c r="A384" s="621" t="n">
        <v>382</v>
      </c>
      <c r="B384" s="309" t="inlineStr"/>
      <c r="C384" s="309" t="inlineStr"/>
      <c r="D384" s="309" t="inlineStr"/>
      <c r="E384" s="309" t="inlineStr"/>
      <c r="F384" s="309" t="inlineStr"/>
      <c r="G384" s="309" t="inlineStr"/>
      <c r="H384" s="309" t="inlineStr"/>
    </row>
    <row r="385">
      <c r="A385" s="621" t="n">
        <v>383</v>
      </c>
      <c r="B385" s="309" t="n">
        <v>305.6919167991931</v>
      </c>
      <c r="C385" s="309" t="n">
        <v>305.6919167991931</v>
      </c>
      <c r="D385" s="309" t="inlineStr"/>
      <c r="E385" s="309" t="inlineStr"/>
      <c r="F385" s="309" t="inlineStr"/>
      <c r="G385" s="309" t="inlineStr"/>
      <c r="H385" s="309" t="inlineStr"/>
    </row>
    <row r="386">
      <c r="A386" s="621" t="n">
        <v>384</v>
      </c>
      <c r="B386" s="309" t="n">
        <v>329.9311802318055</v>
      </c>
      <c r="C386" s="309" t="n">
        <v>329.9311802318055</v>
      </c>
      <c r="D386" s="309" t="inlineStr"/>
      <c r="E386" s="309" t="inlineStr"/>
      <c r="F386" s="309" t="inlineStr"/>
      <c r="G386" s="309" t="inlineStr"/>
      <c r="H386" s="309" t="inlineStr"/>
    </row>
    <row r="387">
      <c r="A387" s="621" t="n">
        <v>385</v>
      </c>
      <c r="B387" s="309" t="n">
        <v>337.0685884971972</v>
      </c>
      <c r="C387" s="309" t="n">
        <v>337.0685884971972</v>
      </c>
      <c r="D387" s="309" t="inlineStr"/>
      <c r="E387" s="309" t="inlineStr"/>
      <c r="F387" s="309" t="inlineStr"/>
      <c r="G387" s="309" t="inlineStr"/>
      <c r="H387" s="309" t="inlineStr"/>
    </row>
    <row r="388">
      <c r="A388" s="621" t="n">
        <v>386</v>
      </c>
      <c r="B388" s="309" t="n">
        <v>322.9886462549454</v>
      </c>
      <c r="C388" s="309" t="n">
        <v>322.9886462549454</v>
      </c>
      <c r="D388" s="309" t="inlineStr"/>
      <c r="E388" s="309" t="inlineStr"/>
      <c r="F388" s="309" t="inlineStr"/>
      <c r="G388" s="309" t="inlineStr"/>
      <c r="H388" s="309" t="inlineStr"/>
    </row>
    <row r="389">
      <c r="A389" s="621" t="n">
        <v>387</v>
      </c>
      <c r="B389" s="309" t="n">
        <v>321.1490784304032</v>
      </c>
      <c r="C389" s="309" t="n">
        <v>321.1490784304032</v>
      </c>
      <c r="D389" s="309" t="inlineStr"/>
      <c r="E389" s="309" t="inlineStr"/>
      <c r="F389" s="309" t="inlineStr"/>
      <c r="G389" s="309" t="inlineStr"/>
      <c r="H389" s="309" t="inlineStr"/>
    </row>
    <row r="390">
      <c r="A390" s="621" t="n">
        <v>388</v>
      </c>
      <c r="B390" s="309" t="n">
        <v>316.8485114085294</v>
      </c>
      <c r="C390" s="309" t="n">
        <v>316.8485114085294</v>
      </c>
      <c r="D390" s="309" t="inlineStr"/>
      <c r="E390" s="309" t="inlineStr"/>
      <c r="F390" s="309" t="inlineStr"/>
      <c r="G390" s="309" t="inlineStr"/>
      <c r="H390" s="309" t="inlineStr"/>
    </row>
    <row r="391">
      <c r="A391" s="621" t="n">
        <v>389</v>
      </c>
      <c r="B391" s="309" t="n">
        <v>335.6297848152315</v>
      </c>
      <c r="C391" s="309" t="n">
        <v>335.6297848152315</v>
      </c>
      <c r="D391" s="309" t="inlineStr"/>
      <c r="E391" s="309" t="inlineStr"/>
      <c r="F391" s="309" t="inlineStr"/>
      <c r="G391" s="309" t="inlineStr"/>
      <c r="H391" s="309" t="inlineStr"/>
    </row>
    <row r="392">
      <c r="A392" s="621" t="n">
        <v>390</v>
      </c>
      <c r="B392" s="309" t="n">
        <v>337.8555310448075</v>
      </c>
      <c r="C392" s="309" t="n">
        <v>337.8555310448075</v>
      </c>
      <c r="D392" s="309" t="inlineStr"/>
      <c r="E392" s="309" t="inlineStr"/>
      <c r="F392" s="309" t="inlineStr"/>
      <c r="G392" s="309" t="inlineStr"/>
      <c r="H392" s="309" t="inlineStr"/>
    </row>
    <row r="393">
      <c r="A393" s="621" t="n">
        <v>391</v>
      </c>
      <c r="B393" s="309" t="n">
        <v>341.4261809119406</v>
      </c>
      <c r="C393" s="309" t="n">
        <v>341.4261809119406</v>
      </c>
      <c r="D393" s="309" t="inlineStr"/>
      <c r="E393" s="309" t="inlineStr"/>
      <c r="F393" s="309" t="inlineStr"/>
      <c r="G393" s="309" t="inlineStr"/>
      <c r="H393" s="309" t="inlineStr"/>
    </row>
    <row r="394">
      <c r="A394" s="621" t="n">
        <v>392</v>
      </c>
      <c r="B394" s="309" t="n">
        <v>331.9214901742652</v>
      </c>
      <c r="C394" s="309" t="n">
        <v>331.9214901742652</v>
      </c>
      <c r="D394" s="309" t="inlineStr"/>
      <c r="E394" s="309" t="inlineStr"/>
      <c r="F394" s="309" t="inlineStr"/>
      <c r="G394" s="309" t="inlineStr"/>
      <c r="H394" s="309" t="inlineStr"/>
    </row>
    <row r="395">
      <c r="A395" s="621" t="n">
        <v>393</v>
      </c>
      <c r="B395" s="309" t="n">
        <v>334.1472364038414</v>
      </c>
      <c r="C395" s="309" t="n">
        <v>334.1472364038414</v>
      </c>
      <c r="D395" s="309" t="inlineStr"/>
      <c r="E395" s="309" t="inlineStr"/>
      <c r="F395" s="309" t="inlineStr"/>
      <c r="G395" s="309" t="inlineStr"/>
      <c r="H395" s="309" t="inlineStr"/>
    </row>
    <row r="396">
      <c r="A396" s="621" t="n">
        <v>394</v>
      </c>
      <c r="B396" s="309" t="n">
        <v>328.3785570896446</v>
      </c>
      <c r="C396" s="309" t="n">
        <v>328.3785570896446</v>
      </c>
      <c r="D396" s="309" t="inlineStr"/>
      <c r="E396" s="309" t="inlineStr"/>
      <c r="F396" s="309" t="inlineStr"/>
      <c r="G396" s="309" t="inlineStr"/>
      <c r="H396" s="309" t="inlineStr"/>
    </row>
    <row r="397">
      <c r="A397" s="621" t="n">
        <v>395</v>
      </c>
      <c r="B397" s="309" t="n">
        <v>338.5465439535823</v>
      </c>
      <c r="C397" s="309" t="n">
        <v>338.5465439535823</v>
      </c>
      <c r="D397" s="309" t="inlineStr"/>
      <c r="E397" s="309" t="inlineStr"/>
      <c r="F397" s="309" t="inlineStr"/>
      <c r="G397" s="309" t="inlineStr"/>
      <c r="H397" s="309" t="inlineStr"/>
    </row>
    <row r="398">
      <c r="A398" s="621" t="n">
        <v>396</v>
      </c>
      <c r="B398" s="309" t="n">
        <v>336.0167246411218</v>
      </c>
      <c r="C398" s="309" t="n">
        <v>336.0167246411218</v>
      </c>
      <c r="D398" s="309" t="inlineStr"/>
      <c r="E398" s="309" t="inlineStr"/>
      <c r="F398" s="309" t="inlineStr"/>
      <c r="G398" s="309" t="inlineStr"/>
      <c r="H398" s="309" t="inlineStr"/>
    </row>
    <row r="399">
      <c r="A399" s="621" t="n">
        <v>397</v>
      </c>
      <c r="B399" s="309" t="n">
        <v>339.698078704998</v>
      </c>
      <c r="C399" s="309" t="n">
        <v>339.698078704998</v>
      </c>
      <c r="D399" s="309" t="inlineStr"/>
      <c r="E399" s="309" t="inlineStr"/>
      <c r="F399" s="309" t="inlineStr"/>
      <c r="G399" s="309" t="inlineStr"/>
      <c r="H399" s="309" t="inlineStr"/>
    </row>
    <row r="400">
      <c r="A400" s="621" t="n">
        <v>398</v>
      </c>
      <c r="B400" s="309" t="n">
        <v>317.4922193773278</v>
      </c>
      <c r="C400" s="309" t="n">
        <v>317.4922193773278</v>
      </c>
      <c r="D400" s="309" t="inlineStr"/>
      <c r="E400" s="309" t="inlineStr"/>
      <c r="F400" s="309" t="inlineStr"/>
      <c r="G400" s="309" t="inlineStr"/>
      <c r="H400" s="309" t="inlineStr"/>
    </row>
    <row r="401">
      <c r="A401" s="621" t="n">
        <v>399</v>
      </c>
      <c r="B401" s="309" t="n">
        <v>317.5169991877001</v>
      </c>
      <c r="C401" s="309" t="n">
        <v>317.5169991877001</v>
      </c>
      <c r="D401" s="309" t="inlineStr"/>
      <c r="E401" s="309" t="inlineStr"/>
      <c r="F401" s="309" t="inlineStr"/>
      <c r="G401" s="309" t="inlineStr"/>
      <c r="H401" s="309" t="inlineStr"/>
    </row>
    <row r="402">
      <c r="A402" s="621" t="n">
        <v>400</v>
      </c>
      <c r="B402" s="309" t="n">
        <v>322.05531557474</v>
      </c>
      <c r="C402" s="309" t="n">
        <v>322.05531557474</v>
      </c>
      <c r="D402" s="309" t="inlineStr"/>
      <c r="E402" s="309" t="inlineStr"/>
      <c r="F402" s="309" t="inlineStr"/>
      <c r="G402" s="309" t="inlineStr"/>
      <c r="H402" s="309" t="inlineStr"/>
    </row>
    <row r="403">
      <c r="A403" s="621" t="n">
        <v>401</v>
      </c>
      <c r="B403" s="309" t="n">
        <v>291.1903138223211</v>
      </c>
      <c r="C403" s="309" t="n">
        <v>291.1903138223211</v>
      </c>
      <c r="D403" s="309" t="inlineStr"/>
      <c r="E403" s="309" t="inlineStr"/>
      <c r="F403" s="309" t="inlineStr"/>
      <c r="G403" s="309" t="inlineStr"/>
      <c r="H403" s="309" t="inlineStr"/>
    </row>
    <row r="404">
      <c r="A404" s="621" t="n">
        <v>402</v>
      </c>
      <c r="B404" s="309" t="n">
        <v>305.998574079537</v>
      </c>
      <c r="C404" s="309" t="n">
        <v>305.998574079537</v>
      </c>
      <c r="D404" s="309" t="inlineStr"/>
      <c r="E404" s="309" t="inlineStr"/>
      <c r="F404" s="309" t="inlineStr"/>
      <c r="G404" s="309" t="inlineStr"/>
      <c r="H404" s="309" t="inlineStr"/>
    </row>
    <row r="405">
      <c r="A405" s="621" t="n">
        <v>403</v>
      </c>
      <c r="B405" s="309" t="n">
        <v>297.2942196871401</v>
      </c>
      <c r="C405" s="309" t="n">
        <v>297.2942196871401</v>
      </c>
      <c r="D405" s="309" t="inlineStr"/>
      <c r="E405" s="309" t="inlineStr"/>
      <c r="F405" s="309" t="inlineStr"/>
      <c r="G405" s="309" t="inlineStr"/>
      <c r="H405" s="309" t="inlineStr"/>
    </row>
    <row r="406">
      <c r="A406" s="621" t="n">
        <v>404</v>
      </c>
      <c r="B406" s="309" t="n">
        <v>272.5174680187984</v>
      </c>
      <c r="C406" s="309" t="n">
        <v>272.5174680187984</v>
      </c>
      <c r="D406" s="309" t="inlineStr"/>
      <c r="E406" s="309" t="inlineStr"/>
      <c r="F406" s="309" t="inlineStr"/>
      <c r="G406" s="309" t="inlineStr"/>
      <c r="H406" s="309" t="inlineStr"/>
    </row>
    <row r="407">
      <c r="A407" s="621" t="n">
        <v>405</v>
      </c>
      <c r="B407" s="309" t="n">
        <v>304.8769482165102</v>
      </c>
      <c r="C407" s="309" t="n">
        <v>304.8769482165102</v>
      </c>
      <c r="D407" s="309" t="inlineStr"/>
      <c r="E407" s="309" t="inlineStr"/>
      <c r="F407" s="309" t="inlineStr"/>
      <c r="G407" s="309" t="inlineStr"/>
      <c r="H407" s="309" t="inlineStr"/>
    </row>
    <row r="408">
      <c r="A408" s="621" t="n">
        <v>406</v>
      </c>
      <c r="B408" s="309" t="n">
        <v>295.8701103408482</v>
      </c>
      <c r="C408" s="309" t="n">
        <v>295.8701103408482</v>
      </c>
      <c r="D408" s="309" t="inlineStr"/>
      <c r="E408" s="309" t="inlineStr"/>
      <c r="F408" s="309" t="inlineStr"/>
      <c r="G408" s="309" t="inlineStr"/>
      <c r="H408" s="309" t="inlineStr"/>
    </row>
    <row r="409">
      <c r="A409" s="621" t="n">
        <v>407</v>
      </c>
      <c r="B409" s="309" t="n">
        <v>271</v>
      </c>
      <c r="C409" s="309" t="n">
        <v>271</v>
      </c>
      <c r="D409" s="309" t="inlineStr"/>
      <c r="E409" s="309" t="inlineStr"/>
      <c r="F409" s="309" t="inlineStr"/>
      <c r="G409" s="309" t="inlineStr"/>
      <c r="H409" s="309" t="inlineStr"/>
    </row>
    <row r="410">
      <c r="A410" s="621" t="n">
        <v>408</v>
      </c>
      <c r="B410" s="309" t="n">
        <v>353</v>
      </c>
      <c r="C410" s="309" t="n">
        <v>353</v>
      </c>
      <c r="D410" s="309" t="inlineStr"/>
      <c r="E410" s="309" t="inlineStr"/>
      <c r="F410" s="309" t="inlineStr"/>
      <c r="G410" s="309" t="inlineStr"/>
      <c r="H410" s="309" t="inlineStr"/>
    </row>
    <row r="411">
      <c r="A411" s="621" t="n">
        <v>409</v>
      </c>
      <c r="B411" s="309" t="n">
        <v>409</v>
      </c>
      <c r="C411" s="309" t="n">
        <v>409</v>
      </c>
      <c r="D411" s="309" t="inlineStr"/>
      <c r="E411" s="309" t="inlineStr"/>
      <c r="F411" s="309" t="inlineStr"/>
      <c r="G411" s="309" t="inlineStr"/>
      <c r="H411" s="309" t="inlineStr"/>
    </row>
    <row r="412">
      <c r="A412" s="621" t="n">
        <v>410</v>
      </c>
      <c r="B412" s="309" t="n">
        <v>264</v>
      </c>
      <c r="C412" s="309" t="n">
        <v>264</v>
      </c>
      <c r="D412" s="309" t="inlineStr"/>
      <c r="E412" s="309" t="inlineStr"/>
      <c r="F412" s="309" t="inlineStr"/>
      <c r="G412" s="309" t="inlineStr"/>
      <c r="H412" s="309" t="inlineStr"/>
    </row>
    <row r="413">
      <c r="A413" s="621" t="n">
        <v>411</v>
      </c>
      <c r="B413" s="309" t="n">
        <v>336</v>
      </c>
      <c r="C413" s="309" t="n">
        <v>336</v>
      </c>
      <c r="D413" s="309" t="inlineStr"/>
      <c r="E413" s="309" t="inlineStr"/>
      <c r="F413" s="309" t="inlineStr"/>
      <c r="G413" s="309" t="inlineStr"/>
      <c r="H413" s="309" t="inlineStr"/>
    </row>
    <row r="414">
      <c r="A414" s="621" t="n">
        <v>412</v>
      </c>
      <c r="B414" s="309" t="n">
        <v>400</v>
      </c>
      <c r="C414" s="309" t="n">
        <v>400</v>
      </c>
      <c r="D414" s="309" t="inlineStr"/>
      <c r="E414" s="309" t="inlineStr"/>
      <c r="F414" s="309" t="inlineStr"/>
      <c r="G414" s="309" t="inlineStr"/>
      <c r="H414" s="309" t="inlineStr"/>
    </row>
    <row r="415">
      <c r="A415" s="621" t="n">
        <v>413</v>
      </c>
      <c r="B415" s="309" t="n">
        <v>454.2146988406272</v>
      </c>
      <c r="C415" s="309" t="n">
        <v>454.2146988406272</v>
      </c>
      <c r="D415" s="309" t="inlineStr"/>
      <c r="E415" s="309" t="inlineStr"/>
      <c r="F415" s="309" t="inlineStr"/>
      <c r="G415" s="309" t="inlineStr"/>
      <c r="H415" s="309" t="inlineStr"/>
    </row>
    <row r="416">
      <c r="A416" s="621" t="n">
        <v>414</v>
      </c>
      <c r="B416" s="309" t="n">
        <v>449.2747901298117</v>
      </c>
      <c r="C416" s="309" t="n">
        <v>449.2747901298117</v>
      </c>
      <c r="D416" s="309" t="inlineStr"/>
      <c r="E416" s="309" t="inlineStr"/>
      <c r="F416" s="309" t="inlineStr"/>
      <c r="G416" s="309" t="inlineStr"/>
      <c r="H416" s="309" t="inlineStr"/>
    </row>
    <row r="417">
      <c r="A417" s="621" t="n">
        <v>415</v>
      </c>
      <c r="B417" s="309" t="n">
        <v>430.2797284764185</v>
      </c>
      <c r="C417" s="309" t="n">
        <v>430.2797284764185</v>
      </c>
      <c r="D417" s="309" t="inlineStr"/>
      <c r="E417" s="309" t="inlineStr"/>
      <c r="F417" s="309" t="inlineStr"/>
      <c r="G417" s="309" t="inlineStr"/>
      <c r="H417" s="309" t="inlineStr"/>
    </row>
    <row r="418">
      <c r="A418" s="621" t="n">
        <v>416</v>
      </c>
      <c r="B418" s="309" t="n">
        <v>382.3157868741996</v>
      </c>
      <c r="C418" s="309" t="n">
        <v>382.3157868741996</v>
      </c>
      <c r="D418" s="309" t="inlineStr"/>
      <c r="E418" s="309" t="inlineStr"/>
      <c r="F418" s="309" t="inlineStr"/>
      <c r="G418" s="309" t="inlineStr"/>
      <c r="H418" s="309" t="inlineStr"/>
    </row>
    <row r="419">
      <c r="A419" s="621" t="n">
        <v>417</v>
      </c>
      <c r="B419" s="309" t="n">
        <v>363.8350386534091</v>
      </c>
      <c r="C419" s="309" t="n">
        <v>363.8350386534091</v>
      </c>
      <c r="D419" s="309" t="inlineStr"/>
      <c r="E419" s="309" t="inlineStr"/>
      <c r="F419" s="309" t="inlineStr"/>
      <c r="G419" s="309" t="inlineStr"/>
      <c r="H419" s="309" t="inlineStr"/>
    </row>
    <row r="420">
      <c r="A420" s="621" t="n">
        <v>418</v>
      </c>
      <c r="B420" s="309" t="n">
        <v>333.4352019317992</v>
      </c>
      <c r="C420" s="309" t="n">
        <v>333.4352019317992</v>
      </c>
      <c r="D420" s="309" t="inlineStr"/>
      <c r="E420" s="309" t="inlineStr"/>
      <c r="F420" s="309" t="inlineStr"/>
      <c r="G420" s="309" t="inlineStr"/>
      <c r="H420" s="309" t="inlineStr"/>
    </row>
    <row r="421">
      <c r="A421" s="621" t="n">
        <v>419</v>
      </c>
      <c r="B421" s="309" t="n">
        <v>310.53025467718</v>
      </c>
      <c r="C421" s="309" t="n">
        <v>310.53025467718</v>
      </c>
      <c r="D421" s="309" t="inlineStr"/>
      <c r="E421" s="309" t="inlineStr"/>
      <c r="F421" s="309" t="inlineStr"/>
      <c r="G421" s="309" t="inlineStr"/>
      <c r="H421" s="309" t="inlineStr"/>
    </row>
    <row r="422">
      <c r="A422" s="621" t="n">
        <v>420</v>
      </c>
      <c r="B422" s="309" t="n">
        <v>292.31495637611</v>
      </c>
      <c r="C422" s="309" t="n">
        <v>292.31495637611</v>
      </c>
      <c r="D422" s="309" t="inlineStr"/>
      <c r="E422" s="309" t="inlineStr"/>
      <c r="F422" s="309" t="inlineStr"/>
      <c r="G422" s="309" t="inlineStr"/>
      <c r="H422" s="309" t="inlineStr"/>
    </row>
    <row r="423">
      <c r="A423" s="621" t="n">
        <v>421</v>
      </c>
      <c r="B423" s="309" t="n">
        <v>441.1</v>
      </c>
      <c r="C423" s="309" t="n">
        <v>441.1</v>
      </c>
      <c r="D423" s="309" t="inlineStr"/>
      <c r="E423" s="309" t="inlineStr"/>
      <c r="F423" s="309" t="inlineStr"/>
      <c r="G423" s="309" t="inlineStr"/>
      <c r="H423" s="309" t="inlineStr"/>
    </row>
    <row r="424">
      <c r="A424" s="621" t="n">
        <v>422</v>
      </c>
      <c r="B424" s="309" t="n">
        <v>382.8</v>
      </c>
      <c r="C424" s="309" t="n">
        <v>382.8</v>
      </c>
      <c r="D424" s="309" t="inlineStr"/>
      <c r="E424" s="309" t="inlineStr"/>
      <c r="F424" s="309" t="inlineStr"/>
      <c r="G424" s="309" t="inlineStr"/>
      <c r="H424" s="309" t="inlineStr"/>
    </row>
    <row r="425">
      <c r="A425" s="621" t="n">
        <v>423</v>
      </c>
      <c r="B425" s="309" t="n">
        <v>286.8</v>
      </c>
      <c r="C425" s="309" t="n">
        <v>286.8</v>
      </c>
      <c r="D425" s="309" t="inlineStr"/>
      <c r="E425" s="309" t="inlineStr"/>
      <c r="F425" s="309" t="inlineStr"/>
      <c r="G425" s="309" t="inlineStr"/>
      <c r="H425" s="309" t="inlineStr"/>
    </row>
    <row r="426">
      <c r="A426" s="621" t="n">
        <v>424</v>
      </c>
      <c r="B426" s="309" t="inlineStr"/>
      <c r="C426" s="309" t="n">
        <v>337.1497401368937</v>
      </c>
      <c r="D426" s="309" t="inlineStr">
        <is>
          <t>{'Cu', 'aust_temp', 'ausf_czas', 'Mo', 'aust_czas', 'Ni', 'grubosc', 'Mn'}</t>
        </is>
      </c>
      <c r="E426" s="309" t="n">
        <v>17</v>
      </c>
      <c r="F426" s="309" t="inlineStr">
        <is>
          <t>['Rp02', 'Rm', 'ausf_temp']</t>
        </is>
      </c>
      <c r="G426" s="309" t="inlineStr">
        <is>
          <t>[0.9623572815828023, 0.922123711615288, -0.9612122859184008]</t>
        </is>
      </c>
      <c r="H426" s="309" t="inlineStr">
        <is>
          <t>[219.9894569285575, 436.21528818025223]</t>
        </is>
      </c>
    </row>
    <row r="427">
      <c r="A427" s="621" t="n">
        <v>425</v>
      </c>
      <c r="B427" s="309" t="inlineStr"/>
      <c r="C427" s="309" t="n">
        <v>338.514644930948</v>
      </c>
      <c r="D427" s="309" t="inlineStr">
        <is>
          <t>{'Cu', 'aust_temp', 'ausf_czas', 'Mo', 'aust_czas', 'Ni', 'grubosc', 'Mn'}</t>
        </is>
      </c>
      <c r="E427" s="309" t="n">
        <v>17</v>
      </c>
      <c r="F427" s="309" t="inlineStr">
        <is>
          <t>['Rp02', 'Rm', 'ausf_temp']</t>
        </is>
      </c>
      <c r="G427" s="309" t="inlineStr">
        <is>
          <t>[0.9493914756157606, 0.9232115985037069, -0.9453193330671794]</t>
        </is>
      </c>
      <c r="H427" s="309" t="inlineStr">
        <is>
          <t>[219.9894569285575, 436.21528818025223]</t>
        </is>
      </c>
    </row>
    <row r="428">
      <c r="A428" s="621" t="n">
        <v>426</v>
      </c>
      <c r="B428" s="309" t="inlineStr"/>
      <c r="C428" s="309" t="n">
        <v>339.3486413328566</v>
      </c>
      <c r="D428" s="309" t="inlineStr">
        <is>
          <t>{'Cu', 'aust_temp', 'ausf_czas', 'Mo', 'aust_czas', 'Ni', 'grubosc', 'Mn'}</t>
        </is>
      </c>
      <c r="E428" s="309" t="n">
        <v>17</v>
      </c>
      <c r="F428" s="309" t="inlineStr">
        <is>
          <t>['Rp02', 'Rm', 'ausf_temp']</t>
        </is>
      </c>
      <c r="G428" s="309" t="inlineStr">
        <is>
          <t>[0.9287104400593631, 0.9529807438820186, -0.9620713420960627]</t>
        </is>
      </c>
      <c r="H428" s="309" t="inlineStr">
        <is>
          <t>[258.0, 454.21469884062725]</t>
        </is>
      </c>
    </row>
    <row r="429">
      <c r="A429" s="621" t="n">
        <v>427</v>
      </c>
      <c r="B429" s="309" t="n">
        <v>342.7152585467486</v>
      </c>
      <c r="C429" s="309" t="n">
        <v>342.7152585467486</v>
      </c>
      <c r="D429" s="309" t="inlineStr"/>
      <c r="E429" s="309" t="inlineStr"/>
      <c r="F429" s="309" t="inlineStr"/>
      <c r="G429" s="309" t="inlineStr"/>
      <c r="H429" s="309" t="inlineStr"/>
    </row>
    <row r="430">
      <c r="A430" s="621" t="n">
        <v>428</v>
      </c>
      <c r="B430" s="309" t="n">
        <v>341.9663668928737</v>
      </c>
      <c r="C430" s="309" t="n">
        <v>341.9663668928737</v>
      </c>
      <c r="D430" s="309" t="inlineStr"/>
      <c r="E430" s="309" t="inlineStr"/>
      <c r="F430" s="309" t="inlineStr"/>
      <c r="G430" s="309" t="inlineStr"/>
      <c r="H430" s="309" t="inlineStr"/>
    </row>
    <row r="431">
      <c r="A431" s="621" t="n">
        <v>429</v>
      </c>
      <c r="B431" s="309" t="n">
        <v>343.7619936206394</v>
      </c>
      <c r="C431" s="309" t="n">
        <v>343.7619936206394</v>
      </c>
      <c r="D431" s="309" t="inlineStr"/>
      <c r="E431" s="309" t="inlineStr"/>
      <c r="F431" s="309" t="inlineStr"/>
      <c r="G431" s="309" t="inlineStr"/>
      <c r="H431" s="309" t="inlineStr"/>
    </row>
    <row r="432">
      <c r="A432" s="621" t="n">
        <v>430</v>
      </c>
      <c r="B432" s="309" t="n">
        <v>355.482591599493</v>
      </c>
      <c r="C432" s="309" t="n">
        <v>355.482591599493</v>
      </c>
      <c r="D432" s="309" t="inlineStr"/>
      <c r="E432" s="309" t="inlineStr"/>
      <c r="F432" s="309" t="inlineStr"/>
      <c r="G432" s="309" t="inlineStr"/>
      <c r="H432" s="309" t="inlineStr"/>
    </row>
    <row r="433">
      <c r="A433" s="621" t="n">
        <v>431</v>
      </c>
      <c r="B433" s="309" t="n">
        <v>361.4517851592052</v>
      </c>
      <c r="C433" s="309" t="n">
        <v>361.4517851592052</v>
      </c>
      <c r="D433" s="309" t="inlineStr"/>
      <c r="E433" s="309" t="inlineStr"/>
      <c r="F433" s="309" t="inlineStr"/>
      <c r="G433" s="309" t="inlineStr"/>
      <c r="H433" s="309" t="inlineStr"/>
    </row>
    <row r="434">
      <c r="A434" s="621" t="n">
        <v>432</v>
      </c>
      <c r="B434" s="309" t="inlineStr"/>
      <c r="C434" s="309" t="inlineStr"/>
      <c r="D434" s="309" t="inlineStr"/>
      <c r="E434" s="309" t="inlineStr"/>
      <c r="F434" s="309" t="inlineStr"/>
      <c r="G434" s="309" t="inlineStr"/>
      <c r="H434" s="309" t="inlineStr"/>
    </row>
    <row r="435">
      <c r="A435" s="621" t="n">
        <v>433</v>
      </c>
      <c r="B435" s="309" t="n">
        <v>341.9115196287087</v>
      </c>
      <c r="C435" s="309" t="n">
        <v>341.9115196287087</v>
      </c>
      <c r="D435" s="309" t="inlineStr"/>
      <c r="E435" s="309" t="inlineStr"/>
      <c r="F435" s="309" t="inlineStr"/>
      <c r="G435" s="309" t="inlineStr"/>
      <c r="H435" s="309" t="inlineStr"/>
    </row>
    <row r="436">
      <c r="A436" s="621" t="n">
        <v>434</v>
      </c>
      <c r="B436" s="309" t="n">
        <v>337.9579923988721</v>
      </c>
      <c r="C436" s="309" t="n">
        <v>337.9579923988721</v>
      </c>
      <c r="D436" s="309" t="inlineStr"/>
      <c r="E436" s="309" t="inlineStr"/>
      <c r="F436" s="309" t="inlineStr"/>
      <c r="G436" s="309" t="inlineStr"/>
      <c r="H436" s="309" t="inlineStr"/>
    </row>
    <row r="437">
      <c r="A437" s="621" t="n">
        <v>435</v>
      </c>
      <c r="B437" s="309" t="n">
        <v>339.8597552472141</v>
      </c>
      <c r="C437" s="309" t="n">
        <v>339.8597552472141</v>
      </c>
      <c r="D437" s="309" t="inlineStr"/>
      <c r="E437" s="309" t="inlineStr"/>
      <c r="F437" s="309" t="inlineStr"/>
      <c r="G437" s="309" t="inlineStr"/>
      <c r="H437" s="309" t="inlineStr"/>
    </row>
    <row r="438">
      <c r="A438" s="621" t="n">
        <v>436</v>
      </c>
      <c r="B438" s="309" t="inlineStr"/>
      <c r="C438" s="309" t="inlineStr"/>
      <c r="D438" s="309" t="inlineStr"/>
      <c r="E438" s="309" t="inlineStr"/>
      <c r="F438" s="309" t="inlineStr"/>
      <c r="G438" s="309" t="inlineStr"/>
      <c r="H438" s="309" t="inlineStr"/>
    </row>
    <row r="439">
      <c r="A439" s="621" t="n">
        <v>437</v>
      </c>
      <c r="B439" s="309" t="n">
        <v>398.2</v>
      </c>
      <c r="C439" s="309" t="n">
        <v>398.2</v>
      </c>
      <c r="D439" s="309" t="inlineStr"/>
      <c r="E439" s="309" t="inlineStr"/>
      <c r="F439" s="309" t="inlineStr"/>
      <c r="G439" s="309" t="inlineStr"/>
      <c r="H439" s="309" t="inlineStr"/>
    </row>
    <row r="440">
      <c r="A440" s="621" t="n">
        <v>438</v>
      </c>
      <c r="B440" s="309" t="n">
        <v>375</v>
      </c>
      <c r="C440" s="309" t="n">
        <v>375</v>
      </c>
      <c r="D440" s="309" t="inlineStr"/>
      <c r="E440" s="309" t="inlineStr"/>
      <c r="F440" s="309" t="inlineStr"/>
      <c r="G440" s="309" t="inlineStr"/>
      <c r="H440" s="309" t="inlineStr"/>
    </row>
    <row r="441">
      <c r="A441" s="621" t="n">
        <v>439</v>
      </c>
      <c r="B441" s="309" t="n">
        <v>366</v>
      </c>
      <c r="C441" s="309" t="n">
        <v>366</v>
      </c>
      <c r="D441" s="309" t="inlineStr"/>
      <c r="E441" s="309" t="inlineStr"/>
      <c r="F441" s="309" t="inlineStr"/>
      <c r="G441" s="309" t="inlineStr"/>
      <c r="H441" s="309" t="inlineStr"/>
    </row>
    <row r="442">
      <c r="A442" s="621" t="n">
        <v>440</v>
      </c>
      <c r="B442" s="309" t="n">
        <v>337.6</v>
      </c>
      <c r="C442" s="309" t="n">
        <v>337.6</v>
      </c>
      <c r="D442" s="309" t="inlineStr"/>
      <c r="E442" s="309" t="inlineStr"/>
      <c r="F442" s="309" t="inlineStr"/>
      <c r="G442" s="309" t="inlineStr"/>
      <c r="H442" s="309" t="inlineStr"/>
    </row>
    <row r="443">
      <c r="A443" s="621" t="n">
        <v>441</v>
      </c>
      <c r="B443" s="309" t="n">
        <v>330.6</v>
      </c>
      <c r="C443" s="309" t="n">
        <v>330.6</v>
      </c>
      <c r="D443" s="309" t="inlineStr"/>
      <c r="E443" s="309" t="inlineStr"/>
      <c r="F443" s="309" t="inlineStr"/>
      <c r="G443" s="309" t="inlineStr"/>
      <c r="H443" s="309" t="inlineStr"/>
    </row>
    <row r="444">
      <c r="A444" s="621" t="n">
        <v>442</v>
      </c>
      <c r="B444" s="309" t="n">
        <v>276.2</v>
      </c>
      <c r="C444" s="309" t="n">
        <v>276.2</v>
      </c>
      <c r="D444" s="309" t="inlineStr"/>
      <c r="E444" s="309" t="inlineStr"/>
      <c r="F444" s="309" t="inlineStr"/>
      <c r="G444" s="309" t="inlineStr"/>
      <c r="H444" s="309" t="inlineStr"/>
    </row>
    <row r="445">
      <c r="A445" s="621" t="n">
        <v>443</v>
      </c>
      <c r="B445" s="309" t="n">
        <v>279.7</v>
      </c>
      <c r="C445" s="309" t="n">
        <v>279.7</v>
      </c>
      <c r="D445" s="309" t="inlineStr"/>
      <c r="E445" s="309" t="inlineStr"/>
      <c r="F445" s="309" t="inlineStr"/>
      <c r="G445" s="309" t="inlineStr"/>
      <c r="H445" s="309" t="inlineStr"/>
    </row>
    <row r="446">
      <c r="A446" s="621" t="n">
        <v>444</v>
      </c>
      <c r="B446" s="309" t="n">
        <v>261.9</v>
      </c>
      <c r="C446" s="309" t="n">
        <v>261.9</v>
      </c>
      <c r="D446" s="309" t="inlineStr"/>
      <c r="E446" s="309" t="inlineStr"/>
      <c r="F446" s="309" t="inlineStr"/>
      <c r="G446" s="309" t="inlineStr"/>
      <c r="H446" s="309" t="inlineStr"/>
    </row>
    <row r="447">
      <c r="A447" s="621" t="n">
        <v>445</v>
      </c>
      <c r="B447" s="309" t="n">
        <v>260.5</v>
      </c>
      <c r="C447" s="309" t="n">
        <v>260.5</v>
      </c>
      <c r="D447" s="309" t="inlineStr"/>
      <c r="E447" s="309" t="inlineStr"/>
      <c r="F447" s="309" t="inlineStr"/>
      <c r="G447" s="309" t="inlineStr"/>
      <c r="H447" s="309" t="inlineStr"/>
    </row>
    <row r="448">
      <c r="A448" s="621" t="n">
        <v>446</v>
      </c>
      <c r="B448" s="309" t="n">
        <v>238.6</v>
      </c>
      <c r="C448" s="309" t="n">
        <v>238.6</v>
      </c>
      <c r="D448" s="309" t="inlineStr"/>
      <c r="E448" s="309" t="inlineStr"/>
      <c r="F448" s="309" t="inlineStr"/>
      <c r="G448" s="309" t="inlineStr"/>
      <c r="H448" s="309" t="inlineStr"/>
    </row>
    <row r="449">
      <c r="A449" s="621" t="n">
        <v>447</v>
      </c>
      <c r="B449" s="309" t="n">
        <v>229.2</v>
      </c>
      <c r="C449" s="309" t="n">
        <v>229.2</v>
      </c>
      <c r="D449" s="309" t="inlineStr"/>
      <c r="E449" s="309" t="inlineStr"/>
      <c r="F449" s="309" t="inlineStr"/>
      <c r="G449" s="309" t="inlineStr"/>
      <c r="H449" s="309" t="inlineStr"/>
    </row>
    <row r="450">
      <c r="A450" s="621" t="n">
        <v>448</v>
      </c>
      <c r="B450" s="309" t="n">
        <v>336</v>
      </c>
      <c r="C450" s="309" t="n">
        <v>336</v>
      </c>
      <c r="D450" s="309" t="inlineStr"/>
      <c r="E450" s="309" t="inlineStr"/>
      <c r="F450" s="309" t="inlineStr"/>
      <c r="G450" s="309" t="inlineStr"/>
      <c r="H450" s="309" t="inlineStr"/>
    </row>
    <row r="451">
      <c r="A451" s="621" t="n">
        <v>449</v>
      </c>
      <c r="B451" s="309" t="n">
        <v>390</v>
      </c>
      <c r="C451" s="309" t="n">
        <v>390</v>
      </c>
      <c r="D451" s="309" t="inlineStr"/>
      <c r="E451" s="309" t="inlineStr"/>
      <c r="F451" s="309" t="inlineStr"/>
      <c r="G451" s="309" t="inlineStr"/>
      <c r="H451" s="309" t="inlineStr"/>
    </row>
    <row r="452">
      <c r="A452" s="621" t="n">
        <v>450</v>
      </c>
      <c r="B452" s="309" t="n">
        <v>442</v>
      </c>
      <c r="C452" s="309" t="n">
        <v>442</v>
      </c>
      <c r="D452" s="309" t="inlineStr"/>
      <c r="E452" s="309" t="inlineStr"/>
      <c r="F452" s="309" t="inlineStr"/>
      <c r="G452" s="309" t="inlineStr"/>
      <c r="H452" s="309" t="inlineStr"/>
    </row>
    <row r="453">
      <c r="A453" s="621" t="n">
        <v>451</v>
      </c>
      <c r="B453" s="309" t="n">
        <v>266</v>
      </c>
      <c r="C453" s="309" t="n">
        <v>266</v>
      </c>
      <c r="D453" s="309" t="inlineStr"/>
      <c r="E453" s="309" t="inlineStr"/>
      <c r="F453" s="309" t="inlineStr"/>
      <c r="G453" s="309" t="inlineStr"/>
      <c r="H453" s="309" t="inlineStr"/>
    </row>
    <row r="454">
      <c r="A454" s="621" t="n">
        <v>452</v>
      </c>
      <c r="B454" s="309" t="n">
        <v>266</v>
      </c>
      <c r="C454" s="309" t="n">
        <v>266</v>
      </c>
      <c r="D454" s="309" t="inlineStr"/>
      <c r="E454" s="309" t="inlineStr"/>
      <c r="F454" s="309" t="inlineStr"/>
      <c r="G454" s="309" t="inlineStr"/>
      <c r="H454" s="309" t="inlineStr"/>
    </row>
    <row r="455">
      <c r="A455" s="621" t="n">
        <v>453</v>
      </c>
      <c r="B455" s="309" t="n">
        <v>285</v>
      </c>
      <c r="C455" s="309" t="n">
        <v>285</v>
      </c>
      <c r="D455" s="309" t="inlineStr"/>
      <c r="E455" s="309" t="inlineStr"/>
      <c r="F455" s="309" t="inlineStr"/>
      <c r="G455" s="309" t="inlineStr"/>
      <c r="H455" s="309" t="inlineStr"/>
    </row>
    <row r="456">
      <c r="A456" s="621" t="n">
        <v>454</v>
      </c>
      <c r="B456" s="309" t="n">
        <v>272</v>
      </c>
      <c r="C456" s="309" t="n">
        <v>272</v>
      </c>
      <c r="D456" s="309" t="inlineStr"/>
      <c r="E456" s="309" t="inlineStr"/>
      <c r="F456" s="309" t="inlineStr"/>
      <c r="G456" s="309" t="inlineStr"/>
      <c r="H456" s="309" t="inlineStr"/>
    </row>
    <row r="457">
      <c r="A457" s="621" t="n">
        <v>455</v>
      </c>
      <c r="B457" s="309" t="n">
        <v>293.125</v>
      </c>
      <c r="C457" s="309" t="n">
        <v>293.125</v>
      </c>
      <c r="D457" s="309" t="inlineStr"/>
      <c r="E457" s="309" t="inlineStr"/>
      <c r="F457" s="309" t="inlineStr"/>
      <c r="G457" s="309" t="inlineStr"/>
      <c r="H457" s="309" t="inlineStr"/>
    </row>
    <row r="458">
      <c r="A458" s="621" t="n">
        <v>456</v>
      </c>
      <c r="B458" s="309" t="n">
        <v>414.703041139291</v>
      </c>
      <c r="C458" s="309" t="n">
        <v>414.703041139291</v>
      </c>
      <c r="D458" s="309" t="inlineStr"/>
      <c r="E458" s="309" t="inlineStr"/>
      <c r="F458" s="309" t="inlineStr"/>
      <c r="G458" s="309" t="inlineStr"/>
      <c r="H458" s="309" t="inlineStr"/>
    </row>
    <row r="459">
      <c r="A459" s="621" t="n">
        <v>457</v>
      </c>
      <c r="B459" s="309" t="n">
        <v>436.2152881802522</v>
      </c>
      <c r="C459" s="309" t="n">
        <v>436.2152881802522</v>
      </c>
      <c r="D459" s="309" t="inlineStr"/>
      <c r="E459" s="309" t="inlineStr"/>
      <c r="F459" s="309" t="inlineStr"/>
      <c r="G459" s="309" t="inlineStr"/>
      <c r="H459" s="309" t="inlineStr"/>
    </row>
    <row r="460">
      <c r="A460" s="621" t="n">
        <v>458</v>
      </c>
      <c r="B460" s="309" t="n">
        <v>374.2727332247637</v>
      </c>
      <c r="C460" s="309" t="n">
        <v>374.2727332247637</v>
      </c>
      <c r="D460" s="309" t="inlineStr"/>
      <c r="E460" s="309" t="inlineStr"/>
      <c r="F460" s="309" t="inlineStr"/>
      <c r="G460" s="309" t="inlineStr"/>
      <c r="H460" s="309" t="inlineStr"/>
    </row>
    <row r="461">
      <c r="A461" s="621" t="n">
        <v>459</v>
      </c>
      <c r="B461" s="309" t="n">
        <v>369.2427801964216</v>
      </c>
      <c r="C461" s="309" t="n">
        <v>369.2427801964216</v>
      </c>
      <c r="D461" s="309" t="inlineStr"/>
      <c r="E461" s="309" t="inlineStr"/>
      <c r="F461" s="309" t="inlineStr"/>
      <c r="G461" s="309" t="inlineStr"/>
      <c r="H461" s="309" t="inlineStr"/>
    </row>
    <row r="462">
      <c r="A462" s="621" t="n">
        <v>460</v>
      </c>
      <c r="B462" s="309" t="n">
        <v>344.5052708939384</v>
      </c>
      <c r="C462" s="309" t="n">
        <v>344.5052708939384</v>
      </c>
      <c r="D462" s="309" t="inlineStr"/>
      <c r="E462" s="309" t="inlineStr"/>
      <c r="F462" s="309" t="inlineStr"/>
      <c r="G462" s="309" t="inlineStr"/>
      <c r="H462" s="309" t="inlineStr"/>
    </row>
    <row r="463">
      <c r="A463" s="621" t="n">
        <v>461</v>
      </c>
      <c r="B463" s="309" t="n">
        <v>300.7429002912693</v>
      </c>
      <c r="C463" s="309" t="n">
        <v>300.7429002912693</v>
      </c>
      <c r="D463" s="309" t="inlineStr"/>
      <c r="E463" s="309" t="inlineStr"/>
      <c r="F463" s="309" t="inlineStr"/>
      <c r="G463" s="309" t="inlineStr"/>
      <c r="H463" s="309" t="inlineStr"/>
    </row>
    <row r="464">
      <c r="A464" s="621" t="n">
        <v>462</v>
      </c>
      <c r="B464" s="309" t="n">
        <v>254.5907866305374</v>
      </c>
      <c r="C464" s="309" t="n">
        <v>254.5907866305374</v>
      </c>
      <c r="D464" s="309" t="inlineStr"/>
      <c r="E464" s="309" t="inlineStr"/>
      <c r="F464" s="309" t="inlineStr"/>
      <c r="G464" s="309" t="inlineStr"/>
      <c r="H464" s="309" t="inlineStr"/>
    </row>
    <row r="465">
      <c r="A465" s="621" t="n">
        <v>463</v>
      </c>
      <c r="B465" s="309" t="n">
        <v>225.389352095246</v>
      </c>
      <c r="C465" s="309" t="n">
        <v>225.389352095246</v>
      </c>
      <c r="D465" s="309" t="inlineStr"/>
      <c r="E465" s="309" t="inlineStr"/>
      <c r="F465" s="309" t="inlineStr"/>
      <c r="G465" s="309" t="inlineStr"/>
      <c r="H465" s="309" t="inlineStr"/>
    </row>
    <row r="466">
      <c r="A466" s="621" t="n">
        <v>464</v>
      </c>
      <c r="B466" s="309" t="n">
        <v>219.9894569285575</v>
      </c>
      <c r="C466" s="309" t="n">
        <v>219.9894569285575</v>
      </c>
      <c r="D466" s="309" t="inlineStr"/>
      <c r="E466" s="309" t="inlineStr"/>
      <c r="F466" s="309" t="inlineStr"/>
      <c r="G466" s="309" t="inlineStr"/>
      <c r="H466" s="309" t="inlineStr"/>
    </row>
    <row r="467">
      <c r="A467" s="621" t="n">
        <v>465</v>
      </c>
      <c r="B467" s="309" t="n">
        <v>204.444444444444</v>
      </c>
      <c r="C467" s="309" t="n">
        <v>204.444444444444</v>
      </c>
      <c r="D467" s="309" t="inlineStr"/>
      <c r="E467" s="309" t="inlineStr"/>
      <c r="F467" s="309" t="inlineStr"/>
      <c r="G467" s="309" t="inlineStr"/>
      <c r="H467" s="309" t="inlineStr"/>
    </row>
    <row r="468">
      <c r="A468" s="621" t="n">
        <v>466</v>
      </c>
      <c r="B468" s="309" t="n">
        <v>259.714285714286</v>
      </c>
      <c r="C468" s="309" t="n">
        <v>259.714285714286</v>
      </c>
      <c r="D468" s="309" t="inlineStr"/>
      <c r="E468" s="309" t="inlineStr"/>
      <c r="F468" s="309" t="inlineStr"/>
      <c r="G468" s="309" t="inlineStr"/>
      <c r="H468" s="309" t="inlineStr"/>
    </row>
    <row r="469">
      <c r="A469" s="621" t="n">
        <v>467</v>
      </c>
      <c r="B469" s="309" t="n">
        <v>307.444444444444</v>
      </c>
      <c r="C469" s="309" t="n">
        <v>307.444444444444</v>
      </c>
      <c r="D469" s="309" t="inlineStr"/>
      <c r="E469" s="309" t="inlineStr"/>
      <c r="F469" s="309" t="inlineStr"/>
      <c r="G469" s="309" t="inlineStr"/>
      <c r="H469" s="309" t="inlineStr"/>
    </row>
    <row r="470">
      <c r="A470" s="621" t="n">
        <v>468</v>
      </c>
      <c r="B470" s="309" t="n">
        <v>252.166666666667</v>
      </c>
      <c r="C470" s="309" t="n">
        <v>252.166666666667</v>
      </c>
      <c r="D470" s="309" t="inlineStr"/>
      <c r="E470" s="309" t="inlineStr"/>
      <c r="F470" s="309" t="inlineStr"/>
      <c r="G470" s="309" t="inlineStr"/>
      <c r="H470" s="309" t="inlineStr"/>
    </row>
    <row r="471">
      <c r="A471" s="621" t="n">
        <v>469</v>
      </c>
      <c r="B471" s="309" t="n">
        <v>282</v>
      </c>
      <c r="C471" s="309" t="n">
        <v>282</v>
      </c>
      <c r="D471" s="309" t="inlineStr"/>
      <c r="E471" s="309" t="inlineStr"/>
      <c r="F471" s="309" t="inlineStr"/>
      <c r="G471" s="309" t="inlineStr"/>
      <c r="H471" s="309" t="inlineStr"/>
    </row>
    <row r="472">
      <c r="A472" s="621" t="n">
        <v>470</v>
      </c>
      <c r="B472" s="309" t="n">
        <v>301</v>
      </c>
      <c r="C472" s="309" t="n">
        <v>301</v>
      </c>
      <c r="D472" s="309" t="inlineStr"/>
      <c r="E472" s="309" t="inlineStr"/>
      <c r="F472" s="309" t="inlineStr"/>
      <c r="G472" s="309" t="inlineStr"/>
      <c r="H472" s="309" t="inlineStr"/>
    </row>
    <row r="473">
      <c r="A473" s="621" t="n">
        <v>471</v>
      </c>
      <c r="B473" s="309" t="n">
        <v>375</v>
      </c>
      <c r="C473" s="309" t="n">
        <v>375</v>
      </c>
      <c r="D473" s="309" t="inlineStr"/>
      <c r="E473" s="309" t="inlineStr"/>
      <c r="F473" s="309" t="inlineStr"/>
      <c r="G473" s="309" t="inlineStr"/>
      <c r="H473" s="309" t="inlineStr"/>
    </row>
    <row r="474">
      <c r="A474" s="621" t="n">
        <v>472</v>
      </c>
      <c r="B474" s="309" t="n">
        <v>338.1526046391069</v>
      </c>
      <c r="C474" s="309" t="n">
        <v>338.1526046391069</v>
      </c>
      <c r="D474" s="309" t="inlineStr"/>
      <c r="E474" s="309" t="inlineStr"/>
      <c r="F474" s="309" t="inlineStr"/>
      <c r="G474" s="309" t="inlineStr"/>
      <c r="H474" s="309" t="inlineStr"/>
    </row>
    <row r="475">
      <c r="A475" s="621" t="n">
        <v>473</v>
      </c>
      <c r="B475" s="309" t="n">
        <v>421</v>
      </c>
      <c r="C475" s="309" t="n">
        <v>421</v>
      </c>
      <c r="D475" s="309" t="inlineStr"/>
      <c r="E475" s="309" t="inlineStr"/>
      <c r="F475" s="309" t="inlineStr"/>
      <c r="G475" s="309" t="inlineStr"/>
      <c r="H475" s="309" t="inlineStr"/>
    </row>
    <row r="476">
      <c r="A476" s="621" t="n">
        <v>474</v>
      </c>
      <c r="B476" s="309" t="n">
        <v>353</v>
      </c>
      <c r="C476" s="309" t="n">
        <v>353</v>
      </c>
      <c r="D476" s="309" t="inlineStr"/>
      <c r="E476" s="309" t="inlineStr"/>
      <c r="F476" s="309" t="inlineStr"/>
      <c r="G476" s="309" t="inlineStr"/>
      <c r="H476" s="309" t="inlineStr"/>
    </row>
    <row r="477">
      <c r="A477" s="621" t="n">
        <v>475</v>
      </c>
      <c r="B477" s="309" t="n">
        <v>366</v>
      </c>
      <c r="C477" s="309" t="n">
        <v>366</v>
      </c>
      <c r="D477" s="309" t="inlineStr"/>
      <c r="E477" s="309" t="inlineStr"/>
      <c r="F477" s="309" t="inlineStr"/>
      <c r="G477" s="309" t="inlineStr"/>
      <c r="H477" s="309" t="inlineStr"/>
    </row>
    <row r="478">
      <c r="A478" s="621" t="n">
        <v>476</v>
      </c>
      <c r="B478" s="309" t="n">
        <v>330.6</v>
      </c>
      <c r="C478" s="309" t="n">
        <v>330.6</v>
      </c>
      <c r="D478" s="309" t="inlineStr"/>
      <c r="E478" s="309" t="inlineStr"/>
      <c r="F478" s="309" t="inlineStr"/>
      <c r="G478" s="309" t="inlineStr"/>
      <c r="H478" s="309" t="inlineStr"/>
    </row>
    <row r="479">
      <c r="A479" s="621" t="n">
        <v>477</v>
      </c>
      <c r="B479" s="309" t="n">
        <v>279.7</v>
      </c>
      <c r="C479" s="309" t="n">
        <v>279.7</v>
      </c>
      <c r="D479" s="309" t="inlineStr"/>
      <c r="E479" s="309" t="inlineStr"/>
      <c r="F479" s="309" t="inlineStr"/>
      <c r="G479" s="309" t="inlineStr"/>
      <c r="H479" s="309" t="inlineStr"/>
    </row>
    <row r="480">
      <c r="A480" s="621" t="n">
        <v>478</v>
      </c>
      <c r="B480" s="309" t="n">
        <v>260.5</v>
      </c>
      <c r="C480" s="309" t="n">
        <v>260.5</v>
      </c>
      <c r="D480" s="309" t="inlineStr"/>
      <c r="E480" s="309" t="inlineStr"/>
      <c r="F480" s="309" t="inlineStr"/>
      <c r="G480" s="309" t="inlineStr"/>
      <c r="H480" s="309" t="inlineStr"/>
    </row>
    <row r="481">
      <c r="A481" s="621" t="n">
        <v>479</v>
      </c>
      <c r="B481" s="309" t="n">
        <v>238.6</v>
      </c>
      <c r="C481" s="309" t="n">
        <v>238.6</v>
      </c>
      <c r="D481" s="309" t="inlineStr"/>
      <c r="E481" s="309" t="inlineStr"/>
      <c r="F481" s="309" t="inlineStr"/>
      <c r="G481" s="309" t="inlineStr"/>
      <c r="H481" s="309" t="inlineStr"/>
    </row>
    <row r="482">
      <c r="A482" s="621" t="n">
        <v>480</v>
      </c>
      <c r="B482" s="309" t="n">
        <v>327</v>
      </c>
      <c r="C482" s="309" t="n">
        <v>327</v>
      </c>
      <c r="D482" s="309" t="inlineStr"/>
      <c r="E482" s="309" t="inlineStr"/>
      <c r="F482" s="309" t="inlineStr"/>
      <c r="G482" s="309" t="inlineStr"/>
      <c r="H482" s="309" t="inlineStr"/>
    </row>
    <row r="483">
      <c r="A483" s="621" t="n">
        <v>481</v>
      </c>
      <c r="B483" s="309" t="n">
        <v>302.111111111111</v>
      </c>
      <c r="C483" s="309" t="n">
        <v>302.111111111111</v>
      </c>
      <c r="D483" s="309" t="inlineStr"/>
      <c r="E483" s="309" t="inlineStr"/>
      <c r="F483" s="309" t="inlineStr"/>
      <c r="G483" s="309" t="inlineStr"/>
      <c r="H483" s="309" t="inlineStr"/>
    </row>
    <row r="484">
      <c r="A484" s="621" t="n">
        <v>482</v>
      </c>
      <c r="B484" s="309" t="n">
        <v>286</v>
      </c>
      <c r="C484" s="309" t="n">
        <v>286</v>
      </c>
      <c r="D484" s="309" t="inlineStr"/>
      <c r="E484" s="309" t="inlineStr"/>
      <c r="F484" s="309" t="inlineStr"/>
      <c r="G484" s="309" t="inlineStr"/>
      <c r="H484" s="309" t="inlineStr"/>
    </row>
    <row r="485">
      <c r="A485" s="621" t="n">
        <v>483</v>
      </c>
      <c r="B485" s="309" t="n">
        <v>368</v>
      </c>
      <c r="C485" s="309" t="n">
        <v>368</v>
      </c>
      <c r="D485" s="309" t="inlineStr"/>
      <c r="E485" s="309" t="inlineStr"/>
      <c r="F485" s="309" t="inlineStr"/>
      <c r="G485" s="309" t="inlineStr"/>
      <c r="H485" s="309" t="inlineStr"/>
    </row>
    <row r="486">
      <c r="A486" s="621" t="n">
        <v>484</v>
      </c>
      <c r="B486" s="309" t="n">
        <v>357.5</v>
      </c>
      <c r="C486" s="309" t="n">
        <v>357.5</v>
      </c>
      <c r="D486" s="309" t="inlineStr"/>
      <c r="E486" s="309" t="inlineStr"/>
      <c r="F486" s="309" t="inlineStr"/>
      <c r="G486" s="309" t="inlineStr"/>
      <c r="H486" s="309" t="inlineStr"/>
    </row>
    <row r="487">
      <c r="A487" s="621" t="n">
        <v>485</v>
      </c>
      <c r="B487" s="309" t="n">
        <v>347</v>
      </c>
      <c r="C487" s="309" t="n">
        <v>347</v>
      </c>
      <c r="D487" s="309" t="inlineStr"/>
      <c r="E487" s="309" t="inlineStr"/>
      <c r="F487" s="309" t="inlineStr"/>
      <c r="G487" s="309" t="inlineStr"/>
      <c r="H487" s="309" t="inlineStr"/>
    </row>
    <row r="488">
      <c r="A488" s="621" t="n">
        <v>486</v>
      </c>
      <c r="B488" s="309" t="n">
        <v>326</v>
      </c>
      <c r="C488" s="309" t="n">
        <v>326</v>
      </c>
      <c r="D488" s="309" t="inlineStr"/>
      <c r="E488" s="309" t="inlineStr"/>
      <c r="F488" s="309" t="inlineStr"/>
      <c r="G488" s="309" t="inlineStr"/>
      <c r="H488" s="309" t="inlineStr"/>
    </row>
    <row r="489">
      <c r="A489" s="621" t="n">
        <v>487</v>
      </c>
      <c r="B489" s="309" t="n">
        <v>297.666666666667</v>
      </c>
      <c r="C489" s="309" t="n">
        <v>297.666666666667</v>
      </c>
      <c r="D489" s="309" t="inlineStr"/>
      <c r="E489" s="309" t="inlineStr"/>
      <c r="F489" s="309" t="inlineStr"/>
      <c r="G489" s="309" t="inlineStr"/>
      <c r="H489" s="309" t="inlineStr"/>
    </row>
    <row r="490">
      <c r="A490" s="621" t="n">
        <v>488</v>
      </c>
      <c r="B490" s="309" t="n">
        <v>498</v>
      </c>
      <c r="C490" s="309" t="n">
        <v>498</v>
      </c>
      <c r="D490" s="309" t="inlineStr"/>
      <c r="E490" s="309" t="inlineStr"/>
      <c r="F490" s="309" t="inlineStr"/>
      <c r="G490" s="309" t="inlineStr"/>
      <c r="H490" s="309" t="inlineStr"/>
    </row>
    <row r="491">
      <c r="A491" s="621" t="n">
        <v>489</v>
      </c>
      <c r="B491" s="309" t="n">
        <v>456</v>
      </c>
      <c r="C491" s="309" t="n">
        <v>456</v>
      </c>
      <c r="D491" s="309" t="inlineStr"/>
      <c r="E491" s="309" t="inlineStr"/>
      <c r="F491" s="309" t="inlineStr"/>
      <c r="G491" s="309" t="inlineStr"/>
      <c r="H491" s="309" t="inlineStr"/>
    </row>
    <row r="492">
      <c r="A492" s="621" t="n">
        <v>490</v>
      </c>
      <c r="B492" s="309" t="n">
        <v>420</v>
      </c>
      <c r="C492" s="309" t="n">
        <v>420</v>
      </c>
      <c r="D492" s="309" t="inlineStr"/>
      <c r="E492" s="309" t="inlineStr"/>
      <c r="F492" s="309" t="inlineStr"/>
      <c r="G492" s="309" t="inlineStr"/>
      <c r="H492" s="309" t="inlineStr"/>
    </row>
    <row r="493">
      <c r="A493" s="621" t="n">
        <v>491</v>
      </c>
      <c r="B493" s="309" t="n">
        <v>356</v>
      </c>
      <c r="C493" s="309" t="n">
        <v>356</v>
      </c>
      <c r="D493" s="309" t="inlineStr"/>
      <c r="E493" s="309" t="inlineStr"/>
      <c r="F493" s="309" t="inlineStr"/>
      <c r="G493" s="309" t="inlineStr"/>
      <c r="H493" s="309" t="inlineStr"/>
    </row>
    <row r="494">
      <c r="A494" s="621" t="n">
        <v>492</v>
      </c>
      <c r="B494" s="309" t="n">
        <v>314</v>
      </c>
      <c r="C494" s="309" t="n">
        <v>314</v>
      </c>
      <c r="D494" s="309" t="inlineStr"/>
      <c r="E494" s="309" t="inlineStr"/>
      <c r="F494" s="309" t="inlineStr"/>
      <c r="G494" s="309" t="inlineStr"/>
      <c r="H494" s="309" t="inlineStr"/>
    </row>
    <row r="495">
      <c r="A495" s="621" t="n">
        <v>493</v>
      </c>
      <c r="B495" s="309" t="n">
        <v>415</v>
      </c>
      <c r="C495" s="309" t="n">
        <v>415</v>
      </c>
      <c r="D495" s="309" t="inlineStr"/>
      <c r="E495" s="309" t="inlineStr"/>
      <c r="F495" s="309" t="inlineStr"/>
      <c r="G495" s="309" t="inlineStr"/>
      <c r="H495" s="309" t="inlineStr"/>
    </row>
    <row r="496">
      <c r="A496" s="621" t="n">
        <v>494</v>
      </c>
      <c r="B496" s="309" t="n">
        <v>331</v>
      </c>
      <c r="C496" s="309" t="n">
        <v>331</v>
      </c>
      <c r="D496" s="309" t="inlineStr"/>
      <c r="E496" s="309" t="inlineStr"/>
      <c r="F496" s="309" t="inlineStr"/>
      <c r="G496" s="309" t="inlineStr"/>
      <c r="H496" s="309" t="inlineStr"/>
    </row>
    <row r="497">
      <c r="A497" s="621" t="n">
        <v>495</v>
      </c>
      <c r="B497" s="309" t="n">
        <v>190</v>
      </c>
      <c r="C497" s="309" t="n">
        <v>190</v>
      </c>
      <c r="D497" s="309" t="inlineStr"/>
      <c r="E497" s="309" t="inlineStr"/>
      <c r="F497" s="309" t="inlineStr"/>
      <c r="G497" s="309" t="inlineStr"/>
      <c r="H497" s="309" t="inlineStr"/>
    </row>
    <row r="498">
      <c r="A498" s="621" t="n">
        <v>496</v>
      </c>
      <c r="B498" s="309" t="n">
        <v>266.8</v>
      </c>
      <c r="C498" s="309" t="n">
        <v>266.8</v>
      </c>
      <c r="D498" s="309" t="inlineStr"/>
      <c r="E498" s="309" t="inlineStr"/>
      <c r="F498" s="309" t="inlineStr"/>
      <c r="G498" s="309" t="inlineStr"/>
      <c r="H498" s="309" t="inlineStr"/>
    </row>
    <row r="499">
      <c r="A499" s="621" t="n">
        <v>497</v>
      </c>
      <c r="B499" s="309" t="n">
        <v>240</v>
      </c>
      <c r="C499" s="309" t="n">
        <v>240</v>
      </c>
      <c r="D499" s="309" t="inlineStr"/>
      <c r="E499" s="309" t="inlineStr"/>
      <c r="F499" s="309" t="inlineStr"/>
      <c r="G499" s="309" t="inlineStr"/>
      <c r="H499" s="309" t="inlineStr"/>
    </row>
    <row r="500">
      <c r="A500" s="621" t="n">
        <v>498</v>
      </c>
      <c r="B500" s="309" t="n">
        <v>176</v>
      </c>
      <c r="C500" s="309" t="n">
        <v>176</v>
      </c>
      <c r="D500" s="309" t="inlineStr"/>
      <c r="E500" s="309" t="inlineStr"/>
      <c r="F500" s="309" t="inlineStr"/>
      <c r="G500" s="309" t="inlineStr"/>
      <c r="H500" s="309" t="inlineStr"/>
    </row>
    <row r="501">
      <c r="A501" s="621" t="n">
        <v>499</v>
      </c>
      <c r="B501" s="309" t="n">
        <v>255</v>
      </c>
      <c r="C501" s="309" t="n">
        <v>255</v>
      </c>
      <c r="D501" s="309" t="inlineStr"/>
      <c r="E501" s="309" t="inlineStr"/>
      <c r="F501" s="309" t="inlineStr"/>
      <c r="G501" s="309" t="inlineStr"/>
      <c r="H501" s="309" t="inlineStr"/>
    </row>
    <row r="502">
      <c r="A502" s="621" t="n">
        <v>500</v>
      </c>
      <c r="B502" s="309" t="n">
        <v>228</v>
      </c>
      <c r="C502" s="309" t="n">
        <v>228</v>
      </c>
      <c r="D502" s="309" t="inlineStr"/>
      <c r="E502" s="309" t="inlineStr"/>
      <c r="F502" s="309" t="inlineStr"/>
      <c r="G502" s="309" t="inlineStr"/>
      <c r="H502" s="309" t="inlineStr"/>
    </row>
    <row r="503">
      <c r="A503" s="621" t="n">
        <v>501</v>
      </c>
      <c r="B503" s="309" t="n">
        <v>169</v>
      </c>
      <c r="C503" s="309" t="n">
        <v>169</v>
      </c>
      <c r="D503" s="309" t="inlineStr"/>
      <c r="E503" s="309" t="inlineStr"/>
      <c r="F503" s="309" t="inlineStr"/>
      <c r="G503" s="309" t="inlineStr"/>
      <c r="H503" s="309" t="inlineStr"/>
    </row>
    <row r="504">
      <c r="A504" s="621" t="n">
        <v>502</v>
      </c>
      <c r="B504" s="309" t="n">
        <v>228</v>
      </c>
      <c r="C504" s="309" t="n">
        <v>228</v>
      </c>
      <c r="D504" s="309" t="inlineStr"/>
      <c r="E504" s="309" t="inlineStr"/>
      <c r="F504" s="309" t="inlineStr"/>
      <c r="G504" s="309" t="inlineStr"/>
      <c r="H504" s="309" t="inlineStr"/>
    </row>
    <row r="505">
      <c r="A505" s="621" t="n">
        <v>503</v>
      </c>
      <c r="B505" s="309" t="n">
        <v>216</v>
      </c>
      <c r="C505" s="309" t="n">
        <v>216</v>
      </c>
      <c r="D505" s="309" t="inlineStr"/>
      <c r="E505" s="309" t="inlineStr"/>
      <c r="F505" s="309" t="inlineStr"/>
      <c r="G505" s="309" t="inlineStr"/>
      <c r="H505" s="309" t="inlineStr"/>
    </row>
    <row r="506">
      <c r="A506" s="621" t="n">
        <v>504</v>
      </c>
      <c r="B506" s="309" t="n">
        <v>135</v>
      </c>
      <c r="C506" s="309" t="n">
        <v>135</v>
      </c>
      <c r="D506" s="309" t="inlineStr"/>
      <c r="E506" s="309" t="inlineStr"/>
      <c r="F506" s="309" t="inlineStr"/>
      <c r="G506" s="309" t="inlineStr"/>
      <c r="H506" s="309" t="inlineStr"/>
    </row>
    <row r="507">
      <c r="A507" s="621" t="n">
        <v>505</v>
      </c>
      <c r="B507" s="309" t="n">
        <v>190</v>
      </c>
      <c r="C507" s="309" t="n">
        <v>190</v>
      </c>
      <c r="D507" s="309" t="inlineStr"/>
      <c r="E507" s="309" t="inlineStr"/>
      <c r="F507" s="309" t="inlineStr"/>
      <c r="G507" s="309" t="inlineStr"/>
      <c r="H507" s="309" t="inlineStr"/>
    </row>
    <row r="508">
      <c r="A508" s="621" t="n">
        <v>506</v>
      </c>
      <c r="B508" s="309" t="n">
        <v>169</v>
      </c>
      <c r="C508" s="309" t="n">
        <v>169</v>
      </c>
      <c r="D508" s="309" t="inlineStr"/>
      <c r="E508" s="309" t="inlineStr"/>
      <c r="F508" s="309" t="inlineStr"/>
      <c r="G508" s="309" t="inlineStr"/>
      <c r="H508" s="309" t="inlineStr"/>
    </row>
    <row r="509">
      <c r="A509" s="621" t="n">
        <v>507</v>
      </c>
      <c r="B509" s="309" t="n">
        <v>255</v>
      </c>
      <c r="C509" s="309" t="n">
        <v>255</v>
      </c>
      <c r="D509" s="309" t="inlineStr"/>
      <c r="E509" s="309" t="inlineStr"/>
      <c r="F509" s="309" t="inlineStr"/>
      <c r="G509" s="309" t="inlineStr"/>
      <c r="H509" s="309" t="inlineStr"/>
    </row>
    <row r="510">
      <c r="A510" s="621" t="n">
        <v>508</v>
      </c>
      <c r="B510" s="309" t="n">
        <v>418.8</v>
      </c>
      <c r="C510" s="309" t="n">
        <v>418.8</v>
      </c>
      <c r="D510" s="309" t="inlineStr"/>
      <c r="E510" s="309" t="inlineStr"/>
      <c r="F510" s="309" t="inlineStr"/>
      <c r="G510" s="309" t="inlineStr"/>
      <c r="H510" s="309" t="inlineStr"/>
    </row>
    <row r="511">
      <c r="A511" s="621" t="n">
        <v>509</v>
      </c>
      <c r="B511" s="309" t="n">
        <v>382.5</v>
      </c>
      <c r="C511" s="309" t="n">
        <v>382.5</v>
      </c>
      <c r="D511" s="309" t="inlineStr"/>
      <c r="E511" s="309" t="inlineStr"/>
      <c r="F511" s="309" t="inlineStr"/>
      <c r="G511" s="309" t="inlineStr"/>
      <c r="H511" s="309" t="inlineStr"/>
    </row>
    <row r="512">
      <c r="A512" s="621" t="n">
        <v>510</v>
      </c>
      <c r="B512" s="309" t="n">
        <v>216</v>
      </c>
      <c r="C512" s="309" t="n">
        <v>216</v>
      </c>
      <c r="D512" s="309" t="inlineStr"/>
      <c r="E512" s="309" t="inlineStr"/>
      <c r="F512" s="309" t="inlineStr"/>
      <c r="G512" s="309" t="inlineStr"/>
      <c r="H512" s="309" t="inlineStr"/>
    </row>
    <row r="513">
      <c r="A513" s="621" t="n">
        <v>511</v>
      </c>
      <c r="B513" s="309" t="n">
        <v>345.8</v>
      </c>
      <c r="C513" s="309" t="n">
        <v>345.8</v>
      </c>
      <c r="D513" s="309" t="inlineStr"/>
      <c r="E513" s="309" t="inlineStr"/>
      <c r="F513" s="309" t="inlineStr"/>
      <c r="G513" s="309" t="inlineStr"/>
      <c r="H513" s="309" t="inlineStr"/>
    </row>
    <row r="514">
      <c r="A514" s="621" t="n">
        <v>512</v>
      </c>
      <c r="B514" s="309" t="n">
        <v>274.0108236524221</v>
      </c>
      <c r="C514" s="309" t="n">
        <v>274.0108236524221</v>
      </c>
      <c r="D514" s="309" t="inlineStr"/>
      <c r="E514" s="309" t="inlineStr"/>
      <c r="F514" s="309" t="inlineStr"/>
      <c r="G514" s="309" t="inlineStr"/>
      <c r="H514" s="309" t="inlineStr"/>
    </row>
    <row r="515">
      <c r="A515" s="621" t="n">
        <v>513</v>
      </c>
      <c r="B515" s="309" t="n">
        <v>190</v>
      </c>
      <c r="C515" s="309" t="n">
        <v>190</v>
      </c>
      <c r="D515" s="309" t="inlineStr"/>
      <c r="E515" s="309" t="inlineStr"/>
      <c r="F515" s="309" t="inlineStr"/>
      <c r="G515" s="309" t="inlineStr"/>
      <c r="H515" s="309" t="inlineStr"/>
    </row>
    <row r="516">
      <c r="A516" s="621" t="n">
        <v>514</v>
      </c>
      <c r="B516" s="309" t="n">
        <v>313.666666666667</v>
      </c>
      <c r="C516" s="309" t="n">
        <v>313.666666666667</v>
      </c>
      <c r="D516" s="309" t="inlineStr"/>
      <c r="E516" s="309" t="inlineStr"/>
      <c r="F516" s="309" t="inlineStr"/>
      <c r="G516" s="309" t="inlineStr"/>
      <c r="H516" s="309" t="inlineStr"/>
    </row>
    <row r="517">
      <c r="A517" s="621" t="n">
        <v>515</v>
      </c>
      <c r="B517" s="309" t="n">
        <v>281.2</v>
      </c>
      <c r="C517" s="309" t="n">
        <v>281.2</v>
      </c>
      <c r="D517" s="309" t="inlineStr"/>
      <c r="E517" s="309" t="inlineStr"/>
      <c r="F517" s="309" t="inlineStr"/>
      <c r="G517" s="309" t="inlineStr"/>
      <c r="H517" s="309" t="inlineStr"/>
    </row>
    <row r="518">
      <c r="A518" s="621" t="n">
        <v>516</v>
      </c>
      <c r="B518" s="309" t="n">
        <v>176</v>
      </c>
      <c r="C518" s="309" t="n">
        <v>176</v>
      </c>
      <c r="D518" s="309" t="inlineStr"/>
      <c r="E518" s="309" t="inlineStr"/>
      <c r="F518" s="309" t="inlineStr"/>
      <c r="G518" s="309" t="inlineStr"/>
      <c r="H518" s="309" t="inlineStr"/>
    </row>
    <row r="519">
      <c r="A519" s="621" t="n">
        <v>517</v>
      </c>
      <c r="B519" s="309" t="n">
        <v>255</v>
      </c>
      <c r="C519" s="309" t="n">
        <v>255</v>
      </c>
      <c r="D519" s="309" t="inlineStr"/>
      <c r="E519" s="309" t="inlineStr"/>
      <c r="F519" s="309" t="inlineStr"/>
      <c r="G519" s="309" t="inlineStr"/>
      <c r="H519" s="309" t="inlineStr"/>
    </row>
    <row r="520">
      <c r="A520" s="621" t="n">
        <v>518</v>
      </c>
      <c r="B520" s="309" t="n">
        <v>216</v>
      </c>
      <c r="C520" s="309" t="n">
        <v>216</v>
      </c>
      <c r="D520" s="309" t="inlineStr"/>
      <c r="E520" s="309" t="inlineStr"/>
      <c r="F520" s="309" t="inlineStr"/>
      <c r="G520" s="309" t="inlineStr"/>
      <c r="H520" s="309" t="inlineStr"/>
    </row>
    <row r="521">
      <c r="A521" s="621" t="n">
        <v>519</v>
      </c>
      <c r="B521" s="309" t="n">
        <v>329.7</v>
      </c>
      <c r="C521" s="309" t="n">
        <v>329.7</v>
      </c>
      <c r="D521" s="309" t="inlineStr"/>
      <c r="E521" s="309" t="inlineStr"/>
      <c r="F521" s="309" t="inlineStr"/>
      <c r="G521" s="309" t="inlineStr"/>
      <c r="H521" s="309" t="inlineStr"/>
    </row>
    <row r="522">
      <c r="A522" s="621" t="n">
        <v>520</v>
      </c>
      <c r="B522" s="309" t="n">
        <v>355.7</v>
      </c>
      <c r="C522" s="309" t="n">
        <v>355.7</v>
      </c>
      <c r="D522" s="309" t="inlineStr"/>
      <c r="E522" s="309" t="inlineStr"/>
      <c r="F522" s="309" t="inlineStr"/>
      <c r="G522" s="309" t="inlineStr"/>
      <c r="H522" s="309" t="inlineStr"/>
    </row>
    <row r="523">
      <c r="A523" s="621" t="n">
        <v>521</v>
      </c>
      <c r="B523" s="309" t="n">
        <v>319</v>
      </c>
      <c r="C523" s="309" t="n">
        <v>319</v>
      </c>
      <c r="D523" s="309" t="inlineStr"/>
      <c r="E523" s="309" t="inlineStr"/>
      <c r="F523" s="309" t="inlineStr"/>
      <c r="G523" s="309" t="inlineStr"/>
      <c r="H523" s="309" t="inlineStr"/>
    </row>
    <row r="524">
      <c r="A524" s="621" t="n">
        <v>522</v>
      </c>
      <c r="B524" s="309" t="n">
        <v>327.9</v>
      </c>
      <c r="C524" s="309" t="n">
        <v>327.9</v>
      </c>
      <c r="D524" s="309" t="inlineStr"/>
      <c r="E524" s="309" t="inlineStr"/>
      <c r="F524" s="309" t="inlineStr"/>
      <c r="G524" s="309" t="inlineStr"/>
      <c r="H524" s="309" t="inlineStr"/>
    </row>
    <row r="525">
      <c r="A525" s="621" t="n">
        <v>523</v>
      </c>
      <c r="B525" s="309" t="n">
        <v>324.3</v>
      </c>
      <c r="C525" s="309" t="n">
        <v>324.3</v>
      </c>
      <c r="D525" s="309" t="inlineStr"/>
      <c r="E525" s="309" t="inlineStr"/>
      <c r="F525" s="309" t="inlineStr"/>
      <c r="G525" s="309" t="inlineStr"/>
      <c r="H525" s="309" t="inlineStr"/>
    </row>
    <row r="526">
      <c r="A526" s="621" t="n">
        <v>524</v>
      </c>
      <c r="B526" s="309" t="n">
        <v>413.5</v>
      </c>
      <c r="C526" s="309" t="n">
        <v>413.5</v>
      </c>
      <c r="D526" s="309" t="inlineStr"/>
      <c r="E526" s="309" t="inlineStr"/>
      <c r="F526" s="309" t="inlineStr"/>
      <c r="G526" s="309" t="inlineStr"/>
      <c r="H526" s="309" t="inlineStr"/>
    </row>
    <row r="527">
      <c r="A527" s="621" t="n">
        <v>525</v>
      </c>
      <c r="B527" s="309" t="n">
        <v>395.909090909091</v>
      </c>
      <c r="C527" s="309" t="n">
        <v>395.909090909091</v>
      </c>
      <c r="D527" s="309" t="inlineStr"/>
      <c r="E527" s="309" t="inlineStr"/>
      <c r="F527" s="309" t="inlineStr"/>
      <c r="G527" s="309" t="inlineStr"/>
      <c r="H527" s="309" t="inlineStr"/>
    </row>
    <row r="528">
      <c r="A528" s="621" t="n">
        <v>526</v>
      </c>
      <c r="B528" s="309" t="n">
        <v>402.454545454545</v>
      </c>
      <c r="C528" s="309" t="n">
        <v>402.454545454545</v>
      </c>
      <c r="D528" s="309" t="inlineStr"/>
      <c r="E528" s="309" t="inlineStr"/>
      <c r="F528" s="309" t="inlineStr"/>
      <c r="G528" s="309" t="inlineStr"/>
      <c r="H528" s="309" t="inlineStr"/>
    </row>
    <row r="529">
      <c r="A529" s="621" t="n">
        <v>527</v>
      </c>
      <c r="B529" s="309" t="n">
        <v>394.545454545455</v>
      </c>
      <c r="C529" s="309" t="n">
        <v>394.545454545455</v>
      </c>
      <c r="D529" s="309" t="inlineStr"/>
      <c r="E529" s="309" t="inlineStr"/>
      <c r="F529" s="309" t="inlineStr"/>
      <c r="G529" s="309" t="inlineStr"/>
      <c r="H529" s="309" t="inlineStr"/>
    </row>
    <row r="530">
      <c r="A530" s="621" t="n">
        <v>528</v>
      </c>
      <c r="B530" s="309" t="n">
        <v>326</v>
      </c>
      <c r="C530" s="309" t="n">
        <v>326</v>
      </c>
      <c r="D530" s="309" t="inlineStr"/>
      <c r="E530" s="309" t="inlineStr"/>
      <c r="F530" s="309" t="inlineStr"/>
      <c r="G530" s="309" t="inlineStr"/>
      <c r="H530" s="309" t="inlineStr"/>
    </row>
    <row r="531">
      <c r="A531" s="621" t="n">
        <v>529</v>
      </c>
      <c r="B531" s="309" t="n">
        <v>269</v>
      </c>
      <c r="C531" s="309" t="n">
        <v>269</v>
      </c>
      <c r="D531" s="309" t="inlineStr"/>
      <c r="E531" s="309" t="inlineStr"/>
      <c r="F531" s="309" t="inlineStr"/>
      <c r="G531" s="309" t="inlineStr"/>
      <c r="H531" s="309" t="inlineStr"/>
    </row>
    <row r="532">
      <c r="A532" s="621" t="n">
        <v>530</v>
      </c>
      <c r="B532" s="309" t="n">
        <v>262</v>
      </c>
      <c r="C532" s="309" t="n">
        <v>262</v>
      </c>
      <c r="D532" s="309" t="inlineStr"/>
      <c r="E532" s="309" t="inlineStr"/>
      <c r="F532" s="309" t="inlineStr"/>
      <c r="G532" s="309" t="inlineStr"/>
      <c r="H532" s="309" t="inlineStr"/>
    </row>
    <row r="533">
      <c r="A533" s="621" t="n">
        <v>531</v>
      </c>
      <c r="B533" s="309" t="n">
        <v>281.625</v>
      </c>
      <c r="C533" s="309" t="n">
        <v>281.625</v>
      </c>
      <c r="D533" s="309" t="inlineStr"/>
      <c r="E533" s="309" t="inlineStr"/>
      <c r="F533" s="309" t="inlineStr"/>
      <c r="G533" s="309" t="inlineStr"/>
      <c r="H533" s="309" t="inlineStr"/>
    </row>
    <row r="534">
      <c r="A534" s="621" t="n">
        <v>532</v>
      </c>
      <c r="B534" s="309" t="n">
        <v>484.15625</v>
      </c>
      <c r="C534" s="309" t="n">
        <v>484.15625</v>
      </c>
      <c r="D534" s="309" t="inlineStr"/>
      <c r="E534" s="309" t="inlineStr"/>
      <c r="F534" s="309" t="inlineStr"/>
      <c r="G534" s="309" t="inlineStr"/>
      <c r="H534" s="309" t="inlineStr"/>
    </row>
    <row r="535">
      <c r="A535" s="621" t="n">
        <v>533</v>
      </c>
      <c r="B535" s="309" t="n">
        <v>465.466666666667</v>
      </c>
      <c r="C535" s="309" t="n">
        <v>465.466666666667</v>
      </c>
      <c r="D535" s="309" t="inlineStr"/>
      <c r="E535" s="309" t="inlineStr"/>
      <c r="F535" s="309" t="inlineStr"/>
      <c r="G535" s="309" t="inlineStr"/>
      <c r="H535" s="309" t="inlineStr"/>
    </row>
    <row r="536">
      <c r="A536" s="621" t="n">
        <v>534</v>
      </c>
      <c r="B536" s="309" t="n">
        <v>462.533333333333</v>
      </c>
      <c r="C536" s="309" t="n">
        <v>462.533333333333</v>
      </c>
      <c r="D536" s="309" t="inlineStr"/>
      <c r="E536" s="309" t="inlineStr"/>
      <c r="F536" s="309" t="inlineStr"/>
      <c r="G536" s="309" t="inlineStr"/>
      <c r="H536" s="309" t="inlineStr"/>
    </row>
    <row r="537">
      <c r="A537" s="621" t="n">
        <v>535</v>
      </c>
      <c r="B537" s="309" t="n">
        <v>464</v>
      </c>
      <c r="C537" s="309" t="n">
        <v>464</v>
      </c>
      <c r="D537" s="309" t="inlineStr"/>
      <c r="E537" s="309" t="inlineStr"/>
      <c r="F537" s="309" t="inlineStr"/>
      <c r="G537" s="309" t="inlineStr"/>
      <c r="H537" s="309" t="inlineStr"/>
    </row>
    <row r="538">
      <c r="A538" s="621" t="n">
        <v>536</v>
      </c>
      <c r="B538" s="309" t="n">
        <v>461.066666666667</v>
      </c>
      <c r="C538" s="309" t="n">
        <v>461.066666666667</v>
      </c>
      <c r="D538" s="309" t="inlineStr"/>
      <c r="E538" s="309" t="inlineStr"/>
      <c r="F538" s="309" t="inlineStr"/>
      <c r="G538" s="309" t="inlineStr"/>
      <c r="H538" s="309" t="inlineStr"/>
    </row>
    <row r="539">
      <c r="A539" s="621" t="n">
        <v>537</v>
      </c>
      <c r="B539" s="309" t="n">
        <v>442</v>
      </c>
      <c r="C539" s="309" t="n">
        <v>442</v>
      </c>
      <c r="D539" s="309" t="inlineStr"/>
      <c r="E539" s="309" t="inlineStr"/>
      <c r="F539" s="309" t="inlineStr"/>
      <c r="G539" s="309" t="inlineStr"/>
      <c r="H539" s="309" t="inlineStr"/>
    </row>
    <row r="540">
      <c r="A540" s="621" t="n">
        <v>538</v>
      </c>
      <c r="B540" s="309" t="n">
        <v>439.230769230769</v>
      </c>
      <c r="C540" s="309" t="n">
        <v>439.230769230769</v>
      </c>
      <c r="D540" s="309" t="inlineStr"/>
      <c r="E540" s="309" t="inlineStr"/>
      <c r="F540" s="309" t="inlineStr"/>
      <c r="G540" s="309" t="inlineStr"/>
      <c r="H540" s="309" t="inlineStr"/>
    </row>
    <row r="541">
      <c r="A541" s="621" t="n">
        <v>539</v>
      </c>
      <c r="B541" s="309" t="n">
        <v>440.269230769231</v>
      </c>
      <c r="C541" s="309" t="n">
        <v>440.269230769231</v>
      </c>
      <c r="D541" s="309" t="inlineStr"/>
      <c r="E541" s="309" t="inlineStr"/>
      <c r="F541" s="309" t="inlineStr"/>
      <c r="G541" s="309" t="inlineStr"/>
      <c r="H541" s="309" t="inlineStr"/>
    </row>
    <row r="542">
      <c r="A542" s="621" t="n">
        <v>540</v>
      </c>
      <c r="B542" s="309" t="n">
        <v>425.125</v>
      </c>
      <c r="C542" s="309" t="n">
        <v>425.125</v>
      </c>
      <c r="D542" s="309" t="inlineStr"/>
      <c r="E542" s="309" t="inlineStr"/>
      <c r="F542" s="309" t="inlineStr"/>
      <c r="G542" s="309" t="inlineStr"/>
      <c r="H542" s="309" t="inlineStr"/>
    </row>
    <row r="543">
      <c r="A543" s="621" t="n">
        <v>541</v>
      </c>
      <c r="B543" s="309" t="n">
        <v>404.5</v>
      </c>
      <c r="C543" s="309" t="n">
        <v>404.5</v>
      </c>
      <c r="D543" s="309" t="inlineStr"/>
      <c r="E543" s="309" t="inlineStr"/>
      <c r="F543" s="309" t="inlineStr"/>
      <c r="G543" s="309" t="inlineStr"/>
      <c r="H543" s="309" t="inlineStr"/>
    </row>
    <row r="544">
      <c r="A544" s="621" t="n">
        <v>542</v>
      </c>
      <c r="B544" s="309" t="n">
        <v>402.045454545455</v>
      </c>
      <c r="C544" s="309" t="n">
        <v>402.045454545455</v>
      </c>
      <c r="D544" s="309" t="inlineStr"/>
      <c r="E544" s="309" t="inlineStr"/>
      <c r="F544" s="309" t="inlineStr"/>
      <c r="G544" s="309" t="inlineStr"/>
      <c r="H544" s="309" t="inlineStr"/>
    </row>
    <row r="545">
      <c r="A545" s="621" t="n">
        <v>543</v>
      </c>
      <c r="B545" s="309" t="n">
        <v>403.5</v>
      </c>
      <c r="C545" s="309" t="n">
        <v>403.5</v>
      </c>
      <c r="D545" s="309" t="inlineStr"/>
      <c r="E545" s="309" t="inlineStr"/>
      <c r="F545" s="309" t="inlineStr"/>
      <c r="G545" s="309" t="inlineStr"/>
      <c r="H545" s="309" t="inlineStr"/>
    </row>
    <row r="546">
      <c r="A546" s="621" t="n">
        <v>544</v>
      </c>
      <c r="B546" s="309" t="n">
        <v>476.6</v>
      </c>
      <c r="C546" s="309" t="n">
        <v>476.6</v>
      </c>
      <c r="D546" s="309" t="inlineStr"/>
      <c r="E546" s="309" t="inlineStr"/>
      <c r="F546" s="309" t="inlineStr"/>
      <c r="G546" s="309" t="inlineStr"/>
      <c r="H546" s="309" t="inlineStr"/>
    </row>
    <row r="547">
      <c r="A547" s="621" t="n">
        <v>545</v>
      </c>
      <c r="B547" s="309" t="n">
        <v>462.166666666667</v>
      </c>
      <c r="C547" s="309" t="n">
        <v>462.166666666667</v>
      </c>
      <c r="D547" s="309" t="inlineStr"/>
      <c r="E547" s="309" t="inlineStr"/>
      <c r="F547" s="309" t="inlineStr"/>
      <c r="G547" s="309" t="inlineStr"/>
      <c r="H547" s="309" t="inlineStr"/>
    </row>
    <row r="548">
      <c r="A548" s="621" t="n">
        <v>546</v>
      </c>
      <c r="B548" s="309" t="n">
        <v>461.433333333333</v>
      </c>
      <c r="C548" s="309" t="n">
        <v>461.433333333333</v>
      </c>
      <c r="D548" s="309" t="inlineStr"/>
      <c r="E548" s="309" t="inlineStr"/>
      <c r="F548" s="309" t="inlineStr"/>
      <c r="G548" s="309" t="inlineStr"/>
      <c r="H548" s="309" t="inlineStr"/>
    </row>
    <row r="549">
      <c r="A549" s="621" t="n">
        <v>547</v>
      </c>
      <c r="B549" s="309" t="n">
        <v>462.9</v>
      </c>
      <c r="C549" s="309" t="n">
        <v>462.9</v>
      </c>
      <c r="D549" s="309" t="inlineStr"/>
      <c r="E549" s="309" t="inlineStr"/>
      <c r="F549" s="309" t="inlineStr"/>
      <c r="G549" s="309" t="inlineStr"/>
      <c r="H549" s="309" t="inlineStr"/>
    </row>
    <row r="550">
      <c r="A550" s="621" t="n">
        <v>548</v>
      </c>
      <c r="B550" s="309" t="n">
        <v>449.607142857143</v>
      </c>
      <c r="C550" s="309" t="n">
        <v>449.607142857143</v>
      </c>
      <c r="D550" s="309" t="inlineStr"/>
      <c r="E550" s="309" t="inlineStr"/>
      <c r="F550" s="309" t="inlineStr"/>
      <c r="G550" s="309" t="inlineStr"/>
      <c r="H550" s="309" t="inlineStr"/>
    </row>
    <row r="551">
      <c r="A551" s="621" t="n">
        <v>549</v>
      </c>
      <c r="B551" s="309" t="n">
        <v>436.230769230769</v>
      </c>
      <c r="C551" s="309" t="n">
        <v>436.230769230769</v>
      </c>
      <c r="D551" s="309" t="inlineStr"/>
      <c r="E551" s="309" t="inlineStr"/>
      <c r="F551" s="309" t="inlineStr"/>
      <c r="G551" s="309" t="inlineStr"/>
      <c r="H551" s="309" t="inlineStr"/>
    </row>
    <row r="552">
      <c r="A552" s="621" t="n">
        <v>550</v>
      </c>
      <c r="B552" s="309" t="n">
        <v>435.076923076923</v>
      </c>
      <c r="C552" s="309" t="n">
        <v>435.076923076923</v>
      </c>
      <c r="D552" s="309" t="inlineStr"/>
      <c r="E552" s="309" t="inlineStr"/>
      <c r="F552" s="309" t="inlineStr"/>
      <c r="G552" s="309" t="inlineStr"/>
      <c r="H552" s="309" t="inlineStr"/>
    </row>
    <row r="553">
      <c r="A553" s="621" t="n">
        <v>551</v>
      </c>
      <c r="B553" s="309" t="n">
        <v>437.5</v>
      </c>
      <c r="C553" s="309" t="n">
        <v>437.5</v>
      </c>
      <c r="D553" s="309" t="inlineStr"/>
      <c r="E553" s="309" t="inlineStr"/>
      <c r="F553" s="309" t="inlineStr"/>
      <c r="G553" s="309" t="inlineStr"/>
      <c r="H553" s="309" t="inlineStr"/>
    </row>
    <row r="554">
      <c r="A554" s="621" t="n">
        <v>552</v>
      </c>
      <c r="B554" s="309" t="n">
        <v>412.5</v>
      </c>
      <c r="C554" s="309" t="n">
        <v>412.5</v>
      </c>
      <c r="D554" s="309" t="inlineStr"/>
      <c r="E554" s="309" t="inlineStr"/>
      <c r="F554" s="309" t="inlineStr"/>
      <c r="G554" s="309" t="inlineStr"/>
      <c r="H554" s="309" t="inlineStr"/>
    </row>
    <row r="555">
      <c r="A555" s="621" t="n">
        <v>553</v>
      </c>
      <c r="B555" s="309" t="n">
        <v>397.545454545455</v>
      </c>
      <c r="C555" s="309" t="n">
        <v>397.545454545455</v>
      </c>
      <c r="D555" s="309" t="inlineStr"/>
      <c r="E555" s="309" t="inlineStr"/>
      <c r="F555" s="309" t="inlineStr"/>
      <c r="G555" s="309" t="inlineStr"/>
      <c r="H555" s="309" t="inlineStr"/>
    </row>
    <row r="556">
      <c r="A556" s="621" t="n">
        <v>554</v>
      </c>
      <c r="B556" s="309" t="n">
        <v>396.318181818182</v>
      </c>
      <c r="C556" s="309" t="n">
        <v>396.318181818182</v>
      </c>
      <c r="D556" s="309" t="inlineStr"/>
      <c r="E556" s="309" t="inlineStr"/>
      <c r="F556" s="309" t="inlineStr"/>
      <c r="G556" s="309" t="inlineStr"/>
      <c r="H556" s="309" t="inlineStr"/>
    </row>
    <row r="557">
      <c r="A557" s="621" t="n">
        <v>555</v>
      </c>
      <c r="B557" s="309" t="n">
        <v>397.954545454545</v>
      </c>
      <c r="C557" s="309" t="n">
        <v>397.954545454545</v>
      </c>
      <c r="D557" s="309" t="inlineStr"/>
      <c r="E557" s="309" t="inlineStr"/>
      <c r="F557" s="309" t="inlineStr"/>
      <c r="G557" s="309" t="inlineStr"/>
      <c r="H557" s="309" t="inlineStr"/>
    </row>
    <row r="558">
      <c r="A558" s="621" t="n">
        <v>556</v>
      </c>
      <c r="B558" s="309" t="n">
        <v>469.4</v>
      </c>
      <c r="C558" s="309" t="n">
        <v>469.4</v>
      </c>
      <c r="D558" s="309" t="inlineStr"/>
      <c r="E558" s="309" t="inlineStr"/>
      <c r="F558" s="309" t="inlineStr"/>
      <c r="G558" s="309" t="inlineStr"/>
      <c r="H558" s="309" t="inlineStr"/>
    </row>
    <row r="559">
      <c r="A559" s="621" t="n">
        <v>557</v>
      </c>
      <c r="B559" s="309" t="n">
        <v>453.785714285714</v>
      </c>
      <c r="C559" s="309" t="n">
        <v>453.785714285714</v>
      </c>
      <c r="D559" s="309" t="inlineStr"/>
      <c r="E559" s="309" t="inlineStr"/>
      <c r="F559" s="309" t="inlineStr"/>
      <c r="G559" s="309" t="inlineStr"/>
      <c r="H559" s="309" t="inlineStr"/>
    </row>
    <row r="560">
      <c r="A560" s="621" t="n">
        <v>558</v>
      </c>
      <c r="B560" s="309" t="n">
        <v>452.392857142857</v>
      </c>
      <c r="C560" s="309" t="n">
        <v>452.392857142857</v>
      </c>
      <c r="D560" s="309" t="inlineStr"/>
      <c r="E560" s="309" t="inlineStr"/>
      <c r="F560" s="309" t="inlineStr"/>
      <c r="G560" s="309" t="inlineStr"/>
      <c r="H560" s="309" t="inlineStr"/>
    </row>
    <row r="561">
      <c r="A561" s="621" t="n">
        <v>559</v>
      </c>
      <c r="B561" s="309" t="n">
        <v>456.571428571429</v>
      </c>
      <c r="C561" s="309" t="n">
        <v>456.571428571429</v>
      </c>
      <c r="D561" s="309" t="inlineStr"/>
      <c r="E561" s="309" t="inlineStr"/>
      <c r="F561" s="309" t="inlineStr"/>
      <c r="G561" s="309" t="inlineStr"/>
      <c r="H561" s="309" t="inlineStr"/>
    </row>
    <row r="562">
      <c r="A562" s="621" t="n">
        <v>560</v>
      </c>
      <c r="B562" s="309" t="n">
        <v>441.653846153846</v>
      </c>
      <c r="C562" s="309" t="n">
        <v>441.653846153846</v>
      </c>
      <c r="D562" s="309" t="inlineStr"/>
      <c r="E562" s="309" t="inlineStr"/>
      <c r="F562" s="309" t="inlineStr"/>
      <c r="G562" s="309" t="inlineStr"/>
      <c r="H562" s="309" t="inlineStr"/>
    </row>
    <row r="563">
      <c r="A563" s="621" t="n">
        <v>561</v>
      </c>
      <c r="B563" s="309" t="n">
        <v>428.153846153846</v>
      </c>
      <c r="C563" s="309" t="n">
        <v>428.153846153846</v>
      </c>
      <c r="D563" s="309" t="inlineStr"/>
      <c r="E563" s="309" t="inlineStr"/>
      <c r="F563" s="309" t="inlineStr"/>
      <c r="G563" s="309" t="inlineStr"/>
      <c r="H563" s="309" t="inlineStr"/>
    </row>
    <row r="564">
      <c r="A564" s="621" t="n">
        <v>562</v>
      </c>
      <c r="B564" s="309" t="n">
        <v>425.583333333333</v>
      </c>
      <c r="C564" s="309" t="n">
        <v>425.583333333333</v>
      </c>
      <c r="D564" s="309" t="inlineStr"/>
      <c r="E564" s="309" t="inlineStr"/>
      <c r="F564" s="309" t="inlineStr"/>
      <c r="G564" s="309" t="inlineStr"/>
      <c r="H564" s="309" t="inlineStr"/>
    </row>
    <row r="565">
      <c r="A565" s="621" t="n">
        <v>563</v>
      </c>
      <c r="B565" s="309" t="n">
        <v>429.692307692308</v>
      </c>
      <c r="C565" s="309" t="n">
        <v>429.692307692308</v>
      </c>
      <c r="D565" s="309" t="inlineStr"/>
      <c r="E565" s="309" t="inlineStr"/>
      <c r="F565" s="309" t="inlineStr"/>
      <c r="G565" s="309" t="inlineStr"/>
      <c r="H565" s="309" t="inlineStr"/>
    </row>
    <row r="566">
      <c r="A566" s="621" t="n">
        <v>564</v>
      </c>
      <c r="B566" s="309" t="n">
        <v>400.818181818182</v>
      </c>
      <c r="C566" s="309" t="n">
        <v>400.818181818182</v>
      </c>
      <c r="D566" s="309" t="inlineStr"/>
      <c r="E566" s="309" t="inlineStr"/>
      <c r="F566" s="309" t="inlineStr"/>
      <c r="G566" s="309" t="inlineStr"/>
      <c r="H566" s="309" t="inlineStr"/>
    </row>
    <row r="567">
      <c r="A567" s="621" t="n">
        <v>565</v>
      </c>
      <c r="B567" s="309" t="n">
        <v>385.454545454545</v>
      </c>
      <c r="C567" s="309" t="n">
        <v>385.454545454545</v>
      </c>
      <c r="D567" s="309" t="inlineStr"/>
      <c r="E567" s="309" t="inlineStr"/>
      <c r="F567" s="309" t="inlineStr"/>
      <c r="G567" s="309" t="inlineStr"/>
      <c r="H567" s="309" t="inlineStr"/>
    </row>
    <row r="568">
      <c r="A568" s="621" t="n">
        <v>566</v>
      </c>
      <c r="B568" s="309" t="n">
        <v>384.15</v>
      </c>
      <c r="C568" s="309" t="n">
        <v>384.15</v>
      </c>
      <c r="D568" s="309" t="inlineStr"/>
      <c r="E568" s="309" t="inlineStr"/>
      <c r="F568" s="309" t="inlineStr"/>
      <c r="G568" s="309" t="inlineStr"/>
      <c r="H568" s="309" t="inlineStr"/>
    </row>
    <row r="569">
      <c r="A569" s="621" t="n">
        <v>567</v>
      </c>
      <c r="B569" s="309" t="n">
        <v>386.818181818182</v>
      </c>
      <c r="C569" s="309" t="n">
        <v>386.818181818182</v>
      </c>
      <c r="D569" s="309" t="inlineStr"/>
      <c r="E569" s="309" t="inlineStr"/>
      <c r="F569" s="309" t="inlineStr"/>
      <c r="G569" s="309" t="inlineStr"/>
      <c r="H569" s="309" t="inlineStr"/>
    </row>
    <row r="570">
      <c r="A570" s="621" t="n">
        <v>568</v>
      </c>
      <c r="B570" s="309" t="n">
        <v>451</v>
      </c>
      <c r="C570" s="309" t="n">
        <v>451</v>
      </c>
      <c r="D570" s="309" t="inlineStr"/>
      <c r="E570" s="309" t="inlineStr"/>
      <c r="F570" s="309" t="inlineStr"/>
      <c r="G570" s="309" t="inlineStr"/>
      <c r="H570" s="309" t="inlineStr"/>
    </row>
    <row r="571">
      <c r="A571" s="621" t="n">
        <v>569</v>
      </c>
      <c r="B571" s="309" t="n">
        <v>442</v>
      </c>
      <c r="C571" s="309" t="n">
        <v>442</v>
      </c>
      <c r="D571" s="309" t="inlineStr"/>
      <c r="E571" s="309" t="inlineStr"/>
      <c r="F571" s="309" t="inlineStr"/>
      <c r="G571" s="309" t="inlineStr"/>
      <c r="H571" s="309" t="inlineStr"/>
    </row>
    <row r="572">
      <c r="A572" s="621" t="n">
        <v>570</v>
      </c>
      <c r="B572" s="309" t="n">
        <v>440.615384615385</v>
      </c>
      <c r="C572" s="309" t="n">
        <v>440.615384615385</v>
      </c>
      <c r="D572" s="309" t="inlineStr"/>
      <c r="E572" s="309" t="inlineStr"/>
      <c r="F572" s="309" t="inlineStr"/>
      <c r="G572" s="309" t="inlineStr"/>
      <c r="H572" s="309" t="inlineStr"/>
    </row>
    <row r="573">
      <c r="A573" s="621" t="n">
        <v>571</v>
      </c>
      <c r="B573" s="309" t="n">
        <v>444.423076923077</v>
      </c>
      <c r="C573" s="309" t="n">
        <v>444.423076923077</v>
      </c>
      <c r="D573" s="309" t="inlineStr"/>
      <c r="E573" s="309" t="inlineStr"/>
      <c r="F573" s="309" t="inlineStr"/>
      <c r="G573" s="309" t="inlineStr"/>
      <c r="H573" s="309" t="inlineStr"/>
    </row>
    <row r="574">
      <c r="A574" s="621" t="n">
        <v>572</v>
      </c>
      <c r="B574" s="309" t="n">
        <v>424.666666666667</v>
      </c>
      <c r="C574" s="309" t="n">
        <v>424.666666666667</v>
      </c>
      <c r="D574" s="309" t="inlineStr"/>
      <c r="E574" s="309" t="inlineStr"/>
      <c r="F574" s="309" t="inlineStr"/>
      <c r="G574" s="309" t="inlineStr"/>
      <c r="H574" s="309" t="inlineStr"/>
    </row>
    <row r="575">
      <c r="A575" s="621" t="n">
        <v>573</v>
      </c>
      <c r="B575" s="309" t="n">
        <v>412</v>
      </c>
      <c r="C575" s="309" t="n">
        <v>412</v>
      </c>
      <c r="D575" s="309" t="inlineStr"/>
      <c r="E575" s="309" t="inlineStr"/>
      <c r="F575" s="309" t="inlineStr"/>
      <c r="G575" s="309" t="inlineStr"/>
      <c r="H575" s="309" t="inlineStr"/>
    </row>
    <row r="576">
      <c r="A576" s="621" t="n">
        <v>574</v>
      </c>
      <c r="B576" s="309" t="n">
        <v>409.5</v>
      </c>
      <c r="C576" s="309" t="n">
        <v>409.5</v>
      </c>
      <c r="D576" s="309" t="inlineStr"/>
      <c r="E576" s="309" t="inlineStr"/>
      <c r="F576" s="309" t="inlineStr"/>
      <c r="G576" s="309" t="inlineStr"/>
      <c r="H576" s="309" t="inlineStr"/>
    </row>
    <row r="577">
      <c r="A577" s="621" t="n">
        <v>575</v>
      </c>
      <c r="B577" s="309" t="n">
        <v>413.5</v>
      </c>
      <c r="C577" s="309" t="n">
        <v>413.5</v>
      </c>
      <c r="D577" s="309" t="inlineStr"/>
      <c r="E577" s="309" t="inlineStr"/>
      <c r="F577" s="309" t="inlineStr"/>
      <c r="G577" s="309" t="inlineStr"/>
      <c r="H577" s="309" t="inlineStr"/>
    </row>
    <row r="578">
      <c r="A578" s="621" t="n">
        <v>576</v>
      </c>
      <c r="B578" s="309" t="n">
        <v>383.7</v>
      </c>
      <c r="C578" s="309" t="n">
        <v>383.7</v>
      </c>
      <c r="D578" s="309" t="inlineStr"/>
      <c r="E578" s="309" t="inlineStr"/>
      <c r="F578" s="309" t="inlineStr"/>
      <c r="G578" s="309" t="inlineStr"/>
      <c r="H578" s="309" t="inlineStr"/>
    </row>
    <row r="579">
      <c r="A579" s="621" t="n">
        <v>577</v>
      </c>
      <c r="B579" s="309" t="n">
        <v>371.5</v>
      </c>
      <c r="C579" s="309" t="n">
        <v>371.5</v>
      </c>
      <c r="D579" s="309" t="inlineStr"/>
      <c r="E579" s="309" t="inlineStr"/>
      <c r="F579" s="309" t="inlineStr"/>
      <c r="G579" s="309" t="inlineStr"/>
      <c r="H579" s="309" t="inlineStr"/>
    </row>
    <row r="580">
      <c r="A580" s="621" t="n">
        <v>578</v>
      </c>
      <c r="B580" s="309" t="n">
        <v>368</v>
      </c>
      <c r="C580" s="309" t="n">
        <v>368</v>
      </c>
      <c r="D580" s="309" t="inlineStr"/>
      <c r="E580" s="309" t="inlineStr"/>
      <c r="F580" s="309" t="inlineStr"/>
      <c r="G580" s="309" t="inlineStr"/>
      <c r="H580" s="309" t="inlineStr"/>
    </row>
    <row r="581">
      <c r="A581" s="621" t="n">
        <v>579</v>
      </c>
      <c r="B581" s="309" t="n">
        <v>371.5</v>
      </c>
      <c r="C581" s="309" t="n">
        <v>371.5</v>
      </c>
      <c r="D581" s="309" t="inlineStr"/>
      <c r="E581" s="309" t="inlineStr"/>
      <c r="F581" s="309" t="inlineStr"/>
      <c r="G581" s="309" t="inlineStr"/>
      <c r="H581" s="309" t="inlineStr"/>
    </row>
    <row r="582">
      <c r="A582" s="621" t="n">
        <v>580</v>
      </c>
      <c r="B582" s="309" t="n">
        <v>471</v>
      </c>
      <c r="C582" s="309" t="n">
        <v>471</v>
      </c>
      <c r="D582" s="309" t="inlineStr"/>
      <c r="E582" s="309" t="inlineStr"/>
      <c r="F582" s="309" t="inlineStr"/>
      <c r="G582" s="309" t="inlineStr"/>
      <c r="H582" s="309" t="inlineStr"/>
    </row>
    <row r="583">
      <c r="A583" s="621" t="n">
        <v>581</v>
      </c>
      <c r="B583" s="309" t="n">
        <v>455.642857142857</v>
      </c>
      <c r="C583" s="309" t="n">
        <v>455.642857142857</v>
      </c>
      <c r="D583" s="309" t="inlineStr"/>
      <c r="E583" s="309" t="inlineStr"/>
      <c r="F583" s="309" t="inlineStr"/>
      <c r="G583" s="309" t="inlineStr"/>
      <c r="H583" s="309" t="inlineStr"/>
    </row>
    <row r="584">
      <c r="A584" s="621" t="n">
        <v>582</v>
      </c>
      <c r="B584" s="309" t="n">
        <v>452.392857142857</v>
      </c>
      <c r="C584" s="309" t="n">
        <v>452.392857142857</v>
      </c>
      <c r="D584" s="309" t="inlineStr"/>
      <c r="E584" s="309" t="inlineStr"/>
      <c r="F584" s="309" t="inlineStr"/>
      <c r="G584" s="309" t="inlineStr"/>
      <c r="H584" s="309" t="inlineStr"/>
    </row>
    <row r="585">
      <c r="A585" s="621" t="n">
        <v>583</v>
      </c>
      <c r="B585" s="309" t="n">
        <v>453.785714285714</v>
      </c>
      <c r="C585" s="309" t="n">
        <v>453.785714285714</v>
      </c>
      <c r="D585" s="309" t="inlineStr"/>
      <c r="E585" s="309" t="inlineStr"/>
      <c r="F585" s="309" t="inlineStr"/>
      <c r="G585" s="309" t="inlineStr"/>
      <c r="H585" s="309" t="inlineStr"/>
    </row>
    <row r="586">
      <c r="A586" s="621" t="n">
        <v>584</v>
      </c>
      <c r="B586" s="309" t="n">
        <v>445.461538461538</v>
      </c>
      <c r="C586" s="309" t="n">
        <v>445.461538461538</v>
      </c>
      <c r="D586" s="309" t="inlineStr"/>
      <c r="E586" s="309" t="inlineStr"/>
      <c r="F586" s="309" t="inlineStr"/>
      <c r="G586" s="309" t="inlineStr"/>
      <c r="H586" s="309" t="inlineStr"/>
    </row>
    <row r="587">
      <c r="A587" s="621" t="n">
        <v>585</v>
      </c>
      <c r="B587" s="309" t="n">
        <v>426.041666666667</v>
      </c>
      <c r="C587" s="309" t="n">
        <v>426.041666666667</v>
      </c>
      <c r="D587" s="309" t="inlineStr"/>
      <c r="E587" s="309" t="inlineStr"/>
      <c r="F587" s="309" t="inlineStr"/>
      <c r="G587" s="309" t="inlineStr"/>
      <c r="H587" s="309" t="inlineStr"/>
    </row>
    <row r="588">
      <c r="A588" s="621" t="n">
        <v>586</v>
      </c>
      <c r="B588" s="309" t="n">
        <v>422.833333333333</v>
      </c>
      <c r="C588" s="309" t="n">
        <v>422.833333333333</v>
      </c>
      <c r="D588" s="309" t="inlineStr"/>
      <c r="E588" s="309" t="inlineStr"/>
      <c r="F588" s="309" t="inlineStr"/>
      <c r="G588" s="309" t="inlineStr"/>
      <c r="H588" s="309" t="inlineStr"/>
    </row>
    <row r="589">
      <c r="A589" s="621" t="n">
        <v>587</v>
      </c>
      <c r="B589" s="309" t="n">
        <v>424.666666666667</v>
      </c>
      <c r="C589" s="309" t="n">
        <v>424.666666666667</v>
      </c>
      <c r="D589" s="309" t="inlineStr"/>
      <c r="E589" s="309" t="inlineStr"/>
      <c r="F589" s="309" t="inlineStr"/>
      <c r="G589" s="309" t="inlineStr"/>
      <c r="H589" s="309" t="inlineStr"/>
    </row>
    <row r="590">
      <c r="A590" s="621" t="n">
        <v>588</v>
      </c>
      <c r="B590" s="309" t="n">
        <v>404.5</v>
      </c>
      <c r="C590" s="309" t="n">
        <v>404.5</v>
      </c>
      <c r="D590" s="309" t="inlineStr"/>
      <c r="E590" s="309" t="inlineStr"/>
      <c r="F590" s="309" t="inlineStr"/>
      <c r="G590" s="309" t="inlineStr"/>
      <c r="H590" s="309" t="inlineStr"/>
    </row>
    <row r="591">
      <c r="A591" s="621" t="n">
        <v>589</v>
      </c>
      <c r="B591" s="309" t="n">
        <v>388.181818181818</v>
      </c>
      <c r="C591" s="309" t="n">
        <v>388.181818181818</v>
      </c>
      <c r="D591" s="309" t="inlineStr"/>
      <c r="E591" s="309" t="inlineStr"/>
      <c r="F591" s="309" t="inlineStr"/>
      <c r="G591" s="309" t="inlineStr"/>
      <c r="H591" s="309" t="inlineStr"/>
    </row>
    <row r="592">
      <c r="A592" s="621" t="n">
        <v>590</v>
      </c>
      <c r="B592" s="309" t="n">
        <v>385.05</v>
      </c>
      <c r="C592" s="309" t="n">
        <v>385.05</v>
      </c>
      <c r="D592" s="309" t="inlineStr"/>
      <c r="E592" s="309" t="inlineStr"/>
      <c r="F592" s="309" t="inlineStr"/>
      <c r="G592" s="309" t="inlineStr"/>
      <c r="H592" s="309" t="inlineStr"/>
    </row>
    <row r="593">
      <c r="A593" s="621" t="n">
        <v>591</v>
      </c>
      <c r="B593" s="309" t="n">
        <v>387.272727272727</v>
      </c>
      <c r="C593" s="309" t="n">
        <v>387.272727272727</v>
      </c>
      <c r="D593" s="309" t="inlineStr"/>
      <c r="E593" s="309" t="inlineStr"/>
      <c r="F593" s="309" t="inlineStr"/>
      <c r="G593" s="309" t="inlineStr"/>
      <c r="H593" s="309" t="inlineStr"/>
    </row>
    <row r="594">
      <c r="A594" s="621" t="n">
        <v>592</v>
      </c>
      <c r="B594" s="309" t="n">
        <v>459.6</v>
      </c>
      <c r="C594" s="309" t="n">
        <v>459.6</v>
      </c>
      <c r="D594" s="309" t="inlineStr"/>
      <c r="E594" s="309" t="inlineStr"/>
      <c r="F594" s="309" t="inlineStr"/>
      <c r="G594" s="309" t="inlineStr"/>
      <c r="H594" s="309" t="inlineStr"/>
    </row>
    <row r="595">
      <c r="A595" s="621" t="n">
        <v>593</v>
      </c>
      <c r="B595" s="309" t="n">
        <v>441.653846153846</v>
      </c>
      <c r="C595" s="309" t="n">
        <v>441.653846153846</v>
      </c>
      <c r="D595" s="309" t="inlineStr"/>
      <c r="E595" s="309" t="inlineStr"/>
      <c r="F595" s="309" t="inlineStr"/>
      <c r="G595" s="309" t="inlineStr"/>
      <c r="H595" s="309" t="inlineStr"/>
    </row>
    <row r="596">
      <c r="A596" s="621" t="n">
        <v>594</v>
      </c>
      <c r="B596" s="309" t="n">
        <v>439.230769230769</v>
      </c>
      <c r="C596" s="309" t="n">
        <v>439.230769230769</v>
      </c>
      <c r="D596" s="309" t="inlineStr"/>
      <c r="E596" s="309" t="inlineStr"/>
      <c r="F596" s="309" t="inlineStr"/>
      <c r="G596" s="309" t="inlineStr"/>
      <c r="H596" s="309" t="inlineStr"/>
    </row>
    <row r="597">
      <c r="A597" s="621" t="n">
        <v>595</v>
      </c>
      <c r="B597" s="309" t="n">
        <v>440.615384615385</v>
      </c>
      <c r="C597" s="309" t="n">
        <v>440.615384615385</v>
      </c>
      <c r="D597" s="309" t="inlineStr"/>
      <c r="E597" s="309" t="inlineStr"/>
      <c r="F597" s="309" t="inlineStr"/>
      <c r="G597" s="309" t="inlineStr"/>
      <c r="H597" s="309" t="inlineStr"/>
    </row>
    <row r="598">
      <c r="A598" s="621" t="n">
        <v>596</v>
      </c>
      <c r="B598" s="309" t="n">
        <v>432</v>
      </c>
      <c r="C598" s="309" t="n">
        <v>432</v>
      </c>
      <c r="D598" s="309" t="inlineStr"/>
      <c r="E598" s="309" t="inlineStr"/>
      <c r="F598" s="309" t="inlineStr"/>
      <c r="G598" s="309" t="inlineStr"/>
      <c r="H598" s="309" t="inlineStr"/>
    </row>
    <row r="599">
      <c r="A599" s="621" t="n">
        <v>597</v>
      </c>
      <c r="B599" s="309" t="n">
        <v>409.5</v>
      </c>
      <c r="C599" s="309" t="n">
        <v>409.5</v>
      </c>
      <c r="D599" s="309" t="inlineStr"/>
      <c r="E599" s="309" t="inlineStr"/>
      <c r="F599" s="309" t="inlineStr"/>
      <c r="G599" s="309" t="inlineStr"/>
      <c r="H599" s="309" t="inlineStr"/>
    </row>
    <row r="600">
      <c r="A600" s="621" t="n">
        <v>598</v>
      </c>
      <c r="B600" s="309" t="n">
        <v>406</v>
      </c>
      <c r="C600" s="309" t="n">
        <v>406</v>
      </c>
      <c r="D600" s="309" t="inlineStr"/>
      <c r="E600" s="309" t="inlineStr"/>
      <c r="F600" s="309" t="inlineStr"/>
      <c r="G600" s="309" t="inlineStr"/>
      <c r="H600" s="309" t="inlineStr"/>
    </row>
    <row r="601">
      <c r="A601" s="621" t="n">
        <v>599</v>
      </c>
      <c r="B601" s="309" t="n">
        <v>408.5</v>
      </c>
      <c r="C601" s="309" t="n">
        <v>408.5</v>
      </c>
      <c r="D601" s="309" t="inlineStr"/>
      <c r="E601" s="309" t="inlineStr"/>
      <c r="F601" s="309" t="inlineStr"/>
      <c r="G601" s="309" t="inlineStr"/>
      <c r="H601" s="309" t="inlineStr"/>
    </row>
    <row r="602">
      <c r="A602" s="621" t="n">
        <v>600</v>
      </c>
      <c r="B602" s="309" t="n">
        <v>392.727272727273</v>
      </c>
      <c r="C602" s="309" t="n">
        <v>392.727272727273</v>
      </c>
      <c r="D602" s="309" t="inlineStr"/>
      <c r="E602" s="309" t="inlineStr"/>
      <c r="F602" s="309" t="inlineStr"/>
      <c r="G602" s="309" t="inlineStr"/>
      <c r="H602" s="309" t="inlineStr"/>
    </row>
    <row r="603">
      <c r="A603" s="621" t="n">
        <v>601</v>
      </c>
      <c r="B603" s="309" t="n">
        <v>375.5</v>
      </c>
      <c r="C603" s="309" t="n">
        <v>375.5</v>
      </c>
      <c r="D603" s="309" t="inlineStr"/>
      <c r="E603" s="309" t="inlineStr"/>
      <c r="F603" s="309" t="inlineStr"/>
      <c r="G603" s="309" t="inlineStr"/>
      <c r="H603" s="309" t="inlineStr"/>
    </row>
    <row r="604">
      <c r="A604" s="621" t="n">
        <v>602</v>
      </c>
      <c r="B604" s="309" t="n">
        <v>371.5</v>
      </c>
      <c r="C604" s="309" t="n">
        <v>371.5</v>
      </c>
      <c r="D604" s="309" t="inlineStr"/>
      <c r="E604" s="309" t="inlineStr"/>
      <c r="F604" s="309" t="inlineStr"/>
      <c r="G604" s="309" t="inlineStr"/>
      <c r="H604" s="309" t="inlineStr"/>
    </row>
    <row r="605">
      <c r="A605" s="621" t="n">
        <v>603</v>
      </c>
      <c r="B605" s="309" t="n">
        <v>375.5</v>
      </c>
      <c r="C605" s="309" t="n">
        <v>375.5</v>
      </c>
      <c r="D605" s="309" t="inlineStr"/>
      <c r="E605" s="309" t="inlineStr"/>
      <c r="F605" s="309" t="inlineStr"/>
      <c r="G605" s="309" t="inlineStr"/>
      <c r="H605" s="309" t="inlineStr"/>
    </row>
    <row r="606">
      <c r="A606" s="621" t="n">
        <v>604</v>
      </c>
      <c r="B606" s="309" t="n">
        <v>441.653846153846</v>
      </c>
      <c r="C606" s="309" t="n">
        <v>441.653846153846</v>
      </c>
      <c r="D606" s="309" t="inlineStr"/>
      <c r="E606" s="309" t="inlineStr"/>
      <c r="F606" s="309" t="inlineStr"/>
      <c r="G606" s="309" t="inlineStr"/>
      <c r="H606" s="309" t="inlineStr"/>
    </row>
    <row r="607">
      <c r="A607" s="621" t="n">
        <v>605</v>
      </c>
      <c r="B607" s="309" t="n">
        <v>428.153846153846</v>
      </c>
      <c r="C607" s="309" t="n">
        <v>428.153846153846</v>
      </c>
      <c r="D607" s="309" t="inlineStr"/>
      <c r="E607" s="309" t="inlineStr"/>
      <c r="F607" s="309" t="inlineStr"/>
      <c r="G607" s="309" t="inlineStr"/>
      <c r="H607" s="309" t="inlineStr"/>
    </row>
    <row r="608">
      <c r="A608" s="621" t="n">
        <v>606</v>
      </c>
      <c r="B608" s="309" t="n">
        <v>424.666666666667</v>
      </c>
      <c r="C608" s="309" t="n">
        <v>424.666666666667</v>
      </c>
      <c r="D608" s="309" t="inlineStr"/>
      <c r="E608" s="309" t="inlineStr"/>
      <c r="F608" s="309" t="inlineStr"/>
      <c r="G608" s="309" t="inlineStr"/>
      <c r="H608" s="309" t="inlineStr"/>
    </row>
    <row r="609">
      <c r="A609" s="621" t="n">
        <v>607</v>
      </c>
      <c r="B609" s="309" t="n">
        <v>427.769230769231</v>
      </c>
      <c r="C609" s="309" t="n">
        <v>427.769230769231</v>
      </c>
      <c r="D609" s="309" t="inlineStr"/>
      <c r="E609" s="309" t="inlineStr"/>
      <c r="F609" s="309" t="inlineStr"/>
      <c r="G609" s="309" t="inlineStr"/>
      <c r="H609" s="309" t="inlineStr"/>
    </row>
    <row r="610">
      <c r="A610" s="621" t="n">
        <v>608</v>
      </c>
      <c r="B610" s="309" t="n">
        <v>412</v>
      </c>
      <c r="C610" s="309" t="n">
        <v>412</v>
      </c>
      <c r="D610" s="309" t="inlineStr"/>
      <c r="E610" s="309" t="inlineStr"/>
      <c r="F610" s="309" t="inlineStr"/>
      <c r="G610" s="309" t="inlineStr"/>
      <c r="H610" s="309" t="inlineStr"/>
    </row>
    <row r="611">
      <c r="A611" s="621" t="n">
        <v>609</v>
      </c>
      <c r="B611" s="309" t="n">
        <v>395.909090909091</v>
      </c>
      <c r="C611" s="309" t="n">
        <v>395.909090909091</v>
      </c>
      <c r="D611" s="309" t="inlineStr"/>
      <c r="E611" s="309" t="inlineStr"/>
      <c r="F611" s="309" t="inlineStr"/>
      <c r="G611" s="309" t="inlineStr"/>
      <c r="H611" s="309" t="inlineStr"/>
    </row>
    <row r="612">
      <c r="A612" s="621" t="n">
        <v>610</v>
      </c>
      <c r="B612" s="309" t="n">
        <v>391.818181818182</v>
      </c>
      <c r="C612" s="309" t="n">
        <v>391.818181818182</v>
      </c>
      <c r="D612" s="309" t="inlineStr"/>
      <c r="E612" s="309" t="inlineStr"/>
      <c r="F612" s="309" t="inlineStr"/>
      <c r="G612" s="309" t="inlineStr"/>
      <c r="H612" s="309" t="inlineStr"/>
    </row>
    <row r="613">
      <c r="A613" s="621" t="n">
        <v>611</v>
      </c>
      <c r="B613" s="309" t="n">
        <v>394.090909090909</v>
      </c>
      <c r="C613" s="309" t="n">
        <v>394.090909090909</v>
      </c>
      <c r="D613" s="309" t="inlineStr"/>
      <c r="E613" s="309" t="inlineStr"/>
      <c r="F613" s="309" t="inlineStr"/>
      <c r="G613" s="309" t="inlineStr"/>
      <c r="H613" s="309" t="inlineStr"/>
    </row>
    <row r="614">
      <c r="A614" s="621" t="n">
        <v>612</v>
      </c>
      <c r="B614" s="309" t="n">
        <v>372.5</v>
      </c>
      <c r="C614" s="309" t="n">
        <v>372.5</v>
      </c>
      <c r="D614" s="309" t="inlineStr"/>
      <c r="E614" s="309" t="inlineStr"/>
      <c r="F614" s="309" t="inlineStr"/>
      <c r="G614" s="309" t="inlineStr"/>
      <c r="H614" s="309" t="inlineStr"/>
    </row>
    <row r="615">
      <c r="A615" s="621" t="n">
        <v>613</v>
      </c>
      <c r="B615" s="309" t="n">
        <v>357.05</v>
      </c>
      <c r="C615" s="309" t="n">
        <v>357.05</v>
      </c>
      <c r="D615" s="309" t="inlineStr"/>
      <c r="E615" s="309" t="inlineStr"/>
      <c r="F615" s="309" t="inlineStr"/>
      <c r="G615" s="309" t="inlineStr"/>
      <c r="H615" s="309" t="inlineStr"/>
    </row>
    <row r="616">
      <c r="A616" s="621" t="n">
        <v>614</v>
      </c>
      <c r="B616" s="309" t="n">
        <v>353.45</v>
      </c>
      <c r="C616" s="309" t="n">
        <v>353.45</v>
      </c>
      <c r="D616" s="309" t="inlineStr"/>
      <c r="E616" s="309" t="inlineStr"/>
      <c r="F616" s="309" t="inlineStr"/>
      <c r="G616" s="309" t="inlineStr"/>
      <c r="H616" s="309" t="inlineStr"/>
    </row>
    <row r="617">
      <c r="A617" s="621" t="n">
        <v>615</v>
      </c>
      <c r="B617" s="309" t="n">
        <v>356.6</v>
      </c>
      <c r="C617" s="309" t="n">
        <v>356.6</v>
      </c>
      <c r="D617" s="309" t="inlineStr"/>
      <c r="E617" s="309" t="inlineStr"/>
      <c r="F617" s="309" t="inlineStr"/>
      <c r="G617" s="309" t="inlineStr"/>
      <c r="H617" s="309" t="inlineStr"/>
    </row>
    <row r="618">
      <c r="A618" s="621" t="n">
        <v>616</v>
      </c>
      <c r="B618" s="309" t="n">
        <v>418.25</v>
      </c>
      <c r="C618" s="309" t="n">
        <v>418.25</v>
      </c>
      <c r="D618" s="309" t="inlineStr"/>
      <c r="E618" s="309" t="inlineStr"/>
      <c r="F618" s="309" t="inlineStr"/>
      <c r="G618" s="309" t="inlineStr"/>
      <c r="H618" s="309" t="inlineStr"/>
    </row>
    <row r="619">
      <c r="A619" s="621" t="n">
        <v>617</v>
      </c>
      <c r="B619" s="309" t="n">
        <v>403.681818181818</v>
      </c>
      <c r="C619" s="309" t="n">
        <v>403.681818181818</v>
      </c>
      <c r="D619" s="309" t="inlineStr"/>
      <c r="E619" s="309" t="inlineStr"/>
      <c r="F619" s="309" t="inlineStr"/>
      <c r="G619" s="309" t="inlineStr"/>
      <c r="H619" s="309" t="inlineStr"/>
    </row>
    <row r="620">
      <c r="A620" s="621" t="n">
        <v>618</v>
      </c>
      <c r="B620" s="309" t="n">
        <v>399.590909090909</v>
      </c>
      <c r="C620" s="309" t="n">
        <v>399.590909090909</v>
      </c>
      <c r="D620" s="309" t="inlineStr"/>
      <c r="E620" s="309" t="inlineStr"/>
      <c r="F620" s="309" t="inlineStr"/>
      <c r="G620" s="309" t="inlineStr"/>
      <c r="H620" s="309" t="inlineStr"/>
    </row>
    <row r="621">
      <c r="A621" s="621" t="n">
        <v>619</v>
      </c>
      <c r="B621" s="309" t="n">
        <v>403.272727272727</v>
      </c>
      <c r="C621" s="309" t="n">
        <v>403.272727272727</v>
      </c>
      <c r="D621" s="309" t="inlineStr"/>
      <c r="E621" s="309" t="inlineStr"/>
      <c r="F621" s="309" t="inlineStr"/>
      <c r="G621" s="309" t="inlineStr"/>
      <c r="H621" s="309" t="inlineStr"/>
    </row>
    <row r="622">
      <c r="A622" s="621" t="n">
        <v>620</v>
      </c>
      <c r="B622" s="309" t="n">
        <v>385.909090909091</v>
      </c>
      <c r="C622" s="309" t="n">
        <v>385.909090909091</v>
      </c>
      <c r="D622" s="309" t="inlineStr"/>
      <c r="E622" s="309" t="inlineStr"/>
      <c r="F622" s="309" t="inlineStr"/>
      <c r="G622" s="309" t="inlineStr"/>
      <c r="H622" s="309" t="inlineStr"/>
    </row>
    <row r="623">
      <c r="A623" s="621" t="n">
        <v>621</v>
      </c>
      <c r="B623" s="309" t="n">
        <v>462.166666666667</v>
      </c>
      <c r="C623" s="309" t="n">
        <v>462.166666666667</v>
      </c>
      <c r="D623" s="309" t="inlineStr"/>
      <c r="E623" s="309" t="inlineStr"/>
      <c r="F623" s="309" t="inlineStr"/>
      <c r="G623" s="309" t="inlineStr"/>
      <c r="H623" s="309" t="inlineStr"/>
    </row>
    <row r="624">
      <c r="A624" s="621" t="n">
        <v>622</v>
      </c>
      <c r="B624" s="309" t="n">
        <v>459.966666666667</v>
      </c>
      <c r="C624" s="309" t="n">
        <v>459.966666666667</v>
      </c>
      <c r="D624" s="309" t="inlineStr"/>
      <c r="E624" s="309" t="inlineStr"/>
      <c r="F624" s="309" t="inlineStr"/>
      <c r="G624" s="309" t="inlineStr"/>
      <c r="H624" s="309" t="inlineStr"/>
    </row>
    <row r="625">
      <c r="A625" s="621" t="n">
        <v>623</v>
      </c>
      <c r="B625" s="309" t="n">
        <v>373.5</v>
      </c>
      <c r="C625" s="309" t="n">
        <v>373.5</v>
      </c>
      <c r="D625" s="309" t="inlineStr"/>
      <c r="E625" s="309" t="inlineStr"/>
      <c r="F625" s="309" t="inlineStr"/>
      <c r="G625" s="309" t="inlineStr"/>
      <c r="H625" s="309" t="inlineStr"/>
    </row>
    <row r="626">
      <c r="A626" s="621" t="n">
        <v>624</v>
      </c>
      <c r="B626" s="309" t="n">
        <v>345</v>
      </c>
      <c r="C626" s="309" t="n">
        <v>345</v>
      </c>
      <c r="D626" s="309" t="inlineStr"/>
      <c r="E626" s="309" t="inlineStr"/>
      <c r="F626" s="309" t="inlineStr"/>
      <c r="G626" s="309" t="inlineStr"/>
      <c r="H626" s="309" t="inlineStr"/>
    </row>
    <row r="627">
      <c r="A627" s="621" t="n">
        <v>625</v>
      </c>
      <c r="B627" s="309" t="n">
        <v>332.888888888889</v>
      </c>
      <c r="C627" s="309" t="n">
        <v>332.888888888889</v>
      </c>
      <c r="D627" s="309" t="inlineStr"/>
      <c r="E627" s="309" t="inlineStr"/>
      <c r="F627" s="309" t="inlineStr"/>
      <c r="G627" s="309" t="inlineStr"/>
      <c r="H627" s="309" t="inlineStr"/>
    </row>
    <row r="628">
      <c r="A628" s="621" t="n">
        <v>626</v>
      </c>
      <c r="B628" s="309" t="n">
        <v>330</v>
      </c>
      <c r="C628" s="309" t="n">
        <v>330</v>
      </c>
      <c r="D628" s="309" t="inlineStr"/>
      <c r="E628" s="309" t="inlineStr"/>
      <c r="F628" s="309" t="inlineStr"/>
      <c r="G628" s="309" t="inlineStr"/>
      <c r="H628" s="309" t="inlineStr"/>
    </row>
    <row r="629">
      <c r="A629" s="621" t="n">
        <v>627</v>
      </c>
      <c r="B629" s="309" t="n">
        <v>332</v>
      </c>
      <c r="C629" s="309" t="n">
        <v>332</v>
      </c>
      <c r="D629" s="309" t="inlineStr"/>
      <c r="E629" s="309" t="inlineStr"/>
      <c r="F629" s="309" t="inlineStr"/>
      <c r="G629" s="309" t="inlineStr"/>
      <c r="H629" s="309" t="inlineStr"/>
    </row>
    <row r="630">
      <c r="A630" s="621" t="n">
        <v>628</v>
      </c>
      <c r="B630" s="309" t="n">
        <v>361.1</v>
      </c>
      <c r="C630" s="309" t="n">
        <v>361.1</v>
      </c>
      <c r="D630" s="309" t="inlineStr"/>
      <c r="E630" s="309" t="inlineStr"/>
      <c r="F630" s="309" t="inlineStr"/>
      <c r="G630" s="309" t="inlineStr"/>
      <c r="H630" s="309" t="inlineStr"/>
    </row>
    <row r="631">
      <c r="A631" s="621" t="n">
        <v>629</v>
      </c>
      <c r="B631" s="309" t="n">
        <v>303.222222222222</v>
      </c>
      <c r="C631" s="309" t="n">
        <v>303.222222222222</v>
      </c>
      <c r="D631" s="309" t="inlineStr"/>
      <c r="E631" s="309" t="inlineStr"/>
      <c r="F631" s="309" t="inlineStr"/>
      <c r="G631" s="309" t="inlineStr"/>
      <c r="H631" s="309" t="inlineStr"/>
    </row>
    <row r="632">
      <c r="A632" s="621" t="n">
        <v>630</v>
      </c>
      <c r="B632" s="309" t="n">
        <v>329</v>
      </c>
      <c r="C632" s="309" t="n">
        <v>329</v>
      </c>
      <c r="D632" s="309" t="inlineStr"/>
      <c r="E632" s="309" t="inlineStr"/>
      <c r="F632" s="309" t="inlineStr"/>
      <c r="G632" s="309" t="inlineStr"/>
      <c r="H632" s="309" t="inlineStr"/>
    </row>
    <row r="633">
      <c r="A633" s="621" t="n">
        <v>631</v>
      </c>
      <c r="B633" s="309" t="n">
        <v>357.5</v>
      </c>
      <c r="C633" s="309" t="n">
        <v>357.5</v>
      </c>
      <c r="D633" s="309" t="inlineStr"/>
      <c r="E633" s="309" t="inlineStr"/>
      <c r="F633" s="309" t="inlineStr"/>
      <c r="G633" s="309" t="inlineStr"/>
      <c r="H633" s="309" t="inlineStr"/>
    </row>
    <row r="634">
      <c r="A634" s="621" t="n">
        <v>632</v>
      </c>
      <c r="B634" s="309" t="n">
        <v>395.909090909091</v>
      </c>
      <c r="C634" s="309" t="n">
        <v>395.909090909091</v>
      </c>
      <c r="D634" s="309" t="inlineStr"/>
      <c r="E634" s="309" t="inlineStr"/>
      <c r="F634" s="309" t="inlineStr"/>
      <c r="G634" s="309" t="inlineStr"/>
      <c r="H634" s="309" t="inlineStr"/>
    </row>
    <row r="635">
      <c r="A635" s="621" t="n">
        <v>633</v>
      </c>
      <c r="B635" s="309" t="n">
        <v>409</v>
      </c>
      <c r="C635" s="309" t="n">
        <v>409</v>
      </c>
      <c r="D635" s="309" t="inlineStr"/>
      <c r="E635" s="309" t="inlineStr"/>
      <c r="F635" s="309" t="inlineStr"/>
      <c r="G635" s="309" t="inlineStr"/>
      <c r="H635" s="309" t="inlineStr"/>
    </row>
    <row r="636">
      <c r="A636" s="621" t="n">
        <v>634</v>
      </c>
      <c r="B636" s="309" t="n">
        <v>402.454545454545</v>
      </c>
      <c r="C636" s="309" t="n">
        <v>402.454545454545</v>
      </c>
      <c r="D636" s="309" t="inlineStr"/>
      <c r="E636" s="309" t="inlineStr"/>
      <c r="F636" s="309" t="inlineStr"/>
      <c r="G636" s="309" t="inlineStr"/>
      <c r="H636" s="309" t="inlineStr"/>
    </row>
    <row r="637">
      <c r="A637" s="621" t="n">
        <v>635</v>
      </c>
      <c r="B637" s="309" t="n">
        <v>403.272727272727</v>
      </c>
      <c r="C637" s="309" t="n">
        <v>403.272727272727</v>
      </c>
      <c r="D637" s="309" t="inlineStr"/>
      <c r="E637" s="309" t="inlineStr"/>
      <c r="F637" s="309" t="inlineStr"/>
      <c r="G637" s="309" t="inlineStr"/>
      <c r="H637" s="309" t="inlineStr"/>
    </row>
    <row r="638">
      <c r="A638" s="621" t="n">
        <v>636</v>
      </c>
      <c r="B638" s="309" t="n">
        <v>400.818181818182</v>
      </c>
      <c r="C638" s="309" t="n">
        <v>400.818181818182</v>
      </c>
      <c r="D638" s="309" t="inlineStr"/>
      <c r="E638" s="309" t="inlineStr"/>
      <c r="F638" s="309" t="inlineStr"/>
      <c r="G638" s="309" t="inlineStr"/>
      <c r="H638" s="309" t="inlineStr"/>
    </row>
    <row r="639">
      <c r="A639" s="621" t="n">
        <v>637</v>
      </c>
      <c r="B639" s="309" t="n">
        <v>386.363636363636</v>
      </c>
      <c r="C639" s="309" t="n">
        <v>386.363636363636</v>
      </c>
      <c r="D639" s="309" t="inlineStr"/>
      <c r="E639" s="309" t="inlineStr"/>
      <c r="F639" s="309" t="inlineStr"/>
      <c r="G639" s="309" t="inlineStr"/>
      <c r="H639" s="309" t="inlineStr"/>
    </row>
    <row r="640">
      <c r="A640" s="621" t="n">
        <v>638</v>
      </c>
      <c r="B640" s="309" t="n">
        <v>408</v>
      </c>
      <c r="C640" s="309" t="n">
        <v>408</v>
      </c>
      <c r="D640" s="309" t="inlineStr"/>
      <c r="E640" s="309" t="inlineStr"/>
      <c r="F640" s="309" t="inlineStr"/>
      <c r="G640" s="309" t="inlineStr"/>
      <c r="H640" s="309" t="inlineStr"/>
    </row>
    <row r="641">
      <c r="A641" s="621" t="n">
        <v>639</v>
      </c>
      <c r="B641" s="309" t="n">
        <v>410</v>
      </c>
      <c r="C641" s="309" t="n">
        <v>410</v>
      </c>
      <c r="D641" s="309" t="inlineStr"/>
      <c r="E641" s="309" t="inlineStr"/>
      <c r="F641" s="309" t="inlineStr"/>
      <c r="G641" s="309" t="inlineStr"/>
      <c r="H641" s="309" t="inlineStr"/>
    </row>
    <row r="642">
      <c r="A642" s="621" t="n">
        <v>640</v>
      </c>
      <c r="B642" s="309" t="n">
        <v>413</v>
      </c>
      <c r="C642" s="309" t="n">
        <v>413</v>
      </c>
      <c r="D642" s="309" t="inlineStr"/>
      <c r="E642" s="309" t="inlineStr"/>
      <c r="F642" s="309" t="inlineStr"/>
      <c r="G642" s="309" t="inlineStr"/>
      <c r="H642" s="309" t="inlineStr"/>
    </row>
    <row r="643">
      <c r="A643" s="621" t="n">
        <v>641</v>
      </c>
      <c r="B643" s="309" t="n">
        <v>332.444444444444</v>
      </c>
      <c r="C643" s="309" t="n">
        <v>332.444444444444</v>
      </c>
      <c r="D643" s="309" t="inlineStr"/>
      <c r="E643" s="309" t="inlineStr"/>
      <c r="F643" s="309" t="inlineStr"/>
      <c r="G643" s="309" t="inlineStr"/>
      <c r="H643" s="309" t="inlineStr"/>
    </row>
    <row r="644">
      <c r="A644" s="621" t="n">
        <v>642</v>
      </c>
      <c r="B644" s="309" t="n">
        <v>323.6474944778565</v>
      </c>
      <c r="C644" s="309" t="n">
        <v>323.6474944778565</v>
      </c>
      <c r="D644" s="309" t="inlineStr"/>
      <c r="E644" s="309" t="inlineStr"/>
      <c r="F644" s="309" t="inlineStr"/>
      <c r="G644" s="309" t="inlineStr"/>
      <c r="H644" s="309" t="inlineStr"/>
    </row>
    <row r="645">
      <c r="A645" s="621" t="n">
        <v>643</v>
      </c>
      <c r="B645" s="309" t="n">
        <v>326</v>
      </c>
      <c r="C645" s="309" t="n">
        <v>326</v>
      </c>
      <c r="D645" s="309" t="inlineStr"/>
      <c r="E645" s="309" t="inlineStr"/>
      <c r="F645" s="309" t="inlineStr"/>
      <c r="G645" s="309" t="inlineStr"/>
      <c r="H645" s="309" t="inlineStr"/>
    </row>
    <row r="646">
      <c r="A646" s="621" t="n">
        <v>644</v>
      </c>
      <c r="B646" s="309" t="n">
        <v>333.333333333333</v>
      </c>
      <c r="C646" s="309" t="n">
        <v>333.333333333333</v>
      </c>
      <c r="D646" s="309" t="inlineStr"/>
      <c r="E646" s="309" t="inlineStr"/>
      <c r="F646" s="309" t="inlineStr"/>
      <c r="G646" s="309" t="inlineStr"/>
      <c r="H646" s="309" t="inlineStr"/>
    </row>
    <row r="647">
      <c r="A647" s="621" t="n">
        <v>645</v>
      </c>
      <c r="B647" s="309" t="n">
        <v>332.444444444444</v>
      </c>
      <c r="C647" s="309" t="n">
        <v>332.444444444444</v>
      </c>
      <c r="D647" s="309" t="inlineStr"/>
      <c r="E647" s="309" t="inlineStr"/>
      <c r="F647" s="309" t="inlineStr"/>
      <c r="G647" s="309" t="inlineStr"/>
      <c r="H647" s="309" t="inlineStr"/>
    </row>
    <row r="648">
      <c r="A648" s="621" t="n">
        <v>646</v>
      </c>
      <c r="B648" s="309" t="n">
        <v>336.888888888889</v>
      </c>
      <c r="C648" s="309" t="n">
        <v>336.888888888889</v>
      </c>
      <c r="D648" s="309" t="inlineStr"/>
      <c r="E648" s="309" t="inlineStr"/>
      <c r="F648" s="309" t="inlineStr"/>
      <c r="G648" s="309" t="inlineStr"/>
      <c r="H648" s="309" t="inlineStr"/>
    </row>
    <row r="649">
      <c r="A649" s="621" t="n">
        <v>647</v>
      </c>
      <c r="B649" s="309" t="n">
        <v>334.222222222222</v>
      </c>
      <c r="C649" s="309" t="n">
        <v>334.222222222222</v>
      </c>
      <c r="D649" s="309" t="inlineStr"/>
      <c r="E649" s="309" t="inlineStr"/>
      <c r="F649" s="309" t="inlineStr"/>
      <c r="G649" s="309" t="inlineStr"/>
      <c r="H649" s="309" t="inlineStr"/>
    </row>
    <row r="650">
      <c r="A650" s="621" t="n">
        <v>648</v>
      </c>
      <c r="B650" s="309" t="n">
        <v>344</v>
      </c>
      <c r="C650" s="309" t="n">
        <v>344</v>
      </c>
      <c r="D650" s="309" t="inlineStr"/>
      <c r="E650" s="309" t="inlineStr"/>
      <c r="F650" s="309" t="inlineStr"/>
      <c r="G650" s="309" t="inlineStr"/>
      <c r="H650" s="309" t="inlineStr"/>
    </row>
    <row r="651">
      <c r="A651" s="621" t="n">
        <v>649</v>
      </c>
      <c r="B651" s="309" t="n">
        <v>336.888888888889</v>
      </c>
      <c r="C651" s="309" t="n">
        <v>336.888888888889</v>
      </c>
      <c r="D651" s="309" t="inlineStr"/>
      <c r="E651" s="309" t="inlineStr"/>
      <c r="F651" s="309" t="inlineStr"/>
      <c r="G651" s="309" t="inlineStr"/>
      <c r="H651" s="309" t="inlineStr"/>
    </row>
    <row r="652">
      <c r="A652" s="621" t="n">
        <v>650</v>
      </c>
      <c r="B652" s="309" t="n">
        <v>385.454545454545</v>
      </c>
      <c r="C652" s="309" t="n">
        <v>385.454545454545</v>
      </c>
      <c r="D652" s="309" t="inlineStr"/>
      <c r="E652" s="309" t="inlineStr"/>
      <c r="F652" s="309" t="inlineStr"/>
      <c r="G652" s="309" t="inlineStr"/>
      <c r="H652" s="309" t="inlineStr"/>
    </row>
    <row r="653">
      <c r="A653" s="621" t="n">
        <v>651</v>
      </c>
      <c r="B653" s="309" t="n">
        <v>382.8</v>
      </c>
      <c r="C653" s="309" t="n">
        <v>382.8</v>
      </c>
      <c r="D653" s="309" t="inlineStr"/>
      <c r="E653" s="309" t="inlineStr"/>
      <c r="F653" s="309" t="inlineStr"/>
      <c r="G653" s="309" t="inlineStr"/>
      <c r="H653" s="309" t="inlineStr"/>
    </row>
    <row r="654">
      <c r="A654" s="621" t="n">
        <v>652</v>
      </c>
      <c r="B654" s="309" t="n">
        <v>384.6</v>
      </c>
      <c r="C654" s="309" t="n">
        <v>384.6</v>
      </c>
      <c r="D654" s="309" t="inlineStr"/>
      <c r="E654" s="309" t="inlineStr"/>
      <c r="F654" s="309" t="inlineStr"/>
      <c r="G654" s="309" t="inlineStr"/>
      <c r="H654" s="309" t="inlineStr"/>
    </row>
    <row r="655">
      <c r="A655" s="621" t="n">
        <v>653</v>
      </c>
      <c r="B655" s="309" t="n">
        <v>386.363636363636</v>
      </c>
      <c r="C655" s="309" t="n">
        <v>386.363636363636</v>
      </c>
      <c r="D655" s="309" t="inlineStr"/>
      <c r="E655" s="309" t="inlineStr"/>
      <c r="F655" s="309" t="inlineStr"/>
      <c r="G655" s="309" t="inlineStr"/>
      <c r="H655" s="309" t="inlineStr"/>
    </row>
    <row r="656">
      <c r="A656" s="621" t="n">
        <v>654</v>
      </c>
      <c r="B656" s="309" t="n">
        <v>384.6</v>
      </c>
      <c r="C656" s="309" t="n">
        <v>384.6</v>
      </c>
      <c r="D656" s="309" t="inlineStr"/>
      <c r="E656" s="309" t="inlineStr"/>
      <c r="F656" s="309" t="inlineStr"/>
      <c r="G656" s="309" t="inlineStr"/>
      <c r="H656" s="309" t="inlineStr"/>
    </row>
    <row r="657">
      <c r="A657" s="621" t="n">
        <v>655</v>
      </c>
      <c r="B657" s="309" t="n">
        <v>389.090909090909</v>
      </c>
      <c r="C657" s="309" t="n">
        <v>389.090909090909</v>
      </c>
      <c r="D657" s="309" t="inlineStr"/>
      <c r="E657" s="309" t="inlineStr"/>
      <c r="F657" s="309" t="inlineStr"/>
      <c r="G657" s="309" t="inlineStr"/>
      <c r="H657" s="309" t="inlineStr"/>
    </row>
    <row r="658">
      <c r="A658" s="621" t="n">
        <v>656</v>
      </c>
      <c r="B658" s="309" t="n">
        <v>395.909090909091</v>
      </c>
      <c r="C658" s="309" t="n">
        <v>395.909090909091</v>
      </c>
      <c r="D658" s="309" t="inlineStr"/>
      <c r="E658" s="309" t="inlineStr"/>
      <c r="F658" s="309" t="inlineStr"/>
      <c r="G658" s="309" t="inlineStr"/>
      <c r="H658" s="309" t="inlineStr"/>
    </row>
    <row r="659">
      <c r="A659" s="621" t="n">
        <v>657</v>
      </c>
      <c r="B659" s="309" t="n">
        <v>384.6</v>
      </c>
      <c r="C659" s="309" t="n">
        <v>384.6</v>
      </c>
      <c r="D659" s="309" t="inlineStr"/>
      <c r="E659" s="309" t="inlineStr"/>
      <c r="F659" s="309" t="inlineStr"/>
      <c r="G659" s="309" t="inlineStr"/>
      <c r="H659" s="309" t="inlineStr"/>
    </row>
    <row r="660">
      <c r="A660" s="621" t="n">
        <v>658</v>
      </c>
      <c r="B660" s="309" t="n">
        <v>313.666666666667</v>
      </c>
      <c r="C660" s="309" t="n">
        <v>313.666666666667</v>
      </c>
      <c r="D660" s="309" t="inlineStr"/>
      <c r="E660" s="309" t="inlineStr"/>
      <c r="F660" s="309" t="inlineStr"/>
      <c r="G660" s="309" t="inlineStr"/>
      <c r="H660" s="309" t="inlineStr"/>
    </row>
    <row r="661">
      <c r="A661" s="621" t="n">
        <v>659</v>
      </c>
      <c r="B661" s="309" t="n">
        <v>307.444444444444</v>
      </c>
      <c r="C661" s="309" t="n">
        <v>307.444444444444</v>
      </c>
      <c r="D661" s="309" t="inlineStr"/>
      <c r="E661" s="309" t="inlineStr"/>
      <c r="F661" s="309" t="inlineStr"/>
      <c r="G661" s="309" t="inlineStr"/>
      <c r="H661" s="309" t="inlineStr"/>
    </row>
    <row r="662">
      <c r="A662" s="621" t="n">
        <v>660</v>
      </c>
      <c r="B662" s="309" t="n">
        <v>301</v>
      </c>
      <c r="C662" s="309" t="n">
        <v>301</v>
      </c>
      <c r="D662" s="309" t="inlineStr"/>
      <c r="E662" s="309" t="inlineStr"/>
      <c r="F662" s="309" t="inlineStr"/>
      <c r="G662" s="309" t="inlineStr"/>
      <c r="H662" s="309" t="inlineStr"/>
    </row>
    <row r="663">
      <c r="A663" s="621" t="n">
        <v>661</v>
      </c>
      <c r="B663" s="309" t="n">
        <v>311.888888888889</v>
      </c>
      <c r="C663" s="309" t="n">
        <v>311.888888888889</v>
      </c>
      <c r="D663" s="309" t="inlineStr"/>
      <c r="E663" s="309" t="inlineStr"/>
      <c r="F663" s="309" t="inlineStr"/>
      <c r="G663" s="309" t="inlineStr"/>
      <c r="H663" s="309" t="inlineStr"/>
    </row>
    <row r="664">
      <c r="A664" s="621" t="n">
        <v>662</v>
      </c>
      <c r="B664" s="309" t="n">
        <v>309.222222222222</v>
      </c>
      <c r="C664" s="309" t="n">
        <v>309.222222222222</v>
      </c>
      <c r="D664" s="309" t="inlineStr"/>
      <c r="E664" s="309" t="inlineStr"/>
      <c r="F664" s="309" t="inlineStr"/>
      <c r="G664" s="309" t="inlineStr"/>
      <c r="H664" s="309" t="inlineStr"/>
    </row>
    <row r="665">
      <c r="A665" s="621" t="n">
        <v>663</v>
      </c>
      <c r="B665" s="309" t="n">
        <v>312.777777777778</v>
      </c>
      <c r="C665" s="309" t="n">
        <v>312.777777777778</v>
      </c>
      <c r="D665" s="309" t="inlineStr"/>
      <c r="E665" s="309" t="inlineStr"/>
      <c r="F665" s="309" t="inlineStr"/>
      <c r="G665" s="309" t="inlineStr"/>
      <c r="H665" s="309" t="inlineStr"/>
    </row>
    <row r="666">
      <c r="A666" s="621" t="n">
        <v>664</v>
      </c>
      <c r="B666" s="309" t="n">
        <v>317.222222222222</v>
      </c>
      <c r="C666" s="309" t="n">
        <v>317.222222222222</v>
      </c>
      <c r="D666" s="309" t="inlineStr"/>
      <c r="E666" s="309" t="inlineStr"/>
      <c r="F666" s="309" t="inlineStr"/>
      <c r="G666" s="309" t="inlineStr"/>
      <c r="H666" s="309" t="inlineStr"/>
    </row>
    <row r="667">
      <c r="A667" s="621" t="n">
        <v>665</v>
      </c>
      <c r="B667" s="309" t="n">
        <v>311.888888888889</v>
      </c>
      <c r="C667" s="309" t="n">
        <v>311.888888888889</v>
      </c>
      <c r="D667" s="309" t="inlineStr"/>
      <c r="E667" s="309" t="inlineStr"/>
      <c r="F667" s="309" t="inlineStr"/>
      <c r="G667" s="309" t="inlineStr"/>
      <c r="H667" s="309" t="inlineStr"/>
    </row>
    <row r="668">
      <c r="A668" s="621" t="n">
        <v>666</v>
      </c>
      <c r="B668" s="309" t="n">
        <v>290.8332453959644</v>
      </c>
      <c r="C668" s="309" t="n">
        <v>290.8332453959644</v>
      </c>
      <c r="D668" s="309" t="inlineStr"/>
      <c r="E668" s="309" t="inlineStr"/>
      <c r="F668" s="309" t="inlineStr"/>
      <c r="G668" s="309" t="inlineStr"/>
      <c r="H668" s="309" t="inlineStr"/>
    </row>
    <row r="669">
      <c r="A669" s="621" t="n">
        <v>667</v>
      </c>
      <c r="B669" s="309" t="n">
        <v>307.8869281037458</v>
      </c>
      <c r="C669" s="309" t="n">
        <v>307.8869281037458</v>
      </c>
      <c r="D669" s="309" t="inlineStr"/>
      <c r="E669" s="309" t="inlineStr"/>
      <c r="F669" s="309" t="inlineStr"/>
      <c r="G669" s="309" t="inlineStr"/>
      <c r="H669" s="309" t="inlineStr"/>
    </row>
    <row r="670">
      <c r="A670" s="621" t="n">
        <v>668</v>
      </c>
      <c r="B670" s="309" t="n">
        <v>305.6461629089023</v>
      </c>
      <c r="C670" s="309" t="n">
        <v>305.6461629089023</v>
      </c>
      <c r="D670" s="309" t="inlineStr"/>
      <c r="E670" s="309" t="inlineStr"/>
      <c r="F670" s="309" t="inlineStr"/>
      <c r="G670" s="309" t="inlineStr"/>
      <c r="H670" s="309" t="inlineStr"/>
    </row>
    <row r="671">
      <c r="A671" s="621" t="n">
        <v>669</v>
      </c>
      <c r="B671" s="309" t="n">
        <v>426.8312208679008</v>
      </c>
      <c r="C671" s="309" t="n">
        <v>426.8312208679008</v>
      </c>
      <c r="D671" s="309" t="inlineStr"/>
      <c r="E671" s="309" t="inlineStr"/>
      <c r="F671" s="309" t="inlineStr"/>
      <c r="G671" s="309" t="inlineStr"/>
      <c r="H671" s="309" t="inlineStr"/>
    </row>
    <row r="672">
      <c r="A672" s="621" t="n">
        <v>670</v>
      </c>
      <c r="B672" s="309" t="n">
        <v>340</v>
      </c>
      <c r="C672" s="309" t="n">
        <v>340</v>
      </c>
      <c r="D672" s="309" t="inlineStr"/>
      <c r="E672" s="309" t="inlineStr"/>
      <c r="F672" s="309" t="inlineStr"/>
      <c r="G672" s="309" t="inlineStr"/>
      <c r="H672" s="309" t="inlineStr"/>
    </row>
    <row r="673">
      <c r="A673" s="621" t="n">
        <v>671</v>
      </c>
      <c r="B673" s="309" t="n">
        <v>310</v>
      </c>
      <c r="C673" s="309" t="n">
        <v>310</v>
      </c>
      <c r="D673" s="309" t="inlineStr"/>
      <c r="E673" s="309" t="inlineStr"/>
      <c r="F673" s="309" t="inlineStr"/>
      <c r="G673" s="309" t="inlineStr"/>
      <c r="H673" s="309" t="inlineStr"/>
    </row>
    <row r="674">
      <c r="A674" s="621" t="n">
        <v>672</v>
      </c>
      <c r="B674" s="309" t="n">
        <v>272</v>
      </c>
      <c r="C674" s="309" t="n">
        <v>272</v>
      </c>
      <c r="D674" s="309" t="inlineStr"/>
      <c r="E674" s="309" t="inlineStr"/>
      <c r="F674" s="309" t="inlineStr"/>
      <c r="G674" s="309" t="inlineStr"/>
      <c r="H674" s="309" t="inlineStr"/>
    </row>
    <row r="675">
      <c r="A675" s="621" t="n">
        <v>673</v>
      </c>
      <c r="B675" s="309" t="n">
        <v>294.5</v>
      </c>
      <c r="C675" s="309" t="n">
        <v>294.5</v>
      </c>
      <c r="D675" s="309" t="inlineStr"/>
      <c r="E675" s="309" t="inlineStr"/>
      <c r="F675" s="309" t="inlineStr"/>
      <c r="G675" s="309" t="inlineStr"/>
      <c r="H675" s="309" t="inlineStr"/>
    </row>
    <row r="676">
      <c r="A676" s="621" t="n">
        <v>674</v>
      </c>
      <c r="B676" s="309" t="n">
        <v>274.5</v>
      </c>
      <c r="C676" s="309" t="n">
        <v>274.5</v>
      </c>
      <c r="D676" s="309" t="inlineStr"/>
      <c r="E676" s="309" t="inlineStr"/>
      <c r="F676" s="309" t="inlineStr"/>
      <c r="G676" s="309" t="inlineStr"/>
      <c r="H676" s="309" t="inlineStr"/>
    </row>
    <row r="677">
      <c r="A677" s="621" t="n">
        <v>675</v>
      </c>
      <c r="B677" s="309" t="n">
        <v>257</v>
      </c>
      <c r="C677" s="309" t="n">
        <v>257</v>
      </c>
      <c r="D677" s="309" t="inlineStr"/>
      <c r="E677" s="309" t="inlineStr"/>
      <c r="F677" s="309" t="inlineStr"/>
      <c r="G677" s="309" t="inlineStr"/>
      <c r="H677" s="309" t="inlineStr"/>
    </row>
    <row r="678">
      <c r="A678" s="621" t="n">
        <v>676</v>
      </c>
      <c r="B678" s="309" t="n">
        <v>334.5</v>
      </c>
      <c r="C678" s="309" t="n">
        <v>334.5</v>
      </c>
      <c r="D678" s="309" t="inlineStr"/>
      <c r="E678" s="309" t="inlineStr"/>
      <c r="F678" s="309" t="inlineStr"/>
      <c r="G678" s="309" t="inlineStr"/>
      <c r="H678" s="309" t="inlineStr"/>
    </row>
    <row r="679">
      <c r="A679" s="621" t="n">
        <v>677</v>
      </c>
      <c r="B679" s="309" t="n">
        <v>302.5</v>
      </c>
      <c r="C679" s="309" t="n">
        <v>302.5</v>
      </c>
      <c r="D679" s="309" t="inlineStr"/>
      <c r="E679" s="309" t="inlineStr"/>
      <c r="F679" s="309" t="inlineStr"/>
      <c r="G679" s="309" t="inlineStr"/>
      <c r="H679" s="309" t="inlineStr"/>
    </row>
    <row r="680">
      <c r="A680" s="621" t="n">
        <v>678</v>
      </c>
      <c r="B680" s="309" t="n">
        <v>267.5</v>
      </c>
      <c r="C680" s="309" t="n">
        <v>267.5</v>
      </c>
      <c r="D680" s="309" t="inlineStr"/>
      <c r="E680" s="309" t="inlineStr"/>
      <c r="F680" s="309" t="inlineStr"/>
      <c r="G680" s="309" t="inlineStr"/>
      <c r="H680" s="309" t="inlineStr"/>
    </row>
    <row r="681">
      <c r="A681" s="621" t="n">
        <v>679</v>
      </c>
      <c r="B681" s="309" t="n">
        <v>330</v>
      </c>
      <c r="C681" s="309" t="n">
        <v>330</v>
      </c>
      <c r="D681" s="309" t="inlineStr"/>
      <c r="E681" s="309" t="inlineStr"/>
      <c r="F681" s="309" t="inlineStr"/>
      <c r="G681" s="309" t="inlineStr"/>
      <c r="H681" s="309" t="inlineStr"/>
    </row>
    <row r="682">
      <c r="A682" s="621" t="n">
        <v>680</v>
      </c>
      <c r="B682" s="309" t="n">
        <v>292.5</v>
      </c>
      <c r="C682" s="309" t="n">
        <v>292.5</v>
      </c>
      <c r="D682" s="309" t="inlineStr"/>
      <c r="E682" s="309" t="inlineStr"/>
      <c r="F682" s="309" t="inlineStr"/>
      <c r="G682" s="309" t="inlineStr"/>
      <c r="H682" s="309" t="inlineStr"/>
    </row>
    <row r="683">
      <c r="A683" s="621" t="n">
        <v>681</v>
      </c>
      <c r="B683" s="309" t="n">
        <v>262.5</v>
      </c>
      <c r="C683" s="309" t="n">
        <v>262.5</v>
      </c>
      <c r="D683" s="309" t="inlineStr"/>
      <c r="E683" s="309" t="inlineStr"/>
      <c r="F683" s="309" t="inlineStr"/>
      <c r="G683" s="309" t="inlineStr"/>
      <c r="H683" s="309" t="inlineStr"/>
    </row>
    <row r="684">
      <c r="A684" s="621" t="n">
        <v>682</v>
      </c>
      <c r="B684" s="309" t="n">
        <v>312.8744406817579</v>
      </c>
      <c r="C684" s="309" t="n">
        <v>312.8744406817579</v>
      </c>
      <c r="D684" s="309" t="inlineStr"/>
      <c r="E684" s="309" t="inlineStr"/>
      <c r="F684" s="309" t="inlineStr"/>
      <c r="G684" s="309" t="inlineStr"/>
      <c r="H684" s="309" t="inlineStr"/>
    </row>
    <row r="685">
      <c r="A685" s="621" t="n">
        <v>683</v>
      </c>
      <c r="B685" s="309" t="n">
        <v>296.6608217910386</v>
      </c>
      <c r="C685" s="309" t="n">
        <v>296.6608217910386</v>
      </c>
      <c r="D685" s="309" t="inlineStr"/>
      <c r="E685" s="309" t="inlineStr"/>
      <c r="F685" s="309" t="inlineStr"/>
      <c r="G685" s="309" t="inlineStr"/>
      <c r="H685" s="309" t="inlineStr"/>
    </row>
    <row r="686">
      <c r="A686" s="621" t="n">
        <v>684</v>
      </c>
      <c r="B686" s="309" t="n">
        <v>277.2044791221754</v>
      </c>
      <c r="C686" s="309" t="n">
        <v>277.2044791221754</v>
      </c>
      <c r="D686" s="309" t="inlineStr"/>
      <c r="E686" s="309" t="inlineStr"/>
      <c r="F686" s="309" t="inlineStr"/>
      <c r="G686" s="309" t="inlineStr"/>
      <c r="H686" s="309" t="inlineStr"/>
    </row>
    <row r="687">
      <c r="A687" s="621" t="n">
        <v>685</v>
      </c>
      <c r="B687" s="309" t="n">
        <v>257.7481364533122</v>
      </c>
      <c r="C687" s="309" t="n">
        <v>257.7481364533122</v>
      </c>
      <c r="D687" s="309" t="inlineStr"/>
      <c r="E687" s="309" t="inlineStr"/>
      <c r="F687" s="309" t="inlineStr"/>
      <c r="G687" s="309" t="inlineStr"/>
      <c r="H687" s="309" t="inlineStr"/>
    </row>
    <row r="688">
      <c r="A688" s="621" t="n">
        <v>686</v>
      </c>
      <c r="B688" s="309" t="n">
        <v>371.5297284956548</v>
      </c>
      <c r="C688" s="309" t="n">
        <v>371.5297284956548</v>
      </c>
      <c r="D688" s="309" t="inlineStr"/>
      <c r="E688" s="309" t="inlineStr"/>
      <c r="F688" s="309" t="inlineStr"/>
      <c r="G688" s="309" t="inlineStr"/>
      <c r="H688" s="309" t="inlineStr"/>
    </row>
    <row r="689">
      <c r="A689" s="621" t="n">
        <v>687</v>
      </c>
      <c r="B689" s="309" t="n">
        <v>313.2409902056074</v>
      </c>
      <c r="C689" s="309" t="n">
        <v>313.2409902056074</v>
      </c>
      <c r="D689" s="309" t="inlineStr"/>
      <c r="E689" s="309" t="inlineStr"/>
      <c r="F689" s="309" t="inlineStr"/>
      <c r="G689" s="309" t="inlineStr"/>
      <c r="H689" s="309" t="inlineStr"/>
    </row>
    <row r="690">
      <c r="A690" s="621" t="n">
        <v>688</v>
      </c>
      <c r="B690" s="309" t="n">
        <v>254.9522519155598</v>
      </c>
      <c r="C690" s="309" t="n">
        <v>254.9522519155598</v>
      </c>
      <c r="D690" s="309" t="inlineStr"/>
      <c r="E690" s="309" t="inlineStr"/>
      <c r="F690" s="309" t="inlineStr"/>
      <c r="G690" s="309" t="inlineStr"/>
      <c r="H690" s="309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B1" s="621" t="inlineStr">
        <is>
          <t>Rp02</t>
        </is>
      </c>
      <c r="C1" s="621" t="inlineStr">
        <is>
          <t>Rp02_imp</t>
        </is>
      </c>
      <c r="D1" s="621" t="inlineStr">
        <is>
          <t>Features to find neighs</t>
        </is>
      </c>
      <c r="E1" s="621" t="inlineStr">
        <is>
          <t>Amount of neighs</t>
        </is>
      </c>
      <c r="F1" s="621" t="inlineStr">
        <is>
          <t>Correlated features</t>
        </is>
      </c>
      <c r="G1" s="621" t="inlineStr">
        <is>
          <t>Correlation coefficients</t>
        </is>
      </c>
      <c r="H1" s="621" t="inlineStr">
        <is>
          <t>Min_max</t>
        </is>
      </c>
    </row>
    <row r="2">
      <c r="A2" s="621" t="n">
        <v>0</v>
      </c>
      <c r="B2" s="309" t="n">
        <v>1072</v>
      </c>
      <c r="C2" s="309" t="n">
        <v>1072</v>
      </c>
      <c r="D2" s="309" t="inlineStr"/>
      <c r="E2" s="309" t="inlineStr"/>
      <c r="F2" s="309" t="inlineStr"/>
      <c r="G2" s="309" t="inlineStr"/>
      <c r="H2" s="309" t="inlineStr"/>
    </row>
    <row r="3">
      <c r="A3" s="621" t="n">
        <v>1</v>
      </c>
      <c r="B3" s="309" t="n">
        <v>936</v>
      </c>
      <c r="C3" s="309" t="n">
        <v>936</v>
      </c>
      <c r="D3" s="309" t="inlineStr"/>
      <c r="E3" s="309" t="inlineStr"/>
      <c r="F3" s="309" t="inlineStr"/>
      <c r="G3" s="309" t="inlineStr"/>
      <c r="H3" s="309" t="inlineStr"/>
    </row>
    <row r="4">
      <c r="A4" s="621" t="n">
        <v>2</v>
      </c>
      <c r="B4" s="309" t="n">
        <v>804</v>
      </c>
      <c r="C4" s="309" t="n">
        <v>804</v>
      </c>
      <c r="D4" s="309" t="inlineStr"/>
      <c r="E4" s="309" t="inlineStr"/>
      <c r="F4" s="309" t="inlineStr"/>
      <c r="G4" s="309" t="inlineStr"/>
      <c r="H4" s="309" t="inlineStr"/>
    </row>
    <row r="5">
      <c r="A5" s="621" t="n">
        <v>3</v>
      </c>
      <c r="B5" s="309" t="n">
        <v>652</v>
      </c>
      <c r="C5" s="309" t="n">
        <v>652</v>
      </c>
      <c r="D5" s="309" t="inlineStr"/>
      <c r="E5" s="309" t="inlineStr"/>
      <c r="F5" s="309" t="inlineStr"/>
      <c r="G5" s="309" t="inlineStr"/>
      <c r="H5" s="309" t="inlineStr"/>
    </row>
    <row r="6">
      <c r="A6" s="621" t="n">
        <v>4</v>
      </c>
      <c r="B6" s="309" t="n">
        <v>813.1537687482487</v>
      </c>
      <c r="C6" s="309" t="n">
        <v>813.1537687482487</v>
      </c>
      <c r="D6" s="309" t="inlineStr"/>
      <c r="E6" s="309" t="inlineStr"/>
      <c r="F6" s="309" t="inlineStr"/>
      <c r="G6" s="309" t="inlineStr"/>
      <c r="H6" s="309" t="inlineStr"/>
    </row>
    <row r="7">
      <c r="A7" s="621" t="n">
        <v>5</v>
      </c>
      <c r="B7" s="309" t="n">
        <v>704.8407407110726</v>
      </c>
      <c r="C7" s="309" t="n">
        <v>704.8407407110726</v>
      </c>
      <c r="D7" s="309" t="inlineStr"/>
      <c r="E7" s="309" t="inlineStr"/>
      <c r="F7" s="309" t="inlineStr"/>
      <c r="G7" s="309" t="inlineStr"/>
      <c r="H7" s="309" t="inlineStr"/>
    </row>
    <row r="8">
      <c r="A8" s="621" t="n">
        <v>6</v>
      </c>
      <c r="B8" s="309" t="n">
        <v>940.6231828815213</v>
      </c>
      <c r="C8" s="309" t="n">
        <v>940.6231828815213</v>
      </c>
      <c r="D8" s="309" t="inlineStr"/>
      <c r="E8" s="309" t="inlineStr"/>
      <c r="F8" s="309" t="inlineStr"/>
      <c r="G8" s="309" t="inlineStr"/>
      <c r="H8" s="309" t="inlineStr"/>
    </row>
    <row r="9">
      <c r="A9" s="621" t="n">
        <v>7</v>
      </c>
      <c r="B9" s="309" t="n">
        <v>765.9350160448297</v>
      </c>
      <c r="C9" s="309" t="n">
        <v>765.9350160448297</v>
      </c>
      <c r="D9" s="309" t="inlineStr"/>
      <c r="E9" s="309" t="inlineStr"/>
      <c r="F9" s="309" t="inlineStr"/>
      <c r="G9" s="309" t="inlineStr"/>
      <c r="H9" s="309" t="inlineStr"/>
    </row>
    <row r="10">
      <c r="A10" s="621" t="n">
        <v>8</v>
      </c>
      <c r="B10" s="309" t="n">
        <v>1035.70518103273</v>
      </c>
      <c r="C10" s="309" t="n">
        <v>1035.70518103273</v>
      </c>
      <c r="D10" s="309" t="inlineStr"/>
      <c r="E10" s="309" t="inlineStr"/>
      <c r="F10" s="309" t="inlineStr"/>
      <c r="G10" s="309" t="inlineStr"/>
      <c r="H10" s="309" t="inlineStr"/>
    </row>
    <row r="11">
      <c r="A11" s="621" t="n">
        <v>9</v>
      </c>
      <c r="B11" s="309" t="n">
        <v>1067.512470680822</v>
      </c>
      <c r="C11" s="309" t="n">
        <v>1067.512470680822</v>
      </c>
      <c r="D11" s="309" t="inlineStr"/>
      <c r="E11" s="309" t="inlineStr"/>
      <c r="F11" s="309" t="inlineStr"/>
      <c r="G11" s="309" t="inlineStr"/>
      <c r="H11" s="309" t="inlineStr"/>
    </row>
    <row r="12">
      <c r="A12" s="621" t="n">
        <v>10</v>
      </c>
      <c r="B12" s="309" t="n">
        <v>1157.564444451499</v>
      </c>
      <c r="C12" s="309" t="n">
        <v>1157.564444451499</v>
      </c>
      <c r="D12" s="309" t="inlineStr"/>
      <c r="E12" s="309" t="inlineStr"/>
      <c r="F12" s="309" t="inlineStr"/>
      <c r="G12" s="309" t="inlineStr"/>
      <c r="H12" s="309" t="inlineStr"/>
    </row>
    <row r="13">
      <c r="A13" s="621" t="n">
        <v>11</v>
      </c>
      <c r="B13" s="309" t="n">
        <v>1184.34407484051</v>
      </c>
      <c r="C13" s="309" t="n">
        <v>1184.34407484051</v>
      </c>
      <c r="D13" s="309" t="inlineStr"/>
      <c r="E13" s="309" t="inlineStr"/>
      <c r="F13" s="309" t="inlineStr"/>
      <c r="G13" s="309" t="inlineStr"/>
      <c r="H13" s="309" t="inlineStr"/>
    </row>
    <row r="14">
      <c r="A14" s="621" t="n">
        <v>12</v>
      </c>
      <c r="B14" s="309" t="n">
        <v>1030</v>
      </c>
      <c r="C14" s="309" t="n">
        <v>1030</v>
      </c>
      <c r="D14" s="309" t="inlineStr"/>
      <c r="E14" s="309" t="inlineStr"/>
      <c r="F14" s="309" t="inlineStr"/>
      <c r="G14" s="309" t="inlineStr"/>
      <c r="H14" s="309" t="inlineStr"/>
    </row>
    <row r="15">
      <c r="A15" s="621" t="n">
        <v>13</v>
      </c>
      <c r="B15" s="309" t="n">
        <v>1146</v>
      </c>
      <c r="C15" s="309" t="n">
        <v>1146</v>
      </c>
      <c r="D15" s="309" t="inlineStr"/>
      <c r="E15" s="309" t="inlineStr"/>
      <c r="F15" s="309" t="inlineStr"/>
      <c r="G15" s="309" t="inlineStr"/>
      <c r="H15" s="309" t="inlineStr"/>
    </row>
    <row r="16">
      <c r="A16" s="621" t="n">
        <v>14</v>
      </c>
      <c r="B16" s="309" t="n">
        <v>711</v>
      </c>
      <c r="C16" s="309" t="n">
        <v>711</v>
      </c>
      <c r="D16" s="309" t="inlineStr"/>
      <c r="E16" s="309" t="inlineStr"/>
      <c r="F16" s="309" t="inlineStr"/>
      <c r="G16" s="309" t="inlineStr"/>
      <c r="H16" s="309" t="inlineStr"/>
    </row>
    <row r="17">
      <c r="A17" s="621" t="n">
        <v>15</v>
      </c>
      <c r="B17" s="309" t="n">
        <v>717</v>
      </c>
      <c r="C17" s="309" t="n">
        <v>717</v>
      </c>
      <c r="D17" s="309" t="inlineStr"/>
      <c r="E17" s="309" t="inlineStr"/>
      <c r="F17" s="309" t="inlineStr"/>
      <c r="G17" s="309" t="inlineStr"/>
      <c r="H17" s="309" t="inlineStr"/>
    </row>
    <row r="18">
      <c r="A18" s="621" t="n">
        <v>16</v>
      </c>
      <c r="B18" s="309" t="n">
        <v>1111</v>
      </c>
      <c r="C18" s="309" t="n">
        <v>1111</v>
      </c>
      <c r="D18" s="309" t="inlineStr"/>
      <c r="E18" s="309" t="inlineStr"/>
      <c r="F18" s="309" t="inlineStr"/>
      <c r="G18" s="309" t="inlineStr"/>
      <c r="H18" s="309" t="inlineStr"/>
    </row>
    <row r="19">
      <c r="A19" s="621" t="n">
        <v>17</v>
      </c>
      <c r="B19" s="309" t="n">
        <v>772</v>
      </c>
      <c r="C19" s="309" t="n">
        <v>772</v>
      </c>
      <c r="D19" s="309" t="inlineStr"/>
      <c r="E19" s="309" t="inlineStr"/>
      <c r="F19" s="309" t="inlineStr"/>
      <c r="G19" s="309" t="inlineStr"/>
      <c r="H19" s="309" t="inlineStr"/>
    </row>
    <row r="20">
      <c r="A20" s="621" t="n">
        <v>18</v>
      </c>
      <c r="B20" s="309" t="n">
        <v>1072</v>
      </c>
      <c r="C20" s="309" t="n">
        <v>1072</v>
      </c>
      <c r="D20" s="309" t="inlineStr"/>
      <c r="E20" s="309" t="inlineStr"/>
      <c r="F20" s="309" t="inlineStr"/>
      <c r="G20" s="309" t="inlineStr"/>
      <c r="H20" s="309" t="inlineStr"/>
    </row>
    <row r="21">
      <c r="A21" s="621" t="n">
        <v>19</v>
      </c>
      <c r="B21" s="309" t="n">
        <v>936</v>
      </c>
      <c r="C21" s="309" t="n">
        <v>936</v>
      </c>
      <c r="D21" s="309" t="inlineStr"/>
      <c r="E21" s="309" t="inlineStr"/>
      <c r="F21" s="309" t="inlineStr"/>
      <c r="G21" s="309" t="inlineStr"/>
      <c r="H21" s="309" t="inlineStr"/>
    </row>
    <row r="22">
      <c r="A22" s="621" t="n">
        <v>20</v>
      </c>
      <c r="B22" s="309" t="n">
        <v>804</v>
      </c>
      <c r="C22" s="309" t="n">
        <v>804</v>
      </c>
      <c r="D22" s="309" t="inlineStr"/>
      <c r="E22" s="309" t="inlineStr"/>
      <c r="F22" s="309" t="inlineStr"/>
      <c r="G22" s="309" t="inlineStr"/>
      <c r="H22" s="309" t="inlineStr"/>
    </row>
    <row r="23">
      <c r="A23" s="621" t="n">
        <v>21</v>
      </c>
      <c r="B23" s="309" t="n">
        <v>652</v>
      </c>
      <c r="C23" s="309" t="n">
        <v>652</v>
      </c>
      <c r="D23" s="309" t="inlineStr"/>
      <c r="E23" s="309" t="inlineStr"/>
      <c r="F23" s="309" t="inlineStr"/>
      <c r="G23" s="309" t="inlineStr"/>
      <c r="H23" s="309" t="inlineStr"/>
    </row>
    <row r="24">
      <c r="A24" s="621" t="n">
        <v>22</v>
      </c>
      <c r="B24" s="309" t="n">
        <v>1343</v>
      </c>
      <c r="C24" s="309" t="n">
        <v>1343</v>
      </c>
      <c r="D24" s="309" t="inlineStr"/>
      <c r="E24" s="309" t="inlineStr"/>
      <c r="F24" s="309" t="inlineStr"/>
      <c r="G24" s="309" t="inlineStr"/>
      <c r="H24" s="309" t="inlineStr"/>
    </row>
    <row r="25">
      <c r="A25" s="621" t="n">
        <v>23</v>
      </c>
      <c r="B25" s="309" t="n">
        <v>835</v>
      </c>
      <c r="C25" s="309" t="n">
        <v>835</v>
      </c>
      <c r="D25" s="309" t="inlineStr"/>
      <c r="E25" s="309" t="inlineStr"/>
      <c r="F25" s="309" t="inlineStr"/>
      <c r="G25" s="309" t="inlineStr"/>
      <c r="H25" s="309" t="inlineStr"/>
    </row>
    <row r="26">
      <c r="A26" s="621" t="n">
        <v>24</v>
      </c>
      <c r="B26" s="309" t="n">
        <v>1017</v>
      </c>
      <c r="C26" s="309" t="n">
        <v>1017</v>
      </c>
      <c r="D26" s="309" t="inlineStr"/>
      <c r="E26" s="309" t="inlineStr"/>
      <c r="F26" s="309" t="inlineStr"/>
      <c r="G26" s="309" t="inlineStr"/>
      <c r="H26" s="309" t="inlineStr"/>
    </row>
    <row r="27">
      <c r="A27" s="621" t="n">
        <v>25</v>
      </c>
      <c r="B27" s="309" t="n">
        <v>779</v>
      </c>
      <c r="C27" s="309" t="n">
        <v>779</v>
      </c>
      <c r="D27" s="309" t="inlineStr"/>
      <c r="E27" s="309" t="inlineStr"/>
      <c r="F27" s="309" t="inlineStr"/>
      <c r="G27" s="309" t="inlineStr"/>
      <c r="H27" s="309" t="inlineStr"/>
    </row>
    <row r="28">
      <c r="A28" s="621" t="n">
        <v>26</v>
      </c>
      <c r="B28" s="309" t="n">
        <v>968</v>
      </c>
      <c r="C28" s="309" t="n">
        <v>968</v>
      </c>
      <c r="D28" s="309" t="inlineStr"/>
      <c r="E28" s="309" t="inlineStr"/>
      <c r="F28" s="309" t="inlineStr"/>
      <c r="G28" s="309" t="inlineStr"/>
      <c r="H28" s="309" t="inlineStr"/>
    </row>
    <row r="29">
      <c r="A29" s="621" t="n">
        <v>27</v>
      </c>
      <c r="B29" s="309" t="n">
        <v>783</v>
      </c>
      <c r="C29" s="309" t="n">
        <v>783</v>
      </c>
      <c r="D29" s="309" t="inlineStr"/>
      <c r="E29" s="309" t="inlineStr"/>
      <c r="F29" s="309" t="inlineStr"/>
      <c r="G29" s="309" t="inlineStr"/>
      <c r="H29" s="309" t="inlineStr"/>
    </row>
    <row r="30">
      <c r="A30" s="621" t="n">
        <v>28</v>
      </c>
      <c r="B30" s="309" t="n">
        <v>681</v>
      </c>
      <c r="C30" s="309" t="n">
        <v>681</v>
      </c>
      <c r="D30" s="309" t="inlineStr"/>
      <c r="E30" s="309" t="inlineStr"/>
      <c r="F30" s="309" t="inlineStr"/>
      <c r="G30" s="309" t="inlineStr"/>
      <c r="H30" s="309" t="inlineStr"/>
    </row>
    <row r="31">
      <c r="A31" s="621" t="n">
        <v>29</v>
      </c>
      <c r="B31" s="309" t="n">
        <v>597</v>
      </c>
      <c r="C31" s="309" t="n">
        <v>597</v>
      </c>
      <c r="D31" s="309" t="inlineStr"/>
      <c r="E31" s="309" t="inlineStr"/>
      <c r="F31" s="309" t="inlineStr"/>
      <c r="G31" s="309" t="inlineStr"/>
      <c r="H31" s="309" t="inlineStr"/>
    </row>
    <row r="32">
      <c r="A32" s="621" t="n">
        <v>30</v>
      </c>
      <c r="B32" s="309" t="n">
        <v>795</v>
      </c>
      <c r="C32" s="309" t="n">
        <v>795</v>
      </c>
      <c r="D32" s="309" t="inlineStr"/>
      <c r="E32" s="309" t="inlineStr"/>
      <c r="F32" s="309" t="inlineStr"/>
      <c r="G32" s="309" t="inlineStr"/>
      <c r="H32" s="309" t="inlineStr"/>
    </row>
    <row r="33">
      <c r="A33" s="621" t="n">
        <v>31</v>
      </c>
      <c r="B33" s="309" t="n">
        <v>957</v>
      </c>
      <c r="C33" s="309" t="n">
        <v>957</v>
      </c>
      <c r="D33" s="309" t="inlineStr"/>
      <c r="E33" s="309" t="inlineStr"/>
      <c r="F33" s="309" t="inlineStr"/>
      <c r="G33" s="309" t="inlineStr"/>
      <c r="H33" s="309" t="inlineStr"/>
    </row>
    <row r="34">
      <c r="A34" s="621" t="n">
        <v>32</v>
      </c>
      <c r="B34" s="309" t="n">
        <v>927</v>
      </c>
      <c r="C34" s="309" t="n">
        <v>927</v>
      </c>
      <c r="D34" s="309" t="inlineStr"/>
      <c r="E34" s="309" t="inlineStr"/>
      <c r="F34" s="309" t="inlineStr"/>
      <c r="G34" s="309" t="inlineStr"/>
      <c r="H34" s="309" t="inlineStr"/>
    </row>
    <row r="35">
      <c r="A35" s="621" t="n">
        <v>33</v>
      </c>
      <c r="B35" s="309" t="n">
        <v>906</v>
      </c>
      <c r="C35" s="309" t="n">
        <v>906</v>
      </c>
      <c r="D35" s="309" t="inlineStr"/>
      <c r="E35" s="309" t="inlineStr"/>
      <c r="F35" s="309" t="inlineStr"/>
      <c r="G35" s="309" t="inlineStr"/>
      <c r="H35" s="309" t="inlineStr"/>
    </row>
    <row r="36">
      <c r="A36" s="621" t="n">
        <v>34</v>
      </c>
      <c r="B36" s="309" t="n">
        <v>693</v>
      </c>
      <c r="C36" s="309" t="n">
        <v>693</v>
      </c>
      <c r="D36" s="309" t="inlineStr"/>
      <c r="E36" s="309" t="inlineStr"/>
      <c r="F36" s="309" t="inlineStr"/>
      <c r="G36" s="309" t="inlineStr"/>
      <c r="H36" s="309" t="inlineStr"/>
    </row>
    <row r="37">
      <c r="A37" s="621" t="n">
        <v>35</v>
      </c>
      <c r="B37" s="309" t="n">
        <v>806</v>
      </c>
      <c r="C37" s="309" t="n">
        <v>806</v>
      </c>
      <c r="D37" s="309" t="inlineStr"/>
      <c r="E37" s="309" t="inlineStr"/>
      <c r="F37" s="309" t="inlineStr"/>
      <c r="G37" s="309" t="inlineStr"/>
      <c r="H37" s="309" t="inlineStr"/>
    </row>
    <row r="38">
      <c r="A38" s="621" t="n">
        <v>36</v>
      </c>
      <c r="B38" s="309" t="n">
        <v>759</v>
      </c>
      <c r="C38" s="309" t="n">
        <v>759</v>
      </c>
      <c r="D38" s="309" t="inlineStr"/>
      <c r="E38" s="309" t="inlineStr"/>
      <c r="F38" s="309" t="inlineStr"/>
      <c r="G38" s="309" t="inlineStr"/>
      <c r="H38" s="309" t="inlineStr"/>
    </row>
    <row r="39">
      <c r="A39" s="621" t="n">
        <v>37</v>
      </c>
      <c r="B39" s="309" t="n">
        <v>788</v>
      </c>
      <c r="C39" s="309" t="n">
        <v>788</v>
      </c>
      <c r="D39" s="309" t="inlineStr"/>
      <c r="E39" s="309" t="inlineStr"/>
      <c r="F39" s="309" t="inlineStr"/>
      <c r="G39" s="309" t="inlineStr"/>
      <c r="H39" s="309" t="inlineStr"/>
    </row>
    <row r="40">
      <c r="A40" s="621" t="n">
        <v>38</v>
      </c>
      <c r="B40" s="309" t="n">
        <v>539</v>
      </c>
      <c r="C40" s="309" t="n">
        <v>539</v>
      </c>
      <c r="D40" s="309" t="inlineStr"/>
      <c r="E40" s="309" t="inlineStr"/>
      <c r="F40" s="309" t="inlineStr"/>
      <c r="G40" s="309" t="inlineStr"/>
      <c r="H40" s="309" t="inlineStr"/>
    </row>
    <row r="41">
      <c r="A41" s="621" t="n">
        <v>39</v>
      </c>
      <c r="B41" s="309" t="n">
        <v>691</v>
      </c>
      <c r="C41" s="309" t="n">
        <v>691</v>
      </c>
      <c r="D41" s="309" t="inlineStr"/>
      <c r="E41" s="309" t="inlineStr"/>
      <c r="F41" s="309" t="inlineStr"/>
      <c r="G41" s="309" t="inlineStr"/>
      <c r="H41" s="309" t="inlineStr"/>
    </row>
    <row r="42">
      <c r="A42" s="621" t="n">
        <v>40</v>
      </c>
      <c r="B42" s="309" t="n">
        <v>673</v>
      </c>
      <c r="C42" s="309" t="n">
        <v>673</v>
      </c>
      <c r="D42" s="309" t="inlineStr"/>
      <c r="E42" s="309" t="inlineStr"/>
      <c r="F42" s="309" t="inlineStr"/>
      <c r="G42" s="309" t="inlineStr"/>
      <c r="H42" s="309" t="inlineStr"/>
    </row>
    <row r="43">
      <c r="A43" s="621" t="n">
        <v>41</v>
      </c>
      <c r="B43" s="309" t="n">
        <v>687</v>
      </c>
      <c r="C43" s="309" t="n">
        <v>687</v>
      </c>
      <c r="D43" s="309" t="inlineStr"/>
      <c r="E43" s="309" t="inlineStr"/>
      <c r="F43" s="309" t="inlineStr"/>
      <c r="G43" s="309" t="inlineStr"/>
      <c r="H43" s="309" t="inlineStr"/>
    </row>
    <row r="44">
      <c r="A44" s="621" t="n">
        <v>42</v>
      </c>
      <c r="B44" s="309" t="n">
        <v>834</v>
      </c>
      <c r="C44" s="309" t="n">
        <v>834</v>
      </c>
      <c r="D44" s="309" t="inlineStr"/>
      <c r="E44" s="309" t="inlineStr"/>
      <c r="F44" s="309" t="inlineStr"/>
      <c r="G44" s="309" t="inlineStr"/>
      <c r="H44" s="309" t="inlineStr"/>
    </row>
    <row r="45">
      <c r="A45" s="621" t="n">
        <v>43</v>
      </c>
      <c r="B45" s="309" t="n">
        <v>995</v>
      </c>
      <c r="C45" s="309" t="n">
        <v>995</v>
      </c>
      <c r="D45" s="309" t="inlineStr"/>
      <c r="E45" s="309" t="inlineStr"/>
      <c r="F45" s="309" t="inlineStr"/>
      <c r="G45" s="309" t="inlineStr"/>
      <c r="H45" s="309" t="inlineStr"/>
    </row>
    <row r="46">
      <c r="A46" s="621" t="n">
        <v>44</v>
      </c>
      <c r="B46" s="309" t="n">
        <v>967</v>
      </c>
      <c r="C46" s="309" t="n">
        <v>967</v>
      </c>
      <c r="D46" s="309" t="inlineStr"/>
      <c r="E46" s="309" t="inlineStr"/>
      <c r="F46" s="309" t="inlineStr"/>
      <c r="G46" s="309" t="inlineStr"/>
      <c r="H46" s="309" t="inlineStr"/>
    </row>
    <row r="47">
      <c r="A47" s="621" t="n">
        <v>45</v>
      </c>
      <c r="B47" s="309" t="n">
        <v>978</v>
      </c>
      <c r="C47" s="309" t="n">
        <v>978</v>
      </c>
      <c r="D47" s="309" t="inlineStr"/>
      <c r="E47" s="309" t="inlineStr"/>
      <c r="F47" s="309" t="inlineStr"/>
      <c r="G47" s="309" t="inlineStr"/>
      <c r="H47" s="309" t="inlineStr"/>
    </row>
    <row r="48">
      <c r="A48" s="621" t="n">
        <v>46</v>
      </c>
      <c r="B48" s="309" t="n">
        <v>685</v>
      </c>
      <c r="C48" s="309" t="n">
        <v>685</v>
      </c>
      <c r="D48" s="309" t="inlineStr"/>
      <c r="E48" s="309" t="inlineStr"/>
      <c r="F48" s="309" t="inlineStr"/>
      <c r="G48" s="309" t="inlineStr"/>
      <c r="H48" s="309" t="inlineStr"/>
    </row>
    <row r="49">
      <c r="A49" s="621" t="n">
        <v>47</v>
      </c>
      <c r="B49" s="309" t="n">
        <v>825</v>
      </c>
      <c r="C49" s="309" t="n">
        <v>825</v>
      </c>
      <c r="D49" s="309" t="inlineStr"/>
      <c r="E49" s="309" t="inlineStr"/>
      <c r="F49" s="309" t="inlineStr"/>
      <c r="G49" s="309" t="inlineStr"/>
      <c r="H49" s="309" t="inlineStr"/>
    </row>
    <row r="50">
      <c r="A50" s="621" t="n">
        <v>48</v>
      </c>
      <c r="B50" s="309" t="n">
        <v>858</v>
      </c>
      <c r="C50" s="309" t="n">
        <v>858</v>
      </c>
      <c r="D50" s="309" t="inlineStr"/>
      <c r="E50" s="309" t="inlineStr"/>
      <c r="F50" s="309" t="inlineStr"/>
      <c r="G50" s="309" t="inlineStr"/>
      <c r="H50" s="309" t="inlineStr"/>
    </row>
    <row r="51">
      <c r="A51" s="621" t="n">
        <v>49</v>
      </c>
      <c r="B51" s="309" t="n">
        <v>851</v>
      </c>
      <c r="C51" s="309" t="n">
        <v>851</v>
      </c>
      <c r="D51" s="309" t="inlineStr"/>
      <c r="E51" s="309" t="inlineStr"/>
      <c r="F51" s="309" t="inlineStr"/>
      <c r="G51" s="309" t="inlineStr"/>
      <c r="H51" s="309" t="inlineStr"/>
    </row>
    <row r="52">
      <c r="A52" s="621" t="n">
        <v>50</v>
      </c>
      <c r="B52" s="309" t="n">
        <v>591</v>
      </c>
      <c r="C52" s="309" t="n">
        <v>591</v>
      </c>
      <c r="D52" s="309" t="inlineStr"/>
      <c r="E52" s="309" t="inlineStr"/>
      <c r="F52" s="309" t="inlineStr"/>
      <c r="G52" s="309" t="inlineStr"/>
      <c r="H52" s="309" t="inlineStr"/>
    </row>
    <row r="53">
      <c r="A53" s="621" t="n">
        <v>51</v>
      </c>
      <c r="B53" s="309" t="n">
        <v>735</v>
      </c>
      <c r="C53" s="309" t="n">
        <v>735</v>
      </c>
      <c r="D53" s="309" t="inlineStr"/>
      <c r="E53" s="309" t="inlineStr"/>
      <c r="F53" s="309" t="inlineStr"/>
      <c r="G53" s="309" t="inlineStr"/>
      <c r="H53" s="309" t="inlineStr"/>
    </row>
    <row r="54">
      <c r="A54" s="621" t="n">
        <v>52</v>
      </c>
      <c r="B54" s="309" t="n">
        <v>733</v>
      </c>
      <c r="C54" s="309" t="n">
        <v>733</v>
      </c>
      <c r="D54" s="309" t="inlineStr"/>
      <c r="E54" s="309" t="inlineStr"/>
      <c r="F54" s="309" t="inlineStr"/>
      <c r="G54" s="309" t="inlineStr"/>
      <c r="H54" s="309" t="inlineStr"/>
    </row>
    <row r="55">
      <c r="A55" s="621" t="n">
        <v>53</v>
      </c>
      <c r="B55" s="309" t="n">
        <v>716</v>
      </c>
      <c r="C55" s="309" t="n">
        <v>716</v>
      </c>
      <c r="D55" s="309" t="inlineStr"/>
      <c r="E55" s="309" t="inlineStr"/>
      <c r="F55" s="309" t="inlineStr"/>
      <c r="G55" s="309" t="inlineStr"/>
      <c r="H55" s="309" t="inlineStr"/>
    </row>
    <row r="56">
      <c r="A56" s="621" t="n">
        <v>54</v>
      </c>
      <c r="B56" s="309" t="n">
        <v>815</v>
      </c>
      <c r="C56" s="309" t="n">
        <v>815</v>
      </c>
      <c r="D56" s="309" t="inlineStr"/>
      <c r="E56" s="309" t="inlineStr"/>
      <c r="F56" s="309" t="inlineStr"/>
      <c r="G56" s="309" t="inlineStr"/>
      <c r="H56" s="309" t="inlineStr"/>
    </row>
    <row r="57">
      <c r="A57" s="621" t="n">
        <v>55</v>
      </c>
      <c r="B57" s="309" t="n">
        <v>985</v>
      </c>
      <c r="C57" s="309" t="n">
        <v>985</v>
      </c>
      <c r="D57" s="309" t="inlineStr"/>
      <c r="E57" s="309" t="inlineStr"/>
      <c r="F57" s="309" t="inlineStr"/>
      <c r="G57" s="309" t="inlineStr"/>
      <c r="H57" s="309" t="inlineStr"/>
    </row>
    <row r="58">
      <c r="A58" s="621" t="n">
        <v>56</v>
      </c>
      <c r="B58" s="309" t="n">
        <v>945</v>
      </c>
      <c r="C58" s="309" t="n">
        <v>945</v>
      </c>
      <c r="D58" s="309" t="inlineStr"/>
      <c r="E58" s="309" t="inlineStr"/>
      <c r="F58" s="309" t="inlineStr"/>
      <c r="G58" s="309" t="inlineStr"/>
      <c r="H58" s="309" t="inlineStr"/>
    </row>
    <row r="59">
      <c r="A59" s="621" t="n">
        <v>57</v>
      </c>
      <c r="B59" s="309" t="n">
        <v>942</v>
      </c>
      <c r="C59" s="309" t="n">
        <v>942</v>
      </c>
      <c r="D59" s="309" t="inlineStr"/>
      <c r="E59" s="309" t="inlineStr"/>
      <c r="F59" s="309" t="inlineStr"/>
      <c r="G59" s="309" t="inlineStr"/>
      <c r="H59" s="309" t="inlineStr"/>
    </row>
    <row r="60">
      <c r="A60" s="621" t="n">
        <v>58</v>
      </c>
      <c r="B60" s="309" t="n">
        <v>667</v>
      </c>
      <c r="C60" s="309" t="n">
        <v>667</v>
      </c>
      <c r="D60" s="309" t="inlineStr"/>
      <c r="E60" s="309" t="inlineStr"/>
      <c r="F60" s="309" t="inlineStr"/>
      <c r="G60" s="309" t="inlineStr"/>
      <c r="H60" s="309" t="inlineStr"/>
    </row>
    <row r="61">
      <c r="A61" s="621" t="n">
        <v>59</v>
      </c>
      <c r="B61" s="309" t="n">
        <v>822</v>
      </c>
      <c r="C61" s="309" t="n">
        <v>822</v>
      </c>
      <c r="D61" s="309" t="inlineStr"/>
      <c r="E61" s="309" t="inlineStr"/>
      <c r="F61" s="309" t="inlineStr"/>
      <c r="G61" s="309" t="inlineStr"/>
      <c r="H61" s="309" t="inlineStr"/>
    </row>
    <row r="62">
      <c r="A62" s="621" t="n">
        <v>60</v>
      </c>
      <c r="B62" s="309" t="n">
        <v>828</v>
      </c>
      <c r="C62" s="309" t="n">
        <v>828</v>
      </c>
      <c r="D62" s="309" t="inlineStr"/>
      <c r="E62" s="309" t="inlineStr"/>
      <c r="F62" s="309" t="inlineStr"/>
      <c r="G62" s="309" t="inlineStr"/>
      <c r="H62" s="309" t="inlineStr"/>
    </row>
    <row r="63">
      <c r="A63" s="621" t="n">
        <v>61</v>
      </c>
      <c r="B63" s="309" t="n">
        <v>805</v>
      </c>
      <c r="C63" s="309" t="n">
        <v>805</v>
      </c>
      <c r="D63" s="309" t="inlineStr"/>
      <c r="E63" s="309" t="inlineStr"/>
      <c r="F63" s="309" t="inlineStr"/>
      <c r="G63" s="309" t="inlineStr"/>
      <c r="H63" s="309" t="inlineStr"/>
    </row>
    <row r="64">
      <c r="A64" s="621" t="n">
        <v>62</v>
      </c>
      <c r="B64" s="309" t="n">
        <v>565</v>
      </c>
      <c r="C64" s="309" t="n">
        <v>565</v>
      </c>
      <c r="D64" s="309" t="inlineStr"/>
      <c r="E64" s="309" t="inlineStr"/>
      <c r="F64" s="309" t="inlineStr"/>
      <c r="G64" s="309" t="inlineStr"/>
      <c r="H64" s="309" t="inlineStr"/>
    </row>
    <row r="65">
      <c r="A65" s="621" t="n">
        <v>63</v>
      </c>
      <c r="B65" s="309" t="n">
        <v>711</v>
      </c>
      <c r="C65" s="309" t="n">
        <v>711</v>
      </c>
      <c r="D65" s="309" t="inlineStr"/>
      <c r="E65" s="309" t="inlineStr"/>
      <c r="F65" s="309" t="inlineStr"/>
      <c r="G65" s="309" t="inlineStr"/>
      <c r="H65" s="309" t="inlineStr"/>
    </row>
    <row r="66">
      <c r="A66" s="621" t="n">
        <v>64</v>
      </c>
      <c r="B66" s="309" t="n">
        <v>698</v>
      </c>
      <c r="C66" s="309" t="n">
        <v>698</v>
      </c>
      <c r="D66" s="309" t="inlineStr"/>
      <c r="E66" s="309" t="inlineStr"/>
      <c r="F66" s="309" t="inlineStr"/>
      <c r="G66" s="309" t="inlineStr"/>
      <c r="H66" s="309" t="inlineStr"/>
    </row>
    <row r="67">
      <c r="A67" s="621" t="n">
        <v>65</v>
      </c>
      <c r="B67" s="309" t="n">
        <v>702</v>
      </c>
      <c r="C67" s="309" t="n">
        <v>702</v>
      </c>
      <c r="D67" s="309" t="inlineStr"/>
      <c r="E67" s="309" t="inlineStr"/>
      <c r="F67" s="309" t="inlineStr"/>
      <c r="G67" s="309" t="inlineStr"/>
      <c r="H67" s="309" t="inlineStr"/>
    </row>
    <row r="68">
      <c r="A68" s="621" t="n">
        <v>66</v>
      </c>
      <c r="B68" s="309" t="n">
        <v>984.338678610448</v>
      </c>
      <c r="C68" s="309" t="n">
        <v>984.338678610448</v>
      </c>
      <c r="D68" s="309" t="inlineStr"/>
      <c r="E68" s="309" t="inlineStr"/>
      <c r="F68" s="309" t="inlineStr"/>
      <c r="G68" s="309" t="inlineStr"/>
      <c r="H68" s="309" t="inlineStr"/>
    </row>
    <row r="69">
      <c r="A69" s="621" t="n">
        <v>67</v>
      </c>
      <c r="B69" s="309" t="n">
        <v>998.4989929156174</v>
      </c>
      <c r="C69" s="309" t="n">
        <v>998.4989929156174</v>
      </c>
      <c r="D69" s="309" t="inlineStr"/>
      <c r="E69" s="309" t="inlineStr"/>
      <c r="F69" s="309" t="inlineStr"/>
      <c r="G69" s="309" t="inlineStr"/>
      <c r="H69" s="309" t="inlineStr"/>
    </row>
    <row r="70">
      <c r="A70" s="621" t="n">
        <v>68</v>
      </c>
      <c r="B70" s="309" t="n">
        <v>1021.736359394417</v>
      </c>
      <c r="C70" s="309" t="n">
        <v>1021.736359394417</v>
      </c>
      <c r="D70" s="309" t="inlineStr"/>
      <c r="E70" s="309" t="inlineStr"/>
      <c r="F70" s="309" t="inlineStr"/>
      <c r="G70" s="309" t="inlineStr"/>
      <c r="H70" s="309" t="inlineStr"/>
    </row>
    <row r="71">
      <c r="A71" s="621" t="n">
        <v>69</v>
      </c>
      <c r="B71" s="309" t="n">
        <v>1031.670710658093</v>
      </c>
      <c r="C71" s="309" t="n">
        <v>1031.670710658093</v>
      </c>
      <c r="D71" s="309" t="inlineStr"/>
      <c r="E71" s="309" t="inlineStr"/>
      <c r="F71" s="309" t="inlineStr"/>
      <c r="G71" s="309" t="inlineStr"/>
      <c r="H71" s="309" t="inlineStr"/>
    </row>
    <row r="72">
      <c r="A72" s="621" t="n">
        <v>70</v>
      </c>
      <c r="B72" s="309" t="n">
        <v>1029.641314143581</v>
      </c>
      <c r="C72" s="309" t="n">
        <v>1029.641314143581</v>
      </c>
      <c r="D72" s="309" t="inlineStr"/>
      <c r="E72" s="309" t="inlineStr"/>
      <c r="F72" s="309" t="inlineStr"/>
      <c r="G72" s="309" t="inlineStr"/>
      <c r="H72" s="309" t="inlineStr"/>
    </row>
    <row r="73">
      <c r="A73" s="621" t="n">
        <v>71</v>
      </c>
      <c r="B73" s="309" t="n">
        <v>1028.715191546367</v>
      </c>
      <c r="C73" s="309" t="n">
        <v>1028.715191546367</v>
      </c>
      <c r="D73" s="309" t="inlineStr"/>
      <c r="E73" s="309" t="inlineStr"/>
      <c r="F73" s="309" t="inlineStr"/>
      <c r="G73" s="309" t="inlineStr"/>
      <c r="H73" s="309" t="inlineStr"/>
    </row>
    <row r="74">
      <c r="A74" s="621" t="n">
        <v>72</v>
      </c>
      <c r="B74" s="309" t="n">
        <v>1026.1872899385</v>
      </c>
      <c r="C74" s="309" t="n">
        <v>1026.1872899385</v>
      </c>
      <c r="D74" s="309" t="inlineStr"/>
      <c r="E74" s="309" t="inlineStr"/>
      <c r="F74" s="309" t="inlineStr"/>
      <c r="G74" s="309" t="inlineStr"/>
      <c r="H74" s="309" t="inlineStr"/>
    </row>
    <row r="75">
      <c r="A75" s="621" t="n">
        <v>73</v>
      </c>
      <c r="B75" s="309" t="n">
        <v>488.9899863393491</v>
      </c>
      <c r="C75" s="309" t="n">
        <v>488.9899863393491</v>
      </c>
      <c r="D75" s="309" t="inlineStr"/>
      <c r="E75" s="309" t="inlineStr"/>
      <c r="F75" s="309" t="inlineStr"/>
      <c r="G75" s="309" t="inlineStr"/>
      <c r="H75" s="309" t="inlineStr"/>
    </row>
    <row r="76">
      <c r="A76" s="621" t="n">
        <v>74</v>
      </c>
      <c r="B76" s="309" t="n">
        <v>530.3385145360232</v>
      </c>
      <c r="C76" s="309" t="n">
        <v>530.3385145360232</v>
      </c>
      <c r="D76" s="309" t="inlineStr"/>
      <c r="E76" s="309" t="inlineStr"/>
      <c r="F76" s="309" t="inlineStr"/>
      <c r="G76" s="309" t="inlineStr"/>
      <c r="H76" s="309" t="inlineStr"/>
    </row>
    <row r="77">
      <c r="A77" s="621" t="n">
        <v>75</v>
      </c>
      <c r="B77" s="309" t="n">
        <v>481.2903714779534</v>
      </c>
      <c r="C77" s="309" t="n">
        <v>481.2903714779534</v>
      </c>
      <c r="D77" s="309" t="inlineStr"/>
      <c r="E77" s="309" t="inlineStr"/>
      <c r="F77" s="309" t="inlineStr"/>
      <c r="G77" s="309" t="inlineStr"/>
      <c r="H77" s="309" t="inlineStr"/>
    </row>
    <row r="78">
      <c r="A78" s="621" t="n">
        <v>76</v>
      </c>
      <c r="B78" s="309" t="n">
        <v>478.7414671193967</v>
      </c>
      <c r="C78" s="309" t="n">
        <v>478.7414671193967</v>
      </c>
      <c r="D78" s="309" t="inlineStr"/>
      <c r="E78" s="309" t="inlineStr"/>
      <c r="F78" s="309" t="inlineStr"/>
      <c r="G78" s="309" t="inlineStr"/>
      <c r="H78" s="309" t="inlineStr"/>
    </row>
    <row r="79">
      <c r="A79" s="621" t="n">
        <v>77</v>
      </c>
      <c r="B79" s="309" t="n">
        <v>828.9920834523497</v>
      </c>
      <c r="C79" s="309" t="n">
        <v>828.9920834523497</v>
      </c>
      <c r="D79" s="309" t="inlineStr"/>
      <c r="E79" s="309" t="inlineStr"/>
      <c r="F79" s="309" t="inlineStr"/>
      <c r="G79" s="309" t="inlineStr"/>
      <c r="H79" s="309" t="inlineStr"/>
    </row>
    <row r="80">
      <c r="A80" s="621" t="n">
        <v>78</v>
      </c>
      <c r="B80" s="309" t="n">
        <v>774</v>
      </c>
      <c r="C80" s="309" t="n">
        <v>774</v>
      </c>
      <c r="D80" s="309" t="inlineStr"/>
      <c r="E80" s="309" t="inlineStr"/>
      <c r="F80" s="309" t="inlineStr"/>
      <c r="G80" s="309" t="inlineStr"/>
      <c r="H80" s="309" t="inlineStr"/>
    </row>
    <row r="81">
      <c r="A81" s="621" t="n">
        <v>79</v>
      </c>
      <c r="B81" s="309" t="n">
        <v>977</v>
      </c>
      <c r="C81" s="309" t="n">
        <v>977</v>
      </c>
      <c r="D81" s="309" t="inlineStr"/>
      <c r="E81" s="309" t="inlineStr"/>
      <c r="F81" s="309" t="inlineStr"/>
      <c r="G81" s="309" t="inlineStr"/>
      <c r="H81" s="309" t="inlineStr"/>
    </row>
    <row r="82">
      <c r="A82" s="621" t="n">
        <v>80</v>
      </c>
      <c r="B82" s="309" t="n">
        <v>1036</v>
      </c>
      <c r="C82" s="309" t="n">
        <v>1036</v>
      </c>
      <c r="D82" s="309" t="inlineStr"/>
      <c r="E82" s="309" t="inlineStr"/>
      <c r="F82" s="309" t="inlineStr"/>
      <c r="G82" s="309" t="inlineStr"/>
      <c r="H82" s="309" t="inlineStr"/>
    </row>
    <row r="83">
      <c r="A83" s="621" t="n">
        <v>81</v>
      </c>
      <c r="B83" s="309" t="n">
        <v>1092.2</v>
      </c>
      <c r="C83" s="309" t="n">
        <v>1092.2</v>
      </c>
      <c r="D83" s="309" t="inlineStr"/>
      <c r="E83" s="309" t="inlineStr"/>
      <c r="F83" s="309" t="inlineStr"/>
      <c r="G83" s="309" t="inlineStr"/>
      <c r="H83" s="309" t="inlineStr"/>
    </row>
    <row r="84">
      <c r="A84" s="621" t="n">
        <v>82</v>
      </c>
      <c r="B84" s="309" t="n">
        <v>871.6</v>
      </c>
      <c r="C84" s="309" t="n">
        <v>871.6</v>
      </c>
      <c r="D84" s="309" t="inlineStr"/>
      <c r="E84" s="309" t="inlineStr"/>
      <c r="F84" s="309" t="inlineStr"/>
      <c r="G84" s="309" t="inlineStr"/>
      <c r="H84" s="309" t="inlineStr"/>
    </row>
    <row r="85">
      <c r="A85" s="621" t="n">
        <v>83</v>
      </c>
      <c r="B85" s="309" t="n">
        <v>854.4</v>
      </c>
      <c r="C85" s="309" t="n">
        <v>854.4</v>
      </c>
      <c r="D85" s="309" t="inlineStr"/>
      <c r="E85" s="309" t="inlineStr"/>
      <c r="F85" s="309" t="inlineStr"/>
      <c r="G85" s="309" t="inlineStr"/>
      <c r="H85" s="309" t="inlineStr"/>
    </row>
    <row r="86">
      <c r="A86" s="621" t="n">
        <v>84</v>
      </c>
      <c r="B86" s="309" t="n">
        <v>781</v>
      </c>
      <c r="C86" s="309" t="n">
        <v>781</v>
      </c>
      <c r="D86" s="309" t="inlineStr"/>
      <c r="E86" s="309" t="inlineStr"/>
      <c r="F86" s="309" t="inlineStr"/>
      <c r="G86" s="309" t="inlineStr"/>
      <c r="H86" s="309" t="inlineStr"/>
    </row>
    <row r="87">
      <c r="A87" s="621" t="n">
        <v>85</v>
      </c>
      <c r="B87" s="309" t="n">
        <v>774</v>
      </c>
      <c r="C87" s="309" t="n">
        <v>774</v>
      </c>
      <c r="D87" s="309" t="inlineStr"/>
      <c r="E87" s="309" t="inlineStr"/>
      <c r="F87" s="309" t="inlineStr"/>
      <c r="G87" s="309" t="inlineStr"/>
      <c r="H87" s="309" t="inlineStr"/>
    </row>
    <row r="88">
      <c r="A88" s="621" t="n">
        <v>86</v>
      </c>
      <c r="B88" s="309" t="n">
        <v>817</v>
      </c>
      <c r="C88" s="309" t="n">
        <v>817</v>
      </c>
      <c r="D88" s="309" t="inlineStr"/>
      <c r="E88" s="309" t="inlineStr"/>
      <c r="F88" s="309" t="inlineStr"/>
      <c r="G88" s="309" t="inlineStr"/>
      <c r="H88" s="309" t="inlineStr"/>
    </row>
    <row r="89">
      <c r="A89" s="621" t="n">
        <v>87</v>
      </c>
      <c r="B89" s="309" t="n">
        <v>828</v>
      </c>
      <c r="C89" s="309" t="n">
        <v>828</v>
      </c>
      <c r="D89" s="309" t="inlineStr"/>
      <c r="E89" s="309" t="inlineStr"/>
      <c r="F89" s="309" t="inlineStr"/>
      <c r="G89" s="309" t="inlineStr"/>
      <c r="H89" s="309" t="inlineStr"/>
    </row>
    <row r="90">
      <c r="A90" s="621" t="n">
        <v>88</v>
      </c>
      <c r="B90" s="309" t="n">
        <v>861</v>
      </c>
      <c r="C90" s="309" t="n">
        <v>861</v>
      </c>
      <c r="D90" s="309" t="inlineStr"/>
      <c r="E90" s="309" t="inlineStr"/>
      <c r="F90" s="309" t="inlineStr"/>
      <c r="G90" s="309" t="inlineStr"/>
      <c r="H90" s="309" t="inlineStr"/>
    </row>
    <row r="91">
      <c r="A91" s="621" t="n">
        <v>89</v>
      </c>
      <c r="B91" s="309" t="n">
        <v>843</v>
      </c>
      <c r="C91" s="309" t="n">
        <v>843</v>
      </c>
      <c r="D91" s="309" t="inlineStr"/>
      <c r="E91" s="309" t="inlineStr"/>
      <c r="F91" s="309" t="inlineStr"/>
      <c r="G91" s="309" t="inlineStr"/>
      <c r="H91" s="309" t="inlineStr"/>
    </row>
    <row r="92">
      <c r="A92" s="621" t="n">
        <v>90</v>
      </c>
      <c r="B92" s="309" t="n">
        <v>834</v>
      </c>
      <c r="C92" s="309" t="n">
        <v>834</v>
      </c>
      <c r="D92" s="309" t="inlineStr"/>
      <c r="E92" s="309" t="inlineStr"/>
      <c r="F92" s="309" t="inlineStr"/>
      <c r="G92" s="309" t="inlineStr"/>
      <c r="H92" s="309" t="inlineStr"/>
    </row>
    <row r="93">
      <c r="A93" s="621" t="n">
        <v>91</v>
      </c>
      <c r="B93" s="309" t="n">
        <v>858</v>
      </c>
      <c r="C93" s="309" t="n">
        <v>858</v>
      </c>
      <c r="D93" s="309" t="inlineStr"/>
      <c r="E93" s="309" t="inlineStr"/>
      <c r="F93" s="309" t="inlineStr"/>
      <c r="G93" s="309" t="inlineStr"/>
      <c r="H93" s="309" t="inlineStr"/>
    </row>
    <row r="94">
      <c r="A94" s="621" t="n">
        <v>92</v>
      </c>
      <c r="B94" s="309" t="n">
        <v>821</v>
      </c>
      <c r="C94" s="309" t="n">
        <v>821</v>
      </c>
      <c r="D94" s="309" t="inlineStr"/>
      <c r="E94" s="309" t="inlineStr"/>
      <c r="F94" s="309" t="inlineStr"/>
      <c r="G94" s="309" t="inlineStr"/>
      <c r="H94" s="309" t="inlineStr"/>
    </row>
    <row r="95">
      <c r="A95" s="621" t="n">
        <v>93</v>
      </c>
      <c r="B95" s="309" t="n">
        <v>784</v>
      </c>
      <c r="C95" s="309" t="n">
        <v>784</v>
      </c>
      <c r="D95" s="309" t="inlineStr"/>
      <c r="E95" s="309" t="inlineStr"/>
      <c r="F95" s="309" t="inlineStr"/>
      <c r="G95" s="309" t="inlineStr"/>
      <c r="H95" s="309" t="inlineStr"/>
    </row>
    <row r="96">
      <c r="A96" s="621" t="n">
        <v>94</v>
      </c>
      <c r="B96" s="309" t="n">
        <v>828</v>
      </c>
      <c r="C96" s="309" t="n">
        <v>828</v>
      </c>
      <c r="D96" s="309" t="inlineStr"/>
      <c r="E96" s="309" t="inlineStr"/>
      <c r="F96" s="309" t="inlineStr"/>
      <c r="G96" s="309" t="inlineStr"/>
      <c r="H96" s="309" t="inlineStr"/>
    </row>
    <row r="97">
      <c r="A97" s="621" t="n">
        <v>95</v>
      </c>
      <c r="B97" s="309" t="n">
        <v>830</v>
      </c>
      <c r="C97" s="309" t="n">
        <v>830</v>
      </c>
      <c r="D97" s="309" t="inlineStr"/>
      <c r="E97" s="309" t="inlineStr"/>
      <c r="F97" s="309" t="inlineStr"/>
      <c r="G97" s="309" t="inlineStr"/>
      <c r="H97" s="309" t="inlineStr"/>
    </row>
    <row r="98">
      <c r="A98" s="621" t="n">
        <v>96</v>
      </c>
      <c r="B98" s="309" t="n">
        <v>833</v>
      </c>
      <c r="C98" s="309" t="n">
        <v>833</v>
      </c>
      <c r="D98" s="309" t="inlineStr"/>
      <c r="E98" s="309" t="inlineStr"/>
      <c r="F98" s="309" t="inlineStr"/>
      <c r="G98" s="309" t="inlineStr"/>
      <c r="H98" s="309" t="inlineStr"/>
    </row>
    <row r="99">
      <c r="A99" s="621" t="n">
        <v>97</v>
      </c>
      <c r="B99" s="309" t="n">
        <v>828</v>
      </c>
      <c r="C99" s="309" t="n">
        <v>828</v>
      </c>
      <c r="D99" s="309" t="inlineStr"/>
      <c r="E99" s="309" t="inlineStr"/>
      <c r="F99" s="309" t="inlineStr"/>
      <c r="G99" s="309" t="inlineStr"/>
      <c r="H99" s="309" t="inlineStr"/>
    </row>
    <row r="100">
      <c r="A100" s="621" t="n">
        <v>98</v>
      </c>
      <c r="B100" s="309" t="n">
        <v>867</v>
      </c>
      <c r="C100" s="309" t="n">
        <v>867</v>
      </c>
      <c r="D100" s="309" t="inlineStr"/>
      <c r="E100" s="309" t="inlineStr"/>
      <c r="F100" s="309" t="inlineStr"/>
      <c r="G100" s="309" t="inlineStr"/>
      <c r="H100" s="309" t="inlineStr"/>
    </row>
    <row r="101">
      <c r="A101" s="621" t="n">
        <v>99</v>
      </c>
      <c r="B101" s="309" t="n">
        <v>888</v>
      </c>
      <c r="C101" s="309" t="n">
        <v>888</v>
      </c>
      <c r="D101" s="309" t="inlineStr"/>
      <c r="E101" s="309" t="inlineStr"/>
      <c r="F101" s="309" t="inlineStr"/>
      <c r="G101" s="309" t="inlineStr"/>
      <c r="H101" s="309" t="inlineStr"/>
    </row>
    <row r="102">
      <c r="A102" s="621" t="n">
        <v>100</v>
      </c>
      <c r="B102" s="309" t="n">
        <v>831</v>
      </c>
      <c r="C102" s="309" t="n">
        <v>831</v>
      </c>
      <c r="D102" s="309" t="inlineStr"/>
      <c r="E102" s="309" t="inlineStr"/>
      <c r="F102" s="309" t="inlineStr"/>
      <c r="G102" s="309" t="inlineStr"/>
      <c r="H102" s="309" t="inlineStr"/>
    </row>
    <row r="103">
      <c r="A103" s="621" t="n">
        <v>101</v>
      </c>
      <c r="B103" s="309" t="n">
        <v>813</v>
      </c>
      <c r="C103" s="309" t="n">
        <v>813</v>
      </c>
      <c r="D103" s="309" t="inlineStr"/>
      <c r="E103" s="309" t="inlineStr"/>
      <c r="F103" s="309" t="inlineStr"/>
      <c r="G103" s="309" t="inlineStr"/>
      <c r="H103" s="309" t="inlineStr"/>
    </row>
    <row r="104">
      <c r="A104" s="621" t="n">
        <v>102</v>
      </c>
      <c r="B104" s="309" t="n">
        <v>808</v>
      </c>
      <c r="C104" s="309" t="n">
        <v>808</v>
      </c>
      <c r="D104" s="309" t="inlineStr"/>
      <c r="E104" s="309" t="inlineStr"/>
      <c r="F104" s="309" t="inlineStr"/>
      <c r="G104" s="309" t="inlineStr"/>
      <c r="H104" s="309" t="inlineStr"/>
    </row>
    <row r="105">
      <c r="A105" s="621" t="n">
        <v>103</v>
      </c>
      <c r="B105" s="309" t="n">
        <v>810</v>
      </c>
      <c r="C105" s="309" t="n">
        <v>810</v>
      </c>
      <c r="D105" s="309" t="inlineStr"/>
      <c r="E105" s="309" t="inlineStr"/>
      <c r="F105" s="309" t="inlineStr"/>
      <c r="G105" s="309" t="inlineStr"/>
      <c r="H105" s="309" t="inlineStr"/>
    </row>
    <row r="106">
      <c r="A106" s="621" t="n">
        <v>104</v>
      </c>
      <c r="B106" s="309" t="n">
        <v>784</v>
      </c>
      <c r="C106" s="309" t="n">
        <v>784</v>
      </c>
      <c r="D106" s="309" t="inlineStr"/>
      <c r="E106" s="309" t="inlineStr"/>
      <c r="F106" s="309" t="inlineStr"/>
      <c r="G106" s="309" t="inlineStr"/>
      <c r="H106" s="309" t="inlineStr"/>
    </row>
    <row r="107">
      <c r="A107" s="621" t="n">
        <v>105</v>
      </c>
      <c r="B107" s="309" t="n">
        <v>782</v>
      </c>
      <c r="C107" s="309" t="n">
        <v>782</v>
      </c>
      <c r="D107" s="309" t="inlineStr"/>
      <c r="E107" s="309" t="inlineStr"/>
      <c r="F107" s="309" t="inlineStr"/>
      <c r="G107" s="309" t="inlineStr"/>
      <c r="H107" s="309" t="inlineStr"/>
    </row>
    <row r="108">
      <c r="A108" s="621" t="n">
        <v>106</v>
      </c>
      <c r="B108" s="309" t="n">
        <v>790</v>
      </c>
      <c r="C108" s="309" t="n">
        <v>790</v>
      </c>
      <c r="D108" s="309" t="inlineStr"/>
      <c r="E108" s="309" t="inlineStr"/>
      <c r="F108" s="309" t="inlineStr"/>
      <c r="G108" s="309" t="inlineStr"/>
      <c r="H108" s="309" t="inlineStr"/>
    </row>
    <row r="109">
      <c r="A109" s="621" t="n">
        <v>107</v>
      </c>
      <c r="B109" s="309" t="n">
        <v>832</v>
      </c>
      <c r="C109" s="309" t="n">
        <v>832</v>
      </c>
      <c r="D109" s="309" t="inlineStr"/>
      <c r="E109" s="309" t="inlineStr"/>
      <c r="F109" s="309" t="inlineStr"/>
      <c r="G109" s="309" t="inlineStr"/>
      <c r="H109" s="309" t="inlineStr"/>
    </row>
    <row r="110">
      <c r="A110" s="621" t="n">
        <v>108</v>
      </c>
      <c r="B110" s="309" t="n">
        <v>712</v>
      </c>
      <c r="C110" s="309" t="n">
        <v>712</v>
      </c>
      <c r="D110" s="309" t="inlineStr"/>
      <c r="E110" s="309" t="inlineStr"/>
      <c r="F110" s="309" t="inlineStr"/>
      <c r="G110" s="309" t="inlineStr"/>
      <c r="H110" s="309" t="inlineStr"/>
    </row>
    <row r="111">
      <c r="A111" s="621" t="n">
        <v>109</v>
      </c>
      <c r="B111" s="309" t="n">
        <v>830</v>
      </c>
      <c r="C111" s="309" t="n">
        <v>830</v>
      </c>
      <c r="D111" s="309" t="inlineStr"/>
      <c r="E111" s="309" t="inlineStr"/>
      <c r="F111" s="309" t="inlineStr"/>
      <c r="G111" s="309" t="inlineStr"/>
      <c r="H111" s="309" t="inlineStr"/>
    </row>
    <row r="112">
      <c r="A112" s="621" t="n">
        <v>110</v>
      </c>
      <c r="B112" s="309" t="n">
        <v>952</v>
      </c>
      <c r="C112" s="309" t="n">
        <v>952</v>
      </c>
      <c r="D112" s="309" t="inlineStr"/>
      <c r="E112" s="309" t="inlineStr"/>
      <c r="F112" s="309" t="inlineStr"/>
      <c r="G112" s="309" t="inlineStr"/>
      <c r="H112" s="309" t="inlineStr"/>
    </row>
    <row r="113">
      <c r="A113" s="621" t="n">
        <v>111</v>
      </c>
      <c r="B113" s="309" t="n">
        <v>683</v>
      </c>
      <c r="C113" s="309" t="n">
        <v>683</v>
      </c>
      <c r="D113" s="309" t="inlineStr"/>
      <c r="E113" s="309" t="inlineStr"/>
      <c r="F113" s="309" t="inlineStr"/>
      <c r="G113" s="309" t="inlineStr"/>
      <c r="H113" s="309" t="inlineStr"/>
    </row>
    <row r="114">
      <c r="A114" s="621" t="n">
        <v>112</v>
      </c>
      <c r="B114" s="309" t="n">
        <v>888</v>
      </c>
      <c r="C114" s="309" t="n">
        <v>888</v>
      </c>
      <c r="D114" s="309" t="inlineStr"/>
      <c r="E114" s="309" t="inlineStr"/>
      <c r="F114" s="309" t="inlineStr"/>
      <c r="G114" s="309" t="inlineStr"/>
      <c r="H114" s="309" t="inlineStr"/>
    </row>
    <row r="115">
      <c r="A115" s="621" t="n">
        <v>113</v>
      </c>
      <c r="B115" s="309" t="n">
        <v>1229</v>
      </c>
      <c r="C115" s="309" t="n">
        <v>1229</v>
      </c>
      <c r="D115" s="309" t="inlineStr"/>
      <c r="E115" s="309" t="inlineStr"/>
      <c r="F115" s="309" t="inlineStr"/>
      <c r="G115" s="309" t="inlineStr"/>
      <c r="H115" s="309" t="inlineStr"/>
    </row>
    <row r="116">
      <c r="A116" s="621" t="n">
        <v>114</v>
      </c>
      <c r="B116" s="309" t="n">
        <v>1317</v>
      </c>
      <c r="C116" s="309" t="n">
        <v>1317</v>
      </c>
      <c r="D116" s="309" t="inlineStr"/>
      <c r="E116" s="309" t="inlineStr"/>
      <c r="F116" s="309" t="inlineStr"/>
      <c r="G116" s="309" t="inlineStr"/>
      <c r="H116" s="309" t="inlineStr"/>
    </row>
    <row r="117">
      <c r="A117" s="621" t="n">
        <v>115</v>
      </c>
      <c r="B117" s="309" t="n">
        <v>722</v>
      </c>
      <c r="C117" s="309" t="n">
        <v>722</v>
      </c>
      <c r="D117" s="309" t="inlineStr"/>
      <c r="E117" s="309" t="inlineStr"/>
      <c r="F117" s="309" t="inlineStr"/>
      <c r="G117" s="309" t="inlineStr"/>
      <c r="H117" s="309" t="inlineStr"/>
    </row>
    <row r="118">
      <c r="A118" s="621" t="n">
        <v>116</v>
      </c>
      <c r="B118" s="309" t="n">
        <v>800</v>
      </c>
      <c r="C118" s="309" t="n">
        <v>800</v>
      </c>
      <c r="D118" s="309" t="inlineStr"/>
      <c r="E118" s="309" t="inlineStr"/>
      <c r="F118" s="309" t="inlineStr"/>
      <c r="G118" s="309" t="inlineStr"/>
      <c r="H118" s="309" t="inlineStr"/>
    </row>
    <row r="119">
      <c r="A119" s="621" t="n">
        <v>117</v>
      </c>
      <c r="B119" s="309" t="n">
        <v>851</v>
      </c>
      <c r="C119" s="309" t="n">
        <v>851</v>
      </c>
      <c r="D119" s="309" t="inlineStr"/>
      <c r="E119" s="309" t="inlineStr"/>
      <c r="F119" s="309" t="inlineStr"/>
      <c r="G119" s="309" t="inlineStr"/>
      <c r="H119" s="309" t="inlineStr"/>
    </row>
    <row r="120">
      <c r="A120" s="621" t="n">
        <v>118</v>
      </c>
      <c r="B120" s="309" t="n">
        <v>620</v>
      </c>
      <c r="C120" s="309" t="n">
        <v>620</v>
      </c>
      <c r="D120" s="309" t="inlineStr"/>
      <c r="E120" s="309" t="inlineStr"/>
      <c r="F120" s="309" t="inlineStr"/>
      <c r="G120" s="309" t="inlineStr"/>
      <c r="H120" s="309" t="inlineStr"/>
    </row>
    <row r="121">
      <c r="A121" s="621" t="n">
        <v>119</v>
      </c>
      <c r="B121" s="309" t="n">
        <v>660</v>
      </c>
      <c r="C121" s="309" t="n">
        <v>660</v>
      </c>
      <c r="D121" s="309" t="inlineStr"/>
      <c r="E121" s="309" t="inlineStr"/>
      <c r="F121" s="309" t="inlineStr"/>
      <c r="G121" s="309" t="inlineStr"/>
      <c r="H121" s="309" t="inlineStr"/>
    </row>
    <row r="122">
      <c r="A122" s="621" t="n">
        <v>120</v>
      </c>
      <c r="B122" s="309" t="n">
        <v>1265.031905454729</v>
      </c>
      <c r="C122" s="309" t="n">
        <v>1265.031905454729</v>
      </c>
      <c r="D122" s="309" t="inlineStr"/>
      <c r="E122" s="309" t="inlineStr"/>
      <c r="F122" s="309" t="inlineStr"/>
      <c r="G122" s="309" t="inlineStr"/>
      <c r="H122" s="309" t="inlineStr"/>
    </row>
    <row r="123">
      <c r="A123" s="621" t="n">
        <v>121</v>
      </c>
      <c r="B123" s="309" t="n">
        <v>898.0658187536834</v>
      </c>
      <c r="C123" s="309" t="n">
        <v>898.0658187536834</v>
      </c>
      <c r="D123" s="309" t="inlineStr"/>
      <c r="E123" s="309" t="inlineStr"/>
      <c r="F123" s="309" t="inlineStr"/>
      <c r="G123" s="309" t="inlineStr"/>
      <c r="H123" s="309" t="inlineStr"/>
    </row>
    <row r="124">
      <c r="A124" s="621" t="n">
        <v>122</v>
      </c>
      <c r="B124" s="309" t="n">
        <v>1215</v>
      </c>
      <c r="C124" s="309" t="n">
        <v>1215</v>
      </c>
      <c r="D124" s="309" t="inlineStr"/>
      <c r="E124" s="309" t="inlineStr"/>
      <c r="F124" s="309" t="inlineStr"/>
      <c r="G124" s="309" t="inlineStr"/>
      <c r="H124" s="309" t="inlineStr"/>
    </row>
    <row r="125">
      <c r="A125" s="621" t="n">
        <v>123</v>
      </c>
      <c r="B125" s="309" t="n">
        <v>721</v>
      </c>
      <c r="C125" s="309" t="n">
        <v>721</v>
      </c>
      <c r="D125" s="309" t="inlineStr"/>
      <c r="E125" s="309" t="inlineStr"/>
      <c r="F125" s="309" t="inlineStr"/>
      <c r="G125" s="309" t="inlineStr"/>
      <c r="H125" s="309" t="inlineStr"/>
    </row>
    <row r="126">
      <c r="A126" s="621" t="n">
        <v>124</v>
      </c>
      <c r="B126" s="309" t="n">
        <v>686</v>
      </c>
      <c r="C126" s="309" t="n">
        <v>686</v>
      </c>
      <c r="D126" s="309" t="inlineStr"/>
      <c r="E126" s="309" t="inlineStr"/>
      <c r="F126" s="309" t="inlineStr"/>
      <c r="G126" s="309" t="inlineStr"/>
      <c r="H126" s="309" t="inlineStr"/>
    </row>
    <row r="127">
      <c r="A127" s="621" t="n">
        <v>125</v>
      </c>
      <c r="B127" s="309" t="n">
        <v>652</v>
      </c>
      <c r="C127" s="309" t="n">
        <v>652</v>
      </c>
      <c r="D127" s="309" t="inlineStr"/>
      <c r="E127" s="309" t="inlineStr"/>
      <c r="F127" s="309" t="inlineStr"/>
      <c r="G127" s="309" t="inlineStr"/>
      <c r="H127" s="309" t="inlineStr"/>
    </row>
    <row r="128">
      <c r="A128" s="621" t="n">
        <v>126</v>
      </c>
      <c r="B128" s="309" t="n">
        <v>1180</v>
      </c>
      <c r="C128" s="309" t="n">
        <v>1180</v>
      </c>
      <c r="D128" s="309" t="inlineStr"/>
      <c r="E128" s="309" t="inlineStr"/>
      <c r="F128" s="309" t="inlineStr"/>
      <c r="G128" s="309" t="inlineStr"/>
      <c r="H128" s="309" t="inlineStr"/>
    </row>
    <row r="129">
      <c r="A129" s="621" t="n">
        <v>127</v>
      </c>
      <c r="B129" s="309" t="n">
        <v>1176</v>
      </c>
      <c r="C129" s="309" t="n">
        <v>1176</v>
      </c>
      <c r="D129" s="309" t="inlineStr"/>
      <c r="E129" s="309" t="inlineStr"/>
      <c r="F129" s="309" t="inlineStr"/>
      <c r="G129" s="309" t="inlineStr"/>
      <c r="H129" s="309" t="inlineStr"/>
    </row>
    <row r="130">
      <c r="A130" s="621" t="n">
        <v>128</v>
      </c>
      <c r="B130" s="309" t="n">
        <v>1159</v>
      </c>
      <c r="C130" s="309" t="n">
        <v>1159</v>
      </c>
      <c r="D130" s="309" t="inlineStr"/>
      <c r="E130" s="309" t="inlineStr"/>
      <c r="F130" s="309" t="inlineStr"/>
      <c r="G130" s="309" t="inlineStr"/>
      <c r="H130" s="309" t="inlineStr"/>
    </row>
    <row r="131">
      <c r="A131" s="621" t="n">
        <v>129</v>
      </c>
      <c r="B131" s="309" t="n">
        <v>1182</v>
      </c>
      <c r="C131" s="309" t="n">
        <v>1182</v>
      </c>
      <c r="D131" s="309" t="inlineStr"/>
      <c r="E131" s="309" t="inlineStr"/>
      <c r="F131" s="309" t="inlineStr"/>
      <c r="G131" s="309" t="inlineStr"/>
      <c r="H131" s="309" t="inlineStr"/>
    </row>
    <row r="132">
      <c r="A132" s="621" t="n">
        <v>130</v>
      </c>
      <c r="B132" s="309" t="n">
        <v>1205</v>
      </c>
      <c r="C132" s="309" t="n">
        <v>1205</v>
      </c>
      <c r="D132" s="309" t="inlineStr"/>
      <c r="E132" s="309" t="inlineStr"/>
      <c r="F132" s="309" t="inlineStr"/>
      <c r="G132" s="309" t="inlineStr"/>
      <c r="H132" s="309" t="inlineStr"/>
    </row>
    <row r="133">
      <c r="A133" s="621" t="n">
        <v>131</v>
      </c>
      <c r="B133" s="309" t="n">
        <v>824</v>
      </c>
      <c r="C133" s="309" t="n">
        <v>824</v>
      </c>
      <c r="D133" s="309" t="inlineStr"/>
      <c r="E133" s="309" t="inlineStr"/>
      <c r="F133" s="309" t="inlineStr"/>
      <c r="G133" s="309" t="inlineStr"/>
      <c r="H133" s="309" t="inlineStr"/>
    </row>
    <row r="134">
      <c r="A134" s="621" t="n">
        <v>132</v>
      </c>
      <c r="B134" s="309" t="n">
        <v>931</v>
      </c>
      <c r="C134" s="309" t="n">
        <v>931</v>
      </c>
      <c r="D134" s="309" t="inlineStr"/>
      <c r="E134" s="309" t="inlineStr"/>
      <c r="F134" s="309" t="inlineStr"/>
      <c r="G134" s="309" t="inlineStr"/>
      <c r="H134" s="309" t="inlineStr"/>
    </row>
    <row r="135">
      <c r="A135" s="621" t="n">
        <v>133</v>
      </c>
      <c r="B135" s="309" t="n">
        <v>901</v>
      </c>
      <c r="C135" s="309" t="n">
        <v>901</v>
      </c>
      <c r="D135" s="309" t="inlineStr"/>
      <c r="E135" s="309" t="inlineStr"/>
      <c r="F135" s="309" t="inlineStr"/>
      <c r="G135" s="309" t="inlineStr"/>
      <c r="H135" s="309" t="inlineStr"/>
    </row>
    <row r="136">
      <c r="A136" s="621" t="n">
        <v>134</v>
      </c>
      <c r="B136" s="309" t="n">
        <v>892</v>
      </c>
      <c r="C136" s="309" t="n">
        <v>892</v>
      </c>
      <c r="D136" s="309" t="inlineStr"/>
      <c r="E136" s="309" t="inlineStr"/>
      <c r="F136" s="309" t="inlineStr"/>
      <c r="G136" s="309" t="inlineStr"/>
      <c r="H136" s="309" t="inlineStr"/>
    </row>
    <row r="137">
      <c r="A137" s="621" t="n">
        <v>135</v>
      </c>
      <c r="B137" s="309" t="n">
        <v>822</v>
      </c>
      <c r="C137" s="309" t="n">
        <v>822</v>
      </c>
      <c r="D137" s="309" t="inlineStr"/>
      <c r="E137" s="309" t="inlineStr"/>
      <c r="F137" s="309" t="inlineStr"/>
      <c r="G137" s="309" t="inlineStr"/>
      <c r="H137" s="309" t="inlineStr"/>
    </row>
    <row r="138">
      <c r="A138" s="621" t="n">
        <v>136</v>
      </c>
      <c r="B138" s="309" t="n">
        <v>642</v>
      </c>
      <c r="C138" s="309" t="n">
        <v>642</v>
      </c>
      <c r="D138" s="309" t="inlineStr"/>
      <c r="E138" s="309" t="inlineStr"/>
      <c r="F138" s="309" t="inlineStr"/>
      <c r="G138" s="309" t="inlineStr"/>
      <c r="H138" s="309" t="inlineStr"/>
    </row>
    <row r="139">
      <c r="A139" s="621" t="n">
        <v>137</v>
      </c>
      <c r="B139" s="309" t="n">
        <v>708</v>
      </c>
      <c r="C139" s="309" t="n">
        <v>708</v>
      </c>
      <c r="D139" s="309" t="inlineStr"/>
      <c r="E139" s="309" t="inlineStr"/>
      <c r="F139" s="309" t="inlineStr"/>
      <c r="G139" s="309" t="inlineStr"/>
      <c r="H139" s="309" t="inlineStr"/>
    </row>
    <row r="140">
      <c r="A140" s="621" t="n">
        <v>138</v>
      </c>
      <c r="B140" s="309" t="n">
        <v>677</v>
      </c>
      <c r="C140" s="309" t="n">
        <v>677</v>
      </c>
      <c r="D140" s="309" t="inlineStr"/>
      <c r="E140" s="309" t="inlineStr"/>
      <c r="F140" s="309" t="inlineStr"/>
      <c r="G140" s="309" t="inlineStr"/>
      <c r="H140" s="309" t="inlineStr"/>
    </row>
    <row r="141">
      <c r="A141" s="621" t="n">
        <v>139</v>
      </c>
      <c r="B141" s="309" t="n">
        <v>723</v>
      </c>
      <c r="C141" s="309" t="n">
        <v>723</v>
      </c>
      <c r="D141" s="309" t="inlineStr"/>
      <c r="E141" s="309" t="inlineStr"/>
      <c r="F141" s="309" t="inlineStr"/>
      <c r="G141" s="309" t="inlineStr"/>
      <c r="H141" s="309" t="inlineStr"/>
    </row>
    <row r="142">
      <c r="A142" s="621" t="n">
        <v>140</v>
      </c>
      <c r="B142" s="309" t="n">
        <v>695</v>
      </c>
      <c r="C142" s="309" t="n">
        <v>695</v>
      </c>
      <c r="D142" s="309" t="inlineStr"/>
      <c r="E142" s="309" t="inlineStr"/>
      <c r="F142" s="309" t="inlineStr"/>
      <c r="G142" s="309" t="inlineStr"/>
      <c r="H142" s="309" t="inlineStr"/>
    </row>
    <row r="143">
      <c r="A143" s="621" t="n">
        <v>141</v>
      </c>
      <c r="B143" s="309" t="n">
        <v>859.2644067796612</v>
      </c>
      <c r="C143" s="309" t="n">
        <v>859.2644067796612</v>
      </c>
      <c r="D143" s="309" t="inlineStr"/>
      <c r="E143" s="309" t="inlineStr"/>
      <c r="F143" s="309" t="inlineStr"/>
      <c r="G143" s="309" t="inlineStr"/>
      <c r="H143" s="309" t="inlineStr"/>
    </row>
    <row r="144">
      <c r="A144" s="621" t="n">
        <v>142</v>
      </c>
      <c r="B144" s="309" t="n">
        <v>805</v>
      </c>
      <c r="C144" s="309" t="n">
        <v>805</v>
      </c>
      <c r="D144" s="309" t="inlineStr"/>
      <c r="E144" s="309" t="inlineStr"/>
      <c r="F144" s="309" t="inlineStr"/>
      <c r="G144" s="309" t="inlineStr"/>
      <c r="H144" s="309" t="inlineStr"/>
    </row>
    <row r="145">
      <c r="A145" s="621" t="n">
        <v>143</v>
      </c>
      <c r="B145" s="309" t="n">
        <v>823</v>
      </c>
      <c r="C145" s="309" t="n">
        <v>823</v>
      </c>
      <c r="D145" s="309" t="inlineStr"/>
      <c r="E145" s="309" t="inlineStr"/>
      <c r="F145" s="309" t="inlineStr"/>
      <c r="G145" s="309" t="inlineStr"/>
      <c r="H145" s="309" t="inlineStr"/>
    </row>
    <row r="146">
      <c r="A146" s="621" t="n">
        <v>144</v>
      </c>
      <c r="B146" s="309" t="n">
        <v>818</v>
      </c>
      <c r="C146" s="309" t="n">
        <v>818</v>
      </c>
      <c r="D146" s="309" t="inlineStr"/>
      <c r="E146" s="309" t="inlineStr"/>
      <c r="F146" s="309" t="inlineStr"/>
      <c r="G146" s="309" t="inlineStr"/>
      <c r="H146" s="309" t="inlineStr"/>
    </row>
    <row r="147">
      <c r="A147" s="621" t="n">
        <v>145</v>
      </c>
      <c r="B147" s="309" t="n">
        <v>833</v>
      </c>
      <c r="C147" s="309" t="n">
        <v>833</v>
      </c>
      <c r="D147" s="309" t="inlineStr"/>
      <c r="E147" s="309" t="inlineStr"/>
      <c r="F147" s="309" t="inlineStr"/>
      <c r="G147" s="309" t="inlineStr"/>
      <c r="H147" s="309" t="inlineStr"/>
    </row>
    <row r="148">
      <c r="A148" s="621" t="n">
        <v>146</v>
      </c>
      <c r="B148" s="309" t="n">
        <v>832</v>
      </c>
      <c r="C148" s="309" t="n">
        <v>832</v>
      </c>
      <c r="D148" s="309" t="inlineStr"/>
      <c r="E148" s="309" t="inlineStr"/>
      <c r="F148" s="309" t="inlineStr"/>
      <c r="G148" s="309" t="inlineStr"/>
      <c r="H148" s="309" t="inlineStr"/>
    </row>
    <row r="149">
      <c r="A149" s="621" t="n">
        <v>147</v>
      </c>
      <c r="B149" s="309" t="n">
        <v>840</v>
      </c>
      <c r="C149" s="309" t="n">
        <v>840</v>
      </c>
      <c r="D149" s="309" t="inlineStr"/>
      <c r="E149" s="309" t="inlineStr"/>
      <c r="F149" s="309" t="inlineStr"/>
      <c r="G149" s="309" t="inlineStr"/>
      <c r="H149" s="309" t="inlineStr"/>
    </row>
    <row r="150">
      <c r="A150" s="621" t="n">
        <v>148</v>
      </c>
      <c r="B150" s="309" t="n">
        <v>1010</v>
      </c>
      <c r="C150" s="309" t="n">
        <v>1010</v>
      </c>
      <c r="D150" s="309" t="inlineStr"/>
      <c r="E150" s="309" t="inlineStr"/>
      <c r="F150" s="309" t="inlineStr"/>
      <c r="G150" s="309" t="inlineStr"/>
      <c r="H150" s="309" t="inlineStr"/>
    </row>
    <row r="151">
      <c r="A151" s="621" t="n">
        <v>149</v>
      </c>
      <c r="B151" s="309" t="n">
        <v>1023</v>
      </c>
      <c r="C151" s="309" t="n">
        <v>1023</v>
      </c>
      <c r="D151" s="309" t="inlineStr"/>
      <c r="E151" s="309" t="inlineStr"/>
      <c r="F151" s="309" t="inlineStr"/>
      <c r="G151" s="309" t="inlineStr"/>
      <c r="H151" s="309" t="inlineStr"/>
    </row>
    <row r="152">
      <c r="A152" s="621" t="n">
        <v>150</v>
      </c>
      <c r="B152" s="309" t="n">
        <v>1041</v>
      </c>
      <c r="C152" s="309" t="n">
        <v>1041</v>
      </c>
      <c r="D152" s="309" t="inlineStr"/>
      <c r="E152" s="309" t="inlineStr"/>
      <c r="F152" s="309" t="inlineStr"/>
      <c r="G152" s="309" t="inlineStr"/>
      <c r="H152" s="309" t="inlineStr"/>
    </row>
    <row r="153">
      <c r="A153" s="621" t="n">
        <v>151</v>
      </c>
      <c r="B153" s="309" t="n">
        <v>1188</v>
      </c>
      <c r="C153" s="309" t="n">
        <v>1188</v>
      </c>
      <c r="D153" s="309" t="inlineStr"/>
      <c r="E153" s="309" t="inlineStr"/>
      <c r="F153" s="309" t="inlineStr"/>
      <c r="G153" s="309" t="inlineStr"/>
      <c r="H153" s="309" t="inlineStr"/>
    </row>
    <row r="154">
      <c r="A154" s="621" t="n">
        <v>152</v>
      </c>
      <c r="B154" s="309" t="n">
        <v>1240</v>
      </c>
      <c r="C154" s="309" t="n">
        <v>1240</v>
      </c>
      <c r="D154" s="309" t="inlineStr"/>
      <c r="E154" s="309" t="inlineStr"/>
      <c r="F154" s="309" t="inlineStr"/>
      <c r="G154" s="309" t="inlineStr"/>
      <c r="H154" s="309" t="inlineStr"/>
    </row>
    <row r="155">
      <c r="A155" s="621" t="n">
        <v>153</v>
      </c>
      <c r="B155" s="309" t="n">
        <v>1272</v>
      </c>
      <c r="C155" s="309" t="n">
        <v>1272</v>
      </c>
      <c r="D155" s="309" t="inlineStr"/>
      <c r="E155" s="309" t="inlineStr"/>
      <c r="F155" s="309" t="inlineStr"/>
      <c r="G155" s="309" t="inlineStr"/>
      <c r="H155" s="309" t="inlineStr"/>
    </row>
    <row r="156">
      <c r="A156" s="621" t="n">
        <v>154</v>
      </c>
      <c r="B156" s="309" t="n">
        <v>1235</v>
      </c>
      <c r="C156" s="309" t="n">
        <v>1235</v>
      </c>
      <c r="D156" s="309" t="inlineStr"/>
      <c r="E156" s="309" t="inlineStr"/>
      <c r="F156" s="309" t="inlineStr"/>
      <c r="G156" s="309" t="inlineStr"/>
      <c r="H156" s="309" t="inlineStr"/>
    </row>
    <row r="157">
      <c r="A157" s="621" t="n">
        <v>155</v>
      </c>
      <c r="B157" s="309" t="n">
        <v>1250</v>
      </c>
      <c r="C157" s="309" t="n">
        <v>1250</v>
      </c>
      <c r="D157" s="309" t="inlineStr"/>
      <c r="E157" s="309" t="inlineStr"/>
      <c r="F157" s="309" t="inlineStr"/>
      <c r="G157" s="309" t="inlineStr"/>
      <c r="H157" s="309" t="inlineStr"/>
    </row>
    <row r="158">
      <c r="A158" s="621" t="n">
        <v>156</v>
      </c>
      <c r="B158" s="309" t="n">
        <v>1268</v>
      </c>
      <c r="C158" s="309" t="n">
        <v>1268</v>
      </c>
      <c r="D158" s="309" t="inlineStr"/>
      <c r="E158" s="309" t="inlineStr"/>
      <c r="F158" s="309" t="inlineStr"/>
      <c r="G158" s="309" t="inlineStr"/>
      <c r="H158" s="309" t="inlineStr"/>
    </row>
    <row r="159">
      <c r="A159" s="621" t="n">
        <v>157</v>
      </c>
      <c r="B159" s="309" t="n">
        <v>890</v>
      </c>
      <c r="C159" s="309" t="n">
        <v>890</v>
      </c>
      <c r="D159" s="309" t="inlineStr"/>
      <c r="E159" s="309" t="inlineStr"/>
      <c r="F159" s="309" t="inlineStr"/>
      <c r="G159" s="309" t="inlineStr"/>
      <c r="H159" s="309" t="inlineStr"/>
    </row>
    <row r="160">
      <c r="A160" s="621" t="n">
        <v>158</v>
      </c>
      <c r="B160" s="309" t="n">
        <v>905</v>
      </c>
      <c r="C160" s="309" t="n">
        <v>905</v>
      </c>
      <c r="D160" s="309" t="inlineStr"/>
      <c r="E160" s="309" t="inlineStr"/>
      <c r="F160" s="309" t="inlineStr"/>
      <c r="G160" s="309" t="inlineStr"/>
      <c r="H160" s="309" t="inlineStr"/>
    </row>
    <row r="161">
      <c r="A161" s="621" t="n">
        <v>159</v>
      </c>
      <c r="B161" s="309" t="n">
        <v>913</v>
      </c>
      <c r="C161" s="309" t="n">
        <v>913</v>
      </c>
      <c r="D161" s="309" t="inlineStr"/>
      <c r="E161" s="309" t="inlineStr"/>
      <c r="F161" s="309" t="inlineStr"/>
      <c r="G161" s="309" t="inlineStr"/>
      <c r="H161" s="309" t="inlineStr"/>
    </row>
    <row r="162">
      <c r="A162" s="621" t="n">
        <v>160</v>
      </c>
      <c r="B162" s="309" t="n">
        <v>1249</v>
      </c>
      <c r="C162" s="309" t="n">
        <v>1249</v>
      </c>
      <c r="D162" s="309" t="inlineStr"/>
      <c r="E162" s="309" t="inlineStr"/>
      <c r="F162" s="309" t="inlineStr"/>
      <c r="G162" s="309" t="inlineStr"/>
      <c r="H162" s="309" t="inlineStr"/>
    </row>
    <row r="163">
      <c r="A163" s="621" t="n">
        <v>161</v>
      </c>
      <c r="B163" s="309" t="n">
        <v>1313</v>
      </c>
      <c r="C163" s="309" t="n">
        <v>1313</v>
      </c>
      <c r="D163" s="309" t="inlineStr"/>
      <c r="E163" s="309" t="inlineStr"/>
      <c r="F163" s="309" t="inlineStr"/>
      <c r="G163" s="309" t="inlineStr"/>
      <c r="H163" s="309" t="inlineStr"/>
    </row>
    <row r="164">
      <c r="A164" s="621" t="n">
        <v>162</v>
      </c>
      <c r="B164" s="309" t="n">
        <v>1339</v>
      </c>
      <c r="C164" s="309" t="n">
        <v>1339</v>
      </c>
      <c r="D164" s="309" t="inlineStr"/>
      <c r="E164" s="309" t="inlineStr"/>
      <c r="F164" s="309" t="inlineStr"/>
      <c r="G164" s="309" t="inlineStr"/>
      <c r="H164" s="309" t="inlineStr"/>
    </row>
    <row r="165">
      <c r="A165" s="621" t="n">
        <v>163</v>
      </c>
      <c r="B165" s="309" t="n">
        <v>901</v>
      </c>
      <c r="C165" s="309" t="n">
        <v>901</v>
      </c>
      <c r="D165" s="309" t="inlineStr"/>
      <c r="E165" s="309" t="inlineStr"/>
      <c r="F165" s="309" t="inlineStr"/>
      <c r="G165" s="309" t="inlineStr"/>
      <c r="H165" s="309" t="inlineStr"/>
    </row>
    <row r="166">
      <c r="A166" s="621" t="n">
        <v>164</v>
      </c>
      <c r="B166" s="309" t="n">
        <v>921</v>
      </c>
      <c r="C166" s="309" t="n">
        <v>921</v>
      </c>
      <c r="D166" s="309" t="inlineStr"/>
      <c r="E166" s="309" t="inlineStr"/>
      <c r="F166" s="309" t="inlineStr"/>
      <c r="G166" s="309" t="inlineStr"/>
      <c r="H166" s="309" t="inlineStr"/>
    </row>
    <row r="167">
      <c r="A167" s="621" t="n">
        <v>165</v>
      </c>
      <c r="B167" s="309" t="n">
        <v>924</v>
      </c>
      <c r="C167" s="309" t="n">
        <v>924</v>
      </c>
      <c r="D167" s="309" t="inlineStr"/>
      <c r="E167" s="309" t="inlineStr"/>
      <c r="F167" s="309" t="inlineStr"/>
      <c r="G167" s="309" t="inlineStr"/>
      <c r="H167" s="309" t="inlineStr"/>
    </row>
    <row r="168">
      <c r="A168" s="621" t="n">
        <v>166</v>
      </c>
      <c r="B168" s="309" t="n">
        <v>1108</v>
      </c>
      <c r="C168" s="309" t="n">
        <v>1108</v>
      </c>
      <c r="D168" s="309" t="inlineStr"/>
      <c r="E168" s="309" t="inlineStr"/>
      <c r="F168" s="309" t="inlineStr"/>
      <c r="G168" s="309" t="inlineStr"/>
      <c r="H168" s="309" t="inlineStr"/>
    </row>
    <row r="169">
      <c r="A169" s="621" t="n">
        <v>167</v>
      </c>
      <c r="B169" s="309" t="n">
        <v>1181</v>
      </c>
      <c r="C169" s="309" t="n">
        <v>1181</v>
      </c>
      <c r="D169" s="309" t="inlineStr"/>
      <c r="E169" s="309" t="inlineStr"/>
      <c r="F169" s="309" t="inlineStr"/>
      <c r="G169" s="309" t="inlineStr"/>
      <c r="H169" s="309" t="inlineStr"/>
    </row>
    <row r="170">
      <c r="A170" s="621" t="n">
        <v>168</v>
      </c>
      <c r="B170" s="309" t="n">
        <v>1195</v>
      </c>
      <c r="C170" s="309" t="n">
        <v>1195</v>
      </c>
      <c r="D170" s="309" t="inlineStr"/>
      <c r="E170" s="309" t="inlineStr"/>
      <c r="F170" s="309" t="inlineStr"/>
      <c r="G170" s="309" t="inlineStr"/>
      <c r="H170" s="309" t="inlineStr"/>
    </row>
    <row r="171">
      <c r="A171" s="621" t="n">
        <v>169</v>
      </c>
      <c r="B171" s="309" t="n">
        <v>778</v>
      </c>
      <c r="C171" s="309" t="n">
        <v>778</v>
      </c>
      <c r="D171" s="309" t="inlineStr"/>
      <c r="E171" s="309" t="inlineStr"/>
      <c r="F171" s="309" t="inlineStr"/>
      <c r="G171" s="309" t="inlineStr"/>
      <c r="H171" s="309" t="inlineStr"/>
    </row>
    <row r="172">
      <c r="A172" s="621" t="n">
        <v>170</v>
      </c>
      <c r="B172" s="309" t="n">
        <v>813</v>
      </c>
      <c r="C172" s="309" t="n">
        <v>813</v>
      </c>
      <c r="D172" s="309" t="inlineStr"/>
      <c r="E172" s="309" t="inlineStr"/>
      <c r="F172" s="309" t="inlineStr"/>
      <c r="G172" s="309" t="inlineStr"/>
      <c r="H172" s="309" t="inlineStr"/>
    </row>
    <row r="173">
      <c r="A173" s="621" t="n">
        <v>171</v>
      </c>
      <c r="B173" s="309" t="n">
        <v>821</v>
      </c>
      <c r="C173" s="309" t="n">
        <v>821</v>
      </c>
      <c r="D173" s="309" t="inlineStr"/>
      <c r="E173" s="309" t="inlineStr"/>
      <c r="F173" s="309" t="inlineStr"/>
      <c r="G173" s="309" t="inlineStr"/>
      <c r="H173" s="309" t="inlineStr"/>
    </row>
    <row r="174">
      <c r="A174" s="621" t="n">
        <v>172</v>
      </c>
      <c r="B174" s="309" t="n">
        <v>863.4100097268372</v>
      </c>
      <c r="C174" s="309" t="n">
        <v>863.4100097268372</v>
      </c>
      <c r="D174" s="309" t="inlineStr"/>
      <c r="E174" s="309" t="inlineStr"/>
      <c r="F174" s="309" t="inlineStr"/>
      <c r="G174" s="309" t="inlineStr"/>
      <c r="H174" s="309" t="inlineStr"/>
    </row>
    <row r="175">
      <c r="A175" s="621" t="n">
        <v>173</v>
      </c>
      <c r="B175" s="309" t="n">
        <v>933.3103381108544</v>
      </c>
      <c r="C175" s="309" t="n">
        <v>933.3103381108544</v>
      </c>
      <c r="D175" s="309" t="inlineStr"/>
      <c r="E175" s="309" t="inlineStr"/>
      <c r="F175" s="309" t="inlineStr"/>
      <c r="G175" s="309" t="inlineStr"/>
      <c r="H175" s="309" t="inlineStr"/>
    </row>
    <row r="176">
      <c r="A176" s="621" t="n">
        <v>174</v>
      </c>
      <c r="B176" s="309" t="n">
        <v>844.8115560864035</v>
      </c>
      <c r="C176" s="309" t="n">
        <v>844.8115560864035</v>
      </c>
      <c r="D176" s="309" t="inlineStr"/>
      <c r="E176" s="309" t="inlineStr"/>
      <c r="F176" s="309" t="inlineStr"/>
      <c r="G176" s="309" t="inlineStr"/>
      <c r="H176" s="309" t="inlineStr"/>
    </row>
    <row r="177">
      <c r="A177" s="621" t="n">
        <v>175</v>
      </c>
      <c r="B177" s="309" t="n">
        <v>823.5453112767424</v>
      </c>
      <c r="C177" s="309" t="n">
        <v>823.5453112767424</v>
      </c>
      <c r="D177" s="309" t="inlineStr"/>
      <c r="E177" s="309" t="inlineStr"/>
      <c r="F177" s="309" t="inlineStr"/>
      <c r="G177" s="309" t="inlineStr"/>
      <c r="H177" s="309" t="inlineStr"/>
    </row>
    <row r="178">
      <c r="A178" s="621" t="n">
        <v>176</v>
      </c>
      <c r="B178" s="309" t="n">
        <v>681.7186907512677</v>
      </c>
      <c r="C178" s="309" t="n">
        <v>681.7186907512677</v>
      </c>
      <c r="D178" s="309" t="inlineStr"/>
      <c r="E178" s="309" t="inlineStr"/>
      <c r="F178" s="309" t="inlineStr"/>
      <c r="G178" s="309" t="inlineStr"/>
      <c r="H178" s="309" t="inlineStr"/>
    </row>
    <row r="179">
      <c r="A179" s="621" t="n">
        <v>177</v>
      </c>
      <c r="B179" s="309" t="n">
        <v>786.7517470399944</v>
      </c>
      <c r="C179" s="309" t="n">
        <v>786.7517470399944</v>
      </c>
      <c r="D179" s="309" t="inlineStr"/>
      <c r="E179" s="309" t="inlineStr"/>
      <c r="F179" s="309" t="inlineStr"/>
      <c r="G179" s="309" t="inlineStr"/>
      <c r="H179" s="309" t="inlineStr"/>
    </row>
    <row r="180">
      <c r="A180" s="621" t="n">
        <v>178</v>
      </c>
      <c r="B180" s="309" t="n">
        <v>799.7027378012936</v>
      </c>
      <c r="C180" s="309" t="n">
        <v>799.7027378012936</v>
      </c>
      <c r="D180" s="309" t="inlineStr"/>
      <c r="E180" s="309" t="inlineStr"/>
      <c r="F180" s="309" t="inlineStr"/>
      <c r="G180" s="309" t="inlineStr"/>
      <c r="H180" s="309" t="inlineStr"/>
    </row>
    <row r="181">
      <c r="A181" s="621" t="n">
        <v>179</v>
      </c>
      <c r="B181" s="309" t="n">
        <v>801.1428658431203</v>
      </c>
      <c r="C181" s="309" t="n">
        <v>801.1428658431203</v>
      </c>
      <c r="D181" s="309" t="inlineStr"/>
      <c r="E181" s="309" t="inlineStr"/>
      <c r="F181" s="309" t="inlineStr"/>
      <c r="G181" s="309" t="inlineStr"/>
      <c r="H181" s="309" t="inlineStr"/>
    </row>
    <row r="182">
      <c r="A182" s="621" t="n">
        <v>180</v>
      </c>
      <c r="B182" s="309" t="n">
        <v>1418</v>
      </c>
      <c r="C182" s="309" t="n">
        <v>1418</v>
      </c>
      <c r="D182" s="309" t="inlineStr"/>
      <c r="E182" s="309" t="inlineStr"/>
      <c r="F182" s="309" t="inlineStr"/>
      <c r="G182" s="309" t="inlineStr"/>
      <c r="H182" s="309" t="inlineStr"/>
    </row>
    <row r="183">
      <c r="A183" s="621" t="n">
        <v>181</v>
      </c>
      <c r="B183" s="309" t="n">
        <v>1283</v>
      </c>
      <c r="C183" s="309" t="n">
        <v>1283</v>
      </c>
      <c r="D183" s="309" t="inlineStr"/>
      <c r="E183" s="309" t="inlineStr"/>
      <c r="F183" s="309" t="inlineStr"/>
      <c r="G183" s="309" t="inlineStr"/>
      <c r="H183" s="309" t="inlineStr"/>
    </row>
    <row r="184">
      <c r="A184" s="621" t="n">
        <v>182</v>
      </c>
      <c r="B184" s="309" t="n">
        <v>1178</v>
      </c>
      <c r="C184" s="309" t="n">
        <v>1178</v>
      </c>
      <c r="D184" s="309" t="inlineStr"/>
      <c r="E184" s="309" t="inlineStr"/>
      <c r="F184" s="309" t="inlineStr"/>
      <c r="G184" s="309" t="inlineStr"/>
      <c r="H184" s="309" t="inlineStr"/>
    </row>
    <row r="185">
      <c r="A185" s="621" t="n">
        <v>183</v>
      </c>
      <c r="B185" s="309" t="n">
        <v>1025</v>
      </c>
      <c r="C185" s="309" t="n">
        <v>1025</v>
      </c>
      <c r="D185" s="309" t="inlineStr"/>
      <c r="E185" s="309" t="inlineStr"/>
      <c r="F185" s="309" t="inlineStr"/>
      <c r="G185" s="309" t="inlineStr"/>
      <c r="H185" s="309" t="inlineStr"/>
    </row>
    <row r="186">
      <c r="A186" s="621" t="n">
        <v>184</v>
      </c>
      <c r="B186" s="309" t="n">
        <v>780</v>
      </c>
      <c r="C186" s="309" t="n">
        <v>780</v>
      </c>
      <c r="D186" s="309" t="inlineStr"/>
      <c r="E186" s="309" t="inlineStr"/>
      <c r="F186" s="309" t="inlineStr"/>
      <c r="G186" s="309" t="inlineStr"/>
      <c r="H186" s="309" t="inlineStr"/>
    </row>
    <row r="187">
      <c r="A187" s="621" t="n">
        <v>185</v>
      </c>
      <c r="B187" s="309" t="n">
        <v>635</v>
      </c>
      <c r="C187" s="309" t="n">
        <v>635</v>
      </c>
      <c r="D187" s="309" t="inlineStr"/>
      <c r="E187" s="309" t="inlineStr"/>
      <c r="F187" s="309" t="inlineStr"/>
      <c r="G187" s="309" t="inlineStr"/>
      <c r="H187" s="309" t="inlineStr"/>
    </row>
    <row r="188">
      <c r="A188" s="621" t="n">
        <v>186</v>
      </c>
      <c r="B188" s="309" t="n">
        <v>1395</v>
      </c>
      <c r="C188" s="309" t="n">
        <v>1395</v>
      </c>
      <c r="D188" s="309" t="inlineStr"/>
      <c r="E188" s="309" t="inlineStr"/>
      <c r="F188" s="309" t="inlineStr"/>
      <c r="G188" s="309" t="inlineStr"/>
      <c r="H188" s="309" t="inlineStr"/>
    </row>
    <row r="189">
      <c r="A189" s="621" t="n">
        <v>187</v>
      </c>
      <c r="B189" s="309" t="n">
        <v>759</v>
      </c>
      <c r="C189" s="309" t="n">
        <v>759</v>
      </c>
      <c r="D189" s="309" t="inlineStr"/>
      <c r="E189" s="309" t="inlineStr"/>
      <c r="F189" s="309" t="inlineStr"/>
      <c r="G189" s="309" t="inlineStr"/>
      <c r="H189" s="309" t="inlineStr"/>
    </row>
    <row r="190">
      <c r="A190" s="621" t="n">
        <v>188</v>
      </c>
      <c r="B190" s="309" t="n">
        <v>821</v>
      </c>
      <c r="C190" s="309" t="n">
        <v>821</v>
      </c>
      <c r="D190" s="309" t="inlineStr"/>
      <c r="E190" s="309" t="inlineStr"/>
      <c r="F190" s="309" t="inlineStr"/>
      <c r="G190" s="309" t="inlineStr"/>
      <c r="H190" s="309" t="inlineStr"/>
    </row>
    <row r="191">
      <c r="A191" s="621" t="n">
        <v>189</v>
      </c>
      <c r="B191" s="309" t="n">
        <v>1156</v>
      </c>
      <c r="C191" s="309" t="n">
        <v>1156</v>
      </c>
      <c r="D191" s="309" t="inlineStr"/>
      <c r="E191" s="309" t="inlineStr"/>
      <c r="F191" s="309" t="inlineStr"/>
      <c r="G191" s="309" t="inlineStr"/>
      <c r="H191" s="309" t="inlineStr"/>
    </row>
    <row r="192">
      <c r="A192" s="621" t="n">
        <v>190</v>
      </c>
      <c r="B192" s="309" t="n">
        <v>1240</v>
      </c>
      <c r="C192" s="309" t="n">
        <v>1240</v>
      </c>
      <c r="D192" s="309" t="inlineStr"/>
      <c r="E192" s="309" t="inlineStr"/>
      <c r="F192" s="309" t="inlineStr"/>
      <c r="G192" s="309" t="inlineStr"/>
      <c r="H192" s="309" t="inlineStr"/>
    </row>
    <row r="193">
      <c r="A193" s="621" t="n">
        <v>191</v>
      </c>
      <c r="B193" s="309" t="n">
        <v>1353</v>
      </c>
      <c r="C193" s="309" t="n">
        <v>1353</v>
      </c>
      <c r="D193" s="309" t="inlineStr"/>
      <c r="E193" s="309" t="inlineStr"/>
      <c r="F193" s="309" t="inlineStr"/>
      <c r="G193" s="309" t="inlineStr"/>
      <c r="H193" s="309" t="inlineStr"/>
    </row>
    <row r="194">
      <c r="A194" s="621" t="n">
        <v>192</v>
      </c>
      <c r="B194" s="309" t="n">
        <v>1375</v>
      </c>
      <c r="C194" s="309" t="n">
        <v>1375</v>
      </c>
      <c r="D194" s="309" t="inlineStr"/>
      <c r="E194" s="309" t="inlineStr"/>
      <c r="F194" s="309" t="inlineStr"/>
      <c r="G194" s="309" t="inlineStr"/>
      <c r="H194" s="309" t="inlineStr"/>
    </row>
    <row r="195">
      <c r="A195" s="621" t="n">
        <v>193</v>
      </c>
      <c r="B195" s="309" t="n">
        <v>847</v>
      </c>
      <c r="C195" s="309" t="n">
        <v>847</v>
      </c>
      <c r="D195" s="309" t="inlineStr"/>
      <c r="E195" s="309" t="inlineStr"/>
      <c r="F195" s="309" t="inlineStr"/>
      <c r="G195" s="309" t="inlineStr"/>
      <c r="H195" s="309" t="inlineStr"/>
    </row>
    <row r="196">
      <c r="A196" s="621" t="n">
        <v>194</v>
      </c>
      <c r="B196" s="309" t="n">
        <v>883</v>
      </c>
      <c r="C196" s="309" t="n">
        <v>883</v>
      </c>
      <c r="D196" s="309" t="inlineStr"/>
      <c r="E196" s="309" t="inlineStr"/>
      <c r="F196" s="309" t="inlineStr"/>
      <c r="G196" s="309" t="inlineStr"/>
      <c r="H196" s="309" t="inlineStr"/>
    </row>
    <row r="197">
      <c r="A197" s="621" t="n">
        <v>195</v>
      </c>
      <c r="B197" s="309" t="n">
        <v>922</v>
      </c>
      <c r="C197" s="309" t="n">
        <v>922</v>
      </c>
      <c r="D197" s="309" t="inlineStr"/>
      <c r="E197" s="309" t="inlineStr"/>
      <c r="F197" s="309" t="inlineStr"/>
      <c r="G197" s="309" t="inlineStr"/>
      <c r="H197" s="309" t="inlineStr"/>
    </row>
    <row r="198">
      <c r="A198" s="621" t="n">
        <v>196</v>
      </c>
      <c r="B198" s="309" t="n">
        <v>897</v>
      </c>
      <c r="C198" s="309" t="n">
        <v>897</v>
      </c>
      <c r="D198" s="309" t="inlineStr"/>
      <c r="E198" s="309" t="inlineStr"/>
      <c r="F198" s="309" t="inlineStr"/>
      <c r="G198" s="309" t="inlineStr"/>
      <c r="H198" s="309" t="inlineStr"/>
    </row>
    <row r="199">
      <c r="A199" s="621" t="n">
        <v>197</v>
      </c>
      <c r="B199" s="309" t="n">
        <v>1390</v>
      </c>
      <c r="C199" s="309" t="n">
        <v>1390</v>
      </c>
      <c r="D199" s="309" t="inlineStr"/>
      <c r="E199" s="309" t="inlineStr"/>
      <c r="F199" s="309" t="inlineStr"/>
      <c r="G199" s="309" t="inlineStr"/>
      <c r="H199" s="309" t="inlineStr"/>
    </row>
    <row r="200">
      <c r="A200" s="621" t="n">
        <v>198</v>
      </c>
      <c r="B200" s="309" t="n">
        <v>1199</v>
      </c>
      <c r="C200" s="309" t="n">
        <v>1199</v>
      </c>
      <c r="D200" s="309" t="inlineStr"/>
      <c r="E200" s="309" t="inlineStr"/>
      <c r="F200" s="309" t="inlineStr"/>
      <c r="G200" s="309" t="inlineStr"/>
      <c r="H200" s="309" t="inlineStr"/>
    </row>
    <row r="201">
      <c r="A201" s="621" t="n">
        <v>199</v>
      </c>
      <c r="B201" s="309" t="n">
        <v>898</v>
      </c>
      <c r="C201" s="309" t="n">
        <v>898</v>
      </c>
      <c r="D201" s="309" t="inlineStr"/>
      <c r="E201" s="309" t="inlineStr"/>
      <c r="F201" s="309" t="inlineStr"/>
      <c r="G201" s="309" t="inlineStr"/>
      <c r="H201" s="309" t="inlineStr"/>
    </row>
    <row r="202">
      <c r="A202" s="621" t="n">
        <v>200</v>
      </c>
      <c r="B202" s="309" t="n">
        <v>819</v>
      </c>
      <c r="C202" s="309" t="n">
        <v>819</v>
      </c>
      <c r="D202" s="309" t="inlineStr"/>
      <c r="E202" s="309" t="inlineStr"/>
      <c r="F202" s="309" t="inlineStr"/>
      <c r="G202" s="309" t="inlineStr"/>
      <c r="H202" s="309" t="inlineStr"/>
    </row>
    <row r="203">
      <c r="A203" s="621" t="n">
        <v>201</v>
      </c>
      <c r="B203" s="309" t="n">
        <v>779</v>
      </c>
      <c r="C203" s="309" t="n">
        <v>779</v>
      </c>
      <c r="D203" s="309" t="inlineStr"/>
      <c r="E203" s="309" t="inlineStr"/>
      <c r="F203" s="309" t="inlineStr"/>
      <c r="G203" s="309" t="inlineStr"/>
      <c r="H203" s="309" t="inlineStr"/>
    </row>
    <row r="204">
      <c r="A204" s="621" t="n">
        <v>202</v>
      </c>
      <c r="B204" s="309" t="n">
        <v>1276</v>
      </c>
      <c r="C204" s="309" t="n">
        <v>1276</v>
      </c>
      <c r="D204" s="309" t="inlineStr"/>
      <c r="E204" s="309" t="inlineStr"/>
      <c r="F204" s="309" t="inlineStr"/>
      <c r="G204" s="309" t="inlineStr"/>
      <c r="H204" s="309" t="inlineStr"/>
    </row>
    <row r="205">
      <c r="A205" s="621" t="n">
        <v>203</v>
      </c>
      <c r="B205" s="309" t="n">
        <v>881</v>
      </c>
      <c r="C205" s="309" t="n">
        <v>881</v>
      </c>
      <c r="D205" s="309" t="inlineStr"/>
      <c r="E205" s="309" t="inlineStr"/>
      <c r="F205" s="309" t="inlineStr"/>
      <c r="G205" s="309" t="inlineStr"/>
      <c r="H205" s="309" t="inlineStr"/>
    </row>
    <row r="206">
      <c r="A206" s="621" t="n">
        <v>204</v>
      </c>
      <c r="B206" s="309" t="n">
        <v>701</v>
      </c>
      <c r="C206" s="309" t="n">
        <v>701</v>
      </c>
      <c r="D206" s="309" t="inlineStr"/>
      <c r="E206" s="309" t="inlineStr"/>
      <c r="F206" s="309" t="inlineStr"/>
      <c r="G206" s="309" t="inlineStr"/>
      <c r="H206" s="309" t="inlineStr"/>
    </row>
    <row r="207">
      <c r="A207" s="621" t="n">
        <v>205</v>
      </c>
      <c r="B207" s="309" t="n">
        <v>1137</v>
      </c>
      <c r="C207" s="309" t="n">
        <v>1137</v>
      </c>
      <c r="D207" s="309" t="inlineStr"/>
      <c r="E207" s="309" t="inlineStr"/>
      <c r="F207" s="309" t="inlineStr"/>
      <c r="G207" s="309" t="inlineStr"/>
      <c r="H207" s="309" t="inlineStr"/>
    </row>
    <row r="208">
      <c r="A208" s="621" t="n">
        <v>206</v>
      </c>
      <c r="B208" s="309" t="n">
        <v>1103</v>
      </c>
      <c r="C208" s="309" t="n">
        <v>1103</v>
      </c>
      <c r="D208" s="309" t="inlineStr"/>
      <c r="E208" s="309" t="inlineStr"/>
      <c r="F208" s="309" t="inlineStr"/>
      <c r="G208" s="309" t="inlineStr"/>
      <c r="H208" s="309" t="inlineStr"/>
    </row>
    <row r="209">
      <c r="A209" s="621" t="n">
        <v>207</v>
      </c>
      <c r="B209" s="309" t="n">
        <v>970</v>
      </c>
      <c r="C209" s="309" t="n">
        <v>970</v>
      </c>
      <c r="D209" s="309" t="inlineStr"/>
      <c r="E209" s="309" t="inlineStr"/>
      <c r="F209" s="309" t="inlineStr"/>
      <c r="G209" s="309" t="inlineStr"/>
      <c r="H209" s="309" t="inlineStr"/>
    </row>
    <row r="210">
      <c r="A210" s="621" t="n">
        <v>208</v>
      </c>
      <c r="B210" s="309" t="n">
        <v>595</v>
      </c>
      <c r="C210" s="309" t="n">
        <v>595</v>
      </c>
      <c r="D210" s="309" t="inlineStr"/>
      <c r="E210" s="309" t="inlineStr"/>
      <c r="F210" s="309" t="inlineStr"/>
      <c r="G210" s="309" t="inlineStr"/>
      <c r="H210" s="309" t="inlineStr"/>
    </row>
    <row r="211">
      <c r="A211" s="621" t="n">
        <v>209</v>
      </c>
      <c r="B211" s="309" t="n">
        <v>1250</v>
      </c>
      <c r="C211" s="309" t="n">
        <v>1250</v>
      </c>
      <c r="D211" s="309" t="inlineStr"/>
      <c r="E211" s="309" t="inlineStr"/>
      <c r="F211" s="309" t="inlineStr"/>
      <c r="G211" s="309" t="inlineStr"/>
      <c r="H211" s="309" t="inlineStr"/>
    </row>
    <row r="212">
      <c r="A212" s="621" t="n">
        <v>210</v>
      </c>
      <c r="B212" s="309" t="n">
        <v>990</v>
      </c>
      <c r="C212" s="309" t="n">
        <v>990</v>
      </c>
      <c r="D212" s="309" t="inlineStr"/>
      <c r="E212" s="309" t="inlineStr"/>
      <c r="F212" s="309" t="inlineStr"/>
      <c r="G212" s="309" t="inlineStr"/>
      <c r="H212" s="309" t="inlineStr"/>
    </row>
    <row r="213">
      <c r="A213" s="621" t="n">
        <v>211</v>
      </c>
      <c r="B213" s="309" t="n">
        <v>750</v>
      </c>
      <c r="C213" s="309" t="n">
        <v>750</v>
      </c>
      <c r="D213" s="309" t="inlineStr"/>
      <c r="E213" s="309" t="inlineStr"/>
      <c r="F213" s="309" t="inlineStr"/>
      <c r="G213" s="309" t="inlineStr"/>
      <c r="H213" s="309" t="inlineStr"/>
    </row>
    <row r="214">
      <c r="A214" s="621" t="n">
        <v>212</v>
      </c>
      <c r="B214" s="309" t="n">
        <v>650</v>
      </c>
      <c r="C214" s="309" t="n">
        <v>650</v>
      </c>
      <c r="D214" s="309" t="inlineStr"/>
      <c r="E214" s="309" t="inlineStr"/>
      <c r="F214" s="309" t="inlineStr"/>
      <c r="G214" s="309" t="inlineStr"/>
      <c r="H214" s="309" t="inlineStr"/>
    </row>
    <row r="215">
      <c r="A215" s="621" t="n">
        <v>213</v>
      </c>
      <c r="B215" s="309" t="n">
        <v>816</v>
      </c>
      <c r="C215" s="309" t="n">
        <v>816</v>
      </c>
      <c r="D215" s="309" t="inlineStr"/>
      <c r="E215" s="309" t="inlineStr"/>
      <c r="F215" s="309" t="inlineStr"/>
      <c r="G215" s="309" t="inlineStr"/>
      <c r="H215" s="309" t="inlineStr"/>
    </row>
    <row r="216">
      <c r="A216" s="621" t="n">
        <v>214</v>
      </c>
      <c r="B216" s="309" t="n">
        <v>784</v>
      </c>
      <c r="C216" s="309" t="n">
        <v>784</v>
      </c>
      <c r="D216" s="309" t="inlineStr"/>
      <c r="E216" s="309" t="inlineStr"/>
      <c r="F216" s="309" t="inlineStr"/>
      <c r="G216" s="309" t="inlineStr"/>
      <c r="H216" s="309" t="inlineStr"/>
    </row>
    <row r="217">
      <c r="A217" s="621" t="n">
        <v>215</v>
      </c>
      <c r="B217" s="309" t="n">
        <v>778</v>
      </c>
      <c r="C217" s="309" t="n">
        <v>778</v>
      </c>
      <c r="D217" s="309" t="inlineStr"/>
      <c r="E217" s="309" t="inlineStr"/>
      <c r="F217" s="309" t="inlineStr"/>
      <c r="G217" s="309" t="inlineStr"/>
      <c r="H217" s="309" t="inlineStr"/>
    </row>
    <row r="218">
      <c r="A218" s="621" t="n">
        <v>216</v>
      </c>
      <c r="B218" s="309" t="n">
        <v>810</v>
      </c>
      <c r="C218" s="309" t="n">
        <v>810</v>
      </c>
      <c r="D218" s="309" t="inlineStr"/>
      <c r="E218" s="309" t="inlineStr"/>
      <c r="F218" s="309" t="inlineStr"/>
      <c r="G218" s="309" t="inlineStr"/>
      <c r="H218" s="309" t="inlineStr"/>
    </row>
    <row r="219">
      <c r="A219" s="621" t="n">
        <v>217</v>
      </c>
      <c r="B219" s="309" t="n">
        <v>565</v>
      </c>
      <c r="C219" s="309" t="n">
        <v>565</v>
      </c>
      <c r="D219" s="309" t="inlineStr"/>
      <c r="E219" s="309" t="inlineStr"/>
      <c r="F219" s="309" t="inlineStr"/>
      <c r="G219" s="309" t="inlineStr"/>
      <c r="H219" s="309" t="inlineStr"/>
    </row>
    <row r="220">
      <c r="A220" s="621" t="n">
        <v>218</v>
      </c>
      <c r="B220" s="309" t="n">
        <v>553</v>
      </c>
      <c r="C220" s="309" t="n">
        <v>553</v>
      </c>
      <c r="D220" s="309" t="inlineStr"/>
      <c r="E220" s="309" t="inlineStr"/>
      <c r="F220" s="309" t="inlineStr"/>
      <c r="G220" s="309" t="inlineStr"/>
      <c r="H220" s="309" t="inlineStr"/>
    </row>
    <row r="221">
      <c r="A221" s="621" t="n">
        <v>219</v>
      </c>
      <c r="B221" s="309" t="n">
        <v>732</v>
      </c>
      <c r="C221" s="309" t="n">
        <v>732</v>
      </c>
      <c r="D221" s="309" t="inlineStr"/>
      <c r="E221" s="309" t="inlineStr"/>
      <c r="F221" s="309" t="inlineStr"/>
      <c r="G221" s="309" t="inlineStr"/>
      <c r="H221" s="309" t="inlineStr"/>
    </row>
    <row r="222">
      <c r="A222" s="621" t="n">
        <v>220</v>
      </c>
      <c r="B222" s="309" t="n">
        <v>693</v>
      </c>
      <c r="C222" s="309" t="n">
        <v>693</v>
      </c>
      <c r="D222" s="309" t="inlineStr"/>
      <c r="E222" s="309" t="inlineStr"/>
      <c r="F222" s="309" t="inlineStr"/>
      <c r="G222" s="309" t="inlineStr"/>
      <c r="H222" s="309" t="inlineStr"/>
    </row>
    <row r="223">
      <c r="A223" s="621" t="n">
        <v>221</v>
      </c>
      <c r="B223" s="309" t="n">
        <v>1123</v>
      </c>
      <c r="C223" s="309" t="n">
        <v>1123</v>
      </c>
      <c r="D223" s="309" t="inlineStr"/>
      <c r="E223" s="309" t="inlineStr"/>
      <c r="F223" s="309" t="inlineStr"/>
      <c r="G223" s="309" t="inlineStr"/>
      <c r="H223" s="309" t="inlineStr"/>
    </row>
    <row r="224">
      <c r="A224" s="621" t="n">
        <v>222</v>
      </c>
      <c r="B224" s="309" t="n">
        <v>873</v>
      </c>
      <c r="C224" s="309" t="n">
        <v>873</v>
      </c>
      <c r="D224" s="309" t="inlineStr"/>
      <c r="E224" s="309" t="inlineStr"/>
      <c r="F224" s="309" t="inlineStr"/>
      <c r="G224" s="309" t="inlineStr"/>
      <c r="H224" s="309" t="inlineStr"/>
    </row>
    <row r="225">
      <c r="A225" s="621" t="n">
        <v>223</v>
      </c>
      <c r="B225" s="309" t="n">
        <v>645</v>
      </c>
      <c r="C225" s="309" t="n">
        <v>645</v>
      </c>
      <c r="D225" s="309" t="inlineStr"/>
      <c r="E225" s="309" t="inlineStr"/>
      <c r="F225" s="309" t="inlineStr"/>
      <c r="G225" s="309" t="inlineStr"/>
      <c r="H225" s="309" t="inlineStr"/>
    </row>
    <row r="226">
      <c r="A226" s="621" t="n">
        <v>224</v>
      </c>
      <c r="B226" s="309" t="n">
        <v>1385</v>
      </c>
      <c r="C226" s="309" t="n">
        <v>1385</v>
      </c>
      <c r="D226" s="309" t="inlineStr"/>
      <c r="E226" s="309" t="inlineStr"/>
      <c r="F226" s="309" t="inlineStr"/>
      <c r="G226" s="309" t="inlineStr"/>
      <c r="H226" s="309" t="inlineStr"/>
    </row>
    <row r="227">
      <c r="A227" s="621" t="n">
        <v>225</v>
      </c>
      <c r="B227" s="309" t="n">
        <v>1100</v>
      </c>
      <c r="C227" s="309" t="n">
        <v>1100</v>
      </c>
      <c r="D227" s="309" t="inlineStr"/>
      <c r="E227" s="309" t="inlineStr"/>
      <c r="F227" s="309" t="inlineStr"/>
      <c r="G227" s="309" t="inlineStr"/>
      <c r="H227" s="309" t="inlineStr"/>
    </row>
    <row r="228">
      <c r="A228" s="621" t="n">
        <v>226</v>
      </c>
      <c r="B228" s="309" t="n">
        <v>510</v>
      </c>
      <c r="C228" s="309" t="n">
        <v>510</v>
      </c>
      <c r="D228" s="309" t="inlineStr"/>
      <c r="E228" s="309" t="inlineStr"/>
      <c r="F228" s="309" t="inlineStr"/>
      <c r="G228" s="309" t="inlineStr"/>
      <c r="H228" s="309" t="inlineStr"/>
    </row>
    <row r="229">
      <c r="A229" s="621" t="n">
        <v>227</v>
      </c>
      <c r="B229" s="309" t="n">
        <v>1099</v>
      </c>
      <c r="C229" s="309" t="n">
        <v>1099</v>
      </c>
      <c r="D229" s="309" t="inlineStr"/>
      <c r="E229" s="309" t="inlineStr"/>
      <c r="F229" s="309" t="inlineStr"/>
      <c r="G229" s="309" t="inlineStr"/>
      <c r="H229" s="309" t="inlineStr"/>
    </row>
    <row r="230">
      <c r="A230" s="621" t="n">
        <v>228</v>
      </c>
      <c r="B230" s="309" t="n">
        <v>537</v>
      </c>
      <c r="C230" s="309" t="n">
        <v>537</v>
      </c>
      <c r="D230" s="309" t="inlineStr"/>
      <c r="E230" s="309" t="inlineStr"/>
      <c r="F230" s="309" t="inlineStr"/>
      <c r="G230" s="309" t="inlineStr"/>
      <c r="H230" s="309" t="inlineStr"/>
    </row>
    <row r="231">
      <c r="A231" s="621" t="n">
        <v>229</v>
      </c>
      <c r="B231" s="309" t="n">
        <v>458</v>
      </c>
      <c r="C231" s="309" t="n">
        <v>458</v>
      </c>
      <c r="D231" s="309" t="inlineStr"/>
      <c r="E231" s="309" t="inlineStr"/>
      <c r="F231" s="309" t="inlineStr"/>
      <c r="G231" s="309" t="inlineStr"/>
      <c r="H231" s="309" t="inlineStr"/>
    </row>
    <row r="232">
      <c r="A232" s="621" t="n">
        <v>230</v>
      </c>
      <c r="B232" s="309" t="n">
        <v>573.2811542338667</v>
      </c>
      <c r="C232" s="309" t="n">
        <v>573.2811542338667</v>
      </c>
      <c r="D232" s="309" t="inlineStr"/>
      <c r="E232" s="309" t="inlineStr"/>
      <c r="F232" s="309" t="inlineStr"/>
      <c r="G232" s="309" t="inlineStr"/>
      <c r="H232" s="309" t="inlineStr"/>
    </row>
    <row r="233">
      <c r="A233" s="621" t="n">
        <v>231</v>
      </c>
      <c r="B233" s="309" t="n">
        <v>603.9159986129544</v>
      </c>
      <c r="C233" s="309" t="n">
        <v>603.9159986129544</v>
      </c>
      <c r="D233" s="309" t="inlineStr"/>
      <c r="E233" s="309" t="inlineStr"/>
      <c r="F233" s="309" t="inlineStr"/>
      <c r="G233" s="309" t="inlineStr"/>
      <c r="H233" s="309" t="inlineStr"/>
    </row>
    <row r="234">
      <c r="A234" s="621" t="n">
        <v>232</v>
      </c>
      <c r="B234" s="309" t="n">
        <v>572.7136639667453</v>
      </c>
      <c r="C234" s="309" t="n">
        <v>572.7136639667453</v>
      </c>
      <c r="D234" s="309" t="inlineStr"/>
      <c r="E234" s="309" t="inlineStr"/>
      <c r="F234" s="309" t="inlineStr"/>
      <c r="G234" s="309" t="inlineStr"/>
      <c r="H234" s="309" t="inlineStr"/>
    </row>
    <row r="235">
      <c r="A235" s="621" t="n">
        <v>233</v>
      </c>
      <c r="B235" s="309" t="n">
        <v>576.5452082653983</v>
      </c>
      <c r="C235" s="309" t="n">
        <v>576.5452082653983</v>
      </c>
      <c r="D235" s="309" t="inlineStr"/>
      <c r="E235" s="309" t="inlineStr"/>
      <c r="F235" s="309" t="inlineStr"/>
      <c r="G235" s="309" t="inlineStr"/>
      <c r="H235" s="309" t="inlineStr"/>
    </row>
    <row r="236">
      <c r="A236" s="621" t="n">
        <v>234</v>
      </c>
      <c r="B236" s="309" t="n">
        <v>588.326343364976</v>
      </c>
      <c r="C236" s="309" t="n">
        <v>588.326343364976</v>
      </c>
      <c r="D236" s="309" t="inlineStr"/>
      <c r="E236" s="309" t="inlineStr"/>
      <c r="F236" s="309" t="inlineStr"/>
      <c r="G236" s="309" t="inlineStr"/>
      <c r="H236" s="309" t="inlineStr"/>
    </row>
    <row r="237">
      <c r="A237" s="621" t="n">
        <v>235</v>
      </c>
      <c r="B237" s="309" t="n">
        <v>683.6931711275415</v>
      </c>
      <c r="C237" s="309" t="n">
        <v>683.6931711275415</v>
      </c>
      <c r="D237" s="309" t="inlineStr"/>
      <c r="E237" s="309" t="inlineStr"/>
      <c r="F237" s="309" t="inlineStr"/>
      <c r="G237" s="309" t="inlineStr"/>
      <c r="H237" s="309" t="inlineStr"/>
    </row>
    <row r="238">
      <c r="A238" s="621" t="n">
        <v>236</v>
      </c>
      <c r="B238" s="309" t="n">
        <v>687.7561142949148</v>
      </c>
      <c r="C238" s="309" t="n">
        <v>687.7561142949148</v>
      </c>
      <c r="D238" s="309" t="inlineStr"/>
      <c r="E238" s="309" t="inlineStr"/>
      <c r="F238" s="309" t="inlineStr"/>
      <c r="G238" s="309" t="inlineStr"/>
      <c r="H238" s="309" t="inlineStr"/>
    </row>
    <row r="239">
      <c r="A239" s="621" t="n">
        <v>237</v>
      </c>
      <c r="B239" s="309" t="n">
        <v>666.7351866590139</v>
      </c>
      <c r="C239" s="309" t="n">
        <v>666.7351866590139</v>
      </c>
      <c r="D239" s="309" t="inlineStr"/>
      <c r="E239" s="309" t="inlineStr"/>
      <c r="F239" s="309" t="inlineStr"/>
      <c r="G239" s="309" t="inlineStr"/>
      <c r="H239" s="309" t="inlineStr"/>
    </row>
    <row r="240">
      <c r="A240" s="621" t="n">
        <v>238</v>
      </c>
      <c r="B240" s="309" t="n">
        <v>900.129747555247</v>
      </c>
      <c r="C240" s="309" t="n">
        <v>900.129747555247</v>
      </c>
      <c r="D240" s="309" t="inlineStr"/>
      <c r="E240" s="309" t="inlineStr"/>
      <c r="F240" s="309" t="inlineStr"/>
      <c r="G240" s="309" t="inlineStr"/>
      <c r="H240" s="309" t="inlineStr"/>
    </row>
    <row r="241">
      <c r="A241" s="621" t="n">
        <v>239</v>
      </c>
      <c r="B241" s="309" t="n">
        <v>681.7270738678349</v>
      </c>
      <c r="C241" s="309" t="n">
        <v>681.7270738678349</v>
      </c>
      <c r="D241" s="309" t="inlineStr"/>
      <c r="E241" s="309" t="inlineStr"/>
      <c r="F241" s="309" t="inlineStr"/>
      <c r="G241" s="309" t="inlineStr"/>
      <c r="H241" s="309" t="inlineStr"/>
    </row>
    <row r="242">
      <c r="A242" s="621" t="n">
        <v>240</v>
      </c>
      <c r="B242" s="309" t="n">
        <v>686.0883758869709</v>
      </c>
      <c r="C242" s="309" t="n">
        <v>686.0883758869709</v>
      </c>
      <c r="D242" s="309" t="inlineStr"/>
      <c r="E242" s="309" t="inlineStr"/>
      <c r="F242" s="309" t="inlineStr"/>
      <c r="G242" s="309" t="inlineStr"/>
      <c r="H242" s="309" t="inlineStr"/>
    </row>
    <row r="243">
      <c r="A243" s="621" t="n">
        <v>241</v>
      </c>
      <c r="B243" s="309" t="n">
        <v>622.7971753951583</v>
      </c>
      <c r="C243" s="309" t="n">
        <v>622.7971753951583</v>
      </c>
      <c r="D243" s="309" t="inlineStr"/>
      <c r="E243" s="309" t="inlineStr"/>
      <c r="F243" s="309" t="inlineStr"/>
      <c r="G243" s="309" t="inlineStr"/>
      <c r="H243" s="309" t="inlineStr"/>
    </row>
    <row r="244">
      <c r="A244" s="621" t="n">
        <v>242</v>
      </c>
      <c r="B244" s="309" t="n">
        <v>1005.097220818277</v>
      </c>
      <c r="C244" s="309" t="n">
        <v>1005.097220818277</v>
      </c>
      <c r="D244" s="309" t="inlineStr"/>
      <c r="E244" s="309" t="inlineStr"/>
      <c r="F244" s="309" t="inlineStr"/>
      <c r="G244" s="309" t="inlineStr"/>
      <c r="H244" s="309" t="inlineStr"/>
    </row>
    <row r="245">
      <c r="A245" s="621" t="n">
        <v>243</v>
      </c>
      <c r="B245" s="309" t="n">
        <v>1058.437892500222</v>
      </c>
      <c r="C245" s="309" t="n">
        <v>1058.437892500222</v>
      </c>
      <c r="D245" s="309" t="inlineStr"/>
      <c r="E245" s="309" t="inlineStr"/>
      <c r="F245" s="309" t="inlineStr"/>
      <c r="G245" s="309" t="inlineStr"/>
      <c r="H245" s="309" t="inlineStr"/>
    </row>
    <row r="246">
      <c r="A246" s="621" t="n">
        <v>244</v>
      </c>
      <c r="B246" s="309" t="n">
        <v>765.1587840764781</v>
      </c>
      <c r="C246" s="309" t="n">
        <v>765.1587840764781</v>
      </c>
      <c r="D246" s="309" t="inlineStr"/>
      <c r="E246" s="309" t="inlineStr"/>
      <c r="F246" s="309" t="inlineStr"/>
      <c r="G246" s="309" t="inlineStr"/>
      <c r="H246" s="309" t="inlineStr"/>
    </row>
    <row r="247">
      <c r="A247" s="621" t="n">
        <v>245</v>
      </c>
      <c r="B247" s="309" t="n">
        <v>724.2124284618127</v>
      </c>
      <c r="C247" s="309" t="n">
        <v>724.2124284618127</v>
      </c>
      <c r="D247" s="309" t="inlineStr"/>
      <c r="E247" s="309" t="inlineStr"/>
      <c r="F247" s="309" t="inlineStr"/>
      <c r="G247" s="309" t="inlineStr"/>
      <c r="H247" s="309" t="inlineStr"/>
    </row>
    <row r="248">
      <c r="A248" s="621" t="n">
        <v>246</v>
      </c>
      <c r="B248" s="309" t="n">
        <v>712.654623842665</v>
      </c>
      <c r="C248" s="309" t="n">
        <v>712.654623842665</v>
      </c>
      <c r="D248" s="309" t="inlineStr"/>
      <c r="E248" s="309" t="inlineStr"/>
      <c r="F248" s="309" t="inlineStr"/>
      <c r="G248" s="309" t="inlineStr"/>
      <c r="H248" s="309" t="inlineStr"/>
    </row>
    <row r="249">
      <c r="A249" s="621" t="n">
        <v>247</v>
      </c>
      <c r="B249" s="309" t="n">
        <v>712.1599735255338</v>
      </c>
      <c r="C249" s="309" t="n">
        <v>712.1599735255338</v>
      </c>
      <c r="D249" s="309" t="inlineStr"/>
      <c r="E249" s="309" t="inlineStr"/>
      <c r="F249" s="309" t="inlineStr"/>
      <c r="G249" s="309" t="inlineStr"/>
      <c r="H249" s="309" t="inlineStr"/>
    </row>
    <row r="250">
      <c r="A250" s="621" t="n">
        <v>248</v>
      </c>
      <c r="B250" s="309" t="n">
        <v>765.4218970490052</v>
      </c>
      <c r="C250" s="309" t="n">
        <v>765.4218970490052</v>
      </c>
      <c r="D250" s="309" t="inlineStr"/>
      <c r="E250" s="309" t="inlineStr"/>
      <c r="F250" s="309" t="inlineStr"/>
      <c r="G250" s="309" t="inlineStr"/>
      <c r="H250" s="309" t="inlineStr"/>
    </row>
    <row r="251">
      <c r="A251" s="621" t="n">
        <v>249</v>
      </c>
      <c r="B251" s="309" t="n">
        <v>791.8553416413077</v>
      </c>
      <c r="C251" s="309" t="n">
        <v>791.8553416413077</v>
      </c>
      <c r="D251" s="309" t="inlineStr"/>
      <c r="E251" s="309" t="inlineStr"/>
      <c r="F251" s="309" t="inlineStr"/>
      <c r="G251" s="309" t="inlineStr"/>
      <c r="H251" s="309" t="inlineStr"/>
    </row>
    <row r="252">
      <c r="A252" s="621" t="n">
        <v>250</v>
      </c>
      <c r="B252" s="309" t="n">
        <v>846.810640858556</v>
      </c>
      <c r="C252" s="309" t="n">
        <v>846.810640858556</v>
      </c>
      <c r="D252" s="309" t="inlineStr"/>
      <c r="E252" s="309" t="inlineStr"/>
      <c r="F252" s="309" t="inlineStr"/>
      <c r="G252" s="309" t="inlineStr"/>
      <c r="H252" s="309" t="inlineStr"/>
    </row>
    <row r="253">
      <c r="A253" s="621" t="n">
        <v>251</v>
      </c>
      <c r="B253" s="309" t="n">
        <v>872.291176207338</v>
      </c>
      <c r="C253" s="309" t="n">
        <v>872.291176207338</v>
      </c>
      <c r="D253" s="309" t="inlineStr"/>
      <c r="E253" s="309" t="inlineStr"/>
      <c r="F253" s="309" t="inlineStr"/>
      <c r="G253" s="309" t="inlineStr"/>
      <c r="H253" s="309" t="inlineStr"/>
    </row>
    <row r="254">
      <c r="A254" s="621" t="n">
        <v>252</v>
      </c>
      <c r="B254" s="309" t="n">
        <v>885.2403295442316</v>
      </c>
      <c r="C254" s="309" t="n">
        <v>885.2403295442316</v>
      </c>
      <c r="D254" s="309" t="inlineStr"/>
      <c r="E254" s="309" t="inlineStr"/>
      <c r="F254" s="309" t="inlineStr"/>
      <c r="G254" s="309" t="inlineStr"/>
      <c r="H254" s="309" t="inlineStr"/>
    </row>
    <row r="255">
      <c r="A255" s="621" t="n">
        <v>253</v>
      </c>
      <c r="B255" s="309" t="n">
        <v>887.9320080305076</v>
      </c>
      <c r="C255" s="309" t="n">
        <v>887.9320080305076</v>
      </c>
      <c r="D255" s="309" t="inlineStr"/>
      <c r="E255" s="309" t="inlineStr"/>
      <c r="F255" s="309" t="inlineStr"/>
      <c r="G255" s="309" t="inlineStr"/>
      <c r="H255" s="309" t="inlineStr"/>
    </row>
    <row r="256">
      <c r="A256" s="621" t="n">
        <v>254</v>
      </c>
      <c r="B256" s="309" t="n">
        <v>974.3900913389932</v>
      </c>
      <c r="C256" s="309" t="n">
        <v>974.3900913389932</v>
      </c>
      <c r="D256" s="309" t="inlineStr"/>
      <c r="E256" s="309" t="inlineStr"/>
      <c r="F256" s="309" t="inlineStr"/>
      <c r="G256" s="309" t="inlineStr"/>
      <c r="H256" s="309" t="inlineStr"/>
    </row>
    <row r="257">
      <c r="A257" s="621" t="n">
        <v>255</v>
      </c>
      <c r="B257" s="309" t="n">
        <v>1016.865964575167</v>
      </c>
      <c r="C257" s="309" t="n">
        <v>1016.865964575167</v>
      </c>
      <c r="D257" s="309" t="inlineStr"/>
      <c r="E257" s="309" t="inlineStr"/>
      <c r="F257" s="309" t="inlineStr"/>
      <c r="G257" s="309" t="inlineStr"/>
      <c r="H257" s="309" t="inlineStr"/>
    </row>
    <row r="258">
      <c r="A258" s="621" t="n">
        <v>256</v>
      </c>
      <c r="B258" s="309" t="n">
        <v>1005.597392914851</v>
      </c>
      <c r="C258" s="309" t="n">
        <v>1005.597392914851</v>
      </c>
      <c r="D258" s="309" t="inlineStr"/>
      <c r="E258" s="309" t="inlineStr"/>
      <c r="F258" s="309" t="inlineStr"/>
      <c r="G258" s="309" t="inlineStr"/>
      <c r="H258" s="309" t="inlineStr"/>
    </row>
    <row r="259">
      <c r="A259" s="621" t="n">
        <v>257</v>
      </c>
      <c r="B259" s="309" t="n">
        <v>1012.507777337764</v>
      </c>
      <c r="C259" s="309" t="n">
        <v>1012.507777337764</v>
      </c>
      <c r="D259" s="309" t="inlineStr"/>
      <c r="E259" s="309" t="inlineStr"/>
      <c r="F259" s="309" t="inlineStr"/>
      <c r="G259" s="309" t="inlineStr"/>
      <c r="H259" s="309" t="inlineStr"/>
    </row>
    <row r="260">
      <c r="A260" s="621" t="n">
        <v>258</v>
      </c>
      <c r="B260" s="309" t="n">
        <v>1109.536758660755</v>
      </c>
      <c r="C260" s="309" t="n">
        <v>1109.536758660755</v>
      </c>
      <c r="D260" s="309" t="inlineStr"/>
      <c r="E260" s="309" t="inlineStr"/>
      <c r="F260" s="309" t="inlineStr"/>
      <c r="G260" s="309" t="inlineStr"/>
      <c r="H260" s="309" t="inlineStr"/>
    </row>
    <row r="261">
      <c r="A261" s="621" t="n">
        <v>259</v>
      </c>
      <c r="B261" s="309" t="n">
        <v>1083.541870653073</v>
      </c>
      <c r="C261" s="309" t="n">
        <v>1083.541870653073</v>
      </c>
      <c r="D261" s="309" t="inlineStr"/>
      <c r="E261" s="309" t="inlineStr"/>
      <c r="F261" s="309" t="inlineStr"/>
      <c r="G261" s="309" t="inlineStr"/>
      <c r="H261" s="309" t="inlineStr"/>
    </row>
    <row r="262">
      <c r="A262" s="621" t="n">
        <v>260</v>
      </c>
      <c r="B262" s="309" t="n">
        <v>1092.809015255577</v>
      </c>
      <c r="C262" s="309" t="n">
        <v>1092.809015255577</v>
      </c>
      <c r="D262" s="309" t="inlineStr"/>
      <c r="E262" s="309" t="inlineStr"/>
      <c r="F262" s="309" t="inlineStr"/>
      <c r="G262" s="309" t="inlineStr"/>
      <c r="H262" s="309" t="inlineStr"/>
    </row>
    <row r="263">
      <c r="A263" s="621" t="n">
        <v>261</v>
      </c>
      <c r="B263" s="309" t="n">
        <v>1070.953377059987</v>
      </c>
      <c r="C263" s="309" t="n">
        <v>1070.953377059987</v>
      </c>
      <c r="D263" s="309" t="inlineStr"/>
      <c r="E263" s="309" t="inlineStr"/>
      <c r="F263" s="309" t="inlineStr"/>
      <c r="G263" s="309" t="inlineStr"/>
      <c r="H263" s="309" t="inlineStr"/>
    </row>
    <row r="264">
      <c r="A264" s="621" t="n">
        <v>262</v>
      </c>
      <c r="B264" s="309" t="n">
        <v>1150.78606864004</v>
      </c>
      <c r="C264" s="309" t="n">
        <v>1150.78606864004</v>
      </c>
      <c r="D264" s="309" t="inlineStr"/>
      <c r="E264" s="309" t="inlineStr"/>
      <c r="F264" s="309" t="inlineStr"/>
      <c r="G264" s="309" t="inlineStr"/>
      <c r="H264" s="309" t="inlineStr"/>
    </row>
    <row r="265">
      <c r="A265" s="621" t="n">
        <v>263</v>
      </c>
      <c r="B265" s="309" t="n">
        <v>956.837988850784</v>
      </c>
      <c r="C265" s="309" t="n">
        <v>956.837988850784</v>
      </c>
      <c r="D265" s="309" t="inlineStr"/>
      <c r="E265" s="309" t="inlineStr"/>
      <c r="F265" s="309" t="inlineStr"/>
      <c r="G265" s="309" t="inlineStr"/>
      <c r="H265" s="309" t="inlineStr"/>
    </row>
    <row r="266">
      <c r="A266" s="621" t="n">
        <v>264</v>
      </c>
      <c r="B266" s="309" t="n">
        <v>1121.425349055689</v>
      </c>
      <c r="C266" s="309" t="n">
        <v>1121.425349055689</v>
      </c>
      <c r="D266" s="309" t="inlineStr"/>
      <c r="E266" s="309" t="inlineStr"/>
      <c r="F266" s="309" t="inlineStr"/>
      <c r="G266" s="309" t="inlineStr"/>
      <c r="H266" s="309" t="inlineStr"/>
    </row>
    <row r="267">
      <c r="A267" s="621" t="n">
        <v>265</v>
      </c>
      <c r="B267" s="309" t="n">
        <v>919.8188361306571</v>
      </c>
      <c r="C267" s="309" t="n">
        <v>919.8188361306571</v>
      </c>
      <c r="D267" s="309" t="inlineStr"/>
      <c r="E267" s="309" t="inlineStr"/>
      <c r="F267" s="309" t="inlineStr"/>
      <c r="G267" s="309" t="inlineStr"/>
      <c r="H267" s="309" t="inlineStr"/>
    </row>
    <row r="268">
      <c r="A268" s="621" t="n">
        <v>266</v>
      </c>
      <c r="B268" s="309" t="n">
        <v>1320</v>
      </c>
      <c r="C268" s="309" t="n">
        <v>1320</v>
      </c>
      <c r="D268" s="309" t="inlineStr"/>
      <c r="E268" s="309" t="inlineStr"/>
      <c r="F268" s="309" t="inlineStr"/>
      <c r="G268" s="309" t="inlineStr"/>
      <c r="H268" s="309" t="inlineStr"/>
    </row>
    <row r="269">
      <c r="A269" s="621" t="n">
        <v>267</v>
      </c>
      <c r="B269" s="309" t="n">
        <v>975</v>
      </c>
      <c r="C269" s="309" t="n">
        <v>975</v>
      </c>
      <c r="D269" s="309" t="inlineStr"/>
      <c r="E269" s="309" t="inlineStr"/>
      <c r="F269" s="309" t="inlineStr"/>
      <c r="G269" s="309" t="inlineStr"/>
      <c r="H269" s="309" t="inlineStr"/>
    </row>
    <row r="270">
      <c r="A270" s="621" t="n">
        <v>268</v>
      </c>
      <c r="B270" s="309" t="n">
        <v>1039.5</v>
      </c>
      <c r="C270" s="309" t="n">
        <v>1039.5</v>
      </c>
      <c r="D270" s="309" t="inlineStr"/>
      <c r="E270" s="309" t="inlineStr"/>
      <c r="F270" s="309" t="inlineStr"/>
      <c r="G270" s="309" t="inlineStr"/>
      <c r="H270" s="309" t="inlineStr"/>
    </row>
    <row r="271">
      <c r="A271" s="621" t="n">
        <v>269</v>
      </c>
      <c r="B271" s="309" t="n">
        <v>901</v>
      </c>
      <c r="C271" s="309" t="n">
        <v>901</v>
      </c>
      <c r="D271" s="309" t="inlineStr"/>
      <c r="E271" s="309" t="inlineStr"/>
      <c r="F271" s="309" t="inlineStr"/>
      <c r="G271" s="309" t="inlineStr"/>
      <c r="H271" s="309" t="inlineStr"/>
    </row>
    <row r="272">
      <c r="A272" s="621" t="n">
        <v>270</v>
      </c>
      <c r="B272" s="309" t="n">
        <v>898</v>
      </c>
      <c r="C272" s="309" t="n">
        <v>898</v>
      </c>
      <c r="D272" s="309" t="inlineStr"/>
      <c r="E272" s="309" t="inlineStr"/>
      <c r="F272" s="309" t="inlineStr"/>
      <c r="G272" s="309" t="inlineStr"/>
      <c r="H272" s="309" t="inlineStr"/>
    </row>
    <row r="273">
      <c r="A273" s="621" t="n">
        <v>271</v>
      </c>
      <c r="B273" s="309" t="n">
        <v>905</v>
      </c>
      <c r="C273" s="309" t="n">
        <v>905</v>
      </c>
      <c r="D273" s="309" t="inlineStr"/>
      <c r="E273" s="309" t="inlineStr"/>
      <c r="F273" s="309" t="inlineStr"/>
      <c r="G273" s="309" t="inlineStr"/>
      <c r="H273" s="309" t="inlineStr"/>
    </row>
    <row r="274">
      <c r="A274" s="621" t="n">
        <v>272</v>
      </c>
      <c r="B274" s="309" t="n">
        <v>1410</v>
      </c>
      <c r="C274" s="309" t="n">
        <v>1410</v>
      </c>
      <c r="D274" s="309" t="inlineStr"/>
      <c r="E274" s="309" t="inlineStr"/>
      <c r="F274" s="309" t="inlineStr"/>
      <c r="G274" s="309" t="inlineStr"/>
      <c r="H274" s="309" t="inlineStr"/>
    </row>
    <row r="275">
      <c r="A275" s="621" t="n">
        <v>273</v>
      </c>
      <c r="B275" s="309" t="n">
        <v>880</v>
      </c>
      <c r="C275" s="309" t="n">
        <v>880</v>
      </c>
      <c r="D275" s="309" t="inlineStr"/>
      <c r="E275" s="309" t="inlineStr"/>
      <c r="F275" s="309" t="inlineStr"/>
      <c r="G275" s="309" t="inlineStr"/>
      <c r="H275" s="309" t="inlineStr"/>
    </row>
    <row r="276">
      <c r="A276" s="621" t="n">
        <v>274</v>
      </c>
      <c r="B276" s="309" t="n">
        <v>695</v>
      </c>
      <c r="C276" s="309" t="n">
        <v>695</v>
      </c>
      <c r="D276" s="309" t="inlineStr"/>
      <c r="E276" s="309" t="inlineStr"/>
      <c r="F276" s="309" t="inlineStr"/>
      <c r="G276" s="309" t="inlineStr"/>
      <c r="H276" s="309" t="inlineStr"/>
    </row>
    <row r="277">
      <c r="A277" s="621" t="n">
        <v>275</v>
      </c>
      <c r="B277" s="309" t="n">
        <v>565</v>
      </c>
      <c r="C277" s="309" t="n">
        <v>565</v>
      </c>
      <c r="D277" s="309" t="inlineStr"/>
      <c r="E277" s="309" t="inlineStr"/>
      <c r="F277" s="309" t="inlineStr"/>
      <c r="G277" s="309" t="inlineStr"/>
      <c r="H277" s="309" t="inlineStr"/>
    </row>
    <row r="278">
      <c r="A278" s="621" t="n">
        <v>276</v>
      </c>
      <c r="B278" s="309" t="n">
        <v>619</v>
      </c>
      <c r="C278" s="309" t="n">
        <v>619</v>
      </c>
      <c r="D278" s="309" t="inlineStr"/>
      <c r="E278" s="309" t="inlineStr"/>
      <c r="F278" s="309" t="inlineStr"/>
      <c r="G278" s="309" t="inlineStr"/>
      <c r="H278" s="309" t="inlineStr"/>
    </row>
    <row r="279">
      <c r="A279" s="621" t="n">
        <v>277</v>
      </c>
      <c r="B279" s="309" t="n">
        <v>643</v>
      </c>
      <c r="C279" s="309" t="n">
        <v>643</v>
      </c>
      <c r="D279" s="309" t="inlineStr"/>
      <c r="E279" s="309" t="inlineStr"/>
      <c r="F279" s="309" t="inlineStr"/>
      <c r="G279" s="309" t="inlineStr"/>
      <c r="H279" s="309" t="inlineStr"/>
    </row>
    <row r="280">
      <c r="A280" s="621" t="n">
        <v>278</v>
      </c>
      <c r="B280" s="309" t="n">
        <v>1122.294818958096</v>
      </c>
      <c r="C280" s="309" t="n">
        <v>1122.294818958096</v>
      </c>
      <c r="D280" s="309" t="inlineStr"/>
      <c r="E280" s="309" t="inlineStr"/>
      <c r="F280" s="309" t="inlineStr"/>
      <c r="G280" s="309" t="inlineStr"/>
      <c r="H280" s="309" t="inlineStr"/>
    </row>
    <row r="281">
      <c r="A281" s="621" t="n">
        <v>279</v>
      </c>
      <c r="B281" s="309" t="n">
        <v>1122.294818958096</v>
      </c>
      <c r="C281" s="309" t="n">
        <v>1122.294818958096</v>
      </c>
      <c r="D281" s="309" t="inlineStr"/>
      <c r="E281" s="309" t="inlineStr"/>
      <c r="F281" s="309" t="inlineStr"/>
      <c r="G281" s="309" t="inlineStr"/>
      <c r="H281" s="309" t="inlineStr"/>
    </row>
    <row r="282">
      <c r="A282" s="621" t="n">
        <v>280</v>
      </c>
      <c r="B282" s="309" t="n">
        <v>1121.176269119399</v>
      </c>
      <c r="C282" s="309" t="n">
        <v>1121.176269119399</v>
      </c>
      <c r="D282" s="309" t="inlineStr"/>
      <c r="E282" s="309" t="inlineStr"/>
      <c r="F282" s="309" t="inlineStr"/>
      <c r="G282" s="309" t="inlineStr"/>
      <c r="H282" s="309" t="inlineStr"/>
    </row>
    <row r="283">
      <c r="A283" s="621" t="n">
        <v>281</v>
      </c>
      <c r="B283" s="309" t="n">
        <v>1096.274169489477</v>
      </c>
      <c r="C283" s="309" t="n">
        <v>1096.274169489477</v>
      </c>
      <c r="D283" s="309" t="inlineStr"/>
      <c r="E283" s="309" t="inlineStr"/>
      <c r="F283" s="309" t="inlineStr"/>
      <c r="G283" s="309" t="inlineStr"/>
      <c r="H283" s="309" t="inlineStr"/>
    </row>
    <row r="284">
      <c r="A284" s="621" t="n">
        <v>282</v>
      </c>
      <c r="B284" s="309" t="n">
        <v>1100.13483994001</v>
      </c>
      <c r="C284" s="309" t="n">
        <v>1100.13483994001</v>
      </c>
      <c r="D284" s="309" t="inlineStr"/>
      <c r="E284" s="309" t="inlineStr"/>
      <c r="F284" s="309" t="inlineStr"/>
      <c r="G284" s="309" t="inlineStr"/>
      <c r="H284" s="309" t="inlineStr"/>
    </row>
    <row r="285">
      <c r="A285" s="621" t="n">
        <v>283</v>
      </c>
      <c r="B285" s="309" t="n">
        <v>1089.669483444709</v>
      </c>
      <c r="C285" s="309" t="n">
        <v>1089.669483444709</v>
      </c>
      <c r="D285" s="309" t="inlineStr"/>
      <c r="E285" s="309" t="inlineStr"/>
      <c r="F285" s="309" t="inlineStr"/>
      <c r="G285" s="309" t="inlineStr"/>
      <c r="H285" s="309" t="inlineStr"/>
    </row>
    <row r="286">
      <c r="A286" s="621" t="n">
        <v>284</v>
      </c>
      <c r="B286" s="309" t="n">
        <v>1089.669483444709</v>
      </c>
      <c r="C286" s="309" t="n">
        <v>1089.669483444709</v>
      </c>
      <c r="D286" s="309" t="inlineStr"/>
      <c r="E286" s="309" t="inlineStr"/>
      <c r="F286" s="309" t="inlineStr"/>
      <c r="G286" s="309" t="inlineStr"/>
      <c r="H286" s="309" t="inlineStr"/>
    </row>
    <row r="287">
      <c r="A287" s="621" t="n">
        <v>285</v>
      </c>
      <c r="B287" s="309" t="n">
        <v>1004.793781648276</v>
      </c>
      <c r="C287" s="309" t="n">
        <v>1004.793781648276</v>
      </c>
      <c r="D287" s="309" t="inlineStr"/>
      <c r="E287" s="309" t="inlineStr"/>
      <c r="F287" s="309" t="inlineStr"/>
      <c r="G287" s="309" t="inlineStr"/>
      <c r="H287" s="309" t="inlineStr"/>
    </row>
    <row r="288">
      <c r="A288" s="621" t="n">
        <v>286</v>
      </c>
      <c r="B288" s="309" t="n">
        <v>1004.793781648276</v>
      </c>
      <c r="C288" s="309" t="n">
        <v>1004.793781648276</v>
      </c>
      <c r="D288" s="309" t="inlineStr"/>
      <c r="E288" s="309" t="inlineStr"/>
      <c r="F288" s="309" t="inlineStr"/>
      <c r="G288" s="309" t="inlineStr"/>
      <c r="H288" s="309" t="inlineStr"/>
    </row>
    <row r="289">
      <c r="A289" s="621" t="n">
        <v>287</v>
      </c>
      <c r="B289" s="309" t="n">
        <v>1004.795574196094</v>
      </c>
      <c r="C289" s="309" t="n">
        <v>1004.795574196094</v>
      </c>
      <c r="D289" s="309" t="inlineStr"/>
      <c r="E289" s="309" t="inlineStr"/>
      <c r="F289" s="309" t="inlineStr"/>
      <c r="G289" s="309" t="inlineStr"/>
      <c r="H289" s="309" t="inlineStr"/>
    </row>
    <row r="290">
      <c r="A290" s="621" t="n">
        <v>288</v>
      </c>
      <c r="B290" s="309" t="n">
        <v>980.2084372526426</v>
      </c>
      <c r="C290" s="309" t="n">
        <v>980.2084372526426</v>
      </c>
      <c r="D290" s="309" t="inlineStr"/>
      <c r="E290" s="309" t="inlineStr"/>
      <c r="F290" s="309" t="inlineStr"/>
      <c r="G290" s="309" t="inlineStr"/>
      <c r="H290" s="309" t="inlineStr"/>
    </row>
    <row r="291">
      <c r="A291" s="621" t="n">
        <v>289</v>
      </c>
      <c r="B291" s="309" t="n">
        <v>977.2451281114177</v>
      </c>
      <c r="C291" s="309" t="n">
        <v>977.2451281114177</v>
      </c>
      <c r="D291" s="309" t="inlineStr"/>
      <c r="E291" s="309" t="inlineStr"/>
      <c r="F291" s="309" t="inlineStr"/>
      <c r="G291" s="309" t="inlineStr"/>
      <c r="H291" s="309" t="inlineStr"/>
    </row>
    <row r="292">
      <c r="A292" s="621" t="n">
        <v>290</v>
      </c>
      <c r="B292" s="309" t="n">
        <v>970.2876498084798</v>
      </c>
      <c r="C292" s="309" t="n">
        <v>970.2876498084798</v>
      </c>
      <c r="D292" s="309" t="inlineStr"/>
      <c r="E292" s="309" t="inlineStr"/>
      <c r="F292" s="309" t="inlineStr"/>
      <c r="G292" s="309" t="inlineStr"/>
      <c r="H292" s="309" t="inlineStr"/>
    </row>
    <row r="293">
      <c r="A293" s="621" t="n">
        <v>291</v>
      </c>
      <c r="B293" s="309" t="n">
        <v>970.2876498084797</v>
      </c>
      <c r="C293" s="309" t="n">
        <v>970.2876498084797</v>
      </c>
      <c r="D293" s="309" t="inlineStr"/>
      <c r="E293" s="309" t="inlineStr"/>
      <c r="F293" s="309" t="inlineStr"/>
      <c r="G293" s="309" t="inlineStr"/>
      <c r="H293" s="309" t="inlineStr"/>
    </row>
    <row r="294">
      <c r="A294" s="621" t="n">
        <v>292</v>
      </c>
      <c r="B294" s="309" t="n">
        <v>887.2927443384551</v>
      </c>
      <c r="C294" s="309" t="n">
        <v>887.2927443384551</v>
      </c>
      <c r="D294" s="309" t="inlineStr"/>
      <c r="E294" s="309" t="inlineStr"/>
      <c r="F294" s="309" t="inlineStr"/>
      <c r="G294" s="309" t="inlineStr"/>
      <c r="H294" s="309" t="inlineStr"/>
    </row>
    <row r="295">
      <c r="A295" s="621" t="n">
        <v>293</v>
      </c>
      <c r="B295" s="309" t="n">
        <v>887.2927443384551</v>
      </c>
      <c r="C295" s="309" t="n">
        <v>887.2927443384551</v>
      </c>
      <c r="D295" s="309" t="inlineStr"/>
      <c r="E295" s="309" t="inlineStr"/>
      <c r="F295" s="309" t="inlineStr"/>
      <c r="G295" s="309" t="inlineStr"/>
      <c r="H295" s="309" t="inlineStr"/>
    </row>
    <row r="296">
      <c r="A296" s="621" t="n">
        <v>294</v>
      </c>
      <c r="B296" s="309" t="n">
        <v>888.4148792727891</v>
      </c>
      <c r="C296" s="309" t="n">
        <v>888.4148792727891</v>
      </c>
      <c r="D296" s="309" t="inlineStr"/>
      <c r="E296" s="309" t="inlineStr"/>
      <c r="F296" s="309" t="inlineStr"/>
      <c r="G296" s="309" t="inlineStr"/>
      <c r="H296" s="309" t="inlineStr"/>
    </row>
    <row r="297">
      <c r="A297" s="621" t="n">
        <v>295</v>
      </c>
      <c r="B297" s="309" t="n">
        <v>864.1427050158081</v>
      </c>
      <c r="C297" s="309" t="n">
        <v>864.1427050158081</v>
      </c>
      <c r="D297" s="309" t="inlineStr"/>
      <c r="E297" s="309" t="inlineStr"/>
      <c r="F297" s="309" t="inlineStr"/>
      <c r="G297" s="309" t="inlineStr"/>
      <c r="H297" s="309" t="inlineStr"/>
    </row>
    <row r="298">
      <c r="A298" s="621" t="n">
        <v>296</v>
      </c>
      <c r="B298" s="309" t="n">
        <v>793.8221308945139</v>
      </c>
      <c r="C298" s="309" t="n">
        <v>793.8221308945139</v>
      </c>
      <c r="D298" s="309" t="inlineStr"/>
      <c r="E298" s="309" t="inlineStr"/>
      <c r="F298" s="309" t="inlineStr"/>
      <c r="G298" s="309" t="inlineStr"/>
      <c r="H298" s="309" t="inlineStr"/>
    </row>
    <row r="299">
      <c r="A299" s="621" t="n">
        <v>297</v>
      </c>
      <c r="B299" s="309" t="n">
        <v>850.9058161722506</v>
      </c>
      <c r="C299" s="309" t="n">
        <v>850.9058161722506</v>
      </c>
      <c r="D299" s="309" t="inlineStr"/>
      <c r="E299" s="309" t="inlineStr"/>
      <c r="F299" s="309" t="inlineStr"/>
      <c r="G299" s="309" t="inlineStr"/>
      <c r="H299" s="309" t="inlineStr"/>
    </row>
    <row r="300">
      <c r="A300" s="621" t="n">
        <v>298</v>
      </c>
      <c r="B300" s="309" t="n">
        <v>850.9058161722505</v>
      </c>
      <c r="C300" s="309" t="n">
        <v>850.9058161722505</v>
      </c>
      <c r="D300" s="309" t="inlineStr"/>
      <c r="E300" s="309" t="inlineStr"/>
      <c r="F300" s="309" t="inlineStr"/>
      <c r="G300" s="309" t="inlineStr"/>
      <c r="H300" s="309" t="inlineStr"/>
    </row>
    <row r="301">
      <c r="A301" s="621" t="n">
        <v>299</v>
      </c>
      <c r="B301" s="309" t="n">
        <v>769.7917070286346</v>
      </c>
      <c r="C301" s="309" t="n">
        <v>769.7917070286346</v>
      </c>
      <c r="D301" s="309" t="inlineStr"/>
      <c r="E301" s="309" t="inlineStr"/>
      <c r="F301" s="309" t="inlineStr"/>
      <c r="G301" s="309" t="inlineStr"/>
      <c r="H301" s="309" t="inlineStr"/>
    </row>
    <row r="302">
      <c r="A302" s="621" t="n">
        <v>300</v>
      </c>
      <c r="B302" s="309" t="n">
        <v>769.7917070286347</v>
      </c>
      <c r="C302" s="309" t="n">
        <v>769.7917070286347</v>
      </c>
      <c r="D302" s="309" t="inlineStr"/>
      <c r="E302" s="309" t="inlineStr"/>
      <c r="F302" s="309" t="inlineStr"/>
      <c r="G302" s="309" t="inlineStr"/>
      <c r="H302" s="309" t="inlineStr"/>
    </row>
    <row r="303">
      <c r="A303" s="621" t="n">
        <v>301</v>
      </c>
      <c r="B303" s="309" t="n">
        <v>772.034184349484</v>
      </c>
      <c r="C303" s="309" t="n">
        <v>772.034184349484</v>
      </c>
      <c r="D303" s="309" t="inlineStr"/>
      <c r="E303" s="309" t="inlineStr"/>
      <c r="F303" s="309" t="inlineStr"/>
      <c r="G303" s="309" t="inlineStr"/>
      <c r="H303" s="309" t="inlineStr"/>
    </row>
    <row r="304">
      <c r="A304" s="621" t="n">
        <v>302</v>
      </c>
      <c r="B304" s="309" t="n">
        <v>748.0769727789739</v>
      </c>
      <c r="C304" s="309" t="n">
        <v>748.0769727789739</v>
      </c>
      <c r="D304" s="309" t="inlineStr"/>
      <c r="E304" s="309" t="inlineStr"/>
      <c r="F304" s="309" t="inlineStr"/>
      <c r="G304" s="309" t="inlineStr"/>
      <c r="H304" s="309" t="inlineStr"/>
    </row>
    <row r="305">
      <c r="A305" s="621" t="n">
        <v>303</v>
      </c>
      <c r="B305" s="309" t="n">
        <v>731.465704454232</v>
      </c>
      <c r="C305" s="309" t="n">
        <v>731.465704454232</v>
      </c>
      <c r="D305" s="309" t="inlineStr"/>
      <c r="E305" s="309" t="inlineStr"/>
      <c r="F305" s="309" t="inlineStr"/>
      <c r="G305" s="309" t="inlineStr"/>
      <c r="H305" s="309" t="inlineStr"/>
    </row>
    <row r="306">
      <c r="A306" s="621" t="n">
        <v>304</v>
      </c>
      <c r="B306" s="309" t="n">
        <v>731.5239825360213</v>
      </c>
      <c r="C306" s="309" t="n">
        <v>731.5239825360213</v>
      </c>
      <c r="D306" s="309" t="inlineStr"/>
      <c r="E306" s="309" t="inlineStr"/>
      <c r="F306" s="309" t="inlineStr"/>
      <c r="G306" s="309" t="inlineStr"/>
      <c r="H306" s="309" t="inlineStr"/>
    </row>
    <row r="307">
      <c r="A307" s="621" t="n">
        <v>305</v>
      </c>
      <c r="B307" s="309" t="n">
        <v>731.5239825360211</v>
      </c>
      <c r="C307" s="309" t="n">
        <v>731.5239825360211</v>
      </c>
      <c r="D307" s="309" t="inlineStr"/>
      <c r="E307" s="309" t="inlineStr"/>
      <c r="F307" s="309" t="inlineStr"/>
      <c r="G307" s="309" t="inlineStr"/>
      <c r="H307" s="309" t="inlineStr"/>
    </row>
    <row r="308">
      <c r="A308" s="621" t="n">
        <v>306</v>
      </c>
      <c r="B308" s="309" t="n">
        <v>652.2906697188142</v>
      </c>
      <c r="C308" s="309" t="n">
        <v>652.2906697188142</v>
      </c>
      <c r="D308" s="309" t="inlineStr"/>
      <c r="E308" s="309" t="inlineStr"/>
      <c r="F308" s="309" t="inlineStr"/>
      <c r="G308" s="309" t="inlineStr"/>
      <c r="H308" s="309" t="inlineStr"/>
    </row>
    <row r="309">
      <c r="A309" s="621" t="n">
        <v>307</v>
      </c>
      <c r="B309" s="309" t="n">
        <v>652.2906697188142</v>
      </c>
      <c r="C309" s="309" t="n">
        <v>652.2906697188142</v>
      </c>
      <c r="D309" s="309" t="inlineStr"/>
      <c r="E309" s="309" t="inlineStr"/>
      <c r="F309" s="309" t="inlineStr"/>
      <c r="G309" s="309" t="inlineStr"/>
      <c r="H309" s="309" t="inlineStr"/>
    </row>
    <row r="310">
      <c r="A310" s="621" t="n">
        <v>308</v>
      </c>
      <c r="B310" s="309" t="n">
        <v>655.6534894261789</v>
      </c>
      <c r="C310" s="309" t="n">
        <v>655.6534894261789</v>
      </c>
      <c r="D310" s="309" t="inlineStr"/>
      <c r="E310" s="309" t="inlineStr"/>
      <c r="F310" s="309" t="inlineStr"/>
      <c r="G310" s="309" t="inlineStr"/>
      <c r="H310" s="309" t="inlineStr"/>
    </row>
    <row r="311">
      <c r="A311" s="621" t="n">
        <v>309</v>
      </c>
      <c r="B311" s="309" t="n">
        <v>632.0112405421393</v>
      </c>
      <c r="C311" s="309" t="n">
        <v>632.0112405421393</v>
      </c>
      <c r="D311" s="309" t="inlineStr"/>
      <c r="E311" s="309" t="inlineStr"/>
      <c r="F311" s="309" t="inlineStr"/>
      <c r="G311" s="309" t="inlineStr"/>
      <c r="H311" s="309" t="inlineStr"/>
    </row>
    <row r="312">
      <c r="A312" s="621" t="n">
        <v>310</v>
      </c>
      <c r="B312" s="309" t="n">
        <v>608.5759926256392</v>
      </c>
      <c r="C312" s="309" t="n">
        <v>608.5759926256392</v>
      </c>
      <c r="D312" s="309" t="inlineStr"/>
      <c r="E312" s="309" t="inlineStr"/>
      <c r="F312" s="309" t="inlineStr"/>
      <c r="G312" s="309" t="inlineStr"/>
      <c r="H312" s="309" t="inlineStr"/>
    </row>
    <row r="313">
      <c r="A313" s="621" t="n">
        <v>311</v>
      </c>
      <c r="B313" s="309" t="n">
        <v>612.1421488997921</v>
      </c>
      <c r="C313" s="309" t="n">
        <v>612.1421488997921</v>
      </c>
      <c r="D313" s="309" t="inlineStr"/>
      <c r="E313" s="309" t="inlineStr"/>
      <c r="F313" s="309" t="inlineStr"/>
      <c r="G313" s="309" t="inlineStr"/>
      <c r="H313" s="309" t="inlineStr"/>
    </row>
    <row r="314">
      <c r="A314" s="621" t="n">
        <v>312</v>
      </c>
      <c r="B314" s="309" t="n">
        <v>612.1421488997918</v>
      </c>
      <c r="C314" s="309" t="n">
        <v>612.1421488997918</v>
      </c>
      <c r="D314" s="309" t="inlineStr"/>
      <c r="E314" s="309" t="inlineStr"/>
      <c r="F314" s="309" t="inlineStr"/>
      <c r="G314" s="309" t="inlineStr"/>
      <c r="H314" s="309" t="inlineStr"/>
    </row>
    <row r="315">
      <c r="A315" s="621" t="n">
        <v>313</v>
      </c>
      <c r="B315" s="309" t="n">
        <v>1119.737636138379</v>
      </c>
      <c r="C315" s="309" t="n">
        <v>1119.737636138379</v>
      </c>
      <c r="D315" s="309" t="inlineStr"/>
      <c r="E315" s="309" t="inlineStr"/>
      <c r="F315" s="309" t="inlineStr"/>
      <c r="G315" s="309" t="inlineStr"/>
      <c r="H315" s="309" t="inlineStr"/>
    </row>
    <row r="316">
      <c r="A316" s="621" t="n">
        <v>314</v>
      </c>
      <c r="B316" s="309" t="n">
        <v>1119.737636138379</v>
      </c>
      <c r="C316" s="309" t="n">
        <v>1119.737636138379</v>
      </c>
      <c r="D316" s="309" t="inlineStr"/>
      <c r="E316" s="309" t="inlineStr"/>
      <c r="F316" s="309" t="inlineStr"/>
      <c r="G316" s="309" t="inlineStr"/>
      <c r="H316" s="309" t="inlineStr"/>
    </row>
    <row r="317">
      <c r="A317" s="621" t="n">
        <v>315</v>
      </c>
      <c r="B317" s="309" t="n">
        <v>1111.839606616706</v>
      </c>
      <c r="C317" s="309" t="n">
        <v>1111.839606616706</v>
      </c>
      <c r="D317" s="309" t="inlineStr"/>
      <c r="E317" s="309" t="inlineStr"/>
      <c r="F317" s="309" t="inlineStr"/>
      <c r="G317" s="309" t="inlineStr"/>
      <c r="H317" s="309" t="inlineStr"/>
    </row>
    <row r="318">
      <c r="A318" s="621" t="n">
        <v>316</v>
      </c>
      <c r="B318" s="309" t="n">
        <v>1145.102063441579</v>
      </c>
      <c r="C318" s="309" t="n">
        <v>1145.102063441579</v>
      </c>
      <c r="D318" s="309" t="inlineStr"/>
      <c r="E318" s="309" t="inlineStr"/>
      <c r="F318" s="309" t="inlineStr"/>
      <c r="G318" s="309" t="inlineStr"/>
      <c r="H318" s="309" t="inlineStr"/>
    </row>
    <row r="319">
      <c r="A319" s="621" t="n">
        <v>317</v>
      </c>
      <c r="B319" s="309" t="n">
        <v>1118.164788784446</v>
      </c>
      <c r="C319" s="309" t="n">
        <v>1118.164788784446</v>
      </c>
      <c r="D319" s="309" t="inlineStr"/>
      <c r="E319" s="309" t="inlineStr"/>
      <c r="F319" s="309" t="inlineStr"/>
      <c r="G319" s="309" t="inlineStr"/>
      <c r="H319" s="309" t="inlineStr"/>
    </row>
    <row r="320">
      <c r="A320" s="621" t="n">
        <v>318</v>
      </c>
      <c r="B320" s="309" t="n">
        <v>1093.475062463225</v>
      </c>
      <c r="C320" s="309" t="n">
        <v>1093.475062463225</v>
      </c>
      <c r="D320" s="309" t="inlineStr"/>
      <c r="E320" s="309" t="inlineStr"/>
      <c r="F320" s="309" t="inlineStr"/>
      <c r="G320" s="309" t="inlineStr"/>
      <c r="H320" s="309" t="inlineStr"/>
    </row>
    <row r="321">
      <c r="A321" s="621" t="n">
        <v>319</v>
      </c>
      <c r="B321" s="309" t="n">
        <v>1093.475062463225</v>
      </c>
      <c r="C321" s="309" t="n">
        <v>1093.475062463225</v>
      </c>
      <c r="D321" s="309" t="inlineStr"/>
      <c r="E321" s="309" t="inlineStr"/>
      <c r="F321" s="309" t="inlineStr"/>
      <c r="G321" s="309" t="inlineStr"/>
      <c r="H321" s="309" t="inlineStr"/>
    </row>
    <row r="322">
      <c r="A322" s="621" t="n">
        <v>320</v>
      </c>
      <c r="B322" s="309" t="n">
        <v>1004.732139767814</v>
      </c>
      <c r="C322" s="309" t="n">
        <v>1004.732139767814</v>
      </c>
      <c r="D322" s="309" t="inlineStr"/>
      <c r="E322" s="309" t="inlineStr"/>
      <c r="F322" s="309" t="inlineStr"/>
      <c r="G322" s="309" t="inlineStr"/>
      <c r="H322" s="309" t="inlineStr"/>
    </row>
    <row r="323">
      <c r="A323" s="621" t="n">
        <v>321</v>
      </c>
      <c r="B323" s="309" t="n">
        <v>1004.732139767815</v>
      </c>
      <c r="C323" s="309" t="n">
        <v>1004.732139767815</v>
      </c>
      <c r="D323" s="309" t="inlineStr"/>
      <c r="E323" s="309" t="inlineStr"/>
      <c r="F323" s="309" t="inlineStr"/>
      <c r="G323" s="309" t="inlineStr"/>
      <c r="H323" s="309" t="inlineStr"/>
    </row>
    <row r="324">
      <c r="A324" s="621" t="n">
        <v>322</v>
      </c>
      <c r="B324" s="309" t="n">
        <v>996.9874113691675</v>
      </c>
      <c r="C324" s="309" t="n">
        <v>996.9874113691675</v>
      </c>
      <c r="D324" s="309" t="inlineStr"/>
      <c r="E324" s="309" t="inlineStr"/>
      <c r="F324" s="309" t="inlineStr"/>
      <c r="G324" s="309" t="inlineStr"/>
      <c r="H324" s="309" t="inlineStr"/>
    </row>
    <row r="325">
      <c r="A325" s="621" t="n">
        <v>323</v>
      </c>
      <c r="B325" s="309" t="n">
        <v>1014.820353186725</v>
      </c>
      <c r="C325" s="309" t="n">
        <v>1014.820353186725</v>
      </c>
      <c r="D325" s="309" t="inlineStr"/>
      <c r="E325" s="309" t="inlineStr"/>
      <c r="F325" s="309" t="inlineStr"/>
      <c r="G325" s="309" t="inlineStr"/>
      <c r="H325" s="309" t="inlineStr"/>
    </row>
    <row r="326">
      <c r="A326" s="621" t="n">
        <v>324</v>
      </c>
      <c r="B326" s="309" t="n">
        <v>966.7487467500282</v>
      </c>
      <c r="C326" s="309" t="n">
        <v>966.7487467500282</v>
      </c>
      <c r="D326" s="309" t="inlineStr"/>
      <c r="E326" s="309" t="inlineStr"/>
      <c r="F326" s="309" t="inlineStr"/>
      <c r="G326" s="309" t="inlineStr"/>
      <c r="H326" s="309" t="inlineStr"/>
    </row>
    <row r="327">
      <c r="A327" s="621" t="n">
        <v>325</v>
      </c>
      <c r="B327" s="309" t="n">
        <v>974.0932288269954</v>
      </c>
      <c r="C327" s="309" t="n">
        <v>974.0932288269954</v>
      </c>
      <c r="D327" s="309" t="inlineStr"/>
      <c r="E327" s="309" t="inlineStr"/>
      <c r="F327" s="309" t="inlineStr"/>
      <c r="G327" s="309" t="inlineStr"/>
      <c r="H327" s="309" t="inlineStr"/>
    </row>
    <row r="328">
      <c r="A328" s="621" t="n">
        <v>326</v>
      </c>
      <c r="B328" s="309" t="n">
        <v>974.0932288269955</v>
      </c>
      <c r="C328" s="309" t="n">
        <v>974.0932288269955</v>
      </c>
      <c r="D328" s="309" t="inlineStr"/>
      <c r="E328" s="309" t="inlineStr"/>
      <c r="F328" s="309" t="inlineStr"/>
      <c r="G328" s="309" t="inlineStr"/>
      <c r="H328" s="309" t="inlineStr"/>
    </row>
    <row r="329">
      <c r="A329" s="621" t="n">
        <v>327</v>
      </c>
      <c r="B329" s="309" t="n">
        <v>889.7266433972499</v>
      </c>
      <c r="C329" s="309" t="n">
        <v>889.7266433972499</v>
      </c>
      <c r="D329" s="309" t="inlineStr"/>
      <c r="E329" s="309" t="inlineStr"/>
      <c r="F329" s="309" t="inlineStr"/>
      <c r="G329" s="309" t="inlineStr"/>
      <c r="H329" s="309" t="inlineStr"/>
    </row>
    <row r="330">
      <c r="A330" s="621" t="n">
        <v>328</v>
      </c>
      <c r="B330" s="309" t="n">
        <v>770.5907111677291</v>
      </c>
      <c r="C330" s="309" t="n">
        <v>770.5907111677291</v>
      </c>
      <c r="D330" s="309" t="inlineStr"/>
      <c r="E330" s="309" t="inlineStr"/>
      <c r="F330" s="309" t="inlineStr"/>
      <c r="G330" s="309" t="inlineStr"/>
      <c r="H330" s="309" t="inlineStr"/>
    </row>
    <row r="331">
      <c r="A331" s="621" t="n">
        <v>329</v>
      </c>
      <c r="B331" s="309" t="n">
        <v>798.1242456587335</v>
      </c>
      <c r="C331" s="309" t="n">
        <v>798.1242456587335</v>
      </c>
      <c r="D331" s="309" t="inlineStr"/>
      <c r="E331" s="309" t="inlineStr"/>
      <c r="F331" s="309" t="inlineStr"/>
      <c r="G331" s="309" t="inlineStr"/>
      <c r="H331" s="309" t="inlineStr"/>
    </row>
    <row r="332">
      <c r="A332" s="621" t="n">
        <v>330</v>
      </c>
      <c r="B332" s="309" t="n">
        <v>705</v>
      </c>
      <c r="C332" s="309" t="n">
        <v>705</v>
      </c>
      <c r="D332" s="309" t="inlineStr"/>
      <c r="E332" s="309" t="inlineStr"/>
      <c r="F332" s="309" t="inlineStr"/>
      <c r="G332" s="309" t="inlineStr"/>
      <c r="H332" s="309" t="inlineStr"/>
    </row>
    <row r="333">
      <c r="A333" s="621" t="n">
        <v>331</v>
      </c>
      <c r="B333" s="309" t="n">
        <v>809.3097440457038</v>
      </c>
      <c r="C333" s="309" t="n">
        <v>809.3097440457038</v>
      </c>
      <c r="D333" s="309" t="inlineStr"/>
      <c r="E333" s="309" t="inlineStr"/>
      <c r="F333" s="309" t="inlineStr"/>
      <c r="G333" s="309" t="inlineStr"/>
      <c r="H333" s="309" t="inlineStr"/>
    </row>
    <row r="334">
      <c r="A334" s="621" t="n">
        <v>332</v>
      </c>
      <c r="B334" s="309" t="n">
        <v>854.7113951907662</v>
      </c>
      <c r="C334" s="309" t="n">
        <v>854.7113951907662</v>
      </c>
      <c r="D334" s="309" t="inlineStr"/>
      <c r="E334" s="309" t="inlineStr"/>
      <c r="F334" s="309" t="inlineStr"/>
      <c r="G334" s="309" t="inlineStr"/>
      <c r="H334" s="309" t="inlineStr"/>
    </row>
    <row r="335">
      <c r="A335" s="621" t="n">
        <v>333</v>
      </c>
      <c r="B335" s="309" t="n">
        <v>778.334517743324</v>
      </c>
      <c r="C335" s="309" t="n">
        <v>778.334517743324</v>
      </c>
      <c r="D335" s="309" t="inlineStr"/>
      <c r="E335" s="309" t="inlineStr"/>
      <c r="F335" s="309" t="inlineStr"/>
      <c r="G335" s="309" t="inlineStr"/>
      <c r="H335" s="309" t="inlineStr"/>
    </row>
    <row r="336">
      <c r="A336" s="621" t="n">
        <v>334</v>
      </c>
      <c r="B336" s="309" t="n">
        <v>774.7211470266852</v>
      </c>
      <c r="C336" s="309" t="n">
        <v>774.7211470266852</v>
      </c>
      <c r="D336" s="309" t="inlineStr"/>
      <c r="E336" s="309" t="inlineStr"/>
      <c r="F336" s="309" t="inlineStr"/>
      <c r="G336" s="309" t="inlineStr"/>
      <c r="H336" s="309" t="inlineStr"/>
    </row>
    <row r="337">
      <c r="A337" s="621" t="n">
        <v>335</v>
      </c>
      <c r="B337" s="309" t="n">
        <v>774.7211470266853</v>
      </c>
      <c r="C337" s="309" t="n">
        <v>774.7211470266853</v>
      </c>
      <c r="D337" s="309" t="inlineStr"/>
      <c r="E337" s="309" t="inlineStr"/>
      <c r="F337" s="309" t="inlineStr"/>
      <c r="G337" s="309" t="inlineStr"/>
      <c r="H337" s="309" t="inlineStr"/>
    </row>
    <row r="338">
      <c r="A338" s="621" t="n">
        <v>336</v>
      </c>
      <c r="B338" s="309" t="n">
        <v>767.2830208740903</v>
      </c>
      <c r="C338" s="309" t="n">
        <v>767.2830208740903</v>
      </c>
      <c r="D338" s="309" t="inlineStr"/>
      <c r="E338" s="309" t="inlineStr"/>
      <c r="F338" s="309" t="inlineStr"/>
      <c r="G338" s="309" t="inlineStr"/>
      <c r="H338" s="309" t="inlineStr"/>
    </row>
    <row r="339">
      <c r="A339" s="621" t="n">
        <v>337</v>
      </c>
      <c r="B339" s="309" t="n">
        <v>754.2569326770177</v>
      </c>
      <c r="C339" s="309" t="n">
        <v>754.2569326770177</v>
      </c>
      <c r="D339" s="309" t="inlineStr"/>
      <c r="E339" s="309" t="inlineStr"/>
      <c r="F339" s="309" t="inlineStr"/>
      <c r="G339" s="309" t="inlineStr"/>
      <c r="H339" s="309" t="inlineStr"/>
    </row>
    <row r="340">
      <c r="A340" s="621" t="n">
        <v>338</v>
      </c>
      <c r="B340" s="309" t="n">
        <v>744.7964202485194</v>
      </c>
      <c r="C340" s="309" t="n">
        <v>744.7964202485194</v>
      </c>
      <c r="D340" s="309" t="inlineStr"/>
      <c r="E340" s="309" t="inlineStr"/>
      <c r="F340" s="309" t="inlineStr"/>
      <c r="G340" s="309" t="inlineStr"/>
      <c r="H340" s="309" t="inlineStr"/>
    </row>
    <row r="341">
      <c r="A341" s="621" t="n">
        <v>339</v>
      </c>
      <c r="B341" s="309" t="n">
        <v>735.3295615545371</v>
      </c>
      <c r="C341" s="309" t="n">
        <v>735.3295615545371</v>
      </c>
      <c r="D341" s="309" t="inlineStr"/>
      <c r="E341" s="309" t="inlineStr"/>
      <c r="F341" s="309" t="inlineStr"/>
      <c r="G341" s="309" t="inlineStr"/>
      <c r="H341" s="309" t="inlineStr"/>
    </row>
    <row r="342">
      <c r="A342" s="621" t="n">
        <v>340</v>
      </c>
      <c r="B342" s="309" t="n">
        <v>735.3295615545371</v>
      </c>
      <c r="C342" s="309" t="n">
        <v>735.3295615545371</v>
      </c>
      <c r="D342" s="309" t="inlineStr"/>
      <c r="E342" s="309" t="inlineStr"/>
      <c r="F342" s="309" t="inlineStr"/>
      <c r="G342" s="309" t="inlineStr"/>
      <c r="H342" s="309" t="inlineStr"/>
    </row>
    <row r="343">
      <c r="A343" s="621" t="n">
        <v>341</v>
      </c>
      <c r="B343" s="309" t="n">
        <v>756.8607392544412</v>
      </c>
      <c r="C343" s="309" t="n">
        <v>756.8607392544412</v>
      </c>
      <c r="D343" s="309" t="inlineStr"/>
      <c r="E343" s="309" t="inlineStr"/>
      <c r="F343" s="309" t="inlineStr"/>
      <c r="G343" s="309" t="inlineStr"/>
      <c r="H343" s="309" t="inlineStr"/>
    </row>
    <row r="344">
      <c r="A344" s="621" t="n">
        <v>342</v>
      </c>
      <c r="B344" s="309" t="n">
        <v>659.7156506561208</v>
      </c>
      <c r="C344" s="309" t="n">
        <v>659.7156506561208</v>
      </c>
      <c r="D344" s="309" t="inlineStr"/>
      <c r="E344" s="309" t="inlineStr"/>
      <c r="F344" s="309" t="inlineStr"/>
      <c r="G344" s="309" t="inlineStr"/>
      <c r="H344" s="309" t="inlineStr"/>
    </row>
    <row r="345">
      <c r="A345" s="621" t="n">
        <v>343</v>
      </c>
      <c r="B345" s="309" t="n">
        <v>652.4308256265516</v>
      </c>
      <c r="C345" s="309" t="n">
        <v>652.4308256265516</v>
      </c>
      <c r="D345" s="309" t="inlineStr"/>
      <c r="E345" s="309" t="inlineStr"/>
      <c r="F345" s="309" t="inlineStr"/>
      <c r="G345" s="309" t="inlineStr"/>
      <c r="H345" s="309" t="inlineStr"/>
    </row>
    <row r="346">
      <c r="A346" s="621" t="n">
        <v>344</v>
      </c>
      <c r="B346" s="309" t="n">
        <v>623.9752224221641</v>
      </c>
      <c r="C346" s="309" t="n">
        <v>623.9752224221641</v>
      </c>
      <c r="D346" s="309" t="inlineStr"/>
      <c r="E346" s="309" t="inlineStr"/>
      <c r="F346" s="309" t="inlineStr"/>
      <c r="G346" s="309" t="inlineStr"/>
      <c r="H346" s="309" t="inlineStr"/>
    </row>
    <row r="347">
      <c r="A347" s="621" t="n">
        <v>345</v>
      </c>
      <c r="B347" s="309" t="n">
        <v>636.4015258562969</v>
      </c>
      <c r="C347" s="309" t="n">
        <v>636.4015258562969</v>
      </c>
      <c r="D347" s="309" t="inlineStr"/>
      <c r="E347" s="309" t="inlineStr"/>
      <c r="F347" s="309" t="inlineStr"/>
      <c r="G347" s="309" t="inlineStr"/>
      <c r="H347" s="309" t="inlineStr"/>
    </row>
    <row r="348">
      <c r="A348" s="621" t="n">
        <v>346</v>
      </c>
      <c r="B348" s="309" t="n">
        <v>615.9477279183079</v>
      </c>
      <c r="C348" s="309" t="n">
        <v>615.9477279183079</v>
      </c>
      <c r="D348" s="309" t="inlineStr"/>
      <c r="E348" s="309" t="inlineStr"/>
      <c r="F348" s="309" t="inlineStr"/>
      <c r="G348" s="309" t="inlineStr"/>
      <c r="H348" s="309" t="inlineStr"/>
    </row>
    <row r="349">
      <c r="A349" s="621" t="n">
        <v>347</v>
      </c>
      <c r="B349" s="309" t="n">
        <v>615.9477279183078</v>
      </c>
      <c r="C349" s="309" t="n">
        <v>615.9477279183078</v>
      </c>
      <c r="D349" s="309" t="inlineStr"/>
      <c r="E349" s="309" t="inlineStr"/>
      <c r="F349" s="309" t="inlineStr"/>
      <c r="G349" s="309" t="inlineStr"/>
      <c r="H349" s="309" t="inlineStr"/>
    </row>
    <row r="350">
      <c r="A350" s="621" t="n">
        <v>348</v>
      </c>
      <c r="B350" s="309" t="n">
        <v>1119.737636138379</v>
      </c>
      <c r="C350" s="309" t="n">
        <v>1119.737636138379</v>
      </c>
      <c r="D350" s="309" t="inlineStr"/>
      <c r="E350" s="309" t="inlineStr"/>
      <c r="F350" s="309" t="inlineStr"/>
      <c r="G350" s="309" t="inlineStr"/>
      <c r="H350" s="309" t="inlineStr"/>
    </row>
    <row r="351">
      <c r="A351" s="621" t="n">
        <v>349</v>
      </c>
      <c r="B351" s="309" t="n">
        <v>1119.737636138379</v>
      </c>
      <c r="C351" s="309" t="n">
        <v>1119.737636138379</v>
      </c>
      <c r="D351" s="309" t="inlineStr"/>
      <c r="E351" s="309" t="inlineStr"/>
      <c r="F351" s="309" t="inlineStr"/>
      <c r="G351" s="309" t="inlineStr"/>
      <c r="H351" s="309" t="inlineStr"/>
    </row>
    <row r="352">
      <c r="A352" s="621" t="n">
        <v>350</v>
      </c>
      <c r="B352" s="309" t="n">
        <v>1111.839606616706</v>
      </c>
      <c r="C352" s="309" t="n">
        <v>1111.839606616706</v>
      </c>
      <c r="D352" s="309" t="inlineStr"/>
      <c r="E352" s="309" t="inlineStr"/>
      <c r="F352" s="309" t="inlineStr"/>
      <c r="G352" s="309" t="inlineStr"/>
      <c r="H352" s="309" t="inlineStr"/>
    </row>
    <row r="353">
      <c r="A353" s="621" t="n">
        <v>351</v>
      </c>
      <c r="B353" s="309" t="n">
        <v>1128.567911433321</v>
      </c>
      <c r="C353" s="309" t="n">
        <v>1128.567911433321</v>
      </c>
      <c r="D353" s="309" t="inlineStr"/>
      <c r="E353" s="309" t="inlineStr"/>
      <c r="F353" s="309" t="inlineStr"/>
      <c r="G353" s="309" t="inlineStr"/>
      <c r="H353" s="309" t="inlineStr"/>
    </row>
    <row r="354">
      <c r="A354" s="621" t="n">
        <v>352</v>
      </c>
      <c r="B354" s="309" t="n">
        <v>1103.918170276781</v>
      </c>
      <c r="C354" s="309" t="n">
        <v>1103.918170276781</v>
      </c>
      <c r="D354" s="309" t="inlineStr"/>
      <c r="E354" s="309" t="inlineStr"/>
      <c r="F354" s="309" t="inlineStr"/>
      <c r="G354" s="309" t="inlineStr"/>
      <c r="H354" s="309" t="inlineStr"/>
    </row>
    <row r="355">
      <c r="A355" s="621" t="n">
        <v>353</v>
      </c>
      <c r="B355" s="309" t="n">
        <v>1093.475062463225</v>
      </c>
      <c r="C355" s="309" t="n">
        <v>1093.475062463225</v>
      </c>
      <c r="D355" s="309" t="inlineStr"/>
      <c r="E355" s="309" t="inlineStr"/>
      <c r="F355" s="309" t="inlineStr"/>
      <c r="G355" s="309" t="inlineStr"/>
      <c r="H355" s="309" t="inlineStr"/>
    </row>
    <row r="356">
      <c r="A356" s="621" t="n">
        <v>354</v>
      </c>
      <c r="B356" s="309" t="n">
        <v>1093.475062463225</v>
      </c>
      <c r="C356" s="309" t="n">
        <v>1093.475062463225</v>
      </c>
      <c r="D356" s="309" t="inlineStr"/>
      <c r="E356" s="309" t="inlineStr"/>
      <c r="F356" s="309" t="inlineStr"/>
      <c r="G356" s="309" t="inlineStr"/>
      <c r="H356" s="309" t="inlineStr"/>
    </row>
    <row r="357">
      <c r="A357" s="621" t="n">
        <v>355</v>
      </c>
      <c r="B357" s="309" t="n">
        <v>1004.732139767814</v>
      </c>
      <c r="C357" s="309" t="n">
        <v>1004.732139767814</v>
      </c>
      <c r="D357" s="309" t="inlineStr"/>
      <c r="E357" s="309" t="inlineStr"/>
      <c r="F357" s="309" t="inlineStr"/>
      <c r="G357" s="309" t="inlineStr"/>
      <c r="H357" s="309" t="inlineStr"/>
    </row>
    <row r="358">
      <c r="A358" s="621" t="n">
        <v>356</v>
      </c>
      <c r="B358" s="309" t="n">
        <v>1004.732139767815</v>
      </c>
      <c r="C358" s="309" t="n">
        <v>1004.732139767815</v>
      </c>
      <c r="D358" s="309" t="inlineStr"/>
      <c r="E358" s="309" t="inlineStr"/>
      <c r="F358" s="309" t="inlineStr"/>
      <c r="G358" s="309" t="inlineStr"/>
      <c r="H358" s="309" t="inlineStr"/>
    </row>
    <row r="359">
      <c r="A359" s="621" t="n">
        <v>357</v>
      </c>
      <c r="B359" s="309" t="n">
        <v>996.9874113691676</v>
      </c>
      <c r="C359" s="309" t="n">
        <v>996.9874113691676</v>
      </c>
      <c r="D359" s="309" t="inlineStr"/>
      <c r="E359" s="309" t="inlineStr"/>
      <c r="F359" s="309" t="inlineStr"/>
      <c r="G359" s="309" t="inlineStr"/>
      <c r="H359" s="309" t="inlineStr"/>
    </row>
    <row r="360">
      <c r="A360" s="621" t="n">
        <v>358</v>
      </c>
      <c r="B360" s="309" t="n">
        <v>993.8996595297016</v>
      </c>
      <c r="C360" s="309" t="n">
        <v>993.8996595297016</v>
      </c>
      <c r="D360" s="309" t="inlineStr"/>
      <c r="E360" s="309" t="inlineStr"/>
      <c r="F360" s="309" t="inlineStr"/>
      <c r="G360" s="309" t="inlineStr"/>
      <c r="H360" s="309" t="inlineStr"/>
    </row>
    <row r="361">
      <c r="A361" s="621" t="n">
        <v>359</v>
      </c>
      <c r="B361" s="309" t="n">
        <v>981.0284584481874</v>
      </c>
      <c r="C361" s="309" t="n">
        <v>981.0284584481874</v>
      </c>
      <c r="D361" s="309" t="inlineStr"/>
      <c r="E361" s="309" t="inlineStr"/>
      <c r="F361" s="309" t="inlineStr"/>
      <c r="G361" s="309" t="inlineStr"/>
      <c r="H361" s="309" t="inlineStr"/>
    </row>
    <row r="362">
      <c r="A362" s="621" t="n">
        <v>360</v>
      </c>
      <c r="B362" s="309" t="n">
        <v>974.0932288269955</v>
      </c>
      <c r="C362" s="309" t="n">
        <v>974.0932288269955</v>
      </c>
      <c r="D362" s="309" t="inlineStr"/>
      <c r="E362" s="309" t="inlineStr"/>
      <c r="F362" s="309" t="inlineStr"/>
      <c r="G362" s="309" t="inlineStr"/>
      <c r="H362" s="309" t="inlineStr"/>
    </row>
    <row r="363">
      <c r="A363" s="621" t="n">
        <v>361</v>
      </c>
      <c r="B363" s="309" t="n">
        <v>974.0932288269956</v>
      </c>
      <c r="C363" s="309" t="n">
        <v>974.0932288269956</v>
      </c>
      <c r="D363" s="309" t="inlineStr"/>
      <c r="E363" s="309" t="inlineStr"/>
      <c r="F363" s="309" t="inlineStr"/>
      <c r="G363" s="309" t="inlineStr"/>
      <c r="H363" s="309" t="inlineStr"/>
    </row>
    <row r="364">
      <c r="A364" s="621" t="n">
        <v>362</v>
      </c>
      <c r="B364" s="309" t="n">
        <v>889.7266433972499</v>
      </c>
      <c r="C364" s="309" t="n">
        <v>889.7266433972499</v>
      </c>
      <c r="D364" s="309" t="inlineStr"/>
      <c r="E364" s="309" t="inlineStr"/>
      <c r="F364" s="309" t="inlineStr"/>
      <c r="G364" s="309" t="inlineStr"/>
      <c r="H364" s="309" t="inlineStr"/>
    </row>
    <row r="365">
      <c r="A365" s="621" t="n">
        <v>363</v>
      </c>
      <c r="B365" s="309" t="n">
        <v>889.7266433972502</v>
      </c>
      <c r="C365" s="309" t="n">
        <v>889.7266433972502</v>
      </c>
      <c r="D365" s="309" t="inlineStr"/>
      <c r="E365" s="309" t="inlineStr"/>
      <c r="F365" s="309" t="inlineStr"/>
      <c r="G365" s="309" t="inlineStr"/>
      <c r="H365" s="309" t="inlineStr"/>
    </row>
    <row r="366">
      <c r="A366" s="621" t="n">
        <v>364</v>
      </c>
      <c r="B366" s="309" t="n">
        <v>882.1352161216288</v>
      </c>
      <c r="C366" s="309" t="n">
        <v>882.1352161216288</v>
      </c>
      <c r="D366" s="309" t="inlineStr"/>
      <c r="E366" s="309" t="inlineStr"/>
      <c r="F366" s="309" t="inlineStr"/>
      <c r="G366" s="309" t="inlineStr"/>
      <c r="H366" s="309" t="inlineStr"/>
    </row>
    <row r="367">
      <c r="A367" s="621" t="n">
        <v>365</v>
      </c>
      <c r="B367" s="309" t="n">
        <v>859.2314076260822</v>
      </c>
      <c r="C367" s="309" t="n">
        <v>859.2314076260822</v>
      </c>
      <c r="D367" s="309" t="inlineStr"/>
      <c r="E367" s="309" t="inlineStr"/>
      <c r="F367" s="309" t="inlineStr"/>
      <c r="G367" s="309" t="inlineStr"/>
      <c r="H367" s="309" t="inlineStr"/>
    </row>
    <row r="368">
      <c r="A368" s="621" t="n">
        <v>366</v>
      </c>
      <c r="B368" s="309" t="n">
        <v>751.6614062051633</v>
      </c>
      <c r="C368" s="309" t="n">
        <v>751.6614062051633</v>
      </c>
      <c r="D368" s="309" t="inlineStr"/>
      <c r="E368" s="309" t="inlineStr"/>
      <c r="F368" s="309" t="inlineStr"/>
      <c r="G368" s="309" t="inlineStr"/>
      <c r="H368" s="309" t="inlineStr"/>
    </row>
    <row r="369">
      <c r="A369" s="621" t="n">
        <v>367</v>
      </c>
      <c r="B369" s="309" t="n">
        <v>854.7113951907662</v>
      </c>
      <c r="C369" s="309" t="n">
        <v>854.7113951907662</v>
      </c>
      <c r="D369" s="309" t="inlineStr"/>
      <c r="E369" s="309" t="inlineStr"/>
      <c r="F369" s="309" t="inlineStr"/>
      <c r="G369" s="309" t="inlineStr"/>
      <c r="H369" s="309" t="inlineStr"/>
    </row>
    <row r="370">
      <c r="A370" s="621" t="n">
        <v>368</v>
      </c>
      <c r="B370" s="309" t="n">
        <v>854.7113951907664</v>
      </c>
      <c r="C370" s="309" t="n">
        <v>854.7113951907664</v>
      </c>
      <c r="D370" s="309" t="inlineStr"/>
      <c r="E370" s="309" t="inlineStr"/>
      <c r="F370" s="309" t="inlineStr"/>
      <c r="G370" s="309" t="inlineStr"/>
      <c r="H370" s="309" t="inlineStr"/>
    </row>
    <row r="371">
      <c r="A371" s="621" t="n">
        <v>369</v>
      </c>
      <c r="B371" s="309" t="n">
        <v>774.7211470266852</v>
      </c>
      <c r="C371" s="309" t="n">
        <v>774.7211470266852</v>
      </c>
      <c r="D371" s="309" t="inlineStr"/>
      <c r="E371" s="309" t="inlineStr"/>
      <c r="F371" s="309" t="inlineStr"/>
      <c r="G371" s="309" t="inlineStr"/>
      <c r="H371" s="309" t="inlineStr"/>
    </row>
    <row r="372">
      <c r="A372" s="621" t="n">
        <v>370</v>
      </c>
      <c r="B372" s="309" t="n">
        <v>774.7211470266853</v>
      </c>
      <c r="C372" s="309" t="n">
        <v>774.7211470266853</v>
      </c>
      <c r="D372" s="309" t="inlineStr"/>
      <c r="E372" s="309" t="inlineStr"/>
      <c r="F372" s="309" t="inlineStr"/>
      <c r="G372" s="309" t="inlineStr"/>
      <c r="H372" s="309" t="inlineStr"/>
    </row>
    <row r="373">
      <c r="A373" s="621" t="n">
        <v>371</v>
      </c>
      <c r="B373" s="309" t="n">
        <v>767.2830208740904</v>
      </c>
      <c r="C373" s="309" t="n">
        <v>767.2830208740904</v>
      </c>
      <c r="D373" s="309" t="inlineStr"/>
      <c r="E373" s="309" t="inlineStr"/>
      <c r="F373" s="309" t="inlineStr"/>
      <c r="G373" s="309" t="inlineStr"/>
      <c r="H373" s="309" t="inlineStr"/>
    </row>
    <row r="374">
      <c r="A374" s="621" t="n">
        <v>372</v>
      </c>
      <c r="B374" s="309" t="n">
        <v>724.5631557224625</v>
      </c>
      <c r="C374" s="309" t="n">
        <v>724.5631557224625</v>
      </c>
      <c r="D374" s="309" t="inlineStr"/>
      <c r="E374" s="309" t="inlineStr"/>
      <c r="F374" s="309" t="inlineStr"/>
      <c r="G374" s="309" t="inlineStr"/>
      <c r="H374" s="309" t="inlineStr"/>
    </row>
    <row r="375">
      <c r="A375" s="621" t="n">
        <v>373</v>
      </c>
      <c r="B375" s="309" t="n">
        <v>735.2490347910017</v>
      </c>
      <c r="C375" s="309" t="n">
        <v>735.2490347910017</v>
      </c>
      <c r="D375" s="309" t="inlineStr"/>
      <c r="E375" s="309" t="inlineStr"/>
      <c r="F375" s="309" t="inlineStr"/>
      <c r="G375" s="309" t="inlineStr"/>
      <c r="H375" s="309" t="inlineStr"/>
    </row>
    <row r="376">
      <c r="A376" s="621" t="n">
        <v>374</v>
      </c>
      <c r="B376" s="309" t="n">
        <v>735.3295615545371</v>
      </c>
      <c r="C376" s="309" t="n">
        <v>735.3295615545371</v>
      </c>
      <c r="D376" s="309" t="inlineStr"/>
      <c r="E376" s="309" t="inlineStr"/>
      <c r="F376" s="309" t="inlineStr"/>
      <c r="G376" s="309" t="inlineStr"/>
      <c r="H376" s="309" t="inlineStr"/>
    </row>
    <row r="377">
      <c r="A377" s="621" t="n">
        <v>375</v>
      </c>
      <c r="B377" s="309" t="n">
        <v>735.3295615545369</v>
      </c>
      <c r="C377" s="309" t="n">
        <v>735.3295615545369</v>
      </c>
      <c r="D377" s="309" t="inlineStr"/>
      <c r="E377" s="309" t="inlineStr"/>
      <c r="F377" s="309" t="inlineStr"/>
      <c r="G377" s="309" t="inlineStr"/>
      <c r="H377" s="309" t="inlineStr"/>
    </row>
    <row r="378">
      <c r="A378" s="621" t="n">
        <v>376</v>
      </c>
      <c r="B378" s="309" t="n">
        <v>659.7156506561207</v>
      </c>
      <c r="C378" s="309" t="n">
        <v>659.7156506561207</v>
      </c>
      <c r="D378" s="309" t="inlineStr"/>
      <c r="E378" s="309" t="inlineStr"/>
      <c r="F378" s="309" t="inlineStr"/>
      <c r="G378" s="309" t="inlineStr"/>
      <c r="H378" s="309" t="inlineStr"/>
    </row>
    <row r="379">
      <c r="A379" s="621" t="n">
        <v>377</v>
      </c>
      <c r="B379" s="309" t="n">
        <v>659.7156506561208</v>
      </c>
      <c r="C379" s="309" t="n">
        <v>659.7156506561208</v>
      </c>
      <c r="D379" s="309" t="inlineStr"/>
      <c r="E379" s="309" t="inlineStr"/>
      <c r="F379" s="309" t="inlineStr"/>
      <c r="G379" s="309" t="inlineStr"/>
      <c r="H379" s="309" t="inlineStr"/>
    </row>
    <row r="380">
      <c r="A380" s="621" t="n">
        <v>378</v>
      </c>
      <c r="B380" s="309" t="n">
        <v>652.4308256265516</v>
      </c>
      <c r="C380" s="309" t="n">
        <v>652.4308256265516</v>
      </c>
      <c r="D380" s="309" t="inlineStr"/>
      <c r="E380" s="309" t="inlineStr"/>
      <c r="F380" s="309" t="inlineStr"/>
      <c r="G380" s="309" t="inlineStr"/>
      <c r="H380" s="309" t="inlineStr"/>
    </row>
    <row r="381">
      <c r="A381" s="621" t="n">
        <v>379</v>
      </c>
      <c r="B381" s="309" t="n">
        <v>589.894903818843</v>
      </c>
      <c r="C381" s="309" t="n">
        <v>589.894903818843</v>
      </c>
      <c r="D381" s="309" t="inlineStr"/>
      <c r="E381" s="309" t="inlineStr"/>
      <c r="F381" s="309" t="inlineStr"/>
      <c r="G381" s="309" t="inlineStr"/>
      <c r="H381" s="309" t="inlineStr"/>
    </row>
    <row r="382">
      <c r="A382" s="621" t="n">
        <v>380</v>
      </c>
      <c r="B382" s="309" t="n">
        <v>612.3593229624089</v>
      </c>
      <c r="C382" s="309" t="n">
        <v>612.3593229624089</v>
      </c>
      <c r="D382" s="309" t="inlineStr"/>
      <c r="E382" s="309" t="inlineStr"/>
      <c r="F382" s="309" t="inlineStr"/>
      <c r="G382" s="309" t="inlineStr"/>
      <c r="H382" s="309" t="inlineStr"/>
    </row>
    <row r="383">
      <c r="A383" s="621" t="n">
        <v>381</v>
      </c>
      <c r="B383" s="309" t="n">
        <v>615.9477279183079</v>
      </c>
      <c r="C383" s="309" t="n">
        <v>615.9477279183079</v>
      </c>
      <c r="D383" s="309" t="inlineStr"/>
      <c r="E383" s="309" t="inlineStr"/>
      <c r="F383" s="309" t="inlineStr"/>
      <c r="G383" s="309" t="inlineStr"/>
      <c r="H383" s="309" t="inlineStr"/>
    </row>
    <row r="384">
      <c r="A384" s="621" t="n">
        <v>382</v>
      </c>
      <c r="B384" s="309" t="n">
        <v>615.9477279183077</v>
      </c>
      <c r="C384" s="309" t="n">
        <v>615.9477279183077</v>
      </c>
      <c r="D384" s="309" t="inlineStr"/>
      <c r="E384" s="309" t="inlineStr"/>
      <c r="F384" s="309" t="inlineStr"/>
      <c r="G384" s="309" t="inlineStr"/>
      <c r="H384" s="309" t="inlineStr"/>
    </row>
    <row r="385">
      <c r="A385" s="621" t="n">
        <v>383</v>
      </c>
      <c r="B385" s="309" t="n">
        <v>787.2525836463169</v>
      </c>
      <c r="C385" s="309" t="n">
        <v>787.2525836463169</v>
      </c>
      <c r="D385" s="309" t="inlineStr"/>
      <c r="E385" s="309" t="inlineStr"/>
      <c r="F385" s="309" t="inlineStr"/>
      <c r="G385" s="309" t="inlineStr"/>
      <c r="H385" s="309" t="inlineStr"/>
    </row>
    <row r="386">
      <c r="A386" s="621" t="n">
        <v>384</v>
      </c>
      <c r="B386" s="309" t="n">
        <v>864.8683281865294</v>
      </c>
      <c r="C386" s="309" t="n">
        <v>864.8683281865294</v>
      </c>
      <c r="D386" s="309" t="inlineStr"/>
      <c r="E386" s="309" t="inlineStr"/>
      <c r="F386" s="309" t="inlineStr"/>
      <c r="G386" s="309" t="inlineStr"/>
      <c r="H386" s="309" t="inlineStr"/>
    </row>
    <row r="387">
      <c r="A387" s="621" t="n">
        <v>385</v>
      </c>
      <c r="B387" s="309" t="n">
        <v>836.5904822381084</v>
      </c>
      <c r="C387" s="309" t="n">
        <v>836.5904822381084</v>
      </c>
      <c r="D387" s="309" t="inlineStr"/>
      <c r="E387" s="309" t="inlineStr"/>
      <c r="F387" s="309" t="inlineStr"/>
      <c r="G387" s="309" t="inlineStr"/>
      <c r="H387" s="309" t="inlineStr"/>
    </row>
    <row r="388">
      <c r="A388" s="621" t="n">
        <v>386</v>
      </c>
      <c r="B388" s="309" t="n">
        <v>857.2885393843073</v>
      </c>
      <c r="C388" s="309" t="n">
        <v>857.2885393843073</v>
      </c>
      <c r="D388" s="309" t="inlineStr"/>
      <c r="E388" s="309" t="inlineStr"/>
      <c r="F388" s="309" t="inlineStr"/>
      <c r="G388" s="309" t="inlineStr"/>
      <c r="H388" s="309" t="inlineStr"/>
    </row>
    <row r="389">
      <c r="A389" s="621" t="n">
        <v>387</v>
      </c>
      <c r="B389" s="309" t="n">
        <v>844.670319555107</v>
      </c>
      <c r="C389" s="309" t="n">
        <v>844.670319555107</v>
      </c>
      <c r="D389" s="309" t="inlineStr"/>
      <c r="E389" s="309" t="inlineStr"/>
      <c r="F389" s="309" t="inlineStr"/>
      <c r="G389" s="309" t="inlineStr"/>
      <c r="H389" s="309" t="inlineStr"/>
    </row>
    <row r="390">
      <c r="A390" s="621" t="n">
        <v>388</v>
      </c>
      <c r="B390" s="309" t="n">
        <v>854.9782456906084</v>
      </c>
      <c r="C390" s="309" t="n">
        <v>854.9782456906084</v>
      </c>
      <c r="D390" s="309" t="inlineStr"/>
      <c r="E390" s="309" t="inlineStr"/>
      <c r="F390" s="309" t="inlineStr"/>
      <c r="G390" s="309" t="inlineStr"/>
      <c r="H390" s="309" t="inlineStr"/>
    </row>
    <row r="391">
      <c r="A391" s="621" t="n">
        <v>389</v>
      </c>
      <c r="B391" s="309" t="n">
        <v>850.9071371015655</v>
      </c>
      <c r="C391" s="309" t="n">
        <v>850.9071371015655</v>
      </c>
      <c r="D391" s="309" t="inlineStr"/>
      <c r="E391" s="309" t="inlineStr"/>
      <c r="F391" s="309" t="inlineStr"/>
      <c r="G391" s="309" t="inlineStr"/>
      <c r="H391" s="309" t="inlineStr"/>
    </row>
    <row r="392">
      <c r="A392" s="621" t="n">
        <v>390</v>
      </c>
      <c r="B392" s="309" t="n">
        <v>864.2934300236582</v>
      </c>
      <c r="C392" s="309" t="n">
        <v>864.2934300236582</v>
      </c>
      <c r="D392" s="309" t="inlineStr"/>
      <c r="E392" s="309" t="inlineStr"/>
      <c r="F392" s="309" t="inlineStr"/>
      <c r="G392" s="309" t="inlineStr"/>
      <c r="H392" s="309" t="inlineStr"/>
    </row>
    <row r="393">
      <c r="A393" s="621" t="n">
        <v>391</v>
      </c>
      <c r="B393" s="309" t="n">
        <v>857.5412706167533</v>
      </c>
      <c r="C393" s="309" t="n">
        <v>857.5412706167533</v>
      </c>
      <c r="D393" s="309" t="inlineStr"/>
      <c r="E393" s="309" t="inlineStr"/>
      <c r="F393" s="309" t="inlineStr"/>
      <c r="G393" s="309" t="inlineStr"/>
      <c r="H393" s="309" t="inlineStr"/>
    </row>
    <row r="394">
      <c r="A394" s="621" t="n">
        <v>392</v>
      </c>
      <c r="B394" s="309" t="n">
        <v>852.5287184093397</v>
      </c>
      <c r="C394" s="309" t="n">
        <v>852.5287184093397</v>
      </c>
      <c r="D394" s="309" t="inlineStr"/>
      <c r="E394" s="309" t="inlineStr"/>
      <c r="F394" s="309" t="inlineStr"/>
      <c r="G394" s="309" t="inlineStr"/>
      <c r="H394" s="309" t="inlineStr"/>
    </row>
    <row r="395">
      <c r="A395" s="621" t="n">
        <v>393</v>
      </c>
      <c r="B395" s="309" t="n">
        <v>862.5761258169724</v>
      </c>
      <c r="C395" s="309" t="n">
        <v>862.5761258169724</v>
      </c>
      <c r="D395" s="309" t="inlineStr"/>
      <c r="E395" s="309" t="inlineStr"/>
      <c r="F395" s="309" t="inlineStr"/>
      <c r="G395" s="309" t="inlineStr"/>
      <c r="H395" s="309" t="inlineStr"/>
    </row>
    <row r="396">
      <c r="A396" s="621" t="n">
        <v>394</v>
      </c>
      <c r="B396" s="309" t="n">
        <v>847.4357817628063</v>
      </c>
      <c r="C396" s="309" t="n">
        <v>847.4357817628063</v>
      </c>
      <c r="D396" s="309" t="inlineStr"/>
      <c r="E396" s="309" t="inlineStr"/>
      <c r="F396" s="309" t="inlineStr"/>
      <c r="G396" s="309" t="inlineStr"/>
      <c r="H396" s="309" t="inlineStr"/>
    </row>
    <row r="397">
      <c r="A397" s="621" t="n">
        <v>395</v>
      </c>
      <c r="B397" s="309" t="n">
        <v>816.8763652093928</v>
      </c>
      <c r="C397" s="309" t="n">
        <v>816.8763652093928</v>
      </c>
      <c r="D397" s="309" t="inlineStr"/>
      <c r="E397" s="309" t="inlineStr"/>
      <c r="F397" s="309" t="inlineStr"/>
      <c r="G397" s="309" t="inlineStr"/>
      <c r="H397" s="309" t="inlineStr"/>
    </row>
    <row r="398">
      <c r="A398" s="621" t="n">
        <v>396</v>
      </c>
      <c r="B398" s="309" t="n">
        <v>779.0696939885831</v>
      </c>
      <c r="C398" s="309" t="n">
        <v>779.0696939885831</v>
      </c>
      <c r="D398" s="309" t="inlineStr"/>
      <c r="E398" s="309" t="inlineStr"/>
      <c r="F398" s="309" t="inlineStr"/>
      <c r="G398" s="309" t="inlineStr"/>
      <c r="H398" s="309" t="inlineStr"/>
    </row>
    <row r="399">
      <c r="A399" s="621" t="n">
        <v>397</v>
      </c>
      <c r="B399" s="309" t="n">
        <v>802.059832633077</v>
      </c>
      <c r="C399" s="309" t="n">
        <v>802.059832633077</v>
      </c>
      <c r="D399" s="309" t="inlineStr"/>
      <c r="E399" s="309" t="inlineStr"/>
      <c r="F399" s="309" t="inlineStr"/>
      <c r="G399" s="309" t="inlineStr"/>
      <c r="H399" s="309" t="inlineStr"/>
    </row>
    <row r="400">
      <c r="A400" s="621" t="n">
        <v>398</v>
      </c>
      <c r="B400" s="309" t="n">
        <v>777.3449165422023</v>
      </c>
      <c r="C400" s="309" t="n">
        <v>777.3449165422023</v>
      </c>
      <c r="D400" s="309" t="inlineStr"/>
      <c r="E400" s="309" t="inlineStr"/>
      <c r="F400" s="309" t="inlineStr"/>
      <c r="G400" s="309" t="inlineStr"/>
      <c r="H400" s="309" t="inlineStr"/>
    </row>
    <row r="401">
      <c r="A401" s="621" t="n">
        <v>399</v>
      </c>
      <c r="B401" s="309" t="n">
        <v>779.9127768671447</v>
      </c>
      <c r="C401" s="309" t="n">
        <v>779.9127768671447</v>
      </c>
      <c r="D401" s="309" t="inlineStr"/>
      <c r="E401" s="309" t="inlineStr"/>
      <c r="F401" s="309" t="inlineStr"/>
      <c r="G401" s="309" t="inlineStr"/>
      <c r="H401" s="309" t="inlineStr"/>
    </row>
    <row r="402">
      <c r="A402" s="621" t="n">
        <v>400</v>
      </c>
      <c r="B402" s="309" t="n">
        <v>802.0175502101223</v>
      </c>
      <c r="C402" s="309" t="n">
        <v>802.0175502101223</v>
      </c>
      <c r="D402" s="309" t="inlineStr"/>
      <c r="E402" s="309" t="inlineStr"/>
      <c r="F402" s="309" t="inlineStr"/>
      <c r="G402" s="309" t="inlineStr"/>
      <c r="H402" s="309" t="inlineStr"/>
    </row>
    <row r="403">
      <c r="A403" s="621" t="n">
        <v>401</v>
      </c>
      <c r="B403" s="309" t="n">
        <v>656.7320283280828</v>
      </c>
      <c r="C403" s="309" t="n">
        <v>656.7320283280828</v>
      </c>
      <c r="D403" s="309" t="inlineStr"/>
      <c r="E403" s="309" t="inlineStr"/>
      <c r="F403" s="309" t="inlineStr"/>
      <c r="G403" s="309" t="inlineStr"/>
      <c r="H403" s="309" t="inlineStr"/>
    </row>
    <row r="404">
      <c r="A404" s="621" t="n">
        <v>402</v>
      </c>
      <c r="B404" s="309" t="n">
        <v>909.3266349215339</v>
      </c>
      <c r="C404" s="309" t="n">
        <v>909.3266349215339</v>
      </c>
      <c r="D404" s="309" t="inlineStr"/>
      <c r="E404" s="309" t="inlineStr"/>
      <c r="F404" s="309" t="inlineStr"/>
      <c r="G404" s="309" t="inlineStr"/>
      <c r="H404" s="309" t="inlineStr"/>
    </row>
    <row r="405">
      <c r="A405" s="621" t="n">
        <v>403</v>
      </c>
      <c r="B405" s="309" t="n">
        <v>876.9517582004898</v>
      </c>
      <c r="C405" s="309" t="n">
        <v>876.9517582004898</v>
      </c>
      <c r="D405" s="309" t="inlineStr"/>
      <c r="E405" s="309" t="inlineStr"/>
      <c r="F405" s="309" t="inlineStr"/>
      <c r="G405" s="309" t="inlineStr"/>
      <c r="H405" s="309" t="inlineStr"/>
    </row>
    <row r="406">
      <c r="A406" s="621" t="n">
        <v>404</v>
      </c>
      <c r="B406" s="309" t="n">
        <v>609.9281072110603</v>
      </c>
      <c r="C406" s="309" t="n">
        <v>609.9281072110603</v>
      </c>
      <c r="D406" s="309" t="inlineStr"/>
      <c r="E406" s="309" t="inlineStr"/>
      <c r="F406" s="309" t="inlineStr"/>
      <c r="G406" s="309" t="inlineStr"/>
      <c r="H406" s="309" t="inlineStr"/>
    </row>
    <row r="407">
      <c r="A407" s="621" t="n">
        <v>405</v>
      </c>
      <c r="B407" s="309" t="n">
        <v>889.6867902068224</v>
      </c>
      <c r="C407" s="309" t="n">
        <v>889.6867902068224</v>
      </c>
      <c r="D407" s="309" t="inlineStr"/>
      <c r="E407" s="309" t="inlineStr"/>
      <c r="F407" s="309" t="inlineStr"/>
      <c r="G407" s="309" t="inlineStr"/>
      <c r="H407" s="309" t="inlineStr"/>
    </row>
    <row r="408">
      <c r="A408" s="621" t="n">
        <v>406</v>
      </c>
      <c r="B408" s="309" t="n">
        <v>857.7000760957708</v>
      </c>
      <c r="C408" s="309" t="n">
        <v>857.7000760957708</v>
      </c>
      <c r="D408" s="309" t="inlineStr"/>
      <c r="E408" s="309" t="inlineStr"/>
      <c r="F408" s="309" t="inlineStr"/>
      <c r="G408" s="309" t="inlineStr"/>
      <c r="H408" s="309" t="inlineStr"/>
    </row>
    <row r="409">
      <c r="A409" s="621" t="n">
        <v>407</v>
      </c>
      <c r="B409" s="309" t="n">
        <v>460</v>
      </c>
      <c r="C409" s="309" t="n">
        <v>460</v>
      </c>
      <c r="D409" s="309" t="inlineStr"/>
      <c r="E409" s="309" t="inlineStr"/>
      <c r="F409" s="309" t="inlineStr"/>
      <c r="G409" s="309" t="inlineStr"/>
      <c r="H409" s="309" t="inlineStr"/>
    </row>
    <row r="410">
      <c r="A410" s="621" t="n">
        <v>408</v>
      </c>
      <c r="B410" s="309" t="n">
        <v>512</v>
      </c>
      <c r="C410" s="309" t="n">
        <v>512</v>
      </c>
      <c r="D410" s="309" t="inlineStr"/>
      <c r="E410" s="309" t="inlineStr"/>
      <c r="F410" s="309" t="inlineStr"/>
      <c r="G410" s="309" t="inlineStr"/>
      <c r="H410" s="309" t="inlineStr"/>
    </row>
    <row r="411">
      <c r="A411" s="621" t="n">
        <v>409</v>
      </c>
      <c r="B411" s="309" t="n">
        <v>687</v>
      </c>
      <c r="C411" s="309" t="n">
        <v>687</v>
      </c>
      <c r="D411" s="309" t="inlineStr"/>
      <c r="E411" s="309" t="inlineStr"/>
      <c r="F411" s="309" t="inlineStr"/>
      <c r="G411" s="309" t="inlineStr"/>
      <c r="H411" s="309" t="inlineStr"/>
    </row>
    <row r="412">
      <c r="A412" s="621" t="n">
        <v>410</v>
      </c>
      <c r="B412" s="309" t="n">
        <v>575</v>
      </c>
      <c r="C412" s="309" t="n">
        <v>575</v>
      </c>
      <c r="D412" s="309" t="inlineStr"/>
      <c r="E412" s="309" t="inlineStr"/>
      <c r="F412" s="309" t="inlineStr"/>
      <c r="G412" s="309" t="inlineStr"/>
      <c r="H412" s="309" t="inlineStr"/>
    </row>
    <row r="413">
      <c r="A413" s="621" t="n">
        <v>411</v>
      </c>
      <c r="B413" s="309" t="n">
        <v>827</v>
      </c>
      <c r="C413" s="309" t="n">
        <v>827</v>
      </c>
      <c r="D413" s="309" t="inlineStr"/>
      <c r="E413" s="309" t="inlineStr"/>
      <c r="F413" s="309" t="inlineStr"/>
      <c r="G413" s="309" t="inlineStr"/>
      <c r="H413" s="309" t="inlineStr"/>
    </row>
    <row r="414">
      <c r="A414" s="621" t="n">
        <v>412</v>
      </c>
      <c r="B414" s="309" t="n">
        <v>1133</v>
      </c>
      <c r="C414" s="309" t="n">
        <v>1133</v>
      </c>
      <c r="D414" s="309" t="inlineStr"/>
      <c r="E414" s="309" t="inlineStr"/>
      <c r="F414" s="309" t="inlineStr"/>
      <c r="G414" s="309" t="inlineStr"/>
      <c r="H414" s="309" t="inlineStr"/>
    </row>
    <row r="415">
      <c r="A415" s="621" t="n">
        <v>413</v>
      </c>
      <c r="B415" s="309" t="n">
        <v>1410</v>
      </c>
      <c r="C415" s="309" t="n">
        <v>1410</v>
      </c>
      <c r="D415" s="309" t="inlineStr"/>
      <c r="E415" s="309" t="inlineStr"/>
      <c r="F415" s="309" t="inlineStr"/>
      <c r="G415" s="309" t="inlineStr"/>
      <c r="H415" s="309" t="inlineStr"/>
    </row>
    <row r="416">
      <c r="A416" s="621" t="n">
        <v>414</v>
      </c>
      <c r="B416" s="309" t="n">
        <v>1373</v>
      </c>
      <c r="C416" s="309" t="n">
        <v>1373</v>
      </c>
      <c r="D416" s="309" t="inlineStr"/>
      <c r="E416" s="309" t="inlineStr"/>
      <c r="F416" s="309" t="inlineStr"/>
      <c r="G416" s="309" t="inlineStr"/>
      <c r="H416" s="309" t="inlineStr"/>
    </row>
    <row r="417">
      <c r="A417" s="621" t="n">
        <v>415</v>
      </c>
      <c r="B417" s="309" t="n">
        <v>1302</v>
      </c>
      <c r="C417" s="309" t="n">
        <v>1302</v>
      </c>
      <c r="D417" s="309" t="inlineStr"/>
      <c r="E417" s="309" t="inlineStr"/>
      <c r="F417" s="309" t="inlineStr"/>
      <c r="G417" s="309" t="inlineStr"/>
      <c r="H417" s="309" t="inlineStr"/>
    </row>
    <row r="418">
      <c r="A418" s="621" t="n">
        <v>416</v>
      </c>
      <c r="B418" s="309" t="n">
        <v>1154</v>
      </c>
      <c r="C418" s="309" t="n">
        <v>1154</v>
      </c>
      <c r="D418" s="309" t="inlineStr"/>
      <c r="E418" s="309" t="inlineStr"/>
      <c r="F418" s="309" t="inlineStr"/>
      <c r="G418" s="309" t="inlineStr"/>
      <c r="H418" s="309" t="inlineStr"/>
    </row>
    <row r="419">
      <c r="A419" s="621" t="n">
        <v>417</v>
      </c>
      <c r="B419" s="309" t="n">
        <v>1081</v>
      </c>
      <c r="C419" s="309" t="n">
        <v>1081</v>
      </c>
      <c r="D419" s="309" t="inlineStr"/>
      <c r="E419" s="309" t="inlineStr"/>
      <c r="F419" s="309" t="inlineStr"/>
      <c r="G419" s="309" t="inlineStr"/>
      <c r="H419" s="309" t="inlineStr"/>
    </row>
    <row r="420">
      <c r="A420" s="621" t="n">
        <v>418</v>
      </c>
      <c r="B420" s="309" t="n">
        <v>989</v>
      </c>
      <c r="C420" s="309" t="n">
        <v>989</v>
      </c>
      <c r="D420" s="309" t="inlineStr"/>
      <c r="E420" s="309" t="inlineStr"/>
      <c r="F420" s="309" t="inlineStr"/>
      <c r="G420" s="309" t="inlineStr"/>
      <c r="H420" s="309" t="inlineStr"/>
    </row>
    <row r="421">
      <c r="A421" s="621" t="n">
        <v>419</v>
      </c>
      <c r="B421" s="309" t="n">
        <v>946</v>
      </c>
      <c r="C421" s="309" t="n">
        <v>946</v>
      </c>
      <c r="D421" s="309" t="inlineStr"/>
      <c r="E421" s="309" t="inlineStr"/>
      <c r="F421" s="309" t="inlineStr"/>
      <c r="G421" s="309" t="inlineStr"/>
      <c r="H421" s="309" t="inlineStr"/>
    </row>
    <row r="422">
      <c r="A422" s="621" t="n">
        <v>420</v>
      </c>
      <c r="B422" s="309" t="n">
        <v>861</v>
      </c>
      <c r="C422" s="309" t="n">
        <v>861</v>
      </c>
      <c r="D422" s="309" t="inlineStr"/>
      <c r="E422" s="309" t="inlineStr"/>
      <c r="F422" s="309" t="inlineStr"/>
      <c r="G422" s="309" t="inlineStr"/>
      <c r="H422" s="309" t="inlineStr"/>
    </row>
    <row r="423">
      <c r="A423" s="621" t="n">
        <v>421</v>
      </c>
      <c r="B423" s="309" t="n">
        <v>1126.2</v>
      </c>
      <c r="C423" s="309" t="n">
        <v>1126.2</v>
      </c>
      <c r="D423" s="309" t="inlineStr"/>
      <c r="E423" s="309" t="inlineStr"/>
      <c r="F423" s="309" t="inlineStr"/>
      <c r="G423" s="309" t="inlineStr"/>
      <c r="H423" s="309" t="inlineStr"/>
    </row>
    <row r="424">
      <c r="A424" s="621" t="n">
        <v>422</v>
      </c>
      <c r="B424" s="309" t="n">
        <v>1031.3</v>
      </c>
      <c r="C424" s="309" t="n">
        <v>1031.3</v>
      </c>
      <c r="D424" s="309" t="inlineStr"/>
      <c r="E424" s="309" t="inlineStr"/>
      <c r="F424" s="309" t="inlineStr"/>
      <c r="G424" s="309" t="inlineStr"/>
      <c r="H424" s="309" t="inlineStr"/>
    </row>
    <row r="425">
      <c r="A425" s="621" t="n">
        <v>423</v>
      </c>
      <c r="B425" s="309" t="n">
        <v>776.1</v>
      </c>
      <c r="C425" s="309" t="n">
        <v>776.1</v>
      </c>
      <c r="D425" s="309" t="inlineStr"/>
      <c r="E425" s="309" t="inlineStr"/>
      <c r="F425" s="309" t="inlineStr"/>
      <c r="G425" s="309" t="inlineStr"/>
      <c r="H425" s="309" t="inlineStr"/>
    </row>
    <row r="426">
      <c r="A426" s="621" t="n">
        <v>424</v>
      </c>
      <c r="B426" s="309" t="n">
        <v>896.2408066224224</v>
      </c>
      <c r="C426" s="309" t="n">
        <v>896.2408066224224</v>
      </c>
      <c r="D426" s="309" t="inlineStr"/>
      <c r="E426" s="309" t="inlineStr"/>
      <c r="F426" s="309" t="inlineStr"/>
      <c r="G426" s="309" t="inlineStr"/>
      <c r="H426" s="309" t="inlineStr"/>
    </row>
    <row r="427">
      <c r="A427" s="621" t="n">
        <v>425</v>
      </c>
      <c r="B427" s="309" t="n">
        <v>891.3634672281831</v>
      </c>
      <c r="C427" s="309" t="n">
        <v>891.3634672281831</v>
      </c>
      <c r="D427" s="309" t="inlineStr"/>
      <c r="E427" s="309" t="inlineStr"/>
      <c r="F427" s="309" t="inlineStr"/>
      <c r="G427" s="309" t="inlineStr"/>
      <c r="H427" s="309" t="inlineStr"/>
    </row>
    <row r="428">
      <c r="A428" s="621" t="n">
        <v>426</v>
      </c>
      <c r="B428" s="309" t="n">
        <v>914.853693815003</v>
      </c>
      <c r="C428" s="309" t="n">
        <v>914.853693815003</v>
      </c>
      <c r="D428" s="309" t="inlineStr"/>
      <c r="E428" s="309" t="inlineStr"/>
      <c r="F428" s="309" t="inlineStr"/>
      <c r="G428" s="309" t="inlineStr"/>
      <c r="H428" s="309" t="inlineStr"/>
    </row>
    <row r="429">
      <c r="A429" s="621" t="n">
        <v>427</v>
      </c>
      <c r="B429" s="309" t="n">
        <v>918.6540658014774</v>
      </c>
      <c r="C429" s="309" t="n">
        <v>918.6540658014774</v>
      </c>
      <c r="D429" s="309" t="inlineStr"/>
      <c r="E429" s="309" t="inlineStr"/>
      <c r="F429" s="309" t="inlineStr"/>
      <c r="G429" s="309" t="inlineStr"/>
      <c r="H429" s="309" t="inlineStr"/>
    </row>
    <row r="430">
      <c r="A430" s="621" t="n">
        <v>428</v>
      </c>
      <c r="B430" s="309" t="n">
        <v>908.8894746291294</v>
      </c>
      <c r="C430" s="309" t="n">
        <v>908.8894746291294</v>
      </c>
      <c r="D430" s="309" t="inlineStr"/>
      <c r="E430" s="309" t="inlineStr"/>
      <c r="F430" s="309" t="inlineStr"/>
      <c r="G430" s="309" t="inlineStr"/>
      <c r="H430" s="309" t="inlineStr"/>
    </row>
    <row r="431">
      <c r="A431" s="621" t="n">
        <v>429</v>
      </c>
      <c r="B431" s="309" t="n">
        <v>914.647688143913</v>
      </c>
      <c r="C431" s="309" t="n">
        <v>914.647688143913</v>
      </c>
      <c r="D431" s="309" t="inlineStr"/>
      <c r="E431" s="309" t="inlineStr"/>
      <c r="F431" s="309" t="inlineStr"/>
      <c r="G431" s="309" t="inlineStr"/>
      <c r="H431" s="309" t="inlineStr"/>
    </row>
    <row r="432">
      <c r="A432" s="621" t="n">
        <v>430</v>
      </c>
      <c r="B432" s="309" t="n">
        <v>951.0373542654966</v>
      </c>
      <c r="C432" s="309" t="n">
        <v>951.0373542654966</v>
      </c>
      <c r="D432" s="309" t="inlineStr"/>
      <c r="E432" s="309" t="inlineStr"/>
      <c r="F432" s="309" t="inlineStr"/>
      <c r="G432" s="309" t="inlineStr"/>
      <c r="H432" s="309" t="inlineStr"/>
    </row>
    <row r="433">
      <c r="A433" s="621" t="n">
        <v>431</v>
      </c>
      <c r="B433" s="309" t="n">
        <v>924.8802741927987</v>
      </c>
      <c r="C433" s="309" t="n">
        <v>924.8802741927987</v>
      </c>
      <c r="D433" s="309" t="inlineStr"/>
      <c r="E433" s="309" t="inlineStr"/>
      <c r="F433" s="309" t="inlineStr"/>
      <c r="G433" s="309" t="inlineStr"/>
      <c r="H433" s="309" t="inlineStr"/>
    </row>
    <row r="434">
      <c r="A434" s="621" t="n">
        <v>432</v>
      </c>
      <c r="B434" s="309" t="n">
        <v>904.158067047288</v>
      </c>
      <c r="C434" s="309" t="n">
        <v>904.158067047288</v>
      </c>
      <c r="D434" s="309" t="inlineStr"/>
      <c r="E434" s="309" t="inlineStr"/>
      <c r="F434" s="309" t="inlineStr"/>
      <c r="G434" s="309" t="inlineStr"/>
      <c r="H434" s="309" t="inlineStr"/>
    </row>
    <row r="435">
      <c r="A435" s="621" t="n">
        <v>433</v>
      </c>
      <c r="B435" s="309" t="n">
        <v>899.6642746314973</v>
      </c>
      <c r="C435" s="309" t="n">
        <v>899.6642746314973</v>
      </c>
      <c r="D435" s="309" t="inlineStr"/>
      <c r="E435" s="309" t="inlineStr"/>
      <c r="F435" s="309" t="inlineStr"/>
      <c r="G435" s="309" t="inlineStr"/>
      <c r="H435" s="309" t="inlineStr"/>
    </row>
    <row r="436">
      <c r="A436" s="621" t="n">
        <v>434</v>
      </c>
      <c r="B436" s="309" t="n">
        <v>853.0815850893256</v>
      </c>
      <c r="C436" s="309" t="n">
        <v>853.0815850893256</v>
      </c>
      <c r="D436" s="309" t="inlineStr"/>
      <c r="E436" s="309" t="inlineStr"/>
      <c r="F436" s="309" t="inlineStr"/>
      <c r="G436" s="309" t="inlineStr"/>
      <c r="H436" s="309" t="inlineStr"/>
    </row>
    <row r="437">
      <c r="A437" s="621" t="n">
        <v>435</v>
      </c>
      <c r="B437" s="309" t="n">
        <v>805.7531734815486</v>
      </c>
      <c r="C437" s="309" t="n">
        <v>805.7531734815486</v>
      </c>
      <c r="D437" s="309" t="inlineStr"/>
      <c r="E437" s="309" t="inlineStr"/>
      <c r="F437" s="309" t="inlineStr"/>
      <c r="G437" s="309" t="inlineStr"/>
      <c r="H437" s="309" t="inlineStr"/>
    </row>
    <row r="438">
      <c r="A438" s="621" t="n">
        <v>436</v>
      </c>
      <c r="B438" s="309" t="n">
        <v>823.8427380025638</v>
      </c>
      <c r="C438" s="309" t="n">
        <v>823.8427380025638</v>
      </c>
      <c r="D438" s="309" t="inlineStr"/>
      <c r="E438" s="309" t="inlineStr"/>
      <c r="F438" s="309" t="inlineStr"/>
      <c r="G438" s="309" t="inlineStr"/>
      <c r="H438" s="309" t="inlineStr"/>
    </row>
    <row r="439">
      <c r="A439" s="621" t="n">
        <v>437</v>
      </c>
      <c r="B439" s="309" t="n">
        <v>1210</v>
      </c>
      <c r="C439" s="309" t="n">
        <v>1210</v>
      </c>
      <c r="D439" s="309" t="inlineStr"/>
      <c r="E439" s="309" t="inlineStr"/>
      <c r="F439" s="309" t="inlineStr"/>
      <c r="G439" s="309" t="inlineStr"/>
      <c r="H439" s="309" t="inlineStr"/>
    </row>
    <row r="440">
      <c r="A440" s="621" t="n">
        <v>438</v>
      </c>
      <c r="B440" s="309" t="n">
        <v>1185</v>
      </c>
      <c r="C440" s="309" t="n">
        <v>1185</v>
      </c>
      <c r="D440" s="309" t="inlineStr"/>
      <c r="E440" s="309" t="inlineStr"/>
      <c r="F440" s="309" t="inlineStr"/>
      <c r="G440" s="309" t="inlineStr"/>
      <c r="H440" s="309" t="inlineStr"/>
    </row>
    <row r="441">
      <c r="A441" s="621" t="n">
        <v>439</v>
      </c>
      <c r="B441" s="309" t="n">
        <v>1180</v>
      </c>
      <c r="C441" s="309" t="n">
        <v>1180</v>
      </c>
      <c r="D441" s="309" t="inlineStr"/>
      <c r="E441" s="309" t="inlineStr"/>
      <c r="F441" s="309" t="inlineStr"/>
      <c r="G441" s="309" t="inlineStr"/>
      <c r="H441" s="309" t="inlineStr"/>
    </row>
    <row r="442">
      <c r="A442" s="621" t="n">
        <v>440</v>
      </c>
      <c r="B442" s="309" t="n">
        <v>1161</v>
      </c>
      <c r="C442" s="309" t="n">
        <v>1161</v>
      </c>
      <c r="D442" s="309" t="inlineStr"/>
      <c r="E442" s="309" t="inlineStr"/>
      <c r="F442" s="309" t="inlineStr"/>
      <c r="G442" s="309" t="inlineStr"/>
      <c r="H442" s="309" t="inlineStr"/>
    </row>
    <row r="443">
      <c r="A443" s="621" t="n">
        <v>441</v>
      </c>
      <c r="B443" s="309" t="n">
        <v>1099</v>
      </c>
      <c r="C443" s="309" t="n">
        <v>1099</v>
      </c>
      <c r="D443" s="309" t="inlineStr"/>
      <c r="E443" s="309" t="inlineStr"/>
      <c r="F443" s="309" t="inlineStr"/>
      <c r="G443" s="309" t="inlineStr"/>
      <c r="H443" s="309" t="inlineStr"/>
    </row>
    <row r="444">
      <c r="A444" s="621" t="n">
        <v>442</v>
      </c>
      <c r="B444" s="309" t="n">
        <v>950</v>
      </c>
      <c r="C444" s="309" t="n">
        <v>950</v>
      </c>
      <c r="D444" s="309" t="inlineStr"/>
      <c r="E444" s="309" t="inlineStr"/>
      <c r="F444" s="309" t="inlineStr"/>
      <c r="G444" s="309" t="inlineStr"/>
      <c r="H444" s="309" t="inlineStr"/>
    </row>
    <row r="445">
      <c r="A445" s="621" t="n">
        <v>443</v>
      </c>
      <c r="B445" s="309" t="n">
        <v>911</v>
      </c>
      <c r="C445" s="309" t="n">
        <v>911</v>
      </c>
      <c r="D445" s="309" t="inlineStr"/>
      <c r="E445" s="309" t="inlineStr"/>
      <c r="F445" s="309" t="inlineStr"/>
      <c r="G445" s="309" t="inlineStr"/>
      <c r="H445" s="309" t="inlineStr"/>
    </row>
    <row r="446">
      <c r="A446" s="621" t="n">
        <v>444</v>
      </c>
      <c r="B446" s="309" t="n">
        <v>794</v>
      </c>
      <c r="C446" s="309" t="n">
        <v>794</v>
      </c>
      <c r="D446" s="309" t="inlineStr"/>
      <c r="E446" s="309" t="inlineStr"/>
      <c r="F446" s="309" t="inlineStr"/>
      <c r="G446" s="309" t="inlineStr"/>
      <c r="H446" s="309" t="inlineStr"/>
    </row>
    <row r="447">
      <c r="A447" s="621" t="n">
        <v>445</v>
      </c>
      <c r="B447" s="309" t="n">
        <v>731</v>
      </c>
      <c r="C447" s="309" t="n">
        <v>731</v>
      </c>
      <c r="D447" s="309" t="inlineStr"/>
      <c r="E447" s="309" t="inlineStr"/>
      <c r="F447" s="309" t="inlineStr"/>
      <c r="G447" s="309" t="inlineStr"/>
      <c r="H447" s="309" t="inlineStr"/>
    </row>
    <row r="448">
      <c r="A448" s="621" t="n">
        <v>446</v>
      </c>
      <c r="B448" s="309" t="n">
        <v>647</v>
      </c>
      <c r="C448" s="309" t="n">
        <v>647</v>
      </c>
      <c r="D448" s="309" t="inlineStr"/>
      <c r="E448" s="309" t="inlineStr"/>
      <c r="F448" s="309" t="inlineStr"/>
      <c r="G448" s="309" t="inlineStr"/>
      <c r="H448" s="309" t="inlineStr"/>
    </row>
    <row r="449">
      <c r="A449" s="621" t="n">
        <v>447</v>
      </c>
      <c r="B449" s="309" t="n">
        <v>592</v>
      </c>
      <c r="C449" s="309" t="n">
        <v>592</v>
      </c>
      <c r="D449" s="309" t="inlineStr"/>
      <c r="E449" s="309" t="inlineStr"/>
      <c r="F449" s="309" t="inlineStr"/>
      <c r="G449" s="309" t="inlineStr"/>
      <c r="H449" s="309" t="inlineStr"/>
    </row>
    <row r="450">
      <c r="A450" s="621" t="n">
        <v>448</v>
      </c>
      <c r="B450" s="309" t="n">
        <v>1140</v>
      </c>
      <c r="C450" s="309" t="n">
        <v>1140</v>
      </c>
      <c r="D450" s="309" t="inlineStr"/>
      <c r="E450" s="309" t="inlineStr"/>
      <c r="F450" s="309" t="inlineStr"/>
      <c r="G450" s="309" t="inlineStr"/>
      <c r="H450" s="309" t="inlineStr"/>
    </row>
    <row r="451">
      <c r="A451" s="621" t="n">
        <v>449</v>
      </c>
      <c r="B451" s="309" t="n">
        <v>1039.376107619656</v>
      </c>
      <c r="C451" s="309" t="n">
        <v>1039.376107619656</v>
      </c>
      <c r="D451" s="309" t="inlineStr"/>
      <c r="E451" s="309" t="inlineStr"/>
      <c r="F451" s="309" t="inlineStr"/>
      <c r="G451" s="309" t="inlineStr"/>
      <c r="H451" s="309" t="inlineStr"/>
    </row>
    <row r="452">
      <c r="A452" s="621" t="n">
        <v>450</v>
      </c>
      <c r="B452" s="309" t="n">
        <v>760</v>
      </c>
      <c r="C452" s="309" t="n">
        <v>760</v>
      </c>
      <c r="D452" s="309" t="inlineStr"/>
      <c r="E452" s="309" t="inlineStr"/>
      <c r="F452" s="309" t="inlineStr"/>
      <c r="G452" s="309" t="inlineStr"/>
      <c r="H452" s="309" t="inlineStr"/>
    </row>
    <row r="453">
      <c r="A453" s="621" t="n">
        <v>451</v>
      </c>
      <c r="B453" s="309" t="n">
        <v>780</v>
      </c>
      <c r="C453" s="309" t="n">
        <v>780</v>
      </c>
      <c r="D453" s="309" t="inlineStr"/>
      <c r="E453" s="309" t="inlineStr"/>
      <c r="F453" s="309" t="inlineStr"/>
      <c r="G453" s="309" t="inlineStr"/>
      <c r="H453" s="309" t="inlineStr"/>
    </row>
    <row r="454">
      <c r="A454" s="621" t="n">
        <v>452</v>
      </c>
      <c r="B454" s="309" t="n">
        <v>780</v>
      </c>
      <c r="C454" s="309" t="n">
        <v>780</v>
      </c>
      <c r="D454" s="309" t="inlineStr"/>
      <c r="E454" s="309" t="inlineStr"/>
      <c r="F454" s="309" t="inlineStr"/>
      <c r="G454" s="309" t="inlineStr"/>
      <c r="H454" s="309" t="inlineStr"/>
    </row>
    <row r="455">
      <c r="A455" s="621" t="n">
        <v>453</v>
      </c>
      <c r="B455" s="309" t="n">
        <v>812</v>
      </c>
      <c r="C455" s="309" t="n">
        <v>812</v>
      </c>
      <c r="D455" s="309" t="inlineStr"/>
      <c r="E455" s="309" t="inlineStr"/>
      <c r="F455" s="309" t="inlineStr"/>
      <c r="G455" s="309" t="inlineStr"/>
      <c r="H455" s="309" t="inlineStr"/>
    </row>
    <row r="456">
      <c r="A456" s="621" t="n">
        <v>454</v>
      </c>
      <c r="B456" s="309" t="n">
        <v>779.1269465843977</v>
      </c>
      <c r="C456" s="309" t="n">
        <v>779.1269465843977</v>
      </c>
      <c r="D456" s="309" t="inlineStr"/>
      <c r="E456" s="309" t="inlineStr"/>
      <c r="F456" s="309" t="inlineStr"/>
      <c r="G456" s="309" t="inlineStr"/>
      <c r="H456" s="309" t="inlineStr"/>
    </row>
    <row r="457">
      <c r="A457" s="621" t="n">
        <v>455</v>
      </c>
      <c r="B457" s="309" t="n">
        <v>834.2998201685022</v>
      </c>
      <c r="C457" s="309" t="n">
        <v>834.2998201685022</v>
      </c>
      <c r="D457" s="309" t="inlineStr"/>
      <c r="E457" s="309" t="inlineStr"/>
      <c r="F457" s="309" t="inlineStr"/>
      <c r="G457" s="309" t="inlineStr"/>
      <c r="H457" s="309" t="inlineStr"/>
    </row>
    <row r="458">
      <c r="A458" s="621" t="n">
        <v>456</v>
      </c>
      <c r="B458" s="309" t="n">
        <v>1125</v>
      </c>
      <c r="C458" s="309" t="n">
        <v>1125</v>
      </c>
      <c r="D458" s="309" t="inlineStr"/>
      <c r="E458" s="309" t="inlineStr"/>
      <c r="F458" s="309" t="inlineStr"/>
      <c r="G458" s="309" t="inlineStr"/>
      <c r="H458" s="309" t="inlineStr"/>
    </row>
    <row r="459">
      <c r="A459" s="621" t="n">
        <v>457</v>
      </c>
      <c r="B459" s="309" t="n">
        <v>1190.7</v>
      </c>
      <c r="C459" s="309" t="n">
        <v>1190.7</v>
      </c>
      <c r="D459" s="309" t="inlineStr"/>
      <c r="E459" s="309" t="inlineStr"/>
      <c r="F459" s="309" t="inlineStr"/>
      <c r="G459" s="309" t="inlineStr"/>
      <c r="H459" s="309" t="inlineStr"/>
    </row>
    <row r="460">
      <c r="A460" s="621" t="n">
        <v>458</v>
      </c>
      <c r="B460" s="309" t="n">
        <v>1040.7</v>
      </c>
      <c r="C460" s="309" t="n">
        <v>1040.7</v>
      </c>
      <c r="D460" s="309" t="inlineStr"/>
      <c r="E460" s="309" t="inlineStr"/>
      <c r="F460" s="309" t="inlineStr"/>
      <c r="G460" s="309" t="inlineStr"/>
      <c r="H460" s="309" t="inlineStr"/>
    </row>
    <row r="461">
      <c r="A461" s="621" t="n">
        <v>459</v>
      </c>
      <c r="B461" s="309" t="n">
        <v>1031.2</v>
      </c>
      <c r="C461" s="309" t="n">
        <v>1031.2</v>
      </c>
      <c r="D461" s="309" t="inlineStr"/>
      <c r="E461" s="309" t="inlineStr"/>
      <c r="F461" s="309" t="inlineStr"/>
      <c r="G461" s="309" t="inlineStr"/>
      <c r="H461" s="309" t="inlineStr"/>
    </row>
    <row r="462">
      <c r="A462" s="621" t="n">
        <v>460</v>
      </c>
      <c r="B462" s="309" t="n">
        <v>975</v>
      </c>
      <c r="C462" s="309" t="n">
        <v>975</v>
      </c>
      <c r="D462" s="309" t="inlineStr"/>
      <c r="E462" s="309" t="inlineStr"/>
      <c r="F462" s="309" t="inlineStr"/>
      <c r="G462" s="309" t="inlineStr"/>
      <c r="H462" s="309" t="inlineStr"/>
    </row>
    <row r="463">
      <c r="A463" s="621" t="n">
        <v>461</v>
      </c>
      <c r="B463" s="309" t="n">
        <v>871.2</v>
      </c>
      <c r="C463" s="309" t="n">
        <v>871.2</v>
      </c>
      <c r="D463" s="309" t="inlineStr"/>
      <c r="E463" s="309" t="inlineStr"/>
      <c r="F463" s="309" t="inlineStr"/>
      <c r="G463" s="309" t="inlineStr"/>
      <c r="H463" s="309" t="inlineStr"/>
    </row>
    <row r="464">
      <c r="A464" s="621" t="n">
        <v>462</v>
      </c>
      <c r="B464" s="309" t="n">
        <v>750</v>
      </c>
      <c r="C464" s="309" t="n">
        <v>750</v>
      </c>
      <c r="D464" s="309" t="inlineStr"/>
      <c r="E464" s="309" t="inlineStr"/>
      <c r="F464" s="309" t="inlineStr"/>
      <c r="G464" s="309" t="inlineStr"/>
      <c r="H464" s="309" t="inlineStr"/>
    </row>
    <row r="465">
      <c r="A465" s="621" t="n">
        <v>463</v>
      </c>
      <c r="B465" s="309" t="n">
        <v>676.2</v>
      </c>
      <c r="C465" s="309" t="n">
        <v>676.2</v>
      </c>
      <c r="D465" s="309" t="inlineStr"/>
      <c r="E465" s="309" t="inlineStr"/>
      <c r="F465" s="309" t="inlineStr"/>
      <c r="G465" s="309" t="inlineStr"/>
      <c r="H465" s="309" t="inlineStr"/>
    </row>
    <row r="466">
      <c r="A466" s="621" t="n">
        <v>464</v>
      </c>
      <c r="B466" s="309" t="n">
        <v>675</v>
      </c>
      <c r="C466" s="309" t="n">
        <v>675</v>
      </c>
      <c r="D466" s="309" t="inlineStr"/>
      <c r="E466" s="309" t="inlineStr"/>
      <c r="F466" s="309" t="inlineStr"/>
      <c r="G466" s="309" t="inlineStr"/>
      <c r="H466" s="309" t="inlineStr"/>
    </row>
    <row r="467">
      <c r="A467" s="621" t="n">
        <v>465</v>
      </c>
      <c r="B467" s="309" t="n">
        <v>549.1327100759452</v>
      </c>
      <c r="C467" s="309" t="n">
        <v>549.1327100759452</v>
      </c>
      <c r="D467" s="309" t="inlineStr"/>
      <c r="E467" s="309" t="inlineStr"/>
      <c r="F467" s="309" t="inlineStr"/>
      <c r="G467" s="309" t="inlineStr"/>
      <c r="H467" s="309" t="inlineStr"/>
    </row>
    <row r="468">
      <c r="A468" s="621" t="n">
        <v>466</v>
      </c>
      <c r="B468" s="309" t="n">
        <v>759.1633059489136</v>
      </c>
      <c r="C468" s="309" t="n">
        <v>759.1633059489136</v>
      </c>
      <c r="D468" s="309" t="inlineStr"/>
      <c r="E468" s="309" t="inlineStr"/>
      <c r="F468" s="309" t="inlineStr"/>
      <c r="G468" s="309" t="inlineStr"/>
      <c r="H468" s="309" t="inlineStr"/>
    </row>
    <row r="469">
      <c r="A469" s="621" t="n">
        <v>467</v>
      </c>
      <c r="B469" s="309" t="n">
        <v>875.0035740814718</v>
      </c>
      <c r="C469" s="309" t="n">
        <v>875.0035740814718</v>
      </c>
      <c r="D469" s="309" t="inlineStr"/>
      <c r="E469" s="309" t="inlineStr"/>
      <c r="F469" s="309" t="inlineStr"/>
      <c r="G469" s="309" t="inlineStr"/>
      <c r="H469" s="309" t="inlineStr"/>
    </row>
    <row r="470">
      <c r="A470" s="621" t="n">
        <v>468</v>
      </c>
      <c r="B470" s="309" t="n">
        <v>742.8929164366443</v>
      </c>
      <c r="C470" s="309" t="n">
        <v>742.8929164366443</v>
      </c>
      <c r="D470" s="309" t="inlineStr"/>
      <c r="E470" s="309" t="inlineStr"/>
      <c r="F470" s="309" t="inlineStr"/>
      <c r="G470" s="309" t="inlineStr"/>
      <c r="H470" s="309" t="inlineStr"/>
    </row>
    <row r="471">
      <c r="A471" s="621" t="n">
        <v>469</v>
      </c>
      <c r="B471" s="309" t="n">
        <v>800.1983235699286</v>
      </c>
      <c r="C471" s="309" t="n">
        <v>800.1983235699286</v>
      </c>
      <c r="D471" s="309" t="inlineStr"/>
      <c r="E471" s="309" t="inlineStr"/>
      <c r="F471" s="309" t="inlineStr"/>
      <c r="G471" s="309" t="inlineStr"/>
      <c r="H471" s="309" t="inlineStr"/>
    </row>
    <row r="472">
      <c r="A472" s="621" t="n">
        <v>470</v>
      </c>
      <c r="B472" s="309" t="n">
        <v>826.1676865966236</v>
      </c>
      <c r="C472" s="309" t="n">
        <v>826.1676865966236</v>
      </c>
      <c r="D472" s="309" t="inlineStr"/>
      <c r="E472" s="309" t="inlineStr"/>
      <c r="F472" s="309" t="inlineStr"/>
      <c r="G472" s="309" t="inlineStr"/>
      <c r="H472" s="309" t="inlineStr"/>
    </row>
    <row r="473">
      <c r="A473" s="621" t="n">
        <v>471</v>
      </c>
      <c r="B473" s="309" t="n">
        <v>902.7857586666572</v>
      </c>
      <c r="C473" s="309" t="n">
        <v>902.7857586666572</v>
      </c>
      <c r="D473" s="309" t="inlineStr"/>
      <c r="E473" s="309" t="inlineStr"/>
      <c r="F473" s="309" t="inlineStr"/>
      <c r="G473" s="309" t="inlineStr"/>
      <c r="H473" s="309" t="inlineStr"/>
    </row>
    <row r="474">
      <c r="A474" s="621" t="n">
        <v>472</v>
      </c>
      <c r="B474" s="309" t="n">
        <v>925.9</v>
      </c>
      <c r="C474" s="309" t="n">
        <v>925.9</v>
      </c>
      <c r="D474" s="309" t="inlineStr"/>
      <c r="E474" s="309" t="inlineStr"/>
      <c r="F474" s="309" t="inlineStr"/>
      <c r="G474" s="309" t="inlineStr"/>
      <c r="H474" s="309" t="inlineStr"/>
    </row>
    <row r="475">
      <c r="A475" s="621" t="n">
        <v>473</v>
      </c>
      <c r="B475" s="309" t="n">
        <v>1191</v>
      </c>
      <c r="C475" s="309" t="n">
        <v>1191</v>
      </c>
      <c r="D475" s="309" t="inlineStr"/>
      <c r="E475" s="309" t="inlineStr"/>
      <c r="F475" s="309" t="inlineStr"/>
      <c r="G475" s="309" t="inlineStr"/>
      <c r="H475" s="309" t="inlineStr"/>
    </row>
    <row r="476">
      <c r="A476" s="621" t="n">
        <v>474</v>
      </c>
      <c r="B476" s="309" t="n">
        <v>914</v>
      </c>
      <c r="C476" s="309" t="n">
        <v>914</v>
      </c>
      <c r="D476" s="309" t="inlineStr"/>
      <c r="E476" s="309" t="inlineStr"/>
      <c r="F476" s="309" t="inlineStr"/>
      <c r="G476" s="309" t="inlineStr"/>
      <c r="H476" s="309" t="inlineStr"/>
    </row>
    <row r="477">
      <c r="A477" s="621" t="n">
        <v>475</v>
      </c>
      <c r="B477" s="309" t="n">
        <v>1180</v>
      </c>
      <c r="C477" s="309" t="n">
        <v>1180</v>
      </c>
      <c r="D477" s="309" t="inlineStr"/>
      <c r="E477" s="309" t="inlineStr"/>
      <c r="F477" s="309" t="inlineStr"/>
      <c r="G477" s="309" t="inlineStr"/>
      <c r="H477" s="309" t="inlineStr"/>
    </row>
    <row r="478">
      <c r="A478" s="621" t="n">
        <v>476</v>
      </c>
      <c r="B478" s="309" t="n">
        <v>1099</v>
      </c>
      <c r="C478" s="309" t="n">
        <v>1099</v>
      </c>
      <c r="D478" s="309" t="inlineStr"/>
      <c r="E478" s="309" t="inlineStr"/>
      <c r="F478" s="309" t="inlineStr"/>
      <c r="G478" s="309" t="inlineStr"/>
      <c r="H478" s="309" t="inlineStr"/>
    </row>
    <row r="479">
      <c r="A479" s="621" t="n">
        <v>477</v>
      </c>
      <c r="B479" s="309" t="n">
        <v>911</v>
      </c>
      <c r="C479" s="309" t="n">
        <v>911</v>
      </c>
      <c r="D479" s="309" t="inlineStr"/>
      <c r="E479" s="309" t="inlineStr"/>
      <c r="F479" s="309" t="inlineStr"/>
      <c r="G479" s="309" t="inlineStr"/>
      <c r="H479" s="309" t="inlineStr"/>
    </row>
    <row r="480">
      <c r="A480" s="621" t="n">
        <v>478</v>
      </c>
      <c r="B480" s="309" t="n">
        <v>731</v>
      </c>
      <c r="C480" s="309" t="n">
        <v>731</v>
      </c>
      <c r="D480" s="309" t="inlineStr"/>
      <c r="E480" s="309" t="inlineStr"/>
      <c r="F480" s="309" t="inlineStr"/>
      <c r="G480" s="309" t="inlineStr"/>
      <c r="H480" s="309" t="inlineStr"/>
    </row>
    <row r="481">
      <c r="A481" s="621" t="n">
        <v>479</v>
      </c>
      <c r="B481" s="309" t="n">
        <v>650</v>
      </c>
      <c r="C481" s="309" t="n">
        <v>650</v>
      </c>
      <c r="D481" s="309" t="inlineStr"/>
      <c r="E481" s="309" t="inlineStr"/>
      <c r="F481" s="309" t="inlineStr"/>
      <c r="G481" s="309" t="inlineStr"/>
      <c r="H481" s="309" t="inlineStr"/>
    </row>
    <row r="482">
      <c r="A482" s="621" t="n">
        <v>480</v>
      </c>
      <c r="B482" s="309" t="n">
        <v>816</v>
      </c>
      <c r="C482" s="309" t="n">
        <v>816</v>
      </c>
      <c r="D482" s="309" t="inlineStr"/>
      <c r="E482" s="309" t="inlineStr"/>
      <c r="F482" s="309" t="inlineStr"/>
      <c r="G482" s="309" t="inlineStr"/>
      <c r="H482" s="309" t="inlineStr"/>
    </row>
    <row r="483">
      <c r="A483" s="621" t="n">
        <v>481</v>
      </c>
      <c r="B483" s="309" t="n">
        <v>790</v>
      </c>
      <c r="C483" s="309" t="n">
        <v>790</v>
      </c>
      <c r="D483" s="309" t="inlineStr"/>
      <c r="E483" s="309" t="inlineStr"/>
      <c r="F483" s="309" t="inlineStr"/>
      <c r="G483" s="309" t="inlineStr"/>
      <c r="H483" s="309" t="inlineStr"/>
    </row>
    <row r="484">
      <c r="A484" s="621" t="n">
        <v>482</v>
      </c>
      <c r="B484" s="309" t="n">
        <v>778</v>
      </c>
      <c r="C484" s="309" t="n">
        <v>778</v>
      </c>
      <c r="D484" s="309" t="inlineStr"/>
      <c r="E484" s="309" t="inlineStr"/>
      <c r="F484" s="309" t="inlineStr"/>
      <c r="G484" s="309" t="inlineStr"/>
      <c r="H484" s="309" t="inlineStr"/>
    </row>
    <row r="485">
      <c r="A485" s="621" t="n">
        <v>483</v>
      </c>
      <c r="B485" s="309" t="n">
        <v>982.5015643023985</v>
      </c>
      <c r="C485" s="309" t="n">
        <v>982.5015643023985</v>
      </c>
      <c r="D485" s="309" t="inlineStr"/>
      <c r="E485" s="309" t="inlineStr"/>
      <c r="F485" s="309" t="inlineStr"/>
      <c r="G485" s="309" t="inlineStr"/>
      <c r="H485" s="309" t="inlineStr"/>
    </row>
    <row r="486">
      <c r="A486" s="621" t="n">
        <v>484</v>
      </c>
      <c r="B486" s="309" t="n">
        <v>914.146016375862</v>
      </c>
      <c r="C486" s="309" t="n">
        <v>914.146016375862</v>
      </c>
      <c r="D486" s="309" t="inlineStr"/>
      <c r="E486" s="309" t="inlineStr"/>
      <c r="F486" s="309" t="inlineStr"/>
      <c r="G486" s="309" t="inlineStr"/>
      <c r="H486" s="309" t="inlineStr"/>
    </row>
    <row r="487">
      <c r="A487" s="621" t="n">
        <v>485</v>
      </c>
      <c r="B487" s="309" t="n">
        <v>871.0152533047399</v>
      </c>
      <c r="C487" s="309" t="n">
        <v>871.0152533047399</v>
      </c>
      <c r="D487" s="309" t="inlineStr"/>
      <c r="E487" s="309" t="inlineStr"/>
      <c r="F487" s="309" t="inlineStr"/>
      <c r="G487" s="309" t="inlineStr"/>
      <c r="H487" s="309" t="inlineStr"/>
    </row>
    <row r="488">
      <c r="A488" s="621" t="n">
        <v>486</v>
      </c>
      <c r="B488" s="309" t="n">
        <v>829.5977891276762</v>
      </c>
      <c r="C488" s="309" t="n">
        <v>829.5977891276762</v>
      </c>
      <c r="D488" s="309" t="inlineStr"/>
      <c r="E488" s="309" t="inlineStr"/>
      <c r="F488" s="309" t="inlineStr"/>
      <c r="G488" s="309" t="inlineStr"/>
      <c r="H488" s="309" t="inlineStr"/>
    </row>
    <row r="489">
      <c r="A489" s="621" t="n">
        <v>487</v>
      </c>
      <c r="B489" s="309" t="n">
        <v>778.3104856724166</v>
      </c>
      <c r="C489" s="309" t="n">
        <v>778.3104856724166</v>
      </c>
      <c r="D489" s="309" t="inlineStr"/>
      <c r="E489" s="309" t="inlineStr"/>
      <c r="F489" s="309" t="inlineStr"/>
      <c r="G489" s="309" t="inlineStr"/>
      <c r="H489" s="309" t="inlineStr"/>
    </row>
    <row r="490">
      <c r="A490" s="621" t="n">
        <v>488</v>
      </c>
      <c r="B490" s="309" t="n">
        <v>1185</v>
      </c>
      <c r="C490" s="309" t="n">
        <v>1185</v>
      </c>
      <c r="D490" s="309" t="inlineStr"/>
      <c r="E490" s="309" t="inlineStr"/>
      <c r="F490" s="309" t="inlineStr"/>
      <c r="G490" s="309" t="inlineStr"/>
      <c r="H490" s="309" t="inlineStr"/>
    </row>
    <row r="491">
      <c r="A491" s="621" t="n">
        <v>489</v>
      </c>
      <c r="B491" s="309" t="n">
        <v>1102</v>
      </c>
      <c r="C491" s="309" t="n">
        <v>1102</v>
      </c>
      <c r="D491" s="309" t="inlineStr"/>
      <c r="E491" s="309" t="inlineStr"/>
      <c r="F491" s="309" t="inlineStr"/>
      <c r="G491" s="309" t="inlineStr"/>
      <c r="H491" s="309" t="inlineStr"/>
    </row>
    <row r="492">
      <c r="A492" s="621" t="n">
        <v>490</v>
      </c>
      <c r="B492" s="309" t="n">
        <v>982</v>
      </c>
      <c r="C492" s="309" t="n">
        <v>982</v>
      </c>
      <c r="D492" s="309" t="inlineStr"/>
      <c r="E492" s="309" t="inlineStr"/>
      <c r="F492" s="309" t="inlineStr"/>
      <c r="G492" s="309" t="inlineStr"/>
      <c r="H492" s="309" t="inlineStr"/>
    </row>
    <row r="493">
      <c r="A493" s="621" t="n">
        <v>491</v>
      </c>
      <c r="B493" s="309" t="n">
        <v>715</v>
      </c>
      <c r="C493" s="309" t="n">
        <v>715</v>
      </c>
      <c r="D493" s="309" t="inlineStr"/>
      <c r="E493" s="309" t="inlineStr"/>
      <c r="F493" s="309" t="inlineStr"/>
      <c r="G493" s="309" t="inlineStr"/>
      <c r="H493" s="309" t="inlineStr"/>
    </row>
    <row r="494">
      <c r="A494" s="621" t="n">
        <v>492</v>
      </c>
      <c r="B494" s="309" t="n">
        <v>891.044551563259</v>
      </c>
      <c r="C494" s="309" t="n">
        <v>891.044551563259</v>
      </c>
      <c r="D494" s="309" t="inlineStr"/>
      <c r="E494" s="309" t="inlineStr"/>
      <c r="F494" s="309" t="inlineStr"/>
      <c r="G494" s="309" t="inlineStr"/>
      <c r="H494" s="309" t="inlineStr"/>
    </row>
    <row r="495">
      <c r="A495" s="621" t="n">
        <v>493</v>
      </c>
      <c r="B495" s="309" t="n">
        <v>1045</v>
      </c>
      <c r="C495" s="309" t="n">
        <v>1045</v>
      </c>
      <c r="D495" s="309" t="inlineStr"/>
      <c r="E495" s="309" t="inlineStr"/>
      <c r="F495" s="309" t="inlineStr"/>
      <c r="G495" s="309" t="inlineStr"/>
      <c r="H495" s="309" t="inlineStr"/>
    </row>
    <row r="496">
      <c r="A496" s="621" t="n">
        <v>494</v>
      </c>
      <c r="B496" s="309" t="n">
        <v>702</v>
      </c>
      <c r="C496" s="309" t="n">
        <v>702</v>
      </c>
      <c r="D496" s="309" t="inlineStr"/>
      <c r="E496" s="309" t="inlineStr"/>
      <c r="F496" s="309" t="inlineStr"/>
      <c r="G496" s="309" t="inlineStr"/>
      <c r="H496" s="309" t="inlineStr"/>
    </row>
    <row r="497">
      <c r="A497" s="621" t="n">
        <v>495</v>
      </c>
      <c r="B497" s="309" t="n">
        <v>689</v>
      </c>
      <c r="C497" s="309" t="n">
        <v>689</v>
      </c>
      <c r="D497" s="309" t="inlineStr"/>
      <c r="E497" s="309" t="inlineStr"/>
      <c r="F497" s="309" t="inlineStr"/>
      <c r="G497" s="309" t="inlineStr"/>
      <c r="H497" s="309" t="inlineStr"/>
    </row>
    <row r="498">
      <c r="A498" s="621" t="n">
        <v>496</v>
      </c>
      <c r="B498" s="309" t="n">
        <v>847</v>
      </c>
      <c r="C498" s="309" t="n">
        <v>847</v>
      </c>
      <c r="D498" s="309" t="inlineStr"/>
      <c r="E498" s="309" t="inlineStr"/>
      <c r="F498" s="309" t="inlineStr"/>
      <c r="G498" s="309" t="inlineStr"/>
      <c r="H498" s="309" t="inlineStr"/>
    </row>
    <row r="499">
      <c r="A499" s="621" t="n">
        <v>497</v>
      </c>
      <c r="B499" s="309" t="n">
        <v>821</v>
      </c>
      <c r="C499" s="309" t="n">
        <v>821</v>
      </c>
      <c r="D499" s="309" t="inlineStr"/>
      <c r="E499" s="309" t="inlineStr"/>
      <c r="F499" s="309" t="inlineStr"/>
      <c r="G499" s="309" t="inlineStr"/>
      <c r="H499" s="309" t="inlineStr"/>
    </row>
    <row r="500">
      <c r="A500" s="621" t="n">
        <v>498</v>
      </c>
      <c r="B500" s="309" t="n">
        <v>529</v>
      </c>
      <c r="C500" s="309" t="n">
        <v>529</v>
      </c>
      <c r="D500" s="309" t="inlineStr"/>
      <c r="E500" s="309" t="inlineStr"/>
      <c r="F500" s="309" t="inlineStr"/>
      <c r="G500" s="309" t="inlineStr"/>
      <c r="H500" s="309" t="inlineStr"/>
    </row>
    <row r="501">
      <c r="A501" s="621" t="n">
        <v>499</v>
      </c>
      <c r="B501" s="309" t="n">
        <v>686</v>
      </c>
      <c r="C501" s="309" t="n">
        <v>686</v>
      </c>
      <c r="D501" s="309" t="inlineStr"/>
      <c r="E501" s="309" t="inlineStr"/>
      <c r="F501" s="309" t="inlineStr"/>
      <c r="G501" s="309" t="inlineStr"/>
      <c r="H501" s="309" t="inlineStr"/>
    </row>
    <row r="502">
      <c r="A502" s="621" t="n">
        <v>500</v>
      </c>
      <c r="B502" s="309" t="n">
        <v>648</v>
      </c>
      <c r="C502" s="309" t="n">
        <v>648</v>
      </c>
      <c r="D502" s="309" t="inlineStr"/>
      <c r="E502" s="309" t="inlineStr"/>
      <c r="F502" s="309" t="inlineStr"/>
      <c r="G502" s="309" t="inlineStr"/>
      <c r="H502" s="309" t="inlineStr"/>
    </row>
    <row r="503">
      <c r="A503" s="621" t="n">
        <v>501</v>
      </c>
      <c r="B503" s="309" t="n">
        <v>434</v>
      </c>
      <c r="C503" s="309" t="n">
        <v>434</v>
      </c>
      <c r="D503" s="309" t="inlineStr"/>
      <c r="E503" s="309" t="inlineStr"/>
      <c r="F503" s="309" t="inlineStr"/>
      <c r="G503" s="309" t="inlineStr"/>
      <c r="H503" s="309" t="inlineStr"/>
    </row>
    <row r="504">
      <c r="A504" s="621" t="n">
        <v>502</v>
      </c>
      <c r="B504" s="309" t="n">
        <v>561</v>
      </c>
      <c r="C504" s="309" t="n">
        <v>561</v>
      </c>
      <c r="D504" s="309" t="inlineStr"/>
      <c r="E504" s="309" t="inlineStr"/>
      <c r="F504" s="309" t="inlineStr"/>
      <c r="G504" s="309" t="inlineStr"/>
      <c r="H504" s="309" t="inlineStr"/>
    </row>
    <row r="505">
      <c r="A505" s="621" t="n">
        <v>503</v>
      </c>
      <c r="B505" s="309" t="n">
        <v>539</v>
      </c>
      <c r="C505" s="309" t="n">
        <v>539</v>
      </c>
      <c r="D505" s="309" t="inlineStr"/>
      <c r="E505" s="309" t="inlineStr"/>
      <c r="F505" s="309" t="inlineStr"/>
      <c r="G505" s="309" t="inlineStr"/>
      <c r="H505" s="309" t="inlineStr"/>
    </row>
    <row r="506">
      <c r="A506" s="621" t="n">
        <v>504</v>
      </c>
      <c r="B506" s="309" t="n">
        <v>379</v>
      </c>
      <c r="C506" s="309" t="n">
        <v>379</v>
      </c>
      <c r="D506" s="309" t="inlineStr"/>
      <c r="E506" s="309" t="inlineStr"/>
      <c r="F506" s="309" t="inlineStr"/>
      <c r="G506" s="309" t="inlineStr"/>
      <c r="H506" s="309" t="inlineStr"/>
    </row>
    <row r="507">
      <c r="A507" s="621" t="n">
        <v>505</v>
      </c>
      <c r="B507" s="309" t="n">
        <v>521</v>
      </c>
      <c r="C507" s="309" t="n">
        <v>521</v>
      </c>
      <c r="D507" s="309" t="inlineStr"/>
      <c r="E507" s="309" t="inlineStr"/>
      <c r="F507" s="309" t="inlineStr"/>
      <c r="G507" s="309" t="inlineStr"/>
      <c r="H507" s="309" t="inlineStr"/>
    </row>
    <row r="508">
      <c r="A508" s="621" t="n">
        <v>506</v>
      </c>
      <c r="B508" s="309" t="n">
        <v>497</v>
      </c>
      <c r="C508" s="309" t="n">
        <v>497</v>
      </c>
      <c r="D508" s="309" t="inlineStr"/>
      <c r="E508" s="309" t="inlineStr"/>
      <c r="F508" s="309" t="inlineStr"/>
      <c r="G508" s="309" t="inlineStr"/>
      <c r="H508" s="309" t="inlineStr"/>
    </row>
    <row r="509">
      <c r="A509" s="621" t="n">
        <v>507</v>
      </c>
      <c r="B509" s="309" t="n">
        <v>719</v>
      </c>
      <c r="C509" s="309" t="n">
        <v>719</v>
      </c>
      <c r="D509" s="309" t="inlineStr"/>
      <c r="E509" s="309" t="inlineStr"/>
      <c r="F509" s="309" t="inlineStr"/>
      <c r="G509" s="309" t="inlineStr"/>
      <c r="H509" s="309" t="inlineStr"/>
    </row>
    <row r="510">
      <c r="A510" s="621" t="n">
        <v>508</v>
      </c>
      <c r="B510" s="309" t="n">
        <v>884</v>
      </c>
      <c r="C510" s="309" t="n">
        <v>884</v>
      </c>
      <c r="D510" s="309" t="inlineStr"/>
      <c r="E510" s="309" t="inlineStr"/>
      <c r="F510" s="309" t="inlineStr"/>
      <c r="G510" s="309" t="inlineStr"/>
      <c r="H510" s="309" t="inlineStr"/>
    </row>
    <row r="511">
      <c r="A511" s="621" t="n">
        <v>509</v>
      </c>
      <c r="B511" s="309" t="n">
        <v>851</v>
      </c>
      <c r="C511" s="309" t="n">
        <v>851</v>
      </c>
      <c r="D511" s="309" t="inlineStr"/>
      <c r="E511" s="309" t="inlineStr"/>
      <c r="F511" s="309" t="inlineStr"/>
      <c r="G511" s="309" t="inlineStr"/>
      <c r="H511" s="309" t="inlineStr"/>
    </row>
    <row r="512">
      <c r="A512" s="621" t="n">
        <v>510</v>
      </c>
      <c r="B512" s="309" t="n">
        <v>579</v>
      </c>
      <c r="C512" s="309" t="n">
        <v>579</v>
      </c>
      <c r="D512" s="309" t="inlineStr"/>
      <c r="E512" s="309" t="inlineStr"/>
      <c r="F512" s="309" t="inlineStr"/>
      <c r="G512" s="309" t="inlineStr"/>
      <c r="H512" s="309" t="inlineStr"/>
    </row>
    <row r="513">
      <c r="A513" s="621" t="n">
        <v>511</v>
      </c>
      <c r="B513" s="309" t="n">
        <v>732</v>
      </c>
      <c r="C513" s="309" t="n">
        <v>732</v>
      </c>
      <c r="D513" s="309" t="inlineStr"/>
      <c r="E513" s="309" t="inlineStr"/>
      <c r="F513" s="309" t="inlineStr"/>
      <c r="G513" s="309" t="inlineStr"/>
      <c r="H513" s="309" t="inlineStr"/>
    </row>
    <row r="514">
      <c r="A514" s="621" t="n">
        <v>512</v>
      </c>
      <c r="B514" s="309" t="n">
        <v>684</v>
      </c>
      <c r="C514" s="309" t="n">
        <v>684</v>
      </c>
      <c r="D514" s="309" t="inlineStr"/>
      <c r="E514" s="309" t="inlineStr"/>
      <c r="F514" s="309" t="inlineStr"/>
      <c r="G514" s="309" t="inlineStr"/>
      <c r="H514" s="309" t="inlineStr"/>
    </row>
    <row r="515">
      <c r="A515" s="621" t="n">
        <v>513</v>
      </c>
      <c r="B515" s="309" t="n">
        <v>502</v>
      </c>
      <c r="C515" s="309" t="n">
        <v>502</v>
      </c>
      <c r="D515" s="309" t="inlineStr"/>
      <c r="E515" s="309" t="inlineStr"/>
      <c r="F515" s="309" t="inlineStr"/>
      <c r="G515" s="309" t="inlineStr"/>
      <c r="H515" s="309" t="inlineStr"/>
    </row>
    <row r="516">
      <c r="A516" s="621" t="n">
        <v>514</v>
      </c>
      <c r="B516" s="309" t="n">
        <v>634</v>
      </c>
      <c r="C516" s="309" t="n">
        <v>634</v>
      </c>
      <c r="D516" s="309" t="inlineStr"/>
      <c r="E516" s="309" t="inlineStr"/>
      <c r="F516" s="309" t="inlineStr"/>
      <c r="G516" s="309" t="inlineStr"/>
      <c r="H516" s="309" t="inlineStr"/>
    </row>
    <row r="517">
      <c r="A517" s="621" t="n">
        <v>515</v>
      </c>
      <c r="B517" s="309" t="n">
        <v>608</v>
      </c>
      <c r="C517" s="309" t="n">
        <v>608</v>
      </c>
      <c r="D517" s="309" t="inlineStr"/>
      <c r="E517" s="309" t="inlineStr"/>
      <c r="F517" s="309" t="inlineStr"/>
      <c r="G517" s="309" t="inlineStr"/>
      <c r="H517" s="309" t="inlineStr"/>
    </row>
    <row r="518">
      <c r="A518" s="621" t="n">
        <v>516</v>
      </c>
      <c r="B518" s="309" t="n">
        <v>451</v>
      </c>
      <c r="C518" s="309" t="n">
        <v>451</v>
      </c>
      <c r="D518" s="309" t="inlineStr"/>
      <c r="E518" s="309" t="inlineStr"/>
      <c r="F518" s="309" t="inlineStr"/>
      <c r="G518" s="309" t="inlineStr"/>
      <c r="H518" s="309" t="inlineStr"/>
    </row>
    <row r="519">
      <c r="A519" s="621" t="n">
        <v>517</v>
      </c>
      <c r="B519" s="309" t="n">
        <v>592</v>
      </c>
      <c r="C519" s="309" t="n">
        <v>592</v>
      </c>
      <c r="D519" s="309" t="inlineStr"/>
      <c r="E519" s="309" t="inlineStr"/>
      <c r="F519" s="309" t="inlineStr"/>
      <c r="G519" s="309" t="inlineStr"/>
      <c r="H519" s="309" t="inlineStr"/>
    </row>
    <row r="520">
      <c r="A520" s="621" t="n">
        <v>518</v>
      </c>
      <c r="B520" s="309" t="n">
        <v>576</v>
      </c>
      <c r="C520" s="309" t="n">
        <v>576</v>
      </c>
      <c r="D520" s="309" t="inlineStr"/>
      <c r="E520" s="309" t="inlineStr"/>
      <c r="F520" s="309" t="inlineStr"/>
      <c r="G520" s="309" t="inlineStr"/>
      <c r="H520" s="309" t="inlineStr"/>
    </row>
    <row r="521">
      <c r="A521" s="621" t="n">
        <v>519</v>
      </c>
      <c r="B521" s="309" t="n">
        <v>1048</v>
      </c>
      <c r="C521" s="309" t="n">
        <v>1048</v>
      </c>
      <c r="D521" s="309" t="inlineStr"/>
      <c r="E521" s="309" t="inlineStr"/>
      <c r="F521" s="309" t="inlineStr"/>
      <c r="G521" s="309" t="inlineStr"/>
      <c r="H521" s="309" t="inlineStr"/>
    </row>
    <row r="522">
      <c r="A522" s="621" t="n">
        <v>520</v>
      </c>
      <c r="B522" s="309" t="n">
        <v>1051</v>
      </c>
      <c r="C522" s="309" t="n">
        <v>1051</v>
      </c>
      <c r="D522" s="309" t="inlineStr"/>
      <c r="E522" s="309" t="inlineStr"/>
      <c r="F522" s="309" t="inlineStr"/>
      <c r="G522" s="309" t="inlineStr"/>
      <c r="H522" s="309" t="inlineStr"/>
    </row>
    <row r="523">
      <c r="A523" s="621" t="n">
        <v>521</v>
      </c>
      <c r="B523" s="309" t="n">
        <v>1050</v>
      </c>
      <c r="C523" s="309" t="n">
        <v>1050</v>
      </c>
      <c r="D523" s="309" t="inlineStr"/>
      <c r="E523" s="309" t="inlineStr"/>
      <c r="F523" s="309" t="inlineStr"/>
      <c r="G523" s="309" t="inlineStr"/>
      <c r="H523" s="309" t="inlineStr"/>
    </row>
    <row r="524">
      <c r="A524" s="621" t="n">
        <v>522</v>
      </c>
      <c r="B524" s="309" t="n">
        <v>1092</v>
      </c>
      <c r="C524" s="309" t="n">
        <v>1092</v>
      </c>
      <c r="D524" s="309" t="inlineStr"/>
      <c r="E524" s="309" t="inlineStr"/>
      <c r="F524" s="309" t="inlineStr"/>
      <c r="G524" s="309" t="inlineStr"/>
      <c r="H524" s="309" t="inlineStr"/>
    </row>
    <row r="525">
      <c r="A525" s="621" t="n">
        <v>523</v>
      </c>
      <c r="B525" s="309" t="n">
        <v>1057</v>
      </c>
      <c r="C525" s="309" t="n">
        <v>1057</v>
      </c>
      <c r="D525" s="309" t="inlineStr"/>
      <c r="E525" s="309" t="inlineStr"/>
      <c r="F525" s="309" t="inlineStr"/>
      <c r="G525" s="309" t="inlineStr"/>
      <c r="H525" s="309" t="inlineStr"/>
    </row>
    <row r="526">
      <c r="A526" s="621" t="n">
        <v>524</v>
      </c>
      <c r="B526" s="309" t="n">
        <v>1129.613124020618</v>
      </c>
      <c r="C526" s="309" t="n">
        <v>1129.613124020618</v>
      </c>
      <c r="D526" s="309" t="inlineStr"/>
      <c r="E526" s="309" t="inlineStr"/>
      <c r="F526" s="309" t="inlineStr"/>
      <c r="G526" s="309" t="inlineStr"/>
      <c r="H526" s="309" t="inlineStr"/>
    </row>
    <row r="527">
      <c r="A527" s="621" t="n">
        <v>525</v>
      </c>
      <c r="B527" s="309" t="n">
        <v>1214.702324165697</v>
      </c>
      <c r="C527" s="309" t="n">
        <v>1214.702324165697</v>
      </c>
      <c r="D527" s="309" t="inlineStr"/>
      <c r="E527" s="309" t="inlineStr"/>
      <c r="F527" s="309" t="inlineStr"/>
      <c r="G527" s="309" t="inlineStr"/>
      <c r="H527" s="309" t="inlineStr"/>
    </row>
    <row r="528">
      <c r="A528" s="621" t="n">
        <v>526</v>
      </c>
      <c r="B528" s="309" t="n">
        <v>1131.170711554525</v>
      </c>
      <c r="C528" s="309" t="n">
        <v>1131.170711554525</v>
      </c>
      <c r="D528" s="309" t="inlineStr"/>
      <c r="E528" s="309" t="inlineStr"/>
      <c r="F528" s="309" t="inlineStr"/>
      <c r="G528" s="309" t="inlineStr"/>
      <c r="H528" s="309" t="inlineStr"/>
    </row>
    <row r="529">
      <c r="A529" s="621" t="n">
        <v>527</v>
      </c>
      <c r="B529" s="309" t="n">
        <v>1068.930521356167</v>
      </c>
      <c r="C529" s="309" t="n">
        <v>1068.930521356167</v>
      </c>
      <c r="D529" s="309" t="inlineStr"/>
      <c r="E529" s="309" t="inlineStr"/>
      <c r="F529" s="309" t="inlineStr"/>
      <c r="G529" s="309" t="inlineStr"/>
      <c r="H529" s="309" t="inlineStr"/>
    </row>
    <row r="530">
      <c r="A530" s="621" t="n">
        <v>528</v>
      </c>
      <c r="B530" s="309" t="n">
        <v>551.0050157322594</v>
      </c>
      <c r="C530" s="309" t="n">
        <v>551.0050157322594</v>
      </c>
      <c r="D530" s="309" t="inlineStr"/>
      <c r="E530" s="309" t="inlineStr"/>
      <c r="F530" s="309" t="inlineStr"/>
      <c r="G530" s="309" t="inlineStr"/>
      <c r="H530" s="309" t="inlineStr"/>
    </row>
    <row r="531">
      <c r="A531" s="621" t="n">
        <v>529</v>
      </c>
      <c r="B531" s="309" t="n">
        <v>568.9007059796431</v>
      </c>
      <c r="C531" s="309" t="n">
        <v>568.9007059796431</v>
      </c>
      <c r="D531" s="309" t="inlineStr"/>
      <c r="E531" s="309" t="inlineStr"/>
      <c r="F531" s="309" t="inlineStr"/>
      <c r="G531" s="309" t="inlineStr"/>
      <c r="H531" s="309" t="inlineStr"/>
    </row>
    <row r="532">
      <c r="A532" s="621" t="n">
        <v>530</v>
      </c>
      <c r="B532" s="309" t="n">
        <v>509.8916478882502</v>
      </c>
      <c r="C532" s="309" t="n">
        <v>509.8916478882502</v>
      </c>
      <c r="D532" s="309" t="inlineStr"/>
      <c r="E532" s="309" t="inlineStr"/>
      <c r="F532" s="309" t="inlineStr"/>
      <c r="G532" s="309" t="inlineStr"/>
      <c r="H532" s="309" t="inlineStr"/>
    </row>
    <row r="533">
      <c r="A533" s="621" t="n">
        <v>531</v>
      </c>
      <c r="B533" s="309" t="n">
        <v>456.7789656279106</v>
      </c>
      <c r="C533" s="309" t="n">
        <v>456.7789656279106</v>
      </c>
      <c r="D533" s="309" t="inlineStr"/>
      <c r="E533" s="309" t="inlineStr"/>
      <c r="F533" s="309" t="inlineStr"/>
      <c r="G533" s="309" t="inlineStr"/>
      <c r="H533" s="309" t="inlineStr"/>
    </row>
    <row r="534">
      <c r="A534" s="621" t="n">
        <v>532</v>
      </c>
      <c r="B534" s="309" t="n">
        <v>1443</v>
      </c>
      <c r="C534" s="309" t="n">
        <v>1443</v>
      </c>
      <c r="D534" s="309" t="inlineStr"/>
      <c r="E534" s="309" t="inlineStr"/>
      <c r="F534" s="309" t="inlineStr"/>
      <c r="G534" s="309" t="inlineStr"/>
      <c r="H534" s="309" t="inlineStr"/>
    </row>
    <row r="535">
      <c r="A535" s="621" t="n">
        <v>533</v>
      </c>
      <c r="B535" s="309" t="n">
        <v>1443</v>
      </c>
      <c r="C535" s="309" t="n">
        <v>1443</v>
      </c>
      <c r="D535" s="309" t="inlineStr"/>
      <c r="E535" s="309" t="inlineStr"/>
      <c r="F535" s="309" t="inlineStr"/>
      <c r="G535" s="309" t="inlineStr"/>
      <c r="H535" s="309" t="inlineStr"/>
    </row>
    <row r="536">
      <c r="A536" s="621" t="n">
        <v>534</v>
      </c>
      <c r="B536" s="309" t="n">
        <v>1334.979347826087</v>
      </c>
      <c r="C536" s="309" t="n">
        <v>1334.979347826087</v>
      </c>
      <c r="D536" s="309" t="inlineStr"/>
      <c r="E536" s="309" t="inlineStr"/>
      <c r="F536" s="309" t="inlineStr"/>
      <c r="G536" s="309" t="inlineStr"/>
      <c r="H536" s="309" t="inlineStr"/>
    </row>
    <row r="537">
      <c r="A537" s="621" t="n">
        <v>535</v>
      </c>
      <c r="B537" s="309" t="n">
        <v>1484.123264331994</v>
      </c>
      <c r="C537" s="309" t="n">
        <v>1484.123264331994</v>
      </c>
      <c r="D537" s="309" t="inlineStr"/>
      <c r="E537" s="309" t="inlineStr"/>
      <c r="F537" s="309" t="inlineStr"/>
      <c r="G537" s="309" t="inlineStr"/>
      <c r="H537" s="309" t="inlineStr"/>
    </row>
    <row r="538">
      <c r="A538" s="621" t="n">
        <v>536</v>
      </c>
      <c r="B538" s="309" t="n">
        <v>1273</v>
      </c>
      <c r="C538" s="309" t="n">
        <v>1273</v>
      </c>
      <c r="D538" s="309" t="inlineStr"/>
      <c r="E538" s="309" t="inlineStr"/>
      <c r="F538" s="309" t="inlineStr"/>
      <c r="G538" s="309" t="inlineStr"/>
      <c r="H538" s="309" t="inlineStr"/>
    </row>
    <row r="539">
      <c r="A539" s="621" t="n">
        <v>537</v>
      </c>
      <c r="B539" s="309" t="n">
        <v>1273</v>
      </c>
      <c r="C539" s="309" t="n">
        <v>1273</v>
      </c>
      <c r="D539" s="309" t="inlineStr"/>
      <c r="E539" s="309" t="inlineStr"/>
      <c r="F539" s="309" t="inlineStr"/>
      <c r="G539" s="309" t="inlineStr"/>
      <c r="H539" s="309" t="inlineStr"/>
    </row>
    <row r="540">
      <c r="A540" s="621" t="n">
        <v>538</v>
      </c>
      <c r="B540" s="309" t="n">
        <v>1196.251086956522</v>
      </c>
      <c r="C540" s="309" t="n">
        <v>1196.251086956522</v>
      </c>
      <c r="D540" s="309" t="inlineStr"/>
      <c r="E540" s="309" t="inlineStr"/>
      <c r="F540" s="309" t="inlineStr"/>
      <c r="G540" s="309" t="inlineStr"/>
      <c r="H540" s="309" t="inlineStr"/>
    </row>
    <row r="541">
      <c r="A541" s="621" t="n">
        <v>539</v>
      </c>
      <c r="B541" s="309" t="n">
        <v>1310.172712675129</v>
      </c>
      <c r="C541" s="309" t="n">
        <v>1310.172712675129</v>
      </c>
      <c r="D541" s="309" t="inlineStr"/>
      <c r="E541" s="309" t="inlineStr"/>
      <c r="F541" s="309" t="inlineStr"/>
      <c r="G541" s="309" t="inlineStr"/>
      <c r="H541" s="309" t="inlineStr"/>
    </row>
    <row r="542">
      <c r="A542" s="621" t="n">
        <v>540</v>
      </c>
      <c r="B542" s="309" t="n">
        <v>1103</v>
      </c>
      <c r="C542" s="309" t="n">
        <v>1103</v>
      </c>
      <c r="D542" s="309" t="inlineStr"/>
      <c r="E542" s="309" t="inlineStr"/>
      <c r="F542" s="309" t="inlineStr"/>
      <c r="G542" s="309" t="inlineStr"/>
      <c r="H542" s="309" t="inlineStr"/>
    </row>
    <row r="543">
      <c r="A543" s="621" t="n">
        <v>541</v>
      </c>
      <c r="B543" s="309" t="n">
        <v>1103</v>
      </c>
      <c r="C543" s="309" t="n">
        <v>1103</v>
      </c>
      <c r="D543" s="309" t="inlineStr"/>
      <c r="E543" s="309" t="inlineStr"/>
      <c r="F543" s="309" t="inlineStr"/>
      <c r="G543" s="309" t="inlineStr"/>
      <c r="H543" s="309" t="inlineStr"/>
    </row>
    <row r="544">
      <c r="A544" s="621" t="n">
        <v>542</v>
      </c>
      <c r="B544" s="309" t="n">
        <v>1057.522826086957</v>
      </c>
      <c r="C544" s="309" t="n">
        <v>1057.522826086957</v>
      </c>
      <c r="D544" s="309" t="inlineStr"/>
      <c r="E544" s="309" t="inlineStr"/>
      <c r="F544" s="309" t="inlineStr"/>
      <c r="G544" s="309" t="inlineStr"/>
      <c r="H544" s="309" t="inlineStr"/>
    </row>
    <row r="545">
      <c r="A545" s="621" t="n">
        <v>543</v>
      </c>
      <c r="B545" s="309" t="n">
        <v>1131.432413982904</v>
      </c>
      <c r="C545" s="309" t="n">
        <v>1131.432413982904</v>
      </c>
      <c r="D545" s="309" t="inlineStr"/>
      <c r="E545" s="309" t="inlineStr"/>
      <c r="F545" s="309" t="inlineStr"/>
      <c r="G545" s="309" t="inlineStr"/>
      <c r="H545" s="309" t="inlineStr"/>
    </row>
    <row r="546">
      <c r="A546" s="621" t="n">
        <v>544</v>
      </c>
      <c r="B546" s="309" t="n">
        <v>1467.927797833935</v>
      </c>
      <c r="C546" s="309" t="n">
        <v>1467.927797833935</v>
      </c>
      <c r="D546" s="309" t="inlineStr"/>
      <c r="E546" s="309" t="inlineStr"/>
      <c r="F546" s="309" t="inlineStr"/>
      <c r="G546" s="309" t="inlineStr"/>
      <c r="H546" s="309" t="inlineStr"/>
    </row>
    <row r="547">
      <c r="A547" s="621" t="n">
        <v>545</v>
      </c>
      <c r="B547" s="309" t="n">
        <v>1463.36309917436</v>
      </c>
      <c r="C547" s="309" t="n">
        <v>1463.36309917436</v>
      </c>
      <c r="D547" s="309" t="inlineStr"/>
      <c r="E547" s="309" t="inlineStr"/>
      <c r="F547" s="309" t="inlineStr"/>
      <c r="G547" s="309" t="inlineStr"/>
      <c r="H547" s="309" t="inlineStr"/>
    </row>
    <row r="548">
      <c r="A548" s="621" t="n">
        <v>546</v>
      </c>
      <c r="B548" s="309" t="n">
        <v>1492.328571285669</v>
      </c>
      <c r="C548" s="309" t="n">
        <v>1492.328571285669</v>
      </c>
      <c r="D548" s="309" t="inlineStr"/>
      <c r="E548" s="309" t="inlineStr"/>
      <c r="F548" s="309" t="inlineStr"/>
      <c r="G548" s="309" t="inlineStr"/>
      <c r="H548" s="309" t="inlineStr"/>
    </row>
    <row r="549">
      <c r="A549" s="621" t="n">
        <v>547</v>
      </c>
      <c r="B549" s="309" t="n">
        <v>1492.828231750918</v>
      </c>
      <c r="C549" s="309" t="n">
        <v>1492.828231750918</v>
      </c>
      <c r="D549" s="309" t="inlineStr"/>
      <c r="E549" s="309" t="inlineStr"/>
      <c r="F549" s="309" t="inlineStr"/>
      <c r="G549" s="309" t="inlineStr"/>
      <c r="H549" s="309" t="inlineStr"/>
    </row>
    <row r="550">
      <c r="A550" s="621" t="n">
        <v>548</v>
      </c>
      <c r="B550" s="309" t="n">
        <v>1290.169675090253</v>
      </c>
      <c r="C550" s="309" t="n">
        <v>1290.169675090253</v>
      </c>
      <c r="D550" s="309" t="inlineStr"/>
      <c r="E550" s="309" t="inlineStr"/>
      <c r="F550" s="309" t="inlineStr"/>
      <c r="G550" s="309" t="inlineStr"/>
      <c r="H550" s="309" t="inlineStr"/>
    </row>
    <row r="551">
      <c r="A551" s="621" t="n">
        <v>549</v>
      </c>
      <c r="B551" s="309" t="n">
        <v>1286.265455646289</v>
      </c>
      <c r="C551" s="309" t="n">
        <v>1286.265455646289</v>
      </c>
      <c r="D551" s="309" t="inlineStr"/>
      <c r="E551" s="309" t="inlineStr"/>
      <c r="F551" s="309" t="inlineStr"/>
      <c r="G551" s="309" t="inlineStr"/>
      <c r="H551" s="309" t="inlineStr"/>
    </row>
    <row r="552">
      <c r="A552" s="621" t="n">
        <v>550</v>
      </c>
      <c r="B552" s="309" t="n">
        <v>1314.425342416815</v>
      </c>
      <c r="C552" s="309" t="n">
        <v>1314.425342416815</v>
      </c>
      <c r="D552" s="309" t="inlineStr"/>
      <c r="E552" s="309" t="inlineStr"/>
      <c r="F552" s="309" t="inlineStr"/>
      <c r="G552" s="309" t="inlineStr"/>
      <c r="H552" s="309" t="inlineStr"/>
    </row>
    <row r="553">
      <c r="A553" s="621" t="n">
        <v>551</v>
      </c>
      <c r="B553" s="309" t="n">
        <v>1315.250830423214</v>
      </c>
      <c r="C553" s="309" t="n">
        <v>1315.250830423214</v>
      </c>
      <c r="D553" s="309" t="inlineStr"/>
      <c r="E553" s="309" t="inlineStr"/>
      <c r="F553" s="309" t="inlineStr"/>
      <c r="G553" s="309" t="inlineStr"/>
      <c r="H553" s="309" t="inlineStr"/>
    </row>
    <row r="554">
      <c r="A554" s="621" t="n">
        <v>552</v>
      </c>
      <c r="B554" s="309" t="n">
        <v>1112.41155234657</v>
      </c>
      <c r="C554" s="309" t="n">
        <v>1112.41155234657</v>
      </c>
      <c r="D554" s="309" t="inlineStr"/>
      <c r="E554" s="309" t="inlineStr"/>
      <c r="F554" s="309" t="inlineStr"/>
      <c r="G554" s="309" t="inlineStr"/>
      <c r="H554" s="309" t="inlineStr"/>
    </row>
    <row r="555">
      <c r="A555" s="621" t="n">
        <v>553</v>
      </c>
      <c r="B555" s="309" t="n">
        <v>1108.809936986571</v>
      </c>
      <c r="C555" s="309" t="n">
        <v>1108.809936986571</v>
      </c>
      <c r="D555" s="309" t="inlineStr"/>
      <c r="E555" s="309" t="inlineStr"/>
      <c r="F555" s="309" t="inlineStr"/>
      <c r="G555" s="309" t="inlineStr"/>
      <c r="H555" s="309" t="inlineStr"/>
    </row>
    <row r="556">
      <c r="A556" s="621" t="n">
        <v>554</v>
      </c>
      <c r="B556" s="309" t="n">
        <v>1132.296917312421</v>
      </c>
      <c r="C556" s="309" t="n">
        <v>1132.296917312421</v>
      </c>
      <c r="D556" s="309" t="inlineStr"/>
      <c r="E556" s="309" t="inlineStr"/>
      <c r="F556" s="309" t="inlineStr"/>
      <c r="G556" s="309" t="inlineStr"/>
      <c r="H556" s="309" t="inlineStr"/>
    </row>
    <row r="557">
      <c r="A557" s="621" t="n">
        <v>555</v>
      </c>
      <c r="B557" s="309" t="n">
        <v>1132.854389732327</v>
      </c>
      <c r="C557" s="309" t="n">
        <v>1132.854389732327</v>
      </c>
      <c r="D557" s="309" t="inlineStr"/>
      <c r="E557" s="309" t="inlineStr"/>
      <c r="F557" s="309" t="inlineStr"/>
      <c r="G557" s="309" t="inlineStr"/>
      <c r="H557" s="309" t="inlineStr"/>
    </row>
    <row r="558">
      <c r="A558" s="621" t="n">
        <v>556</v>
      </c>
      <c r="B558" s="309" t="n">
        <v>1517.190619368702</v>
      </c>
      <c r="C558" s="309" t="n">
        <v>1517.190619368702</v>
      </c>
      <c r="D558" s="309" t="inlineStr"/>
      <c r="E558" s="309" t="inlineStr"/>
      <c r="F558" s="309" t="inlineStr"/>
      <c r="G558" s="309" t="inlineStr"/>
      <c r="H558" s="309" t="inlineStr"/>
    </row>
    <row r="559">
      <c r="A559" s="621" t="n">
        <v>557</v>
      </c>
      <c r="B559" s="309" t="n">
        <v>1515.187978239983</v>
      </c>
      <c r="C559" s="309" t="n">
        <v>1515.187978239983</v>
      </c>
      <c r="D559" s="309" t="inlineStr"/>
      <c r="E559" s="309" t="inlineStr"/>
      <c r="F559" s="309" t="inlineStr"/>
      <c r="G559" s="309" t="inlineStr"/>
      <c r="H559" s="309" t="inlineStr"/>
    </row>
    <row r="560">
      <c r="A560" s="621" t="n">
        <v>558</v>
      </c>
      <c r="B560" s="309" t="n">
        <v>1494.047857727651</v>
      </c>
      <c r="C560" s="309" t="n">
        <v>1494.047857727651</v>
      </c>
      <c r="D560" s="309" t="inlineStr"/>
      <c r="E560" s="309" t="inlineStr"/>
      <c r="F560" s="309" t="inlineStr"/>
      <c r="G560" s="309" t="inlineStr"/>
      <c r="H560" s="309" t="inlineStr"/>
    </row>
    <row r="561">
      <c r="A561" s="621" t="n">
        <v>559</v>
      </c>
      <c r="B561" s="309" t="n">
        <v>1473.072357047797</v>
      </c>
      <c r="C561" s="309" t="n">
        <v>1473.072357047797</v>
      </c>
      <c r="D561" s="309" t="inlineStr"/>
      <c r="E561" s="309" t="inlineStr"/>
      <c r="F561" s="309" t="inlineStr"/>
      <c r="G561" s="309" t="inlineStr"/>
      <c r="H561" s="309" t="inlineStr"/>
    </row>
    <row r="562">
      <c r="A562" s="621" t="n">
        <v>560</v>
      </c>
      <c r="B562" s="309" t="n">
        <v>1319.656561128908</v>
      </c>
      <c r="C562" s="309" t="n">
        <v>1319.656561128908</v>
      </c>
      <c r="D562" s="309" t="inlineStr"/>
      <c r="E562" s="309" t="inlineStr"/>
      <c r="F562" s="309" t="inlineStr"/>
      <c r="G562" s="309" t="inlineStr"/>
      <c r="H562" s="309" t="inlineStr"/>
    </row>
    <row r="563">
      <c r="A563" s="621" t="n">
        <v>561</v>
      </c>
      <c r="B563" s="309" t="n">
        <v>1317.92509190051</v>
      </c>
      <c r="C563" s="309" t="n">
        <v>1317.92509190051</v>
      </c>
      <c r="D563" s="309" t="inlineStr"/>
      <c r="E563" s="309" t="inlineStr"/>
      <c r="F563" s="309" t="inlineStr"/>
      <c r="G563" s="309" t="inlineStr"/>
      <c r="H563" s="309" t="inlineStr"/>
    </row>
    <row r="564">
      <c r="A564" s="621" t="n">
        <v>562</v>
      </c>
      <c r="B564" s="309" t="n">
        <v>1296.655097693611</v>
      </c>
      <c r="C564" s="309" t="n">
        <v>1296.655097693611</v>
      </c>
      <c r="D564" s="309" t="inlineStr"/>
      <c r="E564" s="309" t="inlineStr"/>
      <c r="F564" s="309" t="inlineStr"/>
      <c r="G564" s="309" t="inlineStr"/>
      <c r="H564" s="309" t="inlineStr"/>
    </row>
    <row r="565">
      <c r="A565" s="621" t="n">
        <v>563</v>
      </c>
      <c r="B565" s="309" t="n">
        <v>1286.175636566236</v>
      </c>
      <c r="C565" s="309" t="n">
        <v>1286.175636566236</v>
      </c>
      <c r="D565" s="309" t="inlineStr"/>
      <c r="E565" s="309" t="inlineStr"/>
      <c r="F565" s="309" t="inlineStr"/>
      <c r="G565" s="309" t="inlineStr"/>
      <c r="H565" s="309" t="inlineStr"/>
    </row>
    <row r="566">
      <c r="A566" s="621" t="n">
        <v>564</v>
      </c>
      <c r="B566" s="309" t="n">
        <v>1120.443681805605</v>
      </c>
      <c r="C566" s="309" t="n">
        <v>1120.443681805605</v>
      </c>
      <c r="D566" s="309" t="inlineStr"/>
      <c r="E566" s="309" t="inlineStr"/>
      <c r="F566" s="309" t="inlineStr"/>
      <c r="G566" s="309" t="inlineStr"/>
      <c r="H566" s="309" t="inlineStr"/>
    </row>
    <row r="567">
      <c r="A567" s="621" t="n">
        <v>565</v>
      </c>
      <c r="B567" s="309" t="n">
        <v>1118.47318820561</v>
      </c>
      <c r="C567" s="309" t="n">
        <v>1118.47318820561</v>
      </c>
      <c r="D567" s="309" t="inlineStr"/>
      <c r="E567" s="309" t="inlineStr"/>
      <c r="F567" s="309" t="inlineStr"/>
      <c r="G567" s="309" t="inlineStr"/>
      <c r="H567" s="309" t="inlineStr"/>
    </row>
    <row r="568">
      <c r="A568" s="621" t="n">
        <v>566</v>
      </c>
      <c r="B568" s="309" t="n">
        <v>1101.862316751125</v>
      </c>
      <c r="C568" s="309" t="n">
        <v>1101.862316751125</v>
      </c>
      <c r="D568" s="309" t="inlineStr"/>
      <c r="E568" s="309" t="inlineStr"/>
      <c r="F568" s="309" t="inlineStr"/>
      <c r="G568" s="309" t="inlineStr"/>
      <c r="H568" s="309" t="inlineStr"/>
    </row>
    <row r="569">
      <c r="A569" s="621" t="n">
        <v>567</v>
      </c>
      <c r="B569" s="309" t="n">
        <v>1100.555623089041</v>
      </c>
      <c r="C569" s="309" t="n">
        <v>1100.555623089041</v>
      </c>
      <c r="D569" s="309" t="inlineStr"/>
      <c r="E569" s="309" t="inlineStr"/>
      <c r="F569" s="309" t="inlineStr"/>
      <c r="G569" s="309" t="inlineStr"/>
      <c r="H569" s="309" t="inlineStr"/>
    </row>
    <row r="570">
      <c r="A570" s="621" t="n">
        <v>568</v>
      </c>
      <c r="B570" s="309" t="n">
        <v>1132.009003691029</v>
      </c>
      <c r="C570" s="309" t="n">
        <v>1132.009003691029</v>
      </c>
      <c r="D570" s="309" t="inlineStr"/>
      <c r="E570" s="309" t="inlineStr"/>
      <c r="F570" s="309" t="inlineStr"/>
      <c r="G570" s="309" t="inlineStr"/>
      <c r="H570" s="309" t="inlineStr"/>
    </row>
    <row r="571">
      <c r="A571" s="621" t="n">
        <v>569</v>
      </c>
      <c r="B571" s="309" t="n">
        <v>1124.596941992386</v>
      </c>
      <c r="C571" s="309" t="n">
        <v>1124.596941992386</v>
      </c>
      <c r="D571" s="309" t="inlineStr"/>
      <c r="E571" s="309" t="inlineStr"/>
      <c r="F571" s="309" t="inlineStr"/>
      <c r="G571" s="309" t="inlineStr"/>
      <c r="H571" s="309" t="inlineStr"/>
    </row>
    <row r="572">
      <c r="A572" s="621" t="n">
        <v>570</v>
      </c>
      <c r="B572" s="309" t="n">
        <v>1249.034932618571</v>
      </c>
      <c r="C572" s="309" t="n">
        <v>1249.034932618571</v>
      </c>
      <c r="D572" s="309" t="inlineStr"/>
      <c r="E572" s="309" t="inlineStr"/>
      <c r="F572" s="309" t="inlineStr"/>
      <c r="G572" s="309" t="inlineStr"/>
      <c r="H572" s="309" t="inlineStr"/>
    </row>
    <row r="573">
      <c r="A573" s="621" t="n">
        <v>571</v>
      </c>
      <c r="B573" s="309" t="n">
        <v>1386.140481969682</v>
      </c>
      <c r="C573" s="309" t="n">
        <v>1386.140481969682</v>
      </c>
      <c r="D573" s="309" t="inlineStr"/>
      <c r="E573" s="309" t="inlineStr"/>
      <c r="F573" s="309" t="inlineStr"/>
      <c r="G573" s="309" t="inlineStr"/>
      <c r="H573" s="309" t="inlineStr"/>
    </row>
    <row r="574">
      <c r="A574" s="621" t="n">
        <v>572</v>
      </c>
      <c r="B574" s="309" t="n">
        <v>1043.836668696035</v>
      </c>
      <c r="C574" s="309" t="n">
        <v>1043.836668696035</v>
      </c>
      <c r="D574" s="309" t="inlineStr"/>
      <c r="E574" s="309" t="inlineStr"/>
      <c r="F574" s="309" t="inlineStr"/>
      <c r="G574" s="309" t="inlineStr"/>
      <c r="H574" s="309" t="inlineStr"/>
    </row>
    <row r="575">
      <c r="A575" s="621" t="n">
        <v>573</v>
      </c>
      <c r="B575" s="309" t="n">
        <v>1036.988068106083</v>
      </c>
      <c r="C575" s="309" t="n">
        <v>1036.988068106083</v>
      </c>
      <c r="D575" s="309" t="inlineStr"/>
      <c r="E575" s="309" t="inlineStr"/>
      <c r="F575" s="309" t="inlineStr"/>
      <c r="G575" s="309" t="inlineStr"/>
      <c r="H575" s="309" t="inlineStr"/>
    </row>
    <row r="576">
      <c r="A576" s="621" t="n">
        <v>574</v>
      </c>
      <c r="B576" s="309" t="n">
        <v>1141.872703780157</v>
      </c>
      <c r="C576" s="309" t="n">
        <v>1141.872703780157</v>
      </c>
      <c r="D576" s="309" t="inlineStr"/>
      <c r="E576" s="309" t="inlineStr"/>
      <c r="F576" s="309" t="inlineStr"/>
      <c r="G576" s="309" t="inlineStr"/>
      <c r="H576" s="309" t="inlineStr"/>
    </row>
    <row r="577">
      <c r="A577" s="621" t="n">
        <v>575</v>
      </c>
      <c r="B577" s="309" t="n">
        <v>1238.259892782522</v>
      </c>
      <c r="C577" s="309" t="n">
        <v>1238.259892782522</v>
      </c>
      <c r="D577" s="309" t="inlineStr"/>
      <c r="E577" s="309" t="inlineStr"/>
      <c r="F577" s="309" t="inlineStr"/>
      <c r="G577" s="309" t="inlineStr"/>
      <c r="H577" s="309" t="inlineStr"/>
    </row>
    <row r="578">
      <c r="A578" s="621" t="n">
        <v>576</v>
      </c>
      <c r="B578" s="309" t="n">
        <v>949.7174501430964</v>
      </c>
      <c r="C578" s="309" t="n">
        <v>949.7174501430964</v>
      </c>
      <c r="D578" s="309" t="inlineStr"/>
      <c r="E578" s="309" t="inlineStr"/>
      <c r="F578" s="309" t="inlineStr"/>
      <c r="G578" s="309" t="inlineStr"/>
      <c r="H578" s="309" t="inlineStr"/>
    </row>
    <row r="579">
      <c r="A579" s="621" t="n">
        <v>577</v>
      </c>
      <c r="B579" s="309" t="n">
        <v>945.6098466919051</v>
      </c>
      <c r="C579" s="309" t="n">
        <v>945.6098466919051</v>
      </c>
      <c r="D579" s="309" t="inlineStr"/>
      <c r="E579" s="309" t="inlineStr"/>
      <c r="F579" s="309" t="inlineStr"/>
      <c r="G579" s="309" t="inlineStr"/>
      <c r="H579" s="309" t="inlineStr"/>
    </row>
    <row r="580">
      <c r="A580" s="621" t="n">
        <v>578</v>
      </c>
      <c r="B580" s="309" t="n">
        <v>1008.241013731143</v>
      </c>
      <c r="C580" s="309" t="n">
        <v>1008.241013731143</v>
      </c>
      <c r="D580" s="309" t="inlineStr"/>
      <c r="E580" s="309" t="inlineStr"/>
      <c r="F580" s="309" t="inlineStr"/>
      <c r="G580" s="309" t="inlineStr"/>
      <c r="H580" s="309" t="inlineStr"/>
    </row>
    <row r="581">
      <c r="A581" s="621" t="n">
        <v>579</v>
      </c>
      <c r="B581" s="309" t="n">
        <v>1067.837593026944</v>
      </c>
      <c r="C581" s="309" t="n">
        <v>1067.837593026944</v>
      </c>
      <c r="D581" s="309" t="inlineStr"/>
      <c r="E581" s="309" t="inlineStr"/>
      <c r="F581" s="309" t="inlineStr"/>
      <c r="G581" s="309" t="inlineStr"/>
      <c r="H581" s="309" t="inlineStr"/>
    </row>
    <row r="582">
      <c r="A582" s="621" t="n">
        <v>580</v>
      </c>
      <c r="B582" s="309" t="n">
        <v>1643.994287972515</v>
      </c>
      <c r="C582" s="309" t="n">
        <v>1643.994287972515</v>
      </c>
      <c r="D582" s="309" t="inlineStr"/>
      <c r="E582" s="309" t="inlineStr"/>
      <c r="F582" s="309" t="inlineStr"/>
      <c r="G582" s="309" t="inlineStr"/>
      <c r="H582" s="309" t="inlineStr"/>
    </row>
    <row r="583">
      <c r="A583" s="621" t="n">
        <v>581</v>
      </c>
      <c r="B583" s="309" t="n">
        <v>1649.341798962735</v>
      </c>
      <c r="C583" s="309" t="n">
        <v>1649.341798962735</v>
      </c>
      <c r="D583" s="309" t="inlineStr"/>
      <c r="E583" s="309" t="inlineStr"/>
      <c r="F583" s="309" t="inlineStr"/>
      <c r="G583" s="309" t="inlineStr"/>
      <c r="H583" s="309" t="inlineStr"/>
    </row>
    <row r="584">
      <c r="A584" s="621" t="n">
        <v>582</v>
      </c>
      <c r="B584" s="309" t="n">
        <v>1709.517995912382</v>
      </c>
      <c r="C584" s="309" t="n">
        <v>1709.517995912382</v>
      </c>
      <c r="D584" s="309" t="inlineStr"/>
      <c r="E584" s="309" t="inlineStr"/>
      <c r="F584" s="309" t="inlineStr"/>
      <c r="G584" s="309" t="inlineStr"/>
      <c r="H584" s="309" t="inlineStr"/>
    </row>
    <row r="585">
      <c r="A585" s="621" t="n">
        <v>583</v>
      </c>
      <c r="B585" s="309" t="n">
        <v>1711.171759596313</v>
      </c>
      <c r="C585" s="309" t="n">
        <v>1711.171759596313</v>
      </c>
      <c r="D585" s="309" t="inlineStr"/>
      <c r="E585" s="309" t="inlineStr"/>
      <c r="F585" s="309" t="inlineStr"/>
      <c r="G585" s="309" t="inlineStr"/>
      <c r="H585" s="309" t="inlineStr"/>
    </row>
    <row r="586">
      <c r="A586" s="621" t="n">
        <v>584</v>
      </c>
      <c r="B586" s="309" t="n">
        <v>1442.304441389919</v>
      </c>
      <c r="C586" s="309" t="n">
        <v>1442.304441389919</v>
      </c>
      <c r="D586" s="309" t="inlineStr"/>
      <c r="E586" s="309" t="inlineStr"/>
      <c r="F586" s="309" t="inlineStr"/>
      <c r="G586" s="309" t="inlineStr"/>
      <c r="H586" s="309" t="inlineStr"/>
    </row>
    <row r="587">
      <c r="A587" s="621" t="n">
        <v>585</v>
      </c>
      <c r="B587" s="309" t="n">
        <v>1440.201027900079</v>
      </c>
      <c r="C587" s="309" t="n">
        <v>1440.201027900079</v>
      </c>
      <c r="D587" s="309" t="inlineStr"/>
      <c r="E587" s="309" t="inlineStr"/>
      <c r="F587" s="309" t="inlineStr"/>
      <c r="G587" s="309" t="inlineStr"/>
      <c r="H587" s="309" t="inlineStr"/>
    </row>
    <row r="588">
      <c r="A588" s="621" t="n">
        <v>586</v>
      </c>
      <c r="B588" s="309" t="n">
        <v>1477.167271503035</v>
      </c>
      <c r="C588" s="309" t="n">
        <v>1477.167271503035</v>
      </c>
      <c r="D588" s="309" t="inlineStr"/>
      <c r="E588" s="309" t="inlineStr"/>
      <c r="F588" s="309" t="inlineStr"/>
      <c r="G588" s="309" t="inlineStr"/>
      <c r="H588" s="309" t="inlineStr"/>
    </row>
    <row r="589">
      <c r="A589" s="621" t="n">
        <v>587</v>
      </c>
      <c r="B589" s="309" t="n">
        <v>1479.344020283594</v>
      </c>
      <c r="C589" s="309" t="n">
        <v>1479.344020283594</v>
      </c>
      <c r="D589" s="309" t="inlineStr"/>
      <c r="E589" s="309" t="inlineStr"/>
      <c r="F589" s="309" t="inlineStr"/>
      <c r="G589" s="309" t="inlineStr"/>
      <c r="H589" s="309" t="inlineStr"/>
    </row>
    <row r="590">
      <c r="A590" s="621" t="n">
        <v>588</v>
      </c>
      <c r="B590" s="309" t="n">
        <v>1222.318897050654</v>
      </c>
      <c r="C590" s="309" t="n">
        <v>1222.318897050654</v>
      </c>
      <c r="D590" s="309" t="inlineStr"/>
      <c r="E590" s="309" t="inlineStr"/>
      <c r="F590" s="309" t="inlineStr"/>
      <c r="G590" s="309" t="inlineStr"/>
      <c r="H590" s="309" t="inlineStr"/>
    </row>
    <row r="591">
      <c r="A591" s="621" t="n">
        <v>589</v>
      </c>
      <c r="B591" s="309" t="n">
        <v>1219.081969212775</v>
      </c>
      <c r="C591" s="309" t="n">
        <v>1219.081969212775</v>
      </c>
      <c r="D591" s="309" t="inlineStr"/>
      <c r="E591" s="309" t="inlineStr"/>
      <c r="F591" s="309" t="inlineStr"/>
      <c r="G591" s="309" t="inlineStr"/>
      <c r="H591" s="309" t="inlineStr"/>
    </row>
    <row r="592">
      <c r="A592" s="621" t="n">
        <v>590</v>
      </c>
      <c r="B592" s="309" t="n">
        <v>1235.052273992331</v>
      </c>
      <c r="C592" s="309" t="n">
        <v>1235.052273992331</v>
      </c>
      <c r="D592" s="309" t="inlineStr"/>
      <c r="E592" s="309" t="inlineStr"/>
      <c r="F592" s="309" t="inlineStr"/>
      <c r="G592" s="309" t="inlineStr"/>
      <c r="H592" s="309" t="inlineStr"/>
    </row>
    <row r="593">
      <c r="A593" s="621" t="n">
        <v>591</v>
      </c>
      <c r="B593" s="309" t="n">
        <v>1237.691357018015</v>
      </c>
      <c r="C593" s="309" t="n">
        <v>1237.691357018015</v>
      </c>
      <c r="D593" s="309" t="inlineStr"/>
      <c r="E593" s="309" t="inlineStr"/>
      <c r="F593" s="309" t="inlineStr"/>
      <c r="G593" s="309" t="inlineStr"/>
      <c r="H593" s="309" t="inlineStr"/>
    </row>
    <row r="594">
      <c r="A594" s="621" t="n">
        <v>592</v>
      </c>
      <c r="B594" s="309" t="n">
        <v>1411.410213455865</v>
      </c>
      <c r="C594" s="309" t="n">
        <v>1411.410213455865</v>
      </c>
      <c r="D594" s="309" t="inlineStr"/>
      <c r="E594" s="309" t="inlineStr"/>
      <c r="F594" s="309" t="inlineStr"/>
      <c r="G594" s="309" t="inlineStr"/>
      <c r="H594" s="309" t="inlineStr"/>
    </row>
    <row r="595">
      <c r="A595" s="621" t="n">
        <v>593</v>
      </c>
      <c r="B595" s="309" t="n">
        <v>1403.944632364707</v>
      </c>
      <c r="C595" s="309" t="n">
        <v>1403.944632364707</v>
      </c>
      <c r="D595" s="309" t="inlineStr"/>
      <c r="E595" s="309" t="inlineStr"/>
      <c r="F595" s="309" t="inlineStr"/>
      <c r="G595" s="309" t="inlineStr"/>
      <c r="H595" s="309" t="inlineStr"/>
    </row>
    <row r="596">
      <c r="A596" s="621" t="n">
        <v>594</v>
      </c>
      <c r="B596" s="309" t="n">
        <v>1386.51433790647</v>
      </c>
      <c r="C596" s="309" t="n">
        <v>1386.51433790647</v>
      </c>
      <c r="D596" s="309" t="inlineStr"/>
      <c r="E596" s="309" t="inlineStr"/>
      <c r="F596" s="309" t="inlineStr"/>
      <c r="G596" s="309" t="inlineStr"/>
      <c r="H596" s="309" t="inlineStr"/>
    </row>
    <row r="597">
      <c r="A597" s="621" t="n">
        <v>595</v>
      </c>
      <c r="B597" s="309" t="n">
        <v>1360.169488553788</v>
      </c>
      <c r="C597" s="309" t="n">
        <v>1360.169488553788</v>
      </c>
      <c r="D597" s="309" t="inlineStr"/>
      <c r="E597" s="309" t="inlineStr"/>
      <c r="F597" s="309" t="inlineStr"/>
      <c r="G597" s="309" t="inlineStr"/>
      <c r="H597" s="309" t="inlineStr"/>
    </row>
    <row r="598">
      <c r="A598" s="621" t="n">
        <v>596</v>
      </c>
      <c r="B598" s="309" t="n">
        <v>1226.078378681662</v>
      </c>
      <c r="C598" s="309" t="n">
        <v>1226.078378681662</v>
      </c>
      <c r="D598" s="309" t="inlineStr"/>
      <c r="E598" s="309" t="inlineStr"/>
      <c r="F598" s="309" t="inlineStr"/>
      <c r="G598" s="309" t="inlineStr"/>
      <c r="H598" s="309" t="inlineStr"/>
    </row>
    <row r="599">
      <c r="A599" s="621" t="n">
        <v>597</v>
      </c>
      <c r="B599" s="309" t="n">
        <v>1229.886476316248</v>
      </c>
      <c r="C599" s="309" t="n">
        <v>1229.886476316248</v>
      </c>
      <c r="D599" s="309" t="inlineStr"/>
      <c r="E599" s="309" t="inlineStr"/>
      <c r="F599" s="309" t="inlineStr"/>
      <c r="G599" s="309" t="inlineStr"/>
      <c r="H599" s="309" t="inlineStr"/>
    </row>
    <row r="600">
      <c r="A600" s="621" t="n">
        <v>598</v>
      </c>
      <c r="B600" s="309" t="n">
        <v>1222.95512627195</v>
      </c>
      <c r="C600" s="309" t="n">
        <v>1222.95512627195</v>
      </c>
      <c r="D600" s="309" t="inlineStr"/>
      <c r="E600" s="309" t="inlineStr"/>
      <c r="F600" s="309" t="inlineStr"/>
      <c r="G600" s="309" t="inlineStr"/>
      <c r="H600" s="309" t="inlineStr"/>
    </row>
    <row r="601">
      <c r="A601" s="621" t="n">
        <v>599</v>
      </c>
      <c r="B601" s="309" t="n">
        <v>1197.417198142933</v>
      </c>
      <c r="C601" s="309" t="n">
        <v>1197.417198142933</v>
      </c>
      <c r="D601" s="309" t="inlineStr"/>
      <c r="E601" s="309" t="inlineStr"/>
      <c r="F601" s="309" t="inlineStr"/>
      <c r="G601" s="309" t="inlineStr"/>
      <c r="H601" s="309" t="inlineStr"/>
    </row>
    <row r="602">
      <c r="A602" s="621" t="n">
        <v>600</v>
      </c>
      <c r="B602" s="309" t="n">
        <v>1052.948950790758</v>
      </c>
      <c r="C602" s="309" t="n">
        <v>1052.948950790758</v>
      </c>
      <c r="D602" s="309" t="inlineStr"/>
      <c r="E602" s="309" t="inlineStr"/>
      <c r="F602" s="309" t="inlineStr"/>
      <c r="G602" s="309" t="inlineStr"/>
      <c r="H602" s="309" t="inlineStr"/>
    </row>
    <row r="603">
      <c r="A603" s="621" t="n">
        <v>601</v>
      </c>
      <c r="B603" s="309" t="n">
        <v>1058.185818581942</v>
      </c>
      <c r="C603" s="309" t="n">
        <v>1058.185818581942</v>
      </c>
      <c r="D603" s="309" t="inlineStr"/>
      <c r="E603" s="309" t="inlineStr"/>
      <c r="F603" s="309" t="inlineStr"/>
      <c r="G603" s="309" t="inlineStr"/>
      <c r="H603" s="309" t="inlineStr"/>
    </row>
    <row r="604">
      <c r="A604" s="621" t="n">
        <v>602</v>
      </c>
      <c r="B604" s="309" t="n">
        <v>1060.891119773321</v>
      </c>
      <c r="C604" s="309" t="n">
        <v>1060.891119773321</v>
      </c>
      <c r="D604" s="309" t="inlineStr"/>
      <c r="E604" s="309" t="inlineStr"/>
      <c r="F604" s="309" t="inlineStr"/>
      <c r="G604" s="309" t="inlineStr"/>
      <c r="H604" s="309" t="inlineStr"/>
    </row>
    <row r="605">
      <c r="A605" s="621" t="n">
        <v>603</v>
      </c>
      <c r="B605" s="309" t="n">
        <v>1036.116521015465</v>
      </c>
      <c r="C605" s="309" t="n">
        <v>1036.116521015465</v>
      </c>
      <c r="D605" s="309" t="inlineStr"/>
      <c r="E605" s="309" t="inlineStr"/>
      <c r="F605" s="309" t="inlineStr"/>
      <c r="G605" s="309" t="inlineStr"/>
      <c r="H605" s="309" t="inlineStr"/>
    </row>
    <row r="606">
      <c r="A606" s="621" t="n">
        <v>604</v>
      </c>
      <c r="B606" s="309" t="n">
        <v>1333.658494459428</v>
      </c>
      <c r="C606" s="309" t="n">
        <v>1333.658494459428</v>
      </c>
      <c r="D606" s="309" t="inlineStr"/>
      <c r="E606" s="309" t="inlineStr"/>
      <c r="F606" s="309" t="inlineStr"/>
      <c r="G606" s="309" t="inlineStr"/>
      <c r="H606" s="309" t="inlineStr"/>
    </row>
    <row r="607">
      <c r="A607" s="621" t="n">
        <v>605</v>
      </c>
      <c r="B607" s="309" t="n">
        <v>1333.222291489345</v>
      </c>
      <c r="C607" s="309" t="n">
        <v>1333.222291489345</v>
      </c>
      <c r="D607" s="309" t="inlineStr"/>
      <c r="E607" s="309" t="inlineStr"/>
      <c r="F607" s="309" t="inlineStr"/>
      <c r="G607" s="309" t="inlineStr"/>
      <c r="H607" s="309" t="inlineStr"/>
    </row>
    <row r="608">
      <c r="A608" s="621" t="n">
        <v>606</v>
      </c>
      <c r="B608" s="309" t="n">
        <v>1314.810516016911</v>
      </c>
      <c r="C608" s="309" t="n">
        <v>1314.810516016911</v>
      </c>
      <c r="D608" s="309" t="inlineStr"/>
      <c r="E608" s="309" t="inlineStr"/>
      <c r="F608" s="309" t="inlineStr"/>
      <c r="G608" s="309" t="inlineStr"/>
      <c r="H608" s="309" t="inlineStr"/>
    </row>
    <row r="609">
      <c r="A609" s="621" t="n">
        <v>607</v>
      </c>
      <c r="B609" s="309" t="n">
        <v>1315.162455040173</v>
      </c>
      <c r="C609" s="309" t="n">
        <v>1315.162455040173</v>
      </c>
      <c r="D609" s="309" t="inlineStr"/>
      <c r="E609" s="309" t="inlineStr"/>
      <c r="F609" s="309" t="inlineStr"/>
      <c r="G609" s="309" t="inlineStr"/>
      <c r="H609" s="309" t="inlineStr"/>
    </row>
    <row r="610">
      <c r="A610" s="621" t="n">
        <v>608</v>
      </c>
      <c r="B610" s="309" t="n">
        <v>1180.044463022509</v>
      </c>
      <c r="C610" s="309" t="n">
        <v>1180.044463022509</v>
      </c>
      <c r="D610" s="309" t="inlineStr"/>
      <c r="E610" s="309" t="inlineStr"/>
      <c r="F610" s="309" t="inlineStr"/>
      <c r="G610" s="309" t="inlineStr"/>
      <c r="H610" s="309" t="inlineStr"/>
    </row>
    <row r="611">
      <c r="A611" s="621" t="n">
        <v>609</v>
      </c>
      <c r="B611" s="309" t="n">
        <v>1179.38285617946</v>
      </c>
      <c r="C611" s="309" t="n">
        <v>1179.38285617946</v>
      </c>
      <c r="D611" s="309" t="inlineStr"/>
      <c r="E611" s="309" t="inlineStr"/>
      <c r="F611" s="309" t="inlineStr"/>
      <c r="G611" s="309" t="inlineStr"/>
      <c r="H611" s="309" t="inlineStr"/>
    </row>
    <row r="612">
      <c r="A612" s="621" t="n">
        <v>610</v>
      </c>
      <c r="B612" s="309" t="n">
        <v>1168.865847037222</v>
      </c>
      <c r="C612" s="309" t="n">
        <v>1168.865847037222</v>
      </c>
      <c r="D612" s="309" t="inlineStr"/>
      <c r="E612" s="309" t="inlineStr"/>
      <c r="F612" s="309" t="inlineStr"/>
      <c r="G612" s="309" t="inlineStr"/>
      <c r="H612" s="309" t="inlineStr"/>
    </row>
    <row r="613">
      <c r="A613" s="621" t="n">
        <v>611</v>
      </c>
      <c r="B613" s="309" t="n">
        <v>1169.123653609484</v>
      </c>
      <c r="C613" s="309" t="n">
        <v>1169.123653609484</v>
      </c>
      <c r="D613" s="309" t="inlineStr"/>
      <c r="E613" s="309" t="inlineStr"/>
      <c r="F613" s="309" t="inlineStr"/>
      <c r="G613" s="309" t="inlineStr"/>
      <c r="H613" s="309" t="inlineStr"/>
    </row>
    <row r="614">
      <c r="A614" s="621" t="n">
        <v>612</v>
      </c>
      <c r="B614" s="309" t="n">
        <v>1025.289765359275</v>
      </c>
      <c r="C614" s="309" t="n">
        <v>1025.289765359275</v>
      </c>
      <c r="D614" s="309" t="inlineStr"/>
      <c r="E614" s="309" t="inlineStr"/>
      <c r="F614" s="309" t="inlineStr"/>
      <c r="G614" s="309" t="inlineStr"/>
      <c r="H614" s="309" t="inlineStr"/>
    </row>
    <row r="615">
      <c r="A615" s="621" t="n">
        <v>613</v>
      </c>
      <c r="B615" s="309" t="n">
        <v>1024.973150160086</v>
      </c>
      <c r="C615" s="309" t="n">
        <v>1024.973150160086</v>
      </c>
      <c r="D615" s="309" t="inlineStr"/>
      <c r="E615" s="309" t="inlineStr"/>
      <c r="F615" s="309" t="inlineStr"/>
      <c r="G615" s="309" t="inlineStr"/>
      <c r="H615" s="309" t="inlineStr"/>
    </row>
    <row r="616">
      <c r="A616" s="621" t="n">
        <v>614</v>
      </c>
      <c r="B616" s="309" t="n">
        <v>1022.295051829032</v>
      </c>
      <c r="C616" s="309" t="n">
        <v>1022.295051829032</v>
      </c>
      <c r="D616" s="309" t="inlineStr"/>
      <c r="E616" s="309" t="inlineStr"/>
      <c r="F616" s="309" t="inlineStr"/>
      <c r="G616" s="309" t="inlineStr"/>
      <c r="H616" s="309" t="inlineStr"/>
    </row>
    <row r="617">
      <c r="A617" s="621" t="n">
        <v>615</v>
      </c>
      <c r="B617" s="309" t="n">
        <v>1022.652371738187</v>
      </c>
      <c r="C617" s="309" t="n">
        <v>1022.652371738187</v>
      </c>
      <c r="D617" s="309" t="inlineStr"/>
      <c r="E617" s="309" t="inlineStr"/>
      <c r="F617" s="309" t="inlineStr"/>
      <c r="G617" s="309" t="inlineStr"/>
      <c r="H617" s="309" t="inlineStr"/>
    </row>
    <row r="618">
      <c r="A618" s="621" t="n">
        <v>616</v>
      </c>
      <c r="B618" s="309" t="n">
        <v>1196.485581604383</v>
      </c>
      <c r="C618" s="309" t="n">
        <v>1196.485581604383</v>
      </c>
      <c r="D618" s="309" t="inlineStr"/>
      <c r="E618" s="309" t="inlineStr"/>
      <c r="F618" s="309" t="inlineStr"/>
      <c r="G618" s="309" t="inlineStr"/>
      <c r="H618" s="309" t="inlineStr"/>
    </row>
    <row r="619">
      <c r="A619" s="621" t="n">
        <v>617</v>
      </c>
      <c r="B619" s="309" t="n">
        <v>1226.208587963914</v>
      </c>
      <c r="C619" s="309" t="n">
        <v>1226.208587963914</v>
      </c>
      <c r="D619" s="309" t="inlineStr"/>
      <c r="E619" s="309" t="inlineStr"/>
      <c r="F619" s="309" t="inlineStr"/>
      <c r="G619" s="309" t="inlineStr"/>
      <c r="H619" s="309" t="inlineStr"/>
    </row>
    <row r="620">
      <c r="A620" s="621" t="n">
        <v>618</v>
      </c>
      <c r="B620" s="309" t="n">
        <v>1320.25680042577</v>
      </c>
      <c r="C620" s="309" t="n">
        <v>1320.25680042577</v>
      </c>
      <c r="D620" s="309" t="inlineStr"/>
      <c r="E620" s="309" t="inlineStr"/>
      <c r="F620" s="309" t="inlineStr"/>
      <c r="G620" s="309" t="inlineStr"/>
      <c r="H620" s="309" t="inlineStr"/>
    </row>
    <row r="621">
      <c r="A621" s="621" t="n">
        <v>619</v>
      </c>
      <c r="B621" s="309" t="n">
        <v>1320.768438153756</v>
      </c>
      <c r="C621" s="309" t="n">
        <v>1320.768438153756</v>
      </c>
      <c r="D621" s="309" t="inlineStr"/>
      <c r="E621" s="309" t="inlineStr"/>
      <c r="F621" s="309" t="inlineStr"/>
      <c r="G621" s="309" t="inlineStr"/>
      <c r="H621" s="309" t="inlineStr"/>
    </row>
    <row r="622">
      <c r="A622" s="621" t="n">
        <v>620</v>
      </c>
      <c r="B622" s="309" t="n">
        <v>1077.033777483396</v>
      </c>
      <c r="C622" s="309" t="n">
        <v>1077.033777483396</v>
      </c>
      <c r="D622" s="309" t="inlineStr"/>
      <c r="E622" s="309" t="inlineStr"/>
      <c r="F622" s="309" t="inlineStr"/>
      <c r="G622" s="309" t="inlineStr"/>
      <c r="H622" s="309" t="inlineStr"/>
    </row>
    <row r="623">
      <c r="A623" s="621" t="n">
        <v>621</v>
      </c>
      <c r="B623" s="309" t="n">
        <v>1117.680560318464</v>
      </c>
      <c r="C623" s="309" t="n">
        <v>1117.680560318464</v>
      </c>
      <c r="D623" s="309" t="inlineStr"/>
      <c r="E623" s="309" t="inlineStr"/>
      <c r="F623" s="309" t="inlineStr"/>
      <c r="G623" s="309" t="inlineStr"/>
      <c r="H623" s="309" t="inlineStr"/>
    </row>
    <row r="624">
      <c r="A624" s="621" t="n">
        <v>622</v>
      </c>
      <c r="B624" s="309" t="n">
        <v>1178.257807786785</v>
      </c>
      <c r="C624" s="309" t="n">
        <v>1178.257807786785</v>
      </c>
      <c r="D624" s="309" t="inlineStr"/>
      <c r="E624" s="309" t="inlineStr"/>
      <c r="F624" s="309" t="inlineStr"/>
      <c r="G624" s="309" t="inlineStr"/>
      <c r="H624" s="309" t="inlineStr"/>
    </row>
    <row r="625">
      <c r="A625" s="621" t="n">
        <v>623</v>
      </c>
      <c r="B625" s="309" t="n">
        <v>1166.242111547798</v>
      </c>
      <c r="C625" s="309" t="n">
        <v>1166.242111547798</v>
      </c>
      <c r="D625" s="309" t="inlineStr"/>
      <c r="E625" s="309" t="inlineStr"/>
      <c r="F625" s="309" t="inlineStr"/>
      <c r="G625" s="309" t="inlineStr"/>
      <c r="H625" s="309" t="inlineStr"/>
    </row>
    <row r="626">
      <c r="A626" s="621" t="n">
        <v>624</v>
      </c>
      <c r="B626" s="309" t="n">
        <v>955.0619702459092</v>
      </c>
      <c r="C626" s="309" t="n">
        <v>955.0619702459092</v>
      </c>
      <c r="D626" s="309" t="inlineStr"/>
      <c r="E626" s="309" t="inlineStr"/>
      <c r="F626" s="309" t="inlineStr"/>
      <c r="G626" s="309" t="inlineStr"/>
      <c r="H626" s="309" t="inlineStr"/>
    </row>
    <row r="627">
      <c r="A627" s="621" t="n">
        <v>625</v>
      </c>
      <c r="B627" s="309" t="n">
        <v>971.7841764838128</v>
      </c>
      <c r="C627" s="309" t="n">
        <v>971.7841764838128</v>
      </c>
      <c r="D627" s="309" t="inlineStr"/>
      <c r="E627" s="309" t="inlineStr"/>
      <c r="F627" s="309" t="inlineStr"/>
      <c r="G627" s="309" t="inlineStr"/>
      <c r="H627" s="309" t="inlineStr"/>
    </row>
    <row r="628">
      <c r="A628" s="621" t="n">
        <v>626</v>
      </c>
      <c r="B628" s="309" t="n">
        <v>1009.808197363422</v>
      </c>
      <c r="C628" s="309" t="n">
        <v>1009.808197363422</v>
      </c>
      <c r="D628" s="309" t="inlineStr"/>
      <c r="E628" s="309" t="inlineStr"/>
      <c r="F628" s="309" t="inlineStr"/>
      <c r="G628" s="309" t="inlineStr"/>
      <c r="H628" s="309" t="inlineStr"/>
    </row>
    <row r="629">
      <c r="A629" s="621" t="n">
        <v>627</v>
      </c>
      <c r="B629" s="309" t="n">
        <v>1010.086124030476</v>
      </c>
      <c r="C629" s="309" t="n">
        <v>1010.086124030476</v>
      </c>
      <c r="D629" s="309" t="inlineStr"/>
      <c r="E629" s="309" t="inlineStr"/>
      <c r="F629" s="309" t="inlineStr"/>
      <c r="G629" s="309" t="inlineStr"/>
      <c r="H629" s="309" t="inlineStr"/>
    </row>
    <row r="630">
      <c r="A630" s="621" t="n">
        <v>628</v>
      </c>
      <c r="B630" s="309" t="n">
        <v>1023.171022822335</v>
      </c>
      <c r="C630" s="309" t="n">
        <v>1023.171022822335</v>
      </c>
      <c r="D630" s="309" t="inlineStr"/>
      <c r="E630" s="309" t="inlineStr"/>
      <c r="F630" s="309" t="inlineStr"/>
      <c r="G630" s="309" t="inlineStr"/>
      <c r="H630" s="309" t="inlineStr"/>
    </row>
    <row r="631">
      <c r="A631" s="621" t="n">
        <v>629</v>
      </c>
      <c r="B631" s="309" t="n">
        <v>869.8160687205392</v>
      </c>
      <c r="C631" s="309" t="n">
        <v>869.8160687205392</v>
      </c>
      <c r="D631" s="309" t="inlineStr"/>
      <c r="E631" s="309" t="inlineStr"/>
      <c r="F631" s="309" t="inlineStr"/>
      <c r="G631" s="309" t="inlineStr"/>
      <c r="H631" s="309" t="inlineStr"/>
    </row>
    <row r="632">
      <c r="A632" s="621" t="n">
        <v>630</v>
      </c>
      <c r="B632" s="309" t="n">
        <v>905.9062631923713</v>
      </c>
      <c r="C632" s="309" t="n">
        <v>905.9062631923713</v>
      </c>
      <c r="D632" s="309" t="inlineStr"/>
      <c r="E632" s="309" t="inlineStr"/>
      <c r="F632" s="309" t="inlineStr"/>
      <c r="G632" s="309" t="inlineStr"/>
      <c r="H632" s="309" t="inlineStr"/>
    </row>
    <row r="633">
      <c r="A633" s="621" t="n">
        <v>631</v>
      </c>
      <c r="B633" s="309" t="n">
        <v>1005.165977886254</v>
      </c>
      <c r="C633" s="309" t="n">
        <v>1005.165977886254</v>
      </c>
      <c r="D633" s="309" t="inlineStr"/>
      <c r="E633" s="309" t="inlineStr"/>
      <c r="F633" s="309" t="inlineStr"/>
      <c r="G633" s="309" t="inlineStr"/>
      <c r="H633" s="309" t="inlineStr"/>
    </row>
    <row r="634">
      <c r="A634" s="621" t="n">
        <v>632</v>
      </c>
      <c r="B634" s="309" t="n">
        <v>1083.706061314089</v>
      </c>
      <c r="C634" s="309" t="n">
        <v>1083.706061314089</v>
      </c>
      <c r="D634" s="309" t="inlineStr"/>
      <c r="E634" s="309" t="inlineStr"/>
      <c r="F634" s="309" t="inlineStr"/>
      <c r="G634" s="309" t="inlineStr"/>
      <c r="H634" s="309" t="inlineStr"/>
    </row>
    <row r="635">
      <c r="A635" s="621" t="n">
        <v>633</v>
      </c>
      <c r="B635" s="309" t="inlineStr"/>
      <c r="C635" s="309" t="n">
        <v>974.4608975104408</v>
      </c>
      <c r="D635" s="309" t="inlineStr">
        <is>
          <t>{'Cu', 'aust_temp', 'ausf_czas', 'Mo', 'aust_czas', 'Ni', 'grubosc', 'Mn'}</t>
        </is>
      </c>
      <c r="E635" s="309" t="n">
        <v>16</v>
      </c>
      <c r="F635" s="309" t="inlineStr">
        <is>
          <t>['Rm', 'HB', 'ausf_temp']</t>
        </is>
      </c>
      <c r="G635" s="309" t="inlineStr">
        <is>
          <t>[0.9853086164037492, 0.8806708836164833, -0.822829269081111]</t>
        </is>
      </c>
      <c r="H635" s="309" t="inlineStr">
        <is>
          <t>[778.0, 1265.031905454729]</t>
        </is>
      </c>
    </row>
    <row r="636">
      <c r="A636" s="621" t="n">
        <v>634</v>
      </c>
      <c r="B636" s="309" t="n">
        <v>972.5568703423144</v>
      </c>
      <c r="C636" s="309" t="n">
        <v>972.5568703423144</v>
      </c>
      <c r="D636" s="309" t="inlineStr"/>
      <c r="E636" s="309" t="inlineStr"/>
      <c r="F636" s="309" t="inlineStr"/>
      <c r="G636" s="309" t="inlineStr"/>
      <c r="H636" s="309" t="inlineStr"/>
    </row>
    <row r="637">
      <c r="A637" s="621" t="n">
        <v>635</v>
      </c>
      <c r="B637" s="309" t="n">
        <v>921.3792392666136</v>
      </c>
      <c r="C637" s="309" t="n">
        <v>921.3792392666136</v>
      </c>
      <c r="D637" s="309" t="inlineStr"/>
      <c r="E637" s="309" t="inlineStr"/>
      <c r="F637" s="309" t="inlineStr"/>
      <c r="G637" s="309" t="inlineStr"/>
      <c r="H637" s="309" t="inlineStr"/>
    </row>
    <row r="638">
      <c r="A638" s="621" t="n">
        <v>636</v>
      </c>
      <c r="B638" s="309" t="n">
        <v>966.9116004020528</v>
      </c>
      <c r="C638" s="309" t="n">
        <v>966.9116004020528</v>
      </c>
      <c r="D638" s="309" t="inlineStr"/>
      <c r="E638" s="309" t="inlineStr"/>
      <c r="F638" s="309" t="inlineStr"/>
      <c r="G638" s="309" t="inlineStr"/>
      <c r="H638" s="309" t="inlineStr"/>
    </row>
    <row r="639">
      <c r="A639" s="621" t="n">
        <v>637</v>
      </c>
      <c r="B639" s="309" t="n">
        <v>904.5668529973474</v>
      </c>
      <c r="C639" s="309" t="n">
        <v>904.5668529973474</v>
      </c>
      <c r="D639" s="309" t="inlineStr"/>
      <c r="E639" s="309" t="inlineStr"/>
      <c r="F639" s="309" t="inlineStr"/>
      <c r="G639" s="309" t="inlineStr"/>
      <c r="H639" s="309" t="inlineStr"/>
    </row>
    <row r="640">
      <c r="A640" s="621" t="n">
        <v>638</v>
      </c>
      <c r="B640" s="309" t="n">
        <v>878.7890184811034</v>
      </c>
      <c r="C640" s="309" t="n">
        <v>878.7890184811034</v>
      </c>
      <c r="D640" s="309" t="inlineStr"/>
      <c r="E640" s="309" t="inlineStr"/>
      <c r="F640" s="309" t="inlineStr"/>
      <c r="G640" s="309" t="inlineStr"/>
      <c r="H640" s="309" t="inlineStr"/>
    </row>
    <row r="641">
      <c r="A641" s="621" t="n">
        <v>639</v>
      </c>
      <c r="B641" s="309" t="n">
        <v>866.9162084739751</v>
      </c>
      <c r="C641" s="309" t="n">
        <v>866.9162084739751</v>
      </c>
      <c r="D641" s="309" t="inlineStr"/>
      <c r="E641" s="309" t="inlineStr"/>
      <c r="F641" s="309" t="inlineStr"/>
      <c r="G641" s="309" t="inlineStr"/>
      <c r="H641" s="309" t="inlineStr"/>
    </row>
    <row r="642">
      <c r="A642" s="621" t="n">
        <v>640</v>
      </c>
      <c r="B642" s="309" t="n">
        <v>1033.423761326115</v>
      </c>
      <c r="C642" s="309" t="n">
        <v>1033.423761326115</v>
      </c>
      <c r="D642" s="309" t="inlineStr"/>
      <c r="E642" s="309" t="inlineStr"/>
      <c r="F642" s="309" t="inlineStr"/>
      <c r="G642" s="309" t="inlineStr"/>
      <c r="H642" s="309" t="inlineStr"/>
    </row>
    <row r="643">
      <c r="A643" s="621" t="n">
        <v>641</v>
      </c>
      <c r="B643" s="309" t="inlineStr"/>
      <c r="C643" s="309" t="n">
        <v>809.3436762753062</v>
      </c>
      <c r="D643" s="309" t="inlineStr">
        <is>
          <t>{'Cu', 'aust_temp', 'ausf_czas', 'Mo', 'aust_czas', 'Ni', 'grubosc', 'Mn'}</t>
        </is>
      </c>
      <c r="E643" s="309" t="n">
        <v>16</v>
      </c>
      <c r="F643" s="309" t="inlineStr">
        <is>
          <t>['Rm', 'HB', 'ausf_temp']</t>
        </is>
      </c>
      <c r="G643" s="309" t="inlineStr">
        <is>
          <t>[0.9853086164037492, 0.8806708836164833, -0.822829269081111]</t>
        </is>
      </c>
      <c r="H643" s="309" t="inlineStr">
        <is>
          <t>[778.0, 1265.031905454729]</t>
        </is>
      </c>
    </row>
    <row r="644">
      <c r="A644" s="621" t="n">
        <v>642</v>
      </c>
      <c r="B644" s="309" t="inlineStr"/>
      <c r="C644" s="309" t="n">
        <v>800.24907905673</v>
      </c>
      <c r="D644" s="309" t="inlineStr">
        <is>
          <t>{'Cu', 'aust_temp', 'ausf_czas', 'Mo', 'aust_czas', 'Ni', 'grubosc', 'Mn'}</t>
        </is>
      </c>
      <c r="E644" s="309" t="n">
        <v>16</v>
      </c>
      <c r="F644" s="309" t="inlineStr">
        <is>
          <t>['Rm', 'HB', 'ausf_temp']</t>
        </is>
      </c>
      <c r="G644" s="309" t="inlineStr">
        <is>
          <t>[0.9853086164037492, 0.8806708836164834, -0.822829269081111]</t>
        </is>
      </c>
      <c r="H644" s="309" t="inlineStr">
        <is>
          <t>[778.0, 1265.031905454729]</t>
        </is>
      </c>
    </row>
    <row r="645">
      <c r="A645" s="621" t="n">
        <v>643</v>
      </c>
      <c r="B645" s="309" t="n">
        <v>838.51359667641</v>
      </c>
      <c r="C645" s="309" t="n">
        <v>838.51359667641</v>
      </c>
      <c r="D645" s="309" t="inlineStr"/>
      <c r="E645" s="309" t="inlineStr"/>
      <c r="F645" s="309" t="inlineStr"/>
      <c r="G645" s="309" t="inlineStr"/>
      <c r="H645" s="309" t="inlineStr"/>
    </row>
    <row r="646">
      <c r="A646" s="621" t="n">
        <v>644</v>
      </c>
      <c r="B646" s="309" t="n">
        <v>828.2059733414919</v>
      </c>
      <c r="C646" s="309" t="n">
        <v>828.2059733414919</v>
      </c>
      <c r="D646" s="309" t="inlineStr"/>
      <c r="E646" s="309" t="inlineStr"/>
      <c r="F646" s="309" t="inlineStr"/>
      <c r="G646" s="309" t="inlineStr"/>
      <c r="H646" s="309" t="inlineStr"/>
    </row>
    <row r="647">
      <c r="A647" s="621" t="n">
        <v>645</v>
      </c>
      <c r="B647" s="309" t="inlineStr"/>
      <c r="C647" s="309" t="n">
        <v>796.9676431528228</v>
      </c>
      <c r="D647" s="309" t="inlineStr">
        <is>
          <t>{'Cu', 'aust_temp', 'ausf_czas', 'Mo', 'aust_czas', 'Ni', 'grubosc', 'Mn'}</t>
        </is>
      </c>
      <c r="E647" s="309" t="n">
        <v>15</v>
      </c>
      <c r="F647" s="309" t="inlineStr">
        <is>
          <t>['Rm', 'HB', 'ausf_temp']</t>
        </is>
      </c>
      <c r="G647" s="309" t="inlineStr">
        <is>
          <t>[0.9688128056318319, 0.8649697806410979, -0.7673174214884142]</t>
        </is>
      </c>
      <c r="H647" s="309" t="inlineStr">
        <is>
          <t>[778.0, 1265.031905454729]</t>
        </is>
      </c>
    </row>
    <row r="648">
      <c r="A648" s="621" t="n">
        <v>646</v>
      </c>
      <c r="B648" s="309" t="n">
        <v>832.1368382535875</v>
      </c>
      <c r="C648" s="309" t="n">
        <v>832.1368382535875</v>
      </c>
      <c r="D648" s="309" t="inlineStr"/>
      <c r="E648" s="309" t="inlineStr"/>
      <c r="F648" s="309" t="inlineStr"/>
      <c r="G648" s="309" t="inlineStr"/>
      <c r="H648" s="309" t="inlineStr"/>
    </row>
    <row r="649">
      <c r="A649" s="621" t="n">
        <v>647</v>
      </c>
      <c r="B649" s="309" t="n">
        <v>805.700591601694</v>
      </c>
      <c r="C649" s="309" t="n">
        <v>805.700591601694</v>
      </c>
      <c r="D649" s="309" t="inlineStr"/>
      <c r="E649" s="309" t="inlineStr"/>
      <c r="F649" s="309" t="inlineStr"/>
      <c r="G649" s="309" t="inlineStr"/>
      <c r="H649" s="309" t="inlineStr"/>
    </row>
    <row r="650">
      <c r="A650" s="621" t="n">
        <v>648</v>
      </c>
      <c r="B650" s="309" t="n">
        <v>811.5196926499872</v>
      </c>
      <c r="C650" s="309" t="n">
        <v>811.5196926499872</v>
      </c>
      <c r="D650" s="309" t="inlineStr"/>
      <c r="E650" s="309" t="inlineStr"/>
      <c r="F650" s="309" t="inlineStr"/>
      <c r="G650" s="309" t="inlineStr"/>
      <c r="H650" s="309" t="inlineStr"/>
    </row>
    <row r="651">
      <c r="A651" s="621" t="n">
        <v>649</v>
      </c>
      <c r="B651" s="309" t="n">
        <v>893.7383845247248</v>
      </c>
      <c r="C651" s="309" t="n">
        <v>893.7383845247248</v>
      </c>
      <c r="D651" s="309" t="inlineStr"/>
      <c r="E651" s="309" t="inlineStr"/>
      <c r="F651" s="309" t="inlineStr"/>
      <c r="G651" s="309" t="inlineStr"/>
      <c r="H651" s="309" t="inlineStr"/>
    </row>
    <row r="652">
      <c r="A652" s="621" t="n">
        <v>650</v>
      </c>
      <c r="B652" s="309" t="inlineStr"/>
      <c r="C652" s="309" t="n">
        <v>962.0954965513237</v>
      </c>
      <c r="D652" s="309" t="inlineStr">
        <is>
          <t>{'Cu', 'aust_temp', 'ausf_czas', 'Mo', 'aust_czas', 'Ni', 'grubosc', 'Mn'}</t>
        </is>
      </c>
      <c r="E652" s="309" t="n">
        <v>19</v>
      </c>
      <c r="F652" s="309" t="inlineStr">
        <is>
          <t>['Rm', 'HB', 'ausf_temp']</t>
        </is>
      </c>
      <c r="G652" s="309" t="inlineStr">
        <is>
          <t>[0.8538125647438075, 0.9387179148201216, -0.8694104447198333]</t>
        </is>
      </c>
      <c r="H652" s="309" t="inlineStr">
        <is>
          <t>[712.654623842665, 1109.536758660755]</t>
        </is>
      </c>
    </row>
    <row r="653">
      <c r="A653" s="621" t="n">
        <v>651</v>
      </c>
      <c r="B653" s="309" t="n">
        <v>939.2076338844265</v>
      </c>
      <c r="C653" s="309" t="n">
        <v>939.2076338844265</v>
      </c>
      <c r="D653" s="309" t="inlineStr"/>
      <c r="E653" s="309" t="inlineStr"/>
      <c r="F653" s="309" t="inlineStr"/>
      <c r="G653" s="309" t="inlineStr"/>
      <c r="H653" s="309" t="inlineStr"/>
    </row>
    <row r="654">
      <c r="A654" s="621" t="n">
        <v>652</v>
      </c>
      <c r="B654" s="309" t="n">
        <v>933.7812470396416</v>
      </c>
      <c r="C654" s="309" t="n">
        <v>933.7812470396416</v>
      </c>
      <c r="D654" s="309" t="inlineStr"/>
      <c r="E654" s="309" t="inlineStr"/>
      <c r="F654" s="309" t="inlineStr"/>
      <c r="G654" s="309" t="inlineStr"/>
      <c r="H654" s="309" t="inlineStr"/>
    </row>
    <row r="655">
      <c r="A655" s="621" t="n">
        <v>653</v>
      </c>
      <c r="B655" s="309" t="n">
        <v>948.5907659871809</v>
      </c>
      <c r="C655" s="309" t="n">
        <v>948.5907659871809</v>
      </c>
      <c r="D655" s="309" t="inlineStr"/>
      <c r="E655" s="309" t="inlineStr"/>
      <c r="F655" s="309" t="inlineStr"/>
      <c r="G655" s="309" t="inlineStr"/>
      <c r="H655" s="309" t="inlineStr"/>
    </row>
    <row r="656">
      <c r="A656" s="621" t="n">
        <v>654</v>
      </c>
      <c r="B656" s="309" t="n">
        <v>889.9033341218721</v>
      </c>
      <c r="C656" s="309" t="n">
        <v>889.9033341218721</v>
      </c>
      <c r="D656" s="309" t="inlineStr"/>
      <c r="E656" s="309" t="inlineStr"/>
      <c r="F656" s="309" t="inlineStr"/>
      <c r="G656" s="309" t="inlineStr"/>
      <c r="H656" s="309" t="inlineStr"/>
    </row>
    <row r="657">
      <c r="A657" s="621" t="n">
        <v>655</v>
      </c>
      <c r="B657" s="309" t="n">
        <v>957.4444553765858</v>
      </c>
      <c r="C657" s="309" t="n">
        <v>957.4444553765858</v>
      </c>
      <c r="D657" s="309" t="inlineStr"/>
      <c r="E657" s="309" t="inlineStr"/>
      <c r="F657" s="309" t="inlineStr"/>
      <c r="G657" s="309" t="inlineStr"/>
      <c r="H657" s="309" t="inlineStr"/>
    </row>
    <row r="658">
      <c r="A658" s="621" t="n">
        <v>656</v>
      </c>
      <c r="B658" s="309" t="n">
        <v>1015.292225621576</v>
      </c>
      <c r="C658" s="309" t="n">
        <v>1015.292225621576</v>
      </c>
      <c r="D658" s="309" t="inlineStr"/>
      <c r="E658" s="309" t="inlineStr"/>
      <c r="F658" s="309" t="inlineStr"/>
      <c r="G658" s="309" t="inlineStr"/>
      <c r="H658" s="309" t="inlineStr"/>
    </row>
    <row r="659">
      <c r="A659" s="621" t="n">
        <v>657</v>
      </c>
      <c r="B659" s="309" t="n">
        <v>983.3492003193516</v>
      </c>
      <c r="C659" s="309" t="n">
        <v>983.3492003193516</v>
      </c>
      <c r="D659" s="309" t="inlineStr"/>
      <c r="E659" s="309" t="inlineStr"/>
      <c r="F659" s="309" t="inlineStr"/>
      <c r="G659" s="309" t="inlineStr"/>
      <c r="H659" s="309" t="inlineStr"/>
    </row>
    <row r="660">
      <c r="A660" s="621" t="n">
        <v>658</v>
      </c>
      <c r="B660" s="309" t="n">
        <v>885</v>
      </c>
      <c r="C660" s="309" t="n">
        <v>885</v>
      </c>
      <c r="D660" s="309" t="inlineStr"/>
      <c r="E660" s="309" t="inlineStr"/>
      <c r="F660" s="309" t="inlineStr"/>
      <c r="G660" s="309" t="inlineStr"/>
      <c r="H660" s="309" t="inlineStr"/>
    </row>
    <row r="661">
      <c r="A661" s="621" t="n">
        <v>659</v>
      </c>
      <c r="B661" s="309" t="n">
        <v>892</v>
      </c>
      <c r="C661" s="309" t="n">
        <v>892</v>
      </c>
      <c r="D661" s="309" t="inlineStr"/>
      <c r="E661" s="309" t="inlineStr"/>
      <c r="F661" s="309" t="inlineStr"/>
      <c r="G661" s="309" t="inlineStr"/>
      <c r="H661" s="309" t="inlineStr"/>
    </row>
    <row r="662">
      <c r="A662" s="621" t="n">
        <v>660</v>
      </c>
      <c r="B662" s="309" t="n">
        <v>819.7627161404083</v>
      </c>
      <c r="C662" s="309" t="n">
        <v>819.7627161404083</v>
      </c>
      <c r="D662" s="309" t="inlineStr"/>
      <c r="E662" s="309" t="inlineStr"/>
      <c r="F662" s="309" t="inlineStr"/>
      <c r="G662" s="309" t="inlineStr"/>
      <c r="H662" s="309" t="inlineStr"/>
    </row>
    <row r="663">
      <c r="A663" s="621" t="n">
        <v>661</v>
      </c>
      <c r="B663" s="309" t="n">
        <v>892</v>
      </c>
      <c r="C663" s="309" t="n">
        <v>892</v>
      </c>
      <c r="D663" s="309" t="inlineStr"/>
      <c r="E663" s="309" t="inlineStr"/>
      <c r="F663" s="309" t="inlineStr"/>
      <c r="G663" s="309" t="inlineStr"/>
      <c r="H663" s="309" t="inlineStr"/>
    </row>
    <row r="664">
      <c r="A664" s="621" t="n">
        <v>662</v>
      </c>
      <c r="B664" s="309" t="n">
        <v>795.7831535358723</v>
      </c>
      <c r="C664" s="309" t="n">
        <v>795.7831535358723</v>
      </c>
      <c r="D664" s="309" t="inlineStr"/>
      <c r="E664" s="309" t="inlineStr"/>
      <c r="F664" s="309" t="inlineStr"/>
      <c r="G664" s="309" t="inlineStr"/>
      <c r="H664" s="309" t="inlineStr"/>
    </row>
    <row r="665">
      <c r="A665" s="621" t="n">
        <v>663</v>
      </c>
      <c r="B665" s="309" t="n">
        <v>885</v>
      </c>
      <c r="C665" s="309" t="n">
        <v>885</v>
      </c>
      <c r="D665" s="309" t="inlineStr"/>
      <c r="E665" s="309" t="inlineStr"/>
      <c r="F665" s="309" t="inlineStr"/>
      <c r="G665" s="309" t="inlineStr"/>
      <c r="H665" s="309" t="inlineStr"/>
    </row>
    <row r="666">
      <c r="A666" s="621" t="n">
        <v>664</v>
      </c>
      <c r="B666" s="309" t="n">
        <v>874.8617608088814</v>
      </c>
      <c r="C666" s="309" t="n">
        <v>874.8617608088814</v>
      </c>
      <c r="D666" s="309" t="inlineStr"/>
      <c r="E666" s="309" t="inlineStr"/>
      <c r="F666" s="309" t="inlineStr"/>
      <c r="G666" s="309" t="inlineStr"/>
      <c r="H666" s="309" t="inlineStr"/>
    </row>
    <row r="667">
      <c r="A667" s="621" t="n">
        <v>665</v>
      </c>
      <c r="B667" s="309" t="n">
        <v>906</v>
      </c>
      <c r="C667" s="309" t="n">
        <v>906</v>
      </c>
      <c r="D667" s="309" t="inlineStr"/>
      <c r="E667" s="309" t="inlineStr"/>
      <c r="F667" s="309" t="inlineStr"/>
      <c r="G667" s="309" t="inlineStr"/>
      <c r="H667" s="309" t="inlineStr"/>
    </row>
    <row r="668">
      <c r="A668" s="621" t="n">
        <v>666</v>
      </c>
      <c r="B668" s="309" t="n">
        <v>774.5427534089147</v>
      </c>
      <c r="C668" s="309" t="n">
        <v>774.5427534089147</v>
      </c>
      <c r="D668" s="309" t="inlineStr"/>
      <c r="E668" s="309" t="inlineStr"/>
      <c r="F668" s="309" t="inlineStr"/>
      <c r="G668" s="309" t="inlineStr"/>
      <c r="H668" s="309" t="inlineStr"/>
    </row>
    <row r="669">
      <c r="A669" s="621" t="n">
        <v>667</v>
      </c>
      <c r="B669" s="309" t="n">
        <v>808.7380465485787</v>
      </c>
      <c r="C669" s="309" t="n">
        <v>808.7380465485787</v>
      </c>
      <c r="D669" s="309" t="inlineStr"/>
      <c r="E669" s="309" t="inlineStr"/>
      <c r="F669" s="309" t="inlineStr"/>
      <c r="G669" s="309" t="inlineStr"/>
      <c r="H669" s="309" t="inlineStr"/>
    </row>
    <row r="670">
      <c r="A670" s="621" t="n">
        <v>668</v>
      </c>
      <c r="B670" s="309" t="n">
        <v>804.194019088585</v>
      </c>
      <c r="C670" s="309" t="n">
        <v>804.194019088585</v>
      </c>
      <c r="D670" s="309" t="inlineStr"/>
      <c r="E670" s="309" t="inlineStr"/>
      <c r="F670" s="309" t="inlineStr"/>
      <c r="G670" s="309" t="inlineStr"/>
      <c r="H670" s="309" t="inlineStr"/>
    </row>
    <row r="671">
      <c r="A671" s="621" t="n">
        <v>669</v>
      </c>
      <c r="B671" s="309" t="n">
        <v>912.107745289888</v>
      </c>
      <c r="C671" s="309" t="n">
        <v>912.107745289888</v>
      </c>
      <c r="D671" s="309" t="inlineStr"/>
      <c r="E671" s="309" t="inlineStr"/>
      <c r="F671" s="309" t="inlineStr"/>
      <c r="G671" s="309" t="inlineStr"/>
      <c r="H671" s="309" t="inlineStr"/>
    </row>
    <row r="672">
      <c r="A672" s="621" t="n">
        <v>670</v>
      </c>
      <c r="B672" s="309" t="n">
        <v>882.1980201814525</v>
      </c>
      <c r="C672" s="309" t="n">
        <v>882.1980201814525</v>
      </c>
      <c r="D672" s="309" t="inlineStr"/>
      <c r="E672" s="309" t="inlineStr"/>
      <c r="F672" s="309" t="inlineStr"/>
      <c r="G672" s="309" t="inlineStr"/>
      <c r="H672" s="309" t="inlineStr"/>
    </row>
    <row r="673">
      <c r="A673" s="621" t="n">
        <v>671</v>
      </c>
      <c r="B673" s="309" t="n">
        <v>765.129888219194</v>
      </c>
      <c r="C673" s="309" t="n">
        <v>765.129888219194</v>
      </c>
      <c r="D673" s="309" t="inlineStr"/>
      <c r="E673" s="309" t="inlineStr"/>
      <c r="F673" s="309" t="inlineStr"/>
      <c r="G673" s="309" t="inlineStr"/>
      <c r="H673" s="309" t="inlineStr"/>
    </row>
    <row r="674">
      <c r="A674" s="621" t="n">
        <v>672</v>
      </c>
      <c r="B674" s="309" t="n">
        <v>649.9213786219168</v>
      </c>
      <c r="C674" s="309" t="n">
        <v>649.9213786219168</v>
      </c>
      <c r="D674" s="309" t="inlineStr"/>
      <c r="E674" s="309" t="inlineStr"/>
      <c r="F674" s="309" t="inlineStr"/>
      <c r="G674" s="309" t="inlineStr"/>
      <c r="H674" s="309" t="inlineStr"/>
    </row>
    <row r="675">
      <c r="A675" s="621" t="n">
        <v>673</v>
      </c>
      <c r="B675" s="309" t="n">
        <v>815.8452717993323</v>
      </c>
      <c r="C675" s="309" t="n">
        <v>815.8452717993323</v>
      </c>
      <c r="D675" s="309" t="inlineStr"/>
      <c r="E675" s="309" t="inlineStr"/>
      <c r="F675" s="309" t="inlineStr"/>
      <c r="G675" s="309" t="inlineStr"/>
      <c r="H675" s="309" t="inlineStr"/>
    </row>
    <row r="676">
      <c r="A676" s="621" t="n">
        <v>674</v>
      </c>
      <c r="B676" s="309" t="n">
        <v>733.4172689783505</v>
      </c>
      <c r="C676" s="309" t="n">
        <v>733.4172689783505</v>
      </c>
      <c r="D676" s="309" t="inlineStr"/>
      <c r="E676" s="309" t="inlineStr"/>
      <c r="F676" s="309" t="inlineStr"/>
      <c r="G676" s="309" t="inlineStr"/>
      <c r="H676" s="309" t="inlineStr"/>
    </row>
    <row r="677">
      <c r="A677" s="621" t="n">
        <v>675</v>
      </c>
      <c r="B677" s="309" t="n">
        <v>689.9677901742807</v>
      </c>
      <c r="C677" s="309" t="n">
        <v>689.9677901742807</v>
      </c>
      <c r="D677" s="309" t="inlineStr"/>
      <c r="E677" s="309" t="inlineStr"/>
      <c r="F677" s="309" t="inlineStr"/>
      <c r="G677" s="309" t="inlineStr"/>
      <c r="H677" s="309" t="inlineStr"/>
    </row>
    <row r="678">
      <c r="A678" s="621" t="n">
        <v>676</v>
      </c>
      <c r="B678" s="309" t="n">
        <v>871.075777180246</v>
      </c>
      <c r="C678" s="309" t="n">
        <v>871.075777180246</v>
      </c>
      <c r="D678" s="309" t="inlineStr"/>
      <c r="E678" s="309" t="inlineStr"/>
      <c r="F678" s="309" t="inlineStr"/>
      <c r="G678" s="309" t="inlineStr"/>
      <c r="H678" s="309" t="inlineStr"/>
    </row>
    <row r="679">
      <c r="A679" s="621" t="n">
        <v>677</v>
      </c>
      <c r="B679" s="309" t="n">
        <v>710.427604839294</v>
      </c>
      <c r="C679" s="309" t="n">
        <v>710.427604839294</v>
      </c>
      <c r="D679" s="309" t="inlineStr"/>
      <c r="E679" s="309" t="inlineStr"/>
      <c r="F679" s="309" t="inlineStr"/>
      <c r="G679" s="309" t="inlineStr"/>
      <c r="H679" s="309" t="inlineStr"/>
    </row>
    <row r="680">
      <c r="A680" s="621" t="n">
        <v>678</v>
      </c>
      <c r="B680" s="309" t="n">
        <v>548.6495350011883</v>
      </c>
      <c r="C680" s="309" t="n">
        <v>548.6495350011883</v>
      </c>
      <c r="D680" s="309" t="inlineStr"/>
      <c r="E680" s="309" t="inlineStr"/>
      <c r="F680" s="309" t="inlineStr"/>
      <c r="G680" s="309" t="inlineStr"/>
      <c r="H680" s="309" t="inlineStr"/>
    </row>
    <row r="681">
      <c r="A681" s="621" t="n">
        <v>679</v>
      </c>
      <c r="B681" s="309" t="n">
        <v>894.2826310647554</v>
      </c>
      <c r="C681" s="309" t="n">
        <v>894.2826310647554</v>
      </c>
      <c r="D681" s="309" t="inlineStr"/>
      <c r="E681" s="309" t="inlineStr"/>
      <c r="F681" s="309" t="inlineStr"/>
      <c r="G681" s="309" t="inlineStr"/>
      <c r="H681" s="309" t="inlineStr"/>
    </row>
    <row r="682">
      <c r="A682" s="621" t="n">
        <v>680</v>
      </c>
      <c r="B682" s="309" t="n">
        <v>771.1186238769641</v>
      </c>
      <c r="C682" s="309" t="n">
        <v>771.1186238769641</v>
      </c>
      <c r="D682" s="309" t="inlineStr"/>
      <c r="E682" s="309" t="inlineStr"/>
      <c r="F682" s="309" t="inlineStr"/>
      <c r="G682" s="309" t="inlineStr"/>
      <c r="H682" s="309" t="inlineStr"/>
    </row>
    <row r="683">
      <c r="A683" s="621" t="n">
        <v>681</v>
      </c>
      <c r="B683" s="309" t="n">
        <v>668.4753961346496</v>
      </c>
      <c r="C683" s="309" t="n">
        <v>668.4753961346496</v>
      </c>
      <c r="D683" s="309" t="inlineStr"/>
      <c r="E683" s="309" t="inlineStr"/>
      <c r="F683" s="309" t="inlineStr"/>
      <c r="G683" s="309" t="inlineStr"/>
      <c r="H683" s="309" t="inlineStr"/>
    </row>
    <row r="684">
      <c r="A684" s="621" t="n">
        <v>682</v>
      </c>
      <c r="B684" s="309" t="n">
        <v>887.7665321331685</v>
      </c>
      <c r="C684" s="309" t="n">
        <v>887.7665321331685</v>
      </c>
      <c r="D684" s="309" t="inlineStr"/>
      <c r="E684" s="309" t="inlineStr"/>
      <c r="F684" s="309" t="inlineStr"/>
      <c r="G684" s="309" t="inlineStr"/>
      <c r="H684" s="309" t="inlineStr"/>
    </row>
    <row r="685">
      <c r="A685" s="621" t="n">
        <v>683</v>
      </c>
      <c r="B685" s="309" t="n">
        <v>821.9275798741535</v>
      </c>
      <c r="C685" s="309" t="n">
        <v>821.9275798741535</v>
      </c>
      <c r="D685" s="309" t="inlineStr"/>
      <c r="E685" s="309" t="inlineStr"/>
      <c r="F685" s="309" t="inlineStr"/>
      <c r="G685" s="309" t="inlineStr"/>
      <c r="H685" s="309" t="inlineStr"/>
    </row>
    <row r="686">
      <c r="A686" s="621" t="n">
        <v>684</v>
      </c>
      <c r="B686" s="309" t="n">
        <v>742.9208371633352</v>
      </c>
      <c r="C686" s="309" t="n">
        <v>742.9208371633352</v>
      </c>
      <c r="D686" s="309" t="inlineStr"/>
      <c r="E686" s="309" t="inlineStr"/>
      <c r="F686" s="309" t="inlineStr"/>
      <c r="G686" s="309" t="inlineStr"/>
      <c r="H686" s="309" t="inlineStr"/>
    </row>
    <row r="687">
      <c r="A687" s="621" t="n">
        <v>685</v>
      </c>
      <c r="B687" s="309" t="n">
        <v>663.914094452517</v>
      </c>
      <c r="C687" s="309" t="n">
        <v>663.914094452517</v>
      </c>
      <c r="D687" s="309" t="inlineStr"/>
      <c r="E687" s="309" t="inlineStr"/>
      <c r="F687" s="309" t="inlineStr"/>
      <c r="G687" s="309" t="inlineStr"/>
      <c r="H687" s="309" t="inlineStr"/>
    </row>
    <row r="688">
      <c r="A688" s="621" t="n">
        <v>686</v>
      </c>
      <c r="B688" s="309" t="n">
        <v>822.8839624416827</v>
      </c>
      <c r="C688" s="309" t="n">
        <v>822.8839624416827</v>
      </c>
      <c r="D688" s="309" t="inlineStr"/>
      <c r="E688" s="309" t="inlineStr"/>
      <c r="F688" s="309" t="inlineStr"/>
      <c r="G688" s="309" t="inlineStr"/>
      <c r="H688" s="309" t="inlineStr"/>
    </row>
    <row r="689">
      <c r="A689" s="621" t="n">
        <v>687</v>
      </c>
      <c r="B689" s="309" t="n">
        <v>735.2636773085187</v>
      </c>
      <c r="C689" s="309" t="n">
        <v>735.2636773085187</v>
      </c>
      <c r="D689" s="309" t="inlineStr"/>
      <c r="E689" s="309" t="inlineStr"/>
      <c r="F689" s="309" t="inlineStr"/>
      <c r="G689" s="309" t="inlineStr"/>
      <c r="H689" s="309" t="inlineStr"/>
    </row>
    <row r="690">
      <c r="A690" s="621" t="n">
        <v>688</v>
      </c>
      <c r="B690" s="309" t="n">
        <v>647.6433921753548</v>
      </c>
      <c r="C690" s="309" t="n">
        <v>647.6433921753548</v>
      </c>
      <c r="D690" s="309" t="inlineStr"/>
      <c r="E690" s="309" t="inlineStr"/>
      <c r="F690" s="309" t="inlineStr"/>
      <c r="G690" s="309" t="inlineStr"/>
      <c r="H690" s="309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B1" s="621" t="inlineStr">
        <is>
          <t>A5</t>
        </is>
      </c>
      <c r="C1" s="621" t="inlineStr">
        <is>
          <t>A5_imp</t>
        </is>
      </c>
      <c r="D1" s="621" t="inlineStr">
        <is>
          <t>Features to find neighs</t>
        </is>
      </c>
      <c r="E1" s="621" t="inlineStr">
        <is>
          <t>Amount of neighs</t>
        </is>
      </c>
      <c r="F1" s="621" t="inlineStr">
        <is>
          <t>Correlated features</t>
        </is>
      </c>
      <c r="G1" s="621" t="inlineStr">
        <is>
          <t>Correlation coefficients</t>
        </is>
      </c>
      <c r="H1" s="621" t="inlineStr">
        <is>
          <t>Min_max</t>
        </is>
      </c>
    </row>
    <row r="2">
      <c r="A2" s="621" t="n">
        <v>0</v>
      </c>
      <c r="B2" s="309" t="n">
        <v>2.8</v>
      </c>
      <c r="C2" s="309" t="n">
        <v>2.8</v>
      </c>
      <c r="D2" s="309" t="inlineStr"/>
      <c r="E2" s="309" t="inlineStr"/>
      <c r="F2" s="309" t="inlineStr"/>
      <c r="G2" s="309" t="inlineStr"/>
      <c r="H2" s="309" t="inlineStr"/>
    </row>
    <row r="3">
      <c r="A3" s="621" t="n">
        <v>1</v>
      </c>
      <c r="B3" s="309" t="n">
        <v>4.1</v>
      </c>
      <c r="C3" s="309" t="n">
        <v>4.1</v>
      </c>
      <c r="D3" s="309" t="inlineStr"/>
      <c r="E3" s="309" t="inlineStr"/>
      <c r="F3" s="309" t="inlineStr"/>
      <c r="G3" s="309" t="inlineStr"/>
      <c r="H3" s="309" t="inlineStr"/>
    </row>
    <row r="4">
      <c r="A4" s="621" t="n">
        <v>2</v>
      </c>
      <c r="B4" s="309" t="n">
        <v>5.4</v>
      </c>
      <c r="C4" s="309" t="n">
        <v>5.4</v>
      </c>
      <c r="D4" s="309" t="inlineStr"/>
      <c r="E4" s="309" t="inlineStr"/>
      <c r="F4" s="309" t="inlineStr"/>
      <c r="G4" s="309" t="inlineStr"/>
      <c r="H4" s="309" t="inlineStr"/>
    </row>
    <row r="5">
      <c r="A5" s="621" t="n">
        <v>3</v>
      </c>
      <c r="B5" s="309" t="n">
        <v>10</v>
      </c>
      <c r="C5" s="309" t="n">
        <v>10</v>
      </c>
      <c r="D5" s="309" t="inlineStr"/>
      <c r="E5" s="309" t="inlineStr"/>
      <c r="F5" s="309" t="inlineStr"/>
      <c r="G5" s="309" t="inlineStr"/>
      <c r="H5" s="309" t="inlineStr"/>
    </row>
    <row r="6">
      <c r="A6" s="621" t="n">
        <v>4</v>
      </c>
      <c r="B6" s="309" t="n">
        <v>15.4</v>
      </c>
      <c r="C6" s="309" t="n">
        <v>15.4</v>
      </c>
      <c r="D6" s="309" t="inlineStr"/>
      <c r="E6" s="309" t="inlineStr"/>
      <c r="F6" s="309" t="inlineStr"/>
      <c r="G6" s="309" t="inlineStr"/>
      <c r="H6" s="309" t="inlineStr"/>
    </row>
    <row r="7">
      <c r="A7" s="621" t="n">
        <v>5</v>
      </c>
      <c r="B7" s="309" t="n">
        <v>15.7</v>
      </c>
      <c r="C7" s="309" t="n">
        <v>15.7</v>
      </c>
      <c r="D7" s="309" t="inlineStr"/>
      <c r="E7" s="309" t="inlineStr"/>
      <c r="F7" s="309" t="inlineStr"/>
      <c r="G7" s="309" t="inlineStr"/>
      <c r="H7" s="309" t="inlineStr"/>
    </row>
    <row r="8">
      <c r="A8" s="621" t="n">
        <v>6</v>
      </c>
      <c r="B8" s="309" t="n">
        <v>12.3</v>
      </c>
      <c r="C8" s="309" t="n">
        <v>12.3</v>
      </c>
      <c r="D8" s="309" t="inlineStr"/>
      <c r="E8" s="309" t="inlineStr"/>
      <c r="F8" s="309" t="inlineStr"/>
      <c r="G8" s="309" t="inlineStr"/>
      <c r="H8" s="309" t="inlineStr"/>
    </row>
    <row r="9">
      <c r="A9" s="621" t="n">
        <v>7</v>
      </c>
      <c r="B9" s="309" t="n">
        <v>9.699999999999999</v>
      </c>
      <c r="C9" s="309" t="n">
        <v>9.699999999999999</v>
      </c>
      <c r="D9" s="309" t="inlineStr"/>
      <c r="E9" s="309" t="inlineStr"/>
      <c r="F9" s="309" t="inlineStr"/>
      <c r="G9" s="309" t="inlineStr"/>
      <c r="H9" s="309" t="inlineStr"/>
    </row>
    <row r="10">
      <c r="A10" s="621" t="n">
        <v>8</v>
      </c>
      <c r="B10" s="309" t="n">
        <v>13.4</v>
      </c>
      <c r="C10" s="309" t="n">
        <v>13.4</v>
      </c>
      <c r="D10" s="309" t="inlineStr"/>
      <c r="E10" s="309" t="inlineStr"/>
      <c r="F10" s="309" t="inlineStr"/>
      <c r="G10" s="309" t="inlineStr"/>
      <c r="H10" s="309" t="inlineStr"/>
    </row>
    <row r="11">
      <c r="A11" s="621" t="n">
        <v>9</v>
      </c>
      <c r="B11" s="309" t="n">
        <v>7.7</v>
      </c>
      <c r="C11" s="309" t="n">
        <v>7.7</v>
      </c>
      <c r="D11" s="309" t="inlineStr"/>
      <c r="E11" s="309" t="inlineStr"/>
      <c r="F11" s="309" t="inlineStr"/>
      <c r="G11" s="309" t="inlineStr"/>
      <c r="H11" s="309" t="inlineStr"/>
    </row>
    <row r="12">
      <c r="A12" s="621" t="n">
        <v>10</v>
      </c>
      <c r="B12" s="309" t="n">
        <v>5.7</v>
      </c>
      <c r="C12" s="309" t="n">
        <v>5.7</v>
      </c>
      <c r="D12" s="309" t="inlineStr"/>
      <c r="E12" s="309" t="inlineStr"/>
      <c r="F12" s="309" t="inlineStr"/>
      <c r="G12" s="309" t="inlineStr"/>
      <c r="H12" s="309" t="inlineStr"/>
    </row>
    <row r="13">
      <c r="A13" s="621" t="n">
        <v>11</v>
      </c>
      <c r="B13" s="309" t="n">
        <v>4.9</v>
      </c>
      <c r="C13" s="309" t="n">
        <v>4.9</v>
      </c>
      <c r="D13" s="309" t="inlineStr"/>
      <c r="E13" s="309" t="inlineStr"/>
      <c r="F13" s="309" t="inlineStr"/>
      <c r="G13" s="309" t="inlineStr"/>
      <c r="H13" s="309" t="inlineStr"/>
    </row>
    <row r="14">
      <c r="A14" s="621" t="n">
        <v>12</v>
      </c>
      <c r="B14" s="309" t="n">
        <v>4</v>
      </c>
      <c r="C14" s="309" t="n">
        <v>4</v>
      </c>
      <c r="D14" s="309" t="inlineStr"/>
      <c r="E14" s="309" t="inlineStr"/>
      <c r="F14" s="309" t="inlineStr"/>
      <c r="G14" s="309" t="inlineStr"/>
      <c r="H14" s="309" t="inlineStr"/>
    </row>
    <row r="15">
      <c r="A15" s="621" t="n">
        <v>13</v>
      </c>
      <c r="B15" s="309" t="n">
        <v>4</v>
      </c>
      <c r="C15" s="309" t="n">
        <v>4</v>
      </c>
      <c r="D15" s="309" t="inlineStr"/>
      <c r="E15" s="309" t="inlineStr"/>
      <c r="F15" s="309" t="inlineStr"/>
      <c r="G15" s="309" t="inlineStr"/>
      <c r="H15" s="309" t="inlineStr"/>
    </row>
    <row r="16">
      <c r="A16" s="621" t="n">
        <v>14</v>
      </c>
      <c r="B16" s="309" t="n">
        <v>13</v>
      </c>
      <c r="C16" s="309" t="n">
        <v>13</v>
      </c>
      <c r="D16" s="309" t="inlineStr"/>
      <c r="E16" s="309" t="inlineStr"/>
      <c r="F16" s="309" t="inlineStr"/>
      <c r="G16" s="309" t="inlineStr"/>
      <c r="H16" s="309" t="inlineStr"/>
    </row>
    <row r="17">
      <c r="A17" s="621" t="n">
        <v>15</v>
      </c>
      <c r="B17" s="309" t="n">
        <v>8</v>
      </c>
      <c r="C17" s="309" t="n">
        <v>8</v>
      </c>
      <c r="D17" s="309" t="inlineStr"/>
      <c r="E17" s="309" t="inlineStr"/>
      <c r="F17" s="309" t="inlineStr"/>
      <c r="G17" s="309" t="inlineStr"/>
      <c r="H17" s="309" t="inlineStr"/>
    </row>
    <row r="18">
      <c r="A18" s="621" t="n">
        <v>16</v>
      </c>
      <c r="B18" s="309" t="n">
        <v>4.6</v>
      </c>
      <c r="C18" s="309" t="n">
        <v>4.6</v>
      </c>
      <c r="D18" s="309" t="inlineStr"/>
      <c r="E18" s="309" t="inlineStr"/>
      <c r="F18" s="309" t="inlineStr"/>
      <c r="G18" s="309" t="inlineStr"/>
      <c r="H18" s="309" t="inlineStr"/>
    </row>
    <row r="19">
      <c r="A19" s="621" t="n">
        <v>17</v>
      </c>
      <c r="B19" s="309" t="n">
        <v>7.9</v>
      </c>
      <c r="C19" s="309" t="n">
        <v>7.9</v>
      </c>
      <c r="D19" s="309" t="inlineStr"/>
      <c r="E19" s="309" t="inlineStr"/>
      <c r="F19" s="309" t="inlineStr"/>
      <c r="G19" s="309" t="inlineStr"/>
      <c r="H19" s="309" t="inlineStr"/>
    </row>
    <row r="20">
      <c r="A20" s="621" t="n">
        <v>18</v>
      </c>
      <c r="B20" s="309" t="n">
        <v>3</v>
      </c>
      <c r="C20" s="309" t="n">
        <v>3</v>
      </c>
      <c r="D20" s="309" t="inlineStr"/>
      <c r="E20" s="309" t="inlineStr"/>
      <c r="F20" s="309" t="inlineStr"/>
      <c r="G20" s="309" t="inlineStr"/>
      <c r="H20" s="309" t="inlineStr"/>
    </row>
    <row r="21">
      <c r="A21" s="621" t="n">
        <v>19</v>
      </c>
      <c r="B21" s="309" t="n">
        <v>4</v>
      </c>
      <c r="C21" s="309" t="n">
        <v>4</v>
      </c>
      <c r="D21" s="309" t="inlineStr"/>
      <c r="E21" s="309" t="inlineStr"/>
      <c r="F21" s="309" t="inlineStr"/>
      <c r="G21" s="309" t="inlineStr"/>
      <c r="H21" s="309" t="inlineStr"/>
    </row>
    <row r="22">
      <c r="A22" s="621" t="n">
        <v>20</v>
      </c>
      <c r="B22" s="309" t="n">
        <v>5</v>
      </c>
      <c r="C22" s="309" t="n">
        <v>5</v>
      </c>
      <c r="D22" s="309" t="inlineStr"/>
      <c r="E22" s="309" t="inlineStr"/>
      <c r="F22" s="309" t="inlineStr"/>
      <c r="G22" s="309" t="inlineStr"/>
      <c r="H22" s="309" t="inlineStr"/>
    </row>
    <row r="23">
      <c r="A23" s="621" t="n">
        <v>21</v>
      </c>
      <c r="B23" s="309" t="n">
        <v>10</v>
      </c>
      <c r="C23" s="309" t="n">
        <v>10</v>
      </c>
      <c r="D23" s="309" t="inlineStr"/>
      <c r="E23" s="309" t="inlineStr"/>
      <c r="F23" s="309" t="inlineStr"/>
      <c r="G23" s="309" t="inlineStr"/>
      <c r="H23" s="309" t="inlineStr"/>
    </row>
    <row r="24">
      <c r="A24" s="621" t="n">
        <v>22</v>
      </c>
      <c r="B24" s="309" t="n">
        <v>2</v>
      </c>
      <c r="C24" s="309" t="n">
        <v>2</v>
      </c>
      <c r="D24" s="309" t="inlineStr"/>
      <c r="E24" s="309" t="inlineStr"/>
      <c r="F24" s="309" t="inlineStr"/>
      <c r="G24" s="309" t="inlineStr"/>
      <c r="H24" s="309" t="inlineStr"/>
    </row>
    <row r="25">
      <c r="A25" s="621" t="n">
        <v>23</v>
      </c>
      <c r="B25" s="309" t="n">
        <v>1.4</v>
      </c>
      <c r="C25" s="309" t="n">
        <v>1.4</v>
      </c>
      <c r="D25" s="309" t="inlineStr"/>
      <c r="E25" s="309" t="inlineStr"/>
      <c r="F25" s="309" t="inlineStr"/>
      <c r="G25" s="309" t="inlineStr"/>
      <c r="H25" s="309" t="inlineStr"/>
    </row>
    <row r="26">
      <c r="A26" s="621" t="n">
        <v>24</v>
      </c>
      <c r="B26" s="309" t="n">
        <v>3.9</v>
      </c>
      <c r="C26" s="309" t="n">
        <v>3.9</v>
      </c>
      <c r="D26" s="309" t="inlineStr"/>
      <c r="E26" s="309" t="inlineStr"/>
      <c r="F26" s="309" t="inlineStr"/>
      <c r="G26" s="309" t="inlineStr"/>
      <c r="H26" s="309" t="inlineStr"/>
    </row>
    <row r="27">
      <c r="A27" s="621" t="n">
        <v>25</v>
      </c>
      <c r="B27" s="309" t="n">
        <v>2.4</v>
      </c>
      <c r="C27" s="309" t="n">
        <v>2.4</v>
      </c>
      <c r="D27" s="309" t="inlineStr"/>
      <c r="E27" s="309" t="inlineStr"/>
      <c r="F27" s="309" t="inlineStr"/>
      <c r="G27" s="309" t="inlineStr"/>
      <c r="H27" s="309" t="inlineStr"/>
    </row>
    <row r="28">
      <c r="A28" s="621" t="n">
        <v>26</v>
      </c>
      <c r="B28" s="309" t="n">
        <v>4.2</v>
      </c>
      <c r="C28" s="309" t="n">
        <v>4.2</v>
      </c>
      <c r="D28" s="309" t="inlineStr"/>
      <c r="E28" s="309" t="inlineStr"/>
      <c r="F28" s="309" t="inlineStr"/>
      <c r="G28" s="309" t="inlineStr"/>
      <c r="H28" s="309" t="inlineStr"/>
    </row>
    <row r="29">
      <c r="A29" s="621" t="n">
        <v>27</v>
      </c>
      <c r="B29" s="309" t="n">
        <v>6</v>
      </c>
      <c r="C29" s="309" t="n">
        <v>6</v>
      </c>
      <c r="D29" s="309" t="inlineStr"/>
      <c r="E29" s="309" t="inlineStr"/>
      <c r="F29" s="309" t="inlineStr"/>
      <c r="G29" s="309" t="inlineStr"/>
      <c r="H29" s="309" t="inlineStr"/>
    </row>
    <row r="30">
      <c r="A30" s="621" t="n">
        <v>28</v>
      </c>
      <c r="B30" s="309" t="n">
        <v>4.9</v>
      </c>
      <c r="C30" s="309" t="n">
        <v>4.9</v>
      </c>
      <c r="D30" s="309" t="inlineStr"/>
      <c r="E30" s="309" t="inlineStr"/>
      <c r="F30" s="309" t="inlineStr"/>
      <c r="G30" s="309" t="inlineStr"/>
      <c r="H30" s="309" t="inlineStr"/>
    </row>
    <row r="31">
      <c r="A31" s="621" t="n">
        <v>29</v>
      </c>
      <c r="B31" s="309" t="n">
        <v>7.8</v>
      </c>
      <c r="C31" s="309" t="n">
        <v>7.8</v>
      </c>
      <c r="D31" s="309" t="inlineStr"/>
      <c r="E31" s="309" t="inlineStr"/>
      <c r="F31" s="309" t="inlineStr"/>
      <c r="G31" s="309" t="inlineStr"/>
      <c r="H31" s="309" t="inlineStr"/>
    </row>
    <row r="32">
      <c r="A32" s="621" t="n">
        <v>30</v>
      </c>
      <c r="B32" s="309" t="n">
        <v>1.9</v>
      </c>
      <c r="C32" s="309" t="n">
        <v>1.9</v>
      </c>
      <c r="D32" s="309" t="inlineStr"/>
      <c r="E32" s="309" t="inlineStr"/>
      <c r="F32" s="309" t="inlineStr"/>
      <c r="G32" s="309" t="inlineStr"/>
      <c r="H32" s="309" t="inlineStr"/>
    </row>
    <row r="33">
      <c r="A33" s="621" t="n">
        <v>31</v>
      </c>
      <c r="B33" s="309" t="n">
        <v>2.4</v>
      </c>
      <c r="C33" s="309" t="n">
        <v>2.4</v>
      </c>
      <c r="D33" s="309" t="inlineStr"/>
      <c r="E33" s="309" t="inlineStr"/>
      <c r="F33" s="309" t="inlineStr"/>
      <c r="G33" s="309" t="inlineStr"/>
      <c r="H33" s="309" t="inlineStr"/>
    </row>
    <row r="34">
      <c r="A34" s="621" t="n">
        <v>32</v>
      </c>
      <c r="B34" s="309" t="n">
        <v>2.8</v>
      </c>
      <c r="C34" s="309" t="n">
        <v>2.8</v>
      </c>
      <c r="D34" s="309" t="inlineStr"/>
      <c r="E34" s="309" t="inlineStr"/>
      <c r="F34" s="309" t="inlineStr"/>
      <c r="G34" s="309" t="inlineStr"/>
      <c r="H34" s="309" t="inlineStr"/>
    </row>
    <row r="35">
      <c r="A35" s="621" t="n">
        <v>33</v>
      </c>
      <c r="B35" s="309" t="n">
        <v>2.8</v>
      </c>
      <c r="C35" s="309" t="n">
        <v>2.8</v>
      </c>
      <c r="D35" s="309" t="inlineStr"/>
      <c r="E35" s="309" t="inlineStr"/>
      <c r="F35" s="309" t="inlineStr"/>
      <c r="G35" s="309" t="inlineStr"/>
      <c r="H35" s="309" t="inlineStr"/>
    </row>
    <row r="36">
      <c r="A36" s="621" t="n">
        <v>34</v>
      </c>
      <c r="B36" s="309" t="n">
        <v>3.7</v>
      </c>
      <c r="C36" s="309" t="n">
        <v>3.7</v>
      </c>
      <c r="D36" s="309" t="inlineStr"/>
      <c r="E36" s="309" t="inlineStr"/>
      <c r="F36" s="309" t="inlineStr"/>
      <c r="G36" s="309" t="inlineStr"/>
      <c r="H36" s="309" t="inlineStr"/>
    </row>
    <row r="37">
      <c r="A37" s="621" t="n">
        <v>35</v>
      </c>
      <c r="B37" s="309" t="n">
        <v>4.2</v>
      </c>
      <c r="C37" s="309" t="n">
        <v>4.2</v>
      </c>
      <c r="D37" s="309" t="inlineStr"/>
      <c r="E37" s="309" t="inlineStr"/>
      <c r="F37" s="309" t="inlineStr"/>
      <c r="G37" s="309" t="inlineStr"/>
      <c r="H37" s="309" t="inlineStr"/>
    </row>
    <row r="38">
      <c r="A38" s="621" t="n">
        <v>36</v>
      </c>
      <c r="B38" s="309" t="n">
        <v>4.8</v>
      </c>
      <c r="C38" s="309" t="n">
        <v>4.8</v>
      </c>
      <c r="D38" s="309" t="inlineStr"/>
      <c r="E38" s="309" t="inlineStr"/>
      <c r="F38" s="309" t="inlineStr"/>
      <c r="G38" s="309" t="inlineStr"/>
      <c r="H38" s="309" t="inlineStr"/>
    </row>
    <row r="39">
      <c r="A39" s="621" t="n">
        <v>37</v>
      </c>
      <c r="B39" s="309" t="n">
        <v>4.7</v>
      </c>
      <c r="C39" s="309" t="n">
        <v>4.7</v>
      </c>
      <c r="D39" s="309" t="inlineStr"/>
      <c r="E39" s="309" t="inlineStr"/>
      <c r="F39" s="309" t="inlineStr"/>
      <c r="G39" s="309" t="inlineStr"/>
      <c r="H39" s="309" t="inlineStr"/>
    </row>
    <row r="40">
      <c r="A40" s="621" t="n">
        <v>38</v>
      </c>
      <c r="B40" s="309" t="n">
        <v>5.9</v>
      </c>
      <c r="C40" s="309" t="n">
        <v>5.9</v>
      </c>
      <c r="D40" s="309" t="inlineStr"/>
      <c r="E40" s="309" t="inlineStr"/>
      <c r="F40" s="309" t="inlineStr"/>
      <c r="G40" s="309" t="inlineStr"/>
      <c r="H40" s="309" t="inlineStr"/>
    </row>
    <row r="41">
      <c r="A41" s="621" t="n">
        <v>39</v>
      </c>
      <c r="B41" s="309" t="n">
        <v>6.7</v>
      </c>
      <c r="C41" s="309" t="n">
        <v>6.7</v>
      </c>
      <c r="D41" s="309" t="inlineStr"/>
      <c r="E41" s="309" t="inlineStr"/>
      <c r="F41" s="309" t="inlineStr"/>
      <c r="G41" s="309" t="inlineStr"/>
      <c r="H41" s="309" t="inlineStr"/>
    </row>
    <row r="42">
      <c r="A42" s="621" t="n">
        <v>40</v>
      </c>
      <c r="B42" s="309" t="n">
        <v>7.2</v>
      </c>
      <c r="C42" s="309" t="n">
        <v>7.2</v>
      </c>
      <c r="D42" s="309" t="inlineStr"/>
      <c r="E42" s="309" t="inlineStr"/>
      <c r="F42" s="309" t="inlineStr"/>
      <c r="G42" s="309" t="inlineStr"/>
      <c r="H42" s="309" t="inlineStr"/>
    </row>
    <row r="43">
      <c r="A43" s="621" t="n">
        <v>41</v>
      </c>
      <c r="B43" s="309" t="n">
        <v>7.1</v>
      </c>
      <c r="C43" s="309" t="n">
        <v>7.1</v>
      </c>
      <c r="D43" s="309" t="inlineStr"/>
      <c r="E43" s="309" t="inlineStr"/>
      <c r="F43" s="309" t="inlineStr"/>
      <c r="G43" s="309" t="inlineStr"/>
      <c r="H43" s="309" t="inlineStr"/>
    </row>
    <row r="44">
      <c r="A44" s="621" t="n">
        <v>42</v>
      </c>
      <c r="B44" s="309" t="n">
        <v>1.5</v>
      </c>
      <c r="C44" s="309" t="n">
        <v>1.5</v>
      </c>
      <c r="D44" s="309" t="inlineStr"/>
      <c r="E44" s="309" t="inlineStr"/>
      <c r="F44" s="309" t="inlineStr"/>
      <c r="G44" s="309" t="inlineStr"/>
      <c r="H44" s="309" t="inlineStr"/>
    </row>
    <row r="45">
      <c r="A45" s="621" t="n">
        <v>43</v>
      </c>
      <c r="B45" s="309" t="n">
        <v>2.1</v>
      </c>
      <c r="C45" s="309" t="n">
        <v>2.1</v>
      </c>
      <c r="D45" s="309" t="inlineStr"/>
      <c r="E45" s="309" t="inlineStr"/>
      <c r="F45" s="309" t="inlineStr"/>
      <c r="G45" s="309" t="inlineStr"/>
      <c r="H45" s="309" t="inlineStr"/>
    </row>
    <row r="46">
      <c r="A46" s="621" t="n">
        <v>44</v>
      </c>
      <c r="B46" s="309" t="n">
        <v>2.4</v>
      </c>
      <c r="C46" s="309" t="n">
        <v>2.4</v>
      </c>
      <c r="D46" s="309" t="inlineStr"/>
      <c r="E46" s="309" t="inlineStr"/>
      <c r="F46" s="309" t="inlineStr"/>
      <c r="G46" s="309" t="inlineStr"/>
      <c r="H46" s="309" t="inlineStr"/>
    </row>
    <row r="47">
      <c r="A47" s="621" t="n">
        <v>45</v>
      </c>
      <c r="B47" s="309" t="n">
        <v>2.3</v>
      </c>
      <c r="C47" s="309" t="n">
        <v>2.3</v>
      </c>
      <c r="D47" s="309" t="inlineStr"/>
      <c r="E47" s="309" t="inlineStr"/>
      <c r="F47" s="309" t="inlineStr"/>
      <c r="G47" s="309" t="inlineStr"/>
      <c r="H47" s="309" t="inlineStr"/>
    </row>
    <row r="48">
      <c r="A48" s="621" t="n">
        <v>46</v>
      </c>
      <c r="B48" s="309" t="n">
        <v>3.1</v>
      </c>
      <c r="C48" s="309" t="n">
        <v>3.1</v>
      </c>
      <c r="D48" s="309" t="inlineStr"/>
      <c r="E48" s="309" t="inlineStr"/>
      <c r="F48" s="309" t="inlineStr"/>
      <c r="G48" s="309" t="inlineStr"/>
      <c r="H48" s="309" t="inlineStr"/>
    </row>
    <row r="49">
      <c r="A49" s="621" t="n">
        <v>47</v>
      </c>
      <c r="B49" s="309" t="n">
        <v>3.5</v>
      </c>
      <c r="C49" s="309" t="n">
        <v>3.5</v>
      </c>
      <c r="D49" s="309" t="inlineStr"/>
      <c r="E49" s="309" t="inlineStr"/>
      <c r="F49" s="309" t="inlineStr"/>
      <c r="G49" s="309" t="inlineStr"/>
      <c r="H49" s="309" t="inlineStr"/>
    </row>
    <row r="50">
      <c r="A50" s="621" t="n">
        <v>48</v>
      </c>
      <c r="B50" s="309" t="n">
        <v>3.7</v>
      </c>
      <c r="C50" s="309" t="n">
        <v>3.7</v>
      </c>
      <c r="D50" s="309" t="inlineStr"/>
      <c r="E50" s="309" t="inlineStr"/>
      <c r="F50" s="309" t="inlineStr"/>
      <c r="G50" s="309" t="inlineStr"/>
      <c r="H50" s="309" t="inlineStr"/>
    </row>
    <row r="51">
      <c r="A51" s="621" t="n">
        <v>49</v>
      </c>
      <c r="B51" s="309" t="n">
        <v>3.8</v>
      </c>
      <c r="C51" s="309" t="n">
        <v>3.8</v>
      </c>
      <c r="D51" s="309" t="inlineStr"/>
      <c r="E51" s="309" t="inlineStr"/>
      <c r="F51" s="309" t="inlineStr"/>
      <c r="G51" s="309" t="inlineStr"/>
      <c r="H51" s="309" t="inlineStr"/>
    </row>
    <row r="52">
      <c r="A52" s="621" t="n">
        <v>50</v>
      </c>
      <c r="B52" s="309" t="n">
        <v>5.2</v>
      </c>
      <c r="C52" s="309" t="n">
        <v>5.2</v>
      </c>
      <c r="D52" s="309" t="inlineStr"/>
      <c r="E52" s="309" t="inlineStr"/>
      <c r="F52" s="309" t="inlineStr"/>
      <c r="G52" s="309" t="inlineStr"/>
      <c r="H52" s="309" t="inlineStr"/>
    </row>
    <row r="53">
      <c r="A53" s="621" t="n">
        <v>51</v>
      </c>
      <c r="B53" s="309" t="n">
        <v>5.8</v>
      </c>
      <c r="C53" s="309" t="n">
        <v>5.8</v>
      </c>
      <c r="D53" s="309" t="inlineStr"/>
      <c r="E53" s="309" t="inlineStr"/>
      <c r="F53" s="309" t="inlineStr"/>
      <c r="G53" s="309" t="inlineStr"/>
      <c r="H53" s="309" t="inlineStr"/>
    </row>
    <row r="54">
      <c r="A54" s="621" t="n">
        <v>52</v>
      </c>
      <c r="B54" s="309" t="n">
        <v>5.9</v>
      </c>
      <c r="C54" s="309" t="n">
        <v>5.9</v>
      </c>
      <c r="D54" s="309" t="inlineStr"/>
      <c r="E54" s="309" t="inlineStr"/>
      <c r="F54" s="309" t="inlineStr"/>
      <c r="G54" s="309" t="inlineStr"/>
      <c r="H54" s="309" t="inlineStr"/>
    </row>
    <row r="55">
      <c r="A55" s="621" t="n">
        <v>53</v>
      </c>
      <c r="B55" s="309" t="n">
        <v>6</v>
      </c>
      <c r="C55" s="309" t="n">
        <v>6</v>
      </c>
      <c r="D55" s="309" t="inlineStr"/>
      <c r="E55" s="309" t="inlineStr"/>
      <c r="F55" s="309" t="inlineStr"/>
      <c r="G55" s="309" t="inlineStr"/>
      <c r="H55" s="309" t="inlineStr"/>
    </row>
    <row r="56">
      <c r="A56" s="621" t="n">
        <v>54</v>
      </c>
      <c r="B56" s="309" t="n">
        <v>1.7</v>
      </c>
      <c r="C56" s="309" t="n">
        <v>1.7</v>
      </c>
      <c r="D56" s="309" t="inlineStr"/>
      <c r="E56" s="309" t="inlineStr"/>
      <c r="F56" s="309" t="inlineStr"/>
      <c r="G56" s="309" t="inlineStr"/>
      <c r="H56" s="309" t="inlineStr"/>
    </row>
    <row r="57">
      <c r="A57" s="621" t="n">
        <v>55</v>
      </c>
      <c r="B57" s="309" t="n">
        <v>2.2</v>
      </c>
      <c r="C57" s="309" t="n">
        <v>2.2</v>
      </c>
      <c r="D57" s="309" t="inlineStr"/>
      <c r="E57" s="309" t="inlineStr"/>
      <c r="F57" s="309" t="inlineStr"/>
      <c r="G57" s="309" t="inlineStr"/>
      <c r="H57" s="309" t="inlineStr"/>
    </row>
    <row r="58">
      <c r="A58" s="621" t="n">
        <v>56</v>
      </c>
      <c r="B58" s="309" t="n">
        <v>2.6</v>
      </c>
      <c r="C58" s="309" t="n">
        <v>2.6</v>
      </c>
      <c r="D58" s="309" t="inlineStr"/>
      <c r="E58" s="309" t="inlineStr"/>
      <c r="F58" s="309" t="inlineStr"/>
      <c r="G58" s="309" t="inlineStr"/>
      <c r="H58" s="309" t="inlineStr"/>
    </row>
    <row r="59">
      <c r="A59" s="621" t="n">
        <v>57</v>
      </c>
      <c r="B59" s="309" t="n">
        <v>2.6</v>
      </c>
      <c r="C59" s="309" t="n">
        <v>2.6</v>
      </c>
      <c r="D59" s="309" t="inlineStr"/>
      <c r="E59" s="309" t="inlineStr"/>
      <c r="F59" s="309" t="inlineStr"/>
      <c r="G59" s="309" t="inlineStr"/>
      <c r="H59" s="309" t="inlineStr"/>
    </row>
    <row r="60">
      <c r="A60" s="621" t="n">
        <v>58</v>
      </c>
      <c r="B60" s="309" t="n">
        <v>3.5</v>
      </c>
      <c r="C60" s="309" t="n">
        <v>3.5</v>
      </c>
      <c r="D60" s="309" t="inlineStr"/>
      <c r="E60" s="309" t="inlineStr"/>
      <c r="F60" s="309" t="inlineStr"/>
      <c r="G60" s="309" t="inlineStr"/>
      <c r="H60" s="309" t="inlineStr"/>
    </row>
    <row r="61">
      <c r="A61" s="621" t="n">
        <v>59</v>
      </c>
      <c r="B61" s="309" t="n">
        <v>3.9</v>
      </c>
      <c r="C61" s="309" t="n">
        <v>3.9</v>
      </c>
      <c r="D61" s="309" t="inlineStr"/>
      <c r="E61" s="309" t="inlineStr"/>
      <c r="F61" s="309" t="inlineStr"/>
      <c r="G61" s="309" t="inlineStr"/>
      <c r="H61" s="309" t="inlineStr"/>
    </row>
    <row r="62">
      <c r="A62" s="621" t="n">
        <v>60</v>
      </c>
      <c r="B62" s="309" t="n">
        <v>4.3</v>
      </c>
      <c r="C62" s="309" t="n">
        <v>4.3</v>
      </c>
      <c r="D62" s="309" t="inlineStr"/>
      <c r="E62" s="309" t="inlineStr"/>
      <c r="F62" s="309" t="inlineStr"/>
      <c r="G62" s="309" t="inlineStr"/>
      <c r="H62" s="309" t="inlineStr"/>
    </row>
    <row r="63">
      <c r="A63" s="621" t="n">
        <v>61</v>
      </c>
      <c r="B63" s="309" t="n">
        <v>4.4</v>
      </c>
      <c r="C63" s="309" t="n">
        <v>4.4</v>
      </c>
      <c r="D63" s="309" t="inlineStr"/>
      <c r="E63" s="309" t="inlineStr"/>
      <c r="F63" s="309" t="inlineStr"/>
      <c r="G63" s="309" t="inlineStr"/>
      <c r="H63" s="309" t="inlineStr"/>
    </row>
    <row r="64">
      <c r="A64" s="621" t="n">
        <v>62</v>
      </c>
      <c r="B64" s="309" t="n">
        <v>5.5</v>
      </c>
      <c r="C64" s="309" t="n">
        <v>5.5</v>
      </c>
      <c r="D64" s="309" t="inlineStr"/>
      <c r="E64" s="309" t="inlineStr"/>
      <c r="F64" s="309" t="inlineStr"/>
      <c r="G64" s="309" t="inlineStr"/>
      <c r="H64" s="309" t="inlineStr"/>
    </row>
    <row r="65">
      <c r="A65" s="621" t="n">
        <v>63</v>
      </c>
      <c r="B65" s="309" t="n">
        <v>6.5</v>
      </c>
      <c r="C65" s="309" t="n">
        <v>6.5</v>
      </c>
      <c r="D65" s="309" t="inlineStr"/>
      <c r="E65" s="309" t="inlineStr"/>
      <c r="F65" s="309" t="inlineStr"/>
      <c r="G65" s="309" t="inlineStr"/>
      <c r="H65" s="309" t="inlineStr"/>
    </row>
    <row r="66">
      <c r="A66" s="621" t="n">
        <v>64</v>
      </c>
      <c r="B66" s="309" t="n">
        <v>6.9</v>
      </c>
      <c r="C66" s="309" t="n">
        <v>6.9</v>
      </c>
      <c r="D66" s="309" t="inlineStr"/>
      <c r="E66" s="309" t="inlineStr"/>
      <c r="F66" s="309" t="inlineStr"/>
      <c r="G66" s="309" t="inlineStr"/>
      <c r="H66" s="309" t="inlineStr"/>
    </row>
    <row r="67">
      <c r="A67" s="621" t="n">
        <v>65</v>
      </c>
      <c r="B67" s="309" t="n">
        <v>6.6</v>
      </c>
      <c r="C67" s="309" t="n">
        <v>6.6</v>
      </c>
      <c r="D67" s="309" t="inlineStr"/>
      <c r="E67" s="309" t="inlineStr"/>
      <c r="F67" s="309" t="inlineStr"/>
      <c r="G67" s="309" t="inlineStr"/>
      <c r="H67" s="309" t="inlineStr"/>
    </row>
    <row r="68">
      <c r="A68" s="621" t="n">
        <v>66</v>
      </c>
      <c r="B68" s="309" t="n">
        <v>4.969378172842198</v>
      </c>
      <c r="C68" s="309" t="n">
        <v>4.969378172842198</v>
      </c>
      <c r="D68" s="309" t="inlineStr"/>
      <c r="E68" s="309" t="inlineStr"/>
      <c r="F68" s="309" t="inlineStr"/>
      <c r="G68" s="309" t="inlineStr"/>
      <c r="H68" s="309" t="inlineStr"/>
    </row>
    <row r="69">
      <c r="A69" s="621" t="n">
        <v>67</v>
      </c>
      <c r="B69" s="309" t="n">
        <v>4.786874303921492</v>
      </c>
      <c r="C69" s="309" t="n">
        <v>4.786874303921492</v>
      </c>
      <c r="D69" s="309" t="inlineStr"/>
      <c r="E69" s="309" t="inlineStr"/>
      <c r="F69" s="309" t="inlineStr"/>
      <c r="G69" s="309" t="inlineStr"/>
      <c r="H69" s="309" t="inlineStr"/>
    </row>
    <row r="70">
      <c r="A70" s="621" t="n">
        <v>68</v>
      </c>
      <c r="B70" s="309" t="n">
        <v>4.487381708311451</v>
      </c>
      <c r="C70" s="309" t="n">
        <v>4.487381708311451</v>
      </c>
      <c r="D70" s="309" t="inlineStr"/>
      <c r="E70" s="309" t="inlineStr"/>
      <c r="F70" s="309" t="inlineStr"/>
      <c r="G70" s="309" t="inlineStr"/>
      <c r="H70" s="309" t="inlineStr"/>
    </row>
    <row r="71">
      <c r="A71" s="621" t="n">
        <v>69</v>
      </c>
      <c r="B71" s="309" t="inlineStr"/>
      <c r="C71" s="309" t="n">
        <v>4.746984673445812</v>
      </c>
      <c r="D71" s="309" t="inlineStr">
        <is>
          <t>{'Cu', 'aust_temp', 'ausf_czas', 'Mo', 'aust_czas', 'Ni', 'grubosc', 'Mn'}</t>
        </is>
      </c>
      <c r="E71" s="309" t="n">
        <v>15</v>
      </c>
      <c r="F71" s="309" t="inlineStr">
        <is>
          <t>['ausf_temp', 'Rp02']</t>
        </is>
      </c>
      <c r="G71" s="309" t="inlineStr">
        <is>
          <t>[0.7752904299645207, -0.9537578001274687]</t>
        </is>
      </c>
      <c r="H71" s="309" t="inlineStr">
        <is>
          <t>[3.5, 13.0]</t>
        </is>
      </c>
    </row>
    <row r="72">
      <c r="A72" s="621" t="n">
        <v>70</v>
      </c>
      <c r="B72" s="309" t="n">
        <v>4.564667682311677</v>
      </c>
      <c r="C72" s="309" t="n">
        <v>4.564667682311677</v>
      </c>
      <c r="D72" s="309" t="inlineStr"/>
      <c r="E72" s="309" t="inlineStr"/>
      <c r="F72" s="309" t="inlineStr"/>
      <c r="G72" s="309" t="inlineStr"/>
      <c r="H72" s="309" t="inlineStr"/>
    </row>
    <row r="73">
      <c r="A73" s="621" t="n">
        <v>71</v>
      </c>
      <c r="B73" s="309" t="n">
        <v>4.577354837549999</v>
      </c>
      <c r="C73" s="309" t="n">
        <v>4.577354837549999</v>
      </c>
      <c r="D73" s="309" t="inlineStr"/>
      <c r="E73" s="309" t="inlineStr"/>
      <c r="F73" s="309" t="inlineStr"/>
      <c r="G73" s="309" t="inlineStr"/>
      <c r="H73" s="309" t="inlineStr"/>
    </row>
    <row r="74">
      <c r="A74" s="621" t="n">
        <v>72</v>
      </c>
      <c r="B74" s="309" t="n">
        <v>4.40512244718326</v>
      </c>
      <c r="C74" s="309" t="n">
        <v>4.40512244718326</v>
      </c>
      <c r="D74" s="309" t="inlineStr"/>
      <c r="E74" s="309" t="inlineStr"/>
      <c r="F74" s="309" t="inlineStr"/>
      <c r="G74" s="309" t="inlineStr"/>
      <c r="H74" s="309" t="inlineStr"/>
    </row>
    <row r="75">
      <c r="A75" s="621" t="n">
        <v>73</v>
      </c>
      <c r="B75" s="309" t="n">
        <v>11.35363284798629</v>
      </c>
      <c r="C75" s="309" t="n">
        <v>11.35363284798629</v>
      </c>
      <c r="D75" s="309" t="inlineStr"/>
      <c r="E75" s="309" t="inlineStr"/>
      <c r="F75" s="309" t="inlineStr"/>
      <c r="G75" s="309" t="inlineStr"/>
      <c r="H75" s="309" t="inlineStr"/>
    </row>
    <row r="76">
      <c r="A76" s="621" t="n">
        <v>74</v>
      </c>
      <c r="B76" s="309" t="inlineStr"/>
      <c r="C76" s="309" t="n">
        <v>11.58038092524366</v>
      </c>
      <c r="D76" s="309" t="inlineStr">
        <is>
          <t>{'Cu', 'aust_temp', 'ausf_czas', 'Mo', 'aust_czas', 'Ni', 'grubosc', 'Mn'}</t>
        </is>
      </c>
      <c r="E76" s="309" t="n">
        <v>15</v>
      </c>
      <c r="F76" s="309" t="inlineStr">
        <is>
          <t>['ausf_temp', 'Rp02']</t>
        </is>
      </c>
      <c r="G76" s="309" t="inlineStr">
        <is>
          <t>[0.7752904299645207, -0.9537578001274687]</t>
        </is>
      </c>
      <c r="H76" s="309" t="inlineStr">
        <is>
          <t>[3.5, 13.0]</t>
        </is>
      </c>
    </row>
    <row r="77">
      <c r="A77" s="621" t="n">
        <v>75</v>
      </c>
      <c r="B77" s="309" t="n">
        <v>12.07664671792229</v>
      </c>
      <c r="C77" s="309" t="n">
        <v>12.07664671792229</v>
      </c>
      <c r="D77" s="309" t="inlineStr"/>
      <c r="E77" s="309" t="inlineStr"/>
      <c r="F77" s="309" t="inlineStr"/>
      <c r="G77" s="309" t="inlineStr"/>
      <c r="H77" s="309" t="inlineStr"/>
    </row>
    <row r="78">
      <c r="A78" s="621" t="n">
        <v>76</v>
      </c>
      <c r="B78" s="309" t="n">
        <v>12.11156471407304</v>
      </c>
      <c r="C78" s="309" t="n">
        <v>12.11156471407304</v>
      </c>
      <c r="D78" s="309" t="inlineStr"/>
      <c r="E78" s="309" t="inlineStr"/>
      <c r="F78" s="309" t="inlineStr"/>
      <c r="G78" s="309" t="inlineStr"/>
      <c r="H78" s="309" t="inlineStr"/>
    </row>
    <row r="79">
      <c r="A79" s="621" t="n">
        <v>77</v>
      </c>
      <c r="B79" s="309" t="n">
        <v>6.996153743581548</v>
      </c>
      <c r="C79" s="309" t="n">
        <v>6.996153743581548</v>
      </c>
      <c r="D79" s="309" t="inlineStr"/>
      <c r="E79" s="309" t="inlineStr"/>
      <c r="F79" s="309" t="inlineStr"/>
      <c r="G79" s="309" t="inlineStr"/>
      <c r="H79" s="309" t="inlineStr"/>
    </row>
    <row r="80">
      <c r="A80" s="621" t="n">
        <v>78</v>
      </c>
      <c r="B80" s="309" t="n">
        <v>1.89</v>
      </c>
      <c r="C80" s="309" t="n">
        <v>1.89</v>
      </c>
      <c r="D80" s="309" t="inlineStr"/>
      <c r="E80" s="309" t="inlineStr"/>
      <c r="F80" s="309" t="inlineStr"/>
      <c r="G80" s="309" t="inlineStr"/>
      <c r="H80" s="309" t="inlineStr"/>
    </row>
    <row r="81">
      <c r="A81" s="621" t="n">
        <v>79</v>
      </c>
      <c r="B81" s="309" t="n">
        <v>2.32</v>
      </c>
      <c r="C81" s="309" t="n">
        <v>2.32</v>
      </c>
      <c r="D81" s="309" t="inlineStr"/>
      <c r="E81" s="309" t="inlineStr"/>
      <c r="F81" s="309" t="inlineStr"/>
      <c r="G81" s="309" t="inlineStr"/>
      <c r="H81" s="309" t="inlineStr"/>
    </row>
    <row r="82">
      <c r="A82" s="621" t="n">
        <v>80</v>
      </c>
      <c r="B82" s="309" t="n">
        <v>2.35</v>
      </c>
      <c r="C82" s="309" t="n">
        <v>2.35</v>
      </c>
      <c r="D82" s="309" t="inlineStr"/>
      <c r="E82" s="309" t="inlineStr"/>
      <c r="F82" s="309" t="inlineStr"/>
      <c r="G82" s="309" t="inlineStr"/>
      <c r="H82" s="309" t="inlineStr"/>
    </row>
    <row r="83">
      <c r="A83" s="621" t="n">
        <v>81</v>
      </c>
      <c r="B83" s="309" t="n">
        <v>6.9</v>
      </c>
      <c r="C83" s="309" t="n">
        <v>6.9</v>
      </c>
      <c r="D83" s="309" t="inlineStr"/>
      <c r="E83" s="309" t="inlineStr"/>
      <c r="F83" s="309" t="inlineStr"/>
      <c r="G83" s="309" t="inlineStr"/>
      <c r="H83" s="309" t="inlineStr"/>
    </row>
    <row r="84">
      <c r="A84" s="621" t="n">
        <v>82</v>
      </c>
      <c r="B84" s="309" t="n">
        <v>14</v>
      </c>
      <c r="C84" s="309" t="n">
        <v>14</v>
      </c>
      <c r="D84" s="309" t="inlineStr"/>
      <c r="E84" s="309" t="inlineStr"/>
      <c r="F84" s="309" t="inlineStr"/>
      <c r="G84" s="309" t="inlineStr"/>
      <c r="H84" s="309" t="inlineStr"/>
    </row>
    <row r="85">
      <c r="A85" s="621" t="n">
        <v>83</v>
      </c>
      <c r="B85" s="309" t="n">
        <v>12.5</v>
      </c>
      <c r="C85" s="309" t="n">
        <v>12.5</v>
      </c>
      <c r="D85" s="309" t="inlineStr"/>
      <c r="E85" s="309" t="inlineStr"/>
      <c r="F85" s="309" t="inlineStr"/>
      <c r="G85" s="309" t="inlineStr"/>
      <c r="H85" s="309" t="inlineStr"/>
    </row>
    <row r="86">
      <c r="A86" s="621" t="n">
        <v>84</v>
      </c>
      <c r="B86" s="309" t="n">
        <v>6.5</v>
      </c>
      <c r="C86" s="309" t="n">
        <v>6.5</v>
      </c>
      <c r="D86" s="309" t="inlineStr"/>
      <c r="E86" s="309" t="inlineStr"/>
      <c r="F86" s="309" t="inlineStr"/>
      <c r="G86" s="309" t="inlineStr"/>
      <c r="H86" s="309" t="inlineStr"/>
    </row>
    <row r="87">
      <c r="A87" s="621" t="n">
        <v>85</v>
      </c>
      <c r="B87" s="309" t="n">
        <v>7.7</v>
      </c>
      <c r="C87" s="309" t="n">
        <v>7.7</v>
      </c>
      <c r="D87" s="309" t="inlineStr"/>
      <c r="E87" s="309" t="inlineStr"/>
      <c r="F87" s="309" t="inlineStr"/>
      <c r="G87" s="309" t="inlineStr"/>
      <c r="H87" s="309" t="inlineStr"/>
    </row>
    <row r="88">
      <c r="A88" s="621" t="n">
        <v>86</v>
      </c>
      <c r="B88" s="309" t="n">
        <v>6.66</v>
      </c>
      <c r="C88" s="309" t="n">
        <v>6.66</v>
      </c>
      <c r="D88" s="309" t="inlineStr"/>
      <c r="E88" s="309" t="inlineStr"/>
      <c r="F88" s="309" t="inlineStr"/>
      <c r="G88" s="309" t="inlineStr"/>
      <c r="H88" s="309" t="inlineStr"/>
    </row>
    <row r="89">
      <c r="A89" s="621" t="n">
        <v>87</v>
      </c>
      <c r="B89" s="309" t="n">
        <v>6.4</v>
      </c>
      <c r="C89" s="309" t="n">
        <v>6.4</v>
      </c>
      <c r="D89" s="309" t="inlineStr"/>
      <c r="E89" s="309" t="inlineStr"/>
      <c r="F89" s="309" t="inlineStr"/>
      <c r="G89" s="309" t="inlineStr"/>
      <c r="H89" s="309" t="inlineStr"/>
    </row>
    <row r="90">
      <c r="A90" s="621" t="n">
        <v>88</v>
      </c>
      <c r="B90" s="309" t="n">
        <v>7.7</v>
      </c>
      <c r="C90" s="309" t="n">
        <v>7.7</v>
      </c>
      <c r="D90" s="309" t="inlineStr"/>
      <c r="E90" s="309" t="inlineStr"/>
      <c r="F90" s="309" t="inlineStr"/>
      <c r="G90" s="309" t="inlineStr"/>
      <c r="H90" s="309" t="inlineStr"/>
    </row>
    <row r="91">
      <c r="A91" s="621" t="n">
        <v>89</v>
      </c>
      <c r="B91" s="309" t="n">
        <v>7.68</v>
      </c>
      <c r="C91" s="309" t="n">
        <v>7.68</v>
      </c>
      <c r="D91" s="309" t="inlineStr"/>
      <c r="E91" s="309" t="inlineStr"/>
      <c r="F91" s="309" t="inlineStr"/>
      <c r="G91" s="309" t="inlineStr"/>
      <c r="H91" s="309" t="inlineStr"/>
    </row>
    <row r="92">
      <c r="A92" s="621" t="n">
        <v>90</v>
      </c>
      <c r="B92" s="309" t="n">
        <v>6.8</v>
      </c>
      <c r="C92" s="309" t="n">
        <v>6.8</v>
      </c>
      <c r="D92" s="309" t="inlineStr"/>
      <c r="E92" s="309" t="inlineStr"/>
      <c r="F92" s="309" t="inlineStr"/>
      <c r="G92" s="309" t="inlineStr"/>
      <c r="H92" s="309" t="inlineStr"/>
    </row>
    <row r="93">
      <c r="A93" s="621" t="n">
        <v>91</v>
      </c>
      <c r="B93" s="309" t="n">
        <v>6.5</v>
      </c>
      <c r="C93" s="309" t="n">
        <v>6.5</v>
      </c>
      <c r="D93" s="309" t="inlineStr"/>
      <c r="E93" s="309" t="inlineStr"/>
      <c r="F93" s="309" t="inlineStr"/>
      <c r="G93" s="309" t="inlineStr"/>
      <c r="H93" s="309" t="inlineStr"/>
    </row>
    <row r="94">
      <c r="A94" s="621" t="n">
        <v>92</v>
      </c>
      <c r="B94" s="309" t="n">
        <v>5.7</v>
      </c>
      <c r="C94" s="309" t="n">
        <v>5.7</v>
      </c>
      <c r="D94" s="309" t="inlineStr"/>
      <c r="E94" s="309" t="inlineStr"/>
      <c r="F94" s="309" t="inlineStr"/>
      <c r="G94" s="309" t="inlineStr"/>
      <c r="H94" s="309" t="inlineStr"/>
    </row>
    <row r="95">
      <c r="A95" s="621" t="n">
        <v>93</v>
      </c>
      <c r="B95" s="309" t="n">
        <v>6.86</v>
      </c>
      <c r="C95" s="309" t="n">
        <v>6.86</v>
      </c>
      <c r="D95" s="309" t="inlineStr"/>
      <c r="E95" s="309" t="inlineStr"/>
      <c r="F95" s="309" t="inlineStr"/>
      <c r="G95" s="309" t="inlineStr"/>
      <c r="H95" s="309" t="inlineStr"/>
    </row>
    <row r="96">
      <c r="A96" s="621" t="n">
        <v>94</v>
      </c>
      <c r="B96" s="309" t="n">
        <v>6.88</v>
      </c>
      <c r="C96" s="309" t="n">
        <v>6.88</v>
      </c>
      <c r="D96" s="309" t="inlineStr"/>
      <c r="E96" s="309" t="inlineStr"/>
      <c r="F96" s="309" t="inlineStr"/>
      <c r="G96" s="309" t="inlineStr"/>
      <c r="H96" s="309" t="inlineStr"/>
    </row>
    <row r="97">
      <c r="A97" s="621" t="n">
        <v>95</v>
      </c>
      <c r="B97" s="309" t="n">
        <v>5.49</v>
      </c>
      <c r="C97" s="309" t="n">
        <v>5.49</v>
      </c>
      <c r="D97" s="309" t="inlineStr"/>
      <c r="E97" s="309" t="inlineStr"/>
      <c r="F97" s="309" t="inlineStr"/>
      <c r="G97" s="309" t="inlineStr"/>
      <c r="H97" s="309" t="inlineStr"/>
    </row>
    <row r="98">
      <c r="A98" s="621" t="n">
        <v>96</v>
      </c>
      <c r="B98" s="309" t="n">
        <v>6.5</v>
      </c>
      <c r="C98" s="309" t="n">
        <v>6.5</v>
      </c>
      <c r="D98" s="309" t="inlineStr"/>
      <c r="E98" s="309" t="inlineStr"/>
      <c r="F98" s="309" t="inlineStr"/>
      <c r="G98" s="309" t="inlineStr"/>
      <c r="H98" s="309" t="inlineStr"/>
    </row>
    <row r="99">
      <c r="A99" s="621" t="n">
        <v>97</v>
      </c>
      <c r="B99" s="309" t="n">
        <v>6.7</v>
      </c>
      <c r="C99" s="309" t="n">
        <v>6.7</v>
      </c>
      <c r="D99" s="309" t="inlineStr"/>
      <c r="E99" s="309" t="inlineStr"/>
      <c r="F99" s="309" t="inlineStr"/>
      <c r="G99" s="309" t="inlineStr"/>
      <c r="H99" s="309" t="inlineStr"/>
    </row>
    <row r="100">
      <c r="A100" s="621" t="n">
        <v>98</v>
      </c>
      <c r="B100" s="309" t="n">
        <v>10</v>
      </c>
      <c r="C100" s="309" t="n">
        <v>10</v>
      </c>
      <c r="D100" s="309" t="inlineStr"/>
      <c r="E100" s="309" t="inlineStr"/>
      <c r="F100" s="309" t="inlineStr"/>
      <c r="G100" s="309" t="inlineStr"/>
      <c r="H100" s="309" t="inlineStr"/>
    </row>
    <row r="101">
      <c r="A101" s="621" t="n">
        <v>99</v>
      </c>
      <c r="B101" s="309" t="n">
        <v>8.039999999999999</v>
      </c>
      <c r="C101" s="309" t="n">
        <v>8.039999999999999</v>
      </c>
      <c r="D101" s="309" t="inlineStr"/>
      <c r="E101" s="309" t="inlineStr"/>
      <c r="F101" s="309" t="inlineStr"/>
      <c r="G101" s="309" t="inlineStr"/>
      <c r="H101" s="309" t="inlineStr"/>
    </row>
    <row r="102">
      <c r="A102" s="621" t="n">
        <v>100</v>
      </c>
      <c r="B102" s="309" t="n">
        <v>6.86</v>
      </c>
      <c r="C102" s="309" t="n">
        <v>6.86</v>
      </c>
      <c r="D102" s="309" t="inlineStr"/>
      <c r="E102" s="309" t="inlineStr"/>
      <c r="F102" s="309" t="inlineStr"/>
      <c r="G102" s="309" t="inlineStr"/>
      <c r="H102" s="309" t="inlineStr"/>
    </row>
    <row r="103">
      <c r="A103" s="621" t="n">
        <v>101</v>
      </c>
      <c r="B103" s="309" t="n">
        <v>7.45</v>
      </c>
      <c r="C103" s="309" t="n">
        <v>7.45</v>
      </c>
      <c r="D103" s="309" t="inlineStr"/>
      <c r="E103" s="309" t="inlineStr"/>
      <c r="F103" s="309" t="inlineStr"/>
      <c r="G103" s="309" t="inlineStr"/>
      <c r="H103" s="309" t="inlineStr"/>
    </row>
    <row r="104">
      <c r="A104" s="621" t="n">
        <v>102</v>
      </c>
      <c r="B104" s="309" t="n">
        <v>6.86</v>
      </c>
      <c r="C104" s="309" t="n">
        <v>6.86</v>
      </c>
      <c r="D104" s="309" t="inlineStr"/>
      <c r="E104" s="309" t="inlineStr"/>
      <c r="F104" s="309" t="inlineStr"/>
      <c r="G104" s="309" t="inlineStr"/>
      <c r="H104" s="309" t="inlineStr"/>
    </row>
    <row r="105">
      <c r="A105" s="621" t="n">
        <v>103</v>
      </c>
      <c r="B105" s="309" t="n">
        <v>6.47</v>
      </c>
      <c r="C105" s="309" t="n">
        <v>6.47</v>
      </c>
      <c r="D105" s="309" t="inlineStr"/>
      <c r="E105" s="309" t="inlineStr"/>
      <c r="F105" s="309" t="inlineStr"/>
      <c r="G105" s="309" t="inlineStr"/>
      <c r="H105" s="309" t="inlineStr"/>
    </row>
    <row r="106">
      <c r="A106" s="621" t="n">
        <v>104</v>
      </c>
      <c r="B106" s="309" t="n">
        <v>8.43</v>
      </c>
      <c r="C106" s="309" t="n">
        <v>8.43</v>
      </c>
      <c r="D106" s="309" t="inlineStr"/>
      <c r="E106" s="309" t="inlineStr"/>
      <c r="F106" s="309" t="inlineStr"/>
      <c r="G106" s="309" t="inlineStr"/>
      <c r="H106" s="309" t="inlineStr"/>
    </row>
    <row r="107">
      <c r="A107" s="621" t="n">
        <v>105</v>
      </c>
      <c r="B107" s="309" t="n">
        <v>10.32</v>
      </c>
      <c r="C107" s="309" t="n">
        <v>10.32</v>
      </c>
      <c r="D107" s="309" t="inlineStr"/>
      <c r="E107" s="309" t="inlineStr"/>
      <c r="F107" s="309" t="inlineStr"/>
      <c r="G107" s="309" t="inlineStr"/>
      <c r="H107" s="309" t="inlineStr"/>
    </row>
    <row r="108">
      <c r="A108" s="621" t="n">
        <v>106</v>
      </c>
      <c r="B108" s="309" t="n">
        <v>10.3</v>
      </c>
      <c r="C108" s="309" t="n">
        <v>10.3</v>
      </c>
      <c r="D108" s="309" t="inlineStr"/>
      <c r="E108" s="309" t="inlineStr"/>
      <c r="F108" s="309" t="inlineStr"/>
      <c r="G108" s="309" t="inlineStr"/>
      <c r="H108" s="309" t="inlineStr"/>
    </row>
    <row r="109">
      <c r="A109" s="621" t="n">
        <v>107</v>
      </c>
      <c r="B109" s="309" t="n">
        <v>9.31</v>
      </c>
      <c r="C109" s="309" t="n">
        <v>9.31</v>
      </c>
      <c r="D109" s="309" t="inlineStr"/>
      <c r="E109" s="309" t="inlineStr"/>
      <c r="F109" s="309" t="inlineStr"/>
      <c r="G109" s="309" t="inlineStr"/>
      <c r="H109" s="309" t="inlineStr"/>
    </row>
    <row r="110">
      <c r="A110" s="621" t="n">
        <v>108</v>
      </c>
      <c r="B110" s="309" t="n">
        <v>11.2</v>
      </c>
      <c r="C110" s="309" t="n">
        <v>11.2</v>
      </c>
      <c r="D110" s="309" t="inlineStr"/>
      <c r="E110" s="309" t="inlineStr"/>
      <c r="F110" s="309" t="inlineStr"/>
      <c r="G110" s="309" t="inlineStr"/>
      <c r="H110" s="309" t="inlineStr"/>
    </row>
    <row r="111">
      <c r="A111" s="621" t="n">
        <v>109</v>
      </c>
      <c r="B111" s="309" t="n">
        <v>10.2</v>
      </c>
      <c r="C111" s="309" t="n">
        <v>10.2</v>
      </c>
      <c r="D111" s="309" t="inlineStr"/>
      <c r="E111" s="309" t="inlineStr"/>
      <c r="F111" s="309" t="inlineStr"/>
      <c r="G111" s="309" t="inlineStr"/>
      <c r="H111" s="309" t="inlineStr"/>
    </row>
    <row r="112">
      <c r="A112" s="621" t="n">
        <v>110</v>
      </c>
      <c r="B112" s="309" t="n">
        <v>7.5</v>
      </c>
      <c r="C112" s="309" t="n">
        <v>7.5</v>
      </c>
      <c r="D112" s="309" t="inlineStr"/>
      <c r="E112" s="309" t="inlineStr"/>
      <c r="F112" s="309" t="inlineStr"/>
      <c r="G112" s="309" t="inlineStr"/>
      <c r="H112" s="309" t="inlineStr"/>
    </row>
    <row r="113">
      <c r="A113" s="621" t="n">
        <v>111</v>
      </c>
      <c r="B113" s="309" t="n">
        <v>5.3</v>
      </c>
      <c r="C113" s="309" t="n">
        <v>5.3</v>
      </c>
      <c r="D113" s="309" t="inlineStr"/>
      <c r="E113" s="309" t="inlineStr"/>
      <c r="F113" s="309" t="inlineStr"/>
      <c r="G113" s="309" t="inlineStr"/>
      <c r="H113" s="309" t="inlineStr"/>
    </row>
    <row r="114">
      <c r="A114" s="621" t="n">
        <v>112</v>
      </c>
      <c r="B114" s="309" t="n">
        <v>6</v>
      </c>
      <c r="C114" s="309" t="n">
        <v>6</v>
      </c>
      <c r="D114" s="309" t="inlineStr"/>
      <c r="E114" s="309" t="inlineStr"/>
      <c r="F114" s="309" t="inlineStr"/>
      <c r="G114" s="309" t="inlineStr"/>
      <c r="H114" s="309" t="inlineStr"/>
    </row>
    <row r="115">
      <c r="A115" s="621" t="n">
        <v>113</v>
      </c>
      <c r="B115" s="309" t="n">
        <v>3.1</v>
      </c>
      <c r="C115" s="309" t="n">
        <v>3.1</v>
      </c>
      <c r="D115" s="309" t="inlineStr"/>
      <c r="E115" s="309" t="inlineStr"/>
      <c r="F115" s="309" t="inlineStr"/>
      <c r="G115" s="309" t="inlineStr"/>
      <c r="H115" s="309" t="inlineStr"/>
    </row>
    <row r="116">
      <c r="A116" s="621" t="n">
        <v>114</v>
      </c>
      <c r="B116" s="309" t="n">
        <v>2</v>
      </c>
      <c r="C116" s="309" t="n">
        <v>2</v>
      </c>
      <c r="D116" s="309" t="inlineStr"/>
      <c r="E116" s="309" t="inlineStr"/>
      <c r="F116" s="309" t="inlineStr"/>
      <c r="G116" s="309" t="inlineStr"/>
      <c r="H116" s="309" t="inlineStr"/>
    </row>
    <row r="117">
      <c r="A117" s="621" t="n">
        <v>115</v>
      </c>
      <c r="B117" s="309" t="n">
        <v>7</v>
      </c>
      <c r="C117" s="309" t="n">
        <v>7</v>
      </c>
      <c r="D117" s="309" t="inlineStr"/>
      <c r="E117" s="309" t="inlineStr"/>
      <c r="F117" s="309" t="inlineStr"/>
      <c r="G117" s="309" t="inlineStr"/>
      <c r="H117" s="309" t="inlineStr"/>
    </row>
    <row r="118">
      <c r="A118" s="621" t="n">
        <v>116</v>
      </c>
      <c r="B118" s="309" t="n">
        <v>8</v>
      </c>
      <c r="C118" s="309" t="n">
        <v>8</v>
      </c>
      <c r="D118" s="309" t="inlineStr"/>
      <c r="E118" s="309" t="inlineStr"/>
      <c r="F118" s="309" t="inlineStr"/>
      <c r="G118" s="309" t="inlineStr"/>
      <c r="H118" s="309" t="inlineStr"/>
    </row>
    <row r="119">
      <c r="A119" s="621" t="n">
        <v>117</v>
      </c>
      <c r="B119" s="309" t="n">
        <v>8</v>
      </c>
      <c r="C119" s="309" t="n">
        <v>8</v>
      </c>
      <c r="D119" s="309" t="inlineStr"/>
      <c r="E119" s="309" t="inlineStr"/>
      <c r="F119" s="309" t="inlineStr"/>
      <c r="G119" s="309" t="inlineStr"/>
      <c r="H119" s="309" t="inlineStr"/>
    </row>
    <row r="120">
      <c r="A120" s="621" t="n">
        <v>118</v>
      </c>
      <c r="B120" s="309" t="n">
        <v>9</v>
      </c>
      <c r="C120" s="309" t="n">
        <v>9</v>
      </c>
      <c r="D120" s="309" t="inlineStr"/>
      <c r="E120" s="309" t="inlineStr"/>
      <c r="F120" s="309" t="inlineStr"/>
      <c r="G120" s="309" t="inlineStr"/>
      <c r="H120" s="309" t="inlineStr"/>
    </row>
    <row r="121">
      <c r="A121" s="621" t="n">
        <v>119</v>
      </c>
      <c r="B121" s="309" t="n">
        <v>10</v>
      </c>
      <c r="C121" s="309" t="n">
        <v>10</v>
      </c>
      <c r="D121" s="309" t="inlineStr"/>
      <c r="E121" s="309" t="inlineStr"/>
      <c r="F121" s="309" t="inlineStr"/>
      <c r="G121" s="309" t="inlineStr"/>
      <c r="H121" s="309" t="inlineStr"/>
    </row>
    <row r="122">
      <c r="A122" s="621" t="n">
        <v>120</v>
      </c>
      <c r="B122" s="309" t="n">
        <v>3.2</v>
      </c>
      <c r="C122" s="309" t="n">
        <v>3.2</v>
      </c>
      <c r="D122" s="309" t="inlineStr"/>
      <c r="E122" s="309" t="inlineStr"/>
      <c r="F122" s="309" t="inlineStr"/>
      <c r="G122" s="309" t="inlineStr"/>
      <c r="H122" s="309" t="inlineStr"/>
    </row>
    <row r="123">
      <c r="A123" s="621" t="n">
        <v>121</v>
      </c>
      <c r="B123" s="309" t="n">
        <v>5</v>
      </c>
      <c r="C123" s="309" t="n">
        <v>5</v>
      </c>
      <c r="D123" s="309" t="inlineStr"/>
      <c r="E123" s="309" t="inlineStr"/>
      <c r="F123" s="309" t="inlineStr"/>
      <c r="G123" s="309" t="inlineStr"/>
      <c r="H123" s="309" t="inlineStr"/>
    </row>
    <row r="124">
      <c r="A124" s="621" t="n">
        <v>122</v>
      </c>
      <c r="B124" s="309" t="n">
        <v>3.5</v>
      </c>
      <c r="C124" s="309" t="n">
        <v>3.5</v>
      </c>
      <c r="D124" s="309" t="inlineStr"/>
      <c r="E124" s="309" t="inlineStr"/>
      <c r="F124" s="309" t="inlineStr"/>
      <c r="G124" s="309" t="inlineStr"/>
      <c r="H124" s="309" t="inlineStr"/>
    </row>
    <row r="125">
      <c r="A125" s="621" t="n">
        <v>123</v>
      </c>
      <c r="B125" s="309" t="n">
        <v>8</v>
      </c>
      <c r="C125" s="309" t="n">
        <v>8</v>
      </c>
      <c r="D125" s="309" t="inlineStr"/>
      <c r="E125" s="309" t="inlineStr"/>
      <c r="F125" s="309" t="inlineStr"/>
      <c r="G125" s="309" t="inlineStr"/>
      <c r="H125" s="309" t="inlineStr"/>
    </row>
    <row r="126">
      <c r="A126" s="621" t="n">
        <v>124</v>
      </c>
      <c r="B126" s="309" t="n">
        <v>11</v>
      </c>
      <c r="C126" s="309" t="n">
        <v>11</v>
      </c>
      <c r="D126" s="309" t="inlineStr"/>
      <c r="E126" s="309" t="inlineStr"/>
      <c r="F126" s="309" t="inlineStr"/>
      <c r="G126" s="309" t="inlineStr"/>
      <c r="H126" s="309" t="inlineStr"/>
    </row>
    <row r="127">
      <c r="A127" s="621" t="n">
        <v>125</v>
      </c>
      <c r="B127" s="309" t="n">
        <v>13</v>
      </c>
      <c r="C127" s="309" t="n">
        <v>13</v>
      </c>
      <c r="D127" s="309" t="inlineStr"/>
      <c r="E127" s="309" t="inlineStr"/>
      <c r="F127" s="309" t="inlineStr"/>
      <c r="G127" s="309" t="inlineStr"/>
      <c r="H127" s="309" t="inlineStr"/>
    </row>
    <row r="128">
      <c r="A128" s="621" t="n">
        <v>126</v>
      </c>
      <c r="B128" s="309" t="n">
        <v>3.5</v>
      </c>
      <c r="C128" s="309" t="n">
        <v>3.5</v>
      </c>
      <c r="D128" s="309" t="inlineStr"/>
      <c r="E128" s="309" t="inlineStr"/>
      <c r="F128" s="309" t="inlineStr"/>
      <c r="G128" s="309" t="inlineStr"/>
      <c r="H128" s="309" t="inlineStr"/>
    </row>
    <row r="129">
      <c r="A129" s="621" t="n">
        <v>127</v>
      </c>
      <c r="B129" s="309" t="n">
        <v>4.5</v>
      </c>
      <c r="C129" s="309" t="n">
        <v>4.5</v>
      </c>
      <c r="D129" s="309" t="inlineStr"/>
      <c r="E129" s="309" t="inlineStr"/>
      <c r="F129" s="309" t="inlineStr"/>
      <c r="G129" s="309" t="inlineStr"/>
      <c r="H129" s="309" t="inlineStr"/>
    </row>
    <row r="130">
      <c r="A130" s="621" t="n">
        <v>128</v>
      </c>
      <c r="B130" s="309" t="n">
        <v>5.5</v>
      </c>
      <c r="C130" s="309" t="n">
        <v>5.5</v>
      </c>
      <c r="D130" s="309" t="inlineStr"/>
      <c r="E130" s="309" t="inlineStr"/>
      <c r="F130" s="309" t="inlineStr"/>
      <c r="G130" s="309" t="inlineStr"/>
      <c r="H130" s="309" t="inlineStr"/>
    </row>
    <row r="131">
      <c r="A131" s="621" t="n">
        <v>129</v>
      </c>
      <c r="B131" s="309" t="n">
        <v>5.6</v>
      </c>
      <c r="C131" s="309" t="n">
        <v>5.6</v>
      </c>
      <c r="D131" s="309" t="inlineStr"/>
      <c r="E131" s="309" t="inlineStr"/>
      <c r="F131" s="309" t="inlineStr"/>
      <c r="G131" s="309" t="inlineStr"/>
      <c r="H131" s="309" t="inlineStr"/>
    </row>
    <row r="132">
      <c r="A132" s="621" t="n">
        <v>130</v>
      </c>
      <c r="B132" s="309" t="n">
        <v>3.4</v>
      </c>
      <c r="C132" s="309" t="n">
        <v>3.4</v>
      </c>
      <c r="D132" s="309" t="inlineStr"/>
      <c r="E132" s="309" t="inlineStr"/>
      <c r="F132" s="309" t="inlineStr"/>
      <c r="G132" s="309" t="inlineStr"/>
      <c r="H132" s="309" t="inlineStr"/>
    </row>
    <row r="133">
      <c r="A133" s="621" t="n">
        <v>131</v>
      </c>
      <c r="B133" s="309" t="n">
        <v>5.4</v>
      </c>
      <c r="C133" s="309" t="n">
        <v>5.4</v>
      </c>
      <c r="D133" s="309" t="inlineStr"/>
      <c r="E133" s="309" t="inlineStr"/>
      <c r="F133" s="309" t="inlineStr"/>
      <c r="G133" s="309" t="inlineStr"/>
      <c r="H133" s="309" t="inlineStr"/>
    </row>
    <row r="134">
      <c r="A134" s="621" t="n">
        <v>132</v>
      </c>
      <c r="B134" s="309" t="n">
        <v>10</v>
      </c>
      <c r="C134" s="309" t="n">
        <v>10</v>
      </c>
      <c r="D134" s="309" t="inlineStr"/>
      <c r="E134" s="309" t="inlineStr"/>
      <c r="F134" s="309" t="inlineStr"/>
      <c r="G134" s="309" t="inlineStr"/>
      <c r="H134" s="309" t="inlineStr"/>
    </row>
    <row r="135">
      <c r="A135" s="621" t="n">
        <v>133</v>
      </c>
      <c r="B135" s="309" t="n">
        <v>11.1</v>
      </c>
      <c r="C135" s="309" t="n">
        <v>11.1</v>
      </c>
      <c r="D135" s="309" t="inlineStr"/>
      <c r="E135" s="309" t="inlineStr"/>
      <c r="F135" s="309" t="inlineStr"/>
      <c r="G135" s="309" t="inlineStr"/>
      <c r="H135" s="309" t="inlineStr"/>
    </row>
    <row r="136">
      <c r="A136" s="621" t="n">
        <v>134</v>
      </c>
      <c r="B136" s="309" t="n">
        <v>10.1</v>
      </c>
      <c r="C136" s="309" t="n">
        <v>10.1</v>
      </c>
      <c r="D136" s="309" t="inlineStr"/>
      <c r="E136" s="309" t="inlineStr"/>
      <c r="F136" s="309" t="inlineStr"/>
      <c r="G136" s="309" t="inlineStr"/>
      <c r="H136" s="309" t="inlineStr"/>
    </row>
    <row r="137">
      <c r="A137" s="621" t="n">
        <v>135</v>
      </c>
      <c r="B137" s="309" t="n">
        <v>6.1</v>
      </c>
      <c r="C137" s="309" t="n">
        <v>6.1</v>
      </c>
      <c r="D137" s="309" t="inlineStr"/>
      <c r="E137" s="309" t="inlineStr"/>
      <c r="F137" s="309" t="inlineStr"/>
      <c r="G137" s="309" t="inlineStr"/>
      <c r="H137" s="309" t="inlineStr"/>
    </row>
    <row r="138">
      <c r="A138" s="621" t="n">
        <v>136</v>
      </c>
      <c r="B138" s="309" t="n">
        <v>10.6</v>
      </c>
      <c r="C138" s="309" t="n">
        <v>10.6</v>
      </c>
      <c r="D138" s="309" t="inlineStr"/>
      <c r="E138" s="309" t="inlineStr"/>
      <c r="F138" s="309" t="inlineStr"/>
      <c r="G138" s="309" t="inlineStr"/>
      <c r="H138" s="309" t="inlineStr"/>
    </row>
    <row r="139">
      <c r="A139" s="621" t="n">
        <v>137</v>
      </c>
      <c r="B139" s="309" t="n">
        <v>10.9</v>
      </c>
      <c r="C139" s="309" t="n">
        <v>10.9</v>
      </c>
      <c r="D139" s="309" t="inlineStr"/>
      <c r="E139" s="309" t="inlineStr"/>
      <c r="F139" s="309" t="inlineStr"/>
      <c r="G139" s="309" t="inlineStr"/>
      <c r="H139" s="309" t="inlineStr"/>
    </row>
    <row r="140">
      <c r="A140" s="621" t="n">
        <v>138</v>
      </c>
      <c r="B140" s="309" t="n">
        <v>7.7</v>
      </c>
      <c r="C140" s="309" t="n">
        <v>7.7</v>
      </c>
      <c r="D140" s="309" t="inlineStr"/>
      <c r="E140" s="309" t="inlineStr"/>
      <c r="F140" s="309" t="inlineStr"/>
      <c r="G140" s="309" t="inlineStr"/>
      <c r="H140" s="309" t="inlineStr"/>
    </row>
    <row r="141">
      <c r="A141" s="621" t="n">
        <v>139</v>
      </c>
      <c r="B141" s="309" t="n">
        <v>7.1</v>
      </c>
      <c r="C141" s="309" t="n">
        <v>7.1</v>
      </c>
      <c r="D141" s="309" t="inlineStr"/>
      <c r="E141" s="309" t="inlineStr"/>
      <c r="F141" s="309" t="inlineStr"/>
      <c r="G141" s="309" t="inlineStr"/>
      <c r="H141" s="309" t="inlineStr"/>
    </row>
    <row r="142">
      <c r="A142" s="621" t="n">
        <v>140</v>
      </c>
      <c r="B142" s="309" t="n">
        <v>5.6</v>
      </c>
      <c r="C142" s="309" t="n">
        <v>5.6</v>
      </c>
      <c r="D142" s="309" t="inlineStr"/>
      <c r="E142" s="309" t="inlineStr"/>
      <c r="F142" s="309" t="inlineStr"/>
      <c r="G142" s="309" t="inlineStr"/>
      <c r="H142" s="309" t="inlineStr"/>
    </row>
    <row r="143">
      <c r="A143" s="621" t="n">
        <v>141</v>
      </c>
      <c r="B143" s="309" t="inlineStr"/>
      <c r="C143" s="309" t="n">
        <v>11.10693179854523</v>
      </c>
      <c r="D143" s="309" t="inlineStr">
        <is>
          <t>{'Cu', 'aust_temp', 'ausf_czas', 'Mo', 'aust_czas', 'Ni', 'grubosc', 'Mn'}</t>
        </is>
      </c>
      <c r="E143" s="309" t="n">
        <v>15</v>
      </c>
      <c r="F143" s="309" t="inlineStr">
        <is>
          <t>['ausf_temp', 'Rp02', 'HB']</t>
        </is>
      </c>
      <c r="G143" s="309" t="inlineStr">
        <is>
          <t>[0.923043383687217, -0.9437802995400417, -0.9595997322123379]</t>
        </is>
      </c>
      <c r="H143" s="309" t="inlineStr">
        <is>
          <t>[-5.7556914231292, 11.2]</t>
        </is>
      </c>
    </row>
    <row r="144">
      <c r="A144" s="621" t="n">
        <v>142</v>
      </c>
      <c r="B144" s="309" t="n">
        <v>4.77</v>
      </c>
      <c r="C144" s="309" t="n">
        <v>4.77</v>
      </c>
      <c r="D144" s="309" t="inlineStr"/>
      <c r="E144" s="309" t="inlineStr"/>
      <c r="F144" s="309" t="inlineStr"/>
      <c r="G144" s="309" t="inlineStr"/>
      <c r="H144" s="309" t="inlineStr"/>
    </row>
    <row r="145">
      <c r="A145" s="621" t="n">
        <v>143</v>
      </c>
      <c r="B145" s="309" t="n">
        <v>5.6</v>
      </c>
      <c r="C145" s="309" t="n">
        <v>5.6</v>
      </c>
      <c r="D145" s="309" t="inlineStr"/>
      <c r="E145" s="309" t="inlineStr"/>
      <c r="F145" s="309" t="inlineStr"/>
      <c r="G145" s="309" t="inlineStr"/>
      <c r="H145" s="309" t="inlineStr"/>
    </row>
    <row r="146">
      <c r="A146" s="621" t="n">
        <v>144</v>
      </c>
      <c r="B146" s="309" t="n">
        <v>3.71</v>
      </c>
      <c r="C146" s="309" t="n">
        <v>3.71</v>
      </c>
      <c r="D146" s="309" t="inlineStr"/>
      <c r="E146" s="309" t="inlineStr"/>
      <c r="F146" s="309" t="inlineStr"/>
      <c r="G146" s="309" t="inlineStr"/>
      <c r="H146" s="309" t="inlineStr"/>
    </row>
    <row r="147">
      <c r="A147" s="621" t="n">
        <v>145</v>
      </c>
      <c r="B147" s="309" t="n">
        <v>3.09</v>
      </c>
      <c r="C147" s="309" t="n">
        <v>3.09</v>
      </c>
      <c r="D147" s="309" t="inlineStr"/>
      <c r="E147" s="309" t="inlineStr"/>
      <c r="F147" s="309" t="inlineStr"/>
      <c r="G147" s="309" t="inlineStr"/>
      <c r="H147" s="309" t="inlineStr"/>
    </row>
    <row r="148">
      <c r="A148" s="621" t="n">
        <v>146</v>
      </c>
      <c r="B148" s="309" t="n">
        <v>3.73</v>
      </c>
      <c r="C148" s="309" t="n">
        <v>3.73</v>
      </c>
      <c r="D148" s="309" t="inlineStr"/>
      <c r="E148" s="309" t="inlineStr"/>
      <c r="F148" s="309" t="inlineStr"/>
      <c r="G148" s="309" t="inlineStr"/>
      <c r="H148" s="309" t="inlineStr"/>
    </row>
    <row r="149">
      <c r="A149" s="621" t="n">
        <v>147</v>
      </c>
      <c r="B149" s="309" t="n">
        <v>3.68</v>
      </c>
      <c r="C149" s="309" t="n">
        <v>3.68</v>
      </c>
      <c r="D149" s="309" t="inlineStr"/>
      <c r="E149" s="309" t="inlineStr"/>
      <c r="F149" s="309" t="inlineStr"/>
      <c r="G149" s="309" t="inlineStr"/>
      <c r="H149" s="309" t="inlineStr"/>
    </row>
    <row r="150">
      <c r="A150" s="621" t="n">
        <v>148</v>
      </c>
      <c r="B150" s="309" t="n">
        <v>2.23</v>
      </c>
      <c r="C150" s="309" t="n">
        <v>2.23</v>
      </c>
      <c r="D150" s="309" t="inlineStr"/>
      <c r="E150" s="309" t="inlineStr"/>
      <c r="F150" s="309" t="inlineStr"/>
      <c r="G150" s="309" t="inlineStr"/>
      <c r="H150" s="309" t="inlineStr"/>
    </row>
    <row r="151">
      <c r="A151" s="621" t="n">
        <v>149</v>
      </c>
      <c r="B151" s="309" t="n">
        <v>2.06</v>
      </c>
      <c r="C151" s="309" t="n">
        <v>2.06</v>
      </c>
      <c r="D151" s="309" t="inlineStr"/>
      <c r="E151" s="309" t="inlineStr"/>
      <c r="F151" s="309" t="inlineStr"/>
      <c r="G151" s="309" t="inlineStr"/>
      <c r="H151" s="309" t="inlineStr"/>
    </row>
    <row r="152">
      <c r="A152" s="621" t="n">
        <v>150</v>
      </c>
      <c r="B152" s="309" t="n">
        <v>3.66</v>
      </c>
      <c r="C152" s="309" t="n">
        <v>3.66</v>
      </c>
      <c r="D152" s="309" t="inlineStr"/>
      <c r="E152" s="309" t="inlineStr"/>
      <c r="F152" s="309" t="inlineStr"/>
      <c r="G152" s="309" t="inlineStr"/>
      <c r="H152" s="309" t="inlineStr"/>
    </row>
    <row r="153">
      <c r="A153" s="621" t="n">
        <v>151</v>
      </c>
      <c r="B153" s="309" t="n">
        <v>1.46</v>
      </c>
      <c r="C153" s="309" t="n">
        <v>1.46</v>
      </c>
      <c r="D153" s="309" t="inlineStr"/>
      <c r="E153" s="309" t="inlineStr"/>
      <c r="F153" s="309" t="inlineStr"/>
      <c r="G153" s="309" t="inlineStr"/>
      <c r="H153" s="309" t="inlineStr"/>
    </row>
    <row r="154">
      <c r="A154" s="621" t="n">
        <v>152</v>
      </c>
      <c r="B154" s="309" t="n">
        <v>1.27</v>
      </c>
      <c r="C154" s="309" t="n">
        <v>1.27</v>
      </c>
      <c r="D154" s="309" t="inlineStr"/>
      <c r="E154" s="309" t="inlineStr"/>
      <c r="F154" s="309" t="inlineStr"/>
      <c r="G154" s="309" t="inlineStr"/>
      <c r="H154" s="309" t="inlineStr"/>
    </row>
    <row r="155">
      <c r="A155" s="621" t="n">
        <v>153</v>
      </c>
      <c r="B155" s="309" t="n">
        <v>1.33</v>
      </c>
      <c r="C155" s="309" t="n">
        <v>1.33</v>
      </c>
      <c r="D155" s="309" t="inlineStr"/>
      <c r="E155" s="309" t="inlineStr"/>
      <c r="F155" s="309" t="inlineStr"/>
      <c r="G155" s="309" t="inlineStr"/>
      <c r="H155" s="309" t="inlineStr"/>
    </row>
    <row r="156">
      <c r="A156" s="621" t="n">
        <v>154</v>
      </c>
      <c r="B156" s="309" t="n">
        <v>0.5600000000000001</v>
      </c>
      <c r="C156" s="309" t="n">
        <v>0.5600000000000001</v>
      </c>
      <c r="D156" s="309" t="inlineStr"/>
      <c r="E156" s="309" t="inlineStr"/>
      <c r="F156" s="309" t="inlineStr"/>
      <c r="G156" s="309" t="inlineStr"/>
      <c r="H156" s="309" t="inlineStr"/>
    </row>
    <row r="157">
      <c r="A157" s="621" t="n">
        <v>155</v>
      </c>
      <c r="B157" s="309" t="n">
        <v>0.4</v>
      </c>
      <c r="C157" s="309" t="n">
        <v>0.4</v>
      </c>
      <c r="D157" s="309" t="inlineStr"/>
      <c r="E157" s="309" t="inlineStr"/>
      <c r="F157" s="309" t="inlineStr"/>
      <c r="G157" s="309" t="inlineStr"/>
      <c r="H157" s="309" t="inlineStr"/>
    </row>
    <row r="158">
      <c r="A158" s="621" t="n">
        <v>156</v>
      </c>
      <c r="B158" s="309" t="n">
        <v>1.69</v>
      </c>
      <c r="C158" s="309" t="n">
        <v>1.69</v>
      </c>
      <c r="D158" s="309" t="inlineStr"/>
      <c r="E158" s="309" t="inlineStr"/>
      <c r="F158" s="309" t="inlineStr"/>
      <c r="G158" s="309" t="inlineStr"/>
      <c r="H158" s="309" t="inlineStr"/>
    </row>
    <row r="159">
      <c r="A159" s="621" t="n">
        <v>157</v>
      </c>
      <c r="B159" s="309" t="n">
        <v>3.33</v>
      </c>
      <c r="C159" s="309" t="n">
        <v>3.33</v>
      </c>
      <c r="D159" s="309" t="inlineStr"/>
      <c r="E159" s="309" t="inlineStr"/>
      <c r="F159" s="309" t="inlineStr"/>
      <c r="G159" s="309" t="inlineStr"/>
      <c r="H159" s="309" t="inlineStr"/>
    </row>
    <row r="160">
      <c r="A160" s="621" t="n">
        <v>158</v>
      </c>
      <c r="B160" s="309" t="n">
        <v>2.7</v>
      </c>
      <c r="C160" s="309" t="n">
        <v>2.7</v>
      </c>
      <c r="D160" s="309" t="inlineStr"/>
      <c r="E160" s="309" t="inlineStr"/>
      <c r="F160" s="309" t="inlineStr"/>
      <c r="G160" s="309" t="inlineStr"/>
      <c r="H160" s="309" t="inlineStr"/>
    </row>
    <row r="161">
      <c r="A161" s="621" t="n">
        <v>159</v>
      </c>
      <c r="B161" s="309" t="n">
        <v>2.98</v>
      </c>
      <c r="C161" s="309" t="n">
        <v>2.98</v>
      </c>
      <c r="D161" s="309" t="inlineStr"/>
      <c r="E161" s="309" t="inlineStr"/>
      <c r="F161" s="309" t="inlineStr"/>
      <c r="G161" s="309" t="inlineStr"/>
      <c r="H161" s="309" t="inlineStr"/>
    </row>
    <row r="162">
      <c r="A162" s="621" t="n">
        <v>160</v>
      </c>
      <c r="B162" s="309" t="n">
        <v>0.42</v>
      </c>
      <c r="C162" s="309" t="n">
        <v>0.42</v>
      </c>
      <c r="D162" s="309" t="inlineStr"/>
      <c r="E162" s="309" t="inlineStr"/>
      <c r="F162" s="309" t="inlineStr"/>
      <c r="G162" s="309" t="inlineStr"/>
      <c r="H162" s="309" t="inlineStr"/>
    </row>
    <row r="163">
      <c r="A163" s="621" t="n">
        <v>161</v>
      </c>
      <c r="B163" s="309" t="n">
        <v>1.42</v>
      </c>
      <c r="C163" s="309" t="n">
        <v>1.42</v>
      </c>
      <c r="D163" s="309" t="inlineStr"/>
      <c r="E163" s="309" t="inlineStr"/>
      <c r="F163" s="309" t="inlineStr"/>
      <c r="G163" s="309" t="inlineStr"/>
      <c r="H163" s="309" t="inlineStr"/>
    </row>
    <row r="164">
      <c r="A164" s="621" t="n">
        <v>162</v>
      </c>
      <c r="B164" s="309" t="n">
        <v>2.57</v>
      </c>
      <c r="C164" s="309" t="n">
        <v>2.57</v>
      </c>
      <c r="D164" s="309" t="inlineStr"/>
      <c r="E164" s="309" t="inlineStr"/>
      <c r="F164" s="309" t="inlineStr"/>
      <c r="G164" s="309" t="inlineStr"/>
      <c r="H164" s="309" t="inlineStr"/>
    </row>
    <row r="165">
      <c r="A165" s="621" t="n">
        <v>163</v>
      </c>
      <c r="B165" s="309" t="n">
        <v>4.42</v>
      </c>
      <c r="C165" s="309" t="n">
        <v>4.42</v>
      </c>
      <c r="D165" s="309" t="inlineStr"/>
      <c r="E165" s="309" t="inlineStr"/>
      <c r="F165" s="309" t="inlineStr"/>
      <c r="G165" s="309" t="inlineStr"/>
      <c r="H165" s="309" t="inlineStr"/>
    </row>
    <row r="166">
      <c r="A166" s="621" t="n">
        <v>164</v>
      </c>
      <c r="B166" s="309" t="n">
        <v>3.41</v>
      </c>
      <c r="C166" s="309" t="n">
        <v>3.41</v>
      </c>
      <c r="D166" s="309" t="inlineStr"/>
      <c r="E166" s="309" t="inlineStr"/>
      <c r="F166" s="309" t="inlineStr"/>
      <c r="G166" s="309" t="inlineStr"/>
      <c r="H166" s="309" t="inlineStr"/>
    </row>
    <row r="167">
      <c r="A167" s="621" t="n">
        <v>165</v>
      </c>
      <c r="B167" s="309" t="n">
        <v>3.69</v>
      </c>
      <c r="C167" s="309" t="n">
        <v>3.69</v>
      </c>
      <c r="D167" s="309" t="inlineStr"/>
      <c r="E167" s="309" t="inlineStr"/>
      <c r="F167" s="309" t="inlineStr"/>
      <c r="G167" s="309" t="inlineStr"/>
      <c r="H167" s="309" t="inlineStr"/>
    </row>
    <row r="168">
      <c r="A168" s="621" t="n">
        <v>166</v>
      </c>
      <c r="B168" s="309" t="n">
        <v>0.72</v>
      </c>
      <c r="C168" s="309" t="n">
        <v>0.72</v>
      </c>
      <c r="D168" s="309" t="inlineStr"/>
      <c r="E168" s="309" t="inlineStr"/>
      <c r="F168" s="309" t="inlineStr"/>
      <c r="G168" s="309" t="inlineStr"/>
      <c r="H168" s="309" t="inlineStr"/>
    </row>
    <row r="169">
      <c r="A169" s="621" t="n">
        <v>167</v>
      </c>
      <c r="B169" s="309" t="n">
        <v>0.24</v>
      </c>
      <c r="C169" s="309" t="n">
        <v>0.24</v>
      </c>
      <c r="D169" s="309" t="inlineStr"/>
      <c r="E169" s="309" t="inlineStr"/>
      <c r="F169" s="309" t="inlineStr"/>
      <c r="G169" s="309" t="inlineStr"/>
      <c r="H169" s="309" t="inlineStr"/>
    </row>
    <row r="170">
      <c r="A170" s="621" t="n">
        <v>168</v>
      </c>
      <c r="B170" s="309" t="n">
        <v>0.64</v>
      </c>
      <c r="C170" s="309" t="n">
        <v>0.64</v>
      </c>
      <c r="D170" s="309" t="inlineStr"/>
      <c r="E170" s="309" t="inlineStr"/>
      <c r="F170" s="309" t="inlineStr"/>
      <c r="G170" s="309" t="inlineStr"/>
      <c r="H170" s="309" t="inlineStr"/>
    </row>
    <row r="171">
      <c r="A171" s="621" t="n">
        <v>169</v>
      </c>
      <c r="B171" s="309" t="n">
        <v>1.11</v>
      </c>
      <c r="C171" s="309" t="n">
        <v>1.11</v>
      </c>
      <c r="D171" s="309" t="inlineStr"/>
      <c r="E171" s="309" t="inlineStr"/>
      <c r="F171" s="309" t="inlineStr"/>
      <c r="G171" s="309" t="inlineStr"/>
      <c r="H171" s="309" t="inlineStr"/>
    </row>
    <row r="172">
      <c r="A172" s="621" t="n">
        <v>170</v>
      </c>
      <c r="B172" s="309" t="n">
        <v>0.43</v>
      </c>
      <c r="C172" s="309" t="n">
        <v>0.43</v>
      </c>
      <c r="D172" s="309" t="inlineStr"/>
      <c r="E172" s="309" t="inlineStr"/>
      <c r="F172" s="309" t="inlineStr"/>
      <c r="G172" s="309" t="inlineStr"/>
      <c r="H172" s="309" t="inlineStr"/>
    </row>
    <row r="173">
      <c r="A173" s="621" t="n">
        <v>171</v>
      </c>
      <c r="B173" s="309" t="n">
        <v>1.31</v>
      </c>
      <c r="C173" s="309" t="n">
        <v>1.31</v>
      </c>
      <c r="D173" s="309" t="inlineStr"/>
      <c r="E173" s="309" t="inlineStr"/>
      <c r="F173" s="309" t="inlineStr"/>
      <c r="G173" s="309" t="inlineStr"/>
      <c r="H173" s="309" t="inlineStr"/>
    </row>
    <row r="174">
      <c r="A174" s="621" t="n">
        <v>172</v>
      </c>
      <c r="B174" s="309" t="n">
        <v>4</v>
      </c>
      <c r="C174" s="309" t="n">
        <v>4</v>
      </c>
      <c r="D174" s="309" t="inlineStr"/>
      <c r="E174" s="309" t="inlineStr"/>
      <c r="F174" s="309" t="inlineStr"/>
      <c r="G174" s="309" t="inlineStr"/>
      <c r="H174" s="309" t="inlineStr"/>
    </row>
    <row r="175">
      <c r="A175" s="621" t="n">
        <v>173</v>
      </c>
      <c r="B175" s="309" t="n">
        <v>6.5</v>
      </c>
      <c r="C175" s="309" t="n">
        <v>6.5</v>
      </c>
      <c r="D175" s="309" t="inlineStr"/>
      <c r="E175" s="309" t="inlineStr"/>
      <c r="F175" s="309" t="inlineStr"/>
      <c r="G175" s="309" t="inlineStr"/>
      <c r="H175" s="309" t="inlineStr"/>
    </row>
    <row r="176">
      <c r="A176" s="621" t="n">
        <v>174</v>
      </c>
      <c r="B176" s="309" t="n">
        <v>3.6</v>
      </c>
      <c r="C176" s="309" t="n">
        <v>3.6</v>
      </c>
      <c r="D176" s="309" t="inlineStr"/>
      <c r="E176" s="309" t="inlineStr"/>
      <c r="F176" s="309" t="inlineStr"/>
      <c r="G176" s="309" t="inlineStr"/>
      <c r="H176" s="309" t="inlineStr"/>
    </row>
    <row r="177">
      <c r="A177" s="621" t="n">
        <v>175</v>
      </c>
      <c r="B177" s="309" t="n">
        <v>2</v>
      </c>
      <c r="C177" s="309" t="n">
        <v>2</v>
      </c>
      <c r="D177" s="309" t="inlineStr"/>
      <c r="E177" s="309" t="inlineStr"/>
      <c r="F177" s="309" t="inlineStr"/>
      <c r="G177" s="309" t="inlineStr"/>
      <c r="H177" s="309" t="inlineStr"/>
    </row>
    <row r="178">
      <c r="A178" s="621" t="n">
        <v>176</v>
      </c>
      <c r="B178" s="309" t="n">
        <v>7.6</v>
      </c>
      <c r="C178" s="309" t="n">
        <v>7.6</v>
      </c>
      <c r="D178" s="309" t="inlineStr"/>
      <c r="E178" s="309" t="inlineStr"/>
      <c r="F178" s="309" t="inlineStr"/>
      <c r="G178" s="309" t="inlineStr"/>
      <c r="H178" s="309" t="inlineStr"/>
    </row>
    <row r="179">
      <c r="A179" s="621" t="n">
        <v>177</v>
      </c>
      <c r="B179" s="309" t="n">
        <v>10</v>
      </c>
      <c r="C179" s="309" t="n">
        <v>10</v>
      </c>
      <c r="D179" s="309" t="inlineStr"/>
      <c r="E179" s="309" t="inlineStr"/>
      <c r="F179" s="309" t="inlineStr"/>
      <c r="G179" s="309" t="inlineStr"/>
      <c r="H179" s="309" t="inlineStr"/>
    </row>
    <row r="180">
      <c r="A180" s="621" t="n">
        <v>178</v>
      </c>
      <c r="B180" s="309" t="n">
        <v>6.6</v>
      </c>
      <c r="C180" s="309" t="n">
        <v>6.6</v>
      </c>
      <c r="D180" s="309" t="inlineStr"/>
      <c r="E180" s="309" t="inlineStr"/>
      <c r="F180" s="309" t="inlineStr"/>
      <c r="G180" s="309" t="inlineStr"/>
      <c r="H180" s="309" t="inlineStr"/>
    </row>
    <row r="181">
      <c r="A181" s="621" t="n">
        <v>179</v>
      </c>
      <c r="B181" s="309" t="n">
        <v>5.4</v>
      </c>
      <c r="C181" s="309" t="n">
        <v>5.4</v>
      </c>
      <c r="D181" s="309" t="inlineStr"/>
      <c r="E181" s="309" t="inlineStr"/>
      <c r="F181" s="309" t="inlineStr"/>
      <c r="G181" s="309" t="inlineStr"/>
      <c r="H181" s="309" t="inlineStr"/>
    </row>
    <row r="182">
      <c r="A182" s="621" t="n">
        <v>180</v>
      </c>
      <c r="B182" s="309" t="n">
        <v>1</v>
      </c>
      <c r="C182" s="309" t="n">
        <v>1</v>
      </c>
      <c r="D182" s="309" t="inlineStr"/>
      <c r="E182" s="309" t="inlineStr"/>
      <c r="F182" s="309" t="inlineStr"/>
      <c r="G182" s="309" t="inlineStr"/>
      <c r="H182" s="309" t="inlineStr"/>
    </row>
    <row r="183">
      <c r="A183" s="621" t="n">
        <v>181</v>
      </c>
      <c r="B183" s="309" t="n">
        <v>1.7</v>
      </c>
      <c r="C183" s="309" t="n">
        <v>1.7</v>
      </c>
      <c r="D183" s="309" t="inlineStr"/>
      <c r="E183" s="309" t="inlineStr"/>
      <c r="F183" s="309" t="inlineStr"/>
      <c r="G183" s="309" t="inlineStr"/>
      <c r="H183" s="309" t="inlineStr"/>
    </row>
    <row r="184">
      <c r="A184" s="621" t="n">
        <v>182</v>
      </c>
      <c r="B184" s="309" t="n">
        <v>2.4</v>
      </c>
      <c r="C184" s="309" t="n">
        <v>2.4</v>
      </c>
      <c r="D184" s="309" t="inlineStr"/>
      <c r="E184" s="309" t="inlineStr"/>
      <c r="F184" s="309" t="inlineStr"/>
      <c r="G184" s="309" t="inlineStr"/>
      <c r="H184" s="309" t="inlineStr"/>
    </row>
    <row r="185">
      <c r="A185" s="621" t="n">
        <v>183</v>
      </c>
      <c r="B185" s="309" t="n">
        <v>6.5</v>
      </c>
      <c r="C185" s="309" t="n">
        <v>6.5</v>
      </c>
      <c r="D185" s="309" t="inlineStr"/>
      <c r="E185" s="309" t="inlineStr"/>
      <c r="F185" s="309" t="inlineStr"/>
      <c r="G185" s="309" t="inlineStr"/>
      <c r="H185" s="309" t="inlineStr"/>
    </row>
    <row r="186">
      <c r="A186" s="621" t="n">
        <v>184</v>
      </c>
      <c r="B186" s="309" t="n">
        <v>5.7</v>
      </c>
      <c r="C186" s="309" t="n">
        <v>5.7</v>
      </c>
      <c r="D186" s="309" t="inlineStr"/>
      <c r="E186" s="309" t="inlineStr"/>
      <c r="F186" s="309" t="inlineStr"/>
      <c r="G186" s="309" t="inlineStr"/>
      <c r="H186" s="309" t="inlineStr"/>
    </row>
    <row r="187">
      <c r="A187" s="621" t="n">
        <v>185</v>
      </c>
      <c r="B187" s="309" t="n">
        <v>2.8</v>
      </c>
      <c r="C187" s="309" t="n">
        <v>2.8</v>
      </c>
      <c r="D187" s="309" t="inlineStr"/>
      <c r="E187" s="309" t="inlineStr"/>
      <c r="F187" s="309" t="inlineStr"/>
      <c r="G187" s="309" t="inlineStr"/>
      <c r="H187" s="309" t="inlineStr"/>
    </row>
    <row r="188">
      <c r="A188" s="621" t="n">
        <v>186</v>
      </c>
      <c r="B188" s="309" t="n">
        <v>3.8</v>
      </c>
      <c r="C188" s="309" t="n">
        <v>3.8</v>
      </c>
      <c r="D188" s="309" t="inlineStr"/>
      <c r="E188" s="309" t="inlineStr"/>
      <c r="F188" s="309" t="inlineStr"/>
      <c r="G188" s="309" t="inlineStr"/>
      <c r="H188" s="309" t="inlineStr"/>
    </row>
    <row r="189">
      <c r="A189" s="621" t="n">
        <v>187</v>
      </c>
      <c r="B189" s="309" t="n">
        <v>13.1</v>
      </c>
      <c r="C189" s="309" t="n">
        <v>13.1</v>
      </c>
      <c r="D189" s="309" t="inlineStr"/>
      <c r="E189" s="309" t="inlineStr"/>
      <c r="F189" s="309" t="inlineStr"/>
      <c r="G189" s="309" t="inlineStr"/>
      <c r="H189" s="309" t="inlineStr"/>
    </row>
    <row r="190">
      <c r="A190" s="621" t="n">
        <v>188</v>
      </c>
      <c r="B190" s="309" t="n">
        <v>1.58</v>
      </c>
      <c r="C190" s="309" t="n">
        <v>1.58</v>
      </c>
      <c r="D190" s="309" t="inlineStr"/>
      <c r="E190" s="309" t="inlineStr"/>
      <c r="F190" s="309" t="inlineStr"/>
      <c r="G190" s="309" t="inlineStr"/>
      <c r="H190" s="309" t="inlineStr"/>
    </row>
    <row r="191">
      <c r="A191" s="621" t="n">
        <v>189</v>
      </c>
      <c r="B191" s="309" t="n">
        <v>1.6</v>
      </c>
      <c r="C191" s="309" t="n">
        <v>1.6</v>
      </c>
      <c r="D191" s="309" t="inlineStr"/>
      <c r="E191" s="309" t="inlineStr"/>
      <c r="F191" s="309" t="inlineStr"/>
      <c r="G191" s="309" t="inlineStr"/>
      <c r="H191" s="309" t="inlineStr"/>
    </row>
    <row r="192">
      <c r="A192" s="621" t="n">
        <v>190</v>
      </c>
      <c r="B192" s="309" t="n">
        <v>0.95</v>
      </c>
      <c r="C192" s="309" t="n">
        <v>0.95</v>
      </c>
      <c r="D192" s="309" t="inlineStr"/>
      <c r="E192" s="309" t="inlineStr"/>
      <c r="F192" s="309" t="inlineStr"/>
      <c r="G192" s="309" t="inlineStr"/>
      <c r="H192" s="309" t="inlineStr"/>
    </row>
    <row r="193">
      <c r="A193" s="621" t="n">
        <v>191</v>
      </c>
      <c r="B193" s="309" t="n">
        <v>1.28</v>
      </c>
      <c r="C193" s="309" t="n">
        <v>1.28</v>
      </c>
      <c r="D193" s="309" t="inlineStr"/>
      <c r="E193" s="309" t="inlineStr"/>
      <c r="F193" s="309" t="inlineStr"/>
      <c r="G193" s="309" t="inlineStr"/>
      <c r="H193" s="309" t="inlineStr"/>
    </row>
    <row r="194">
      <c r="A194" s="621" t="n">
        <v>192</v>
      </c>
      <c r="B194" s="309" t="n">
        <v>1.25</v>
      </c>
      <c r="C194" s="309" t="n">
        <v>1.25</v>
      </c>
      <c r="D194" s="309" t="inlineStr"/>
      <c r="E194" s="309" t="inlineStr"/>
      <c r="F194" s="309" t="inlineStr"/>
      <c r="G194" s="309" t="inlineStr"/>
      <c r="H194" s="309" t="inlineStr"/>
    </row>
    <row r="195">
      <c r="A195" s="621" t="n">
        <v>193</v>
      </c>
      <c r="B195" s="309" t="n">
        <v>8.199999999999999</v>
      </c>
      <c r="C195" s="309" t="n">
        <v>8.199999999999999</v>
      </c>
      <c r="D195" s="309" t="inlineStr"/>
      <c r="E195" s="309" t="inlineStr"/>
      <c r="F195" s="309" t="inlineStr"/>
      <c r="G195" s="309" t="inlineStr"/>
      <c r="H195" s="309" t="inlineStr"/>
    </row>
    <row r="196">
      <c r="A196" s="621" t="n">
        <v>194</v>
      </c>
      <c r="B196" s="309" t="n">
        <v>2.65</v>
      </c>
      <c r="C196" s="309" t="n">
        <v>2.65</v>
      </c>
      <c r="D196" s="309" t="inlineStr"/>
      <c r="E196" s="309" t="inlineStr"/>
      <c r="F196" s="309" t="inlineStr"/>
      <c r="G196" s="309" t="inlineStr"/>
      <c r="H196" s="309" t="inlineStr"/>
    </row>
    <row r="197">
      <c r="A197" s="621" t="n">
        <v>195</v>
      </c>
      <c r="B197" s="309" t="n">
        <v>5.42</v>
      </c>
      <c r="C197" s="309" t="n">
        <v>5.42</v>
      </c>
      <c r="D197" s="309" t="inlineStr"/>
      <c r="E197" s="309" t="inlineStr"/>
      <c r="F197" s="309" t="inlineStr"/>
      <c r="G197" s="309" t="inlineStr"/>
      <c r="H197" s="309" t="inlineStr"/>
    </row>
    <row r="198">
      <c r="A198" s="621" t="n">
        <v>196</v>
      </c>
      <c r="B198" s="309" t="n">
        <v>2.84</v>
      </c>
      <c r="C198" s="309" t="n">
        <v>2.84</v>
      </c>
      <c r="D198" s="309" t="inlineStr"/>
      <c r="E198" s="309" t="inlineStr"/>
      <c r="F198" s="309" t="inlineStr"/>
      <c r="G198" s="309" t="inlineStr"/>
      <c r="H198" s="309" t="inlineStr"/>
    </row>
    <row r="199">
      <c r="A199" s="621" t="n">
        <v>197</v>
      </c>
      <c r="B199" s="309" t="n">
        <v>1.4</v>
      </c>
      <c r="C199" s="309" t="n">
        <v>1.4</v>
      </c>
      <c r="D199" s="309" t="inlineStr"/>
      <c r="E199" s="309" t="inlineStr"/>
      <c r="F199" s="309" t="inlineStr"/>
      <c r="G199" s="309" t="inlineStr"/>
      <c r="H199" s="309" t="inlineStr"/>
    </row>
    <row r="200">
      <c r="A200" s="621" t="n">
        <v>198</v>
      </c>
      <c r="B200" s="309" t="n">
        <v>1.9</v>
      </c>
      <c r="C200" s="309" t="n">
        <v>1.9</v>
      </c>
      <c r="D200" s="309" t="inlineStr"/>
      <c r="E200" s="309" t="inlineStr"/>
      <c r="F200" s="309" t="inlineStr"/>
      <c r="G200" s="309" t="inlineStr"/>
      <c r="H200" s="309" t="inlineStr"/>
    </row>
    <row r="201">
      <c r="A201" s="621" t="n">
        <v>199</v>
      </c>
      <c r="B201" s="309" t="n">
        <v>2.8</v>
      </c>
      <c r="C201" s="309" t="n">
        <v>2.8</v>
      </c>
      <c r="D201" s="309" t="inlineStr"/>
      <c r="E201" s="309" t="inlineStr"/>
      <c r="F201" s="309" t="inlineStr"/>
      <c r="G201" s="309" t="inlineStr"/>
      <c r="H201" s="309" t="inlineStr"/>
    </row>
    <row r="202">
      <c r="A202" s="621" t="n">
        <v>200</v>
      </c>
      <c r="B202" s="309" t="n">
        <v>3.2</v>
      </c>
      <c r="C202" s="309" t="n">
        <v>3.2</v>
      </c>
      <c r="D202" s="309" t="inlineStr"/>
      <c r="E202" s="309" t="inlineStr"/>
      <c r="F202" s="309" t="inlineStr"/>
      <c r="G202" s="309" t="inlineStr"/>
      <c r="H202" s="309" t="inlineStr"/>
    </row>
    <row r="203">
      <c r="A203" s="621" t="n">
        <v>201</v>
      </c>
      <c r="B203" s="309" t="n">
        <v>4.2</v>
      </c>
      <c r="C203" s="309" t="n">
        <v>4.2</v>
      </c>
      <c r="D203" s="309" t="inlineStr"/>
      <c r="E203" s="309" t="inlineStr"/>
      <c r="F203" s="309" t="inlineStr"/>
      <c r="G203" s="309" t="inlineStr"/>
      <c r="H203" s="309" t="inlineStr"/>
    </row>
    <row r="204">
      <c r="A204" s="621" t="n">
        <v>202</v>
      </c>
      <c r="B204" s="309" t="n">
        <v>3.7</v>
      </c>
      <c r="C204" s="309" t="n">
        <v>3.7</v>
      </c>
      <c r="D204" s="309" t="inlineStr"/>
      <c r="E204" s="309" t="inlineStr"/>
      <c r="F204" s="309" t="inlineStr"/>
      <c r="G204" s="309" t="inlineStr"/>
      <c r="H204" s="309" t="inlineStr"/>
    </row>
    <row r="205">
      <c r="A205" s="621" t="n">
        <v>203</v>
      </c>
      <c r="B205" s="309" t="n">
        <v>10.2</v>
      </c>
      <c r="C205" s="309" t="n">
        <v>10.2</v>
      </c>
      <c r="D205" s="309" t="inlineStr"/>
      <c r="E205" s="309" t="inlineStr"/>
      <c r="F205" s="309" t="inlineStr"/>
      <c r="G205" s="309" t="inlineStr"/>
      <c r="H205" s="309" t="inlineStr"/>
    </row>
    <row r="206">
      <c r="A206" s="621" t="n">
        <v>204</v>
      </c>
      <c r="B206" s="309" t="n">
        <v>8.5</v>
      </c>
      <c r="C206" s="309" t="n">
        <v>8.5</v>
      </c>
      <c r="D206" s="309" t="inlineStr"/>
      <c r="E206" s="309" t="inlineStr"/>
      <c r="F206" s="309" t="inlineStr"/>
      <c r="G206" s="309" t="inlineStr"/>
      <c r="H206" s="309" t="inlineStr"/>
    </row>
    <row r="207">
      <c r="A207" s="621" t="n">
        <v>205</v>
      </c>
      <c r="B207" s="309" t="n">
        <v>0.8</v>
      </c>
      <c r="C207" s="309" t="n">
        <v>0.8</v>
      </c>
      <c r="D207" s="309" t="inlineStr"/>
      <c r="E207" s="309" t="inlineStr"/>
      <c r="F207" s="309" t="inlineStr"/>
      <c r="G207" s="309" t="inlineStr"/>
      <c r="H207" s="309" t="inlineStr"/>
    </row>
    <row r="208">
      <c r="A208" s="621" t="n">
        <v>206</v>
      </c>
      <c r="B208" s="309" t="n">
        <v>1.05</v>
      </c>
      <c r="C208" s="309" t="n">
        <v>1.05</v>
      </c>
      <c r="D208" s="309" t="inlineStr"/>
      <c r="E208" s="309" t="inlineStr"/>
      <c r="F208" s="309" t="inlineStr"/>
      <c r="G208" s="309" t="inlineStr"/>
      <c r="H208" s="309" t="inlineStr"/>
    </row>
    <row r="209">
      <c r="A209" s="621" t="n">
        <v>207</v>
      </c>
      <c r="B209" s="309" t="n">
        <v>1.4</v>
      </c>
      <c r="C209" s="309" t="n">
        <v>1.4</v>
      </c>
      <c r="D209" s="309" t="inlineStr"/>
      <c r="E209" s="309" t="inlineStr"/>
      <c r="F209" s="309" t="inlineStr"/>
      <c r="G209" s="309" t="inlineStr"/>
      <c r="H209" s="309" t="inlineStr"/>
    </row>
    <row r="210">
      <c r="A210" s="621" t="n">
        <v>208</v>
      </c>
      <c r="B210" s="309" t="n">
        <v>5.1</v>
      </c>
      <c r="C210" s="309" t="n">
        <v>5.1</v>
      </c>
      <c r="D210" s="309" t="inlineStr"/>
      <c r="E210" s="309" t="inlineStr"/>
      <c r="F210" s="309" t="inlineStr"/>
      <c r="G210" s="309" t="inlineStr"/>
      <c r="H210" s="309" t="inlineStr"/>
    </row>
    <row r="211">
      <c r="A211" s="621" t="n">
        <v>209</v>
      </c>
      <c r="B211" s="309" t="n">
        <v>1.6</v>
      </c>
      <c r="C211" s="309" t="n">
        <v>1.6</v>
      </c>
      <c r="D211" s="309" t="inlineStr"/>
      <c r="E211" s="309" t="inlineStr"/>
      <c r="F211" s="309" t="inlineStr"/>
      <c r="G211" s="309" t="inlineStr"/>
      <c r="H211" s="309" t="inlineStr"/>
    </row>
    <row r="212">
      <c r="A212" s="621" t="n">
        <v>210</v>
      </c>
      <c r="B212" s="309" t="n">
        <v>2.3</v>
      </c>
      <c r="C212" s="309" t="n">
        <v>2.3</v>
      </c>
      <c r="D212" s="309" t="inlineStr"/>
      <c r="E212" s="309" t="inlineStr"/>
      <c r="F212" s="309" t="inlineStr"/>
      <c r="G212" s="309" t="inlineStr"/>
      <c r="H212" s="309" t="inlineStr"/>
    </row>
    <row r="213">
      <c r="A213" s="621" t="n">
        <v>211</v>
      </c>
      <c r="B213" s="309" t="n">
        <v>3.8</v>
      </c>
      <c r="C213" s="309" t="n">
        <v>3.8</v>
      </c>
      <c r="D213" s="309" t="inlineStr"/>
      <c r="E213" s="309" t="inlineStr"/>
      <c r="F213" s="309" t="inlineStr"/>
      <c r="G213" s="309" t="inlineStr"/>
      <c r="H213" s="309" t="inlineStr"/>
    </row>
    <row r="214">
      <c r="A214" s="621" t="n">
        <v>212</v>
      </c>
      <c r="B214" s="309" t="n">
        <v>5.1</v>
      </c>
      <c r="C214" s="309" t="n">
        <v>5.1</v>
      </c>
      <c r="D214" s="309" t="inlineStr"/>
      <c r="E214" s="309" t="inlineStr"/>
      <c r="F214" s="309" t="inlineStr"/>
      <c r="G214" s="309" t="inlineStr"/>
      <c r="H214" s="309" t="inlineStr"/>
    </row>
    <row r="215">
      <c r="A215" s="621" t="n">
        <v>213</v>
      </c>
      <c r="B215" s="309" t="n">
        <v>3</v>
      </c>
      <c r="C215" s="309" t="n">
        <v>3</v>
      </c>
      <c r="D215" s="309" t="inlineStr"/>
      <c r="E215" s="309" t="inlineStr"/>
      <c r="F215" s="309" t="inlineStr"/>
      <c r="G215" s="309" t="inlineStr"/>
      <c r="H215" s="309" t="inlineStr"/>
    </row>
    <row r="216">
      <c r="A216" s="621" t="n">
        <v>214</v>
      </c>
      <c r="B216" s="309" t="n">
        <v>10.6</v>
      </c>
      <c r="C216" s="309" t="n">
        <v>10.6</v>
      </c>
      <c r="D216" s="309" t="inlineStr"/>
      <c r="E216" s="309" t="inlineStr"/>
      <c r="F216" s="309" t="inlineStr"/>
      <c r="G216" s="309" t="inlineStr"/>
      <c r="H216" s="309" t="inlineStr"/>
    </row>
    <row r="217">
      <c r="A217" s="621" t="n">
        <v>215</v>
      </c>
      <c r="B217" s="309" t="n">
        <v>12.1</v>
      </c>
      <c r="C217" s="309" t="n">
        <v>12.1</v>
      </c>
      <c r="D217" s="309" t="inlineStr"/>
      <c r="E217" s="309" t="inlineStr"/>
      <c r="F217" s="309" t="inlineStr"/>
      <c r="G217" s="309" t="inlineStr"/>
      <c r="H217" s="309" t="inlineStr"/>
    </row>
    <row r="218">
      <c r="A218" s="621" t="n">
        <v>216</v>
      </c>
      <c r="B218" s="309" t="n">
        <v>10</v>
      </c>
      <c r="C218" s="309" t="n">
        <v>10</v>
      </c>
      <c r="D218" s="309" t="inlineStr"/>
      <c r="E218" s="309" t="inlineStr"/>
      <c r="F218" s="309" t="inlineStr"/>
      <c r="G218" s="309" t="inlineStr"/>
      <c r="H218" s="309" t="inlineStr"/>
    </row>
    <row r="219">
      <c r="A219" s="621" t="n">
        <v>217</v>
      </c>
      <c r="B219" s="309" t="n">
        <v>7.2</v>
      </c>
      <c r="C219" s="309" t="n">
        <v>7.2</v>
      </c>
      <c r="D219" s="309" t="inlineStr"/>
      <c r="E219" s="309" t="inlineStr"/>
      <c r="F219" s="309" t="inlineStr"/>
      <c r="G219" s="309" t="inlineStr"/>
      <c r="H219" s="309" t="inlineStr"/>
    </row>
    <row r="220">
      <c r="A220" s="621" t="n">
        <v>218</v>
      </c>
      <c r="B220" s="309" t="n">
        <v>6.8</v>
      </c>
      <c r="C220" s="309" t="n">
        <v>6.8</v>
      </c>
      <c r="D220" s="309" t="inlineStr"/>
      <c r="E220" s="309" t="inlineStr"/>
      <c r="F220" s="309" t="inlineStr"/>
      <c r="G220" s="309" t="inlineStr"/>
      <c r="H220" s="309" t="inlineStr"/>
    </row>
    <row r="221">
      <c r="A221" s="621" t="n">
        <v>219</v>
      </c>
      <c r="B221" s="309" t="n">
        <v>4.5</v>
      </c>
      <c r="C221" s="309" t="n">
        <v>4.5</v>
      </c>
      <c r="D221" s="309" t="inlineStr"/>
      <c r="E221" s="309" t="inlineStr"/>
      <c r="F221" s="309" t="inlineStr"/>
      <c r="G221" s="309" t="inlineStr"/>
      <c r="H221" s="309" t="inlineStr"/>
    </row>
    <row r="222">
      <c r="A222" s="621" t="n">
        <v>220</v>
      </c>
      <c r="B222" s="309" t="n">
        <v>5.1</v>
      </c>
      <c r="C222" s="309" t="n">
        <v>5.1</v>
      </c>
      <c r="D222" s="309" t="inlineStr"/>
      <c r="E222" s="309" t="inlineStr"/>
      <c r="F222" s="309" t="inlineStr"/>
      <c r="G222" s="309" t="inlineStr"/>
      <c r="H222" s="309" t="inlineStr"/>
    </row>
    <row r="223">
      <c r="A223" s="621" t="n">
        <v>221</v>
      </c>
      <c r="B223" s="309" t="n">
        <v>0.65</v>
      </c>
      <c r="C223" s="309" t="n">
        <v>0.65</v>
      </c>
      <c r="D223" s="309" t="inlineStr"/>
      <c r="E223" s="309" t="inlineStr"/>
      <c r="F223" s="309" t="inlineStr"/>
      <c r="G223" s="309" t="inlineStr"/>
      <c r="H223" s="309" t="inlineStr"/>
    </row>
    <row r="224">
      <c r="A224" s="621" t="n">
        <v>222</v>
      </c>
      <c r="B224" s="309" t="n">
        <v>0.93</v>
      </c>
      <c r="C224" s="309" t="n">
        <v>0.93</v>
      </c>
      <c r="D224" s="309" t="inlineStr"/>
      <c r="E224" s="309" t="inlineStr"/>
      <c r="F224" s="309" t="inlineStr"/>
      <c r="G224" s="309" t="inlineStr"/>
      <c r="H224" s="309" t="inlineStr"/>
    </row>
    <row r="225">
      <c r="A225" s="621" t="n">
        <v>223</v>
      </c>
      <c r="B225" s="309" t="n">
        <v>3.47</v>
      </c>
      <c r="C225" s="309" t="n">
        <v>3.47</v>
      </c>
      <c r="D225" s="309" t="inlineStr"/>
      <c r="E225" s="309" t="inlineStr"/>
      <c r="F225" s="309" t="inlineStr"/>
      <c r="G225" s="309" t="inlineStr"/>
      <c r="H225" s="309" t="inlineStr"/>
    </row>
    <row r="226">
      <c r="A226" s="621" t="n">
        <v>224</v>
      </c>
      <c r="B226" s="309" t="n">
        <v>2.9</v>
      </c>
      <c r="C226" s="309" t="n">
        <v>2.9</v>
      </c>
      <c r="D226" s="309" t="inlineStr"/>
      <c r="E226" s="309" t="inlineStr"/>
      <c r="F226" s="309" t="inlineStr"/>
      <c r="G226" s="309" t="inlineStr"/>
      <c r="H226" s="309" t="inlineStr"/>
    </row>
    <row r="227">
      <c r="A227" s="621" t="n">
        <v>225</v>
      </c>
      <c r="B227" s="309" t="n">
        <v>7.2</v>
      </c>
      <c r="C227" s="309" t="n">
        <v>7.2</v>
      </c>
      <c r="D227" s="309" t="inlineStr"/>
      <c r="E227" s="309" t="inlineStr"/>
      <c r="F227" s="309" t="inlineStr"/>
      <c r="G227" s="309" t="inlineStr"/>
      <c r="H227" s="309" t="inlineStr"/>
    </row>
    <row r="228">
      <c r="A228" s="621" t="n">
        <v>226</v>
      </c>
      <c r="B228" s="309" t="n">
        <v>11.8</v>
      </c>
      <c r="C228" s="309" t="n">
        <v>11.8</v>
      </c>
      <c r="D228" s="309" t="inlineStr"/>
      <c r="E228" s="309" t="inlineStr"/>
      <c r="F228" s="309" t="inlineStr"/>
      <c r="G228" s="309" t="inlineStr"/>
      <c r="H228" s="309" t="inlineStr"/>
    </row>
    <row r="229">
      <c r="A229" s="621" t="n">
        <v>227</v>
      </c>
      <c r="B229" s="309" t="n">
        <v>0.7</v>
      </c>
      <c r="C229" s="309" t="n">
        <v>0.7</v>
      </c>
      <c r="D229" s="309" t="inlineStr"/>
      <c r="E229" s="309" t="inlineStr"/>
      <c r="F229" s="309" t="inlineStr"/>
      <c r="G229" s="309" t="inlineStr"/>
      <c r="H229" s="309" t="inlineStr"/>
    </row>
    <row r="230">
      <c r="A230" s="621" t="n">
        <v>228</v>
      </c>
      <c r="B230" s="309" t="n">
        <v>3.96</v>
      </c>
      <c r="C230" s="309" t="n">
        <v>3.96</v>
      </c>
      <c r="D230" s="309" t="inlineStr"/>
      <c r="E230" s="309" t="inlineStr"/>
      <c r="F230" s="309" t="inlineStr"/>
      <c r="G230" s="309" t="inlineStr"/>
      <c r="H230" s="309" t="inlineStr"/>
    </row>
    <row r="231">
      <c r="A231" s="621" t="n">
        <v>229</v>
      </c>
      <c r="B231" s="309" t="n">
        <v>5.3</v>
      </c>
      <c r="C231" s="309" t="n">
        <v>5.3</v>
      </c>
      <c r="D231" s="309" t="inlineStr"/>
      <c r="E231" s="309" t="inlineStr"/>
      <c r="F231" s="309" t="inlineStr"/>
      <c r="G231" s="309" t="inlineStr"/>
      <c r="H231" s="309" t="inlineStr"/>
    </row>
    <row r="232">
      <c r="A232" s="621" t="n">
        <v>230</v>
      </c>
      <c r="B232" s="309" t="n">
        <v>7.2</v>
      </c>
      <c r="C232" s="309" t="n">
        <v>7.2</v>
      </c>
      <c r="D232" s="309" t="inlineStr"/>
      <c r="E232" s="309" t="inlineStr"/>
      <c r="F232" s="309" t="inlineStr"/>
      <c r="G232" s="309" t="inlineStr"/>
      <c r="H232" s="309" t="inlineStr"/>
    </row>
    <row r="233">
      <c r="A233" s="621" t="n">
        <v>231</v>
      </c>
      <c r="B233" s="309" t="n">
        <v>11.4</v>
      </c>
      <c r="C233" s="309" t="n">
        <v>11.4</v>
      </c>
      <c r="D233" s="309" t="inlineStr"/>
      <c r="E233" s="309" t="inlineStr"/>
      <c r="F233" s="309" t="inlineStr"/>
      <c r="G233" s="309" t="inlineStr"/>
      <c r="H233" s="309" t="inlineStr"/>
    </row>
    <row r="234">
      <c r="A234" s="621" t="n">
        <v>232</v>
      </c>
      <c r="B234" s="309" t="n">
        <v>6.6</v>
      </c>
      <c r="C234" s="309" t="n">
        <v>6.6</v>
      </c>
      <c r="D234" s="309" t="inlineStr"/>
      <c r="E234" s="309" t="inlineStr"/>
      <c r="F234" s="309" t="inlineStr"/>
      <c r="G234" s="309" t="inlineStr"/>
      <c r="H234" s="309" t="inlineStr"/>
    </row>
    <row r="235">
      <c r="A235" s="621" t="n">
        <v>233</v>
      </c>
      <c r="B235" s="309" t="n">
        <v>5.2</v>
      </c>
      <c r="C235" s="309" t="n">
        <v>5.2</v>
      </c>
      <c r="D235" s="309" t="inlineStr"/>
      <c r="E235" s="309" t="inlineStr"/>
      <c r="F235" s="309" t="inlineStr"/>
      <c r="G235" s="309" t="inlineStr"/>
      <c r="H235" s="309" t="inlineStr"/>
    </row>
    <row r="236">
      <c r="A236" s="621" t="n">
        <v>234</v>
      </c>
      <c r="B236" s="309" t="n">
        <v>10.3</v>
      </c>
      <c r="C236" s="309" t="n">
        <v>10.3</v>
      </c>
      <c r="D236" s="309" t="inlineStr"/>
      <c r="E236" s="309" t="inlineStr"/>
      <c r="F236" s="309" t="inlineStr"/>
      <c r="G236" s="309" t="inlineStr"/>
      <c r="H236" s="309" t="inlineStr"/>
    </row>
    <row r="237">
      <c r="A237" s="621" t="n">
        <v>235</v>
      </c>
      <c r="B237" s="309" t="n">
        <v>7.3</v>
      </c>
      <c r="C237" s="309" t="n">
        <v>7.3</v>
      </c>
      <c r="D237" s="309" t="inlineStr"/>
      <c r="E237" s="309" t="inlineStr"/>
      <c r="F237" s="309" t="inlineStr"/>
      <c r="G237" s="309" t="inlineStr"/>
      <c r="H237" s="309" t="inlineStr"/>
    </row>
    <row r="238">
      <c r="A238" s="621" t="n">
        <v>236</v>
      </c>
      <c r="B238" s="309" t="n">
        <v>9.800000000000001</v>
      </c>
      <c r="C238" s="309" t="n">
        <v>9.800000000000001</v>
      </c>
      <c r="D238" s="309" t="inlineStr"/>
      <c r="E238" s="309" t="inlineStr"/>
      <c r="F238" s="309" t="inlineStr"/>
      <c r="G238" s="309" t="inlineStr"/>
      <c r="H238" s="309" t="inlineStr"/>
    </row>
    <row r="239">
      <c r="A239" s="621" t="n">
        <v>237</v>
      </c>
      <c r="B239" s="309" t="n">
        <v>5.8</v>
      </c>
      <c r="C239" s="309" t="n">
        <v>5.8</v>
      </c>
      <c r="D239" s="309" t="inlineStr"/>
      <c r="E239" s="309" t="inlineStr"/>
      <c r="F239" s="309" t="inlineStr"/>
      <c r="G239" s="309" t="inlineStr"/>
      <c r="H239" s="309" t="inlineStr"/>
    </row>
    <row r="240">
      <c r="A240" s="621" t="n">
        <v>238</v>
      </c>
      <c r="B240" s="309" t="n">
        <v>4.9</v>
      </c>
      <c r="C240" s="309" t="n">
        <v>4.9</v>
      </c>
      <c r="D240" s="309" t="inlineStr"/>
      <c r="E240" s="309" t="inlineStr"/>
      <c r="F240" s="309" t="inlineStr"/>
      <c r="G240" s="309" t="inlineStr"/>
      <c r="H240" s="309" t="inlineStr"/>
    </row>
    <row r="241">
      <c r="A241" s="621" t="n">
        <v>239</v>
      </c>
      <c r="B241" s="309" t="n">
        <v>7.3</v>
      </c>
      <c r="C241" s="309" t="n">
        <v>7.3</v>
      </c>
      <c r="D241" s="309" t="inlineStr"/>
      <c r="E241" s="309" t="inlineStr"/>
      <c r="F241" s="309" t="inlineStr"/>
      <c r="G241" s="309" t="inlineStr"/>
      <c r="H241" s="309" t="inlineStr"/>
    </row>
    <row r="242">
      <c r="A242" s="621" t="n">
        <v>240</v>
      </c>
      <c r="B242" s="309" t="n">
        <v>9.800000000000001</v>
      </c>
      <c r="C242" s="309" t="n">
        <v>9.800000000000001</v>
      </c>
      <c r="D242" s="309" t="inlineStr"/>
      <c r="E242" s="309" t="inlineStr"/>
      <c r="F242" s="309" t="inlineStr"/>
      <c r="G242" s="309" t="inlineStr"/>
      <c r="H242" s="309" t="inlineStr"/>
    </row>
    <row r="243">
      <c r="A243" s="621" t="n">
        <v>241</v>
      </c>
      <c r="B243" s="309" t="n">
        <v>5.8</v>
      </c>
      <c r="C243" s="309" t="n">
        <v>5.8</v>
      </c>
      <c r="D243" s="309" t="inlineStr"/>
      <c r="E243" s="309" t="inlineStr"/>
      <c r="F243" s="309" t="inlineStr"/>
      <c r="G243" s="309" t="inlineStr"/>
      <c r="H243" s="309" t="inlineStr"/>
    </row>
    <row r="244">
      <c r="A244" s="621" t="n">
        <v>242</v>
      </c>
      <c r="B244" s="309" t="n">
        <v>4.1</v>
      </c>
      <c r="C244" s="309" t="n">
        <v>4.1</v>
      </c>
      <c r="D244" s="309" t="inlineStr"/>
      <c r="E244" s="309" t="inlineStr"/>
      <c r="F244" s="309" t="inlineStr"/>
      <c r="G244" s="309" t="inlineStr"/>
      <c r="H244" s="309" t="inlineStr"/>
    </row>
    <row r="245">
      <c r="A245" s="621" t="n">
        <v>243</v>
      </c>
      <c r="B245" s="309" t="n">
        <v>2.7</v>
      </c>
      <c r="C245" s="309" t="n">
        <v>2.7</v>
      </c>
      <c r="D245" s="309" t="inlineStr"/>
      <c r="E245" s="309" t="inlineStr"/>
      <c r="F245" s="309" t="inlineStr"/>
      <c r="G245" s="309" t="inlineStr"/>
      <c r="H245" s="309" t="inlineStr"/>
    </row>
    <row r="246">
      <c r="A246" s="621" t="n">
        <v>244</v>
      </c>
      <c r="B246" s="309" t="n">
        <v>4.7</v>
      </c>
      <c r="C246" s="309" t="n">
        <v>4.7</v>
      </c>
      <c r="D246" s="309" t="inlineStr"/>
      <c r="E246" s="309" t="inlineStr"/>
      <c r="F246" s="309" t="inlineStr"/>
      <c r="G246" s="309" t="inlineStr"/>
      <c r="H246" s="309" t="inlineStr"/>
    </row>
    <row r="247">
      <c r="A247" s="621" t="n">
        <v>245</v>
      </c>
      <c r="B247" s="309" t="n">
        <v>4</v>
      </c>
      <c r="C247" s="309" t="n">
        <v>4</v>
      </c>
      <c r="D247" s="309" t="inlineStr"/>
      <c r="E247" s="309" t="inlineStr"/>
      <c r="F247" s="309" t="inlineStr"/>
      <c r="G247" s="309" t="inlineStr"/>
      <c r="H247" s="309" t="inlineStr"/>
    </row>
    <row r="248">
      <c r="A248" s="621" t="n">
        <v>246</v>
      </c>
      <c r="B248" s="309" t="n">
        <v>3.9</v>
      </c>
      <c r="C248" s="309" t="n">
        <v>3.9</v>
      </c>
      <c r="D248" s="309" t="inlineStr"/>
      <c r="E248" s="309" t="inlineStr"/>
      <c r="F248" s="309" t="inlineStr"/>
      <c r="G248" s="309" t="inlineStr"/>
      <c r="H248" s="309" t="inlineStr"/>
    </row>
    <row r="249">
      <c r="A249" s="621" t="n">
        <v>247</v>
      </c>
      <c r="B249" s="309" t="n">
        <v>6.3</v>
      </c>
      <c r="C249" s="309" t="n">
        <v>6.3</v>
      </c>
      <c r="D249" s="309" t="inlineStr"/>
      <c r="E249" s="309" t="inlineStr"/>
      <c r="F249" s="309" t="inlineStr"/>
      <c r="G249" s="309" t="inlineStr"/>
      <c r="H249" s="309" t="inlineStr"/>
    </row>
    <row r="250">
      <c r="A250" s="621" t="n">
        <v>248</v>
      </c>
      <c r="B250" s="309" t="n">
        <v>5</v>
      </c>
      <c r="C250" s="309" t="n">
        <v>5</v>
      </c>
      <c r="D250" s="309" t="inlineStr"/>
      <c r="E250" s="309" t="inlineStr"/>
      <c r="F250" s="309" t="inlineStr"/>
      <c r="G250" s="309" t="inlineStr"/>
      <c r="H250" s="309" t="inlineStr"/>
    </row>
    <row r="251">
      <c r="A251" s="621" t="n">
        <v>249</v>
      </c>
      <c r="B251" s="309" t="n">
        <v>3.9</v>
      </c>
      <c r="C251" s="309" t="n">
        <v>3.9</v>
      </c>
      <c r="D251" s="309" t="inlineStr"/>
      <c r="E251" s="309" t="inlineStr"/>
      <c r="F251" s="309" t="inlineStr"/>
      <c r="G251" s="309" t="inlineStr"/>
      <c r="H251" s="309" t="inlineStr"/>
    </row>
    <row r="252">
      <c r="A252" s="621" t="n">
        <v>250</v>
      </c>
      <c r="B252" s="309" t="n">
        <v>3.8</v>
      </c>
      <c r="C252" s="309" t="n">
        <v>3.8</v>
      </c>
      <c r="D252" s="309" t="inlineStr"/>
      <c r="E252" s="309" t="inlineStr"/>
      <c r="F252" s="309" t="inlineStr"/>
      <c r="G252" s="309" t="inlineStr"/>
      <c r="H252" s="309" t="inlineStr"/>
    </row>
    <row r="253">
      <c r="A253" s="621" t="n">
        <v>251</v>
      </c>
      <c r="B253" s="309" t="n">
        <v>3.3</v>
      </c>
      <c r="C253" s="309" t="n">
        <v>3.3</v>
      </c>
      <c r="D253" s="309" t="inlineStr"/>
      <c r="E253" s="309" t="inlineStr"/>
      <c r="F253" s="309" t="inlineStr"/>
      <c r="G253" s="309" t="inlineStr"/>
      <c r="H253" s="309" t="inlineStr"/>
    </row>
    <row r="254">
      <c r="A254" s="621" t="n">
        <v>252</v>
      </c>
      <c r="B254" s="309" t="inlineStr"/>
      <c r="C254" s="309" t="n">
        <v>4.150875701014084</v>
      </c>
      <c r="D254" s="309" t="inlineStr">
        <is>
          <t>{'Cu', 'aust_temp', 'ausf_czas', 'Mo', 'aust_czas', 'Ni', 'grubosc', 'Mn'}</t>
        </is>
      </c>
      <c r="E254" s="309" t="n">
        <v>15</v>
      </c>
      <c r="F254" s="309" t="inlineStr">
        <is>
          <t>['ausf_temp', 'Rp02', 'HB']</t>
        </is>
      </c>
      <c r="G254" s="309" t="inlineStr">
        <is>
          <t>[0.7239081223281041, -0.7029971611428635, -0.749952316109204]</t>
        </is>
      </c>
      <c r="H254" s="309" t="inlineStr">
        <is>
          <t>[1.5, 6.9]</t>
        </is>
      </c>
    </row>
    <row r="255">
      <c r="A255" s="621" t="n">
        <v>253</v>
      </c>
      <c r="B255" s="309" t="n">
        <v>6.6</v>
      </c>
      <c r="C255" s="309" t="n">
        <v>6.6</v>
      </c>
      <c r="D255" s="309" t="inlineStr"/>
      <c r="E255" s="309" t="inlineStr"/>
      <c r="F255" s="309" t="inlineStr"/>
      <c r="G255" s="309" t="inlineStr"/>
      <c r="H255" s="309" t="inlineStr"/>
    </row>
    <row r="256">
      <c r="A256" s="621" t="n">
        <v>254</v>
      </c>
      <c r="B256" s="309" t="n">
        <v>2.2</v>
      </c>
      <c r="C256" s="309" t="n">
        <v>2.2</v>
      </c>
      <c r="D256" s="309" t="inlineStr"/>
      <c r="E256" s="309" t="inlineStr"/>
      <c r="F256" s="309" t="inlineStr"/>
      <c r="G256" s="309" t="inlineStr"/>
      <c r="H256" s="309" t="inlineStr"/>
    </row>
    <row r="257">
      <c r="A257" s="621" t="n">
        <v>255</v>
      </c>
      <c r="B257" s="309" t="n">
        <v>2.7</v>
      </c>
      <c r="C257" s="309" t="n">
        <v>2.7</v>
      </c>
      <c r="D257" s="309" t="inlineStr"/>
      <c r="E257" s="309" t="inlineStr"/>
      <c r="F257" s="309" t="inlineStr"/>
      <c r="G257" s="309" t="inlineStr"/>
      <c r="H257" s="309" t="inlineStr"/>
    </row>
    <row r="258">
      <c r="A258" s="621" t="n">
        <v>256</v>
      </c>
      <c r="B258" s="309" t="n">
        <v>2.8</v>
      </c>
      <c r="C258" s="309" t="n">
        <v>2.8</v>
      </c>
      <c r="D258" s="309" t="inlineStr"/>
      <c r="E258" s="309" t="inlineStr"/>
      <c r="F258" s="309" t="inlineStr"/>
      <c r="G258" s="309" t="inlineStr"/>
      <c r="H258" s="309" t="inlineStr"/>
    </row>
    <row r="259">
      <c r="A259" s="621" t="n">
        <v>257</v>
      </c>
      <c r="B259" s="309" t="n">
        <v>2.4</v>
      </c>
      <c r="C259" s="309" t="n">
        <v>2.4</v>
      </c>
      <c r="D259" s="309" t="inlineStr"/>
      <c r="E259" s="309" t="inlineStr"/>
      <c r="F259" s="309" t="inlineStr"/>
      <c r="G259" s="309" t="inlineStr"/>
      <c r="H259" s="309" t="inlineStr"/>
    </row>
    <row r="260">
      <c r="A260" s="621" t="n">
        <v>258</v>
      </c>
      <c r="B260" s="309" t="n">
        <v>1.5</v>
      </c>
      <c r="C260" s="309" t="n">
        <v>1.5</v>
      </c>
      <c r="D260" s="309" t="inlineStr"/>
      <c r="E260" s="309" t="inlineStr"/>
      <c r="F260" s="309" t="inlineStr"/>
      <c r="G260" s="309" t="inlineStr"/>
      <c r="H260" s="309" t="inlineStr"/>
    </row>
    <row r="261">
      <c r="A261" s="621" t="n">
        <v>259</v>
      </c>
      <c r="B261" s="309" t="n">
        <v>1.8</v>
      </c>
      <c r="C261" s="309" t="n">
        <v>1.8</v>
      </c>
      <c r="D261" s="309" t="inlineStr"/>
      <c r="E261" s="309" t="inlineStr"/>
      <c r="F261" s="309" t="inlineStr"/>
      <c r="G261" s="309" t="inlineStr"/>
      <c r="H261" s="309" t="inlineStr"/>
    </row>
    <row r="262">
      <c r="A262" s="621" t="n">
        <v>260</v>
      </c>
      <c r="B262" s="309" t="n">
        <v>3.4</v>
      </c>
      <c r="C262" s="309" t="n">
        <v>3.4</v>
      </c>
      <c r="D262" s="309" t="inlineStr"/>
      <c r="E262" s="309" t="inlineStr"/>
      <c r="F262" s="309" t="inlineStr"/>
      <c r="G262" s="309" t="inlineStr"/>
      <c r="H262" s="309" t="inlineStr"/>
    </row>
    <row r="263">
      <c r="A263" s="621" t="n">
        <v>261</v>
      </c>
      <c r="B263" s="309" t="n">
        <v>2</v>
      </c>
      <c r="C263" s="309" t="n">
        <v>2</v>
      </c>
      <c r="D263" s="309" t="inlineStr"/>
      <c r="E263" s="309" t="inlineStr"/>
      <c r="F263" s="309" t="inlineStr"/>
      <c r="G263" s="309" t="inlineStr"/>
      <c r="H263" s="309" t="inlineStr"/>
    </row>
    <row r="264">
      <c r="A264" s="621" t="n">
        <v>262</v>
      </c>
      <c r="B264" s="309" t="n">
        <v>9.6</v>
      </c>
      <c r="C264" s="309" t="n">
        <v>9.6</v>
      </c>
      <c r="D264" s="309" t="inlineStr"/>
      <c r="E264" s="309" t="inlineStr"/>
      <c r="F264" s="309" t="inlineStr"/>
      <c r="G264" s="309" t="inlineStr"/>
      <c r="H264" s="309" t="inlineStr"/>
    </row>
    <row r="265">
      <c r="A265" s="621" t="n">
        <v>263</v>
      </c>
      <c r="B265" s="309" t="n">
        <v>13.8</v>
      </c>
      <c r="C265" s="309" t="n">
        <v>13.8</v>
      </c>
      <c r="D265" s="309" t="inlineStr"/>
      <c r="E265" s="309" t="inlineStr"/>
      <c r="F265" s="309" t="inlineStr"/>
      <c r="G265" s="309" t="inlineStr"/>
      <c r="H265" s="309" t="inlineStr"/>
    </row>
    <row r="266">
      <c r="A266" s="621" t="n">
        <v>264</v>
      </c>
      <c r="B266" s="309" t="n">
        <v>4.42</v>
      </c>
      <c r="C266" s="309" t="n">
        <v>4.42</v>
      </c>
      <c r="D266" s="309" t="inlineStr"/>
      <c r="E266" s="309" t="inlineStr"/>
      <c r="F266" s="309" t="inlineStr"/>
      <c r="G266" s="309" t="inlineStr"/>
      <c r="H266" s="309" t="inlineStr"/>
    </row>
    <row r="267">
      <c r="A267" s="621" t="n">
        <v>265</v>
      </c>
      <c r="B267" s="309" t="n">
        <v>7.1</v>
      </c>
      <c r="C267" s="309" t="n">
        <v>7.1</v>
      </c>
      <c r="D267" s="309" t="inlineStr"/>
      <c r="E267" s="309" t="inlineStr"/>
      <c r="F267" s="309" t="inlineStr"/>
      <c r="G267" s="309" t="inlineStr"/>
      <c r="H267" s="309" t="inlineStr"/>
    </row>
    <row r="268">
      <c r="A268" s="621" t="n">
        <v>266</v>
      </c>
      <c r="B268" s="309" t="n">
        <v>0.2</v>
      </c>
      <c r="C268" s="309" t="n">
        <v>0.2</v>
      </c>
      <c r="D268" s="309" t="inlineStr"/>
      <c r="E268" s="309" t="inlineStr"/>
      <c r="F268" s="309" t="inlineStr"/>
      <c r="G268" s="309" t="inlineStr"/>
      <c r="H268" s="309" t="inlineStr"/>
    </row>
    <row r="269">
      <c r="A269" s="621" t="n">
        <v>267</v>
      </c>
      <c r="B269" s="309" t="n">
        <v>0.13</v>
      </c>
      <c r="C269" s="309" t="n">
        <v>0.13</v>
      </c>
      <c r="D269" s="309" t="inlineStr"/>
      <c r="E269" s="309" t="inlineStr"/>
      <c r="F269" s="309" t="inlineStr"/>
      <c r="G269" s="309" t="inlineStr"/>
      <c r="H269" s="309" t="inlineStr"/>
    </row>
    <row r="270">
      <c r="A270" s="621" t="n">
        <v>268</v>
      </c>
      <c r="B270" s="309" t="n">
        <v>0.07000000000000001</v>
      </c>
      <c r="C270" s="309" t="n">
        <v>0.07000000000000001</v>
      </c>
      <c r="D270" s="309" t="inlineStr"/>
      <c r="E270" s="309" t="inlineStr"/>
      <c r="F270" s="309" t="inlineStr"/>
      <c r="G270" s="309" t="inlineStr"/>
      <c r="H270" s="309" t="inlineStr"/>
    </row>
    <row r="271">
      <c r="A271" s="621" t="n">
        <v>269</v>
      </c>
      <c r="B271" s="309" t="n">
        <v>1.64</v>
      </c>
      <c r="C271" s="309" t="n">
        <v>1.64</v>
      </c>
      <c r="D271" s="309" t="inlineStr"/>
      <c r="E271" s="309" t="inlineStr"/>
      <c r="F271" s="309" t="inlineStr"/>
      <c r="G271" s="309" t="inlineStr"/>
      <c r="H271" s="309" t="inlineStr"/>
    </row>
    <row r="272">
      <c r="A272" s="621" t="n">
        <v>270</v>
      </c>
      <c r="B272" s="309" t="n">
        <v>0.98</v>
      </c>
      <c r="C272" s="309" t="n">
        <v>0.98</v>
      </c>
      <c r="D272" s="309" t="inlineStr"/>
      <c r="E272" s="309" t="inlineStr"/>
      <c r="F272" s="309" t="inlineStr"/>
      <c r="G272" s="309" t="inlineStr"/>
      <c r="H272" s="309" t="inlineStr"/>
    </row>
    <row r="273">
      <c r="A273" s="621" t="n">
        <v>271</v>
      </c>
      <c r="B273" s="309" t="n">
        <v>1.365</v>
      </c>
      <c r="C273" s="309" t="n">
        <v>1.365</v>
      </c>
      <c r="D273" s="309" t="inlineStr"/>
      <c r="E273" s="309" t="inlineStr"/>
      <c r="F273" s="309" t="inlineStr"/>
      <c r="G273" s="309" t="inlineStr"/>
      <c r="H273" s="309" t="inlineStr"/>
    </row>
    <row r="274">
      <c r="A274" s="621" t="n">
        <v>272</v>
      </c>
      <c r="B274" s="309" t="n">
        <v>1.8</v>
      </c>
      <c r="C274" s="309" t="n">
        <v>1.8</v>
      </c>
      <c r="D274" s="309" t="inlineStr"/>
      <c r="E274" s="309" t="inlineStr"/>
      <c r="F274" s="309" t="inlineStr"/>
      <c r="G274" s="309" t="inlineStr"/>
      <c r="H274" s="309" t="inlineStr"/>
    </row>
    <row r="275">
      <c r="A275" s="621" t="n">
        <v>273</v>
      </c>
      <c r="B275" s="309" t="n">
        <v>3.9</v>
      </c>
      <c r="C275" s="309" t="n">
        <v>3.9</v>
      </c>
      <c r="D275" s="309" t="inlineStr"/>
      <c r="E275" s="309" t="inlineStr"/>
      <c r="F275" s="309" t="inlineStr"/>
      <c r="G275" s="309" t="inlineStr"/>
      <c r="H275" s="309" t="inlineStr"/>
    </row>
    <row r="276">
      <c r="A276" s="621" t="n">
        <v>274</v>
      </c>
      <c r="B276" s="309" t="n">
        <v>7.1</v>
      </c>
      <c r="C276" s="309" t="n">
        <v>7.1</v>
      </c>
      <c r="D276" s="309" t="inlineStr"/>
      <c r="E276" s="309" t="inlineStr"/>
      <c r="F276" s="309" t="inlineStr"/>
      <c r="G276" s="309" t="inlineStr"/>
      <c r="H276" s="309" t="inlineStr"/>
    </row>
    <row r="277">
      <c r="A277" s="621" t="n">
        <v>275</v>
      </c>
      <c r="B277" s="309" t="n">
        <v>9.199999999999999</v>
      </c>
      <c r="C277" s="309" t="n">
        <v>9.199999999999999</v>
      </c>
      <c r="D277" s="309" t="inlineStr"/>
      <c r="E277" s="309" t="inlineStr"/>
      <c r="F277" s="309" t="inlineStr"/>
      <c r="G277" s="309" t="inlineStr"/>
      <c r="H277" s="309" t="inlineStr"/>
    </row>
    <row r="278">
      <c r="A278" s="621" t="n">
        <v>276</v>
      </c>
      <c r="B278" s="309" t="n">
        <v>10.3</v>
      </c>
      <c r="C278" s="309" t="n">
        <v>10.3</v>
      </c>
      <c r="D278" s="309" t="inlineStr"/>
      <c r="E278" s="309" t="inlineStr"/>
      <c r="F278" s="309" t="inlineStr"/>
      <c r="G278" s="309" t="inlineStr"/>
      <c r="H278" s="309" t="inlineStr"/>
    </row>
    <row r="279">
      <c r="A279" s="621" t="n">
        <v>277</v>
      </c>
      <c r="B279" s="309" t="n">
        <v>8</v>
      </c>
      <c r="C279" s="309" t="n">
        <v>8</v>
      </c>
      <c r="D279" s="309" t="inlineStr"/>
      <c r="E279" s="309" t="inlineStr"/>
      <c r="F279" s="309" t="inlineStr"/>
      <c r="G279" s="309" t="inlineStr"/>
      <c r="H279" s="309" t="inlineStr"/>
    </row>
    <row r="280">
      <c r="A280" s="621" t="n">
        <v>278</v>
      </c>
      <c r="B280" s="309" t="n">
        <v>7.995347757325471</v>
      </c>
      <c r="C280" s="309" t="n">
        <v>7.995347757325471</v>
      </c>
      <c r="D280" s="309" t="inlineStr"/>
      <c r="E280" s="309" t="inlineStr"/>
      <c r="F280" s="309" t="inlineStr"/>
      <c r="G280" s="309" t="inlineStr"/>
      <c r="H280" s="309" t="inlineStr"/>
    </row>
    <row r="281">
      <c r="A281" s="621" t="n">
        <v>279</v>
      </c>
      <c r="B281" s="309" t="n">
        <v>8.27546138188988</v>
      </c>
      <c r="C281" s="309" t="n">
        <v>8.27546138188988</v>
      </c>
      <c r="D281" s="309" t="inlineStr"/>
      <c r="E281" s="309" t="inlineStr"/>
      <c r="F281" s="309" t="inlineStr"/>
      <c r="G281" s="309" t="inlineStr"/>
      <c r="H281" s="309" t="inlineStr"/>
    </row>
    <row r="282">
      <c r="A282" s="621" t="n">
        <v>280</v>
      </c>
      <c r="B282" s="309" t="n">
        <v>8.396706154243155</v>
      </c>
      <c r="C282" s="309" t="n">
        <v>8.396706154243155</v>
      </c>
      <c r="D282" s="309" t="inlineStr"/>
      <c r="E282" s="309" t="inlineStr"/>
      <c r="F282" s="309" t="inlineStr"/>
      <c r="G282" s="309" t="inlineStr"/>
      <c r="H282" s="309" t="inlineStr"/>
    </row>
    <row r="283">
      <c r="A283" s="621" t="n">
        <v>281</v>
      </c>
      <c r="B283" s="309" t="n">
        <v>8.734020971391878</v>
      </c>
      <c r="C283" s="309" t="n">
        <v>8.734020971391878</v>
      </c>
      <c r="D283" s="309" t="inlineStr"/>
      <c r="E283" s="309" t="inlineStr"/>
      <c r="F283" s="309" t="inlineStr"/>
      <c r="G283" s="309" t="inlineStr"/>
      <c r="H283" s="309" t="inlineStr"/>
    </row>
    <row r="284">
      <c r="A284" s="621" t="n">
        <v>282</v>
      </c>
      <c r="B284" s="309" t="n">
        <v>6.944012416756952</v>
      </c>
      <c r="C284" s="309" t="n">
        <v>6.944012416756952</v>
      </c>
      <c r="D284" s="309" t="inlineStr"/>
      <c r="E284" s="309" t="inlineStr"/>
      <c r="F284" s="309" t="inlineStr"/>
      <c r="G284" s="309" t="inlineStr"/>
      <c r="H284" s="309" t="inlineStr"/>
    </row>
    <row r="285">
      <c r="A285" s="621" t="n">
        <v>283</v>
      </c>
      <c r="B285" s="309" t="n">
        <v>7.920759258550224</v>
      </c>
      <c r="C285" s="309" t="n">
        <v>7.920759258550224</v>
      </c>
      <c r="D285" s="309" t="inlineStr"/>
      <c r="E285" s="309" t="inlineStr"/>
      <c r="F285" s="309" t="inlineStr"/>
      <c r="G285" s="309" t="inlineStr"/>
      <c r="H285" s="309" t="inlineStr"/>
    </row>
    <row r="286">
      <c r="A286" s="621" t="n">
        <v>284</v>
      </c>
      <c r="B286" s="309" t="n">
        <v>8.77582489281847</v>
      </c>
      <c r="C286" s="309" t="n">
        <v>8.77582489281847</v>
      </c>
      <c r="D286" s="309" t="inlineStr"/>
      <c r="E286" s="309" t="inlineStr"/>
      <c r="F286" s="309" t="inlineStr"/>
      <c r="G286" s="309" t="inlineStr"/>
      <c r="H286" s="309" t="inlineStr"/>
    </row>
    <row r="287">
      <c r="A287" s="621" t="n">
        <v>285</v>
      </c>
      <c r="B287" s="309" t="n">
        <v>5.945207454560371</v>
      </c>
      <c r="C287" s="309" t="n">
        <v>5.945207454560371</v>
      </c>
      <c r="D287" s="309" t="inlineStr"/>
      <c r="E287" s="309" t="inlineStr"/>
      <c r="F287" s="309" t="inlineStr"/>
      <c r="G287" s="309" t="inlineStr"/>
      <c r="H287" s="309" t="inlineStr"/>
    </row>
    <row r="288">
      <c r="A288" s="621" t="n">
        <v>286</v>
      </c>
      <c r="B288" s="309" t="n">
        <v>8.356291230125397</v>
      </c>
      <c r="C288" s="309" t="n">
        <v>8.356291230125397</v>
      </c>
      <c r="D288" s="309" t="inlineStr"/>
      <c r="E288" s="309" t="inlineStr"/>
      <c r="F288" s="309" t="inlineStr"/>
      <c r="G288" s="309" t="inlineStr"/>
      <c r="H288" s="309" t="inlineStr"/>
    </row>
    <row r="289">
      <c r="A289" s="621" t="n">
        <v>287</v>
      </c>
      <c r="B289" s="309" t="n">
        <v>8.922100167774014</v>
      </c>
      <c r="C289" s="309" t="n">
        <v>8.922100167774014</v>
      </c>
      <c r="D289" s="309" t="inlineStr"/>
      <c r="E289" s="309" t="inlineStr"/>
      <c r="F289" s="309" t="inlineStr"/>
      <c r="G289" s="309" t="inlineStr"/>
      <c r="H289" s="309" t="inlineStr"/>
    </row>
    <row r="290">
      <c r="A290" s="621" t="n">
        <v>288</v>
      </c>
      <c r="B290" s="309" t="n">
        <v>9.021222437643772</v>
      </c>
      <c r="C290" s="309" t="n">
        <v>9.021222437643772</v>
      </c>
      <c r="D290" s="309" t="inlineStr"/>
      <c r="E290" s="309" t="inlineStr"/>
      <c r="F290" s="309" t="inlineStr"/>
      <c r="G290" s="309" t="inlineStr"/>
      <c r="H290" s="309" t="inlineStr"/>
    </row>
    <row r="291">
      <c r="A291" s="621" t="n">
        <v>289</v>
      </c>
      <c r="B291" s="309" t="n">
        <v>9.036346463332258</v>
      </c>
      <c r="C291" s="309" t="n">
        <v>9.036346463332258</v>
      </c>
      <c r="D291" s="309" t="inlineStr"/>
      <c r="E291" s="309" t="inlineStr"/>
      <c r="F291" s="309" t="inlineStr"/>
      <c r="G291" s="309" t="inlineStr"/>
      <c r="H291" s="309" t="inlineStr"/>
    </row>
    <row r="292">
      <c r="A292" s="621" t="n">
        <v>290</v>
      </c>
      <c r="B292" s="309" t="n">
        <v>9.047891230994729</v>
      </c>
      <c r="C292" s="309" t="n">
        <v>9.047891230994729</v>
      </c>
      <c r="D292" s="309" t="inlineStr"/>
      <c r="E292" s="309" t="inlineStr"/>
      <c r="F292" s="309" t="inlineStr"/>
      <c r="G292" s="309" t="inlineStr"/>
      <c r="H292" s="309" t="inlineStr"/>
    </row>
    <row r="293">
      <c r="A293" s="621" t="n">
        <v>291</v>
      </c>
      <c r="B293" s="309" t="n">
        <v>9.242224329692057</v>
      </c>
      <c r="C293" s="309" t="n">
        <v>9.242224329692057</v>
      </c>
      <c r="D293" s="309" t="inlineStr"/>
      <c r="E293" s="309" t="inlineStr"/>
      <c r="F293" s="309" t="inlineStr"/>
      <c r="G293" s="309" t="inlineStr"/>
      <c r="H293" s="309" t="inlineStr"/>
    </row>
    <row r="294">
      <c r="A294" s="621" t="n">
        <v>292</v>
      </c>
      <c r="B294" s="309" t="n">
        <v>7.175291636219431</v>
      </c>
      <c r="C294" s="309" t="n">
        <v>7.175291636219431</v>
      </c>
      <c r="D294" s="309" t="inlineStr"/>
      <c r="E294" s="309" t="inlineStr"/>
      <c r="F294" s="309" t="inlineStr"/>
      <c r="G294" s="309" t="inlineStr"/>
      <c r="H294" s="309" t="inlineStr"/>
    </row>
    <row r="295">
      <c r="A295" s="621" t="n">
        <v>293</v>
      </c>
      <c r="B295" s="309" t="n">
        <v>10.13454789130677</v>
      </c>
      <c r="C295" s="309" t="n">
        <v>10.13454789130677</v>
      </c>
      <c r="D295" s="309" t="inlineStr"/>
      <c r="E295" s="309" t="inlineStr"/>
      <c r="F295" s="309" t="inlineStr"/>
      <c r="G295" s="309" t="inlineStr"/>
      <c r="H295" s="309" t="inlineStr"/>
    </row>
    <row r="296">
      <c r="A296" s="621" t="n">
        <v>294</v>
      </c>
      <c r="B296" s="309" t="n">
        <v>10.21537773954228</v>
      </c>
      <c r="C296" s="309" t="n">
        <v>10.21537773954228</v>
      </c>
      <c r="D296" s="309" t="inlineStr"/>
      <c r="E296" s="309" t="inlineStr"/>
      <c r="F296" s="309" t="inlineStr"/>
      <c r="G296" s="309" t="inlineStr"/>
      <c r="H296" s="309" t="inlineStr"/>
    </row>
    <row r="297">
      <c r="A297" s="621" t="n">
        <v>295</v>
      </c>
      <c r="B297" s="309" t="n">
        <v>9.595625370147559</v>
      </c>
      <c r="C297" s="309" t="n">
        <v>9.595625370147559</v>
      </c>
      <c r="D297" s="309" t="inlineStr"/>
      <c r="E297" s="309" t="inlineStr"/>
      <c r="F297" s="309" t="inlineStr"/>
      <c r="G297" s="309" t="inlineStr"/>
      <c r="H297" s="309" t="inlineStr"/>
    </row>
    <row r="298">
      <c r="A298" s="621" t="n">
        <v>296</v>
      </c>
      <c r="B298" s="309" t="n">
        <v>9.1</v>
      </c>
      <c r="C298" s="309" t="n">
        <v>9.1</v>
      </c>
      <c r="D298" s="309" t="inlineStr"/>
      <c r="E298" s="309" t="inlineStr"/>
      <c r="F298" s="309" t="inlineStr"/>
      <c r="G298" s="309" t="inlineStr"/>
      <c r="H298" s="309" t="inlineStr"/>
    </row>
    <row r="299">
      <c r="A299" s="621" t="n">
        <v>297</v>
      </c>
      <c r="B299" s="309" t="n">
        <v>9.553157287607782</v>
      </c>
      <c r="C299" s="309" t="n">
        <v>9.553157287607782</v>
      </c>
      <c r="D299" s="309" t="inlineStr"/>
      <c r="E299" s="309" t="inlineStr"/>
      <c r="F299" s="309" t="inlineStr"/>
      <c r="G299" s="309" t="inlineStr"/>
      <c r="H299" s="309" t="inlineStr"/>
    </row>
    <row r="300">
      <c r="A300" s="621" t="n">
        <v>298</v>
      </c>
      <c r="B300" s="309" t="n">
        <v>9.475424048128851</v>
      </c>
      <c r="C300" s="309" t="n">
        <v>9.475424048128851</v>
      </c>
      <c r="D300" s="309" t="inlineStr"/>
      <c r="E300" s="309" t="inlineStr"/>
      <c r="F300" s="309" t="inlineStr"/>
      <c r="G300" s="309" t="inlineStr"/>
      <c r="H300" s="309" t="inlineStr"/>
    </row>
    <row r="301">
      <c r="A301" s="621" t="n">
        <v>299</v>
      </c>
      <c r="B301" s="309" t="n">
        <v>7.544316890717149</v>
      </c>
      <c r="C301" s="309" t="n">
        <v>7.544316890717149</v>
      </c>
      <c r="D301" s="309" t="inlineStr"/>
      <c r="E301" s="309" t="inlineStr"/>
      <c r="F301" s="309" t="inlineStr"/>
      <c r="G301" s="309" t="inlineStr"/>
      <c r="H301" s="309" t="inlineStr"/>
    </row>
    <row r="302">
      <c r="A302" s="621" t="n">
        <v>300</v>
      </c>
      <c r="B302" s="309" t="n">
        <v>10.41745236013108</v>
      </c>
      <c r="C302" s="309" t="n">
        <v>10.41745236013108</v>
      </c>
      <c r="D302" s="309" t="inlineStr"/>
      <c r="E302" s="309" t="inlineStr"/>
      <c r="F302" s="309" t="inlineStr"/>
      <c r="G302" s="309" t="inlineStr"/>
      <c r="H302" s="309" t="inlineStr"/>
    </row>
    <row r="303">
      <c r="A303" s="621" t="n">
        <v>301</v>
      </c>
      <c r="B303" s="309" t="n">
        <v>10.2962075877778</v>
      </c>
      <c r="C303" s="309" t="n">
        <v>10.2962075877778</v>
      </c>
      <c r="D303" s="309" t="inlineStr"/>
      <c r="E303" s="309" t="inlineStr"/>
      <c r="F303" s="309" t="inlineStr"/>
      <c r="G303" s="309" t="inlineStr"/>
      <c r="H303" s="309" t="inlineStr"/>
    </row>
    <row r="304">
      <c r="A304" s="621" t="n">
        <v>302</v>
      </c>
      <c r="B304" s="309" t="n">
        <v>9.308423903895665</v>
      </c>
      <c r="C304" s="309" t="n">
        <v>9.308423903895665</v>
      </c>
      <c r="D304" s="309" t="inlineStr"/>
      <c r="E304" s="309" t="inlineStr"/>
      <c r="F304" s="309" t="inlineStr"/>
      <c r="G304" s="309" t="inlineStr"/>
      <c r="H304" s="309" t="inlineStr"/>
    </row>
    <row r="305">
      <c r="A305" s="621" t="n">
        <v>303</v>
      </c>
      <c r="B305" s="309" t="n">
        <v>10.10684295227776</v>
      </c>
      <c r="C305" s="309" t="n">
        <v>10.10684295227776</v>
      </c>
      <c r="D305" s="309" t="inlineStr"/>
      <c r="E305" s="309" t="inlineStr"/>
      <c r="F305" s="309" t="inlineStr"/>
      <c r="G305" s="309" t="inlineStr"/>
      <c r="H305" s="309" t="inlineStr"/>
    </row>
    <row r="306">
      <c r="A306" s="621" t="n">
        <v>304</v>
      </c>
      <c r="B306" s="309" t="n">
        <v>9.009024611255263</v>
      </c>
      <c r="C306" s="309" t="n">
        <v>9.009024611255263</v>
      </c>
      <c r="D306" s="309" t="inlineStr"/>
      <c r="E306" s="309" t="inlineStr"/>
      <c r="F306" s="309" t="inlineStr"/>
      <c r="G306" s="309" t="inlineStr"/>
      <c r="H306" s="309" t="inlineStr"/>
    </row>
    <row r="307">
      <c r="A307" s="621" t="n">
        <v>305</v>
      </c>
      <c r="B307" s="309" t="n">
        <v>7.065693624281979</v>
      </c>
      <c r="C307" s="309" t="n">
        <v>7.065693624281979</v>
      </c>
      <c r="D307" s="309" t="inlineStr"/>
      <c r="E307" s="309" t="inlineStr"/>
      <c r="F307" s="309" t="inlineStr"/>
      <c r="G307" s="309" t="inlineStr"/>
      <c r="H307" s="309" t="inlineStr"/>
    </row>
    <row r="308">
      <c r="A308" s="621" t="n">
        <v>306</v>
      </c>
      <c r="B308" s="309" t="n">
        <v>5.207156945564936</v>
      </c>
      <c r="C308" s="309" t="n">
        <v>5.207156945564936</v>
      </c>
      <c r="D308" s="309" t="inlineStr"/>
      <c r="E308" s="309" t="inlineStr"/>
      <c r="F308" s="309" t="inlineStr"/>
      <c r="G308" s="309" t="inlineStr"/>
      <c r="H308" s="309" t="inlineStr"/>
    </row>
    <row r="309">
      <c r="A309" s="621" t="n">
        <v>307</v>
      </c>
      <c r="B309" s="309" t="n">
        <v>5.971810707177649</v>
      </c>
      <c r="C309" s="309" t="n">
        <v>5.971810707177649</v>
      </c>
      <c r="D309" s="309" t="inlineStr"/>
      <c r="E309" s="309" t="inlineStr"/>
      <c r="F309" s="309" t="inlineStr"/>
      <c r="G309" s="309" t="inlineStr"/>
      <c r="H309" s="309" t="inlineStr"/>
    </row>
    <row r="310">
      <c r="A310" s="621" t="n">
        <v>308</v>
      </c>
      <c r="B310" s="309" t="n">
        <v>6.335545024237474</v>
      </c>
      <c r="C310" s="309" t="n">
        <v>6.335545024237474</v>
      </c>
      <c r="D310" s="309" t="inlineStr"/>
      <c r="E310" s="309" t="inlineStr"/>
      <c r="F310" s="309" t="inlineStr"/>
      <c r="G310" s="309" t="inlineStr"/>
      <c r="H310" s="309" t="inlineStr"/>
    </row>
    <row r="311">
      <c r="A311" s="621" t="n">
        <v>309</v>
      </c>
      <c r="B311" s="309" t="n">
        <v>6.915078351796551</v>
      </c>
      <c r="C311" s="309" t="n">
        <v>6.915078351796551</v>
      </c>
      <c r="D311" s="309" t="inlineStr"/>
      <c r="E311" s="309" t="inlineStr"/>
      <c r="F311" s="309" t="inlineStr"/>
      <c r="G311" s="309" t="inlineStr"/>
      <c r="H311" s="309" t="inlineStr"/>
    </row>
    <row r="312">
      <c r="A312" s="621" t="n">
        <v>310</v>
      </c>
      <c r="B312" s="309" t="n">
        <v>7.673896386492524</v>
      </c>
      <c r="C312" s="309" t="n">
        <v>7.673896386492524</v>
      </c>
      <c r="D312" s="309" t="inlineStr"/>
      <c r="E312" s="309" t="inlineStr"/>
      <c r="F312" s="309" t="inlineStr"/>
      <c r="G312" s="309" t="inlineStr"/>
      <c r="H312" s="309" t="inlineStr"/>
    </row>
    <row r="313">
      <c r="A313" s="621" t="n">
        <v>311</v>
      </c>
      <c r="B313" s="309" t="n">
        <v>8.270558836205415</v>
      </c>
      <c r="C313" s="309" t="n">
        <v>8.270558836205415</v>
      </c>
      <c r="D313" s="309" t="inlineStr"/>
      <c r="E313" s="309" t="inlineStr"/>
      <c r="F313" s="309" t="inlineStr"/>
      <c r="G313" s="309" t="inlineStr"/>
      <c r="H313" s="309" t="inlineStr"/>
    </row>
    <row r="314">
      <c r="A314" s="621" t="n">
        <v>312</v>
      </c>
      <c r="B314" s="309" t="n">
        <v>8.464891934902745</v>
      </c>
      <c r="C314" s="309" t="n">
        <v>8.464891934902745</v>
      </c>
      <c r="D314" s="309" t="inlineStr"/>
      <c r="E314" s="309" t="inlineStr"/>
      <c r="F314" s="309" t="inlineStr"/>
      <c r="G314" s="309" t="inlineStr"/>
      <c r="H314" s="309" t="inlineStr"/>
    </row>
    <row r="315">
      <c r="A315" s="621" t="n">
        <v>313</v>
      </c>
      <c r="B315" s="309" t="n">
        <v>3.005258220734194</v>
      </c>
      <c r="C315" s="309" t="n">
        <v>3.005258220734194</v>
      </c>
      <c r="D315" s="309" t="inlineStr"/>
      <c r="E315" s="309" t="inlineStr"/>
      <c r="F315" s="309" t="inlineStr"/>
      <c r="G315" s="309" t="inlineStr"/>
      <c r="H315" s="309" t="inlineStr"/>
    </row>
    <row r="316">
      <c r="A316" s="621" t="n">
        <v>314</v>
      </c>
      <c r="B316" s="309" t="n">
        <v>5.531172159186641</v>
      </c>
      <c r="C316" s="309" t="n">
        <v>5.531172159186641</v>
      </c>
      <c r="D316" s="309" t="inlineStr"/>
      <c r="E316" s="309" t="inlineStr"/>
      <c r="F316" s="309" t="inlineStr"/>
      <c r="G316" s="309" t="inlineStr"/>
      <c r="H316" s="309" t="inlineStr"/>
    </row>
    <row r="317">
      <c r="A317" s="621" t="n">
        <v>315</v>
      </c>
      <c r="B317" s="309" t="n">
        <v>7.28982825588313</v>
      </c>
      <c r="C317" s="309" t="n">
        <v>7.28982825588313</v>
      </c>
      <c r="D317" s="309" t="inlineStr"/>
      <c r="E317" s="309" t="inlineStr"/>
      <c r="F317" s="309" t="inlineStr"/>
      <c r="G317" s="309" t="inlineStr"/>
      <c r="H317" s="309" t="inlineStr"/>
    </row>
    <row r="318">
      <c r="A318" s="621" t="n">
        <v>316</v>
      </c>
      <c r="B318" s="309" t="n">
        <v>7.270868466599922</v>
      </c>
      <c r="C318" s="309" t="n">
        <v>7.270868466599922</v>
      </c>
      <c r="D318" s="309" t="inlineStr"/>
      <c r="E318" s="309" t="inlineStr"/>
      <c r="F318" s="309" t="inlineStr"/>
      <c r="G318" s="309" t="inlineStr"/>
      <c r="H318" s="309" t="inlineStr"/>
    </row>
    <row r="319">
      <c r="A319" s="621" t="n">
        <v>317</v>
      </c>
      <c r="B319" s="309" t="n">
        <v>4.2</v>
      </c>
      <c r="C319" s="309" t="n">
        <v>4.2</v>
      </c>
      <c r="D319" s="309" t="inlineStr"/>
      <c r="E319" s="309" t="inlineStr"/>
      <c r="F319" s="309" t="inlineStr"/>
      <c r="G319" s="309" t="inlineStr"/>
      <c r="H319" s="309" t="inlineStr"/>
    </row>
    <row r="320">
      <c r="A320" s="621" t="n">
        <v>318</v>
      </c>
      <c r="B320" s="309" t="n">
        <v>7.10439955382953</v>
      </c>
      <c r="C320" s="309" t="n">
        <v>7.10439955382953</v>
      </c>
      <c r="D320" s="309" t="inlineStr"/>
      <c r="E320" s="309" t="inlineStr"/>
      <c r="F320" s="309" t="inlineStr"/>
      <c r="G320" s="309" t="inlineStr"/>
      <c r="H320" s="309" t="inlineStr"/>
    </row>
    <row r="321">
      <c r="A321" s="621" t="n">
        <v>319</v>
      </c>
      <c r="B321" s="309" t="n">
        <v>7.144528444538769</v>
      </c>
      <c r="C321" s="309" t="n">
        <v>7.144528444538769</v>
      </c>
      <c r="D321" s="309" t="inlineStr"/>
      <c r="E321" s="309" t="inlineStr"/>
      <c r="F321" s="309" t="inlineStr"/>
      <c r="G321" s="309" t="inlineStr"/>
      <c r="H321" s="309" t="inlineStr"/>
    </row>
    <row r="322">
      <c r="A322" s="621" t="n">
        <v>320</v>
      </c>
      <c r="B322" s="309" t="n">
        <v>3.005258220734194</v>
      </c>
      <c r="C322" s="309" t="n">
        <v>3.005258220734194</v>
      </c>
      <c r="D322" s="309" t="inlineStr"/>
      <c r="E322" s="309" t="inlineStr"/>
      <c r="F322" s="309" t="inlineStr"/>
      <c r="G322" s="309" t="inlineStr"/>
      <c r="H322" s="309" t="inlineStr"/>
    </row>
    <row r="323">
      <c r="A323" s="621" t="n">
        <v>321</v>
      </c>
      <c r="B323" s="309" t="n">
        <v>5.95145547618291</v>
      </c>
      <c r="C323" s="309" t="n">
        <v>5.95145547618291</v>
      </c>
      <c r="D323" s="309" t="inlineStr"/>
      <c r="E323" s="309" t="inlineStr"/>
      <c r="F323" s="309" t="inlineStr"/>
      <c r="G323" s="309" t="inlineStr"/>
      <c r="H323" s="309" t="inlineStr"/>
    </row>
    <row r="324">
      <c r="A324" s="621" t="n">
        <v>322</v>
      </c>
      <c r="B324" s="309" t="n">
        <v>9.004848698896559</v>
      </c>
      <c r="C324" s="309" t="n">
        <v>9.004848698896559</v>
      </c>
      <c r="D324" s="309" t="inlineStr"/>
      <c r="E324" s="309" t="inlineStr"/>
      <c r="F324" s="309" t="inlineStr"/>
      <c r="G324" s="309" t="inlineStr"/>
      <c r="H324" s="309" t="inlineStr"/>
    </row>
    <row r="325">
      <c r="A325" s="621" t="n">
        <v>323</v>
      </c>
      <c r="B325" s="309" t="n">
        <v>8.919719928734393</v>
      </c>
      <c r="C325" s="309" t="n">
        <v>8.919719928734393</v>
      </c>
      <c r="D325" s="309" t="inlineStr"/>
      <c r="E325" s="309" t="inlineStr"/>
      <c r="F325" s="309" t="inlineStr"/>
      <c r="G325" s="309" t="inlineStr"/>
      <c r="H325" s="309" t="inlineStr"/>
    </row>
    <row r="326">
      <c r="A326" s="621" t="n">
        <v>324</v>
      </c>
      <c r="B326" s="309" t="n">
        <v>7.7</v>
      </c>
      <c r="C326" s="309" t="n">
        <v>7.7</v>
      </c>
      <c r="D326" s="309" t="inlineStr"/>
      <c r="E326" s="309" t="inlineStr"/>
      <c r="F326" s="309" t="inlineStr"/>
      <c r="G326" s="309" t="inlineStr"/>
      <c r="H326" s="309" t="inlineStr"/>
    </row>
    <row r="327">
      <c r="A327" s="621" t="n">
        <v>325</v>
      </c>
      <c r="B327" s="309" t="n">
        <v>8.429905383152381</v>
      </c>
      <c r="C327" s="309" t="n">
        <v>8.429905383152381</v>
      </c>
      <c r="D327" s="309" t="inlineStr"/>
      <c r="E327" s="309" t="inlineStr"/>
      <c r="F327" s="309" t="inlineStr"/>
      <c r="G327" s="309" t="inlineStr"/>
      <c r="H327" s="309" t="inlineStr"/>
    </row>
    <row r="328">
      <c r="A328" s="621" t="n">
        <v>326</v>
      </c>
      <c r="B328" s="309" t="n">
        <v>8.448785599546802</v>
      </c>
      <c r="C328" s="309" t="n">
        <v>8.448785599546802</v>
      </c>
      <c r="D328" s="309" t="inlineStr"/>
      <c r="E328" s="309" t="inlineStr"/>
      <c r="F328" s="309" t="inlineStr"/>
      <c r="G328" s="309" t="inlineStr"/>
      <c r="H328" s="309" t="inlineStr"/>
    </row>
    <row r="329">
      <c r="A329" s="621" t="n">
        <v>327</v>
      </c>
      <c r="B329" s="309" t="n">
        <v>2.4683478566447</v>
      </c>
      <c r="C329" s="309" t="n">
        <v>2.4683478566447</v>
      </c>
      <c r="D329" s="309" t="inlineStr"/>
      <c r="E329" s="309" t="inlineStr"/>
      <c r="F329" s="309" t="inlineStr"/>
      <c r="G329" s="309" t="inlineStr"/>
      <c r="H329" s="309" t="inlineStr"/>
    </row>
    <row r="330">
      <c r="A330" s="621" t="n">
        <v>328</v>
      </c>
      <c r="B330" s="309" t="n">
        <v>7.3</v>
      </c>
      <c r="C330" s="309" t="n">
        <v>7.3</v>
      </c>
      <c r="D330" s="309" t="inlineStr"/>
      <c r="E330" s="309" t="inlineStr"/>
      <c r="F330" s="309" t="inlineStr"/>
      <c r="G330" s="309" t="inlineStr"/>
      <c r="H330" s="309" t="inlineStr"/>
    </row>
    <row r="331">
      <c r="A331" s="621" t="n">
        <v>329</v>
      </c>
      <c r="B331" s="309" t="n">
        <v>8</v>
      </c>
      <c r="C331" s="309" t="n">
        <v>8</v>
      </c>
      <c r="D331" s="309" t="inlineStr"/>
      <c r="E331" s="309" t="inlineStr"/>
      <c r="F331" s="309" t="inlineStr"/>
      <c r="G331" s="309" t="inlineStr"/>
      <c r="H331" s="309" t="inlineStr"/>
    </row>
    <row r="332">
      <c r="A332" s="621" t="n">
        <v>330</v>
      </c>
      <c r="B332" s="309" t="n">
        <v>11</v>
      </c>
      <c r="C332" s="309" t="n">
        <v>11</v>
      </c>
      <c r="D332" s="309" t="inlineStr"/>
      <c r="E332" s="309" t="inlineStr"/>
      <c r="F332" s="309" t="inlineStr"/>
      <c r="G332" s="309" t="inlineStr"/>
      <c r="H332" s="309" t="inlineStr"/>
    </row>
    <row r="333">
      <c r="A333" s="621" t="n">
        <v>331</v>
      </c>
      <c r="B333" s="309" t="n">
        <v>9.5</v>
      </c>
      <c r="C333" s="309" t="n">
        <v>9.5</v>
      </c>
      <c r="D333" s="309" t="inlineStr"/>
      <c r="E333" s="309" t="inlineStr"/>
      <c r="F333" s="309" t="inlineStr"/>
      <c r="G333" s="309" t="inlineStr"/>
      <c r="H333" s="309" t="inlineStr"/>
    </row>
    <row r="334">
      <c r="A334" s="621" t="n">
        <v>332</v>
      </c>
      <c r="B334" s="309" t="n">
        <v>9.370586939446014</v>
      </c>
      <c r="C334" s="309" t="n">
        <v>9.370586939446014</v>
      </c>
      <c r="D334" s="309" t="inlineStr"/>
      <c r="E334" s="309" t="inlineStr"/>
      <c r="F334" s="309" t="inlineStr"/>
      <c r="G334" s="309" t="inlineStr"/>
      <c r="H334" s="309" t="inlineStr"/>
    </row>
    <row r="335">
      <c r="A335" s="621" t="n">
        <v>333</v>
      </c>
      <c r="B335" s="309" t="n">
        <v>8.5</v>
      </c>
      <c r="C335" s="309" t="n">
        <v>8.5</v>
      </c>
      <c r="D335" s="309" t="inlineStr"/>
      <c r="E335" s="309" t="inlineStr"/>
      <c r="F335" s="309" t="inlineStr"/>
      <c r="G335" s="309" t="inlineStr"/>
      <c r="H335" s="309" t="inlineStr"/>
    </row>
    <row r="336">
      <c r="A336" s="621" t="n">
        <v>334</v>
      </c>
      <c r="B336" s="309" t="n">
        <v>3.005258220734194</v>
      </c>
      <c r="C336" s="309" t="n">
        <v>3.005258220734194</v>
      </c>
      <c r="D336" s="309" t="inlineStr"/>
      <c r="E336" s="309" t="inlineStr"/>
      <c r="F336" s="309" t="inlineStr"/>
      <c r="G336" s="309" t="inlineStr"/>
      <c r="H336" s="309" t="inlineStr"/>
    </row>
    <row r="337">
      <c r="A337" s="621" t="n">
        <v>335</v>
      </c>
      <c r="B337" s="309" t="n">
        <v>5.95145547618291</v>
      </c>
      <c r="C337" s="309" t="n">
        <v>5.95145547618291</v>
      </c>
      <c r="D337" s="309" t="inlineStr"/>
      <c r="E337" s="309" t="inlineStr"/>
      <c r="F337" s="309" t="inlineStr"/>
      <c r="G337" s="309" t="inlineStr"/>
      <c r="H337" s="309" t="inlineStr"/>
    </row>
    <row r="338">
      <c r="A338" s="621" t="n">
        <v>336</v>
      </c>
      <c r="B338" s="309" t="n">
        <v>7.943169377031103</v>
      </c>
      <c r="C338" s="309" t="n">
        <v>7.943169377031103</v>
      </c>
      <c r="D338" s="309" t="inlineStr"/>
      <c r="E338" s="309" t="inlineStr"/>
      <c r="F338" s="309" t="inlineStr"/>
      <c r="G338" s="309" t="inlineStr"/>
      <c r="H338" s="309" t="inlineStr"/>
    </row>
    <row r="339">
      <c r="A339" s="621" t="n">
        <v>337</v>
      </c>
      <c r="B339" s="309" t="n">
        <v>7.820485620644746</v>
      </c>
      <c r="C339" s="309" t="n">
        <v>7.820485620644746</v>
      </c>
      <c r="D339" s="309" t="inlineStr"/>
      <c r="E339" s="309" t="inlineStr"/>
      <c r="F339" s="309" t="inlineStr"/>
      <c r="G339" s="309" t="inlineStr"/>
      <c r="H339" s="309" t="inlineStr"/>
    </row>
    <row r="340">
      <c r="A340" s="621" t="n">
        <v>338</v>
      </c>
      <c r="B340" s="309" t="n">
        <v>11</v>
      </c>
      <c r="C340" s="309" t="n">
        <v>11</v>
      </c>
      <c r="D340" s="309" t="inlineStr"/>
      <c r="E340" s="309" t="inlineStr"/>
      <c r="F340" s="309" t="inlineStr"/>
      <c r="G340" s="309" t="inlineStr"/>
      <c r="H340" s="309" t="inlineStr"/>
    </row>
    <row r="341">
      <c r="A341" s="621" t="n">
        <v>339</v>
      </c>
      <c r="B341" s="309" t="n">
        <v>7.916806352446761</v>
      </c>
      <c r="C341" s="309" t="n">
        <v>7.916806352446761</v>
      </c>
      <c r="D341" s="309" t="inlineStr"/>
      <c r="E341" s="309" t="inlineStr"/>
      <c r="F341" s="309" t="inlineStr"/>
      <c r="G341" s="309" t="inlineStr"/>
      <c r="H341" s="309" t="inlineStr"/>
    </row>
    <row r="342">
      <c r="A342" s="621" t="n">
        <v>340</v>
      </c>
      <c r="B342" s="309" t="n">
        <v>8.100983691544661</v>
      </c>
      <c r="C342" s="309" t="n">
        <v>8.100983691544661</v>
      </c>
      <c r="D342" s="309" t="inlineStr"/>
      <c r="E342" s="309" t="inlineStr"/>
      <c r="F342" s="309" t="inlineStr"/>
      <c r="G342" s="309" t="inlineStr"/>
      <c r="H342" s="309" t="inlineStr"/>
    </row>
    <row r="343">
      <c r="A343" s="621" t="n">
        <v>341</v>
      </c>
      <c r="B343" s="309" t="n">
        <v>2.1</v>
      </c>
      <c r="C343" s="309" t="n">
        <v>2.1</v>
      </c>
      <c r="D343" s="309" t="inlineStr"/>
      <c r="E343" s="309" t="inlineStr"/>
      <c r="F343" s="309" t="inlineStr"/>
      <c r="G343" s="309" t="inlineStr"/>
      <c r="H343" s="309" t="inlineStr"/>
    </row>
    <row r="344">
      <c r="A344" s="621" t="n">
        <v>342</v>
      </c>
      <c r="B344" s="309" t="n">
        <v>4.858718851992609</v>
      </c>
      <c r="C344" s="309" t="n">
        <v>4.858718851992609</v>
      </c>
      <c r="D344" s="309" t="inlineStr"/>
      <c r="E344" s="309" t="inlineStr"/>
      <c r="F344" s="309" t="inlineStr"/>
      <c r="G344" s="309" t="inlineStr"/>
      <c r="H344" s="309" t="inlineStr"/>
    </row>
    <row r="345">
      <c r="A345" s="621" t="n">
        <v>343</v>
      </c>
      <c r="B345" s="309" t="n">
        <v>5.942312193515434</v>
      </c>
      <c r="C345" s="309" t="n">
        <v>5.942312193515434</v>
      </c>
      <c r="D345" s="309" t="inlineStr"/>
      <c r="E345" s="309" t="inlineStr"/>
      <c r="F345" s="309" t="inlineStr"/>
      <c r="G345" s="309" t="inlineStr"/>
      <c r="H345" s="309" t="inlineStr"/>
    </row>
    <row r="346">
      <c r="A346" s="621" t="n">
        <v>344</v>
      </c>
      <c r="B346" s="309" t="n">
        <v>5.022434654598371</v>
      </c>
      <c r="C346" s="309" t="n">
        <v>5.022434654598371</v>
      </c>
      <c r="D346" s="309" t="inlineStr"/>
      <c r="E346" s="309" t="inlineStr"/>
      <c r="F346" s="309" t="inlineStr"/>
      <c r="G346" s="309" t="inlineStr"/>
      <c r="H346" s="309" t="inlineStr"/>
    </row>
    <row r="347">
      <c r="A347" s="621" t="n">
        <v>345</v>
      </c>
      <c r="B347" s="309" t="n">
        <v>5.5</v>
      </c>
      <c r="C347" s="309" t="n">
        <v>5.5</v>
      </c>
      <c r="D347" s="309" t="inlineStr"/>
      <c r="E347" s="309" t="inlineStr"/>
      <c r="F347" s="309" t="inlineStr"/>
      <c r="G347" s="309" t="inlineStr"/>
      <c r="H347" s="309" t="inlineStr"/>
    </row>
    <row r="348">
      <c r="A348" s="621" t="n">
        <v>346</v>
      </c>
      <c r="B348" s="309" t="n">
        <v>4.068563622154616</v>
      </c>
      <c r="C348" s="309" t="n">
        <v>4.068563622154616</v>
      </c>
      <c r="D348" s="309" t="inlineStr"/>
      <c r="E348" s="309" t="inlineStr"/>
      <c r="F348" s="309" t="inlineStr"/>
      <c r="G348" s="309" t="inlineStr"/>
      <c r="H348" s="309" t="inlineStr"/>
    </row>
    <row r="349">
      <c r="A349" s="621" t="n">
        <v>347</v>
      </c>
      <c r="B349" s="309" t="n">
        <v>3.492608410516274</v>
      </c>
      <c r="C349" s="309" t="n">
        <v>3.492608410516274</v>
      </c>
      <c r="D349" s="309" t="inlineStr"/>
      <c r="E349" s="309" t="inlineStr"/>
      <c r="F349" s="309" t="inlineStr"/>
      <c r="G349" s="309" t="inlineStr"/>
      <c r="H349" s="309" t="inlineStr"/>
    </row>
    <row r="350">
      <c r="A350" s="621" t="n">
        <v>348</v>
      </c>
      <c r="B350" s="309" t="n">
        <v>2.188520586025836</v>
      </c>
      <c r="C350" s="309" t="n">
        <v>2.188520586025836</v>
      </c>
      <c r="D350" s="309" t="inlineStr"/>
      <c r="E350" s="309" t="inlineStr"/>
      <c r="F350" s="309" t="inlineStr"/>
      <c r="G350" s="309" t="inlineStr"/>
      <c r="H350" s="309" t="inlineStr"/>
    </row>
    <row r="351">
      <c r="A351" s="621" t="n">
        <v>349</v>
      </c>
      <c r="B351" s="309" t="n">
        <v>3.743859614526424</v>
      </c>
      <c r="C351" s="309" t="n">
        <v>3.743859614526424</v>
      </c>
      <c r="D351" s="309" t="inlineStr"/>
      <c r="E351" s="309" t="inlineStr"/>
      <c r="F351" s="309" t="inlineStr"/>
      <c r="G351" s="309" t="inlineStr"/>
      <c r="H351" s="309" t="inlineStr"/>
    </row>
    <row r="352">
      <c r="A352" s="621" t="n">
        <v>350</v>
      </c>
      <c r="B352" s="309" t="n">
        <v>6.62596131860616</v>
      </c>
      <c r="C352" s="309" t="n">
        <v>6.62596131860616</v>
      </c>
      <c r="D352" s="309" t="inlineStr"/>
      <c r="E352" s="309" t="inlineStr"/>
      <c r="F352" s="309" t="inlineStr"/>
      <c r="G352" s="309" t="inlineStr"/>
      <c r="H352" s="309" t="inlineStr"/>
    </row>
    <row r="353">
      <c r="A353" s="621" t="n">
        <v>351</v>
      </c>
      <c r="B353" s="309" t="n">
        <v>6.700652106604174</v>
      </c>
      <c r="C353" s="309" t="n">
        <v>6.700652106604174</v>
      </c>
      <c r="D353" s="309" t="inlineStr"/>
      <c r="E353" s="309" t="inlineStr"/>
      <c r="F353" s="309" t="inlineStr"/>
      <c r="G353" s="309" t="inlineStr"/>
      <c r="H353" s="309" t="inlineStr"/>
    </row>
    <row r="354">
      <c r="A354" s="621" t="n">
        <v>352</v>
      </c>
      <c r="B354" s="309" t="n">
        <v>10.21570063392941</v>
      </c>
      <c r="C354" s="309" t="n">
        <v>10.21570063392941</v>
      </c>
      <c r="D354" s="309" t="inlineStr"/>
      <c r="E354" s="309" t="inlineStr"/>
      <c r="F354" s="309" t="inlineStr"/>
      <c r="G354" s="309" t="inlineStr"/>
      <c r="H354" s="309" t="inlineStr"/>
    </row>
    <row r="355">
      <c r="A355" s="621" t="n">
        <v>353</v>
      </c>
      <c r="B355" s="309" t="n">
        <v>9.416253975234941</v>
      </c>
      <c r="C355" s="309" t="n">
        <v>9.416253975234941</v>
      </c>
      <c r="D355" s="309" t="inlineStr"/>
      <c r="E355" s="309" t="inlineStr"/>
      <c r="F355" s="309" t="inlineStr"/>
      <c r="G355" s="309" t="inlineStr"/>
      <c r="H355" s="309" t="inlineStr"/>
    </row>
    <row r="356">
      <c r="A356" s="621" t="n">
        <v>354</v>
      </c>
      <c r="B356" s="309" t="n">
        <v>7.828381330097703</v>
      </c>
      <c r="C356" s="309" t="n">
        <v>7.828381330097703</v>
      </c>
      <c r="D356" s="309" t="inlineStr"/>
      <c r="E356" s="309" t="inlineStr"/>
      <c r="F356" s="309" t="inlineStr"/>
      <c r="G356" s="309" t="inlineStr"/>
      <c r="H356" s="309" t="inlineStr"/>
    </row>
    <row r="357">
      <c r="A357" s="621" t="n">
        <v>355</v>
      </c>
      <c r="B357" s="309" t="n">
        <v>2.14559049137933</v>
      </c>
      <c r="C357" s="309" t="n">
        <v>2.14559049137933</v>
      </c>
      <c r="D357" s="309" t="inlineStr"/>
      <c r="E357" s="309" t="inlineStr"/>
      <c r="F357" s="309" t="inlineStr"/>
      <c r="G357" s="309" t="inlineStr"/>
      <c r="H357" s="309" t="inlineStr"/>
    </row>
    <row r="358">
      <c r="A358" s="621" t="n">
        <v>356</v>
      </c>
      <c r="B358" s="309" t="n">
        <v>3.30507337673854</v>
      </c>
      <c r="C358" s="309" t="n">
        <v>3.30507337673854</v>
      </c>
      <c r="D358" s="309" t="inlineStr"/>
      <c r="E358" s="309" t="inlineStr"/>
      <c r="F358" s="309" t="inlineStr"/>
      <c r="G358" s="309" t="inlineStr"/>
      <c r="H358" s="309" t="inlineStr"/>
    </row>
    <row r="359">
      <c r="A359" s="621" t="n">
        <v>357</v>
      </c>
      <c r="B359" s="309" t="n">
        <v>7.445675947347934</v>
      </c>
      <c r="C359" s="309" t="n">
        <v>7.445675947347934</v>
      </c>
      <c r="D359" s="309" t="inlineStr"/>
      <c r="E359" s="309" t="inlineStr"/>
      <c r="F359" s="309" t="inlineStr"/>
      <c r="G359" s="309" t="inlineStr"/>
      <c r="H359" s="309" t="inlineStr"/>
    </row>
    <row r="360">
      <c r="A360" s="621" t="n">
        <v>358</v>
      </c>
      <c r="B360" s="309" t="n">
        <v>7.867061061462476</v>
      </c>
      <c r="C360" s="309" t="n">
        <v>7.867061061462476</v>
      </c>
      <c r="D360" s="309" t="inlineStr"/>
      <c r="E360" s="309" t="inlineStr"/>
      <c r="F360" s="309" t="inlineStr"/>
      <c r="G360" s="309" t="inlineStr"/>
      <c r="H360" s="309" t="inlineStr"/>
    </row>
    <row r="361">
      <c r="A361" s="621" t="n">
        <v>359</v>
      </c>
      <c r="B361" s="309" t="n">
        <v>9.087781044293957</v>
      </c>
      <c r="C361" s="309" t="n">
        <v>9.087781044293957</v>
      </c>
      <c r="D361" s="309" t="inlineStr"/>
      <c r="E361" s="309" t="inlineStr"/>
      <c r="F361" s="309" t="inlineStr"/>
      <c r="G361" s="309" t="inlineStr"/>
      <c r="H361" s="309" t="inlineStr"/>
    </row>
    <row r="362">
      <c r="A362" s="621" t="n">
        <v>360</v>
      </c>
      <c r="B362" s="309" t="n">
        <v>7.868078146226134</v>
      </c>
      <c r="C362" s="309" t="n">
        <v>7.868078146226134</v>
      </c>
      <c r="D362" s="309" t="inlineStr"/>
      <c r="E362" s="309" t="inlineStr"/>
      <c r="F362" s="309" t="inlineStr"/>
      <c r="G362" s="309" t="inlineStr"/>
      <c r="H362" s="309" t="inlineStr"/>
    </row>
    <row r="363">
      <c r="A363" s="621" t="n">
        <v>361</v>
      </c>
      <c r="B363" s="309" t="n">
        <v>7.510806801070256</v>
      </c>
      <c r="C363" s="309" t="n">
        <v>7.510806801070256</v>
      </c>
      <c r="D363" s="309" t="inlineStr"/>
      <c r="E363" s="309" t="inlineStr"/>
      <c r="F363" s="309" t="inlineStr"/>
      <c r="G363" s="309" t="inlineStr"/>
      <c r="H363" s="309" t="inlineStr"/>
    </row>
    <row r="364">
      <c r="A364" s="621" t="n">
        <v>362</v>
      </c>
      <c r="B364" s="309" t="n">
        <v>1.544569166328241</v>
      </c>
      <c r="C364" s="309" t="n">
        <v>1.544569166328241</v>
      </c>
      <c r="D364" s="309" t="inlineStr"/>
      <c r="E364" s="309" t="inlineStr"/>
      <c r="F364" s="309" t="inlineStr"/>
      <c r="G364" s="309" t="inlineStr"/>
      <c r="H364" s="309" t="inlineStr"/>
    </row>
    <row r="365">
      <c r="A365" s="621" t="n">
        <v>363</v>
      </c>
      <c r="B365" s="309" t="n">
        <v>1.9448360395961</v>
      </c>
      <c r="C365" s="309" t="n">
        <v>1.9448360395961</v>
      </c>
      <c r="D365" s="309" t="inlineStr"/>
      <c r="E365" s="309" t="inlineStr"/>
      <c r="F365" s="309" t="inlineStr"/>
      <c r="G365" s="309" t="inlineStr"/>
      <c r="H365" s="309" t="inlineStr"/>
    </row>
    <row r="366">
      <c r="A366" s="621" t="n">
        <v>364</v>
      </c>
      <c r="B366" s="309" t="n">
        <v>4.296246057971644</v>
      </c>
      <c r="C366" s="309" t="n">
        <v>4.296246057971644</v>
      </c>
      <c r="D366" s="309" t="inlineStr"/>
      <c r="E366" s="309" t="inlineStr"/>
      <c r="F366" s="309" t="inlineStr"/>
      <c r="G366" s="309" t="inlineStr"/>
      <c r="H366" s="309" t="inlineStr"/>
    </row>
    <row r="367">
      <c r="A367" s="621" t="n">
        <v>365</v>
      </c>
      <c r="B367" s="309" t="n">
        <v>6.802078972244026</v>
      </c>
      <c r="C367" s="309" t="n">
        <v>6.802078972244026</v>
      </c>
      <c r="D367" s="309" t="inlineStr"/>
      <c r="E367" s="309" t="inlineStr"/>
      <c r="F367" s="309" t="inlineStr"/>
      <c r="G367" s="309" t="inlineStr"/>
      <c r="H367" s="309" t="inlineStr"/>
    </row>
    <row r="368">
      <c r="A368" s="621" t="n">
        <v>366</v>
      </c>
      <c r="B368" s="309" t="n">
        <v>7.2</v>
      </c>
      <c r="C368" s="309" t="n">
        <v>7.2</v>
      </c>
      <c r="D368" s="309" t="inlineStr"/>
      <c r="E368" s="309" t="inlineStr"/>
      <c r="F368" s="309" t="inlineStr"/>
      <c r="G368" s="309" t="inlineStr"/>
      <c r="H368" s="309" t="inlineStr"/>
    </row>
    <row r="369">
      <c r="A369" s="621" t="n">
        <v>367</v>
      </c>
      <c r="B369" s="309" t="n">
        <v>6.478689581731052</v>
      </c>
      <c r="C369" s="309" t="n">
        <v>6.478689581731052</v>
      </c>
      <c r="D369" s="309" t="inlineStr"/>
      <c r="E369" s="309" t="inlineStr"/>
      <c r="F369" s="309" t="inlineStr"/>
      <c r="G369" s="309" t="inlineStr"/>
      <c r="H369" s="309" t="inlineStr"/>
    </row>
    <row r="370">
      <c r="A370" s="621" t="n">
        <v>368</v>
      </c>
      <c r="B370" s="309" t="n">
        <v>6.200811868832036</v>
      </c>
      <c r="C370" s="309" t="n">
        <v>6.200811868832036</v>
      </c>
      <c r="D370" s="309" t="inlineStr"/>
      <c r="E370" s="309" t="inlineStr"/>
      <c r="F370" s="309" t="inlineStr"/>
      <c r="G370" s="309" t="inlineStr"/>
      <c r="H370" s="309" t="inlineStr"/>
    </row>
    <row r="371">
      <c r="A371" s="621" t="n">
        <v>369</v>
      </c>
      <c r="B371" s="309" t="n">
        <v>1.716289544914267</v>
      </c>
      <c r="C371" s="309" t="n">
        <v>1.716289544914267</v>
      </c>
      <c r="D371" s="309" t="inlineStr"/>
      <c r="E371" s="309" t="inlineStr"/>
      <c r="F371" s="309" t="inlineStr"/>
      <c r="G371" s="309" t="inlineStr"/>
      <c r="H371" s="309" t="inlineStr"/>
    </row>
    <row r="372">
      <c r="A372" s="621" t="n">
        <v>370</v>
      </c>
      <c r="B372" s="309" t="n">
        <v>2.295865029826407</v>
      </c>
      <c r="C372" s="309" t="n">
        <v>2.295865029826407</v>
      </c>
      <c r="D372" s="309" t="inlineStr"/>
      <c r="E372" s="309" t="inlineStr"/>
      <c r="F372" s="309" t="inlineStr"/>
      <c r="G372" s="309" t="inlineStr"/>
      <c r="H372" s="309" t="inlineStr"/>
    </row>
    <row r="373">
      <c r="A373" s="621" t="n">
        <v>371</v>
      </c>
      <c r="B373" s="309" t="n">
        <v>4.080531681986967</v>
      </c>
      <c r="C373" s="309" t="n">
        <v>4.080531681986967</v>
      </c>
      <c r="D373" s="309" t="inlineStr"/>
      <c r="E373" s="309" t="inlineStr"/>
      <c r="F373" s="309" t="inlineStr"/>
      <c r="G373" s="309" t="inlineStr"/>
      <c r="H373" s="309" t="inlineStr"/>
    </row>
    <row r="374">
      <c r="A374" s="621" t="n">
        <v>372</v>
      </c>
      <c r="B374" s="309" t="n">
        <v>3.911413301508236</v>
      </c>
      <c r="C374" s="309" t="n">
        <v>3.911413301508236</v>
      </c>
      <c r="D374" s="309" t="inlineStr"/>
      <c r="E374" s="309" t="inlineStr"/>
      <c r="F374" s="309" t="inlineStr"/>
      <c r="G374" s="309" t="inlineStr"/>
      <c r="H374" s="309" t="inlineStr"/>
    </row>
    <row r="375">
      <c r="A375" s="621" t="n">
        <v>373</v>
      </c>
      <c r="B375" s="309" t="n">
        <v>4.42898273927794</v>
      </c>
      <c r="C375" s="309" t="n">
        <v>4.42898273927794</v>
      </c>
      <c r="D375" s="309" t="inlineStr"/>
      <c r="E375" s="309" t="inlineStr"/>
      <c r="F375" s="309" t="inlineStr"/>
      <c r="G375" s="309" t="inlineStr"/>
      <c r="H375" s="309" t="inlineStr"/>
    </row>
    <row r="376">
      <c r="A376" s="621" t="n">
        <v>374</v>
      </c>
      <c r="B376" s="309" t="n">
        <v>5.128997833364401</v>
      </c>
      <c r="C376" s="309" t="n">
        <v>5.128997833364401</v>
      </c>
      <c r="D376" s="309" t="inlineStr"/>
      <c r="E376" s="309" t="inlineStr"/>
      <c r="F376" s="309" t="inlineStr"/>
      <c r="G376" s="309" t="inlineStr"/>
      <c r="H376" s="309" t="inlineStr"/>
    </row>
    <row r="377">
      <c r="A377" s="621" t="n">
        <v>375</v>
      </c>
      <c r="B377" s="309" t="n">
        <v>5.128997833364401</v>
      </c>
      <c r="C377" s="309" t="n">
        <v>5.128997833364401</v>
      </c>
      <c r="D377" s="309" t="inlineStr"/>
      <c r="E377" s="309" t="inlineStr"/>
      <c r="F377" s="309" t="inlineStr"/>
      <c r="G377" s="309" t="inlineStr"/>
      <c r="H377" s="309" t="inlineStr"/>
    </row>
    <row r="378">
      <c r="A378" s="621" t="n">
        <v>376</v>
      </c>
      <c r="B378" s="309" t="n">
        <v>1.845079828853786</v>
      </c>
      <c r="C378" s="309" t="n">
        <v>1.845079828853786</v>
      </c>
      <c r="D378" s="309" t="inlineStr"/>
      <c r="E378" s="309" t="inlineStr"/>
      <c r="F378" s="309" t="inlineStr"/>
      <c r="G378" s="309" t="inlineStr"/>
      <c r="H378" s="309" t="inlineStr"/>
    </row>
    <row r="379">
      <c r="A379" s="621" t="n">
        <v>377</v>
      </c>
      <c r="B379" s="309" t="n">
        <v>2.910165762729445</v>
      </c>
      <c r="C379" s="309" t="n">
        <v>2.910165762729445</v>
      </c>
      <c r="D379" s="309" t="inlineStr"/>
      <c r="E379" s="309" t="inlineStr"/>
      <c r="F379" s="309" t="inlineStr"/>
      <c r="G379" s="309" t="inlineStr"/>
      <c r="H379" s="309" t="inlineStr"/>
    </row>
    <row r="380">
      <c r="A380" s="621" t="n">
        <v>378</v>
      </c>
      <c r="B380" s="309" t="n">
        <v>4.080531681986967</v>
      </c>
      <c r="C380" s="309" t="n">
        <v>4.080531681986967</v>
      </c>
      <c r="D380" s="309" t="inlineStr"/>
      <c r="E380" s="309" t="inlineStr"/>
      <c r="F380" s="309" t="inlineStr"/>
      <c r="G380" s="309" t="inlineStr"/>
      <c r="H380" s="309" t="inlineStr"/>
    </row>
    <row r="381">
      <c r="A381" s="621" t="n">
        <v>379</v>
      </c>
      <c r="B381" s="309" t="n">
        <v>2.947858077929639</v>
      </c>
      <c r="C381" s="309" t="n">
        <v>2.947858077929639</v>
      </c>
      <c r="D381" s="309" t="inlineStr"/>
      <c r="E381" s="309" t="inlineStr"/>
      <c r="F381" s="309" t="inlineStr"/>
      <c r="G381" s="309" t="inlineStr"/>
      <c r="H381" s="309" t="inlineStr"/>
    </row>
    <row r="382">
      <c r="A382" s="621" t="n">
        <v>380</v>
      </c>
      <c r="B382" s="309" t="n">
        <v>2.95778327453604</v>
      </c>
      <c r="C382" s="309" t="n">
        <v>2.95778327453604</v>
      </c>
      <c r="D382" s="309" t="inlineStr"/>
      <c r="E382" s="309" t="inlineStr"/>
      <c r="F382" s="309" t="inlineStr"/>
      <c r="G382" s="309" t="inlineStr"/>
      <c r="H382" s="309" t="inlineStr"/>
    </row>
    <row r="383">
      <c r="A383" s="621" t="n">
        <v>381</v>
      </c>
      <c r="B383" s="309" t="n">
        <v>3.541125188227163</v>
      </c>
      <c r="C383" s="309" t="n">
        <v>3.541125188227163</v>
      </c>
      <c r="D383" s="309" t="inlineStr"/>
      <c r="E383" s="309" t="inlineStr"/>
      <c r="F383" s="309" t="inlineStr"/>
      <c r="G383" s="309" t="inlineStr"/>
      <c r="H383" s="309" t="inlineStr"/>
    </row>
    <row r="384">
      <c r="A384" s="621" t="n">
        <v>382</v>
      </c>
      <c r="B384" s="309" t="n">
        <v>3.104460210814423</v>
      </c>
      <c r="C384" s="309" t="n">
        <v>3.104460210814423</v>
      </c>
      <c r="D384" s="309" t="inlineStr"/>
      <c r="E384" s="309" t="inlineStr"/>
      <c r="F384" s="309" t="inlineStr"/>
      <c r="G384" s="309" t="inlineStr"/>
      <c r="H384" s="309" t="inlineStr"/>
    </row>
    <row r="385">
      <c r="A385" s="621" t="n">
        <v>383</v>
      </c>
      <c r="B385" s="309" t="n">
        <v>8.300000000000001</v>
      </c>
      <c r="C385" s="309" t="n">
        <v>8.300000000000001</v>
      </c>
      <c r="D385" s="309" t="inlineStr"/>
      <c r="E385" s="309" t="inlineStr"/>
      <c r="F385" s="309" t="inlineStr"/>
      <c r="G385" s="309" t="inlineStr"/>
      <c r="H385" s="309" t="inlineStr"/>
    </row>
    <row r="386">
      <c r="A386" s="621" t="n">
        <v>384</v>
      </c>
      <c r="B386" s="309" t="n">
        <v>6.9</v>
      </c>
      <c r="C386" s="309" t="n">
        <v>6.9</v>
      </c>
      <c r="D386" s="309" t="inlineStr"/>
      <c r="E386" s="309" t="inlineStr"/>
      <c r="F386" s="309" t="inlineStr"/>
      <c r="G386" s="309" t="inlineStr"/>
      <c r="H386" s="309" t="inlineStr"/>
    </row>
    <row r="387">
      <c r="A387" s="621" t="n">
        <v>385</v>
      </c>
      <c r="B387" s="309" t="n">
        <v>7.4</v>
      </c>
      <c r="C387" s="309" t="n">
        <v>7.4</v>
      </c>
      <c r="D387" s="309" t="inlineStr"/>
      <c r="E387" s="309" t="inlineStr"/>
      <c r="F387" s="309" t="inlineStr"/>
      <c r="G387" s="309" t="inlineStr"/>
      <c r="H387" s="309" t="inlineStr"/>
    </row>
    <row r="388">
      <c r="A388" s="621" t="n">
        <v>386</v>
      </c>
      <c r="B388" s="309" t="n">
        <v>7.4</v>
      </c>
      <c r="C388" s="309" t="n">
        <v>7.4</v>
      </c>
      <c r="D388" s="309" t="inlineStr"/>
      <c r="E388" s="309" t="inlineStr"/>
      <c r="F388" s="309" t="inlineStr"/>
      <c r="G388" s="309" t="inlineStr"/>
      <c r="H388" s="309" t="inlineStr"/>
    </row>
    <row r="389">
      <c r="A389" s="621" t="n">
        <v>387</v>
      </c>
      <c r="B389" s="309" t="n">
        <v>4.9</v>
      </c>
      <c r="C389" s="309" t="n">
        <v>4.9</v>
      </c>
      <c r="D389" s="309" t="inlineStr"/>
      <c r="E389" s="309" t="inlineStr"/>
      <c r="F389" s="309" t="inlineStr"/>
      <c r="G389" s="309" t="inlineStr"/>
      <c r="H389" s="309" t="inlineStr"/>
    </row>
    <row r="390">
      <c r="A390" s="621" t="n">
        <v>388</v>
      </c>
      <c r="B390" s="309" t="n">
        <v>6.3</v>
      </c>
      <c r="C390" s="309" t="n">
        <v>6.3</v>
      </c>
      <c r="D390" s="309" t="inlineStr"/>
      <c r="E390" s="309" t="inlineStr"/>
      <c r="F390" s="309" t="inlineStr"/>
      <c r="G390" s="309" t="inlineStr"/>
      <c r="H390" s="309" t="inlineStr"/>
    </row>
    <row r="391">
      <c r="A391" s="621" t="n">
        <v>389</v>
      </c>
      <c r="B391" s="309" t="n">
        <v>8.6</v>
      </c>
      <c r="C391" s="309" t="n">
        <v>8.6</v>
      </c>
      <c r="D391" s="309" t="inlineStr"/>
      <c r="E391" s="309" t="inlineStr"/>
      <c r="F391" s="309" t="inlineStr"/>
      <c r="G391" s="309" t="inlineStr"/>
      <c r="H391" s="309" t="inlineStr"/>
    </row>
    <row r="392">
      <c r="A392" s="621" t="n">
        <v>390</v>
      </c>
      <c r="B392" s="309" t="n">
        <v>8</v>
      </c>
      <c r="C392" s="309" t="n">
        <v>8</v>
      </c>
      <c r="D392" s="309" t="inlineStr"/>
      <c r="E392" s="309" t="inlineStr"/>
      <c r="F392" s="309" t="inlineStr"/>
      <c r="G392" s="309" t="inlineStr"/>
      <c r="H392" s="309" t="inlineStr"/>
    </row>
    <row r="393">
      <c r="A393" s="621" t="n">
        <v>391</v>
      </c>
      <c r="B393" s="309" t="n">
        <v>5.1</v>
      </c>
      <c r="C393" s="309" t="n">
        <v>5.1</v>
      </c>
      <c r="D393" s="309" t="inlineStr"/>
      <c r="E393" s="309" t="inlineStr"/>
      <c r="F393" s="309" t="inlineStr"/>
      <c r="G393" s="309" t="inlineStr"/>
      <c r="H393" s="309" t="inlineStr"/>
    </row>
    <row r="394">
      <c r="A394" s="621" t="n">
        <v>392</v>
      </c>
      <c r="B394" s="309" t="n">
        <v>8.6</v>
      </c>
      <c r="C394" s="309" t="n">
        <v>8.6</v>
      </c>
      <c r="D394" s="309" t="inlineStr"/>
      <c r="E394" s="309" t="inlineStr"/>
      <c r="F394" s="309" t="inlineStr"/>
      <c r="G394" s="309" t="inlineStr"/>
      <c r="H394" s="309" t="inlineStr"/>
    </row>
    <row r="395">
      <c r="A395" s="621" t="n">
        <v>393</v>
      </c>
      <c r="B395" s="309" t="n">
        <v>7.7</v>
      </c>
      <c r="C395" s="309" t="n">
        <v>7.7</v>
      </c>
      <c r="D395" s="309" t="inlineStr"/>
      <c r="E395" s="309" t="inlineStr"/>
      <c r="F395" s="309" t="inlineStr"/>
      <c r="G395" s="309" t="inlineStr"/>
      <c r="H395" s="309" t="inlineStr"/>
    </row>
    <row r="396">
      <c r="A396" s="621" t="n">
        <v>394</v>
      </c>
      <c r="B396" s="309" t="n">
        <v>6.6</v>
      </c>
      <c r="C396" s="309" t="n">
        <v>6.6</v>
      </c>
      <c r="D396" s="309" t="inlineStr"/>
      <c r="E396" s="309" t="inlineStr"/>
      <c r="F396" s="309" t="inlineStr"/>
      <c r="G396" s="309" t="inlineStr"/>
      <c r="H396" s="309" t="inlineStr"/>
    </row>
    <row r="397">
      <c r="A397" s="621" t="n">
        <v>395</v>
      </c>
      <c r="B397" s="309" t="n">
        <v>8</v>
      </c>
      <c r="C397" s="309" t="n">
        <v>8</v>
      </c>
      <c r="D397" s="309" t="inlineStr"/>
      <c r="E397" s="309" t="inlineStr"/>
      <c r="F397" s="309" t="inlineStr"/>
      <c r="G397" s="309" t="inlineStr"/>
      <c r="H397" s="309" t="inlineStr"/>
    </row>
    <row r="398">
      <c r="A398" s="621" t="n">
        <v>396</v>
      </c>
      <c r="B398" s="309" t="n">
        <v>6.6</v>
      </c>
      <c r="C398" s="309" t="n">
        <v>6.6</v>
      </c>
      <c r="D398" s="309" t="inlineStr"/>
      <c r="E398" s="309" t="inlineStr"/>
      <c r="F398" s="309" t="inlineStr"/>
      <c r="G398" s="309" t="inlineStr"/>
      <c r="H398" s="309" t="inlineStr"/>
    </row>
    <row r="399">
      <c r="A399" s="621" t="n">
        <v>397</v>
      </c>
      <c r="B399" s="309" t="n">
        <v>6.9</v>
      </c>
      <c r="C399" s="309" t="n">
        <v>6.9</v>
      </c>
      <c r="D399" s="309" t="inlineStr"/>
      <c r="E399" s="309" t="inlineStr"/>
      <c r="F399" s="309" t="inlineStr"/>
      <c r="G399" s="309" t="inlineStr"/>
      <c r="H399" s="309" t="inlineStr"/>
    </row>
    <row r="400">
      <c r="A400" s="621" t="n">
        <v>398</v>
      </c>
      <c r="B400" s="309" t="n">
        <v>8</v>
      </c>
      <c r="C400" s="309" t="n">
        <v>8</v>
      </c>
      <c r="D400" s="309" t="inlineStr"/>
      <c r="E400" s="309" t="inlineStr"/>
      <c r="F400" s="309" t="inlineStr"/>
      <c r="G400" s="309" t="inlineStr"/>
      <c r="H400" s="309" t="inlineStr"/>
    </row>
    <row r="401">
      <c r="A401" s="621" t="n">
        <v>399</v>
      </c>
      <c r="B401" s="309" t="n">
        <v>7.7</v>
      </c>
      <c r="C401" s="309" t="n">
        <v>7.7</v>
      </c>
      <c r="D401" s="309" t="inlineStr"/>
      <c r="E401" s="309" t="inlineStr"/>
      <c r="F401" s="309" t="inlineStr"/>
      <c r="G401" s="309" t="inlineStr"/>
      <c r="H401" s="309" t="inlineStr"/>
    </row>
    <row r="402">
      <c r="A402" s="621" t="n">
        <v>400</v>
      </c>
      <c r="B402" s="309" t="n">
        <v>5.1</v>
      </c>
      <c r="C402" s="309" t="n">
        <v>5.1</v>
      </c>
      <c r="D402" s="309" t="inlineStr"/>
      <c r="E402" s="309" t="inlineStr"/>
      <c r="F402" s="309" t="inlineStr"/>
      <c r="G402" s="309" t="inlineStr"/>
      <c r="H402" s="309" t="inlineStr"/>
    </row>
    <row r="403">
      <c r="A403" s="621" t="n">
        <v>401</v>
      </c>
      <c r="B403" s="309" t="n">
        <v>9.699999999999999</v>
      </c>
      <c r="C403" s="309" t="n">
        <v>9.699999999999999</v>
      </c>
      <c r="D403" s="309" t="inlineStr"/>
      <c r="E403" s="309" t="inlineStr"/>
      <c r="F403" s="309" t="inlineStr"/>
      <c r="G403" s="309" t="inlineStr"/>
      <c r="H403" s="309" t="inlineStr"/>
    </row>
    <row r="404">
      <c r="A404" s="621" t="n">
        <v>402</v>
      </c>
      <c r="B404" s="309" t="n">
        <v>5.4</v>
      </c>
      <c r="C404" s="309" t="n">
        <v>5.4</v>
      </c>
      <c r="D404" s="309" t="inlineStr"/>
      <c r="E404" s="309" t="inlineStr"/>
      <c r="F404" s="309" t="inlineStr"/>
      <c r="G404" s="309" t="inlineStr"/>
      <c r="H404" s="309" t="inlineStr"/>
    </row>
    <row r="405">
      <c r="A405" s="621" t="n">
        <v>403</v>
      </c>
      <c r="B405" s="309" t="n">
        <v>7.4</v>
      </c>
      <c r="C405" s="309" t="n">
        <v>7.4</v>
      </c>
      <c r="D405" s="309" t="inlineStr"/>
      <c r="E405" s="309" t="inlineStr"/>
      <c r="F405" s="309" t="inlineStr"/>
      <c r="G405" s="309" t="inlineStr"/>
      <c r="H405" s="309" t="inlineStr"/>
    </row>
    <row r="406">
      <c r="A406" s="621" t="n">
        <v>404</v>
      </c>
      <c r="B406" s="309" t="n">
        <v>7.4</v>
      </c>
      <c r="C406" s="309" t="n">
        <v>7.4</v>
      </c>
      <c r="D406" s="309" t="inlineStr"/>
      <c r="E406" s="309" t="inlineStr"/>
      <c r="F406" s="309" t="inlineStr"/>
      <c r="G406" s="309" t="inlineStr"/>
      <c r="H406" s="309" t="inlineStr"/>
    </row>
    <row r="407">
      <c r="A407" s="621" t="n">
        <v>405</v>
      </c>
      <c r="B407" s="309" t="n">
        <v>6</v>
      </c>
      <c r="C407" s="309" t="n">
        <v>6</v>
      </c>
      <c r="D407" s="309" t="inlineStr"/>
      <c r="E407" s="309" t="inlineStr"/>
      <c r="F407" s="309" t="inlineStr"/>
      <c r="G407" s="309" t="inlineStr"/>
      <c r="H407" s="309" t="inlineStr"/>
    </row>
    <row r="408">
      <c r="A408" s="621" t="n">
        <v>406</v>
      </c>
      <c r="B408" s="309" t="n">
        <v>4.9</v>
      </c>
      <c r="C408" s="309" t="n">
        <v>4.9</v>
      </c>
      <c r="D408" s="309" t="inlineStr"/>
      <c r="E408" s="309" t="inlineStr"/>
      <c r="F408" s="309" t="inlineStr"/>
      <c r="G408" s="309" t="inlineStr"/>
      <c r="H408" s="309" t="inlineStr"/>
    </row>
    <row r="409">
      <c r="A409" s="621" t="n">
        <v>407</v>
      </c>
      <c r="B409" s="309" t="n">
        <v>6.2</v>
      </c>
      <c r="C409" s="309" t="n">
        <v>6.2</v>
      </c>
      <c r="D409" s="309" t="inlineStr"/>
      <c r="E409" s="309" t="inlineStr"/>
      <c r="F409" s="309" t="inlineStr"/>
      <c r="G409" s="309" t="inlineStr"/>
      <c r="H409" s="309" t="inlineStr"/>
    </row>
    <row r="410">
      <c r="A410" s="621" t="n">
        <v>408</v>
      </c>
      <c r="B410" s="309" t="n">
        <v>3</v>
      </c>
      <c r="C410" s="309" t="n">
        <v>3</v>
      </c>
      <c r="D410" s="309" t="inlineStr"/>
      <c r="E410" s="309" t="inlineStr"/>
      <c r="F410" s="309" t="inlineStr"/>
      <c r="G410" s="309" t="inlineStr"/>
      <c r="H410" s="309" t="inlineStr"/>
    </row>
    <row r="411">
      <c r="A411" s="621" t="n">
        <v>409</v>
      </c>
      <c r="B411" s="309" t="n">
        <v>1.5</v>
      </c>
      <c r="C411" s="309" t="n">
        <v>1.5</v>
      </c>
      <c r="D411" s="309" t="inlineStr"/>
      <c r="E411" s="309" t="inlineStr"/>
      <c r="F411" s="309" t="inlineStr"/>
      <c r="G411" s="309" t="inlineStr"/>
      <c r="H411" s="309" t="inlineStr"/>
    </row>
    <row r="412">
      <c r="A412" s="621" t="n">
        <v>410</v>
      </c>
      <c r="B412" s="309" t="n">
        <v>8.199999999999999</v>
      </c>
      <c r="C412" s="309" t="n">
        <v>8.199999999999999</v>
      </c>
      <c r="D412" s="309" t="inlineStr"/>
      <c r="E412" s="309" t="inlineStr"/>
      <c r="F412" s="309" t="inlineStr"/>
      <c r="G412" s="309" t="inlineStr"/>
      <c r="H412" s="309" t="inlineStr"/>
    </row>
    <row r="413">
      <c r="A413" s="621" t="n">
        <v>411</v>
      </c>
      <c r="B413" s="309" t="n">
        <v>5.6</v>
      </c>
      <c r="C413" s="309" t="n">
        <v>5.6</v>
      </c>
      <c r="D413" s="309" t="inlineStr"/>
      <c r="E413" s="309" t="inlineStr"/>
      <c r="F413" s="309" t="inlineStr"/>
      <c r="G413" s="309" t="inlineStr"/>
      <c r="H413" s="309" t="inlineStr"/>
    </row>
    <row r="414">
      <c r="A414" s="621" t="n">
        <v>412</v>
      </c>
      <c r="B414" s="309" t="n">
        <v>2.4</v>
      </c>
      <c r="C414" s="309" t="n">
        <v>2.4</v>
      </c>
      <c r="D414" s="309" t="inlineStr"/>
      <c r="E414" s="309" t="inlineStr"/>
      <c r="F414" s="309" t="inlineStr"/>
      <c r="G414" s="309" t="inlineStr"/>
      <c r="H414" s="309" t="inlineStr"/>
    </row>
    <row r="415">
      <c r="A415" s="621" t="n">
        <v>413</v>
      </c>
      <c r="B415" s="309" t="inlineStr"/>
      <c r="C415" s="309" t="inlineStr"/>
      <c r="D415" s="309" t="inlineStr"/>
      <c r="E415" s="309" t="inlineStr"/>
      <c r="F415" s="309" t="inlineStr"/>
      <c r="G415" s="309" t="inlineStr"/>
      <c r="H415" s="309" t="inlineStr"/>
    </row>
    <row r="416">
      <c r="A416" s="621" t="n">
        <v>414</v>
      </c>
      <c r="B416" s="309" t="inlineStr"/>
      <c r="C416" s="309" t="inlineStr"/>
      <c r="D416" s="309" t="inlineStr"/>
      <c r="E416" s="309" t="inlineStr"/>
      <c r="F416" s="309" t="inlineStr"/>
      <c r="G416" s="309" t="inlineStr"/>
      <c r="H416" s="309" t="inlineStr"/>
    </row>
    <row r="417">
      <c r="A417" s="621" t="n">
        <v>415</v>
      </c>
      <c r="B417" s="309" t="inlineStr"/>
      <c r="C417" s="309" t="inlineStr"/>
      <c r="D417" s="309" t="inlineStr"/>
      <c r="E417" s="309" t="inlineStr"/>
      <c r="F417" s="309" t="inlineStr"/>
      <c r="G417" s="309" t="inlineStr"/>
      <c r="H417" s="309" t="inlineStr"/>
    </row>
    <row r="418">
      <c r="A418" s="621" t="n">
        <v>416</v>
      </c>
      <c r="B418" s="309" t="inlineStr"/>
      <c r="C418" s="309" t="inlineStr"/>
      <c r="D418" s="309" t="inlineStr"/>
      <c r="E418" s="309" t="inlineStr"/>
      <c r="F418" s="309" t="inlineStr"/>
      <c r="G418" s="309" t="inlineStr"/>
      <c r="H418" s="309" t="inlineStr"/>
    </row>
    <row r="419">
      <c r="A419" s="621" t="n">
        <v>417</v>
      </c>
      <c r="B419" s="309" t="inlineStr"/>
      <c r="C419" s="309" t="inlineStr"/>
      <c r="D419" s="309" t="inlineStr"/>
      <c r="E419" s="309" t="inlineStr"/>
      <c r="F419" s="309" t="inlineStr"/>
      <c r="G419" s="309" t="inlineStr"/>
      <c r="H419" s="309" t="inlineStr"/>
    </row>
    <row r="420">
      <c r="A420" s="621" t="n">
        <v>418</v>
      </c>
      <c r="B420" s="309" t="inlineStr"/>
      <c r="C420" s="309" t="inlineStr"/>
      <c r="D420" s="309" t="inlineStr"/>
      <c r="E420" s="309" t="inlineStr"/>
      <c r="F420" s="309" t="inlineStr"/>
      <c r="G420" s="309" t="inlineStr"/>
      <c r="H420" s="309" t="inlineStr"/>
    </row>
    <row r="421">
      <c r="A421" s="621" t="n">
        <v>419</v>
      </c>
      <c r="B421" s="309" t="inlineStr"/>
      <c r="C421" s="309" t="inlineStr"/>
      <c r="D421" s="309" t="inlineStr"/>
      <c r="E421" s="309" t="inlineStr"/>
      <c r="F421" s="309" t="inlineStr"/>
      <c r="G421" s="309" t="inlineStr"/>
      <c r="H421" s="309" t="inlineStr"/>
    </row>
    <row r="422">
      <c r="A422" s="621" t="n">
        <v>420</v>
      </c>
      <c r="B422" s="309" t="inlineStr"/>
      <c r="C422" s="309" t="inlineStr"/>
      <c r="D422" s="309" t="inlineStr"/>
      <c r="E422" s="309" t="inlineStr"/>
      <c r="F422" s="309" t="inlineStr"/>
      <c r="G422" s="309" t="inlineStr"/>
      <c r="H422" s="309" t="inlineStr"/>
    </row>
    <row r="423">
      <c r="A423" s="621" t="n">
        <v>421</v>
      </c>
      <c r="B423" s="309" t="n">
        <v>2.6</v>
      </c>
      <c r="C423" s="309" t="n">
        <v>2.6</v>
      </c>
      <c r="D423" s="309" t="inlineStr"/>
      <c r="E423" s="309" t="inlineStr"/>
      <c r="F423" s="309" t="inlineStr"/>
      <c r="G423" s="309" t="inlineStr"/>
      <c r="H423" s="309" t="inlineStr"/>
    </row>
    <row r="424">
      <c r="A424" s="621" t="n">
        <v>422</v>
      </c>
      <c r="B424" s="309" t="n">
        <v>4.4</v>
      </c>
      <c r="C424" s="309" t="n">
        <v>4.4</v>
      </c>
      <c r="D424" s="309" t="inlineStr"/>
      <c r="E424" s="309" t="inlineStr"/>
      <c r="F424" s="309" t="inlineStr"/>
      <c r="G424" s="309" t="inlineStr"/>
      <c r="H424" s="309" t="inlineStr"/>
    </row>
    <row r="425">
      <c r="A425" s="621" t="n">
        <v>423</v>
      </c>
      <c r="B425" s="309" t="n">
        <v>13.7</v>
      </c>
      <c r="C425" s="309" t="n">
        <v>13.7</v>
      </c>
      <c r="D425" s="309" t="inlineStr"/>
      <c r="E425" s="309" t="inlineStr"/>
      <c r="F425" s="309" t="inlineStr"/>
      <c r="G425" s="309" t="inlineStr"/>
      <c r="H425" s="309" t="inlineStr"/>
    </row>
    <row r="426">
      <c r="A426" s="621" t="n">
        <v>424</v>
      </c>
      <c r="B426" s="309" t="n">
        <v>6.8</v>
      </c>
      <c r="C426" s="309" t="n">
        <v>6.8</v>
      </c>
      <c r="D426" s="309" t="inlineStr"/>
      <c r="E426" s="309" t="inlineStr"/>
      <c r="F426" s="309" t="inlineStr"/>
      <c r="G426" s="309" t="inlineStr"/>
      <c r="H426" s="309" t="inlineStr"/>
    </row>
    <row r="427">
      <c r="A427" s="621" t="n">
        <v>425</v>
      </c>
      <c r="B427" s="309" t="n">
        <v>5.5</v>
      </c>
      <c r="C427" s="309" t="n">
        <v>5.5</v>
      </c>
      <c r="D427" s="309" t="inlineStr"/>
      <c r="E427" s="309" t="inlineStr"/>
      <c r="F427" s="309" t="inlineStr"/>
      <c r="G427" s="309" t="inlineStr"/>
      <c r="H427" s="309" t="inlineStr"/>
    </row>
    <row r="428">
      <c r="A428" s="621" t="n">
        <v>426</v>
      </c>
      <c r="B428" s="309" t="n">
        <v>3.9</v>
      </c>
      <c r="C428" s="309" t="n">
        <v>3.9</v>
      </c>
      <c r="D428" s="309" t="inlineStr"/>
      <c r="E428" s="309" t="inlineStr"/>
      <c r="F428" s="309" t="inlineStr"/>
      <c r="G428" s="309" t="inlineStr"/>
      <c r="H428" s="309" t="inlineStr"/>
    </row>
    <row r="429">
      <c r="A429" s="621" t="n">
        <v>427</v>
      </c>
      <c r="B429" s="309" t="n">
        <v>4.9</v>
      </c>
      <c r="C429" s="309" t="n">
        <v>4.9</v>
      </c>
      <c r="D429" s="309" t="inlineStr"/>
      <c r="E429" s="309" t="inlineStr"/>
      <c r="F429" s="309" t="inlineStr"/>
      <c r="G429" s="309" t="inlineStr"/>
      <c r="H429" s="309" t="inlineStr"/>
    </row>
    <row r="430">
      <c r="A430" s="621" t="n">
        <v>428</v>
      </c>
      <c r="B430" s="309" t="n">
        <v>7.9</v>
      </c>
      <c r="C430" s="309" t="n">
        <v>7.9</v>
      </c>
      <c r="D430" s="309" t="inlineStr"/>
      <c r="E430" s="309" t="inlineStr"/>
      <c r="F430" s="309" t="inlineStr"/>
      <c r="G430" s="309" t="inlineStr"/>
      <c r="H430" s="309" t="inlineStr"/>
    </row>
    <row r="431">
      <c r="A431" s="621" t="n">
        <v>429</v>
      </c>
      <c r="B431" s="309" t="n">
        <v>7.1</v>
      </c>
      <c r="C431" s="309" t="n">
        <v>7.1</v>
      </c>
      <c r="D431" s="309" t="inlineStr"/>
      <c r="E431" s="309" t="inlineStr"/>
      <c r="F431" s="309" t="inlineStr"/>
      <c r="G431" s="309" t="inlineStr"/>
      <c r="H431" s="309" t="inlineStr"/>
    </row>
    <row r="432">
      <c r="A432" s="621" t="n">
        <v>430</v>
      </c>
      <c r="B432" s="309" t="n">
        <v>5.9</v>
      </c>
      <c r="C432" s="309" t="n">
        <v>5.9</v>
      </c>
      <c r="D432" s="309" t="inlineStr"/>
      <c r="E432" s="309" t="inlineStr"/>
      <c r="F432" s="309" t="inlineStr"/>
      <c r="G432" s="309" t="inlineStr"/>
      <c r="H432" s="309" t="inlineStr"/>
    </row>
    <row r="433">
      <c r="A433" s="621" t="n">
        <v>431</v>
      </c>
      <c r="B433" s="309" t="n">
        <v>5.5</v>
      </c>
      <c r="C433" s="309" t="n">
        <v>5.5</v>
      </c>
      <c r="D433" s="309" t="inlineStr"/>
      <c r="E433" s="309" t="inlineStr"/>
      <c r="F433" s="309" t="inlineStr"/>
      <c r="G433" s="309" t="inlineStr"/>
      <c r="H433" s="309" t="inlineStr"/>
    </row>
    <row r="434">
      <c r="A434" s="621" t="n">
        <v>432</v>
      </c>
      <c r="B434" s="309" t="n">
        <v>5.3</v>
      </c>
      <c r="C434" s="309" t="n">
        <v>5.3</v>
      </c>
      <c r="D434" s="309" t="inlineStr"/>
      <c r="E434" s="309" t="inlineStr"/>
      <c r="F434" s="309" t="inlineStr"/>
      <c r="G434" s="309" t="inlineStr"/>
      <c r="H434" s="309" t="inlineStr"/>
    </row>
    <row r="435">
      <c r="A435" s="621" t="n">
        <v>433</v>
      </c>
      <c r="B435" s="309" t="n">
        <v>9.9</v>
      </c>
      <c r="C435" s="309" t="n">
        <v>9.9</v>
      </c>
      <c r="D435" s="309" t="inlineStr"/>
      <c r="E435" s="309" t="inlineStr"/>
      <c r="F435" s="309" t="inlineStr"/>
      <c r="G435" s="309" t="inlineStr"/>
      <c r="H435" s="309" t="inlineStr"/>
    </row>
    <row r="436">
      <c r="A436" s="621" t="n">
        <v>434</v>
      </c>
      <c r="B436" s="309" t="n">
        <v>11.1</v>
      </c>
      <c r="C436" s="309" t="n">
        <v>11.1</v>
      </c>
      <c r="D436" s="309" t="inlineStr"/>
      <c r="E436" s="309" t="inlineStr"/>
      <c r="F436" s="309" t="inlineStr"/>
      <c r="G436" s="309" t="inlineStr"/>
      <c r="H436" s="309" t="inlineStr"/>
    </row>
    <row r="437">
      <c r="A437" s="621" t="n">
        <v>435</v>
      </c>
      <c r="B437" s="309" t="n">
        <v>10.1</v>
      </c>
      <c r="C437" s="309" t="n">
        <v>10.1</v>
      </c>
      <c r="D437" s="309" t="inlineStr"/>
      <c r="E437" s="309" t="inlineStr"/>
      <c r="F437" s="309" t="inlineStr"/>
      <c r="G437" s="309" t="inlineStr"/>
      <c r="H437" s="309" t="inlineStr"/>
    </row>
    <row r="438">
      <c r="A438" s="621" t="n">
        <v>436</v>
      </c>
      <c r="B438" s="309" t="n">
        <v>6.1</v>
      </c>
      <c r="C438" s="309" t="n">
        <v>6.1</v>
      </c>
      <c r="D438" s="309" t="inlineStr"/>
      <c r="E438" s="309" t="inlineStr"/>
      <c r="F438" s="309" t="inlineStr"/>
      <c r="G438" s="309" t="inlineStr"/>
      <c r="H438" s="309" t="inlineStr"/>
    </row>
    <row r="439">
      <c r="A439" s="621" t="n">
        <v>437</v>
      </c>
      <c r="B439" s="309" t="n">
        <v>3.2</v>
      </c>
      <c r="C439" s="309" t="n">
        <v>3.2</v>
      </c>
      <c r="D439" s="309" t="inlineStr"/>
      <c r="E439" s="309" t="inlineStr"/>
      <c r="F439" s="309" t="inlineStr"/>
      <c r="G439" s="309" t="inlineStr"/>
      <c r="H439" s="309" t="inlineStr"/>
    </row>
    <row r="440">
      <c r="A440" s="621" t="n">
        <v>438</v>
      </c>
      <c r="B440" s="309" t="n">
        <v>4.2</v>
      </c>
      <c r="C440" s="309" t="n">
        <v>4.2</v>
      </c>
      <c r="D440" s="309" t="inlineStr"/>
      <c r="E440" s="309" t="inlineStr"/>
      <c r="F440" s="309" t="inlineStr"/>
      <c r="G440" s="309" t="inlineStr"/>
      <c r="H440" s="309" t="inlineStr"/>
    </row>
    <row r="441">
      <c r="A441" s="621" t="n">
        <v>439</v>
      </c>
      <c r="B441" s="309" t="n">
        <v>4.8</v>
      </c>
      <c r="C441" s="309" t="n">
        <v>4.8</v>
      </c>
      <c r="D441" s="309" t="inlineStr"/>
      <c r="E441" s="309" t="inlineStr"/>
      <c r="F441" s="309" t="inlineStr"/>
      <c r="G441" s="309" t="inlineStr"/>
      <c r="H441" s="309" t="inlineStr"/>
    </row>
    <row r="442">
      <c r="A442" s="621" t="n">
        <v>440</v>
      </c>
      <c r="B442" s="309" t="n">
        <v>6.8</v>
      </c>
      <c r="C442" s="309" t="n">
        <v>6.8</v>
      </c>
      <c r="D442" s="309" t="inlineStr"/>
      <c r="E442" s="309" t="inlineStr"/>
      <c r="F442" s="309" t="inlineStr"/>
      <c r="G442" s="309" t="inlineStr"/>
      <c r="H442" s="309" t="inlineStr"/>
    </row>
    <row r="443">
      <c r="A443" s="621" t="n">
        <v>441</v>
      </c>
      <c r="B443" s="309" t="n">
        <v>8.1</v>
      </c>
      <c r="C443" s="309" t="n">
        <v>8.1</v>
      </c>
      <c r="D443" s="309" t="inlineStr"/>
      <c r="E443" s="309" t="inlineStr"/>
      <c r="F443" s="309" t="inlineStr"/>
      <c r="G443" s="309" t="inlineStr"/>
      <c r="H443" s="309" t="inlineStr"/>
    </row>
    <row r="444">
      <c r="A444" s="621" t="n">
        <v>442</v>
      </c>
      <c r="B444" s="309" t="n">
        <v>11.1</v>
      </c>
      <c r="C444" s="309" t="n">
        <v>11.1</v>
      </c>
      <c r="D444" s="309" t="inlineStr"/>
      <c r="E444" s="309" t="inlineStr"/>
      <c r="F444" s="309" t="inlineStr"/>
      <c r="G444" s="309" t="inlineStr"/>
      <c r="H444" s="309" t="inlineStr"/>
    </row>
    <row r="445">
      <c r="A445" s="621" t="n">
        <v>443</v>
      </c>
      <c r="B445" s="309" t="n">
        <v>12.7</v>
      </c>
      <c r="C445" s="309" t="n">
        <v>12.7</v>
      </c>
      <c r="D445" s="309" t="inlineStr"/>
      <c r="E445" s="309" t="inlineStr"/>
      <c r="F445" s="309" t="inlineStr"/>
      <c r="G445" s="309" t="inlineStr"/>
      <c r="H445" s="309" t="inlineStr"/>
    </row>
    <row r="446">
      <c r="A446" s="621" t="n">
        <v>444</v>
      </c>
      <c r="B446" s="309" t="n">
        <v>14.4</v>
      </c>
      <c r="C446" s="309" t="n">
        <v>14.4</v>
      </c>
      <c r="D446" s="309" t="inlineStr"/>
      <c r="E446" s="309" t="inlineStr"/>
      <c r="F446" s="309" t="inlineStr"/>
      <c r="G446" s="309" t="inlineStr"/>
      <c r="H446" s="309" t="inlineStr"/>
    </row>
    <row r="447">
      <c r="A447" s="621" t="n">
        <v>445</v>
      </c>
      <c r="B447" s="309" t="n">
        <v>15.5</v>
      </c>
      <c r="C447" s="309" t="n">
        <v>15.5</v>
      </c>
      <c r="D447" s="309" t="inlineStr"/>
      <c r="E447" s="309" t="inlineStr"/>
      <c r="F447" s="309" t="inlineStr"/>
      <c r="G447" s="309" t="inlineStr"/>
      <c r="H447" s="309" t="inlineStr"/>
    </row>
    <row r="448">
      <c r="A448" s="621" t="n">
        <v>446</v>
      </c>
      <c r="B448" s="309" t="n">
        <v>19.9</v>
      </c>
      <c r="C448" s="309" t="n">
        <v>19.9</v>
      </c>
      <c r="D448" s="309" t="inlineStr"/>
      <c r="E448" s="309" t="inlineStr"/>
      <c r="F448" s="309" t="inlineStr"/>
      <c r="G448" s="309" t="inlineStr"/>
      <c r="H448" s="309" t="inlineStr"/>
    </row>
    <row r="449">
      <c r="A449" s="621" t="n">
        <v>447</v>
      </c>
      <c r="B449" s="309" t="n">
        <v>15</v>
      </c>
      <c r="C449" s="309" t="n">
        <v>15</v>
      </c>
      <c r="D449" s="309" t="inlineStr"/>
      <c r="E449" s="309" t="inlineStr"/>
      <c r="F449" s="309" t="inlineStr"/>
      <c r="G449" s="309" t="inlineStr"/>
      <c r="H449" s="309" t="inlineStr"/>
    </row>
    <row r="450">
      <c r="A450" s="621" t="n">
        <v>448</v>
      </c>
      <c r="B450" s="309" t="n">
        <v>5.2</v>
      </c>
      <c r="C450" s="309" t="n">
        <v>5.2</v>
      </c>
      <c r="D450" s="309" t="inlineStr"/>
      <c r="E450" s="309" t="inlineStr"/>
      <c r="F450" s="309" t="inlineStr"/>
      <c r="G450" s="309" t="inlineStr"/>
      <c r="H450" s="309" t="inlineStr"/>
    </row>
    <row r="451">
      <c r="A451" s="621" t="n">
        <v>449</v>
      </c>
      <c r="B451" s="309" t="n">
        <v>6.075559794327416</v>
      </c>
      <c r="C451" s="309" t="n">
        <v>6.075559794327416</v>
      </c>
      <c r="D451" s="309" t="inlineStr"/>
      <c r="E451" s="309" t="inlineStr"/>
      <c r="F451" s="309" t="inlineStr"/>
      <c r="G451" s="309" t="inlineStr"/>
      <c r="H451" s="309" t="inlineStr"/>
    </row>
    <row r="452">
      <c r="A452" s="621" t="n">
        <v>450</v>
      </c>
      <c r="B452" s="309" t="n">
        <v>9.5</v>
      </c>
      <c r="C452" s="309" t="n">
        <v>9.5</v>
      </c>
      <c r="D452" s="309" t="inlineStr"/>
      <c r="E452" s="309" t="inlineStr"/>
      <c r="F452" s="309" t="inlineStr"/>
      <c r="G452" s="309" t="inlineStr"/>
      <c r="H452" s="309" t="inlineStr"/>
    </row>
    <row r="453">
      <c r="A453" s="621" t="n">
        <v>451</v>
      </c>
      <c r="B453" s="309" t="n">
        <v>7</v>
      </c>
      <c r="C453" s="309" t="n">
        <v>7</v>
      </c>
      <c r="D453" s="309" t="inlineStr"/>
      <c r="E453" s="309" t="inlineStr"/>
      <c r="F453" s="309" t="inlineStr"/>
      <c r="G453" s="309" t="inlineStr"/>
      <c r="H453" s="309" t="inlineStr"/>
    </row>
    <row r="454">
      <c r="A454" s="621" t="n">
        <v>452</v>
      </c>
      <c r="B454" s="309" t="n">
        <v>12.5</v>
      </c>
      <c r="C454" s="309" t="n">
        <v>12.5</v>
      </c>
      <c r="D454" s="309" t="inlineStr"/>
      <c r="E454" s="309" t="inlineStr"/>
      <c r="F454" s="309" t="inlineStr"/>
      <c r="G454" s="309" t="inlineStr"/>
      <c r="H454" s="309" t="inlineStr"/>
    </row>
    <row r="455">
      <c r="A455" s="621" t="n">
        <v>453</v>
      </c>
      <c r="B455" s="309" t="n">
        <v>6.2</v>
      </c>
      <c r="C455" s="309" t="n">
        <v>6.2</v>
      </c>
      <c r="D455" s="309" t="inlineStr"/>
      <c r="E455" s="309" t="inlineStr"/>
      <c r="F455" s="309" t="inlineStr"/>
      <c r="G455" s="309" t="inlineStr"/>
      <c r="H455" s="309" t="inlineStr"/>
    </row>
    <row r="456">
      <c r="A456" s="621" t="n">
        <v>454</v>
      </c>
      <c r="B456" s="309" t="n">
        <v>10.4</v>
      </c>
      <c r="C456" s="309" t="n">
        <v>10.4</v>
      </c>
      <c r="D456" s="309" t="inlineStr"/>
      <c r="E456" s="309" t="inlineStr"/>
      <c r="F456" s="309" t="inlineStr"/>
      <c r="G456" s="309" t="inlineStr"/>
      <c r="H456" s="309" t="inlineStr"/>
    </row>
    <row r="457">
      <c r="A457" s="621" t="n">
        <v>455</v>
      </c>
      <c r="B457" s="309" t="n">
        <v>9.9</v>
      </c>
      <c r="C457" s="309" t="n">
        <v>9.9</v>
      </c>
      <c r="D457" s="309" t="inlineStr"/>
      <c r="E457" s="309" t="inlineStr"/>
      <c r="F457" s="309" t="inlineStr"/>
      <c r="G457" s="309" t="inlineStr"/>
      <c r="H457" s="309" t="inlineStr"/>
    </row>
    <row r="458">
      <c r="A458" s="621" t="n">
        <v>456</v>
      </c>
      <c r="B458" s="309" t="n">
        <v>2.1</v>
      </c>
      <c r="C458" s="309" t="n">
        <v>2.1</v>
      </c>
      <c r="D458" s="309" t="inlineStr"/>
      <c r="E458" s="309" t="inlineStr"/>
      <c r="F458" s="309" t="inlineStr"/>
      <c r="G458" s="309" t="inlineStr"/>
      <c r="H458" s="309" t="inlineStr"/>
    </row>
    <row r="459">
      <c r="A459" s="621" t="n">
        <v>457</v>
      </c>
      <c r="B459" s="309" t="n">
        <v>2.5</v>
      </c>
      <c r="C459" s="309" t="n">
        <v>2.5</v>
      </c>
      <c r="D459" s="309" t="inlineStr"/>
      <c r="E459" s="309" t="inlineStr"/>
      <c r="F459" s="309" t="inlineStr"/>
      <c r="G459" s="309" t="inlineStr"/>
      <c r="H459" s="309" t="inlineStr"/>
    </row>
    <row r="460">
      <c r="A460" s="621" t="n">
        <v>458</v>
      </c>
      <c r="B460" s="309" t="n">
        <v>2.7</v>
      </c>
      <c r="C460" s="309" t="n">
        <v>2.7</v>
      </c>
      <c r="D460" s="309" t="inlineStr"/>
      <c r="E460" s="309" t="inlineStr"/>
      <c r="F460" s="309" t="inlineStr"/>
      <c r="G460" s="309" t="inlineStr"/>
      <c r="H460" s="309" t="inlineStr"/>
    </row>
    <row r="461">
      <c r="A461" s="621" t="n">
        <v>459</v>
      </c>
      <c r="B461" s="309" t="n">
        <v>4.9</v>
      </c>
      <c r="C461" s="309" t="n">
        <v>4.9</v>
      </c>
      <c r="D461" s="309" t="inlineStr"/>
      <c r="E461" s="309" t="inlineStr"/>
      <c r="F461" s="309" t="inlineStr"/>
      <c r="G461" s="309" t="inlineStr"/>
      <c r="H461" s="309" t="inlineStr"/>
    </row>
    <row r="462">
      <c r="A462" s="621" t="n">
        <v>460</v>
      </c>
      <c r="B462" s="309" t="n">
        <v>6.6</v>
      </c>
      <c r="C462" s="309" t="n">
        <v>6.6</v>
      </c>
      <c r="D462" s="309" t="inlineStr"/>
      <c r="E462" s="309" t="inlineStr"/>
      <c r="F462" s="309" t="inlineStr"/>
      <c r="G462" s="309" t="inlineStr"/>
      <c r="H462" s="309" t="inlineStr"/>
    </row>
    <row r="463">
      <c r="A463" s="621" t="n">
        <v>461</v>
      </c>
      <c r="B463" s="309" t="n">
        <v>8.800000000000001</v>
      </c>
      <c r="C463" s="309" t="n">
        <v>8.800000000000001</v>
      </c>
      <c r="D463" s="309" t="inlineStr"/>
      <c r="E463" s="309" t="inlineStr"/>
      <c r="F463" s="309" t="inlineStr"/>
      <c r="G463" s="309" t="inlineStr"/>
      <c r="H463" s="309" t="inlineStr"/>
    </row>
    <row r="464">
      <c r="A464" s="621" t="n">
        <v>462</v>
      </c>
      <c r="B464" s="309" t="n">
        <v>10.3</v>
      </c>
      <c r="C464" s="309" t="n">
        <v>10.3</v>
      </c>
      <c r="D464" s="309" t="inlineStr"/>
      <c r="E464" s="309" t="inlineStr"/>
      <c r="F464" s="309" t="inlineStr"/>
      <c r="G464" s="309" t="inlineStr"/>
      <c r="H464" s="309" t="inlineStr"/>
    </row>
    <row r="465">
      <c r="A465" s="621" t="n">
        <v>463</v>
      </c>
      <c r="B465" s="309" t="n">
        <v>9.9</v>
      </c>
      <c r="C465" s="309" t="n">
        <v>9.9</v>
      </c>
      <c r="D465" s="309" t="inlineStr"/>
      <c r="E465" s="309" t="inlineStr"/>
      <c r="F465" s="309" t="inlineStr"/>
      <c r="G465" s="309" t="inlineStr"/>
      <c r="H465" s="309" t="inlineStr"/>
    </row>
    <row r="466">
      <c r="A466" s="621" t="n">
        <v>464</v>
      </c>
      <c r="B466" s="309" t="n">
        <v>2.2</v>
      </c>
      <c r="C466" s="309" t="n">
        <v>2.2</v>
      </c>
      <c r="D466" s="309" t="inlineStr"/>
      <c r="E466" s="309" t="inlineStr"/>
      <c r="F466" s="309" t="inlineStr"/>
      <c r="G466" s="309" t="inlineStr"/>
      <c r="H466" s="309" t="inlineStr"/>
    </row>
    <row r="467">
      <c r="A467" s="621" t="n">
        <v>465</v>
      </c>
      <c r="B467" s="309" t="n">
        <v>13.6</v>
      </c>
      <c r="C467" s="309" t="n">
        <v>13.6</v>
      </c>
      <c r="D467" s="309" t="inlineStr"/>
      <c r="E467" s="309" t="inlineStr"/>
      <c r="F467" s="309" t="inlineStr"/>
      <c r="G467" s="309" t="inlineStr"/>
      <c r="H467" s="309" t="inlineStr"/>
    </row>
    <row r="468">
      <c r="A468" s="621" t="n">
        <v>466</v>
      </c>
      <c r="B468" s="309" t="n">
        <v>10.6</v>
      </c>
      <c r="C468" s="309" t="n">
        <v>10.6</v>
      </c>
      <c r="D468" s="309" t="inlineStr"/>
      <c r="E468" s="309" t="inlineStr"/>
      <c r="F468" s="309" t="inlineStr"/>
      <c r="G468" s="309" t="inlineStr"/>
      <c r="H468" s="309" t="inlineStr"/>
    </row>
    <row r="469">
      <c r="A469" s="621" t="n">
        <v>467</v>
      </c>
      <c r="B469" s="309" t="n">
        <v>8.9</v>
      </c>
      <c r="C469" s="309" t="n">
        <v>8.9</v>
      </c>
      <c r="D469" s="309" t="inlineStr"/>
      <c r="E469" s="309" t="inlineStr"/>
      <c r="F469" s="309" t="inlineStr"/>
      <c r="G469" s="309" t="inlineStr"/>
      <c r="H469" s="309" t="inlineStr"/>
    </row>
    <row r="470">
      <c r="A470" s="621" t="n">
        <v>468</v>
      </c>
      <c r="B470" s="309" t="n">
        <v>11.2</v>
      </c>
      <c r="C470" s="309" t="n">
        <v>11.2</v>
      </c>
      <c r="D470" s="309" t="inlineStr"/>
      <c r="E470" s="309" t="inlineStr"/>
      <c r="F470" s="309" t="inlineStr"/>
      <c r="G470" s="309" t="inlineStr"/>
      <c r="H470" s="309" t="inlineStr"/>
    </row>
    <row r="471">
      <c r="A471" s="621" t="n">
        <v>469</v>
      </c>
      <c r="B471" s="309" t="n">
        <v>10.4</v>
      </c>
      <c r="C471" s="309" t="n">
        <v>10.4</v>
      </c>
      <c r="D471" s="309" t="inlineStr"/>
      <c r="E471" s="309" t="inlineStr"/>
      <c r="F471" s="309" t="inlineStr"/>
      <c r="G471" s="309" t="inlineStr"/>
      <c r="H471" s="309" t="inlineStr"/>
    </row>
    <row r="472">
      <c r="A472" s="621" t="n">
        <v>470</v>
      </c>
      <c r="B472" s="309" t="n">
        <v>9.9</v>
      </c>
      <c r="C472" s="309" t="n">
        <v>9.9</v>
      </c>
      <c r="D472" s="309" t="inlineStr"/>
      <c r="E472" s="309" t="inlineStr"/>
      <c r="F472" s="309" t="inlineStr"/>
      <c r="G472" s="309" t="inlineStr"/>
      <c r="H472" s="309" t="inlineStr"/>
    </row>
    <row r="473">
      <c r="A473" s="621" t="n">
        <v>471</v>
      </c>
      <c r="B473" s="309" t="n">
        <v>8.5</v>
      </c>
      <c r="C473" s="309" t="n">
        <v>8.5</v>
      </c>
      <c r="D473" s="309" t="inlineStr"/>
      <c r="E473" s="309" t="inlineStr"/>
      <c r="F473" s="309" t="inlineStr"/>
      <c r="G473" s="309" t="inlineStr"/>
      <c r="H473" s="309" t="inlineStr"/>
    </row>
    <row r="474">
      <c r="A474" s="621" t="n">
        <v>472</v>
      </c>
      <c r="B474" s="309" t="n">
        <v>13.2</v>
      </c>
      <c r="C474" s="309" t="n">
        <v>13.2</v>
      </c>
      <c r="D474" s="309" t="inlineStr"/>
      <c r="E474" s="309" t="inlineStr"/>
      <c r="F474" s="309" t="inlineStr"/>
      <c r="G474" s="309" t="inlineStr"/>
      <c r="H474" s="309" t="inlineStr"/>
    </row>
    <row r="475">
      <c r="A475" s="621" t="n">
        <v>473</v>
      </c>
      <c r="B475" s="309" t="n">
        <v>0.97</v>
      </c>
      <c r="C475" s="309" t="n">
        <v>0.97</v>
      </c>
      <c r="D475" s="309" t="inlineStr"/>
      <c r="E475" s="309" t="inlineStr"/>
      <c r="F475" s="309" t="inlineStr"/>
      <c r="G475" s="309" t="inlineStr"/>
      <c r="H475" s="309" t="inlineStr"/>
    </row>
    <row r="476">
      <c r="A476" s="621" t="n">
        <v>474</v>
      </c>
      <c r="B476" s="309" t="n">
        <v>3.86</v>
      </c>
      <c r="C476" s="309" t="n">
        <v>3.86</v>
      </c>
      <c r="D476" s="309" t="inlineStr"/>
      <c r="E476" s="309" t="inlineStr"/>
      <c r="F476" s="309" t="inlineStr"/>
      <c r="G476" s="309" t="inlineStr"/>
      <c r="H476" s="309" t="inlineStr"/>
    </row>
    <row r="477">
      <c r="A477" s="621" t="n">
        <v>475</v>
      </c>
      <c r="B477" s="309" t="n">
        <v>4.8</v>
      </c>
      <c r="C477" s="309" t="n">
        <v>4.8</v>
      </c>
      <c r="D477" s="309" t="inlineStr"/>
      <c r="E477" s="309" t="inlineStr"/>
      <c r="F477" s="309" t="inlineStr"/>
      <c r="G477" s="309" t="inlineStr"/>
      <c r="H477" s="309" t="inlineStr"/>
    </row>
    <row r="478">
      <c r="A478" s="621" t="n">
        <v>476</v>
      </c>
      <c r="B478" s="309" t="n">
        <v>7.1</v>
      </c>
      <c r="C478" s="309" t="n">
        <v>7.1</v>
      </c>
      <c r="D478" s="309" t="inlineStr"/>
      <c r="E478" s="309" t="inlineStr"/>
      <c r="F478" s="309" t="inlineStr"/>
      <c r="G478" s="309" t="inlineStr"/>
      <c r="H478" s="309" t="inlineStr"/>
    </row>
    <row r="479">
      <c r="A479" s="621" t="n">
        <v>477</v>
      </c>
      <c r="B479" s="309" t="n">
        <v>13.5</v>
      </c>
      <c r="C479" s="309" t="n">
        <v>13.5</v>
      </c>
      <c r="D479" s="309" t="inlineStr"/>
      <c r="E479" s="309" t="inlineStr"/>
      <c r="F479" s="309" t="inlineStr"/>
      <c r="G479" s="309" t="inlineStr"/>
      <c r="H479" s="309" t="inlineStr"/>
    </row>
    <row r="480">
      <c r="A480" s="621" t="n">
        <v>478</v>
      </c>
      <c r="B480" s="309" t="n">
        <v>12.1</v>
      </c>
      <c r="C480" s="309" t="n">
        <v>12.1</v>
      </c>
      <c r="D480" s="309" t="inlineStr"/>
      <c r="E480" s="309" t="inlineStr"/>
      <c r="F480" s="309" t="inlineStr"/>
      <c r="G480" s="309" t="inlineStr"/>
      <c r="H480" s="309" t="inlineStr"/>
    </row>
    <row r="481">
      <c r="A481" s="621" t="n">
        <v>479</v>
      </c>
      <c r="B481" s="309" t="n">
        <v>19.9</v>
      </c>
      <c r="C481" s="309" t="n">
        <v>19.9</v>
      </c>
      <c r="D481" s="309" t="inlineStr"/>
      <c r="E481" s="309" t="inlineStr"/>
      <c r="F481" s="309" t="inlineStr"/>
      <c r="G481" s="309" t="inlineStr"/>
      <c r="H481" s="309" t="inlineStr"/>
    </row>
    <row r="482">
      <c r="A482" s="621" t="n">
        <v>480</v>
      </c>
      <c r="B482" s="309" t="n">
        <v>3</v>
      </c>
      <c r="C482" s="309" t="n">
        <v>3</v>
      </c>
      <c r="D482" s="309" t="inlineStr"/>
      <c r="E482" s="309" t="inlineStr"/>
      <c r="F482" s="309" t="inlineStr"/>
      <c r="G482" s="309" t="inlineStr"/>
      <c r="H482" s="309" t="inlineStr"/>
    </row>
    <row r="483">
      <c r="A483" s="621" t="n">
        <v>481</v>
      </c>
      <c r="B483" s="309" t="n">
        <v>11.1</v>
      </c>
      <c r="C483" s="309" t="n">
        <v>11.1</v>
      </c>
      <c r="D483" s="309" t="inlineStr"/>
      <c r="E483" s="309" t="inlineStr"/>
      <c r="F483" s="309" t="inlineStr"/>
      <c r="G483" s="309" t="inlineStr"/>
      <c r="H483" s="309" t="inlineStr"/>
    </row>
    <row r="484">
      <c r="A484" s="621" t="n">
        <v>482</v>
      </c>
      <c r="B484" s="309" t="n">
        <v>12.1</v>
      </c>
      <c r="C484" s="309" t="n">
        <v>12.1</v>
      </c>
      <c r="D484" s="309" t="inlineStr"/>
      <c r="E484" s="309" t="inlineStr"/>
      <c r="F484" s="309" t="inlineStr"/>
      <c r="G484" s="309" t="inlineStr"/>
      <c r="H484" s="309" t="inlineStr"/>
    </row>
    <row r="485">
      <c r="A485" s="621" t="n">
        <v>483</v>
      </c>
      <c r="B485" s="309" t="n">
        <v>4.3</v>
      </c>
      <c r="C485" s="309" t="n">
        <v>4.3</v>
      </c>
      <c r="D485" s="309" t="inlineStr"/>
      <c r="E485" s="309" t="inlineStr"/>
      <c r="F485" s="309" t="inlineStr"/>
      <c r="G485" s="309" t="inlineStr"/>
      <c r="H485" s="309" t="inlineStr"/>
    </row>
    <row r="486">
      <c r="A486" s="621" t="n">
        <v>484</v>
      </c>
      <c r="B486" s="309" t="n">
        <v>7.2</v>
      </c>
      <c r="C486" s="309" t="n">
        <v>7.2</v>
      </c>
      <c r="D486" s="309" t="inlineStr"/>
      <c r="E486" s="309" t="inlineStr"/>
      <c r="F486" s="309" t="inlineStr"/>
      <c r="G486" s="309" t="inlineStr"/>
      <c r="H486" s="309" t="inlineStr"/>
    </row>
    <row r="487">
      <c r="A487" s="621" t="n">
        <v>485</v>
      </c>
      <c r="B487" s="309" t="n">
        <v>8.1</v>
      </c>
      <c r="C487" s="309" t="n">
        <v>8.1</v>
      </c>
      <c r="D487" s="309" t="inlineStr"/>
      <c r="E487" s="309" t="inlineStr"/>
      <c r="F487" s="309" t="inlineStr"/>
      <c r="G487" s="309" t="inlineStr"/>
      <c r="H487" s="309" t="inlineStr"/>
    </row>
    <row r="488">
      <c r="A488" s="621" t="n">
        <v>486</v>
      </c>
      <c r="B488" s="309" t="n">
        <v>8.6</v>
      </c>
      <c r="C488" s="309" t="n">
        <v>8.6</v>
      </c>
      <c r="D488" s="309" t="inlineStr"/>
      <c r="E488" s="309" t="inlineStr"/>
      <c r="F488" s="309" t="inlineStr"/>
      <c r="G488" s="309" t="inlineStr"/>
      <c r="H488" s="309" t="inlineStr"/>
    </row>
    <row r="489">
      <c r="A489" s="621" t="n">
        <v>487</v>
      </c>
      <c r="B489" s="309" t="n">
        <v>10.4</v>
      </c>
      <c r="C489" s="309" t="n">
        <v>10.4</v>
      </c>
      <c r="D489" s="309" t="inlineStr"/>
      <c r="E489" s="309" t="inlineStr"/>
      <c r="F489" s="309" t="inlineStr"/>
      <c r="G489" s="309" t="inlineStr"/>
      <c r="H489" s="309" t="inlineStr"/>
    </row>
    <row r="490">
      <c r="A490" s="621" t="n">
        <v>488</v>
      </c>
      <c r="B490" s="309" t="n">
        <v>2.5</v>
      </c>
      <c r="C490" s="309" t="n">
        <v>2.5</v>
      </c>
      <c r="D490" s="309" t="inlineStr"/>
      <c r="E490" s="309" t="inlineStr"/>
      <c r="F490" s="309" t="inlineStr"/>
      <c r="G490" s="309" t="inlineStr"/>
      <c r="H490" s="309" t="inlineStr"/>
    </row>
    <row r="491">
      <c r="A491" s="621" t="n">
        <v>489</v>
      </c>
      <c r="B491" s="309" t="n">
        <v>4</v>
      </c>
      <c r="C491" s="309" t="n">
        <v>4</v>
      </c>
      <c r="D491" s="309" t="inlineStr"/>
      <c r="E491" s="309" t="inlineStr"/>
      <c r="F491" s="309" t="inlineStr"/>
      <c r="G491" s="309" t="inlineStr"/>
      <c r="H491" s="309" t="inlineStr"/>
    </row>
    <row r="492">
      <c r="A492" s="621" t="n">
        <v>490</v>
      </c>
      <c r="B492" s="309" t="n">
        <v>4.6</v>
      </c>
      <c r="C492" s="309" t="n">
        <v>4.6</v>
      </c>
      <c r="D492" s="309" t="inlineStr"/>
      <c r="E492" s="309" t="inlineStr"/>
      <c r="F492" s="309" t="inlineStr"/>
      <c r="G492" s="309" t="inlineStr"/>
      <c r="H492" s="309" t="inlineStr"/>
    </row>
    <row r="493">
      <c r="A493" s="621" t="n">
        <v>491</v>
      </c>
      <c r="B493" s="309" t="n">
        <v>6.9</v>
      </c>
      <c r="C493" s="309" t="n">
        <v>6.9</v>
      </c>
      <c r="D493" s="309" t="inlineStr"/>
      <c r="E493" s="309" t="inlineStr"/>
      <c r="F493" s="309" t="inlineStr"/>
      <c r="G493" s="309" t="inlineStr"/>
      <c r="H493" s="309" t="inlineStr"/>
    </row>
    <row r="494">
      <c r="A494" s="621" t="n">
        <v>492</v>
      </c>
      <c r="B494" s="309" t="n">
        <v>7.8</v>
      </c>
      <c r="C494" s="309" t="n">
        <v>7.8</v>
      </c>
      <c r="D494" s="309" t="inlineStr"/>
      <c r="E494" s="309" t="inlineStr"/>
      <c r="F494" s="309" t="inlineStr"/>
      <c r="G494" s="309" t="inlineStr"/>
      <c r="H494" s="309" t="inlineStr"/>
    </row>
    <row r="495">
      <c r="A495" s="621" t="n">
        <v>493</v>
      </c>
      <c r="B495" s="309" t="n">
        <v>1</v>
      </c>
      <c r="C495" s="309" t="n">
        <v>1</v>
      </c>
      <c r="D495" s="309" t="inlineStr"/>
      <c r="E495" s="309" t="inlineStr"/>
      <c r="F495" s="309" t="inlineStr"/>
      <c r="G495" s="309" t="inlineStr"/>
      <c r="H495" s="309" t="inlineStr"/>
    </row>
    <row r="496">
      <c r="A496" s="621" t="n">
        <v>494</v>
      </c>
      <c r="B496" s="309" t="n">
        <v>6</v>
      </c>
      <c r="C496" s="309" t="n">
        <v>6</v>
      </c>
      <c r="D496" s="309" t="inlineStr"/>
      <c r="E496" s="309" t="inlineStr"/>
      <c r="F496" s="309" t="inlineStr"/>
      <c r="G496" s="309" t="inlineStr"/>
      <c r="H496" s="309" t="inlineStr"/>
    </row>
    <row r="497">
      <c r="A497" s="621" t="n">
        <v>495</v>
      </c>
      <c r="B497" s="309" t="n">
        <v>2.1</v>
      </c>
      <c r="C497" s="309" t="n">
        <v>2.1</v>
      </c>
      <c r="D497" s="309" t="inlineStr"/>
      <c r="E497" s="309" t="inlineStr"/>
      <c r="F497" s="309" t="inlineStr"/>
      <c r="G497" s="309" t="inlineStr"/>
      <c r="H497" s="309" t="inlineStr"/>
    </row>
    <row r="498">
      <c r="A498" s="621" t="n">
        <v>496</v>
      </c>
      <c r="B498" s="309" t="n">
        <v>2.6</v>
      </c>
      <c r="C498" s="309" t="n">
        <v>2.6</v>
      </c>
      <c r="D498" s="309" t="inlineStr"/>
      <c r="E498" s="309" t="inlineStr"/>
      <c r="F498" s="309" t="inlineStr"/>
      <c r="G498" s="309" t="inlineStr"/>
      <c r="H498" s="309" t="inlineStr"/>
    </row>
    <row r="499">
      <c r="A499" s="621" t="n">
        <v>497</v>
      </c>
      <c r="B499" s="309" t="n">
        <v>2.8</v>
      </c>
      <c r="C499" s="309" t="n">
        <v>2.8</v>
      </c>
      <c r="D499" s="309" t="inlineStr"/>
      <c r="E499" s="309" t="inlineStr"/>
      <c r="F499" s="309" t="inlineStr"/>
      <c r="G499" s="309" t="inlineStr"/>
      <c r="H499" s="309" t="inlineStr"/>
    </row>
    <row r="500">
      <c r="A500" s="621" t="n">
        <v>498</v>
      </c>
      <c r="B500" s="309" t="n">
        <v>3.7</v>
      </c>
      <c r="C500" s="309" t="n">
        <v>3.7</v>
      </c>
      <c r="D500" s="309" t="inlineStr"/>
      <c r="E500" s="309" t="inlineStr"/>
      <c r="F500" s="309" t="inlineStr"/>
      <c r="G500" s="309" t="inlineStr"/>
      <c r="H500" s="309" t="inlineStr"/>
    </row>
    <row r="501">
      <c r="A501" s="621" t="n">
        <v>499</v>
      </c>
      <c r="B501" s="309" t="n">
        <v>4.3</v>
      </c>
      <c r="C501" s="309" t="n">
        <v>4.3</v>
      </c>
      <c r="D501" s="309" t="inlineStr"/>
      <c r="E501" s="309" t="inlineStr"/>
      <c r="F501" s="309" t="inlineStr"/>
      <c r="G501" s="309" t="inlineStr"/>
      <c r="H501" s="309" t="inlineStr"/>
    </row>
    <row r="502">
      <c r="A502" s="621" t="n">
        <v>500</v>
      </c>
      <c r="B502" s="309" t="n">
        <v>4.6</v>
      </c>
      <c r="C502" s="309" t="n">
        <v>4.6</v>
      </c>
      <c r="D502" s="309" t="inlineStr"/>
      <c r="E502" s="309" t="inlineStr"/>
      <c r="F502" s="309" t="inlineStr"/>
      <c r="G502" s="309" t="inlineStr"/>
      <c r="H502" s="309" t="inlineStr"/>
    </row>
    <row r="503">
      <c r="A503" s="621" t="n">
        <v>501</v>
      </c>
      <c r="B503" s="309" t="n">
        <v>6.1</v>
      </c>
      <c r="C503" s="309" t="n">
        <v>6.1</v>
      </c>
      <c r="D503" s="309" t="inlineStr"/>
      <c r="E503" s="309" t="inlineStr"/>
      <c r="F503" s="309" t="inlineStr"/>
      <c r="G503" s="309" t="inlineStr"/>
      <c r="H503" s="309" t="inlineStr"/>
    </row>
    <row r="504">
      <c r="A504" s="621" t="n">
        <v>502</v>
      </c>
      <c r="B504" s="309" t="n">
        <v>6.9</v>
      </c>
      <c r="C504" s="309" t="n">
        <v>6.9</v>
      </c>
      <c r="D504" s="309" t="inlineStr"/>
      <c r="E504" s="309" t="inlineStr"/>
      <c r="F504" s="309" t="inlineStr"/>
      <c r="G504" s="309" t="inlineStr"/>
      <c r="H504" s="309" t="inlineStr"/>
    </row>
    <row r="505">
      <c r="A505" s="621" t="n">
        <v>503</v>
      </c>
      <c r="B505" s="309" t="n">
        <v>7.1</v>
      </c>
      <c r="C505" s="309" t="n">
        <v>7.1</v>
      </c>
      <c r="D505" s="309" t="inlineStr"/>
      <c r="E505" s="309" t="inlineStr"/>
      <c r="F505" s="309" t="inlineStr"/>
      <c r="G505" s="309" t="inlineStr"/>
      <c r="H505" s="309" t="inlineStr"/>
    </row>
    <row r="506">
      <c r="A506" s="621" t="n">
        <v>504</v>
      </c>
      <c r="B506" s="309" t="n">
        <v>5.5</v>
      </c>
      <c r="C506" s="309" t="n">
        <v>5.5</v>
      </c>
      <c r="D506" s="309" t="inlineStr"/>
      <c r="E506" s="309" t="inlineStr"/>
      <c r="F506" s="309" t="inlineStr"/>
      <c r="G506" s="309" t="inlineStr"/>
      <c r="H506" s="309" t="inlineStr"/>
    </row>
    <row r="507">
      <c r="A507" s="621" t="n">
        <v>505</v>
      </c>
      <c r="B507" s="309" t="n">
        <v>5.8</v>
      </c>
      <c r="C507" s="309" t="n">
        <v>5.8</v>
      </c>
      <c r="D507" s="309" t="inlineStr"/>
      <c r="E507" s="309" t="inlineStr"/>
      <c r="F507" s="309" t="inlineStr"/>
      <c r="G507" s="309" t="inlineStr"/>
      <c r="H507" s="309" t="inlineStr"/>
    </row>
    <row r="508">
      <c r="A508" s="621" t="n">
        <v>506</v>
      </c>
      <c r="B508" s="309" t="n">
        <v>5.6</v>
      </c>
      <c r="C508" s="309" t="n">
        <v>5.6</v>
      </c>
      <c r="D508" s="309" t="inlineStr"/>
      <c r="E508" s="309" t="inlineStr"/>
      <c r="F508" s="309" t="inlineStr"/>
      <c r="G508" s="309" t="inlineStr"/>
      <c r="H508" s="309" t="inlineStr"/>
    </row>
    <row r="509">
      <c r="A509" s="621" t="n">
        <v>507</v>
      </c>
      <c r="B509" s="309" t="n">
        <v>1.7</v>
      </c>
      <c r="C509" s="309" t="n">
        <v>1.7</v>
      </c>
      <c r="D509" s="309" t="inlineStr"/>
      <c r="E509" s="309" t="inlineStr"/>
      <c r="F509" s="309" t="inlineStr"/>
      <c r="G509" s="309" t="inlineStr"/>
      <c r="H509" s="309" t="inlineStr"/>
    </row>
    <row r="510">
      <c r="A510" s="621" t="n">
        <v>508</v>
      </c>
      <c r="B510" s="309" t="n">
        <v>2.3</v>
      </c>
      <c r="C510" s="309" t="n">
        <v>2.3</v>
      </c>
      <c r="D510" s="309" t="inlineStr"/>
      <c r="E510" s="309" t="inlineStr"/>
      <c r="F510" s="309" t="inlineStr"/>
      <c r="G510" s="309" t="inlineStr"/>
      <c r="H510" s="309" t="inlineStr"/>
    </row>
    <row r="511">
      <c r="A511" s="621" t="n">
        <v>509</v>
      </c>
      <c r="B511" s="309" t="n">
        <v>2.4</v>
      </c>
      <c r="C511" s="309" t="n">
        <v>2.4</v>
      </c>
      <c r="D511" s="309" t="inlineStr"/>
      <c r="E511" s="309" t="inlineStr"/>
      <c r="F511" s="309" t="inlineStr"/>
      <c r="G511" s="309" t="inlineStr"/>
      <c r="H511" s="309" t="inlineStr"/>
    </row>
    <row r="512">
      <c r="A512" s="621" t="n">
        <v>510</v>
      </c>
      <c r="B512" s="309" t="n">
        <v>3.4</v>
      </c>
      <c r="C512" s="309" t="n">
        <v>3.4</v>
      </c>
      <c r="D512" s="309" t="inlineStr"/>
      <c r="E512" s="309" t="inlineStr"/>
      <c r="F512" s="309" t="inlineStr"/>
      <c r="G512" s="309" t="inlineStr"/>
      <c r="H512" s="309" t="inlineStr"/>
    </row>
    <row r="513">
      <c r="A513" s="621" t="n">
        <v>511</v>
      </c>
      <c r="B513" s="309" t="n">
        <v>4.1</v>
      </c>
      <c r="C513" s="309" t="n">
        <v>4.1</v>
      </c>
      <c r="D513" s="309" t="inlineStr"/>
      <c r="E513" s="309" t="inlineStr"/>
      <c r="F513" s="309" t="inlineStr"/>
      <c r="G513" s="309" t="inlineStr"/>
      <c r="H513" s="309" t="inlineStr"/>
    </row>
    <row r="514">
      <c r="A514" s="621" t="n">
        <v>512</v>
      </c>
      <c r="B514" s="309" t="n">
        <v>4.3</v>
      </c>
      <c r="C514" s="309" t="n">
        <v>4.3</v>
      </c>
      <c r="D514" s="309" t="inlineStr"/>
      <c r="E514" s="309" t="inlineStr"/>
      <c r="F514" s="309" t="inlineStr"/>
      <c r="G514" s="309" t="inlineStr"/>
      <c r="H514" s="309" t="inlineStr"/>
    </row>
    <row r="515">
      <c r="A515" s="621" t="n">
        <v>513</v>
      </c>
      <c r="B515" s="309" t="n">
        <v>5.7</v>
      </c>
      <c r="C515" s="309" t="n">
        <v>5.7</v>
      </c>
      <c r="D515" s="309" t="inlineStr"/>
      <c r="E515" s="309" t="inlineStr"/>
      <c r="F515" s="309" t="inlineStr"/>
      <c r="G515" s="309" t="inlineStr"/>
      <c r="H515" s="309" t="inlineStr"/>
    </row>
    <row r="516">
      <c r="A516" s="621" t="n">
        <v>514</v>
      </c>
      <c r="B516" s="309" t="n">
        <v>6.4</v>
      </c>
      <c r="C516" s="309" t="n">
        <v>6.4</v>
      </c>
      <c r="D516" s="309" t="inlineStr"/>
      <c r="E516" s="309" t="inlineStr"/>
      <c r="F516" s="309" t="inlineStr"/>
      <c r="G516" s="309" t="inlineStr"/>
      <c r="H516" s="309" t="inlineStr"/>
    </row>
    <row r="517">
      <c r="A517" s="621" t="n">
        <v>515</v>
      </c>
      <c r="B517" s="309" t="n">
        <v>6.5</v>
      </c>
      <c r="C517" s="309" t="n">
        <v>6.5</v>
      </c>
      <c r="D517" s="309" t="inlineStr"/>
      <c r="E517" s="309" t="inlineStr"/>
      <c r="F517" s="309" t="inlineStr"/>
      <c r="G517" s="309" t="inlineStr"/>
      <c r="H517" s="309" t="inlineStr"/>
    </row>
    <row r="518">
      <c r="A518" s="621" t="n">
        <v>516</v>
      </c>
      <c r="B518" s="309" t="n">
        <v>5.2</v>
      </c>
      <c r="C518" s="309" t="n">
        <v>5.2</v>
      </c>
      <c r="D518" s="309" t="inlineStr"/>
      <c r="E518" s="309" t="inlineStr"/>
      <c r="F518" s="309" t="inlineStr"/>
      <c r="G518" s="309" t="inlineStr"/>
      <c r="H518" s="309" t="inlineStr"/>
    </row>
    <row r="519">
      <c r="A519" s="621" t="n">
        <v>517</v>
      </c>
      <c r="B519" s="309" t="n">
        <v>5.6</v>
      </c>
      <c r="C519" s="309" t="n">
        <v>5.6</v>
      </c>
      <c r="D519" s="309" t="inlineStr"/>
      <c r="E519" s="309" t="inlineStr"/>
      <c r="F519" s="309" t="inlineStr"/>
      <c r="G519" s="309" t="inlineStr"/>
      <c r="H519" s="309" t="inlineStr"/>
    </row>
    <row r="520">
      <c r="A520" s="621" t="n">
        <v>518</v>
      </c>
      <c r="B520" s="309" t="n">
        <v>5.5</v>
      </c>
      <c r="C520" s="309" t="n">
        <v>5.5</v>
      </c>
      <c r="D520" s="309" t="inlineStr"/>
      <c r="E520" s="309" t="inlineStr"/>
      <c r="F520" s="309" t="inlineStr"/>
      <c r="G520" s="309" t="inlineStr"/>
      <c r="H520" s="309" t="inlineStr"/>
    </row>
    <row r="521">
      <c r="A521" s="621" t="n">
        <v>519</v>
      </c>
      <c r="B521" s="309" t="n">
        <v>2.75</v>
      </c>
      <c r="C521" s="309" t="n">
        <v>2.75</v>
      </c>
      <c r="D521" s="309" t="inlineStr"/>
      <c r="E521" s="309" t="inlineStr"/>
      <c r="F521" s="309" t="inlineStr"/>
      <c r="G521" s="309" t="inlineStr"/>
      <c r="H521" s="309" t="inlineStr"/>
    </row>
    <row r="522">
      <c r="A522" s="621" t="n">
        <v>520</v>
      </c>
      <c r="B522" s="309" t="n">
        <v>2.13</v>
      </c>
      <c r="C522" s="309" t="n">
        <v>2.13</v>
      </c>
      <c r="D522" s="309" t="inlineStr"/>
      <c r="E522" s="309" t="inlineStr"/>
      <c r="F522" s="309" t="inlineStr"/>
      <c r="G522" s="309" t="inlineStr"/>
      <c r="H522" s="309" t="inlineStr"/>
    </row>
    <row r="523">
      <c r="A523" s="621" t="n">
        <v>521</v>
      </c>
      <c r="B523" s="309" t="n">
        <v>3.33</v>
      </c>
      <c r="C523" s="309" t="n">
        <v>3.33</v>
      </c>
      <c r="D523" s="309" t="inlineStr"/>
      <c r="E523" s="309" t="inlineStr"/>
      <c r="F523" s="309" t="inlineStr"/>
      <c r="G523" s="309" t="inlineStr"/>
      <c r="H523" s="309" t="inlineStr"/>
    </row>
    <row r="524">
      <c r="A524" s="621" t="n">
        <v>522</v>
      </c>
      <c r="B524" s="309" t="n">
        <v>2.4</v>
      </c>
      <c r="C524" s="309" t="n">
        <v>2.4</v>
      </c>
      <c r="D524" s="309" t="inlineStr"/>
      <c r="E524" s="309" t="inlineStr"/>
      <c r="F524" s="309" t="inlineStr"/>
      <c r="G524" s="309" t="inlineStr"/>
      <c r="H524" s="309" t="inlineStr"/>
    </row>
    <row r="525">
      <c r="A525" s="621" t="n">
        <v>523</v>
      </c>
      <c r="B525" s="309" t="n">
        <v>2.7</v>
      </c>
      <c r="C525" s="309" t="n">
        <v>2.7</v>
      </c>
      <c r="D525" s="309" t="inlineStr"/>
      <c r="E525" s="309" t="inlineStr"/>
      <c r="F525" s="309" t="inlineStr"/>
      <c r="G525" s="309" t="inlineStr"/>
      <c r="H525" s="309" t="inlineStr"/>
    </row>
    <row r="526">
      <c r="A526" s="621" t="n">
        <v>524</v>
      </c>
      <c r="B526" s="309" t="n">
        <v>1.179333415487125</v>
      </c>
      <c r="C526" s="309" t="n">
        <v>1.179333415487125</v>
      </c>
      <c r="D526" s="309" t="inlineStr"/>
      <c r="E526" s="309" t="inlineStr"/>
      <c r="F526" s="309" t="inlineStr"/>
      <c r="G526" s="309" t="inlineStr"/>
      <c r="H526" s="309" t="inlineStr"/>
    </row>
    <row r="527">
      <c r="A527" s="621" t="n">
        <v>525</v>
      </c>
      <c r="B527" s="309" t="n">
        <v>2.900486350676408</v>
      </c>
      <c r="C527" s="309" t="n">
        <v>2.900486350676408</v>
      </c>
      <c r="D527" s="309" t="inlineStr"/>
      <c r="E527" s="309" t="inlineStr"/>
      <c r="F527" s="309" t="inlineStr"/>
      <c r="G527" s="309" t="inlineStr"/>
      <c r="H527" s="309" t="inlineStr"/>
    </row>
    <row r="528">
      <c r="A528" s="621" t="n">
        <v>526</v>
      </c>
      <c r="B528" s="309" t="n">
        <v>1.819660513585131</v>
      </c>
      <c r="C528" s="309" t="n">
        <v>1.819660513585131</v>
      </c>
      <c r="D528" s="309" t="inlineStr"/>
      <c r="E528" s="309" t="inlineStr"/>
      <c r="F528" s="309" t="inlineStr"/>
      <c r="G528" s="309" t="inlineStr"/>
      <c r="H528" s="309" t="inlineStr"/>
    </row>
    <row r="529">
      <c r="A529" s="621" t="n">
        <v>527</v>
      </c>
      <c r="B529" s="309" t="n">
        <v>2.31772029933979</v>
      </c>
      <c r="C529" s="309" t="n">
        <v>2.31772029933979</v>
      </c>
      <c r="D529" s="309" t="inlineStr"/>
      <c r="E529" s="309" t="inlineStr"/>
      <c r="F529" s="309" t="inlineStr"/>
      <c r="G529" s="309" t="inlineStr"/>
      <c r="H529" s="309" t="inlineStr"/>
    </row>
    <row r="530">
      <c r="A530" s="621" t="n">
        <v>528</v>
      </c>
      <c r="B530" s="309" t="n">
        <v>11.95671372182899</v>
      </c>
      <c r="C530" s="309" t="n">
        <v>11.95671372182899</v>
      </c>
      <c r="D530" s="309" t="inlineStr"/>
      <c r="E530" s="309" t="inlineStr"/>
      <c r="F530" s="309" t="inlineStr"/>
      <c r="G530" s="309" t="inlineStr"/>
      <c r="H530" s="309" t="inlineStr"/>
    </row>
    <row r="531">
      <c r="A531" s="621" t="n">
        <v>529</v>
      </c>
      <c r="B531" s="309" t="n">
        <v>15.54431133101949</v>
      </c>
      <c r="C531" s="309" t="n">
        <v>15.54431133101949</v>
      </c>
      <c r="D531" s="309" t="inlineStr"/>
      <c r="E531" s="309" t="inlineStr"/>
      <c r="F531" s="309" t="inlineStr"/>
      <c r="G531" s="309" t="inlineStr"/>
      <c r="H531" s="309" t="inlineStr"/>
    </row>
    <row r="532">
      <c r="A532" s="621" t="n">
        <v>530</v>
      </c>
      <c r="B532" s="309" t="n">
        <v>15.3812511569443</v>
      </c>
      <c r="C532" s="309" t="n">
        <v>15.3812511569443</v>
      </c>
      <c r="D532" s="309" t="inlineStr"/>
      <c r="E532" s="309" t="inlineStr"/>
      <c r="F532" s="309" t="inlineStr"/>
      <c r="G532" s="309" t="inlineStr"/>
      <c r="H532" s="309" t="inlineStr"/>
    </row>
    <row r="533">
      <c r="A533" s="621" t="n">
        <v>531</v>
      </c>
      <c r="B533" s="309" t="n">
        <v>13.90681731611473</v>
      </c>
      <c r="C533" s="309" t="n">
        <v>13.90681731611473</v>
      </c>
      <c r="D533" s="309" t="inlineStr"/>
      <c r="E533" s="309" t="inlineStr"/>
      <c r="F533" s="309" t="inlineStr"/>
      <c r="G533" s="309" t="inlineStr"/>
      <c r="H533" s="309" t="inlineStr"/>
    </row>
    <row r="534">
      <c r="A534" s="621" t="n">
        <v>532</v>
      </c>
      <c r="B534" s="309" t="inlineStr"/>
      <c r="C534" s="309" t="n">
        <v>-8.80371759542129</v>
      </c>
      <c r="D534" s="309" t="inlineStr">
        <is>
          <t>{'Cu', 'aust_temp', 'ausf_czas', 'Mo', 'aust_czas', 'Ni', 'grubosc', 'Mn'}</t>
        </is>
      </c>
      <c r="E534" s="309" t="n">
        <v>18</v>
      </c>
      <c r="F534" s="309" t="inlineStr">
        <is>
          <t>['ausf_temp', 'Rp02', 'HB']</t>
        </is>
      </c>
      <c r="G534" s="309" t="inlineStr">
        <is>
          <t>[0.8404932939534229, -0.8272747847752299, -0.8979091880569052]</t>
        </is>
      </c>
      <c r="H534" s="309" t="inlineStr">
        <is>
          <t>[-9.452607405580075, 10.32]</t>
        </is>
      </c>
    </row>
    <row r="535">
      <c r="A535" s="621" t="n">
        <v>533</v>
      </c>
      <c r="B535" s="309" t="inlineStr"/>
      <c r="C535" s="309" t="n">
        <v>-5.702627958237443</v>
      </c>
      <c r="D535" s="309" t="inlineStr">
        <is>
          <t>{'Cu', 'aust_temp', 'ausf_czas', 'Mo', 'aust_czas', 'Ni', 'grubosc', 'Mn'}</t>
        </is>
      </c>
      <c r="E535" s="309" t="n">
        <v>18</v>
      </c>
      <c r="F535" s="309" t="inlineStr">
        <is>
          <t>['ausf_temp', 'Rp02', 'HB']</t>
        </is>
      </c>
      <c r="G535" s="309" t="inlineStr">
        <is>
          <t>[0.8345808052354013, -0.8212441916774497, -0.9049209381456759]</t>
        </is>
      </c>
      <c r="H535" s="309" t="inlineStr">
        <is>
          <t>[-9.452607405580075, 10.32]</t>
        </is>
      </c>
    </row>
    <row r="536">
      <c r="A536" s="621" t="n">
        <v>534</v>
      </c>
      <c r="B536" s="309" t="inlineStr"/>
      <c r="C536" s="309" t="n">
        <v>-12.3916651982197</v>
      </c>
      <c r="D536" s="309" t="inlineStr">
        <is>
          <t>{'Cu', 'aust_temp', 'ausf_czas', 'Mo', 'aust_czas', 'Ni', 'grubosc', 'Mn'}</t>
        </is>
      </c>
      <c r="E536" s="309" t="n">
        <v>18</v>
      </c>
      <c r="F536" s="309" t="inlineStr">
        <is>
          <t>['ausf_temp', 'Rp02', 'HB']</t>
        </is>
      </c>
      <c r="G536" s="309" t="inlineStr">
        <is>
          <t>[0.872567044071615, -0.8676632655392473, -0.9295185447448]</t>
        </is>
      </c>
      <c r="H536" s="309" t="inlineStr">
        <is>
          <t>[-9.452607405580075, 10.32]</t>
        </is>
      </c>
    </row>
    <row r="537">
      <c r="A537" s="621" t="n">
        <v>535</v>
      </c>
      <c r="B537" s="309" t="inlineStr"/>
      <c r="C537" s="309" t="n">
        <v>-2.705952732620077</v>
      </c>
      <c r="D537" s="309" t="inlineStr">
        <is>
          <t>{'Cu', 'aust_temp', 'ausf_czas', 'Mo', 'aust_czas', 'Ni', 'grubosc', 'Mn'}</t>
        </is>
      </c>
      <c r="E537" s="309" t="n">
        <v>16</v>
      </c>
      <c r="F537" s="309" t="inlineStr">
        <is>
          <t>['ausf_temp', 'Rp02', 'HB']</t>
        </is>
      </c>
      <c r="G537" s="309" t="inlineStr">
        <is>
          <t>[0.8997789361774924, -0.8945919898779394, -0.9400406182931824]</t>
        </is>
      </c>
      <c r="H537" s="309" t="inlineStr">
        <is>
          <t>[-9.452607405580075, 10.32]</t>
        </is>
      </c>
    </row>
    <row r="538">
      <c r="A538" s="621" t="n">
        <v>536</v>
      </c>
      <c r="B538" s="309" t="inlineStr"/>
      <c r="C538" s="309" t="n">
        <v>-7.085650028909313</v>
      </c>
      <c r="D538" s="309" t="inlineStr">
        <is>
          <t>{'Cu', 'aust_temp', 'ausf_czas', 'Mo', 'aust_czas', 'Ni', 'grubosc', 'Mn'}</t>
        </is>
      </c>
      <c r="E538" s="309" t="n">
        <v>18</v>
      </c>
      <c r="F538" s="309" t="inlineStr">
        <is>
          <t>['ausf_temp', 'Rp02', 'HB']</t>
        </is>
      </c>
      <c r="G538" s="309" t="inlineStr">
        <is>
          <t>[0.8404932939534229, -0.8272747847752299, -0.8979091880569052]</t>
        </is>
      </c>
      <c r="H538" s="309" t="inlineStr">
        <is>
          <t>[-9.452607405580075, 10.32]</t>
        </is>
      </c>
    </row>
    <row r="539">
      <c r="A539" s="621" t="n">
        <v>537</v>
      </c>
      <c r="B539" s="309" t="inlineStr"/>
      <c r="C539" s="309" t="n">
        <v>-3.89368953057361</v>
      </c>
      <c r="D539" s="309" t="inlineStr">
        <is>
          <t>{'Cu', 'aust_temp', 'ausf_czas', 'Mo', 'aust_czas', 'Ni', 'grubosc', 'Mn'}</t>
        </is>
      </c>
      <c r="E539" s="309" t="n">
        <v>18</v>
      </c>
      <c r="F539" s="309" t="inlineStr">
        <is>
          <t>['ausf_temp', 'Rp02', 'HB']</t>
        </is>
      </c>
      <c r="G539" s="309" t="inlineStr">
        <is>
          <t>[0.8345808052354013, -0.8212441916774497, -0.9049209381456759]</t>
        </is>
      </c>
      <c r="H539" s="309" t="inlineStr">
        <is>
          <t>[-9.452607405580075, 10.32]</t>
        </is>
      </c>
    </row>
    <row r="540">
      <c r="A540" s="621" t="n">
        <v>538</v>
      </c>
      <c r="B540" s="309" t="inlineStr"/>
      <c r="C540" s="309" t="n">
        <v>-8.678956636006205</v>
      </c>
      <c r="D540" s="309" t="inlineStr">
        <is>
          <t>{'Cu', 'aust_temp', 'ausf_czas', 'Mo', 'aust_czas', 'Ni', 'grubosc', 'Mn'}</t>
        </is>
      </c>
      <c r="E540" s="309" t="n">
        <v>18</v>
      </c>
      <c r="F540" s="309" t="inlineStr">
        <is>
          <t>['ausf_temp', 'Rp02', 'HB']</t>
        </is>
      </c>
      <c r="G540" s="309" t="inlineStr">
        <is>
          <t>[0.872567044071615, -0.8676632655392473, -0.9295185447448]</t>
        </is>
      </c>
      <c r="H540" s="309" t="inlineStr">
        <is>
          <t>[-9.452607405580075, 10.32]</t>
        </is>
      </c>
    </row>
    <row r="541">
      <c r="A541" s="621" t="n">
        <v>539</v>
      </c>
      <c r="B541" s="309" t="inlineStr"/>
      <c r="C541" s="309" t="n">
        <v>-1.55798639845009</v>
      </c>
      <c r="D541" s="309" t="inlineStr">
        <is>
          <t>{'Cu', 'aust_temp', 'ausf_czas', 'Mo', 'aust_czas', 'Ni', 'grubosc', 'Mn'}</t>
        </is>
      </c>
      <c r="E541" s="309" t="n">
        <v>16</v>
      </c>
      <c r="F541" s="309" t="inlineStr">
        <is>
          <t>['ausf_temp', 'Rp02', 'HB']</t>
        </is>
      </c>
      <c r="G541" s="309" t="inlineStr">
        <is>
          <t>[0.8997789361774924, -0.8945919898779394, -0.9400406182931824]</t>
        </is>
      </c>
      <c r="H541" s="309" t="inlineStr">
        <is>
          <t>[-9.452607405580075, 10.32]</t>
        </is>
      </c>
    </row>
    <row r="542">
      <c r="A542" s="621" t="n">
        <v>540</v>
      </c>
      <c r="B542" s="309" t="inlineStr"/>
      <c r="C542" s="309" t="n">
        <v>-3.418992041837271</v>
      </c>
      <c r="D542" s="309" t="inlineStr">
        <is>
          <t>{'Cu', 'aust_temp', 'ausf_czas', 'Mo', 'aust_czas', 'Ni', 'grubosc', 'Mn'}</t>
        </is>
      </c>
      <c r="E542" s="309" t="n">
        <v>18</v>
      </c>
      <c r="F542" s="309" t="inlineStr">
        <is>
          <t>['ausf_temp', 'Rp02', 'HB']</t>
        </is>
      </c>
      <c r="G542" s="309" t="inlineStr">
        <is>
          <t>[0.8404932939534229, -0.8272747847752299, -0.8979091880569052]</t>
        </is>
      </c>
      <c r="H542" s="309" t="inlineStr">
        <is>
          <t>[-9.452607405580075, 10.32]</t>
        </is>
      </c>
    </row>
    <row r="543">
      <c r="A543" s="621" t="n">
        <v>541</v>
      </c>
      <c r="B543" s="309" t="inlineStr"/>
      <c r="C543" s="309" t="n">
        <v>-0.09981282002233627</v>
      </c>
      <c r="D543" s="309" t="inlineStr">
        <is>
          <t>{'Cu', 'aust_temp', 'ausf_czas', 'Mo', 'aust_czas', 'Ni', 'grubosc', 'Mn'}</t>
        </is>
      </c>
      <c r="E543" s="309" t="n">
        <v>18</v>
      </c>
      <c r="F543" s="309" t="inlineStr">
        <is>
          <t>['ausf_temp', 'Rp02', 'HB']</t>
        </is>
      </c>
      <c r="G543" s="309" t="inlineStr">
        <is>
          <t>[0.8345808052354013, -0.8212441916774497, -0.9049209381456759]</t>
        </is>
      </c>
      <c r="H543" s="309" t="inlineStr">
        <is>
          <t>[-9.452607405580075, 10.32]</t>
        </is>
      </c>
    </row>
    <row r="544">
      <c r="A544" s="621" t="n">
        <v>542</v>
      </c>
      <c r="B544" s="309" t="inlineStr"/>
      <c r="C544" s="309" t="n">
        <v>-2.899169857522068</v>
      </c>
      <c r="D544" s="309" t="inlineStr">
        <is>
          <t>{'Cu', 'aust_temp', 'ausf_czas', 'Mo', 'aust_czas', 'Ni', 'grubosc', 'Mn'}</t>
        </is>
      </c>
      <c r="E544" s="309" t="n">
        <v>18</v>
      </c>
      <c r="F544" s="309" t="inlineStr">
        <is>
          <t>['ausf_temp', 'Rp02', 'HB']</t>
        </is>
      </c>
      <c r="G544" s="309" t="inlineStr">
        <is>
          <t>[0.872567044071615, -0.8676632655392473, -0.9295185447448]</t>
        </is>
      </c>
      <c r="H544" s="309" t="inlineStr">
        <is>
          <t>[-9.452607405580075, 10.32]</t>
        </is>
      </c>
    </row>
    <row r="545">
      <c r="A545" s="621" t="n">
        <v>543</v>
      </c>
      <c r="B545" s="309" t="inlineStr"/>
      <c r="C545" s="309" t="n">
        <v>1.156200631845842</v>
      </c>
      <c r="D545" s="309" t="inlineStr">
        <is>
          <t>{'Cu', 'aust_temp', 'ausf_czas', 'Mo', 'aust_czas', 'Ni', 'grubosc', 'Mn'}</t>
        </is>
      </c>
      <c r="E545" s="309" t="n">
        <v>16</v>
      </c>
      <c r="F545" s="309" t="inlineStr">
        <is>
          <t>['ausf_temp', 'Rp02', 'HB']</t>
        </is>
      </c>
      <c r="G545" s="309" t="inlineStr">
        <is>
          <t>[0.8997789361774924, -0.8945919898779394, -0.9400406182931824]</t>
        </is>
      </c>
      <c r="H545" s="309" t="inlineStr">
        <is>
          <t>[-9.452607405580075, 10.32]</t>
        </is>
      </c>
    </row>
    <row r="546">
      <c r="A546" s="621" t="n">
        <v>544</v>
      </c>
      <c r="B546" s="309" t="n">
        <v>-9.452607405580075</v>
      </c>
      <c r="C546" s="309" t="n">
        <v>-9.452607405580075</v>
      </c>
      <c r="D546" s="309" t="inlineStr"/>
      <c r="E546" s="309" t="inlineStr"/>
      <c r="F546" s="309" t="inlineStr"/>
      <c r="G546" s="309" t="inlineStr"/>
      <c r="H546" s="309" t="inlineStr"/>
    </row>
    <row r="547">
      <c r="A547" s="621" t="n">
        <v>545</v>
      </c>
      <c r="B547" s="309" t="n">
        <v>-1.527825454598513</v>
      </c>
      <c r="C547" s="309" t="n">
        <v>-1.527825454598513</v>
      </c>
      <c r="D547" s="309" t="inlineStr"/>
      <c r="E547" s="309" t="inlineStr"/>
      <c r="F547" s="309" t="inlineStr"/>
      <c r="G547" s="309" t="inlineStr"/>
      <c r="H547" s="309" t="inlineStr"/>
    </row>
    <row r="548">
      <c r="A548" s="621" t="n">
        <v>546</v>
      </c>
      <c r="B548" s="309" t="n">
        <v>-2.124935320747198</v>
      </c>
      <c r="C548" s="309" t="n">
        <v>-2.124935320747198</v>
      </c>
      <c r="D548" s="309" t="inlineStr"/>
      <c r="E548" s="309" t="inlineStr"/>
      <c r="F548" s="309" t="inlineStr"/>
      <c r="G548" s="309" t="inlineStr"/>
      <c r="H548" s="309" t="inlineStr"/>
    </row>
    <row r="549">
      <c r="A549" s="621" t="n">
        <v>547</v>
      </c>
      <c r="B549" s="309" t="n">
        <v>-2.194841618723999</v>
      </c>
      <c r="C549" s="309" t="n">
        <v>-2.194841618723999</v>
      </c>
      <c r="D549" s="309" t="inlineStr"/>
      <c r="E549" s="309" t="inlineStr"/>
      <c r="F549" s="309" t="inlineStr"/>
      <c r="G549" s="309" t="inlineStr"/>
      <c r="H549" s="309" t="inlineStr"/>
    </row>
    <row r="550">
      <c r="A550" s="621" t="n">
        <v>548</v>
      </c>
      <c r="B550" s="309" t="n">
        <v>-5.7556914231292</v>
      </c>
      <c r="C550" s="309" t="n">
        <v>-5.7556914231292</v>
      </c>
      <c r="D550" s="309" t="inlineStr"/>
      <c r="E550" s="309" t="inlineStr"/>
      <c r="F550" s="309" t="inlineStr"/>
      <c r="G550" s="309" t="inlineStr"/>
      <c r="H550" s="309" t="inlineStr"/>
    </row>
    <row r="551">
      <c r="A551" s="621" t="n">
        <v>549</v>
      </c>
      <c r="B551" s="309" t="n">
        <v>0.5435341191117971</v>
      </c>
      <c r="C551" s="309" t="n">
        <v>0.5435341191117971</v>
      </c>
      <c r="D551" s="309" t="inlineStr"/>
      <c r="E551" s="309" t="inlineStr"/>
      <c r="F551" s="309" t="inlineStr"/>
      <c r="G551" s="309" t="inlineStr"/>
      <c r="H551" s="309" t="inlineStr"/>
    </row>
    <row r="552">
      <c r="A552" s="621" t="n">
        <v>550</v>
      </c>
      <c r="B552" s="309" t="n">
        <v>-0.003288043143072628</v>
      </c>
      <c r="C552" s="309" t="n">
        <v>-0.003288043143072628</v>
      </c>
      <c r="D552" s="309" t="inlineStr"/>
      <c r="E552" s="309" t="inlineStr"/>
      <c r="F552" s="309" t="inlineStr"/>
      <c r="G552" s="309" t="inlineStr"/>
      <c r="H552" s="309" t="inlineStr"/>
    </row>
    <row r="553">
      <c r="A553" s="621" t="n">
        <v>551</v>
      </c>
      <c r="B553" s="309" t="n">
        <v>-0.1187800913739778</v>
      </c>
      <c r="C553" s="309" t="n">
        <v>-0.1187800913739778</v>
      </c>
      <c r="D553" s="309" t="inlineStr"/>
      <c r="E553" s="309" t="inlineStr"/>
      <c r="F553" s="309" t="inlineStr"/>
      <c r="G553" s="309" t="inlineStr"/>
      <c r="H553" s="309" t="inlineStr"/>
    </row>
    <row r="554">
      <c r="A554" s="621" t="n">
        <v>552</v>
      </c>
      <c r="B554" s="309" t="n">
        <v>-1.397810370765022</v>
      </c>
      <c r="C554" s="309" t="n">
        <v>-1.397810370765022</v>
      </c>
      <c r="D554" s="309" t="inlineStr"/>
      <c r="E554" s="309" t="inlineStr"/>
      <c r="F554" s="309" t="inlineStr"/>
      <c r="G554" s="309" t="inlineStr"/>
      <c r="H554" s="309" t="inlineStr"/>
    </row>
    <row r="555">
      <c r="A555" s="621" t="n">
        <v>553</v>
      </c>
      <c r="B555" s="309" t="n">
        <v>3.141122923018827</v>
      </c>
      <c r="C555" s="309" t="n">
        <v>3.141122923018827</v>
      </c>
      <c r="D555" s="309" t="inlineStr"/>
      <c r="E555" s="309" t="inlineStr"/>
      <c r="F555" s="309" t="inlineStr"/>
      <c r="G555" s="309" t="inlineStr"/>
      <c r="H555" s="309" t="inlineStr"/>
    </row>
    <row r="556">
      <c r="A556" s="621" t="n">
        <v>554</v>
      </c>
      <c r="B556" s="309" t="n">
        <v>2.709496311726312</v>
      </c>
      <c r="C556" s="309" t="n">
        <v>2.709496311726312</v>
      </c>
      <c r="D556" s="309" t="inlineStr"/>
      <c r="E556" s="309" t="inlineStr"/>
      <c r="F556" s="309" t="inlineStr"/>
      <c r="G556" s="309" t="inlineStr"/>
      <c r="H556" s="309" t="inlineStr"/>
    </row>
    <row r="557">
      <c r="A557" s="621" t="n">
        <v>555</v>
      </c>
      <c r="B557" s="309" t="n">
        <v>2.631501681752226</v>
      </c>
      <c r="C557" s="309" t="n">
        <v>2.631501681752226</v>
      </c>
      <c r="D557" s="309" t="inlineStr"/>
      <c r="E557" s="309" t="inlineStr"/>
      <c r="F557" s="309" t="inlineStr"/>
      <c r="G557" s="309" t="inlineStr"/>
      <c r="H557" s="309" t="inlineStr"/>
    </row>
    <row r="558">
      <c r="A558" s="621" t="n">
        <v>556</v>
      </c>
      <c r="B558" s="309" t="n">
        <v>-1.490376602701009</v>
      </c>
      <c r="C558" s="309" t="n">
        <v>-1.490376602701009</v>
      </c>
      <c r="D558" s="309" t="inlineStr"/>
      <c r="E558" s="309" t="inlineStr"/>
      <c r="F558" s="309" t="inlineStr"/>
      <c r="G558" s="309" t="inlineStr"/>
      <c r="H558" s="309" t="inlineStr"/>
    </row>
    <row r="559">
      <c r="A559" s="621" t="n">
        <v>557</v>
      </c>
      <c r="B559" s="309" t="n">
        <v>-0.5910891050257057</v>
      </c>
      <c r="C559" s="309" t="n">
        <v>-0.5910891050257057</v>
      </c>
      <c r="D559" s="309" t="inlineStr"/>
      <c r="E559" s="309" t="inlineStr"/>
      <c r="F559" s="309" t="inlineStr"/>
      <c r="G559" s="309" t="inlineStr"/>
      <c r="H559" s="309" t="inlineStr"/>
    </row>
    <row r="560">
      <c r="A560" s="621" t="n">
        <v>558</v>
      </c>
      <c r="B560" s="309" t="n">
        <v>-1.316490554893122</v>
      </c>
      <c r="C560" s="309" t="n">
        <v>-1.316490554893122</v>
      </c>
      <c r="D560" s="309" t="inlineStr"/>
      <c r="E560" s="309" t="inlineStr"/>
      <c r="F560" s="309" t="inlineStr"/>
      <c r="G560" s="309" t="inlineStr"/>
      <c r="H560" s="309" t="inlineStr"/>
    </row>
    <row r="561">
      <c r="A561" s="621" t="n">
        <v>559</v>
      </c>
      <c r="B561" s="309" t="inlineStr"/>
      <c r="C561" s="309" t="n">
        <v>-1.265579240927352</v>
      </c>
      <c r="D561" s="309" t="inlineStr">
        <is>
          <t>{'Cu', 'aust_temp', 'ausf_czas', 'Mo', 'aust_czas', 'Ni', 'grubosc', 'Mn'}</t>
        </is>
      </c>
      <c r="E561" s="309" t="n">
        <v>17</v>
      </c>
      <c r="F561" s="309" t="inlineStr">
        <is>
          <t>['ausf_temp', 'Rp02', 'HB']</t>
        </is>
      </c>
      <c r="G561" s="309" t="inlineStr">
        <is>
          <t>[0.9213205038206934, -0.9193727531138752, -0.9722285428269609]</t>
        </is>
      </c>
      <c r="H561" s="309" t="inlineStr">
        <is>
          <t>[-1.4903766027010086, 4.794972501061835]</t>
        </is>
      </c>
    </row>
    <row r="562">
      <c r="A562" s="621" t="n">
        <v>560</v>
      </c>
      <c r="B562" s="309" t="n">
        <v>0.1076324077011073</v>
      </c>
      <c r="C562" s="309" t="n">
        <v>0.1076324077011073</v>
      </c>
      <c r="D562" s="309" t="inlineStr"/>
      <c r="E562" s="309" t="inlineStr"/>
      <c r="F562" s="309" t="inlineStr"/>
      <c r="G562" s="309" t="inlineStr"/>
      <c r="H562" s="309" t="inlineStr"/>
    </row>
    <row r="563">
      <c r="A563" s="621" t="n">
        <v>561</v>
      </c>
      <c r="B563" s="309" t="n">
        <v>0.885149960585963</v>
      </c>
      <c r="C563" s="309" t="n">
        <v>0.885149960585963</v>
      </c>
      <c r="D563" s="309" t="inlineStr"/>
      <c r="E563" s="309" t="inlineStr"/>
      <c r="F563" s="309" t="inlineStr"/>
      <c r="G563" s="309" t="inlineStr"/>
      <c r="H563" s="309" t="inlineStr"/>
    </row>
    <row r="564">
      <c r="A564" s="621" t="n">
        <v>562</v>
      </c>
      <c r="B564" s="309" t="n">
        <v>0.810489531833074</v>
      </c>
      <c r="C564" s="309" t="n">
        <v>0.810489531833074</v>
      </c>
      <c r="D564" s="309" t="inlineStr"/>
      <c r="E564" s="309" t="inlineStr"/>
      <c r="F564" s="309" t="inlineStr"/>
      <c r="G564" s="309" t="inlineStr"/>
      <c r="H564" s="309" t="inlineStr"/>
    </row>
    <row r="565">
      <c r="A565" s="621" t="n">
        <v>563</v>
      </c>
      <c r="B565" s="309" t="inlineStr"/>
      <c r="C565" s="309" t="n">
        <v>0.8684869655439584</v>
      </c>
      <c r="D565" s="309" t="inlineStr">
        <is>
          <t>{'Cu', 'aust_temp', 'ausf_czas', 'Mo', 'aust_czas', 'Ni', 'grubosc', 'Mn'}</t>
        </is>
      </c>
      <c r="E565" s="309" t="n">
        <v>17</v>
      </c>
      <c r="F565" s="309" t="inlineStr">
        <is>
          <t>['ausf_temp', 'Rp02', 'HB']</t>
        </is>
      </c>
      <c r="G565" s="309" t="inlineStr">
        <is>
          <t>[0.9213205038206934, -0.9193727531138752, -0.9722285428269609]</t>
        </is>
      </c>
      <c r="H565" s="309" t="inlineStr">
        <is>
          <t>[-1.4903766027010086, 4.794972501061835]</t>
        </is>
      </c>
    </row>
    <row r="566">
      <c r="A566" s="621" t="n">
        <v>564</v>
      </c>
      <c r="B566" s="309" t="n">
        <v>2.459517282122825</v>
      </c>
      <c r="C566" s="309" t="n">
        <v>2.459517282122825</v>
      </c>
      <c r="D566" s="309" t="inlineStr"/>
      <c r="E566" s="309" t="inlineStr"/>
      <c r="F566" s="309" t="inlineStr"/>
      <c r="G566" s="309" t="inlineStr"/>
      <c r="H566" s="309" t="inlineStr"/>
    </row>
    <row r="567">
      <c r="A567" s="621" t="n">
        <v>565</v>
      </c>
      <c r="B567" s="309" t="n">
        <v>3.344368907964888</v>
      </c>
      <c r="C567" s="309" t="n">
        <v>3.344368907964888</v>
      </c>
      <c r="D567" s="309" t="inlineStr"/>
      <c r="E567" s="309" t="inlineStr"/>
      <c r="F567" s="309" t="inlineStr"/>
      <c r="G567" s="309" t="inlineStr"/>
      <c r="H567" s="309" t="inlineStr"/>
    </row>
    <row r="568">
      <c r="A568" s="621" t="n">
        <v>566</v>
      </c>
      <c r="B568" s="309" t="n">
        <v>3.506851401898665</v>
      </c>
      <c r="C568" s="309" t="n">
        <v>3.506851401898665</v>
      </c>
      <c r="D568" s="309" t="inlineStr"/>
      <c r="E568" s="309" t="inlineStr"/>
      <c r="F568" s="309" t="inlineStr"/>
      <c r="G568" s="309" t="inlineStr"/>
      <c r="H568" s="309" t="inlineStr"/>
    </row>
    <row r="569">
      <c r="A569" s="621" t="n">
        <v>567</v>
      </c>
      <c r="B569" s="309" t="inlineStr"/>
      <c r="C569" s="309" t="n">
        <v>3.449903821717072</v>
      </c>
      <c r="D569" s="309" t="inlineStr">
        <is>
          <t>{'Cu', 'aust_temp', 'ausf_czas', 'Mo', 'aust_czas', 'Ni', 'grubosc', 'Mn'}</t>
        </is>
      </c>
      <c r="E569" s="309" t="n">
        <v>17</v>
      </c>
      <c r="F569" s="309" t="inlineStr">
        <is>
          <t>['ausf_temp', 'Rp02', 'HB']</t>
        </is>
      </c>
      <c r="G569" s="309" t="inlineStr">
        <is>
          <t>[0.9213205038206934, -0.9193727531138752, -0.9722285428269609]</t>
        </is>
      </c>
      <c r="H569" s="309" t="inlineStr">
        <is>
          <t>[-1.4903766027010086, 4.794972501061835]</t>
        </is>
      </c>
    </row>
    <row r="570">
      <c r="A570" s="621" t="n">
        <v>568</v>
      </c>
      <c r="B570" s="309" t="n">
        <v>0.2506548812034808</v>
      </c>
      <c r="C570" s="309" t="n">
        <v>0.2506548812034808</v>
      </c>
      <c r="D570" s="309" t="inlineStr"/>
      <c r="E570" s="309" t="inlineStr"/>
      <c r="F570" s="309" t="inlineStr"/>
      <c r="G570" s="309" t="inlineStr"/>
      <c r="H570" s="309" t="inlineStr"/>
    </row>
    <row r="571">
      <c r="A571" s="621" t="n">
        <v>569</v>
      </c>
      <c r="B571" s="309" t="n">
        <v>0.6430927147859968</v>
      </c>
      <c r="C571" s="309" t="n">
        <v>0.6430927147859968</v>
      </c>
      <c r="D571" s="309" t="inlineStr"/>
      <c r="E571" s="309" t="inlineStr"/>
      <c r="F571" s="309" t="inlineStr"/>
      <c r="G571" s="309" t="inlineStr"/>
      <c r="H571" s="309" t="inlineStr"/>
    </row>
    <row r="572">
      <c r="A572" s="621" t="n">
        <v>570</v>
      </c>
      <c r="B572" s="309" t="n">
        <v>0.1889967635939556</v>
      </c>
      <c r="C572" s="309" t="n">
        <v>0.1889967635939556</v>
      </c>
      <c r="D572" s="309" t="inlineStr"/>
      <c r="E572" s="309" t="inlineStr"/>
      <c r="F572" s="309" t="inlineStr"/>
      <c r="G572" s="309" t="inlineStr"/>
      <c r="H572" s="309" t="inlineStr"/>
    </row>
    <row r="573">
      <c r="A573" s="621" t="n">
        <v>571</v>
      </c>
      <c r="B573" s="309" t="n">
        <v>-1.35510266682418</v>
      </c>
      <c r="C573" s="309" t="n">
        <v>-1.35510266682418</v>
      </c>
      <c r="D573" s="309" t="inlineStr"/>
      <c r="E573" s="309" t="inlineStr"/>
      <c r="F573" s="309" t="inlineStr"/>
      <c r="G573" s="309" t="inlineStr"/>
      <c r="H573" s="309" t="inlineStr"/>
    </row>
    <row r="574">
      <c r="A574" s="621" t="n">
        <v>572</v>
      </c>
      <c r="B574" s="309" t="n">
        <v>1.991465190450942</v>
      </c>
      <c r="C574" s="309" t="n">
        <v>1.991465190450942</v>
      </c>
      <c r="D574" s="309" t="inlineStr"/>
      <c r="E574" s="309" t="inlineStr"/>
      <c r="F574" s="309" t="inlineStr"/>
      <c r="G574" s="309" t="inlineStr"/>
      <c r="H574" s="309" t="inlineStr"/>
    </row>
    <row r="575">
      <c r="A575" s="621" t="n">
        <v>573</v>
      </c>
      <c r="B575" s="309" t="n">
        <v>2.511849007304846</v>
      </c>
      <c r="C575" s="309" t="n">
        <v>2.511849007304846</v>
      </c>
      <c r="D575" s="309" t="inlineStr"/>
      <c r="E575" s="309" t="inlineStr"/>
      <c r="F575" s="309" t="inlineStr"/>
      <c r="G575" s="309" t="inlineStr"/>
      <c r="H575" s="309" t="inlineStr"/>
    </row>
    <row r="576">
      <c r="A576" s="621" t="n">
        <v>574</v>
      </c>
      <c r="B576" s="309" t="n">
        <v>2.122541142208899</v>
      </c>
      <c r="C576" s="309" t="n">
        <v>2.122541142208899</v>
      </c>
      <c r="D576" s="309" t="inlineStr"/>
      <c r="E576" s="309" t="inlineStr"/>
      <c r="F576" s="309" t="inlineStr"/>
      <c r="G576" s="309" t="inlineStr"/>
      <c r="H576" s="309" t="inlineStr"/>
    </row>
    <row r="577">
      <c r="A577" s="621" t="n">
        <v>575</v>
      </c>
      <c r="B577" s="309" t="n">
        <v>0.9801127401202798</v>
      </c>
      <c r="C577" s="309" t="n">
        <v>0.9801127401202798</v>
      </c>
      <c r="D577" s="309" t="inlineStr"/>
      <c r="E577" s="309" t="inlineStr"/>
      <c r="F577" s="309" t="inlineStr"/>
      <c r="G577" s="309" t="inlineStr"/>
      <c r="H577" s="309" t="inlineStr"/>
    </row>
    <row r="578">
      <c r="A578" s="621" t="n">
        <v>576</v>
      </c>
      <c r="B578" s="309" t="n">
        <v>4.315941719174333</v>
      </c>
      <c r="C578" s="309" t="n">
        <v>4.315941719174333</v>
      </c>
      <c r="D578" s="309" t="inlineStr"/>
      <c r="E578" s="309" t="inlineStr"/>
      <c r="F578" s="309" t="inlineStr"/>
      <c r="G578" s="309" t="inlineStr"/>
      <c r="H578" s="309" t="inlineStr"/>
    </row>
    <row r="579">
      <c r="A579" s="621" t="n">
        <v>577</v>
      </c>
      <c r="B579" s="309" t="n">
        <v>4.794972501061835</v>
      </c>
      <c r="C579" s="309" t="n">
        <v>4.794972501061835</v>
      </c>
      <c r="D579" s="309" t="inlineStr"/>
      <c r="E579" s="309" t="inlineStr"/>
      <c r="F579" s="309" t="inlineStr"/>
      <c r="G579" s="309" t="inlineStr"/>
      <c r="H579" s="309" t="inlineStr"/>
    </row>
    <row r="580">
      <c r="A580" s="621" t="n">
        <v>578</v>
      </c>
      <c r="B580" s="309" t="n">
        <v>4.623295574369418</v>
      </c>
      <c r="C580" s="309" t="n">
        <v>4.623295574369418</v>
      </c>
      <c r="D580" s="309" t="inlineStr"/>
      <c r="E580" s="309" t="inlineStr"/>
      <c r="F580" s="309" t="inlineStr"/>
      <c r="G580" s="309" t="inlineStr"/>
      <c r="H580" s="309" t="inlineStr"/>
    </row>
    <row r="581">
      <c r="A581" s="621" t="n">
        <v>579</v>
      </c>
      <c r="B581" s="309" t="n">
        <v>3.911733584387946</v>
      </c>
      <c r="C581" s="309" t="n">
        <v>3.911733584387946</v>
      </c>
      <c r="D581" s="309" t="inlineStr"/>
      <c r="E581" s="309" t="inlineStr"/>
      <c r="F581" s="309" t="inlineStr"/>
      <c r="G581" s="309" t="inlineStr"/>
      <c r="H581" s="309" t="inlineStr"/>
    </row>
    <row r="582">
      <c r="A582" s="621" t="n">
        <v>580</v>
      </c>
      <c r="B582" s="309" t="inlineStr"/>
      <c r="C582" s="309" t="n">
        <v>0.01500288025589924</v>
      </c>
      <c r="D582" s="309" t="inlineStr">
        <is>
          <t>{'Cu', 'aust_temp', 'ausf_czas', 'Mo', 'aust_czas', 'Ni', 'grubosc', 'Mn'}</t>
        </is>
      </c>
      <c r="E582" s="309" t="n">
        <v>15</v>
      </c>
      <c r="F582" s="309" t="inlineStr">
        <is>
          <t>['ausf_temp', 'Rp02', 'HB']</t>
        </is>
      </c>
      <c r="G582" s="309" t="inlineStr">
        <is>
          <t>[0.8857372743752238, -0.8653220414096593, -0.9220220309637813]</t>
        </is>
      </c>
      <c r="H582" s="309" t="inlineStr">
        <is>
          <t>[-9.452607405580075, 10.32]</t>
        </is>
      </c>
    </row>
    <row r="583">
      <c r="A583" s="621" t="n">
        <v>581</v>
      </c>
      <c r="B583" s="309" t="inlineStr"/>
      <c r="C583" s="309" t="n">
        <v>5.496718522784278</v>
      </c>
      <c r="D583" s="309" t="inlineStr">
        <is>
          <t>{'Cu', 'aust_temp', 'ausf_czas', 'Mo', 'aust_czas', 'Ni', 'grubosc', 'Mn'}</t>
        </is>
      </c>
      <c r="E583" s="309" t="n">
        <v>15</v>
      </c>
      <c r="F583" s="309" t="inlineStr">
        <is>
          <t>['ausf_temp', 'Rp02', 'HB']</t>
        </is>
      </c>
      <c r="G583" s="309" t="inlineStr">
        <is>
          <t>[0.8761671625601553, -0.8750603073939733, -0.9254264377985125]</t>
        </is>
      </c>
      <c r="H583" s="309" t="inlineStr">
        <is>
          <t>[-9.452607405580075, 10.32]</t>
        </is>
      </c>
    </row>
    <row r="584">
      <c r="A584" s="621" t="n">
        <v>582</v>
      </c>
      <c r="B584" s="309" t="inlineStr"/>
      <c r="C584" s="309" t="n">
        <v>-1.098411075822725</v>
      </c>
      <c r="D584" s="309" t="inlineStr">
        <is>
          <t>{'Cu', 'aust_temp', 'ausf_czas', 'Mo', 'aust_czas', 'Ni', 'grubosc', 'Mn'}</t>
        </is>
      </c>
      <c r="E584" s="309" t="n">
        <v>15</v>
      </c>
      <c r="F584" s="309" t="inlineStr">
        <is>
          <t>['ausf_temp', 'Rp02', 'HB']</t>
        </is>
      </c>
      <c r="G584" s="309" t="inlineStr">
        <is>
          <t>[0.9299185005987198, -0.9401919062322875, -0.9757032080037775]</t>
        </is>
      </c>
      <c r="H584" s="309" t="inlineStr">
        <is>
          <t>[-2.1948416187239985, 10.32]</t>
        </is>
      </c>
    </row>
    <row r="585">
      <c r="A585" s="621" t="n">
        <v>583</v>
      </c>
      <c r="B585" s="309" t="inlineStr"/>
      <c r="C585" s="309" t="n">
        <v>-0.04585404456685538</v>
      </c>
      <c r="D585" s="309" t="inlineStr">
        <is>
          <t>{'Cu', 'aust_temp', 'ausf_czas', 'Mo', 'aust_czas', 'Ni', 'grubosc', 'Mn'}</t>
        </is>
      </c>
      <c r="E585" s="309" t="n">
        <v>15</v>
      </c>
      <c r="F585" s="309" t="inlineStr">
        <is>
          <t>['ausf_temp', 'Rp02', 'HB']</t>
        </is>
      </c>
      <c r="G585" s="309" t="inlineStr">
        <is>
          <t>[0.9767838686003195, -0.9778630836394189, -0.9872938105482838]</t>
        </is>
      </c>
      <c r="H585" s="309" t="inlineStr">
        <is>
          <t>[-2.1948416187239985, 10.32]</t>
        </is>
      </c>
    </row>
    <row r="586">
      <c r="A586" s="621" t="n">
        <v>584</v>
      </c>
      <c r="B586" s="309" t="inlineStr"/>
      <c r="C586" s="309" t="n">
        <v>0.2515229469897662</v>
      </c>
      <c r="D586" s="309" t="inlineStr">
        <is>
          <t>{'Cu', 'aust_temp', 'ausf_czas', 'Mo', 'aust_czas', 'Ni', 'grubosc', 'Mn'}</t>
        </is>
      </c>
      <c r="E586" s="309" t="n">
        <v>15</v>
      </c>
      <c r="F586" s="309" t="inlineStr">
        <is>
          <t>['ausf_temp', 'Rp02', 'HB']</t>
        </is>
      </c>
      <c r="G586" s="309" t="inlineStr">
        <is>
          <t>[0.8857372743752238, -0.8653220414096593, -0.9220220309637813]</t>
        </is>
      </c>
      <c r="H586" s="309" t="inlineStr">
        <is>
          <t>[-9.452607405580075, 10.32]</t>
        </is>
      </c>
    </row>
    <row r="587">
      <c r="A587" s="621" t="n">
        <v>585</v>
      </c>
      <c r="B587" s="309" t="inlineStr"/>
      <c r="C587" s="309" t="n">
        <v>5.661919323785682</v>
      </c>
      <c r="D587" s="309" t="inlineStr">
        <is>
          <t>{'Cu', 'aust_temp', 'ausf_czas', 'Mo', 'aust_czas', 'Ni', 'grubosc', 'Mn'}</t>
        </is>
      </c>
      <c r="E587" s="309" t="n">
        <v>15</v>
      </c>
      <c r="F587" s="309" t="inlineStr">
        <is>
          <t>['ausf_temp', 'Rp02', 'HB']</t>
        </is>
      </c>
      <c r="G587" s="309" t="inlineStr">
        <is>
          <t>[0.8761671625601553, -0.8750603073939733, -0.9254264377985125]</t>
        </is>
      </c>
      <c r="H587" s="309" t="inlineStr">
        <is>
          <t>[-9.452607405580075, 10.32]</t>
        </is>
      </c>
    </row>
    <row r="588">
      <c r="A588" s="621" t="n">
        <v>586</v>
      </c>
      <c r="B588" s="309" t="inlineStr"/>
      <c r="C588" s="309" t="n">
        <v>0.4722468389789185</v>
      </c>
      <c r="D588" s="309" t="inlineStr">
        <is>
          <t>{'Cu', 'aust_temp', 'ausf_czas', 'Mo', 'aust_czas', 'Ni', 'grubosc', 'Mn'}</t>
        </is>
      </c>
      <c r="E588" s="309" t="n">
        <v>15</v>
      </c>
      <c r="F588" s="309" t="inlineStr">
        <is>
          <t>['ausf_temp', 'Rp02', 'HB']</t>
        </is>
      </c>
      <c r="G588" s="309" t="inlineStr">
        <is>
          <t>[0.9299185005987198, -0.9401919062322875, -0.9757032080037775]</t>
        </is>
      </c>
      <c r="H588" s="309" t="inlineStr">
        <is>
          <t>[-2.1948416187239985, 10.32]</t>
        </is>
      </c>
    </row>
    <row r="589">
      <c r="A589" s="621" t="n">
        <v>587</v>
      </c>
      <c r="B589" s="309" t="inlineStr"/>
      <c r="C589" s="309" t="n">
        <v>1.777865306782321</v>
      </c>
      <c r="D589" s="309" t="inlineStr">
        <is>
          <t>{'Cu', 'aust_temp', 'ausf_czas', 'Mo', 'aust_czas', 'Ni', 'grubosc', 'Mn'}</t>
        </is>
      </c>
      <c r="E589" s="309" t="n">
        <v>15</v>
      </c>
      <c r="F589" s="309" t="inlineStr">
        <is>
          <t>['ausf_temp', 'Rp02', 'HB']</t>
        </is>
      </c>
      <c r="G589" s="309" t="inlineStr">
        <is>
          <t>[0.9767838686003195, -0.9778630836394189, -0.9872938105482838]</t>
        </is>
      </c>
      <c r="H589" s="309" t="inlineStr">
        <is>
          <t>[-2.1948416187239985, 10.32]</t>
        </is>
      </c>
    </row>
    <row r="590">
      <c r="A590" s="621" t="n">
        <v>588</v>
      </c>
      <c r="B590" s="309" t="inlineStr"/>
      <c r="C590" s="309" t="n">
        <v>2.397744573106003</v>
      </c>
      <c r="D590" s="309" t="inlineStr">
        <is>
          <t>{'Cu', 'aust_temp', 'ausf_czas', 'Mo', 'aust_czas', 'Ni', 'grubosc', 'Mn'}</t>
        </is>
      </c>
      <c r="E590" s="309" t="n">
        <v>15</v>
      </c>
      <c r="F590" s="309" t="inlineStr">
        <is>
          <t>['ausf_temp', 'Rp02', 'HB']</t>
        </is>
      </c>
      <c r="G590" s="309" t="inlineStr">
        <is>
          <t>[0.8857372743752238, -0.8653220414096593, -0.9220220309637813]</t>
        </is>
      </c>
      <c r="H590" s="309" t="inlineStr">
        <is>
          <t>[-9.452607405580075, 10.32]</t>
        </is>
      </c>
    </row>
    <row r="591">
      <c r="A591" s="621" t="n">
        <v>589</v>
      </c>
      <c r="B591" s="309" t="inlineStr"/>
      <c r="C591" s="309" t="n">
        <v>6.626478102607003</v>
      </c>
      <c r="D591" s="309" t="inlineStr">
        <is>
          <t>{'Cu', 'aust_temp', 'ausf_czas', 'Mo', 'aust_czas', 'Ni', 'grubosc', 'Mn'}</t>
        </is>
      </c>
      <c r="E591" s="309" t="n">
        <v>15</v>
      </c>
      <c r="F591" s="309" t="inlineStr">
        <is>
          <t>['ausf_temp', 'Rp02', 'HB']</t>
        </is>
      </c>
      <c r="G591" s="309" t="inlineStr">
        <is>
          <t>[0.8761671625601553, -0.8750603073939733, -0.9254264377985125]</t>
        </is>
      </c>
      <c r="H591" s="309" t="inlineStr">
        <is>
          <t>[-9.452607405580075, 10.32]</t>
        </is>
      </c>
    </row>
    <row r="592">
      <c r="A592" s="621" t="n">
        <v>590</v>
      </c>
      <c r="B592" s="309" t="inlineStr"/>
      <c r="C592" s="309" t="n">
        <v>2.935076203982064</v>
      </c>
      <c r="D592" s="309" t="inlineStr">
        <is>
          <t>{'Cu', 'aust_temp', 'ausf_czas', 'Mo', 'aust_czas', 'Ni', 'grubosc', 'Mn'}</t>
        </is>
      </c>
      <c r="E592" s="309" t="n">
        <v>15</v>
      </c>
      <c r="F592" s="309" t="inlineStr">
        <is>
          <t>['ausf_temp', 'Rp02', 'HB']</t>
        </is>
      </c>
      <c r="G592" s="309" t="inlineStr">
        <is>
          <t>[0.9299185005987198, -0.9401919062322875, -0.9757032080037775]</t>
        </is>
      </c>
      <c r="H592" s="309" t="inlineStr">
        <is>
          <t>[-2.1948416187239985, 10.32]</t>
        </is>
      </c>
    </row>
    <row r="593">
      <c r="A593" s="621" t="n">
        <v>591</v>
      </c>
      <c r="B593" s="309" t="inlineStr"/>
      <c r="C593" s="309" t="n">
        <v>4.107062469906399</v>
      </c>
      <c r="D593" s="309" t="inlineStr">
        <is>
          <t>{'Cu', 'aust_temp', 'ausf_czas', 'Mo', 'aust_czas', 'Ni', 'grubosc', 'Mn'}</t>
        </is>
      </c>
      <c r="E593" s="309" t="n">
        <v>15</v>
      </c>
      <c r="F593" s="309" t="inlineStr">
        <is>
          <t>['ausf_temp', 'Rp02', 'HB']</t>
        </is>
      </c>
      <c r="G593" s="309" t="inlineStr">
        <is>
          <t>[0.9767838686003195, -0.9778630836394189, -0.9872938105482838]</t>
        </is>
      </c>
      <c r="H593" s="309" t="inlineStr">
        <is>
          <t>[-2.1948416187239985, 10.32]</t>
        </is>
      </c>
    </row>
    <row r="594">
      <c r="A594" s="621" t="n">
        <v>592</v>
      </c>
      <c r="B594" s="309" t="inlineStr"/>
      <c r="C594" s="309" t="n">
        <v>-4.185675744961646</v>
      </c>
      <c r="D594" s="309" t="inlineStr">
        <is>
          <t>{'Cu', 'aust_temp', 'ausf_czas', 'Mo', 'aust_czas', 'Ni', 'grubosc', 'Mn'}</t>
        </is>
      </c>
      <c r="E594" s="309" t="n">
        <v>16</v>
      </c>
      <c r="F594" s="309" t="inlineStr">
        <is>
          <t>['ausf_temp', 'Rp02', 'HB']</t>
        </is>
      </c>
      <c r="G594" s="309" t="inlineStr">
        <is>
          <t>[0.8594512621216501, -0.8227676117022547, -0.8848939752196677]</t>
        </is>
      </c>
      <c r="H594" s="309" t="inlineStr">
        <is>
          <t>[-9.452607405580075, 10.32]</t>
        </is>
      </c>
    </row>
    <row r="595">
      <c r="A595" s="621" t="n">
        <v>593</v>
      </c>
      <c r="B595" s="309" t="inlineStr"/>
      <c r="C595" s="309" t="n">
        <v>-2.949960414878674</v>
      </c>
      <c r="D595" s="309" t="inlineStr">
        <is>
          <t>{'Cu', 'aust_temp', 'ausf_czas', 'Mo', 'aust_czas', 'Ni', 'grubosc', 'Mn'}</t>
        </is>
      </c>
      <c r="E595" s="309" t="n">
        <v>17</v>
      </c>
      <c r="F595" s="309" t="inlineStr">
        <is>
          <t>['ausf_temp', 'Rp02', 'HB']</t>
        </is>
      </c>
      <c r="G595" s="309" t="inlineStr">
        <is>
          <t>[0.8529005451277845, -0.8201287579713556, -0.8821097690690756]</t>
        </is>
      </c>
      <c r="H595" s="309" t="inlineStr">
        <is>
          <t>[-9.452607405580075, 10.32]</t>
        </is>
      </c>
    </row>
    <row r="596">
      <c r="A596" s="621" t="n">
        <v>594</v>
      </c>
      <c r="B596" s="309" t="inlineStr"/>
      <c r="C596" s="309" t="n">
        <v>-1.683049664476487</v>
      </c>
      <c r="D596" s="309" t="inlineStr">
        <is>
          <t>{'Cu', 'aust_temp', 'ausf_czas', 'Mo', 'aust_czas', 'Ni', 'grubosc', 'Mn'}</t>
        </is>
      </c>
      <c r="E596" s="309" t="n">
        <v>17</v>
      </c>
      <c r="F596" s="309" t="inlineStr">
        <is>
          <t>['ausf_temp', 'Rp02', 'HB']</t>
        </is>
      </c>
      <c r="G596" s="309" t="inlineStr">
        <is>
          <t>[0.9172629277638671, -0.892428555578346, -0.9120670218169677]</t>
        </is>
      </c>
      <c r="H596" s="309" t="inlineStr">
        <is>
          <t>[-2.1948416187239985, 10.32]</t>
        </is>
      </c>
    </row>
    <row r="597">
      <c r="A597" s="621" t="n">
        <v>595</v>
      </c>
      <c r="B597" s="309" t="inlineStr"/>
      <c r="C597" s="309" t="n">
        <v>-2.980848627912223</v>
      </c>
      <c r="D597" s="309" t="inlineStr">
        <is>
          <t>{'Cu', 'aust_temp', 'ausf_czas', 'Mo', 'aust_czas', 'Ni', 'grubosc', 'Mn'}</t>
        </is>
      </c>
      <c r="E597" s="309" t="n">
        <v>17</v>
      </c>
      <c r="F597" s="309" t="inlineStr">
        <is>
          <t>['ausf_temp', 'Rp02', 'HB']</t>
        </is>
      </c>
      <c r="G597" s="309" t="inlineStr">
        <is>
          <t>[0.8996776117768045, -0.8586047945880457, -0.8950647433207137]</t>
        </is>
      </c>
      <c r="H597" s="309" t="inlineStr">
        <is>
          <t>[-2.1948416187239985, 10.32]</t>
        </is>
      </c>
    </row>
    <row r="598">
      <c r="A598" s="621" t="n">
        <v>596</v>
      </c>
      <c r="B598" s="309" t="inlineStr"/>
      <c r="C598" s="309" t="n">
        <v>-2.063695725296874</v>
      </c>
      <c r="D598" s="309" t="inlineStr">
        <is>
          <t>{'Cu', 'aust_temp', 'ausf_czas', 'Mo', 'aust_czas', 'Ni', 'grubosc', 'Mn'}</t>
        </is>
      </c>
      <c r="E598" s="309" t="n">
        <v>16</v>
      </c>
      <c r="F598" s="309" t="inlineStr">
        <is>
          <t>['ausf_temp', 'Rp02', 'HB']</t>
        </is>
      </c>
      <c r="G598" s="309" t="inlineStr">
        <is>
          <t>[0.8594512621216501, -0.8227676117022547, -0.8848939752196677]</t>
        </is>
      </c>
      <c r="H598" s="309" t="inlineStr">
        <is>
          <t>[-9.452607405580075, 10.32]</t>
        </is>
      </c>
    </row>
    <row r="599">
      <c r="A599" s="621" t="n">
        <v>597</v>
      </c>
      <c r="B599" s="309" t="inlineStr"/>
      <c r="C599" s="309" t="n">
        <v>-0.7072256851512893</v>
      </c>
      <c r="D599" s="309" t="inlineStr">
        <is>
          <t>{'Cu', 'aust_temp', 'ausf_czas', 'Mo', 'aust_czas', 'Ni', 'grubosc', 'Mn'}</t>
        </is>
      </c>
      <c r="E599" s="309" t="n">
        <v>17</v>
      </c>
      <c r="F599" s="309" t="inlineStr">
        <is>
          <t>['ausf_temp', 'Rp02', 'HB']</t>
        </is>
      </c>
      <c r="G599" s="309" t="inlineStr">
        <is>
          <t>[0.8529005451277845, -0.8201287579713556, -0.8821097690690756]</t>
        </is>
      </c>
      <c r="H599" s="309" t="inlineStr">
        <is>
          <t>[-9.452607405580075, 10.32]</t>
        </is>
      </c>
    </row>
    <row r="600">
      <c r="A600" s="621" t="n">
        <v>598</v>
      </c>
      <c r="B600" s="309" t="inlineStr"/>
      <c r="C600" s="309" t="n">
        <v>0.5243224006413634</v>
      </c>
      <c r="D600" s="309" t="inlineStr">
        <is>
          <t>{'Cu', 'aust_temp', 'ausf_czas', 'Mo', 'aust_czas', 'Ni', 'grubosc', 'Mn'}</t>
        </is>
      </c>
      <c r="E600" s="309" t="n">
        <v>17</v>
      </c>
      <c r="F600" s="309" t="inlineStr">
        <is>
          <t>['ausf_temp', 'Rp02', 'HB']</t>
        </is>
      </c>
      <c r="G600" s="309" t="inlineStr">
        <is>
          <t>[0.9172629277638671, -0.892428555578346, -0.9120670218169677]</t>
        </is>
      </c>
      <c r="H600" s="309" t="inlineStr">
        <is>
          <t>[-2.1948416187239985, 10.32]</t>
        </is>
      </c>
    </row>
    <row r="601">
      <c r="A601" s="621" t="n">
        <v>599</v>
      </c>
      <c r="B601" s="309" t="inlineStr"/>
      <c r="C601" s="309" t="n">
        <v>-0.3084948535360752</v>
      </c>
      <c r="D601" s="309" t="inlineStr">
        <is>
          <t>{'Cu', 'aust_temp', 'ausf_czas', 'Mo', 'aust_czas', 'Ni', 'grubosc', 'Mn'}</t>
        </is>
      </c>
      <c r="E601" s="309" t="n">
        <v>17</v>
      </c>
      <c r="F601" s="309" t="inlineStr">
        <is>
          <t>['ausf_temp', 'Rp02', 'HB']</t>
        </is>
      </c>
      <c r="G601" s="309" t="inlineStr">
        <is>
          <t>[0.8996776117768045, -0.8586047945880457, -0.8950647433207137]</t>
        </is>
      </c>
      <c r="H601" s="309" t="inlineStr">
        <is>
          <t>[-2.1948416187239985, 10.32]</t>
        </is>
      </c>
    </row>
    <row r="602">
      <c r="A602" s="621" t="n">
        <v>600</v>
      </c>
      <c r="B602" s="309" t="inlineStr"/>
      <c r="C602" s="309" t="n">
        <v>0.7764052032012501</v>
      </c>
      <c r="D602" s="309" t="inlineStr">
        <is>
          <t>{'Cu', 'aust_temp', 'ausf_czas', 'Mo', 'aust_czas', 'Ni', 'grubosc', 'Mn'}</t>
        </is>
      </c>
      <c r="E602" s="309" t="n">
        <v>16</v>
      </c>
      <c r="F602" s="309" t="inlineStr">
        <is>
          <t>['ausf_temp', 'Rp02', 'HB']</t>
        </is>
      </c>
      <c r="G602" s="309" t="inlineStr">
        <is>
          <t>[0.8594512621216501, -0.8227676117022547, -0.8848939752196677]</t>
        </is>
      </c>
      <c r="H602" s="309" t="inlineStr">
        <is>
          <t>[-9.452607405580075, 10.32]</t>
        </is>
      </c>
    </row>
    <row r="603">
      <c r="A603" s="621" t="n">
        <v>601</v>
      </c>
      <c r="B603" s="309" t="inlineStr"/>
      <c r="C603" s="309" t="n">
        <v>1.658141393521462</v>
      </c>
      <c r="D603" s="309" t="inlineStr">
        <is>
          <t>{'Cu', 'aust_temp', 'ausf_czas', 'Mo', 'aust_czas', 'Ni', 'grubosc', 'Mn'}</t>
        </is>
      </c>
      <c r="E603" s="309" t="n">
        <v>17</v>
      </c>
      <c r="F603" s="309" t="inlineStr">
        <is>
          <t>['ausf_temp', 'Rp02', 'HB']</t>
        </is>
      </c>
      <c r="G603" s="309" t="inlineStr">
        <is>
          <t>[0.8529005451277845, -0.8201287579713556, -0.8821097690690756]</t>
        </is>
      </c>
      <c r="H603" s="309" t="inlineStr">
        <is>
          <t>[-9.452607405580075, 10.32]</t>
        </is>
      </c>
    </row>
    <row r="604">
      <c r="A604" s="621" t="n">
        <v>602</v>
      </c>
      <c r="B604" s="309" t="inlineStr"/>
      <c r="C604" s="309" t="n">
        <v>2.760582230536123</v>
      </c>
      <c r="D604" s="309" t="inlineStr">
        <is>
          <t>{'Cu', 'aust_temp', 'ausf_czas', 'Mo', 'aust_czas', 'Ni', 'grubosc', 'Mn'}</t>
        </is>
      </c>
      <c r="E604" s="309" t="n">
        <v>17</v>
      </c>
      <c r="F604" s="309" t="inlineStr">
        <is>
          <t>['ausf_temp', 'Rp02', 'HB']</t>
        </is>
      </c>
      <c r="G604" s="309" t="inlineStr">
        <is>
          <t>[0.9172629277638671, -0.892428555578346, -0.9120670218169677]</t>
        </is>
      </c>
      <c r="H604" s="309" t="inlineStr">
        <is>
          <t>[-2.1948416187239985, 10.32]</t>
        </is>
      </c>
    </row>
    <row r="605">
      <c r="A605" s="621" t="n">
        <v>603</v>
      </c>
      <c r="B605" s="309" t="inlineStr"/>
      <c r="C605" s="309" t="n">
        <v>2.392656734853247</v>
      </c>
      <c r="D605" s="309" t="inlineStr">
        <is>
          <t>{'Cu', 'aust_temp', 'ausf_czas', 'Mo', 'aust_czas', 'Ni', 'grubosc', 'Mn'}</t>
        </is>
      </c>
      <c r="E605" s="309" t="n">
        <v>17</v>
      </c>
      <c r="F605" s="309" t="inlineStr">
        <is>
          <t>['ausf_temp', 'Rp02', 'HB']</t>
        </is>
      </c>
      <c r="G605" s="309" t="inlineStr">
        <is>
          <t>[0.8996776117768045, -0.8586047945880457, -0.8950647433207137]</t>
        </is>
      </c>
      <c r="H605" s="309" t="inlineStr">
        <is>
          <t>[-2.1948416187239985, 10.32]</t>
        </is>
      </c>
    </row>
    <row r="606">
      <c r="A606" s="621" t="n">
        <v>604</v>
      </c>
      <c r="B606" s="309" t="inlineStr"/>
      <c r="C606" s="309" t="n">
        <v>-0.3141862533183781</v>
      </c>
      <c r="D606" s="309" t="inlineStr">
        <is>
          <t>{'Cu', 'aust_temp', 'ausf_czas', 'Mo', 'aust_czas', 'Ni', 'grubosc', 'Mn'}</t>
        </is>
      </c>
      <c r="E606" s="309" t="n">
        <v>16</v>
      </c>
      <c r="F606" s="309" t="inlineStr">
        <is>
          <t>['ausf_temp', 'Rp02', 'HB']</t>
        </is>
      </c>
      <c r="G606" s="309" t="inlineStr">
        <is>
          <t>[0.9275070457271145, -0.9146766607013397, -0.9287530286291832]</t>
        </is>
      </c>
      <c r="H606" s="309" t="inlineStr">
        <is>
          <t>[-1.4903766027010086, 8.43]</t>
        </is>
      </c>
    </row>
    <row r="607">
      <c r="A607" s="621" t="n">
        <v>605</v>
      </c>
      <c r="B607" s="309" t="inlineStr"/>
      <c r="C607" s="309" t="n">
        <v>0.7929053527133405</v>
      </c>
      <c r="D607" s="309" t="inlineStr">
        <is>
          <t>{'Cu', 'aust_temp', 'ausf_czas', 'Mo', 'aust_czas', 'Ni', 'grubosc', 'Mn'}</t>
        </is>
      </c>
      <c r="E607" s="309" t="n">
        <v>15</v>
      </c>
      <c r="F607" s="309" t="inlineStr">
        <is>
          <t>['ausf_temp', 'Rp02', 'HB']</t>
        </is>
      </c>
      <c r="G607" s="309" t="inlineStr">
        <is>
          <t>[0.9355844253342966, -0.9307489218931657, -0.9424058657148177]</t>
        </is>
      </c>
      <c r="H607" s="309" t="inlineStr">
        <is>
          <t>[-1.4903766027010086, 7.2]</t>
        </is>
      </c>
    </row>
    <row r="608">
      <c r="A608" s="621" t="n">
        <v>606</v>
      </c>
      <c r="B608" s="309" t="inlineStr"/>
      <c r="C608" s="309" t="n">
        <v>-0.779705247206306</v>
      </c>
      <c r="D608" s="309" t="inlineStr">
        <is>
          <t>{'Cu', 'aust_temp', 'ausf_czas', 'Mo', 'aust_czas', 'Ni', 'grubosc', 'Mn'}</t>
        </is>
      </c>
      <c r="E608" s="309" t="n">
        <v>19</v>
      </c>
      <c r="F608" s="309" t="inlineStr">
        <is>
          <t>['ausf_temp', 'Rp02', 'HB']</t>
        </is>
      </c>
      <c r="G608" s="309" t="inlineStr">
        <is>
          <t>[0.907397715460158, -0.8880197855570091, -0.9087609877563547]</t>
        </is>
      </c>
      <c r="H608" s="309" t="inlineStr">
        <is>
          <t>[-1.4903766027010086, 10.32]</t>
        </is>
      </c>
    </row>
    <row r="609">
      <c r="A609" s="621" t="n">
        <v>607</v>
      </c>
      <c r="B609" s="309" t="inlineStr"/>
      <c r="C609" s="309" t="n">
        <v>-0.7410257398025255</v>
      </c>
      <c r="D609" s="309" t="inlineStr">
        <is>
          <t>{'Cu', 'aust_temp', 'ausf_czas', 'Mo', 'aust_czas', 'Ni', 'grubosc', 'Mn'}</t>
        </is>
      </c>
      <c r="E609" s="309" t="n">
        <v>19</v>
      </c>
      <c r="F609" s="309" t="inlineStr">
        <is>
          <t>['ausf_temp', 'Rp02', 'HB']</t>
        </is>
      </c>
      <c r="G609" s="309" t="inlineStr">
        <is>
          <t>[0.9133532929648196, -0.8965173832941108, -0.9154039345191615]</t>
        </is>
      </c>
      <c r="H609" s="309" t="inlineStr">
        <is>
          <t>[-2.1948416187239985, 10.32]</t>
        </is>
      </c>
    </row>
    <row r="610">
      <c r="A610" s="621" t="n">
        <v>608</v>
      </c>
      <c r="B610" s="309" t="inlineStr"/>
      <c r="C610" s="309" t="n">
        <v>1.222629715881972</v>
      </c>
      <c r="D610" s="309" t="inlineStr">
        <is>
          <t>{'Cu', 'aust_temp', 'ausf_czas', 'Mo', 'aust_czas', 'Ni', 'grubosc', 'Mn'}</t>
        </is>
      </c>
      <c r="E610" s="309" t="n">
        <v>16</v>
      </c>
      <c r="F610" s="309" t="inlineStr">
        <is>
          <t>['ausf_temp', 'Rp02', 'HB']</t>
        </is>
      </c>
      <c r="G610" s="309" t="inlineStr">
        <is>
          <t>[0.9275070457271145, -0.9146766607013397, -0.9287530286291832]</t>
        </is>
      </c>
      <c r="H610" s="309" t="inlineStr">
        <is>
          <t>[-1.4903766027010086, 8.43]</t>
        </is>
      </c>
    </row>
    <row r="611">
      <c r="A611" s="621" t="n">
        <v>609</v>
      </c>
      <c r="B611" s="309" t="inlineStr"/>
      <c r="C611" s="309" t="n">
        <v>2.024872492521187</v>
      </c>
      <c r="D611" s="309" t="inlineStr">
        <is>
          <t>{'Cu', 'aust_temp', 'ausf_czas', 'Mo', 'aust_czas', 'Ni', 'grubosc', 'Mn'}</t>
        </is>
      </c>
      <c r="E611" s="309" t="n">
        <v>15</v>
      </c>
      <c r="F611" s="309" t="inlineStr">
        <is>
          <t>['ausf_temp', 'Rp02', 'HB']</t>
        </is>
      </c>
      <c r="G611" s="309" t="inlineStr">
        <is>
          <t>[0.9355844253342966, -0.9307489218931657, -0.9424058657148177]</t>
        </is>
      </c>
      <c r="H611" s="309" t="inlineStr">
        <is>
          <t>[-1.4903766027010086, 7.2]</t>
        </is>
      </c>
    </row>
    <row r="612">
      <c r="A612" s="621" t="n">
        <v>610</v>
      </c>
      <c r="B612" s="309" t="inlineStr"/>
      <c r="C612" s="309" t="n">
        <v>1.219458634662144</v>
      </c>
      <c r="D612" s="309" t="inlineStr">
        <is>
          <t>{'Cu', 'aust_temp', 'ausf_czas', 'Mo', 'aust_czas', 'Ni', 'grubosc', 'Mn'}</t>
        </is>
      </c>
      <c r="E612" s="309" t="n">
        <v>19</v>
      </c>
      <c r="F612" s="309" t="inlineStr">
        <is>
          <t>['ausf_temp', 'Rp02', 'HB']</t>
        </is>
      </c>
      <c r="G612" s="309" t="inlineStr">
        <is>
          <t>[0.907397715460158, -0.8880197855570091, -0.9087609877563547]</t>
        </is>
      </c>
      <c r="H612" s="309" t="inlineStr">
        <is>
          <t>[-1.4903766027010086, 10.32]</t>
        </is>
      </c>
    </row>
    <row r="613">
      <c r="A613" s="621" t="n">
        <v>611</v>
      </c>
      <c r="B613" s="309" t="inlineStr"/>
      <c r="C613" s="309" t="n">
        <v>1.182086004637606</v>
      </c>
      <c r="D613" s="309" t="inlineStr">
        <is>
          <t>{'Cu', 'aust_temp', 'ausf_czas', 'Mo', 'aust_czas', 'Ni', 'grubosc', 'Mn'}</t>
        </is>
      </c>
      <c r="E613" s="309" t="n">
        <v>19</v>
      </c>
      <c r="F613" s="309" t="inlineStr">
        <is>
          <t>['ausf_temp', 'Rp02', 'HB']</t>
        </is>
      </c>
      <c r="G613" s="309" t="inlineStr">
        <is>
          <t>[0.9133532929648196, -0.8965173832941108, -0.9154039345191615]</t>
        </is>
      </c>
      <c r="H613" s="309" t="inlineStr">
        <is>
          <t>[-2.1948416187239985, 10.32]</t>
        </is>
      </c>
    </row>
    <row r="614">
      <c r="A614" s="621" t="n">
        <v>612</v>
      </c>
      <c r="B614" s="309" t="inlineStr"/>
      <c r="C614" s="309" t="n">
        <v>2.978457470614291</v>
      </c>
      <c r="D614" s="309" t="inlineStr">
        <is>
          <t>{'Cu', 'aust_temp', 'ausf_czas', 'Mo', 'aust_czas', 'Ni', 'grubosc', 'Mn'}</t>
        </is>
      </c>
      <c r="E614" s="309" t="n">
        <v>16</v>
      </c>
      <c r="F614" s="309" t="inlineStr">
        <is>
          <t>['ausf_temp', 'Rp02', 'HB']</t>
        </is>
      </c>
      <c r="G614" s="309" t="inlineStr">
        <is>
          <t>[0.9275070457271145, -0.9146766607013397, -0.9287530286291832]</t>
        </is>
      </c>
      <c r="H614" s="309" t="inlineStr">
        <is>
          <t>[-1.4903766027010086, 8.43]</t>
        </is>
      </c>
    </row>
    <row r="615">
      <c r="A615" s="621" t="n">
        <v>613</v>
      </c>
      <c r="B615" s="309" t="inlineStr"/>
      <c r="C615" s="309" t="n">
        <v>3.426962228220711</v>
      </c>
      <c r="D615" s="309" t="inlineStr">
        <is>
          <t>{'Cu', 'aust_temp', 'ausf_czas', 'Mo', 'aust_czas', 'Ni', 'grubosc', 'Mn'}</t>
        </is>
      </c>
      <c r="E615" s="309" t="n">
        <v>15</v>
      </c>
      <c r="F615" s="309" t="inlineStr">
        <is>
          <t>['ausf_temp', 'Rp02', 'HB']</t>
        </is>
      </c>
      <c r="G615" s="309" t="inlineStr">
        <is>
          <t>[0.9355844253342966, -0.9307489218931657, -0.9424058657148177]</t>
        </is>
      </c>
      <c r="H615" s="309" t="inlineStr">
        <is>
          <t>[-1.4903766027010086, 7.2]</t>
        </is>
      </c>
    </row>
    <row r="616">
      <c r="A616" s="621" t="n">
        <v>614</v>
      </c>
      <c r="B616" s="309" t="inlineStr"/>
      <c r="C616" s="309" t="n">
        <v>3.34565915629661</v>
      </c>
      <c r="D616" s="309" t="inlineStr">
        <is>
          <t>{'Cu', 'aust_temp', 'ausf_czas', 'Mo', 'aust_czas', 'Ni', 'grubosc', 'Mn'}</t>
        </is>
      </c>
      <c r="E616" s="309" t="n">
        <v>19</v>
      </c>
      <c r="F616" s="309" t="inlineStr">
        <is>
          <t>['ausf_temp', 'Rp02', 'HB']</t>
        </is>
      </c>
      <c r="G616" s="309" t="inlineStr">
        <is>
          <t>[0.907397715460158, -0.8880197855570091, -0.9087609877563547]</t>
        </is>
      </c>
      <c r="H616" s="309" t="inlineStr">
        <is>
          <t>[-1.4903766027010086, 10.32]</t>
        </is>
      </c>
    </row>
    <row r="617">
      <c r="A617" s="621" t="n">
        <v>615</v>
      </c>
      <c r="B617" s="309" t="inlineStr"/>
      <c r="C617" s="309" t="n">
        <v>3.195197234415652</v>
      </c>
      <c r="D617" s="309" t="inlineStr">
        <is>
          <t>{'Cu', 'aust_temp', 'ausf_czas', 'Mo', 'aust_czas', 'Ni', 'grubosc', 'Mn'}</t>
        </is>
      </c>
      <c r="E617" s="309" t="n">
        <v>19</v>
      </c>
      <c r="F617" s="309" t="inlineStr">
        <is>
          <t>['ausf_temp', 'Rp02', 'HB']</t>
        </is>
      </c>
      <c r="G617" s="309" t="inlineStr">
        <is>
          <t>[0.9133532929648196, -0.8965173832941108, -0.9154039345191615]</t>
        </is>
      </c>
      <c r="H617" s="309" t="inlineStr">
        <is>
          <t>[-2.1948416187239985, 10.32]</t>
        </is>
      </c>
    </row>
    <row r="618">
      <c r="A618" s="621" t="n">
        <v>616</v>
      </c>
      <c r="B618" s="309" t="inlineStr"/>
      <c r="C618" s="309" t="n">
        <v>1.012673886049849</v>
      </c>
      <c r="D618" s="309" t="inlineStr">
        <is>
          <t>{'Cu', 'aust_temp', 'ausf_czas', 'Mo', 'aust_czas', 'Ni', 'grubosc', 'Mn'}</t>
        </is>
      </c>
      <c r="E618" s="309" t="n">
        <v>15</v>
      </c>
      <c r="F618" s="309" t="inlineStr">
        <is>
          <t>['ausf_temp', 'Rp02', 'HB']</t>
        </is>
      </c>
      <c r="G618" s="309" t="inlineStr">
        <is>
          <t>[0.931997463015467, -0.8869881865651341, -0.9350302632999349]</t>
        </is>
      </c>
      <c r="H618" s="309" t="inlineStr">
        <is>
          <t>[-1.4903766027010086, 7.2]</t>
        </is>
      </c>
    </row>
    <row r="619">
      <c r="A619" s="621" t="n">
        <v>617</v>
      </c>
      <c r="B619" s="309" t="inlineStr"/>
      <c r="C619" s="309" t="n">
        <v>1.187565654237351</v>
      </c>
      <c r="D619" s="309" t="inlineStr">
        <is>
          <t>{'Cu', 'aust_temp', 'ausf_czas', 'Mo', 'aust_czas', 'Ni', 'grubosc', 'Mn'}</t>
        </is>
      </c>
      <c r="E619" s="309" t="n">
        <v>17</v>
      </c>
      <c r="F619" s="309" t="inlineStr">
        <is>
          <t>['ausf_temp', 'Rp02', 'HB']</t>
        </is>
      </c>
      <c r="G619" s="309" t="inlineStr">
        <is>
          <t>[0.9122429781209842, -0.8505587842718694, -0.9022708334545164]</t>
        </is>
      </c>
      <c r="H619" s="309" t="inlineStr">
        <is>
          <t>[-0.5910891050257057, 7.2]</t>
        </is>
      </c>
    </row>
    <row r="620">
      <c r="A620" s="621" t="n">
        <v>618</v>
      </c>
      <c r="B620" s="309" t="inlineStr"/>
      <c r="C620" s="309" t="n">
        <v>1.256722497156334</v>
      </c>
      <c r="D620" s="309" t="inlineStr">
        <is>
          <t>{'Cu', 'aust_temp', 'ausf_czas', 'Mo', 'aust_czas', 'Ni', 'grubosc', 'Mn'}</t>
        </is>
      </c>
      <c r="E620" s="309" t="n">
        <v>17</v>
      </c>
      <c r="F620" s="309" t="inlineStr">
        <is>
          <t>['ausf_temp', 'Rp02', 'HB']</t>
        </is>
      </c>
      <c r="G620" s="309" t="inlineStr">
        <is>
          <t>[0.9074305613967405, -0.888986261076795, -0.9129644539377727]</t>
        </is>
      </c>
      <c r="H620" s="309" t="inlineStr">
        <is>
          <t>[-1.3551026668241803, 7.2]</t>
        </is>
      </c>
    </row>
    <row r="621">
      <c r="A621" s="621" t="n">
        <v>619</v>
      </c>
      <c r="B621" s="309" t="inlineStr"/>
      <c r="C621" s="309" t="n">
        <v>1.217502429147796</v>
      </c>
      <c r="D621" s="309" t="inlineStr">
        <is>
          <t>{'Cu', 'aust_temp', 'ausf_czas', 'Mo', 'aust_czas', 'Ni', 'grubosc', 'Mn'}</t>
        </is>
      </c>
      <c r="E621" s="309" t="n">
        <v>15</v>
      </c>
      <c r="F621" s="309" t="inlineStr">
        <is>
          <t>['ausf_temp', 'Rp02', 'HB']</t>
        </is>
      </c>
      <c r="G621" s="309" t="inlineStr">
        <is>
          <t>[0.910959247714173, -0.8991368581776724, -0.9163193054412395]</t>
        </is>
      </c>
      <c r="H621" s="309" t="inlineStr">
        <is>
          <t>[-1.3551026668241803, 7.2]</t>
        </is>
      </c>
    </row>
    <row r="622">
      <c r="A622" s="621" t="n">
        <v>620</v>
      </c>
      <c r="B622" s="309" t="inlineStr"/>
      <c r="C622" s="309" t="n">
        <v>2.515067490683581</v>
      </c>
      <c r="D622" s="309" t="inlineStr">
        <is>
          <t>{'Cu', 'aust_temp', 'ausf_czas', 'Mo', 'aust_czas', 'Ni', 'grubosc', 'Mn'}</t>
        </is>
      </c>
      <c r="E622" s="309" t="n">
        <v>15</v>
      </c>
      <c r="F622" s="309" t="inlineStr">
        <is>
          <t>['ausf_temp', 'Rp02', 'HB']</t>
        </is>
      </c>
      <c r="G622" s="309" t="inlineStr">
        <is>
          <t>[0.931997463015467, -0.8869881865651341, -0.9350302632999349]</t>
        </is>
      </c>
      <c r="H622" s="309" t="inlineStr">
        <is>
          <t>[-1.4903766027010086, 7.2]</t>
        </is>
      </c>
    </row>
    <row r="623">
      <c r="A623" s="621" t="n">
        <v>621</v>
      </c>
      <c r="B623" s="309" t="inlineStr"/>
      <c r="C623" s="309" t="n">
        <v>1.395762265038142</v>
      </c>
      <c r="D623" s="309" t="inlineStr">
        <is>
          <t>{'Cu', 'aust_temp', 'ausf_czas', 'Mo', 'aust_czas', 'Ni', 'grubosc', 'Mn'}</t>
        </is>
      </c>
      <c r="E623" s="309" t="n">
        <v>17</v>
      </c>
      <c r="F623" s="309" t="inlineStr">
        <is>
          <t>['ausf_temp', 'Rp02', 'HB']</t>
        </is>
      </c>
      <c r="G623" s="309" t="inlineStr">
        <is>
          <t>[0.9122429781209842, -0.8505587842718694, -0.9022708334545164]</t>
        </is>
      </c>
      <c r="H623" s="309" t="inlineStr">
        <is>
          <t>[-0.5910891050257057, 7.2]</t>
        </is>
      </c>
    </row>
    <row r="624">
      <c r="A624" s="621" t="n">
        <v>622</v>
      </c>
      <c r="B624" s="309" t="inlineStr"/>
      <c r="C624" s="309" t="n">
        <v>0.3239415965588428</v>
      </c>
      <c r="D624" s="309" t="inlineStr">
        <is>
          <t>{'Cu', 'aust_temp', 'ausf_czas', 'Mo', 'aust_czas', 'Ni', 'grubosc', 'Mn'}</t>
        </is>
      </c>
      <c r="E624" s="309" t="n">
        <v>17</v>
      </c>
      <c r="F624" s="309" t="inlineStr">
        <is>
          <t>['ausf_temp', 'Rp02', 'HB']</t>
        </is>
      </c>
      <c r="G624" s="309" t="inlineStr">
        <is>
          <t>[0.9074305613967405, -0.888986261076795, -0.9129644539377727]</t>
        </is>
      </c>
      <c r="H624" s="309" t="inlineStr">
        <is>
          <t>[-1.3551026668241803, 7.2]</t>
        </is>
      </c>
    </row>
    <row r="625">
      <c r="A625" s="621" t="n">
        <v>623</v>
      </c>
      <c r="B625" s="309" t="inlineStr"/>
      <c r="C625" s="309" t="n">
        <v>2.494129812562194</v>
      </c>
      <c r="D625" s="309" t="inlineStr">
        <is>
          <t>{'Cu', 'aust_temp', 'ausf_czas', 'Mo', 'aust_czas', 'Ni', 'grubosc', 'Mn'}</t>
        </is>
      </c>
      <c r="E625" s="309" t="n">
        <v>15</v>
      </c>
      <c r="F625" s="309" t="inlineStr">
        <is>
          <t>['ausf_temp', 'Rp02', 'HB']</t>
        </is>
      </c>
      <c r="G625" s="309" t="inlineStr">
        <is>
          <t>[0.910959247714173, -0.8991368581776724, -0.9163193054412395]</t>
        </is>
      </c>
      <c r="H625" s="309" t="inlineStr">
        <is>
          <t>[-1.3551026668241803, 7.2]</t>
        </is>
      </c>
    </row>
    <row r="626">
      <c r="A626" s="621" t="n">
        <v>624</v>
      </c>
      <c r="B626" s="309" t="inlineStr"/>
      <c r="C626" s="309" t="n">
        <v>4.184454971302602</v>
      </c>
      <c r="D626" s="309" t="inlineStr">
        <is>
          <t>{'Cu', 'aust_temp', 'ausf_czas', 'Mo', 'aust_czas', 'Ni', 'grubosc', 'Mn'}</t>
        </is>
      </c>
      <c r="E626" s="309" t="n">
        <v>15</v>
      </c>
      <c r="F626" s="309" t="inlineStr">
        <is>
          <t>['ausf_temp', 'Rp02', 'HB']</t>
        </is>
      </c>
      <c r="G626" s="309" t="inlineStr">
        <is>
          <t>[0.931997463015467, -0.8869881865651341, -0.9350302632999349]</t>
        </is>
      </c>
      <c r="H626" s="309" t="inlineStr">
        <is>
          <t>[-1.4903766027010086, 7.2]</t>
        </is>
      </c>
    </row>
    <row r="627">
      <c r="A627" s="621" t="n">
        <v>625</v>
      </c>
      <c r="B627" s="309" t="inlineStr"/>
      <c r="C627" s="309" t="n">
        <v>4.059269104268332</v>
      </c>
      <c r="D627" s="309" t="inlineStr">
        <is>
          <t>{'Cu', 'aust_temp', 'ausf_czas', 'Mo', 'aust_czas', 'Ni', 'grubosc', 'Mn'}</t>
        </is>
      </c>
      <c r="E627" s="309" t="n">
        <v>17</v>
      </c>
      <c r="F627" s="309" t="inlineStr">
        <is>
          <t>['ausf_temp', 'Rp02', 'HB']</t>
        </is>
      </c>
      <c r="G627" s="309" t="inlineStr">
        <is>
          <t>[0.9122429781209842, -0.8505587842718694, -0.9022708334545164]</t>
        </is>
      </c>
      <c r="H627" s="309" t="inlineStr">
        <is>
          <t>[-0.5910891050257057, 7.2]</t>
        </is>
      </c>
    </row>
    <row r="628">
      <c r="A628" s="621" t="n">
        <v>626</v>
      </c>
      <c r="B628" s="309" t="inlineStr"/>
      <c r="C628" s="309" t="n">
        <v>4.094851844641363</v>
      </c>
      <c r="D628" s="309" t="inlineStr">
        <is>
          <t>{'Cu', 'aust_temp', 'ausf_czas', 'Mo', 'aust_czas', 'Ni', 'grubosc', 'Mn'}</t>
        </is>
      </c>
      <c r="E628" s="309" t="n">
        <v>17</v>
      </c>
      <c r="F628" s="309" t="inlineStr">
        <is>
          <t>['ausf_temp', 'Rp02', 'HB']</t>
        </is>
      </c>
      <c r="G628" s="309" t="inlineStr">
        <is>
          <t>[0.9074305613967405, -0.888986261076795, -0.9129644539377727]</t>
        </is>
      </c>
      <c r="H628" s="309" t="inlineStr">
        <is>
          <t>[-1.3551026668241803, 7.2]</t>
        </is>
      </c>
    </row>
    <row r="629">
      <c r="A629" s="621" t="n">
        <v>627</v>
      </c>
      <c r="B629" s="309" t="inlineStr"/>
      <c r="C629" s="309" t="n">
        <v>4.079399815347029</v>
      </c>
      <c r="D629" s="309" t="inlineStr">
        <is>
          <t>{'Cu', 'aust_temp', 'ausf_czas', 'Mo', 'aust_czas', 'Ni', 'grubosc', 'Mn'}</t>
        </is>
      </c>
      <c r="E629" s="309" t="n">
        <v>15</v>
      </c>
      <c r="F629" s="309" t="inlineStr">
        <is>
          <t>['ausf_temp', 'Rp02', 'HB']</t>
        </is>
      </c>
      <c r="G629" s="309" t="inlineStr">
        <is>
          <t>[0.910959247714173, -0.8991368581776724, -0.9163193054412395]</t>
        </is>
      </c>
      <c r="H629" s="309" t="inlineStr">
        <is>
          <t>[-1.3551026668241803, 7.2]</t>
        </is>
      </c>
    </row>
    <row r="630">
      <c r="A630" s="621" t="n">
        <v>628</v>
      </c>
      <c r="B630" s="309" t="n">
        <v>6.92196911971125</v>
      </c>
      <c r="C630" s="309" t="n">
        <v>6.92196911971125</v>
      </c>
      <c r="D630" s="309" t="inlineStr"/>
      <c r="E630" s="309" t="inlineStr"/>
      <c r="F630" s="309" t="inlineStr"/>
      <c r="G630" s="309" t="inlineStr"/>
      <c r="H630" s="309" t="inlineStr"/>
    </row>
    <row r="631">
      <c r="A631" s="621" t="n">
        <v>629</v>
      </c>
      <c r="B631" s="309" t="n">
        <v>5.685862857142856</v>
      </c>
      <c r="C631" s="309" t="n">
        <v>5.685862857142856</v>
      </c>
      <c r="D631" s="309" t="inlineStr"/>
      <c r="E631" s="309" t="inlineStr"/>
      <c r="F631" s="309" t="inlineStr"/>
      <c r="G631" s="309" t="inlineStr"/>
      <c r="H631" s="309" t="inlineStr"/>
    </row>
    <row r="632">
      <c r="A632" s="621" t="n">
        <v>630</v>
      </c>
      <c r="B632" s="309" t="n">
        <v>6.457098287171917</v>
      </c>
      <c r="C632" s="309" t="n">
        <v>6.457098287171917</v>
      </c>
      <c r="D632" s="309" t="inlineStr"/>
      <c r="E632" s="309" t="inlineStr"/>
      <c r="F632" s="309" t="inlineStr"/>
      <c r="G632" s="309" t="inlineStr"/>
      <c r="H632" s="309" t="inlineStr"/>
    </row>
    <row r="633">
      <c r="A633" s="621" t="n">
        <v>631</v>
      </c>
      <c r="B633" s="309" t="n">
        <v>5.791258950115141</v>
      </c>
      <c r="C633" s="309" t="n">
        <v>5.791258950115141</v>
      </c>
      <c r="D633" s="309" t="inlineStr"/>
      <c r="E633" s="309" t="inlineStr"/>
      <c r="F633" s="309" t="inlineStr"/>
      <c r="G633" s="309" t="inlineStr"/>
      <c r="H633" s="309" t="inlineStr"/>
    </row>
    <row r="634">
      <c r="A634" s="621" t="n">
        <v>632</v>
      </c>
      <c r="B634" s="309" t="n">
        <v>3.224269652676813</v>
      </c>
      <c r="C634" s="309" t="n">
        <v>3.224269652676813</v>
      </c>
      <c r="D634" s="309" t="inlineStr"/>
      <c r="E634" s="309" t="inlineStr"/>
      <c r="F634" s="309" t="inlineStr"/>
      <c r="G634" s="309" t="inlineStr"/>
      <c r="H634" s="309" t="inlineStr"/>
    </row>
    <row r="635">
      <c r="A635" s="621" t="n">
        <v>633</v>
      </c>
      <c r="B635" s="309" t="inlineStr"/>
      <c r="C635" s="309" t="inlineStr"/>
      <c r="D635" s="309" t="inlineStr"/>
      <c r="E635" s="309" t="inlineStr"/>
      <c r="F635" s="309" t="inlineStr"/>
      <c r="G635" s="309" t="inlineStr"/>
      <c r="H635" s="309" t="inlineStr"/>
    </row>
    <row r="636">
      <c r="A636" s="621" t="n">
        <v>634</v>
      </c>
      <c r="B636" s="309" t="inlineStr"/>
      <c r="C636" s="309" t="inlineStr"/>
      <c r="D636" s="309" t="inlineStr"/>
      <c r="E636" s="309" t="inlineStr"/>
      <c r="F636" s="309" t="inlineStr"/>
      <c r="G636" s="309" t="inlineStr"/>
      <c r="H636" s="309" t="inlineStr"/>
    </row>
    <row r="637">
      <c r="A637" s="621" t="n">
        <v>635</v>
      </c>
      <c r="B637" s="309" t="inlineStr"/>
      <c r="C637" s="309" t="inlineStr"/>
      <c r="D637" s="309" t="inlineStr"/>
      <c r="E637" s="309" t="inlineStr"/>
      <c r="F637" s="309" t="inlineStr"/>
      <c r="G637" s="309" t="inlineStr"/>
      <c r="H637" s="309" t="inlineStr"/>
    </row>
    <row r="638">
      <c r="A638" s="621" t="n">
        <v>636</v>
      </c>
      <c r="B638" s="309" t="inlineStr"/>
      <c r="C638" s="309" t="inlineStr"/>
      <c r="D638" s="309" t="inlineStr"/>
      <c r="E638" s="309" t="inlineStr"/>
      <c r="F638" s="309" t="inlineStr"/>
      <c r="G638" s="309" t="inlineStr"/>
      <c r="H638" s="309" t="inlineStr"/>
    </row>
    <row r="639">
      <c r="A639" s="621" t="n">
        <v>637</v>
      </c>
      <c r="B639" s="309" t="inlineStr"/>
      <c r="C639" s="309" t="inlineStr"/>
      <c r="D639" s="309" t="inlineStr"/>
      <c r="E639" s="309" t="inlineStr"/>
      <c r="F639" s="309" t="inlineStr"/>
      <c r="G639" s="309" t="inlineStr"/>
      <c r="H639" s="309" t="inlineStr"/>
    </row>
    <row r="640">
      <c r="A640" s="621" t="n">
        <v>638</v>
      </c>
      <c r="B640" s="309" t="inlineStr"/>
      <c r="C640" s="309" t="inlineStr"/>
      <c r="D640" s="309" t="inlineStr"/>
      <c r="E640" s="309" t="inlineStr"/>
      <c r="F640" s="309" t="inlineStr"/>
      <c r="G640" s="309" t="inlineStr"/>
      <c r="H640" s="309" t="inlineStr"/>
    </row>
    <row r="641">
      <c r="A641" s="621" t="n">
        <v>639</v>
      </c>
      <c r="B641" s="309" t="inlineStr"/>
      <c r="C641" s="309" t="inlineStr"/>
      <c r="D641" s="309" t="inlineStr"/>
      <c r="E641" s="309" t="inlineStr"/>
      <c r="F641" s="309" t="inlineStr"/>
      <c r="G641" s="309" t="inlineStr"/>
      <c r="H641" s="309" t="inlineStr"/>
    </row>
    <row r="642">
      <c r="A642" s="621" t="n">
        <v>640</v>
      </c>
      <c r="B642" s="309" t="inlineStr"/>
      <c r="C642" s="309" t="inlineStr"/>
      <c r="D642" s="309" t="inlineStr"/>
      <c r="E642" s="309" t="inlineStr"/>
      <c r="F642" s="309" t="inlineStr"/>
      <c r="G642" s="309" t="inlineStr"/>
      <c r="H642" s="309" t="inlineStr"/>
    </row>
    <row r="643">
      <c r="A643" s="621" t="n">
        <v>641</v>
      </c>
      <c r="B643" s="309" t="n">
        <v>6.7</v>
      </c>
      <c r="C643" s="309" t="n">
        <v>6.7</v>
      </c>
      <c r="D643" s="309" t="inlineStr"/>
      <c r="E643" s="309" t="inlineStr"/>
      <c r="F643" s="309" t="inlineStr"/>
      <c r="G643" s="309" t="inlineStr"/>
      <c r="H643" s="309" t="inlineStr"/>
    </row>
    <row r="644">
      <c r="A644" s="621" t="n">
        <v>642</v>
      </c>
      <c r="B644" s="309" t="n">
        <v>8.4</v>
      </c>
      <c r="C644" s="309" t="n">
        <v>8.4</v>
      </c>
      <c r="D644" s="309" t="inlineStr"/>
      <c r="E644" s="309" t="inlineStr"/>
      <c r="F644" s="309" t="inlineStr"/>
      <c r="G644" s="309" t="inlineStr"/>
      <c r="H644" s="309" t="inlineStr"/>
    </row>
    <row r="645">
      <c r="A645" s="621" t="n">
        <v>643</v>
      </c>
      <c r="B645" s="309" t="inlineStr"/>
      <c r="C645" s="309" t="inlineStr"/>
      <c r="D645" s="309" t="inlineStr"/>
      <c r="E645" s="309" t="inlineStr"/>
      <c r="F645" s="309" t="inlineStr"/>
      <c r="G645" s="309" t="inlineStr"/>
      <c r="H645" s="309" t="inlineStr"/>
    </row>
    <row r="646">
      <c r="A646" s="621" t="n">
        <v>644</v>
      </c>
      <c r="B646" s="309" t="inlineStr"/>
      <c r="C646" s="309" t="inlineStr"/>
      <c r="D646" s="309" t="inlineStr"/>
      <c r="E646" s="309" t="inlineStr"/>
      <c r="F646" s="309" t="inlineStr"/>
      <c r="G646" s="309" t="inlineStr"/>
      <c r="H646" s="309" t="inlineStr"/>
    </row>
    <row r="647">
      <c r="A647" s="621" t="n">
        <v>645</v>
      </c>
      <c r="B647" s="309" t="n">
        <v>6.4</v>
      </c>
      <c r="C647" s="309" t="n">
        <v>6.4</v>
      </c>
      <c r="D647" s="309" t="inlineStr"/>
      <c r="E647" s="309" t="inlineStr"/>
      <c r="F647" s="309" t="inlineStr"/>
      <c r="G647" s="309" t="inlineStr"/>
      <c r="H647" s="309" t="inlineStr"/>
    </row>
    <row r="648">
      <c r="A648" s="621" t="n">
        <v>646</v>
      </c>
      <c r="B648" s="309" t="inlineStr"/>
      <c r="C648" s="309" t="inlineStr"/>
      <c r="D648" s="309" t="inlineStr"/>
      <c r="E648" s="309" t="inlineStr"/>
      <c r="F648" s="309" t="inlineStr"/>
      <c r="G648" s="309" t="inlineStr"/>
      <c r="H648" s="309" t="inlineStr"/>
    </row>
    <row r="649">
      <c r="A649" s="621" t="n">
        <v>647</v>
      </c>
      <c r="B649" s="309" t="inlineStr"/>
      <c r="C649" s="309" t="inlineStr"/>
      <c r="D649" s="309" t="inlineStr"/>
      <c r="E649" s="309" t="inlineStr"/>
      <c r="F649" s="309" t="inlineStr"/>
      <c r="G649" s="309" t="inlineStr"/>
      <c r="H649" s="309" t="inlineStr"/>
    </row>
    <row r="650">
      <c r="A650" s="621" t="n">
        <v>648</v>
      </c>
      <c r="B650" s="309" t="inlineStr"/>
      <c r="C650" s="309" t="inlineStr"/>
      <c r="D650" s="309" t="inlineStr"/>
      <c r="E650" s="309" t="inlineStr"/>
      <c r="F650" s="309" t="inlineStr"/>
      <c r="G650" s="309" t="inlineStr"/>
      <c r="H650" s="309" t="inlineStr"/>
    </row>
    <row r="651">
      <c r="A651" s="621" t="n">
        <v>649</v>
      </c>
      <c r="B651" s="309" t="n">
        <v>3.7</v>
      </c>
      <c r="C651" s="309" t="n">
        <v>3.7</v>
      </c>
      <c r="D651" s="309" t="inlineStr"/>
      <c r="E651" s="309" t="inlineStr"/>
      <c r="F651" s="309" t="inlineStr"/>
      <c r="G651" s="309" t="inlineStr"/>
      <c r="H651" s="309" t="inlineStr"/>
    </row>
    <row r="652">
      <c r="A652" s="621" t="n">
        <v>650</v>
      </c>
      <c r="B652" s="309" t="inlineStr"/>
      <c r="C652" s="309" t="inlineStr"/>
      <c r="D652" s="309" t="inlineStr"/>
      <c r="E652" s="309" t="inlineStr"/>
      <c r="F652" s="309" t="inlineStr"/>
      <c r="G652" s="309" t="inlineStr"/>
      <c r="H652" s="309" t="inlineStr"/>
    </row>
    <row r="653">
      <c r="A653" s="621" t="n">
        <v>651</v>
      </c>
      <c r="B653" s="309" t="inlineStr"/>
      <c r="C653" s="309" t="inlineStr"/>
      <c r="D653" s="309" t="inlineStr"/>
      <c r="E653" s="309" t="inlineStr"/>
      <c r="F653" s="309" t="inlineStr"/>
      <c r="G653" s="309" t="inlineStr"/>
      <c r="H653" s="309" t="inlineStr"/>
    </row>
    <row r="654">
      <c r="A654" s="621" t="n">
        <v>652</v>
      </c>
      <c r="B654" s="309" t="inlineStr"/>
      <c r="C654" s="309" t="inlineStr"/>
      <c r="D654" s="309" t="inlineStr"/>
      <c r="E654" s="309" t="inlineStr"/>
      <c r="F654" s="309" t="inlineStr"/>
      <c r="G654" s="309" t="inlineStr"/>
      <c r="H654" s="309" t="inlineStr"/>
    </row>
    <row r="655">
      <c r="A655" s="621" t="n">
        <v>653</v>
      </c>
      <c r="B655" s="309" t="inlineStr"/>
      <c r="C655" s="309" t="inlineStr"/>
      <c r="D655" s="309" t="inlineStr"/>
      <c r="E655" s="309" t="inlineStr"/>
      <c r="F655" s="309" t="inlineStr"/>
      <c r="G655" s="309" t="inlineStr"/>
      <c r="H655" s="309" t="inlineStr"/>
    </row>
    <row r="656">
      <c r="A656" s="621" t="n">
        <v>654</v>
      </c>
      <c r="B656" s="309" t="inlineStr"/>
      <c r="C656" s="309" t="inlineStr"/>
      <c r="D656" s="309" t="inlineStr"/>
      <c r="E656" s="309" t="inlineStr"/>
      <c r="F656" s="309" t="inlineStr"/>
      <c r="G656" s="309" t="inlineStr"/>
      <c r="H656" s="309" t="inlineStr"/>
    </row>
    <row r="657">
      <c r="A657" s="621" t="n">
        <v>655</v>
      </c>
      <c r="B657" s="309" t="inlineStr"/>
      <c r="C657" s="309" t="inlineStr"/>
      <c r="D657" s="309" t="inlineStr"/>
      <c r="E657" s="309" t="inlineStr"/>
      <c r="F657" s="309" t="inlineStr"/>
      <c r="G657" s="309" t="inlineStr"/>
      <c r="H657" s="309" t="inlineStr"/>
    </row>
    <row r="658">
      <c r="A658" s="621" t="n">
        <v>656</v>
      </c>
      <c r="B658" s="309" t="inlineStr"/>
      <c r="C658" s="309" t="inlineStr"/>
      <c r="D658" s="309" t="inlineStr"/>
      <c r="E658" s="309" t="inlineStr"/>
      <c r="F658" s="309" t="inlineStr"/>
      <c r="G658" s="309" t="inlineStr"/>
      <c r="H658" s="309" t="inlineStr"/>
    </row>
    <row r="659">
      <c r="A659" s="621" t="n">
        <v>657</v>
      </c>
      <c r="B659" s="309" t="n">
        <v>3.964568938259578</v>
      </c>
      <c r="C659" s="309" t="n">
        <v>3.964568938259578</v>
      </c>
      <c r="D659" s="309" t="inlineStr"/>
      <c r="E659" s="309" t="inlineStr"/>
      <c r="F659" s="309" t="inlineStr"/>
      <c r="G659" s="309" t="inlineStr"/>
      <c r="H659" s="309" t="inlineStr"/>
    </row>
    <row r="660">
      <c r="A660" s="621" t="n">
        <v>658</v>
      </c>
      <c r="B660" s="309" t="n">
        <v>10.8</v>
      </c>
      <c r="C660" s="309" t="n">
        <v>10.8</v>
      </c>
      <c r="D660" s="309" t="inlineStr"/>
      <c r="E660" s="309" t="inlineStr"/>
      <c r="F660" s="309" t="inlineStr"/>
      <c r="G660" s="309" t="inlineStr"/>
      <c r="H660" s="309" t="inlineStr"/>
    </row>
    <row r="661">
      <c r="A661" s="621" t="n">
        <v>659</v>
      </c>
      <c r="B661" s="309" t="n">
        <v>8</v>
      </c>
      <c r="C661" s="309" t="n">
        <v>8</v>
      </c>
      <c r="D661" s="309" t="inlineStr"/>
      <c r="E661" s="309" t="inlineStr"/>
      <c r="F661" s="309" t="inlineStr"/>
      <c r="G661" s="309" t="inlineStr"/>
      <c r="H661" s="309" t="inlineStr"/>
    </row>
    <row r="662">
      <c r="A662" s="621" t="n">
        <v>660</v>
      </c>
      <c r="B662" s="309" t="inlineStr"/>
      <c r="C662" s="309" t="inlineStr"/>
      <c r="D662" s="309" t="inlineStr"/>
      <c r="E662" s="309" t="inlineStr"/>
      <c r="F662" s="309" t="inlineStr"/>
      <c r="G662" s="309" t="inlineStr"/>
      <c r="H662" s="309" t="inlineStr"/>
    </row>
    <row r="663">
      <c r="A663" s="621" t="n">
        <v>661</v>
      </c>
      <c r="B663" s="309" t="n">
        <v>6.9</v>
      </c>
      <c r="C663" s="309" t="n">
        <v>6.9</v>
      </c>
      <c r="D663" s="309" t="inlineStr"/>
      <c r="E663" s="309" t="inlineStr"/>
      <c r="F663" s="309" t="inlineStr"/>
      <c r="G663" s="309" t="inlineStr"/>
      <c r="H663" s="309" t="inlineStr"/>
    </row>
    <row r="664">
      <c r="A664" s="621" t="n">
        <v>662</v>
      </c>
      <c r="B664" s="309" t="inlineStr"/>
      <c r="C664" s="309" t="inlineStr"/>
      <c r="D664" s="309" t="inlineStr"/>
      <c r="E664" s="309" t="inlineStr"/>
      <c r="F664" s="309" t="inlineStr"/>
      <c r="G664" s="309" t="inlineStr"/>
      <c r="H664" s="309" t="inlineStr"/>
    </row>
    <row r="665">
      <c r="A665" s="621" t="n">
        <v>663</v>
      </c>
      <c r="B665" s="309" t="n">
        <v>5.6</v>
      </c>
      <c r="C665" s="309" t="n">
        <v>5.6</v>
      </c>
      <c r="D665" s="309" t="inlineStr"/>
      <c r="E665" s="309" t="inlineStr"/>
      <c r="F665" s="309" t="inlineStr"/>
      <c r="G665" s="309" t="inlineStr"/>
      <c r="H665" s="309" t="inlineStr"/>
    </row>
    <row r="666">
      <c r="A666" s="621" t="n">
        <v>664</v>
      </c>
      <c r="B666" s="309" t="inlineStr"/>
      <c r="C666" s="309" t="inlineStr"/>
      <c r="D666" s="309" t="inlineStr"/>
      <c r="E666" s="309" t="inlineStr"/>
      <c r="F666" s="309" t="inlineStr"/>
      <c r="G666" s="309" t="inlineStr"/>
      <c r="H666" s="309" t="inlineStr"/>
    </row>
    <row r="667">
      <c r="A667" s="621" t="n">
        <v>665</v>
      </c>
      <c r="B667" s="309" t="n">
        <v>4.8</v>
      </c>
      <c r="C667" s="309" t="n">
        <v>4.8</v>
      </c>
      <c r="D667" s="309" t="inlineStr"/>
      <c r="E667" s="309" t="inlineStr"/>
      <c r="F667" s="309" t="inlineStr"/>
      <c r="G667" s="309" t="inlineStr"/>
      <c r="H667" s="309" t="inlineStr"/>
    </row>
    <row r="668">
      <c r="A668" s="621" t="n">
        <v>666</v>
      </c>
      <c r="B668" s="309" t="n">
        <v>3.6</v>
      </c>
      <c r="C668" s="309" t="n">
        <v>3.6</v>
      </c>
      <c r="D668" s="309" t="inlineStr"/>
      <c r="E668" s="309" t="inlineStr"/>
      <c r="F668" s="309" t="inlineStr"/>
      <c r="G668" s="309" t="inlineStr"/>
      <c r="H668" s="309" t="inlineStr"/>
    </row>
    <row r="669">
      <c r="A669" s="621" t="n">
        <v>667</v>
      </c>
      <c r="B669" s="309" t="n">
        <v>4.8</v>
      </c>
      <c r="C669" s="309" t="n">
        <v>4.8</v>
      </c>
      <c r="D669" s="309" t="inlineStr"/>
      <c r="E669" s="309" t="inlineStr"/>
      <c r="F669" s="309" t="inlineStr"/>
      <c r="G669" s="309" t="inlineStr"/>
      <c r="H669" s="309" t="inlineStr"/>
    </row>
    <row r="670">
      <c r="A670" s="621" t="n">
        <v>668</v>
      </c>
      <c r="B670" s="309" t="n">
        <v>7.4</v>
      </c>
      <c r="C670" s="309" t="n">
        <v>7.4</v>
      </c>
      <c r="D670" s="309" t="inlineStr"/>
      <c r="E670" s="309" t="inlineStr"/>
      <c r="F670" s="309" t="inlineStr"/>
      <c r="G670" s="309" t="inlineStr"/>
      <c r="H670" s="309" t="inlineStr"/>
    </row>
    <row r="671">
      <c r="A671" s="621" t="n">
        <v>669</v>
      </c>
      <c r="B671" s="309" t="n">
        <v>5.350053385280251</v>
      </c>
      <c r="C671" s="309" t="n">
        <v>5.350053385280251</v>
      </c>
      <c r="D671" s="309" t="inlineStr"/>
      <c r="E671" s="309" t="inlineStr"/>
      <c r="F671" s="309" t="inlineStr"/>
      <c r="G671" s="309" t="inlineStr"/>
      <c r="H671" s="309" t="inlineStr"/>
    </row>
    <row r="672">
      <c r="A672" s="621" t="n">
        <v>670</v>
      </c>
      <c r="B672" s="309" t="n">
        <v>7.202591098430318</v>
      </c>
      <c r="C672" s="309" t="n">
        <v>7.202591098430318</v>
      </c>
      <c r="D672" s="309" t="inlineStr"/>
      <c r="E672" s="309" t="inlineStr"/>
      <c r="F672" s="309" t="inlineStr"/>
      <c r="G672" s="309" t="inlineStr"/>
      <c r="H672" s="309" t="inlineStr"/>
    </row>
    <row r="673">
      <c r="A673" s="621" t="n">
        <v>671</v>
      </c>
      <c r="B673" s="309" t="n">
        <v>8.173025088441223</v>
      </c>
      <c r="C673" s="309" t="n">
        <v>8.173025088441223</v>
      </c>
      <c r="D673" s="309" t="inlineStr"/>
      <c r="E673" s="309" t="inlineStr"/>
      <c r="F673" s="309" t="inlineStr"/>
      <c r="G673" s="309" t="inlineStr"/>
      <c r="H673" s="309" t="inlineStr"/>
    </row>
    <row r="674">
      <c r="A674" s="621" t="n">
        <v>672</v>
      </c>
      <c r="B674" s="309" t="n">
        <v>7.780936359505115</v>
      </c>
      <c r="C674" s="309" t="n">
        <v>7.780936359505115</v>
      </c>
      <c r="D674" s="309" t="inlineStr"/>
      <c r="E674" s="309" t="inlineStr"/>
      <c r="F674" s="309" t="inlineStr"/>
      <c r="G674" s="309" t="inlineStr"/>
      <c r="H674" s="309" t="inlineStr"/>
    </row>
    <row r="675">
      <c r="A675" s="621" t="n">
        <v>673</v>
      </c>
      <c r="B675" s="309" t="n">
        <v>6.241057391462946</v>
      </c>
      <c r="C675" s="309" t="n">
        <v>6.241057391462946</v>
      </c>
      <c r="D675" s="309" t="inlineStr"/>
      <c r="E675" s="309" t="inlineStr"/>
      <c r="F675" s="309" t="inlineStr"/>
      <c r="G675" s="309" t="inlineStr"/>
      <c r="H675" s="309" t="inlineStr"/>
    </row>
    <row r="676">
      <c r="A676" s="621" t="n">
        <v>674</v>
      </c>
      <c r="B676" s="309" t="n">
        <v>7.267111225076071</v>
      </c>
      <c r="C676" s="309" t="n">
        <v>7.267111225076071</v>
      </c>
      <c r="D676" s="309" t="inlineStr"/>
      <c r="E676" s="309" t="inlineStr"/>
      <c r="F676" s="309" t="inlineStr"/>
      <c r="G676" s="309" t="inlineStr"/>
      <c r="H676" s="309" t="inlineStr"/>
    </row>
    <row r="677">
      <c r="A677" s="621" t="n">
        <v>675</v>
      </c>
      <c r="B677" s="309" t="n">
        <v>7.396329172986862</v>
      </c>
      <c r="C677" s="309" t="n">
        <v>7.396329172986862</v>
      </c>
      <c r="D677" s="309" t="inlineStr"/>
      <c r="E677" s="309" t="inlineStr"/>
      <c r="F677" s="309" t="inlineStr"/>
      <c r="G677" s="309" t="inlineStr"/>
      <c r="H677" s="309" t="inlineStr"/>
    </row>
    <row r="678">
      <c r="A678" s="621" t="n">
        <v>676</v>
      </c>
      <c r="B678" s="309" t="n">
        <v>5.005870455924171</v>
      </c>
      <c r="C678" s="309" t="n">
        <v>5.005870455924171</v>
      </c>
      <c r="D678" s="309" t="inlineStr"/>
      <c r="E678" s="309" t="inlineStr"/>
      <c r="F678" s="309" t="inlineStr"/>
      <c r="G678" s="309" t="inlineStr"/>
      <c r="H678" s="309" t="inlineStr"/>
    </row>
    <row r="679">
      <c r="A679" s="621" t="n">
        <v>677</v>
      </c>
      <c r="B679" s="309" t="n">
        <v>7.126339316282213</v>
      </c>
      <c r="C679" s="309" t="n">
        <v>7.126339316282213</v>
      </c>
      <c r="D679" s="309" t="inlineStr"/>
      <c r="E679" s="309" t="inlineStr"/>
      <c r="F679" s="309" t="inlineStr"/>
      <c r="G679" s="309" t="inlineStr"/>
      <c r="H679" s="309" t="inlineStr"/>
    </row>
    <row r="680">
      <c r="A680" s="621" t="n">
        <v>678</v>
      </c>
      <c r="B680" s="309" t="n">
        <v>9.268394114914813</v>
      </c>
      <c r="C680" s="309" t="n">
        <v>9.268394114914813</v>
      </c>
      <c r="D680" s="309" t="inlineStr"/>
      <c r="E680" s="309" t="inlineStr"/>
      <c r="F680" s="309" t="inlineStr"/>
      <c r="G680" s="309" t="inlineStr"/>
      <c r="H680" s="309" t="inlineStr"/>
    </row>
    <row r="681">
      <c r="A681" s="621" t="n">
        <v>679</v>
      </c>
      <c r="B681" s="309" t="n">
        <v>5.426016096474465</v>
      </c>
      <c r="C681" s="309" t="n">
        <v>5.426016096474465</v>
      </c>
      <c r="D681" s="309" t="inlineStr"/>
      <c r="E681" s="309" t="inlineStr"/>
      <c r="F681" s="309" t="inlineStr"/>
      <c r="G681" s="309" t="inlineStr"/>
      <c r="H681" s="309" t="inlineStr"/>
    </row>
    <row r="682">
      <c r="A682" s="621" t="n">
        <v>680</v>
      </c>
      <c r="B682" s="309" t="n">
        <v>6.467146071041308</v>
      </c>
      <c r="C682" s="309" t="n">
        <v>6.467146071041308</v>
      </c>
      <c r="D682" s="309" t="inlineStr"/>
      <c r="E682" s="309" t="inlineStr"/>
      <c r="F682" s="309" t="inlineStr"/>
      <c r="G682" s="309" t="inlineStr"/>
      <c r="H682" s="309" t="inlineStr"/>
    </row>
    <row r="683">
      <c r="A683" s="621" t="n">
        <v>681</v>
      </c>
      <c r="B683" s="309" t="n">
        <v>7.226002795000341</v>
      </c>
      <c r="C683" s="309" t="n">
        <v>7.226002795000341</v>
      </c>
      <c r="D683" s="309" t="inlineStr"/>
      <c r="E683" s="309" t="inlineStr"/>
      <c r="F683" s="309" t="inlineStr"/>
      <c r="G683" s="309" t="inlineStr"/>
      <c r="H683" s="309" t="inlineStr"/>
    </row>
    <row r="684">
      <c r="A684" s="621" t="n">
        <v>682</v>
      </c>
      <c r="B684" s="309" t="n">
        <v>4.61992428376306</v>
      </c>
      <c r="C684" s="309" t="n">
        <v>4.61992428376306</v>
      </c>
      <c r="D684" s="309" t="inlineStr"/>
      <c r="E684" s="309" t="inlineStr"/>
      <c r="F684" s="309" t="inlineStr"/>
      <c r="G684" s="309" t="inlineStr"/>
      <c r="H684" s="309" t="inlineStr"/>
    </row>
    <row r="685">
      <c r="A685" s="621" t="n">
        <v>683</v>
      </c>
      <c r="B685" s="309" t="n">
        <v>4.596349434196598</v>
      </c>
      <c r="C685" s="309" t="n">
        <v>4.596349434196598</v>
      </c>
      <c r="D685" s="309" t="inlineStr"/>
      <c r="E685" s="309" t="inlineStr"/>
      <c r="F685" s="309" t="inlineStr"/>
      <c r="G685" s="309" t="inlineStr"/>
      <c r="H685" s="309" t="inlineStr"/>
    </row>
    <row r="686">
      <c r="A686" s="621" t="n">
        <v>684</v>
      </c>
      <c r="B686" s="309" t="n">
        <v>4.855672779427686</v>
      </c>
      <c r="C686" s="309" t="n">
        <v>4.855672779427686</v>
      </c>
      <c r="D686" s="309" t="inlineStr"/>
      <c r="E686" s="309" t="inlineStr"/>
      <c r="F686" s="309" t="inlineStr"/>
      <c r="G686" s="309" t="inlineStr"/>
      <c r="H686" s="309" t="inlineStr"/>
    </row>
    <row r="687">
      <c r="A687" s="621" t="n">
        <v>685</v>
      </c>
      <c r="B687" s="309" t="n">
        <v>4.360600938531972</v>
      </c>
      <c r="C687" s="309" t="n">
        <v>4.360600938531972</v>
      </c>
      <c r="D687" s="309" t="inlineStr"/>
      <c r="E687" s="309" t="inlineStr"/>
      <c r="F687" s="309" t="inlineStr"/>
      <c r="G687" s="309" t="inlineStr"/>
      <c r="H687" s="309" t="inlineStr"/>
    </row>
    <row r="688">
      <c r="A688" s="621" t="n">
        <v>686</v>
      </c>
      <c r="B688" s="309" t="n">
        <v>3.002316304502403</v>
      </c>
      <c r="C688" s="309" t="n">
        <v>3.002316304502403</v>
      </c>
      <c r="D688" s="309" t="inlineStr"/>
      <c r="E688" s="309" t="inlineStr"/>
      <c r="F688" s="309" t="inlineStr"/>
      <c r="G688" s="309" t="inlineStr"/>
      <c r="H688" s="309" t="inlineStr"/>
    </row>
    <row r="689">
      <c r="A689" s="621" t="n">
        <v>687</v>
      </c>
      <c r="B689" s="309" t="n">
        <v>4.071424634366728</v>
      </c>
      <c r="C689" s="309" t="n">
        <v>4.071424634366728</v>
      </c>
      <c r="D689" s="309" t="inlineStr"/>
      <c r="E689" s="309" t="inlineStr"/>
      <c r="F689" s="309" t="inlineStr"/>
      <c r="G689" s="309" t="inlineStr"/>
      <c r="H689" s="309" t="inlineStr"/>
    </row>
    <row r="690">
      <c r="A690" s="621" t="n">
        <v>688</v>
      </c>
      <c r="B690" s="309" t="n">
        <v>3.954717163427632</v>
      </c>
      <c r="C690" s="309" t="n">
        <v>3.954717163427632</v>
      </c>
      <c r="D690" s="309" t="inlineStr"/>
      <c r="E690" s="309" t="inlineStr"/>
      <c r="F690" s="309" t="inlineStr"/>
      <c r="G690" s="309" t="inlineStr"/>
      <c r="H690" s="309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B1" s="621" t="inlineStr">
        <is>
          <t>K</t>
        </is>
      </c>
      <c r="C1" s="621" t="inlineStr">
        <is>
          <t>K_imp</t>
        </is>
      </c>
      <c r="D1" s="621" t="inlineStr">
        <is>
          <t>Features to find neighs</t>
        </is>
      </c>
      <c r="E1" s="621" t="inlineStr">
        <is>
          <t>Amount of neighs</t>
        </is>
      </c>
      <c r="F1" s="621" t="inlineStr">
        <is>
          <t>Correlated features</t>
        </is>
      </c>
      <c r="G1" s="621" t="inlineStr">
        <is>
          <t>Correlation coefficients</t>
        </is>
      </c>
      <c r="H1" s="621" t="inlineStr">
        <is>
          <t>Min_max</t>
        </is>
      </c>
    </row>
    <row r="2">
      <c r="A2" s="621" t="n">
        <v>0</v>
      </c>
      <c r="B2" s="309" t="n">
        <v>54.4</v>
      </c>
      <c r="C2" s="309" t="n">
        <v>54.4</v>
      </c>
      <c r="D2" s="309" t="inlineStr"/>
      <c r="E2" s="309" t="inlineStr"/>
      <c r="F2" s="309" t="inlineStr"/>
      <c r="G2" s="309" t="inlineStr"/>
      <c r="H2" s="309" t="inlineStr"/>
    </row>
    <row r="3">
      <c r="A3" s="621" t="n">
        <v>1</v>
      </c>
      <c r="B3" s="309" t="n">
        <v>71.59999999999999</v>
      </c>
      <c r="C3" s="309" t="n">
        <v>71.59999999999999</v>
      </c>
      <c r="D3" s="309" t="inlineStr"/>
      <c r="E3" s="309" t="inlineStr"/>
      <c r="F3" s="309" t="inlineStr"/>
      <c r="G3" s="309" t="inlineStr"/>
      <c r="H3" s="309" t="inlineStr"/>
    </row>
    <row r="4">
      <c r="A4" s="621" t="n">
        <v>2</v>
      </c>
      <c r="B4" s="309" t="n">
        <v>84.40000000000001</v>
      </c>
      <c r="C4" s="309" t="n">
        <v>84.40000000000001</v>
      </c>
      <c r="D4" s="309" t="inlineStr"/>
      <c r="E4" s="309" t="inlineStr"/>
      <c r="F4" s="309" t="inlineStr"/>
      <c r="G4" s="309" t="inlineStr"/>
      <c r="H4" s="309" t="inlineStr"/>
    </row>
    <row r="5">
      <c r="A5" s="621" t="n">
        <v>3</v>
      </c>
      <c r="B5" s="309" t="n">
        <v>123.6</v>
      </c>
      <c r="C5" s="309" t="n">
        <v>123.6</v>
      </c>
      <c r="D5" s="309" t="inlineStr"/>
      <c r="E5" s="309" t="inlineStr"/>
      <c r="F5" s="309" t="inlineStr"/>
      <c r="G5" s="309" t="inlineStr"/>
      <c r="H5" s="309" t="inlineStr"/>
    </row>
    <row r="6">
      <c r="A6" s="621" t="n">
        <v>4</v>
      </c>
      <c r="B6" s="309" t="inlineStr"/>
      <c r="C6" s="309" t="inlineStr"/>
      <c r="D6" s="309" t="inlineStr"/>
      <c r="E6" s="309" t="inlineStr"/>
      <c r="F6" s="309" t="inlineStr"/>
      <c r="G6" s="309" t="inlineStr"/>
      <c r="H6" s="309" t="inlineStr"/>
    </row>
    <row r="7">
      <c r="A7" s="621" t="n">
        <v>5</v>
      </c>
      <c r="B7" s="309" t="inlineStr"/>
      <c r="C7" s="309" t="inlineStr"/>
      <c r="D7" s="309" t="inlineStr"/>
      <c r="E7" s="309" t="inlineStr"/>
      <c r="F7" s="309" t="inlineStr"/>
      <c r="G7" s="309" t="inlineStr"/>
      <c r="H7" s="309" t="inlineStr"/>
    </row>
    <row r="8">
      <c r="A8" s="621" t="n">
        <v>6</v>
      </c>
      <c r="B8" s="309" t="inlineStr"/>
      <c r="C8" s="309" t="inlineStr"/>
      <c r="D8" s="309" t="inlineStr"/>
      <c r="E8" s="309" t="inlineStr"/>
      <c r="F8" s="309" t="inlineStr"/>
      <c r="G8" s="309" t="inlineStr"/>
      <c r="H8" s="309" t="inlineStr"/>
    </row>
    <row r="9">
      <c r="A9" s="621" t="n">
        <v>7</v>
      </c>
      <c r="B9" s="309" t="inlineStr"/>
      <c r="C9" s="309" t="inlineStr"/>
      <c r="D9" s="309" t="inlineStr"/>
      <c r="E9" s="309" t="inlineStr"/>
      <c r="F9" s="309" t="inlineStr"/>
      <c r="G9" s="309" t="inlineStr"/>
      <c r="H9" s="309" t="inlineStr"/>
    </row>
    <row r="10">
      <c r="A10" s="621" t="n">
        <v>8</v>
      </c>
      <c r="B10" s="309" t="inlineStr"/>
      <c r="C10" s="309" t="inlineStr"/>
      <c r="D10" s="309" t="inlineStr"/>
      <c r="E10" s="309" t="inlineStr"/>
      <c r="F10" s="309" t="inlineStr"/>
      <c r="G10" s="309" t="inlineStr"/>
      <c r="H10" s="309" t="inlineStr"/>
    </row>
    <row r="11">
      <c r="A11" s="621" t="n">
        <v>9</v>
      </c>
      <c r="B11" s="309" t="inlineStr"/>
      <c r="C11" s="309" t="inlineStr"/>
      <c r="D11" s="309" t="inlineStr"/>
      <c r="E11" s="309" t="inlineStr"/>
      <c r="F11" s="309" t="inlineStr"/>
      <c r="G11" s="309" t="inlineStr"/>
      <c r="H11" s="309" t="inlineStr"/>
    </row>
    <row r="12">
      <c r="A12" s="621" t="n">
        <v>10</v>
      </c>
      <c r="B12" s="309" t="n">
        <v>88.56195193899053</v>
      </c>
      <c r="C12" s="309" t="n">
        <v>88.56195193899053</v>
      </c>
      <c r="D12" s="309" t="inlineStr"/>
      <c r="E12" s="309" t="inlineStr"/>
      <c r="F12" s="309" t="inlineStr"/>
      <c r="G12" s="309" t="inlineStr"/>
      <c r="H12" s="309" t="inlineStr"/>
    </row>
    <row r="13">
      <c r="A13" s="621" t="n">
        <v>11</v>
      </c>
      <c r="B13" s="309" t="n">
        <v>86.00914564722369</v>
      </c>
      <c r="C13" s="309" t="n">
        <v>86.00914564722369</v>
      </c>
      <c r="D13" s="309" t="inlineStr"/>
      <c r="E13" s="309" t="inlineStr"/>
      <c r="F13" s="309" t="inlineStr"/>
      <c r="G13" s="309" t="inlineStr"/>
      <c r="H13" s="309" t="inlineStr"/>
    </row>
    <row r="14">
      <c r="A14" s="621" t="n">
        <v>12</v>
      </c>
      <c r="B14" s="309" t="n">
        <v>77.3666666666666</v>
      </c>
      <c r="C14" s="309" t="n">
        <v>77.3666666666666</v>
      </c>
      <c r="D14" s="309" t="inlineStr"/>
      <c r="E14" s="309" t="inlineStr"/>
      <c r="F14" s="309" t="inlineStr"/>
      <c r="G14" s="309" t="inlineStr"/>
      <c r="H14" s="309" t="inlineStr"/>
    </row>
    <row r="15">
      <c r="A15" s="621" t="n">
        <v>13</v>
      </c>
      <c r="B15" s="309" t="n">
        <v>71.1333333333334</v>
      </c>
      <c r="C15" s="309" t="n">
        <v>71.1333333333334</v>
      </c>
      <c r="D15" s="309" t="inlineStr"/>
      <c r="E15" s="309" t="inlineStr"/>
      <c r="F15" s="309" t="inlineStr"/>
      <c r="G15" s="309" t="inlineStr"/>
      <c r="H15" s="309" t="inlineStr"/>
    </row>
    <row r="16">
      <c r="A16" s="621" t="n">
        <v>14</v>
      </c>
      <c r="B16" s="309" t="n">
        <v>154</v>
      </c>
      <c r="C16" s="309" t="n">
        <v>154</v>
      </c>
      <c r="D16" s="309" t="inlineStr"/>
      <c r="E16" s="309" t="inlineStr"/>
      <c r="F16" s="309" t="inlineStr"/>
      <c r="G16" s="309" t="inlineStr"/>
      <c r="H16" s="309" t="inlineStr"/>
    </row>
    <row r="17">
      <c r="A17" s="621" t="n">
        <v>15</v>
      </c>
      <c r="B17" s="309" t="n">
        <v>143</v>
      </c>
      <c r="C17" s="309" t="n">
        <v>143</v>
      </c>
      <c r="D17" s="309" t="inlineStr"/>
      <c r="E17" s="309" t="inlineStr"/>
      <c r="F17" s="309" t="inlineStr"/>
      <c r="G17" s="309" t="inlineStr"/>
      <c r="H17" s="309" t="inlineStr"/>
    </row>
    <row r="18">
      <c r="A18" s="621" t="n">
        <v>16</v>
      </c>
      <c r="B18" s="309" t="n">
        <v>76.03446747356747</v>
      </c>
      <c r="C18" s="309" t="n">
        <v>76.03446747356747</v>
      </c>
      <c r="D18" s="309" t="inlineStr"/>
      <c r="E18" s="309" t="inlineStr"/>
      <c r="F18" s="309" t="inlineStr"/>
      <c r="G18" s="309" t="inlineStr"/>
      <c r="H18" s="309" t="inlineStr"/>
    </row>
    <row r="19">
      <c r="A19" s="621" t="n">
        <v>17</v>
      </c>
      <c r="B19" s="309" t="inlineStr"/>
      <c r="C19" s="309" t="inlineStr"/>
      <c r="D19" s="309" t="inlineStr"/>
      <c r="E19" s="309" t="inlineStr"/>
      <c r="F19" s="309" t="inlineStr"/>
      <c r="G19" s="309" t="inlineStr"/>
      <c r="H19" s="309" t="inlineStr"/>
    </row>
    <row r="20">
      <c r="A20" s="621" t="n">
        <v>18</v>
      </c>
      <c r="B20" s="309" t="n">
        <v>54</v>
      </c>
      <c r="C20" s="309" t="n">
        <v>54</v>
      </c>
      <c r="D20" s="309" t="inlineStr"/>
      <c r="E20" s="309" t="inlineStr"/>
      <c r="F20" s="309" t="inlineStr"/>
      <c r="G20" s="309" t="inlineStr"/>
      <c r="H20" s="309" t="inlineStr"/>
    </row>
    <row r="21">
      <c r="A21" s="621" t="n">
        <v>19</v>
      </c>
      <c r="B21" s="309" t="n">
        <v>72</v>
      </c>
      <c r="C21" s="309" t="n">
        <v>72</v>
      </c>
      <c r="D21" s="309" t="inlineStr"/>
      <c r="E21" s="309" t="inlineStr"/>
      <c r="F21" s="309" t="inlineStr"/>
      <c r="G21" s="309" t="inlineStr"/>
      <c r="H21" s="309" t="inlineStr"/>
    </row>
    <row r="22">
      <c r="A22" s="621" t="n">
        <v>20</v>
      </c>
      <c r="B22" s="309" t="n">
        <v>84</v>
      </c>
      <c r="C22" s="309" t="n">
        <v>84</v>
      </c>
      <c r="D22" s="309" t="inlineStr"/>
      <c r="E22" s="309" t="inlineStr"/>
      <c r="F22" s="309" t="inlineStr"/>
      <c r="G22" s="309" t="inlineStr"/>
      <c r="H22" s="309" t="inlineStr"/>
    </row>
    <row r="23">
      <c r="A23" s="621" t="n">
        <v>21</v>
      </c>
      <c r="B23" s="309" t="n">
        <v>124</v>
      </c>
      <c r="C23" s="309" t="n">
        <v>124</v>
      </c>
      <c r="D23" s="309" t="inlineStr"/>
      <c r="E23" s="309" t="inlineStr"/>
      <c r="F23" s="309" t="inlineStr"/>
      <c r="G23" s="309" t="inlineStr"/>
      <c r="H23" s="309" t="inlineStr"/>
    </row>
    <row r="24">
      <c r="A24" s="621" t="n">
        <v>22</v>
      </c>
      <c r="B24" s="309" t="n">
        <v>74.8</v>
      </c>
      <c r="C24" s="309" t="n">
        <v>74.8</v>
      </c>
      <c r="D24" s="309" t="inlineStr"/>
      <c r="E24" s="309" t="inlineStr"/>
      <c r="F24" s="309" t="inlineStr"/>
      <c r="G24" s="309" t="inlineStr"/>
      <c r="H24" s="309" t="inlineStr"/>
    </row>
    <row r="25">
      <c r="A25" s="621" t="n">
        <v>23</v>
      </c>
      <c r="B25" s="309" t="n">
        <v>60.5</v>
      </c>
      <c r="C25" s="309" t="n">
        <v>60.5</v>
      </c>
      <c r="D25" s="309" t="inlineStr"/>
      <c r="E25" s="309" t="inlineStr"/>
      <c r="F25" s="309" t="inlineStr"/>
      <c r="G25" s="309" t="inlineStr"/>
      <c r="H25" s="309" t="inlineStr"/>
    </row>
    <row r="26">
      <c r="A26" s="621" t="n">
        <v>24</v>
      </c>
      <c r="B26" s="309" t="n">
        <v>89.09999999999999</v>
      </c>
      <c r="C26" s="309" t="n">
        <v>89.09999999999999</v>
      </c>
      <c r="D26" s="309" t="inlineStr"/>
      <c r="E26" s="309" t="inlineStr"/>
      <c r="F26" s="309" t="inlineStr"/>
      <c r="G26" s="309" t="inlineStr"/>
      <c r="H26" s="309" t="inlineStr"/>
    </row>
    <row r="27">
      <c r="A27" s="621" t="n">
        <v>25</v>
      </c>
      <c r="B27" s="309" t="n">
        <v>69.3</v>
      </c>
      <c r="C27" s="309" t="n">
        <v>69.3</v>
      </c>
      <c r="D27" s="309" t="inlineStr"/>
      <c r="E27" s="309" t="inlineStr"/>
      <c r="F27" s="309" t="inlineStr"/>
      <c r="G27" s="309" t="inlineStr"/>
      <c r="H27" s="309" t="inlineStr"/>
    </row>
    <row r="28">
      <c r="A28" s="621" t="n">
        <v>26</v>
      </c>
      <c r="B28" s="309" t="n">
        <v>108.9</v>
      </c>
      <c r="C28" s="309" t="n">
        <v>108.9</v>
      </c>
      <c r="D28" s="309" t="inlineStr"/>
      <c r="E28" s="309" t="inlineStr"/>
      <c r="F28" s="309" t="inlineStr"/>
      <c r="G28" s="309" t="inlineStr"/>
      <c r="H28" s="309" t="inlineStr"/>
    </row>
    <row r="29">
      <c r="A29" s="621" t="n">
        <v>27</v>
      </c>
      <c r="B29" s="309" t="n">
        <v>117.7</v>
      </c>
      <c r="C29" s="309" t="n">
        <v>117.7</v>
      </c>
      <c r="D29" s="309" t="inlineStr"/>
      <c r="E29" s="309" t="inlineStr"/>
      <c r="F29" s="309" t="inlineStr"/>
      <c r="G29" s="309" t="inlineStr"/>
      <c r="H29" s="309" t="inlineStr"/>
    </row>
    <row r="30">
      <c r="A30" s="621" t="n">
        <v>28</v>
      </c>
      <c r="B30" s="309" t="n">
        <v>126.5</v>
      </c>
      <c r="C30" s="309" t="n">
        <v>126.5</v>
      </c>
      <c r="D30" s="309" t="inlineStr"/>
      <c r="E30" s="309" t="inlineStr"/>
      <c r="F30" s="309" t="inlineStr"/>
      <c r="G30" s="309" t="inlineStr"/>
      <c r="H30" s="309" t="inlineStr"/>
    </row>
    <row r="31">
      <c r="A31" s="621" t="n">
        <v>29</v>
      </c>
      <c r="B31" s="309" t="n">
        <v>130.9</v>
      </c>
      <c r="C31" s="309" t="n">
        <v>130.9</v>
      </c>
      <c r="D31" s="309" t="inlineStr"/>
      <c r="E31" s="309" t="inlineStr"/>
      <c r="F31" s="309" t="inlineStr"/>
      <c r="G31" s="309" t="inlineStr"/>
      <c r="H31" s="309" t="inlineStr"/>
    </row>
    <row r="32">
      <c r="A32" s="621" t="n">
        <v>30</v>
      </c>
      <c r="B32" s="309" t="n">
        <v>21.84283093423651</v>
      </c>
      <c r="C32" s="309" t="n">
        <v>21.84283093423651</v>
      </c>
      <c r="D32" s="309" t="inlineStr"/>
      <c r="E32" s="309" t="inlineStr"/>
      <c r="F32" s="309" t="inlineStr"/>
      <c r="G32" s="309" t="inlineStr"/>
      <c r="H32" s="309" t="inlineStr"/>
    </row>
    <row r="33">
      <c r="A33" s="621" t="n">
        <v>31</v>
      </c>
      <c r="B33" s="309" t="n">
        <v>29.32843635337284</v>
      </c>
      <c r="C33" s="309" t="n">
        <v>29.32843635337284</v>
      </c>
      <c r="D33" s="309" t="inlineStr"/>
      <c r="E33" s="309" t="inlineStr"/>
      <c r="F33" s="309" t="inlineStr"/>
      <c r="G33" s="309" t="inlineStr"/>
      <c r="H33" s="309" t="inlineStr"/>
    </row>
    <row r="34">
      <c r="A34" s="621" t="n">
        <v>32</v>
      </c>
      <c r="B34" s="309" t="n">
        <v>35.31692068868189</v>
      </c>
      <c r="C34" s="309" t="n">
        <v>35.31692068868189</v>
      </c>
      <c r="D34" s="309" t="inlineStr"/>
      <c r="E34" s="309" t="inlineStr"/>
      <c r="F34" s="309" t="inlineStr"/>
      <c r="G34" s="309" t="inlineStr"/>
      <c r="H34" s="309" t="inlineStr"/>
    </row>
    <row r="35">
      <c r="A35" s="621" t="n">
        <v>33</v>
      </c>
      <c r="B35" s="309" t="n">
        <v>35.3169206886819</v>
      </c>
      <c r="C35" s="309" t="n">
        <v>35.3169206886819</v>
      </c>
      <c r="D35" s="309" t="inlineStr"/>
      <c r="E35" s="309" t="inlineStr"/>
      <c r="F35" s="309" t="inlineStr"/>
      <c r="G35" s="309" t="inlineStr"/>
      <c r="H35" s="309" t="inlineStr"/>
    </row>
    <row r="36">
      <c r="A36" s="621" t="n">
        <v>34</v>
      </c>
      <c r="B36" s="309" t="n">
        <v>49.16282065685504</v>
      </c>
      <c r="C36" s="309" t="n">
        <v>49.16282065685504</v>
      </c>
      <c r="D36" s="309" t="inlineStr"/>
      <c r="E36" s="309" t="inlineStr"/>
      <c r="F36" s="309" t="inlineStr"/>
      <c r="G36" s="309" t="inlineStr"/>
      <c r="H36" s="309" t="inlineStr"/>
    </row>
    <row r="37">
      <c r="A37" s="621" t="n">
        <v>35</v>
      </c>
      <c r="B37" s="309" t="n">
        <v>56.54143916413886</v>
      </c>
      <c r="C37" s="309" t="n">
        <v>56.54143916413886</v>
      </c>
      <c r="D37" s="309" t="inlineStr"/>
      <c r="E37" s="309" t="inlineStr"/>
      <c r="F37" s="309" t="inlineStr"/>
      <c r="G37" s="309" t="inlineStr"/>
      <c r="H37" s="309" t="inlineStr"/>
    </row>
    <row r="38">
      <c r="A38" s="621" t="n">
        <v>36</v>
      </c>
      <c r="B38" s="309" t="n">
        <v>65.39578137287947</v>
      </c>
      <c r="C38" s="309" t="n">
        <v>65.39578137287947</v>
      </c>
      <c r="D38" s="309" t="inlineStr"/>
      <c r="E38" s="309" t="inlineStr"/>
      <c r="F38" s="309" t="inlineStr"/>
      <c r="G38" s="309" t="inlineStr"/>
      <c r="H38" s="309" t="inlineStr"/>
    </row>
    <row r="39">
      <c r="A39" s="621" t="n">
        <v>37</v>
      </c>
      <c r="B39" s="309" t="n">
        <v>61.87066072408574</v>
      </c>
      <c r="C39" s="309" t="n">
        <v>61.87066072408574</v>
      </c>
      <c r="D39" s="309" t="inlineStr"/>
      <c r="E39" s="309" t="inlineStr"/>
      <c r="F39" s="309" t="inlineStr"/>
      <c r="G39" s="309" t="inlineStr"/>
      <c r="H39" s="309" t="inlineStr"/>
    </row>
    <row r="40">
      <c r="A40" s="621" t="n">
        <v>38</v>
      </c>
      <c r="B40" s="309" t="n">
        <v>213.4477479760824</v>
      </c>
      <c r="C40" s="309" t="n">
        <v>213.4477479760824</v>
      </c>
      <c r="D40" s="309" t="inlineStr"/>
      <c r="E40" s="309" t="inlineStr"/>
      <c r="F40" s="309" t="inlineStr"/>
      <c r="G40" s="309" t="inlineStr"/>
      <c r="H40" s="309" t="inlineStr"/>
    </row>
    <row r="41">
      <c r="A41" s="621" t="n">
        <v>39</v>
      </c>
      <c r="B41" s="309" t="n">
        <v>178.5414539956722</v>
      </c>
      <c r="C41" s="309" t="n">
        <v>178.5414539956722</v>
      </c>
      <c r="D41" s="309" t="inlineStr"/>
      <c r="E41" s="309" t="inlineStr"/>
      <c r="F41" s="309" t="inlineStr"/>
      <c r="G41" s="309" t="inlineStr"/>
      <c r="H41" s="309" t="inlineStr"/>
    </row>
    <row r="42">
      <c r="A42" s="621" t="n">
        <v>40</v>
      </c>
      <c r="B42" s="309" t="n">
        <v>186.1134692043731</v>
      </c>
      <c r="C42" s="309" t="n">
        <v>186.1134692043731</v>
      </c>
      <c r="D42" s="309" t="inlineStr"/>
      <c r="E42" s="309" t="inlineStr"/>
      <c r="F42" s="309" t="inlineStr"/>
      <c r="G42" s="309" t="inlineStr"/>
      <c r="H42" s="309" t="inlineStr"/>
    </row>
    <row r="43">
      <c r="A43" s="621" t="n">
        <v>41</v>
      </c>
      <c r="B43" s="309" t="n">
        <v>204.5437757375828</v>
      </c>
      <c r="C43" s="309" t="n">
        <v>204.5437757375828</v>
      </c>
      <c r="D43" s="309" t="inlineStr"/>
      <c r="E43" s="309" t="inlineStr"/>
      <c r="F43" s="309" t="inlineStr"/>
      <c r="G43" s="309" t="inlineStr"/>
      <c r="H43" s="309" t="inlineStr"/>
    </row>
    <row r="44">
      <c r="A44" s="621" t="n">
        <v>42</v>
      </c>
      <c r="B44" s="309" t="inlineStr"/>
      <c r="C44" s="309" t="inlineStr"/>
      <c r="D44" s="309" t="inlineStr"/>
      <c r="E44" s="309" t="inlineStr"/>
      <c r="F44" s="309" t="inlineStr"/>
      <c r="G44" s="309" t="inlineStr"/>
      <c r="H44" s="309" t="inlineStr"/>
    </row>
    <row r="45">
      <c r="A45" s="621" t="n">
        <v>43</v>
      </c>
      <c r="B45" s="309" t="inlineStr"/>
      <c r="C45" s="309" t="inlineStr"/>
      <c r="D45" s="309" t="inlineStr"/>
      <c r="E45" s="309" t="inlineStr"/>
      <c r="F45" s="309" t="inlineStr"/>
      <c r="G45" s="309" t="inlineStr"/>
      <c r="H45" s="309" t="inlineStr"/>
    </row>
    <row r="46">
      <c r="A46" s="621" t="n">
        <v>44</v>
      </c>
      <c r="B46" s="309" t="inlineStr"/>
      <c r="C46" s="309" t="inlineStr"/>
      <c r="D46" s="309" t="inlineStr"/>
      <c r="E46" s="309" t="inlineStr"/>
      <c r="F46" s="309" t="inlineStr"/>
      <c r="G46" s="309" t="inlineStr"/>
      <c r="H46" s="309" t="inlineStr"/>
    </row>
    <row r="47">
      <c r="A47" s="621" t="n">
        <v>45</v>
      </c>
      <c r="B47" s="309" t="inlineStr"/>
      <c r="C47" s="309" t="inlineStr"/>
      <c r="D47" s="309" t="inlineStr"/>
      <c r="E47" s="309" t="inlineStr"/>
      <c r="F47" s="309" t="inlineStr"/>
      <c r="G47" s="309" t="inlineStr"/>
      <c r="H47" s="309" t="inlineStr"/>
    </row>
    <row r="48">
      <c r="A48" s="621" t="n">
        <v>46</v>
      </c>
      <c r="B48" s="309" t="inlineStr"/>
      <c r="C48" s="309" t="inlineStr"/>
      <c r="D48" s="309" t="inlineStr"/>
      <c r="E48" s="309" t="inlineStr"/>
      <c r="F48" s="309" t="inlineStr"/>
      <c r="G48" s="309" t="inlineStr"/>
      <c r="H48" s="309" t="inlineStr"/>
    </row>
    <row r="49">
      <c r="A49" s="621" t="n">
        <v>47</v>
      </c>
      <c r="B49" s="309" t="inlineStr"/>
      <c r="C49" s="309" t="n">
        <v>133.8820887457063</v>
      </c>
      <c r="D49" s="309" t="inlineStr">
        <is>
          <t>{'Cu', 'aust_temp', 'ausf_czas', 'Mn', 'Mo', 'aust_czas', 'Ni', 'grubosc', 'ausf_temp'}</t>
        </is>
      </c>
      <c r="E49" s="309" t="n">
        <v>15</v>
      </c>
      <c r="F49" s="309" t="inlineStr">
        <is>
          <t>['Rm']</t>
        </is>
      </c>
      <c r="G49" s="309" t="inlineStr">
        <is>
          <t>[-0.7079532371217557]</t>
        </is>
      </c>
      <c r="H49" s="309" t="inlineStr">
        <is>
          <t>[8.9, 192.83241962414513]</t>
        </is>
      </c>
    </row>
    <row r="50">
      <c r="A50" s="621" t="n">
        <v>48</v>
      </c>
      <c r="B50" s="309" t="inlineStr"/>
      <c r="C50" s="309" t="n">
        <v>131.7954583658445</v>
      </c>
      <c r="D50" s="309" t="inlineStr">
        <is>
          <t>{'Cu', 'aust_temp', 'ausf_czas', 'Mn', 'Mo', 'aust_czas', 'Ni', 'grubosc', 'ausf_temp'}</t>
        </is>
      </c>
      <c r="E50" s="309" t="n">
        <v>15</v>
      </c>
      <c r="F50" s="309" t="inlineStr">
        <is>
          <t>['Rm']</t>
        </is>
      </c>
      <c r="G50" s="309" t="inlineStr">
        <is>
          <t>[-0.714785146509754]</t>
        </is>
      </c>
      <c r="H50" s="309" t="inlineStr">
        <is>
          <t>[8.9, 192.83241962414513]</t>
        </is>
      </c>
    </row>
    <row r="51">
      <c r="A51" s="621" t="n">
        <v>49</v>
      </c>
      <c r="B51" s="309" t="inlineStr"/>
      <c r="C51" s="309" t="n">
        <v>132.3789797976002</v>
      </c>
      <c r="D51" s="309" t="inlineStr">
        <is>
          <t>{'Cu', 'aust_temp', 'ausf_czas', 'Mn', 'Mo', 'aust_czas', 'Ni', 'grubosc', 'ausf_temp'}</t>
        </is>
      </c>
      <c r="E51" s="309" t="n">
        <v>15</v>
      </c>
      <c r="F51" s="309" t="inlineStr">
        <is>
          <t>['Rm']</t>
        </is>
      </c>
      <c r="G51" s="309" t="inlineStr">
        <is>
          <t>[-0.7147851465097539]</t>
        </is>
      </c>
      <c r="H51" s="309" t="inlineStr">
        <is>
          <t>[8.9, 192.83241962414513]</t>
        </is>
      </c>
    </row>
    <row r="52">
      <c r="A52" s="621" t="n">
        <v>50</v>
      </c>
      <c r="B52" s="309" t="n">
        <v>192.4276662781758</v>
      </c>
      <c r="C52" s="309" t="n">
        <v>192.4276662781758</v>
      </c>
      <c r="D52" s="309" t="inlineStr"/>
      <c r="E52" s="309" t="inlineStr"/>
      <c r="F52" s="309" t="inlineStr"/>
      <c r="G52" s="309" t="inlineStr"/>
      <c r="H52" s="309" t="inlineStr"/>
    </row>
    <row r="53">
      <c r="A53" s="621" t="n">
        <v>51</v>
      </c>
      <c r="B53" s="309" t="n">
        <v>178.1008966832276</v>
      </c>
      <c r="C53" s="309" t="n">
        <v>178.1008966832276</v>
      </c>
      <c r="D53" s="309" t="inlineStr"/>
      <c r="E53" s="309" t="inlineStr"/>
      <c r="F53" s="309" t="inlineStr"/>
      <c r="G53" s="309" t="inlineStr"/>
      <c r="H53" s="309" t="inlineStr"/>
    </row>
    <row r="54">
      <c r="A54" s="621" t="n">
        <v>52</v>
      </c>
      <c r="B54" s="309" t="n">
        <v>192.8324196241451</v>
      </c>
      <c r="C54" s="309" t="n">
        <v>192.8324196241451</v>
      </c>
      <c r="D54" s="309" t="inlineStr"/>
      <c r="E54" s="309" t="inlineStr"/>
      <c r="F54" s="309" t="inlineStr"/>
      <c r="G54" s="309" t="inlineStr"/>
      <c r="H54" s="309" t="inlineStr"/>
    </row>
    <row r="55">
      <c r="A55" s="621" t="n">
        <v>53</v>
      </c>
      <c r="B55" s="309" t="n">
        <v>185.1004256954447</v>
      </c>
      <c r="C55" s="309" t="n">
        <v>185.1004256954447</v>
      </c>
      <c r="D55" s="309" t="inlineStr"/>
      <c r="E55" s="309" t="inlineStr"/>
      <c r="F55" s="309" t="inlineStr"/>
      <c r="G55" s="309" t="inlineStr"/>
      <c r="H55" s="309" t="inlineStr"/>
    </row>
    <row r="56">
      <c r="A56" s="621" t="n">
        <v>54</v>
      </c>
      <c r="B56" s="309" t="inlineStr"/>
      <c r="C56" s="309" t="inlineStr"/>
      <c r="D56" s="309" t="inlineStr"/>
      <c r="E56" s="309" t="inlineStr"/>
      <c r="F56" s="309" t="inlineStr"/>
      <c r="G56" s="309" t="inlineStr"/>
      <c r="H56" s="309" t="inlineStr"/>
    </row>
    <row r="57">
      <c r="A57" s="621" t="n">
        <v>55</v>
      </c>
      <c r="B57" s="309" t="inlineStr"/>
      <c r="C57" s="309" t="inlineStr"/>
      <c r="D57" s="309" t="inlineStr"/>
      <c r="E57" s="309" t="inlineStr"/>
      <c r="F57" s="309" t="inlineStr"/>
      <c r="G57" s="309" t="inlineStr"/>
      <c r="H57" s="309" t="inlineStr"/>
    </row>
    <row r="58">
      <c r="A58" s="621" t="n">
        <v>56</v>
      </c>
      <c r="B58" s="309" t="inlineStr"/>
      <c r="C58" s="309" t="inlineStr"/>
      <c r="D58" s="309" t="inlineStr"/>
      <c r="E58" s="309" t="inlineStr"/>
      <c r="F58" s="309" t="inlineStr"/>
      <c r="G58" s="309" t="inlineStr"/>
      <c r="H58" s="309" t="inlineStr"/>
    </row>
    <row r="59">
      <c r="A59" s="621" t="n">
        <v>57</v>
      </c>
      <c r="B59" s="309" t="inlineStr"/>
      <c r="C59" s="309" t="inlineStr"/>
      <c r="D59" s="309" t="inlineStr"/>
      <c r="E59" s="309" t="inlineStr"/>
      <c r="F59" s="309" t="inlineStr"/>
      <c r="G59" s="309" t="inlineStr"/>
      <c r="H59" s="309" t="inlineStr"/>
    </row>
    <row r="60">
      <c r="A60" s="621" t="n">
        <v>58</v>
      </c>
      <c r="B60" s="309" t="n">
        <v>46.95234501037106</v>
      </c>
      <c r="C60" s="309" t="n">
        <v>46.95234501037106</v>
      </c>
      <c r="D60" s="309" t="inlineStr"/>
      <c r="E60" s="309" t="inlineStr"/>
      <c r="F60" s="309" t="inlineStr"/>
      <c r="G60" s="309" t="inlineStr"/>
      <c r="H60" s="309" t="inlineStr"/>
    </row>
    <row r="61">
      <c r="A61" s="621" t="n">
        <v>59</v>
      </c>
      <c r="B61" s="309" t="n">
        <v>53.14644850683783</v>
      </c>
      <c r="C61" s="309" t="n">
        <v>53.14644850683783</v>
      </c>
      <c r="D61" s="309" t="inlineStr"/>
      <c r="E61" s="309" t="inlineStr"/>
      <c r="F61" s="309" t="inlineStr"/>
      <c r="G61" s="309" t="inlineStr"/>
      <c r="H61" s="309" t="inlineStr"/>
    </row>
    <row r="62">
      <c r="A62" s="621" t="n">
        <v>60</v>
      </c>
      <c r="B62" s="309" t="n">
        <v>59.40742472167953</v>
      </c>
      <c r="C62" s="309" t="n">
        <v>59.40742472167953</v>
      </c>
      <c r="D62" s="309" t="inlineStr"/>
      <c r="E62" s="309" t="inlineStr"/>
      <c r="F62" s="309" t="inlineStr"/>
      <c r="G62" s="309" t="inlineStr"/>
      <c r="H62" s="309" t="inlineStr"/>
    </row>
    <row r="63">
      <c r="A63" s="621" t="n">
        <v>61</v>
      </c>
      <c r="B63" s="309" t="n">
        <v>56.3338474813936</v>
      </c>
      <c r="C63" s="309" t="n">
        <v>56.3338474813936</v>
      </c>
      <c r="D63" s="309" t="inlineStr"/>
      <c r="E63" s="309" t="inlineStr"/>
      <c r="F63" s="309" t="inlineStr"/>
      <c r="G63" s="309" t="inlineStr"/>
      <c r="H63" s="309" t="inlineStr"/>
    </row>
    <row r="64">
      <c r="A64" s="621" t="n">
        <v>62</v>
      </c>
      <c r="B64" s="309" t="n">
        <v>204.1735975129145</v>
      </c>
      <c r="C64" s="309" t="n">
        <v>204.1735975129145</v>
      </c>
      <c r="D64" s="309" t="inlineStr"/>
      <c r="E64" s="309" t="inlineStr"/>
      <c r="F64" s="309" t="inlineStr"/>
      <c r="G64" s="309" t="inlineStr"/>
      <c r="H64" s="309" t="inlineStr"/>
    </row>
    <row r="65">
      <c r="A65" s="621" t="n">
        <v>63</v>
      </c>
      <c r="B65" s="309" t="n">
        <v>127.1664208556866</v>
      </c>
      <c r="C65" s="309" t="n">
        <v>127.1664208556866</v>
      </c>
      <c r="D65" s="309" t="inlineStr"/>
      <c r="E65" s="309" t="inlineStr"/>
      <c r="F65" s="309" t="inlineStr"/>
      <c r="G65" s="309" t="inlineStr"/>
      <c r="H65" s="309" t="inlineStr"/>
    </row>
    <row r="66">
      <c r="A66" s="621" t="n">
        <v>64</v>
      </c>
      <c r="B66" s="309" t="n">
        <v>126.0452166079533</v>
      </c>
      <c r="C66" s="309" t="n">
        <v>126.0452166079533</v>
      </c>
      <c r="D66" s="309" t="inlineStr"/>
      <c r="E66" s="309" t="inlineStr"/>
      <c r="F66" s="309" t="inlineStr"/>
      <c r="G66" s="309" t="inlineStr"/>
      <c r="H66" s="309" t="inlineStr"/>
    </row>
    <row r="67">
      <c r="A67" s="621" t="n">
        <v>65</v>
      </c>
      <c r="B67" s="309" t="n">
        <v>113.7314889682783</v>
      </c>
      <c r="C67" s="309" t="n">
        <v>113.7314889682783</v>
      </c>
      <c r="D67" s="309" t="inlineStr"/>
      <c r="E67" s="309" t="inlineStr"/>
      <c r="F67" s="309" t="inlineStr"/>
      <c r="G67" s="309" t="inlineStr"/>
      <c r="H67" s="309" t="inlineStr"/>
    </row>
    <row r="68">
      <c r="A68" s="621" t="n">
        <v>66</v>
      </c>
      <c r="B68" s="309" t="n">
        <v>24</v>
      </c>
      <c r="C68" s="309" t="n">
        <v>24</v>
      </c>
      <c r="D68" s="309" t="inlineStr"/>
      <c r="E68" s="309" t="inlineStr"/>
      <c r="F68" s="309" t="inlineStr"/>
      <c r="G68" s="309" t="inlineStr"/>
      <c r="H68" s="309" t="inlineStr"/>
    </row>
    <row r="69">
      <c r="A69" s="621" t="n">
        <v>67</v>
      </c>
      <c r="B69" s="309" t="n">
        <v>62</v>
      </c>
      <c r="C69" s="309" t="n">
        <v>62</v>
      </c>
      <c r="D69" s="309" t="inlineStr"/>
      <c r="E69" s="309" t="inlineStr"/>
      <c r="F69" s="309" t="inlineStr"/>
      <c r="G69" s="309" t="inlineStr"/>
      <c r="H69" s="309" t="inlineStr"/>
    </row>
    <row r="70">
      <c r="A70" s="621" t="n">
        <v>68</v>
      </c>
      <c r="B70" s="309" t="n">
        <v>72</v>
      </c>
      <c r="C70" s="309" t="n">
        <v>72</v>
      </c>
      <c r="D70" s="309" t="inlineStr"/>
      <c r="E70" s="309" t="inlineStr"/>
      <c r="F70" s="309" t="inlineStr"/>
      <c r="G70" s="309" t="inlineStr"/>
      <c r="H70" s="309" t="inlineStr"/>
    </row>
    <row r="71">
      <c r="A71" s="621" t="n">
        <v>69</v>
      </c>
      <c r="B71" s="309" t="n">
        <v>95</v>
      </c>
      <c r="C71" s="309" t="n">
        <v>95</v>
      </c>
      <c r="D71" s="309" t="inlineStr"/>
      <c r="E71" s="309" t="inlineStr"/>
      <c r="F71" s="309" t="inlineStr"/>
      <c r="G71" s="309" t="inlineStr"/>
      <c r="H71" s="309" t="inlineStr"/>
    </row>
    <row r="72">
      <c r="A72" s="621" t="n">
        <v>70</v>
      </c>
      <c r="B72" s="309" t="n">
        <v>111</v>
      </c>
      <c r="C72" s="309" t="n">
        <v>111</v>
      </c>
      <c r="D72" s="309" t="inlineStr"/>
      <c r="E72" s="309" t="inlineStr"/>
      <c r="F72" s="309" t="inlineStr"/>
      <c r="G72" s="309" t="inlineStr"/>
      <c r="H72" s="309" t="inlineStr"/>
    </row>
    <row r="73">
      <c r="A73" s="621" t="n">
        <v>71</v>
      </c>
      <c r="B73" s="309" t="n">
        <v>84</v>
      </c>
      <c r="C73" s="309" t="n">
        <v>84</v>
      </c>
      <c r="D73" s="309" t="inlineStr"/>
      <c r="E73" s="309" t="inlineStr"/>
      <c r="F73" s="309" t="inlineStr"/>
      <c r="G73" s="309" t="inlineStr"/>
      <c r="H73" s="309" t="inlineStr"/>
    </row>
    <row r="74">
      <c r="A74" s="621" t="n">
        <v>72</v>
      </c>
      <c r="B74" s="309" t="n">
        <v>93</v>
      </c>
      <c r="C74" s="309" t="n">
        <v>93</v>
      </c>
      <c r="D74" s="309" t="inlineStr"/>
      <c r="E74" s="309" t="inlineStr"/>
      <c r="F74" s="309" t="inlineStr"/>
      <c r="G74" s="309" t="inlineStr"/>
      <c r="H74" s="309" t="inlineStr"/>
    </row>
    <row r="75">
      <c r="A75" s="621" t="n">
        <v>73</v>
      </c>
      <c r="B75" s="309" t="n">
        <v>12.5</v>
      </c>
      <c r="C75" s="309" t="n">
        <v>12.5</v>
      </c>
      <c r="D75" s="309" t="inlineStr"/>
      <c r="E75" s="309" t="inlineStr"/>
      <c r="F75" s="309" t="inlineStr"/>
      <c r="G75" s="309" t="inlineStr"/>
      <c r="H75" s="309" t="inlineStr"/>
    </row>
    <row r="76">
      <c r="A76" s="621" t="n">
        <v>74</v>
      </c>
      <c r="B76" s="309" t="n">
        <v>16.2</v>
      </c>
      <c r="C76" s="309" t="n">
        <v>16.2</v>
      </c>
      <c r="D76" s="309" t="inlineStr"/>
      <c r="E76" s="309" t="inlineStr"/>
      <c r="F76" s="309" t="inlineStr"/>
      <c r="G76" s="309" t="inlineStr"/>
      <c r="H76" s="309" t="inlineStr"/>
    </row>
    <row r="77">
      <c r="A77" s="621" t="n">
        <v>75</v>
      </c>
      <c r="B77" s="309" t="n">
        <v>16.2</v>
      </c>
      <c r="C77" s="309" t="n">
        <v>16.2</v>
      </c>
      <c r="D77" s="309" t="inlineStr"/>
      <c r="E77" s="309" t="inlineStr"/>
      <c r="F77" s="309" t="inlineStr"/>
      <c r="G77" s="309" t="inlineStr"/>
      <c r="H77" s="309" t="inlineStr"/>
    </row>
    <row r="78">
      <c r="A78" s="621" t="n">
        <v>76</v>
      </c>
      <c r="B78" s="309" t="n">
        <v>16.2</v>
      </c>
      <c r="C78" s="309" t="n">
        <v>16.2</v>
      </c>
      <c r="D78" s="309" t="inlineStr"/>
      <c r="E78" s="309" t="inlineStr"/>
      <c r="F78" s="309" t="inlineStr"/>
      <c r="G78" s="309" t="inlineStr"/>
      <c r="H78" s="309" t="inlineStr"/>
    </row>
    <row r="79">
      <c r="A79" s="621" t="n">
        <v>77</v>
      </c>
      <c r="B79" s="309" t="n">
        <v>17</v>
      </c>
      <c r="C79" s="309" t="n">
        <v>17</v>
      </c>
      <c r="D79" s="309" t="inlineStr"/>
      <c r="E79" s="309" t="inlineStr"/>
      <c r="F79" s="309" t="inlineStr"/>
      <c r="G79" s="309" t="inlineStr"/>
      <c r="H79" s="309" t="inlineStr"/>
    </row>
    <row r="80">
      <c r="A80" s="621" t="n">
        <v>78</v>
      </c>
      <c r="B80" s="309" t="inlineStr"/>
      <c r="C80" s="309" t="n">
        <v>91.56468989931179</v>
      </c>
      <c r="D80" s="309" t="inlineStr">
        <is>
          <t>{'Cu', 'aust_temp', 'ausf_czas', 'Mn', 'Mo', 'aust_czas', 'Ni', 'grubosc', 'ausf_temp'}</t>
        </is>
      </c>
      <c r="E80" s="309" t="n">
        <v>15</v>
      </c>
      <c r="F80" s="309" t="inlineStr">
        <is>
          <t>['HB', 'Rm']</t>
        </is>
      </c>
      <c r="G80" s="309" t="inlineStr">
        <is>
          <t>[-0.8219827586993234, -0.7471988755593338]</t>
        </is>
      </c>
      <c r="H80" s="309" t="inlineStr">
        <is>
          <t>[40.0, 192.42766627817582]</t>
        </is>
      </c>
    </row>
    <row r="81">
      <c r="A81" s="621" t="n">
        <v>79</v>
      </c>
      <c r="B81" s="309" t="inlineStr"/>
      <c r="C81" s="309" t="n">
        <v>85.05795493574175</v>
      </c>
      <c r="D81" s="309" t="inlineStr">
        <is>
          <t>{'Cu', 'aust_temp', 'ausf_czas', 'Mn', 'Mo', 'aust_czas', 'Ni', 'grubosc', 'ausf_temp'}</t>
        </is>
      </c>
      <c r="E81" s="309" t="n">
        <v>16</v>
      </c>
      <c r="F81" s="309" t="inlineStr">
        <is>
          <t>['HB', 'Rm']</t>
        </is>
      </c>
      <c r="G81" s="309" t="inlineStr">
        <is>
          <t>[-0.8601629527907736, -0.7850993991106766]</t>
        </is>
      </c>
      <c r="H81" s="309" t="inlineStr">
        <is>
          <t>[40.0, 192.83241962414513]</t>
        </is>
      </c>
    </row>
    <row r="82">
      <c r="A82" s="621" t="n">
        <v>80</v>
      </c>
      <c r="B82" s="309" t="inlineStr"/>
      <c r="C82" s="309" t="n">
        <v>81.746956234668</v>
      </c>
      <c r="D82" s="309" t="inlineStr">
        <is>
          <t>{'Cu', 'aust_temp', 'ausf_czas', 'Mn', 'Mo', 'aust_czas', 'Ni', 'grubosc', 'ausf_temp'}</t>
        </is>
      </c>
      <c r="E82" s="309" t="n">
        <v>16</v>
      </c>
      <c r="F82" s="309" t="inlineStr">
        <is>
          <t>['HB', 'Rm']</t>
        </is>
      </c>
      <c r="G82" s="309" t="inlineStr">
        <is>
          <t>[-0.8601629527907735, -0.7850993991106766]</t>
        </is>
      </c>
      <c r="H82" s="309" t="inlineStr">
        <is>
          <t>[40.0, 192.83241962414513]</t>
        </is>
      </c>
    </row>
    <row r="83">
      <c r="A83" s="621" t="n">
        <v>81</v>
      </c>
      <c r="B83" s="309" t="n">
        <v>92.8</v>
      </c>
      <c r="C83" s="309" t="n">
        <v>92.8</v>
      </c>
      <c r="D83" s="309" t="inlineStr"/>
      <c r="E83" s="309" t="inlineStr"/>
      <c r="F83" s="309" t="inlineStr"/>
      <c r="G83" s="309" t="inlineStr"/>
      <c r="H83" s="309" t="inlineStr"/>
    </row>
    <row r="84">
      <c r="A84" s="621" t="n">
        <v>82</v>
      </c>
      <c r="B84" s="309" t="n">
        <v>103.8</v>
      </c>
      <c r="C84" s="309" t="n">
        <v>103.8</v>
      </c>
      <c r="D84" s="309" t="inlineStr"/>
      <c r="E84" s="309" t="inlineStr"/>
      <c r="F84" s="309" t="inlineStr"/>
      <c r="G84" s="309" t="inlineStr"/>
      <c r="H84" s="309" t="inlineStr"/>
    </row>
    <row r="85">
      <c r="A85" s="621" t="n">
        <v>83</v>
      </c>
      <c r="B85" s="309" t="n">
        <v>97.8</v>
      </c>
      <c r="C85" s="309" t="n">
        <v>97.8</v>
      </c>
      <c r="D85" s="309" t="inlineStr"/>
      <c r="E85" s="309" t="inlineStr"/>
      <c r="F85" s="309" t="inlineStr"/>
      <c r="G85" s="309" t="inlineStr"/>
      <c r="H85" s="309" t="inlineStr"/>
    </row>
    <row r="86">
      <c r="A86" s="621" t="n">
        <v>84</v>
      </c>
      <c r="B86" s="309" t="n">
        <v>60</v>
      </c>
      <c r="C86" s="309" t="n">
        <v>60</v>
      </c>
      <c r="D86" s="309" t="inlineStr"/>
      <c r="E86" s="309" t="inlineStr"/>
      <c r="F86" s="309" t="inlineStr"/>
      <c r="G86" s="309" t="inlineStr"/>
      <c r="H86" s="309" t="inlineStr"/>
    </row>
    <row r="87">
      <c r="A87" s="621" t="n">
        <v>85</v>
      </c>
      <c r="B87" s="309" t="n">
        <v>61</v>
      </c>
      <c r="C87" s="309" t="n">
        <v>61</v>
      </c>
      <c r="D87" s="309" t="inlineStr"/>
      <c r="E87" s="309" t="inlineStr"/>
      <c r="F87" s="309" t="inlineStr"/>
      <c r="G87" s="309" t="inlineStr"/>
      <c r="H87" s="309" t="inlineStr"/>
    </row>
    <row r="88">
      <c r="A88" s="621" t="n">
        <v>86</v>
      </c>
      <c r="B88" s="309" t="n">
        <v>65</v>
      </c>
      <c r="C88" s="309" t="n">
        <v>65</v>
      </c>
      <c r="D88" s="309" t="inlineStr"/>
      <c r="E88" s="309" t="inlineStr"/>
      <c r="F88" s="309" t="inlineStr"/>
      <c r="G88" s="309" t="inlineStr"/>
      <c r="H88" s="309" t="inlineStr"/>
    </row>
    <row r="89">
      <c r="A89" s="621" t="n">
        <v>87</v>
      </c>
      <c r="B89" s="309" t="n">
        <v>61</v>
      </c>
      <c r="C89" s="309" t="n">
        <v>61</v>
      </c>
      <c r="D89" s="309" t="inlineStr"/>
      <c r="E89" s="309" t="inlineStr"/>
      <c r="F89" s="309" t="inlineStr"/>
      <c r="G89" s="309" t="inlineStr"/>
      <c r="H89" s="309" t="inlineStr"/>
    </row>
    <row r="90">
      <c r="A90" s="621" t="n">
        <v>88</v>
      </c>
      <c r="B90" s="309" t="n">
        <v>71.33</v>
      </c>
      <c r="C90" s="309" t="n">
        <v>71.33</v>
      </c>
      <c r="D90" s="309" t="inlineStr"/>
      <c r="E90" s="309" t="inlineStr"/>
      <c r="F90" s="309" t="inlineStr"/>
      <c r="G90" s="309" t="inlineStr"/>
      <c r="H90" s="309" t="inlineStr"/>
    </row>
    <row r="91">
      <c r="A91" s="621" t="n">
        <v>89</v>
      </c>
      <c r="B91" s="309" t="n">
        <v>80.33</v>
      </c>
      <c r="C91" s="309" t="n">
        <v>80.33</v>
      </c>
      <c r="D91" s="309" t="inlineStr"/>
      <c r="E91" s="309" t="inlineStr"/>
      <c r="F91" s="309" t="inlineStr"/>
      <c r="G91" s="309" t="inlineStr"/>
      <c r="H91" s="309" t="inlineStr"/>
    </row>
    <row r="92">
      <c r="A92" s="621" t="n">
        <v>90</v>
      </c>
      <c r="B92" s="309" t="n">
        <v>84.3</v>
      </c>
      <c r="C92" s="309" t="n">
        <v>84.3</v>
      </c>
      <c r="D92" s="309" t="inlineStr"/>
      <c r="E92" s="309" t="inlineStr"/>
      <c r="F92" s="309" t="inlineStr"/>
      <c r="G92" s="309" t="inlineStr"/>
      <c r="H92" s="309" t="inlineStr"/>
    </row>
    <row r="93">
      <c r="A93" s="621" t="n">
        <v>91</v>
      </c>
      <c r="B93" s="309" t="n">
        <v>82.33</v>
      </c>
      <c r="C93" s="309" t="n">
        <v>82.33</v>
      </c>
      <c r="D93" s="309" t="inlineStr"/>
      <c r="E93" s="309" t="inlineStr"/>
      <c r="F93" s="309" t="inlineStr"/>
      <c r="G93" s="309" t="inlineStr"/>
      <c r="H93" s="309" t="inlineStr"/>
    </row>
    <row r="94">
      <c r="A94" s="621" t="n">
        <v>92</v>
      </c>
      <c r="B94" s="309" t="n">
        <v>79</v>
      </c>
      <c r="C94" s="309" t="n">
        <v>79</v>
      </c>
      <c r="D94" s="309" t="inlineStr"/>
      <c r="E94" s="309" t="inlineStr"/>
      <c r="F94" s="309" t="inlineStr"/>
      <c r="G94" s="309" t="inlineStr"/>
      <c r="H94" s="309" t="inlineStr"/>
    </row>
    <row r="95">
      <c r="A95" s="621" t="n">
        <v>93</v>
      </c>
      <c r="B95" s="309" t="n">
        <v>80</v>
      </c>
      <c r="C95" s="309" t="n">
        <v>80</v>
      </c>
      <c r="D95" s="309" t="inlineStr"/>
      <c r="E95" s="309" t="inlineStr"/>
      <c r="F95" s="309" t="inlineStr"/>
      <c r="G95" s="309" t="inlineStr"/>
      <c r="H95" s="309" t="inlineStr"/>
    </row>
    <row r="96">
      <c r="A96" s="621" t="n">
        <v>94</v>
      </c>
      <c r="B96" s="309" t="n">
        <v>85</v>
      </c>
      <c r="C96" s="309" t="n">
        <v>85</v>
      </c>
      <c r="D96" s="309" t="inlineStr"/>
      <c r="E96" s="309" t="inlineStr"/>
      <c r="F96" s="309" t="inlineStr"/>
      <c r="G96" s="309" t="inlineStr"/>
      <c r="H96" s="309" t="inlineStr"/>
    </row>
    <row r="97">
      <c r="A97" s="621" t="n">
        <v>95</v>
      </c>
      <c r="B97" s="309" t="n">
        <v>82</v>
      </c>
      <c r="C97" s="309" t="n">
        <v>82</v>
      </c>
      <c r="D97" s="309" t="inlineStr"/>
      <c r="E97" s="309" t="inlineStr"/>
      <c r="F97" s="309" t="inlineStr"/>
      <c r="G97" s="309" t="inlineStr"/>
      <c r="H97" s="309" t="inlineStr"/>
    </row>
    <row r="98">
      <c r="A98" s="621" t="n">
        <v>96</v>
      </c>
      <c r="B98" s="309" t="n">
        <v>67</v>
      </c>
      <c r="C98" s="309" t="n">
        <v>67</v>
      </c>
      <c r="D98" s="309" t="inlineStr"/>
      <c r="E98" s="309" t="inlineStr"/>
      <c r="F98" s="309" t="inlineStr"/>
      <c r="G98" s="309" t="inlineStr"/>
      <c r="H98" s="309" t="inlineStr"/>
    </row>
    <row r="99">
      <c r="A99" s="621" t="n">
        <v>97</v>
      </c>
      <c r="B99" s="309" t="n">
        <v>84</v>
      </c>
      <c r="C99" s="309" t="n">
        <v>84</v>
      </c>
      <c r="D99" s="309" t="inlineStr"/>
      <c r="E99" s="309" t="inlineStr"/>
      <c r="F99" s="309" t="inlineStr"/>
      <c r="G99" s="309" t="inlineStr"/>
      <c r="H99" s="309" t="inlineStr"/>
    </row>
    <row r="100">
      <c r="A100" s="621" t="n">
        <v>98</v>
      </c>
      <c r="B100" s="309" t="n">
        <v>71.67</v>
      </c>
      <c r="C100" s="309" t="n">
        <v>71.67</v>
      </c>
      <c r="D100" s="309" t="inlineStr"/>
      <c r="E100" s="309" t="inlineStr"/>
      <c r="F100" s="309" t="inlineStr"/>
      <c r="G100" s="309" t="inlineStr"/>
      <c r="H100" s="309" t="inlineStr"/>
    </row>
    <row r="101">
      <c r="A101" s="621" t="n">
        <v>99</v>
      </c>
      <c r="B101" s="309" t="n">
        <v>71.66</v>
      </c>
      <c r="C101" s="309" t="n">
        <v>71.66</v>
      </c>
      <c r="D101" s="309" t="inlineStr"/>
      <c r="E101" s="309" t="inlineStr"/>
      <c r="F101" s="309" t="inlineStr"/>
      <c r="G101" s="309" t="inlineStr"/>
      <c r="H101" s="309" t="inlineStr"/>
    </row>
    <row r="102">
      <c r="A102" s="621" t="n">
        <v>100</v>
      </c>
      <c r="B102" s="309" t="n">
        <v>77.59999999999999</v>
      </c>
      <c r="C102" s="309" t="n">
        <v>77.59999999999999</v>
      </c>
      <c r="D102" s="309" t="inlineStr"/>
      <c r="E102" s="309" t="inlineStr"/>
      <c r="F102" s="309" t="inlineStr"/>
      <c r="G102" s="309" t="inlineStr"/>
      <c r="H102" s="309" t="inlineStr"/>
    </row>
    <row r="103">
      <c r="A103" s="621" t="n">
        <v>101</v>
      </c>
      <c r="B103" s="309" t="n">
        <v>78</v>
      </c>
      <c r="C103" s="309" t="n">
        <v>78</v>
      </c>
      <c r="D103" s="309" t="inlineStr"/>
      <c r="E103" s="309" t="inlineStr"/>
      <c r="F103" s="309" t="inlineStr"/>
      <c r="G103" s="309" t="inlineStr"/>
      <c r="H103" s="309" t="inlineStr"/>
    </row>
    <row r="104">
      <c r="A104" s="621" t="n">
        <v>102</v>
      </c>
      <c r="B104" s="309" t="n">
        <v>80</v>
      </c>
      <c r="C104" s="309" t="n">
        <v>80</v>
      </c>
      <c r="D104" s="309" t="inlineStr"/>
      <c r="E104" s="309" t="inlineStr"/>
      <c r="F104" s="309" t="inlineStr"/>
      <c r="G104" s="309" t="inlineStr"/>
      <c r="H104" s="309" t="inlineStr"/>
    </row>
    <row r="105">
      <c r="A105" s="621" t="n">
        <v>103</v>
      </c>
      <c r="B105" s="309" t="n">
        <v>74.33</v>
      </c>
      <c r="C105" s="309" t="n">
        <v>74.33</v>
      </c>
      <c r="D105" s="309" t="inlineStr"/>
      <c r="E105" s="309" t="inlineStr"/>
      <c r="F105" s="309" t="inlineStr"/>
      <c r="G105" s="309" t="inlineStr"/>
      <c r="H105" s="309" t="inlineStr"/>
    </row>
    <row r="106">
      <c r="A106" s="621" t="n">
        <v>104</v>
      </c>
      <c r="B106" s="309" t="n">
        <v>62.66</v>
      </c>
      <c r="C106" s="309" t="n">
        <v>62.66</v>
      </c>
      <c r="D106" s="309" t="inlineStr"/>
      <c r="E106" s="309" t="inlineStr"/>
      <c r="F106" s="309" t="inlineStr"/>
      <c r="G106" s="309" t="inlineStr"/>
      <c r="H106" s="309" t="inlineStr"/>
    </row>
    <row r="107">
      <c r="A107" s="621" t="n">
        <v>105</v>
      </c>
      <c r="B107" s="309" t="n">
        <v>74.33</v>
      </c>
      <c r="C107" s="309" t="n">
        <v>74.33</v>
      </c>
      <c r="D107" s="309" t="inlineStr"/>
      <c r="E107" s="309" t="inlineStr"/>
      <c r="F107" s="309" t="inlineStr"/>
      <c r="G107" s="309" t="inlineStr"/>
      <c r="H107" s="309" t="inlineStr"/>
    </row>
    <row r="108">
      <c r="A108" s="621" t="n">
        <v>106</v>
      </c>
      <c r="B108" s="309" t="n">
        <v>70</v>
      </c>
      <c r="C108" s="309" t="n">
        <v>70</v>
      </c>
      <c r="D108" s="309" t="inlineStr"/>
      <c r="E108" s="309" t="inlineStr"/>
      <c r="F108" s="309" t="inlineStr"/>
      <c r="G108" s="309" t="inlineStr"/>
      <c r="H108" s="309" t="inlineStr"/>
    </row>
    <row r="109">
      <c r="A109" s="621" t="n">
        <v>107</v>
      </c>
      <c r="B109" s="309" t="n">
        <v>67.33</v>
      </c>
      <c r="C109" s="309" t="n">
        <v>67.33</v>
      </c>
      <c r="D109" s="309" t="inlineStr"/>
      <c r="E109" s="309" t="inlineStr"/>
      <c r="F109" s="309" t="inlineStr"/>
      <c r="G109" s="309" t="inlineStr"/>
      <c r="H109" s="309" t="inlineStr"/>
    </row>
    <row r="110">
      <c r="A110" s="621" t="n">
        <v>108</v>
      </c>
      <c r="B110" s="309" t="n">
        <v>125</v>
      </c>
      <c r="C110" s="309" t="n">
        <v>125</v>
      </c>
      <c r="D110" s="309" t="inlineStr"/>
      <c r="E110" s="309" t="inlineStr"/>
      <c r="F110" s="309" t="inlineStr"/>
      <c r="G110" s="309" t="inlineStr"/>
      <c r="H110" s="309" t="inlineStr"/>
    </row>
    <row r="111">
      <c r="A111" s="621" t="n">
        <v>109</v>
      </c>
      <c r="B111" s="309" t="n">
        <v>115</v>
      </c>
      <c r="C111" s="309" t="n">
        <v>115</v>
      </c>
      <c r="D111" s="309" t="inlineStr"/>
      <c r="E111" s="309" t="inlineStr"/>
      <c r="F111" s="309" t="inlineStr"/>
      <c r="G111" s="309" t="inlineStr"/>
      <c r="H111" s="309" t="inlineStr"/>
    </row>
    <row r="112">
      <c r="A112" s="621" t="n">
        <v>110</v>
      </c>
      <c r="B112" s="309" t="n">
        <v>98</v>
      </c>
      <c r="C112" s="309" t="n">
        <v>98</v>
      </c>
      <c r="D112" s="309" t="inlineStr"/>
      <c r="E112" s="309" t="inlineStr"/>
      <c r="F112" s="309" t="inlineStr"/>
      <c r="G112" s="309" t="inlineStr"/>
      <c r="H112" s="309" t="inlineStr"/>
    </row>
    <row r="113">
      <c r="A113" s="621" t="n">
        <v>111</v>
      </c>
      <c r="B113" s="309" t="n">
        <v>125.9910444598251</v>
      </c>
      <c r="C113" s="309" t="n">
        <v>125.9910444598251</v>
      </c>
      <c r="D113" s="309" t="inlineStr"/>
      <c r="E113" s="309" t="inlineStr"/>
      <c r="F113" s="309" t="inlineStr"/>
      <c r="G113" s="309" t="inlineStr"/>
      <c r="H113" s="309" t="inlineStr"/>
    </row>
    <row r="114">
      <c r="A114" s="621" t="n">
        <v>112</v>
      </c>
      <c r="B114" s="309" t="inlineStr"/>
      <c r="C114" s="309" t="n">
        <v>122.3059467486008</v>
      </c>
      <c r="D114" s="309" t="inlineStr">
        <is>
          <t>{'Cu', 'aust_temp', 'ausf_czas', 'Mn', 'Mo', 'aust_czas', 'Ni', 'grubosc', 'ausf_temp'}</t>
        </is>
      </c>
      <c r="E114" s="309" t="n">
        <v>17</v>
      </c>
      <c r="F114" s="309" t="inlineStr">
        <is>
          <t>['HB', 'Rm']</t>
        </is>
      </c>
      <c r="G114" s="309" t="inlineStr">
        <is>
          <t>[-0.8280689482397358, -0.8429409583111316]</t>
        </is>
      </c>
      <c r="H114" s="309" t="inlineStr">
        <is>
          <t>[65.20899931876698, 138.0]</t>
        </is>
      </c>
    </row>
    <row r="115">
      <c r="A115" s="621" t="n">
        <v>113</v>
      </c>
      <c r="B115" s="309" t="n">
        <v>87.91961040722956</v>
      </c>
      <c r="C115" s="309" t="n">
        <v>87.91961040722956</v>
      </c>
      <c r="D115" s="309" t="inlineStr"/>
      <c r="E115" s="309" t="inlineStr"/>
      <c r="F115" s="309" t="inlineStr"/>
      <c r="G115" s="309" t="inlineStr"/>
      <c r="H115" s="309" t="inlineStr"/>
    </row>
    <row r="116">
      <c r="A116" s="621" t="n">
        <v>114</v>
      </c>
      <c r="B116" s="309" t="n">
        <v>65.20899931876698</v>
      </c>
      <c r="C116" s="309" t="n">
        <v>65.20899931876698</v>
      </c>
      <c r="D116" s="309" t="inlineStr"/>
      <c r="E116" s="309" t="inlineStr"/>
      <c r="F116" s="309" t="inlineStr"/>
      <c r="G116" s="309" t="inlineStr"/>
      <c r="H116" s="309" t="inlineStr"/>
    </row>
    <row r="117">
      <c r="A117" s="621" t="n">
        <v>115</v>
      </c>
      <c r="B117" s="309" t="n">
        <v>122.0578997211874</v>
      </c>
      <c r="C117" s="309" t="n">
        <v>122.0578997211874</v>
      </c>
      <c r="D117" s="309" t="inlineStr"/>
      <c r="E117" s="309" t="inlineStr"/>
      <c r="F117" s="309" t="inlineStr"/>
      <c r="G117" s="309" t="inlineStr"/>
      <c r="H117" s="309" t="inlineStr"/>
    </row>
    <row r="118">
      <c r="A118" s="621" t="n">
        <v>116</v>
      </c>
      <c r="B118" s="309" t="n">
        <v>101.9</v>
      </c>
      <c r="C118" s="309" t="n">
        <v>101.9</v>
      </c>
      <c r="D118" s="309" t="inlineStr"/>
      <c r="E118" s="309" t="inlineStr"/>
      <c r="F118" s="309" t="inlineStr"/>
      <c r="G118" s="309" t="inlineStr"/>
      <c r="H118" s="309" t="inlineStr"/>
    </row>
    <row r="119">
      <c r="A119" s="621" t="n">
        <v>117</v>
      </c>
      <c r="B119" s="309" t="n">
        <v>116.5</v>
      </c>
      <c r="C119" s="309" t="n">
        <v>116.5</v>
      </c>
      <c r="D119" s="309" t="inlineStr"/>
      <c r="E119" s="309" t="inlineStr"/>
      <c r="F119" s="309" t="inlineStr"/>
      <c r="G119" s="309" t="inlineStr"/>
      <c r="H119" s="309" t="inlineStr"/>
    </row>
    <row r="120">
      <c r="A120" s="621" t="n">
        <v>118</v>
      </c>
      <c r="B120" s="309" t="n">
        <v>128.9</v>
      </c>
      <c r="C120" s="309" t="n">
        <v>128.9</v>
      </c>
      <c r="D120" s="309" t="inlineStr"/>
      <c r="E120" s="309" t="inlineStr"/>
      <c r="F120" s="309" t="inlineStr"/>
      <c r="G120" s="309" t="inlineStr"/>
      <c r="H120" s="309" t="inlineStr"/>
    </row>
    <row r="121">
      <c r="A121" s="621" t="n">
        <v>119</v>
      </c>
      <c r="B121" s="309" t="n">
        <v>136.2</v>
      </c>
      <c r="C121" s="309" t="n">
        <v>136.2</v>
      </c>
      <c r="D121" s="309" t="inlineStr"/>
      <c r="E121" s="309" t="inlineStr"/>
      <c r="F121" s="309" t="inlineStr"/>
      <c r="G121" s="309" t="inlineStr"/>
      <c r="H121" s="309" t="inlineStr"/>
    </row>
    <row r="122">
      <c r="A122" s="621" t="n">
        <v>120</v>
      </c>
      <c r="B122" s="309" t="n">
        <v>39.64004756282119</v>
      </c>
      <c r="C122" s="309" t="n">
        <v>39.64004756282119</v>
      </c>
      <c r="D122" s="309" t="inlineStr"/>
      <c r="E122" s="309" t="inlineStr"/>
      <c r="F122" s="309" t="inlineStr"/>
      <c r="G122" s="309" t="inlineStr"/>
      <c r="H122" s="309" t="inlineStr"/>
    </row>
    <row r="123">
      <c r="A123" s="621" t="n">
        <v>121</v>
      </c>
      <c r="B123" s="309" t="n">
        <v>100.5563285907497</v>
      </c>
      <c r="C123" s="309" t="n">
        <v>100.5563285907497</v>
      </c>
      <c r="D123" s="309" t="inlineStr"/>
      <c r="E123" s="309" t="inlineStr"/>
      <c r="F123" s="309" t="inlineStr"/>
      <c r="G123" s="309" t="inlineStr"/>
      <c r="H123" s="309" t="inlineStr"/>
    </row>
    <row r="124">
      <c r="A124" s="621" t="n">
        <v>122</v>
      </c>
      <c r="B124" s="309" t="n">
        <v>100</v>
      </c>
      <c r="C124" s="309" t="n">
        <v>100</v>
      </c>
      <c r="D124" s="309" t="inlineStr"/>
      <c r="E124" s="309" t="inlineStr"/>
      <c r="F124" s="309" t="inlineStr"/>
      <c r="G124" s="309" t="inlineStr"/>
      <c r="H124" s="309" t="inlineStr"/>
    </row>
    <row r="125">
      <c r="A125" s="621" t="n">
        <v>123</v>
      </c>
      <c r="B125" s="309" t="n">
        <v>118</v>
      </c>
      <c r="C125" s="309" t="n">
        <v>118</v>
      </c>
      <c r="D125" s="309" t="inlineStr"/>
      <c r="E125" s="309" t="inlineStr"/>
      <c r="F125" s="309" t="inlineStr"/>
      <c r="G125" s="309" t="inlineStr"/>
      <c r="H125" s="309" t="inlineStr"/>
    </row>
    <row r="126">
      <c r="A126" s="621" t="n">
        <v>124</v>
      </c>
      <c r="B126" s="309" t="n">
        <v>123</v>
      </c>
      <c r="C126" s="309" t="n">
        <v>123</v>
      </c>
      <c r="D126" s="309" t="inlineStr"/>
      <c r="E126" s="309" t="inlineStr"/>
      <c r="F126" s="309" t="inlineStr"/>
      <c r="G126" s="309" t="inlineStr"/>
      <c r="H126" s="309" t="inlineStr"/>
    </row>
    <row r="127">
      <c r="A127" s="621" t="n">
        <v>125</v>
      </c>
      <c r="B127" s="309" t="n">
        <v>132</v>
      </c>
      <c r="C127" s="309" t="n">
        <v>132</v>
      </c>
      <c r="D127" s="309" t="inlineStr"/>
      <c r="E127" s="309" t="inlineStr"/>
      <c r="F127" s="309" t="inlineStr"/>
      <c r="G127" s="309" t="inlineStr"/>
      <c r="H127" s="309" t="inlineStr"/>
    </row>
    <row r="128">
      <c r="A128" s="621" t="n">
        <v>126</v>
      </c>
      <c r="B128" s="309" t="n">
        <v>52.6</v>
      </c>
      <c r="C128" s="309" t="n">
        <v>52.6</v>
      </c>
      <c r="D128" s="309" t="inlineStr"/>
      <c r="E128" s="309" t="inlineStr"/>
      <c r="F128" s="309" t="inlineStr"/>
      <c r="G128" s="309" t="inlineStr"/>
      <c r="H128" s="309" t="inlineStr"/>
    </row>
    <row r="129">
      <c r="A129" s="621" t="n">
        <v>127</v>
      </c>
      <c r="B129" s="309" t="n">
        <v>59.7</v>
      </c>
      <c r="C129" s="309" t="n">
        <v>59.7</v>
      </c>
      <c r="D129" s="309" t="inlineStr"/>
      <c r="E129" s="309" t="inlineStr"/>
      <c r="F129" s="309" t="inlineStr"/>
      <c r="G129" s="309" t="inlineStr"/>
      <c r="H129" s="309" t="inlineStr"/>
    </row>
    <row r="130">
      <c r="A130" s="621" t="n">
        <v>128</v>
      </c>
      <c r="B130" s="309" t="n">
        <v>76.90000000000001</v>
      </c>
      <c r="C130" s="309" t="n">
        <v>76.90000000000001</v>
      </c>
      <c r="D130" s="309" t="inlineStr"/>
      <c r="E130" s="309" t="inlineStr"/>
      <c r="F130" s="309" t="inlineStr"/>
      <c r="G130" s="309" t="inlineStr"/>
      <c r="H130" s="309" t="inlineStr"/>
    </row>
    <row r="131">
      <c r="A131" s="621" t="n">
        <v>129</v>
      </c>
      <c r="B131" s="309" t="n">
        <v>71.5</v>
      </c>
      <c r="C131" s="309" t="n">
        <v>71.5</v>
      </c>
      <c r="D131" s="309" t="inlineStr"/>
      <c r="E131" s="309" t="inlineStr"/>
      <c r="F131" s="309" t="inlineStr"/>
      <c r="G131" s="309" t="inlineStr"/>
      <c r="H131" s="309" t="inlineStr"/>
    </row>
    <row r="132">
      <c r="A132" s="621" t="n">
        <v>130</v>
      </c>
      <c r="B132" s="309" t="n">
        <v>69.40000000000001</v>
      </c>
      <c r="C132" s="309" t="n">
        <v>69.40000000000001</v>
      </c>
      <c r="D132" s="309" t="inlineStr"/>
      <c r="E132" s="309" t="inlineStr"/>
      <c r="F132" s="309" t="inlineStr"/>
      <c r="G132" s="309" t="inlineStr"/>
      <c r="H132" s="309" t="inlineStr"/>
    </row>
    <row r="133">
      <c r="A133" s="621" t="n">
        <v>131</v>
      </c>
      <c r="B133" s="309" t="n">
        <v>45.1</v>
      </c>
      <c r="C133" s="309" t="n">
        <v>45.1</v>
      </c>
      <c r="D133" s="309" t="inlineStr"/>
      <c r="E133" s="309" t="inlineStr"/>
      <c r="F133" s="309" t="inlineStr"/>
      <c r="G133" s="309" t="inlineStr"/>
      <c r="H133" s="309" t="inlineStr"/>
    </row>
    <row r="134">
      <c r="A134" s="621" t="n">
        <v>132</v>
      </c>
      <c r="B134" s="309" t="n">
        <v>90.2</v>
      </c>
      <c r="C134" s="309" t="n">
        <v>90.2</v>
      </c>
      <c r="D134" s="309" t="inlineStr"/>
      <c r="E134" s="309" t="inlineStr"/>
      <c r="F134" s="309" t="inlineStr"/>
      <c r="G134" s="309" t="inlineStr"/>
      <c r="H134" s="309" t="inlineStr"/>
    </row>
    <row r="135">
      <c r="A135" s="621" t="n">
        <v>133</v>
      </c>
      <c r="B135" s="309" t="n">
        <v>122.1</v>
      </c>
      <c r="C135" s="309" t="n">
        <v>122.1</v>
      </c>
      <c r="D135" s="309" t="inlineStr"/>
      <c r="E135" s="309" t="inlineStr"/>
      <c r="F135" s="309" t="inlineStr"/>
      <c r="G135" s="309" t="inlineStr"/>
      <c r="H135" s="309" t="inlineStr"/>
    </row>
    <row r="136">
      <c r="A136" s="621" t="n">
        <v>134</v>
      </c>
      <c r="B136" s="309" t="n">
        <v>106.1</v>
      </c>
      <c r="C136" s="309" t="n">
        <v>106.1</v>
      </c>
      <c r="D136" s="309" t="inlineStr"/>
      <c r="E136" s="309" t="inlineStr"/>
      <c r="F136" s="309" t="inlineStr"/>
      <c r="G136" s="309" t="inlineStr"/>
      <c r="H136" s="309" t="inlineStr"/>
    </row>
    <row r="137">
      <c r="A137" s="621" t="n">
        <v>135</v>
      </c>
      <c r="B137" s="309" t="n">
        <v>50.3</v>
      </c>
      <c r="C137" s="309" t="n">
        <v>50.3</v>
      </c>
      <c r="D137" s="309" t="inlineStr"/>
      <c r="E137" s="309" t="inlineStr"/>
      <c r="F137" s="309" t="inlineStr"/>
      <c r="G137" s="309" t="inlineStr"/>
      <c r="H137" s="309" t="inlineStr"/>
    </row>
    <row r="138">
      <c r="A138" s="621" t="n">
        <v>136</v>
      </c>
      <c r="B138" s="309" t="n">
        <v>100.2</v>
      </c>
      <c r="C138" s="309" t="n">
        <v>100.2</v>
      </c>
      <c r="D138" s="309" t="inlineStr"/>
      <c r="E138" s="309" t="inlineStr"/>
      <c r="F138" s="309" t="inlineStr"/>
      <c r="G138" s="309" t="inlineStr"/>
      <c r="H138" s="309" t="inlineStr"/>
    </row>
    <row r="139">
      <c r="A139" s="621" t="n">
        <v>137</v>
      </c>
      <c r="B139" s="309" t="n">
        <v>94.3</v>
      </c>
      <c r="C139" s="309" t="n">
        <v>94.3</v>
      </c>
      <c r="D139" s="309" t="inlineStr"/>
      <c r="E139" s="309" t="inlineStr"/>
      <c r="F139" s="309" t="inlineStr"/>
      <c r="G139" s="309" t="inlineStr"/>
      <c r="H139" s="309" t="inlineStr"/>
    </row>
    <row r="140">
      <c r="A140" s="621" t="n">
        <v>138</v>
      </c>
      <c r="B140" s="309" t="n">
        <v>82.5</v>
      </c>
      <c r="C140" s="309" t="n">
        <v>82.5</v>
      </c>
      <c r="D140" s="309" t="inlineStr"/>
      <c r="E140" s="309" t="inlineStr"/>
      <c r="F140" s="309" t="inlineStr"/>
      <c r="G140" s="309" t="inlineStr"/>
      <c r="H140" s="309" t="inlineStr"/>
    </row>
    <row r="141">
      <c r="A141" s="621" t="n">
        <v>139</v>
      </c>
      <c r="B141" s="309" t="n">
        <v>78.40000000000001</v>
      </c>
      <c r="C141" s="309" t="n">
        <v>78.40000000000001</v>
      </c>
      <c r="D141" s="309" t="inlineStr"/>
      <c r="E141" s="309" t="inlineStr"/>
      <c r="F141" s="309" t="inlineStr"/>
      <c r="G141" s="309" t="inlineStr"/>
      <c r="H141" s="309" t="inlineStr"/>
    </row>
    <row r="142">
      <c r="A142" s="621" t="n">
        <v>140</v>
      </c>
      <c r="B142" s="309" t="n">
        <v>57.8</v>
      </c>
      <c r="C142" s="309" t="n">
        <v>57.8</v>
      </c>
      <c r="D142" s="309" t="inlineStr"/>
      <c r="E142" s="309" t="inlineStr"/>
      <c r="F142" s="309" t="inlineStr"/>
      <c r="G142" s="309" t="inlineStr"/>
      <c r="H142" s="309" t="inlineStr"/>
    </row>
    <row r="143">
      <c r="A143" s="621" t="n">
        <v>141</v>
      </c>
      <c r="B143" s="309" t="inlineStr"/>
      <c r="C143" s="309" t="inlineStr"/>
      <c r="D143" s="309" t="inlineStr"/>
      <c r="E143" s="309" t="inlineStr"/>
      <c r="F143" s="309" t="inlineStr"/>
      <c r="G143" s="309" t="inlineStr"/>
      <c r="H143" s="309" t="inlineStr"/>
    </row>
    <row r="144">
      <c r="A144" s="621" t="n">
        <v>142</v>
      </c>
      <c r="B144" s="309" t="n">
        <v>138</v>
      </c>
      <c r="C144" s="309" t="n">
        <v>138</v>
      </c>
      <c r="D144" s="309" t="inlineStr"/>
      <c r="E144" s="309" t="inlineStr"/>
      <c r="F144" s="309" t="inlineStr"/>
      <c r="G144" s="309" t="inlineStr"/>
      <c r="H144" s="309" t="inlineStr"/>
    </row>
    <row r="145">
      <c r="A145" s="621" t="n">
        <v>143</v>
      </c>
      <c r="B145" s="309" t="n">
        <v>132</v>
      </c>
      <c r="C145" s="309" t="n">
        <v>132</v>
      </c>
      <c r="D145" s="309" t="inlineStr"/>
      <c r="E145" s="309" t="inlineStr"/>
      <c r="F145" s="309" t="inlineStr"/>
      <c r="G145" s="309" t="inlineStr"/>
      <c r="H145" s="309" t="inlineStr"/>
    </row>
    <row r="146">
      <c r="A146" s="621" t="n">
        <v>144</v>
      </c>
      <c r="B146" s="309" t="n">
        <v>114</v>
      </c>
      <c r="C146" s="309" t="n">
        <v>114</v>
      </c>
      <c r="D146" s="309" t="inlineStr"/>
      <c r="E146" s="309" t="inlineStr"/>
      <c r="F146" s="309" t="inlineStr"/>
      <c r="G146" s="309" t="inlineStr"/>
      <c r="H146" s="309" t="inlineStr"/>
    </row>
    <row r="147">
      <c r="A147" s="621" t="n">
        <v>145</v>
      </c>
      <c r="B147" s="309" t="n">
        <v>133</v>
      </c>
      <c r="C147" s="309" t="n">
        <v>133</v>
      </c>
      <c r="D147" s="309" t="inlineStr"/>
      <c r="E147" s="309" t="inlineStr"/>
      <c r="F147" s="309" t="inlineStr"/>
      <c r="G147" s="309" t="inlineStr"/>
      <c r="H147" s="309" t="inlineStr"/>
    </row>
    <row r="148">
      <c r="A148" s="621" t="n">
        <v>146</v>
      </c>
      <c r="B148" s="309" t="n">
        <v>142</v>
      </c>
      <c r="C148" s="309" t="n">
        <v>142</v>
      </c>
      <c r="D148" s="309" t="inlineStr"/>
      <c r="E148" s="309" t="inlineStr"/>
      <c r="F148" s="309" t="inlineStr"/>
      <c r="G148" s="309" t="inlineStr"/>
      <c r="H148" s="309" t="inlineStr"/>
    </row>
    <row r="149">
      <c r="A149" s="621" t="n">
        <v>147</v>
      </c>
      <c r="B149" s="309" t="n">
        <v>103</v>
      </c>
      <c r="C149" s="309" t="n">
        <v>103</v>
      </c>
      <c r="D149" s="309" t="inlineStr"/>
      <c r="E149" s="309" t="inlineStr"/>
      <c r="F149" s="309" t="inlineStr"/>
      <c r="G149" s="309" t="inlineStr"/>
      <c r="H149" s="309" t="inlineStr"/>
    </row>
    <row r="150">
      <c r="A150" s="621" t="n">
        <v>148</v>
      </c>
      <c r="B150" s="309" t="n">
        <v>108</v>
      </c>
      <c r="C150" s="309" t="n">
        <v>108</v>
      </c>
      <c r="D150" s="309" t="inlineStr"/>
      <c r="E150" s="309" t="inlineStr"/>
      <c r="F150" s="309" t="inlineStr"/>
      <c r="G150" s="309" t="inlineStr"/>
      <c r="H150" s="309" t="inlineStr"/>
    </row>
    <row r="151">
      <c r="A151" s="621" t="n">
        <v>149</v>
      </c>
      <c r="B151" s="309" t="n">
        <v>89</v>
      </c>
      <c r="C151" s="309" t="n">
        <v>89</v>
      </c>
      <c r="D151" s="309" t="inlineStr"/>
      <c r="E151" s="309" t="inlineStr"/>
      <c r="F151" s="309" t="inlineStr"/>
      <c r="G151" s="309" t="inlineStr"/>
      <c r="H151" s="309" t="inlineStr"/>
    </row>
    <row r="152">
      <c r="A152" s="621" t="n">
        <v>150</v>
      </c>
      <c r="B152" s="309" t="n">
        <v>106</v>
      </c>
      <c r="C152" s="309" t="n">
        <v>106</v>
      </c>
      <c r="D152" s="309" t="inlineStr"/>
      <c r="E152" s="309" t="inlineStr"/>
      <c r="F152" s="309" t="inlineStr"/>
      <c r="G152" s="309" t="inlineStr"/>
      <c r="H152" s="309" t="inlineStr"/>
    </row>
    <row r="153">
      <c r="A153" s="621" t="n">
        <v>151</v>
      </c>
      <c r="B153" s="309" t="n">
        <v>63</v>
      </c>
      <c r="C153" s="309" t="n">
        <v>63</v>
      </c>
      <c r="D153" s="309" t="inlineStr"/>
      <c r="E153" s="309" t="inlineStr"/>
      <c r="F153" s="309" t="inlineStr"/>
      <c r="G153" s="309" t="inlineStr"/>
      <c r="H153" s="309" t="inlineStr"/>
    </row>
    <row r="154">
      <c r="A154" s="621" t="n">
        <v>152</v>
      </c>
      <c r="B154" s="309" t="n">
        <v>53</v>
      </c>
      <c r="C154" s="309" t="n">
        <v>53</v>
      </c>
      <c r="D154" s="309" t="inlineStr"/>
      <c r="E154" s="309" t="inlineStr"/>
      <c r="F154" s="309" t="inlineStr"/>
      <c r="G154" s="309" t="inlineStr"/>
      <c r="H154" s="309" t="inlineStr"/>
    </row>
    <row r="155">
      <c r="A155" s="621" t="n">
        <v>153</v>
      </c>
      <c r="B155" s="309" t="n">
        <v>43</v>
      </c>
      <c r="C155" s="309" t="n">
        <v>43</v>
      </c>
      <c r="D155" s="309" t="inlineStr"/>
      <c r="E155" s="309" t="inlineStr"/>
      <c r="F155" s="309" t="inlineStr"/>
      <c r="G155" s="309" t="inlineStr"/>
      <c r="H155" s="309" t="inlineStr"/>
    </row>
    <row r="156">
      <c r="A156" s="621" t="n">
        <v>154</v>
      </c>
      <c r="B156" s="309" t="n">
        <v>57</v>
      </c>
      <c r="C156" s="309" t="n">
        <v>57</v>
      </c>
      <c r="D156" s="309" t="inlineStr"/>
      <c r="E156" s="309" t="inlineStr"/>
      <c r="F156" s="309" t="inlineStr"/>
      <c r="G156" s="309" t="inlineStr"/>
      <c r="H156" s="309" t="inlineStr"/>
    </row>
    <row r="157">
      <c r="A157" s="621" t="n">
        <v>155</v>
      </c>
      <c r="B157" s="309" t="n">
        <v>76</v>
      </c>
      <c r="C157" s="309" t="n">
        <v>76</v>
      </c>
      <c r="D157" s="309" t="inlineStr"/>
      <c r="E157" s="309" t="inlineStr"/>
      <c r="F157" s="309" t="inlineStr"/>
      <c r="G157" s="309" t="inlineStr"/>
      <c r="H157" s="309" t="inlineStr"/>
    </row>
    <row r="158">
      <c r="A158" s="621" t="n">
        <v>156</v>
      </c>
      <c r="B158" s="309" t="n">
        <v>64</v>
      </c>
      <c r="C158" s="309" t="n">
        <v>64</v>
      </c>
      <c r="D158" s="309" t="inlineStr"/>
      <c r="E158" s="309" t="inlineStr"/>
      <c r="F158" s="309" t="inlineStr"/>
      <c r="G158" s="309" t="inlineStr"/>
      <c r="H158" s="309" t="inlineStr"/>
    </row>
    <row r="159">
      <c r="A159" s="621" t="n">
        <v>157</v>
      </c>
      <c r="B159" s="309" t="n">
        <v>112</v>
      </c>
      <c r="C159" s="309" t="n">
        <v>112</v>
      </c>
      <c r="D159" s="309" t="inlineStr"/>
      <c r="E159" s="309" t="inlineStr"/>
      <c r="F159" s="309" t="inlineStr"/>
      <c r="G159" s="309" t="inlineStr"/>
      <c r="H159" s="309" t="inlineStr"/>
    </row>
    <row r="160">
      <c r="A160" s="621" t="n">
        <v>158</v>
      </c>
      <c r="B160" s="309" t="n">
        <v>126</v>
      </c>
      <c r="C160" s="309" t="n">
        <v>126</v>
      </c>
      <c r="D160" s="309" t="inlineStr"/>
      <c r="E160" s="309" t="inlineStr"/>
      <c r="F160" s="309" t="inlineStr"/>
      <c r="G160" s="309" t="inlineStr"/>
      <c r="H160" s="309" t="inlineStr"/>
    </row>
    <row r="161">
      <c r="A161" s="621" t="n">
        <v>159</v>
      </c>
      <c r="B161" s="309" t="n">
        <v>132</v>
      </c>
      <c r="C161" s="309" t="n">
        <v>132</v>
      </c>
      <c r="D161" s="309" t="inlineStr"/>
      <c r="E161" s="309" t="inlineStr"/>
      <c r="F161" s="309" t="inlineStr"/>
      <c r="G161" s="309" t="inlineStr"/>
      <c r="H161" s="309" t="inlineStr"/>
    </row>
    <row r="162">
      <c r="A162" s="621" t="n">
        <v>160</v>
      </c>
      <c r="B162" s="309" t="n">
        <v>80</v>
      </c>
      <c r="C162" s="309" t="n">
        <v>80</v>
      </c>
      <c r="D162" s="309" t="inlineStr"/>
      <c r="E162" s="309" t="inlineStr"/>
      <c r="F162" s="309" t="inlineStr"/>
      <c r="G162" s="309" t="inlineStr"/>
      <c r="H162" s="309" t="inlineStr"/>
    </row>
    <row r="163">
      <c r="A163" s="621" t="n">
        <v>161</v>
      </c>
      <c r="B163" s="309" t="n">
        <v>71</v>
      </c>
      <c r="C163" s="309" t="n">
        <v>71</v>
      </c>
      <c r="D163" s="309" t="inlineStr"/>
      <c r="E163" s="309" t="inlineStr"/>
      <c r="F163" s="309" t="inlineStr"/>
      <c r="G163" s="309" t="inlineStr"/>
      <c r="H163" s="309" t="inlineStr"/>
    </row>
    <row r="164">
      <c r="A164" s="621" t="n">
        <v>162</v>
      </c>
      <c r="B164" s="309" t="n">
        <v>76</v>
      </c>
      <c r="C164" s="309" t="n">
        <v>76</v>
      </c>
      <c r="D164" s="309" t="inlineStr"/>
      <c r="E164" s="309" t="inlineStr"/>
      <c r="F164" s="309" t="inlineStr"/>
      <c r="G164" s="309" t="inlineStr"/>
      <c r="H164" s="309" t="inlineStr"/>
    </row>
    <row r="165">
      <c r="A165" s="621" t="n">
        <v>163</v>
      </c>
      <c r="B165" s="309" t="n">
        <v>120</v>
      </c>
      <c r="C165" s="309" t="n">
        <v>120</v>
      </c>
      <c r="D165" s="309" t="inlineStr"/>
      <c r="E165" s="309" t="inlineStr"/>
      <c r="F165" s="309" t="inlineStr"/>
      <c r="G165" s="309" t="inlineStr"/>
      <c r="H165" s="309" t="inlineStr"/>
    </row>
    <row r="166">
      <c r="A166" s="621" t="n">
        <v>164</v>
      </c>
      <c r="B166" s="309" t="n">
        <v>130</v>
      </c>
      <c r="C166" s="309" t="n">
        <v>130</v>
      </c>
      <c r="D166" s="309" t="inlineStr"/>
      <c r="E166" s="309" t="inlineStr"/>
      <c r="F166" s="309" t="inlineStr"/>
      <c r="G166" s="309" t="inlineStr"/>
      <c r="H166" s="309" t="inlineStr"/>
    </row>
    <row r="167">
      <c r="A167" s="621" t="n">
        <v>165</v>
      </c>
      <c r="B167" s="309" t="n">
        <v>134</v>
      </c>
      <c r="C167" s="309" t="n">
        <v>134</v>
      </c>
      <c r="D167" s="309" t="inlineStr"/>
      <c r="E167" s="309" t="inlineStr"/>
      <c r="F167" s="309" t="inlineStr"/>
      <c r="G167" s="309" t="inlineStr"/>
      <c r="H167" s="309" t="inlineStr"/>
    </row>
    <row r="168">
      <c r="A168" s="621" t="n">
        <v>166</v>
      </c>
      <c r="B168" s="309" t="n">
        <v>92</v>
      </c>
      <c r="C168" s="309" t="n">
        <v>92</v>
      </c>
      <c r="D168" s="309" t="inlineStr"/>
      <c r="E168" s="309" t="inlineStr"/>
      <c r="F168" s="309" t="inlineStr"/>
      <c r="G168" s="309" t="inlineStr"/>
      <c r="H168" s="309" t="inlineStr"/>
    </row>
    <row r="169">
      <c r="A169" s="621" t="n">
        <v>167</v>
      </c>
      <c r="B169" s="309" t="n">
        <v>95</v>
      </c>
      <c r="C169" s="309" t="n">
        <v>95</v>
      </c>
      <c r="D169" s="309" t="inlineStr"/>
      <c r="E169" s="309" t="inlineStr"/>
      <c r="F169" s="309" t="inlineStr"/>
      <c r="G169" s="309" t="inlineStr"/>
      <c r="H169" s="309" t="inlineStr"/>
    </row>
    <row r="170">
      <c r="A170" s="621" t="n">
        <v>168</v>
      </c>
      <c r="B170" s="309" t="n">
        <v>76</v>
      </c>
      <c r="C170" s="309" t="n">
        <v>76</v>
      </c>
      <c r="D170" s="309" t="inlineStr"/>
      <c r="E170" s="309" t="inlineStr"/>
      <c r="F170" s="309" t="inlineStr"/>
      <c r="G170" s="309" t="inlineStr"/>
      <c r="H170" s="309" t="inlineStr"/>
    </row>
    <row r="171">
      <c r="A171" s="621" t="n">
        <v>169</v>
      </c>
      <c r="B171" s="309" t="n">
        <v>102</v>
      </c>
      <c r="C171" s="309" t="n">
        <v>102</v>
      </c>
      <c r="D171" s="309" t="inlineStr"/>
      <c r="E171" s="309" t="inlineStr"/>
      <c r="F171" s="309" t="inlineStr"/>
      <c r="G171" s="309" t="inlineStr"/>
      <c r="H171" s="309" t="inlineStr"/>
    </row>
    <row r="172">
      <c r="A172" s="621" t="n">
        <v>170</v>
      </c>
      <c r="B172" s="309" t="n">
        <v>121</v>
      </c>
      <c r="C172" s="309" t="n">
        <v>121</v>
      </c>
      <c r="D172" s="309" t="inlineStr"/>
      <c r="E172" s="309" t="inlineStr"/>
      <c r="F172" s="309" t="inlineStr"/>
      <c r="G172" s="309" t="inlineStr"/>
      <c r="H172" s="309" t="inlineStr"/>
    </row>
    <row r="173">
      <c r="A173" s="621" t="n">
        <v>171</v>
      </c>
      <c r="B173" s="309" t="n">
        <v>110</v>
      </c>
      <c r="C173" s="309" t="n">
        <v>110</v>
      </c>
      <c r="D173" s="309" t="inlineStr"/>
      <c r="E173" s="309" t="inlineStr"/>
      <c r="F173" s="309" t="inlineStr"/>
      <c r="G173" s="309" t="inlineStr"/>
      <c r="H173" s="309" t="inlineStr"/>
    </row>
    <row r="174">
      <c r="A174" s="621" t="n">
        <v>172</v>
      </c>
      <c r="B174" s="309" t="n">
        <v>74</v>
      </c>
      <c r="C174" s="309" t="n">
        <v>74</v>
      </c>
      <c r="D174" s="309" t="inlineStr"/>
      <c r="E174" s="309" t="inlineStr"/>
      <c r="F174" s="309" t="inlineStr"/>
      <c r="G174" s="309" t="inlineStr"/>
      <c r="H174" s="309" t="inlineStr"/>
    </row>
    <row r="175">
      <c r="A175" s="621" t="n">
        <v>173</v>
      </c>
      <c r="B175" s="309" t="n">
        <v>85</v>
      </c>
      <c r="C175" s="309" t="n">
        <v>85</v>
      </c>
      <c r="D175" s="309" t="inlineStr"/>
      <c r="E175" s="309" t="inlineStr"/>
      <c r="F175" s="309" t="inlineStr"/>
      <c r="G175" s="309" t="inlineStr"/>
      <c r="H175" s="309" t="inlineStr"/>
    </row>
    <row r="176">
      <c r="A176" s="621" t="n">
        <v>174</v>
      </c>
      <c r="B176" s="309" t="n">
        <v>70</v>
      </c>
      <c r="C176" s="309" t="n">
        <v>70</v>
      </c>
      <c r="D176" s="309" t="inlineStr"/>
      <c r="E176" s="309" t="inlineStr"/>
      <c r="F176" s="309" t="inlineStr"/>
      <c r="G176" s="309" t="inlineStr"/>
      <c r="H176" s="309" t="inlineStr"/>
    </row>
    <row r="177">
      <c r="A177" s="621" t="n">
        <v>175</v>
      </c>
      <c r="B177" s="309" t="n">
        <v>35</v>
      </c>
      <c r="C177" s="309" t="n">
        <v>35</v>
      </c>
      <c r="D177" s="309" t="inlineStr"/>
      <c r="E177" s="309" t="inlineStr"/>
      <c r="F177" s="309" t="inlineStr"/>
      <c r="G177" s="309" t="inlineStr"/>
      <c r="H177" s="309" t="inlineStr"/>
    </row>
    <row r="178">
      <c r="A178" s="621" t="n">
        <v>176</v>
      </c>
      <c r="B178" s="309" t="n">
        <v>74</v>
      </c>
      <c r="C178" s="309" t="n">
        <v>74</v>
      </c>
      <c r="D178" s="309" t="inlineStr"/>
      <c r="E178" s="309" t="inlineStr"/>
      <c r="F178" s="309" t="inlineStr"/>
      <c r="G178" s="309" t="inlineStr"/>
      <c r="H178" s="309" t="inlineStr"/>
    </row>
    <row r="179">
      <c r="A179" s="621" t="n">
        <v>177</v>
      </c>
      <c r="B179" s="309" t="n">
        <v>110</v>
      </c>
      <c r="C179" s="309" t="n">
        <v>110</v>
      </c>
      <c r="D179" s="309" t="inlineStr"/>
      <c r="E179" s="309" t="inlineStr"/>
      <c r="F179" s="309" t="inlineStr"/>
      <c r="G179" s="309" t="inlineStr"/>
      <c r="H179" s="309" t="inlineStr"/>
    </row>
    <row r="180">
      <c r="A180" s="621" t="n">
        <v>178</v>
      </c>
      <c r="B180" s="309" t="n">
        <v>72</v>
      </c>
      <c r="C180" s="309" t="n">
        <v>72</v>
      </c>
      <c r="D180" s="309" t="inlineStr"/>
      <c r="E180" s="309" t="inlineStr"/>
      <c r="F180" s="309" t="inlineStr"/>
      <c r="G180" s="309" t="inlineStr"/>
      <c r="H180" s="309" t="inlineStr"/>
    </row>
    <row r="181">
      <c r="A181" s="621" t="n">
        <v>179</v>
      </c>
      <c r="B181" s="309" t="n">
        <v>61</v>
      </c>
      <c r="C181" s="309" t="n">
        <v>61</v>
      </c>
      <c r="D181" s="309" t="inlineStr"/>
      <c r="E181" s="309" t="inlineStr"/>
      <c r="F181" s="309" t="inlineStr"/>
      <c r="G181" s="309" t="inlineStr"/>
      <c r="H181" s="309" t="inlineStr"/>
    </row>
    <row r="182">
      <c r="A182" s="621" t="n">
        <v>180</v>
      </c>
      <c r="B182" s="309" t="n">
        <v>40.1</v>
      </c>
      <c r="C182" s="309" t="n">
        <v>40.1</v>
      </c>
      <c r="D182" s="309" t="inlineStr"/>
      <c r="E182" s="309" t="inlineStr"/>
      <c r="F182" s="309" t="inlineStr"/>
      <c r="G182" s="309" t="inlineStr"/>
      <c r="H182" s="309" t="inlineStr"/>
    </row>
    <row r="183">
      <c r="A183" s="621" t="n">
        <v>181</v>
      </c>
      <c r="B183" s="309" t="n">
        <v>56.2</v>
      </c>
      <c r="C183" s="309" t="n">
        <v>56.2</v>
      </c>
      <c r="D183" s="309" t="inlineStr"/>
      <c r="E183" s="309" t="inlineStr"/>
      <c r="F183" s="309" t="inlineStr"/>
      <c r="G183" s="309" t="inlineStr"/>
      <c r="H183" s="309" t="inlineStr"/>
    </row>
    <row r="184">
      <c r="A184" s="621" t="n">
        <v>182</v>
      </c>
      <c r="B184" s="309" t="n">
        <v>62.6</v>
      </c>
      <c r="C184" s="309" t="n">
        <v>62.6</v>
      </c>
      <c r="D184" s="309" t="inlineStr"/>
      <c r="E184" s="309" t="inlineStr"/>
      <c r="F184" s="309" t="inlineStr"/>
      <c r="G184" s="309" t="inlineStr"/>
      <c r="H184" s="309" t="inlineStr"/>
    </row>
    <row r="185">
      <c r="A185" s="621" t="n">
        <v>183</v>
      </c>
      <c r="B185" s="309" t="n">
        <v>79.40000000000001</v>
      </c>
      <c r="C185" s="309" t="n">
        <v>79.40000000000001</v>
      </c>
      <c r="D185" s="309" t="inlineStr"/>
      <c r="E185" s="309" t="inlineStr"/>
      <c r="F185" s="309" t="inlineStr"/>
      <c r="G185" s="309" t="inlineStr"/>
      <c r="H185" s="309" t="inlineStr"/>
    </row>
    <row r="186">
      <c r="A186" s="621" t="n">
        <v>184</v>
      </c>
      <c r="B186" s="309" t="n">
        <v>86.2</v>
      </c>
      <c r="C186" s="309" t="n">
        <v>86.2</v>
      </c>
      <c r="D186" s="309" t="inlineStr"/>
      <c r="E186" s="309" t="inlineStr"/>
      <c r="F186" s="309" t="inlineStr"/>
      <c r="G186" s="309" t="inlineStr"/>
      <c r="H186" s="309" t="inlineStr"/>
    </row>
    <row r="187">
      <c r="A187" s="621" t="n">
        <v>185</v>
      </c>
      <c r="B187" s="309" t="n">
        <v>43.5</v>
      </c>
      <c r="C187" s="309" t="n">
        <v>43.5</v>
      </c>
      <c r="D187" s="309" t="inlineStr"/>
      <c r="E187" s="309" t="inlineStr"/>
      <c r="F187" s="309" t="inlineStr"/>
      <c r="G187" s="309" t="inlineStr"/>
      <c r="H187" s="309" t="inlineStr"/>
    </row>
    <row r="188">
      <c r="A188" s="621" t="n">
        <v>186</v>
      </c>
      <c r="B188" s="309" t="n">
        <v>65</v>
      </c>
      <c r="C188" s="309" t="n">
        <v>65</v>
      </c>
      <c r="D188" s="309" t="inlineStr"/>
      <c r="E188" s="309" t="inlineStr"/>
      <c r="F188" s="309" t="inlineStr"/>
      <c r="G188" s="309" t="inlineStr"/>
      <c r="H188" s="309" t="inlineStr"/>
    </row>
    <row r="189">
      <c r="A189" s="621" t="n">
        <v>187</v>
      </c>
      <c r="B189" s="309" t="n">
        <v>140</v>
      </c>
      <c r="C189" s="309" t="n">
        <v>140</v>
      </c>
      <c r="D189" s="309" t="inlineStr"/>
      <c r="E189" s="309" t="inlineStr"/>
      <c r="F189" s="309" t="inlineStr"/>
      <c r="G189" s="309" t="inlineStr"/>
      <c r="H189" s="309" t="inlineStr"/>
    </row>
    <row r="190">
      <c r="A190" s="621" t="n">
        <v>188</v>
      </c>
      <c r="B190" s="309" t="n">
        <v>58.98476034346029</v>
      </c>
      <c r="C190" s="309" t="n">
        <v>58.98476034346029</v>
      </c>
      <c r="D190" s="309" t="inlineStr"/>
      <c r="E190" s="309" t="inlineStr"/>
      <c r="F190" s="309" t="inlineStr"/>
      <c r="G190" s="309" t="inlineStr"/>
      <c r="H190" s="309" t="inlineStr"/>
    </row>
    <row r="191">
      <c r="A191" s="621" t="n">
        <v>189</v>
      </c>
      <c r="B191" s="309" t="n">
        <v>53.84448078489336</v>
      </c>
      <c r="C191" s="309" t="n">
        <v>53.84448078489336</v>
      </c>
      <c r="D191" s="309" t="inlineStr"/>
      <c r="E191" s="309" t="inlineStr"/>
      <c r="F191" s="309" t="inlineStr"/>
      <c r="G191" s="309" t="inlineStr"/>
      <c r="H191" s="309" t="inlineStr"/>
    </row>
    <row r="192">
      <c r="A192" s="621" t="n">
        <v>190</v>
      </c>
      <c r="B192" s="309" t="n">
        <v>51.3922373257605</v>
      </c>
      <c r="C192" s="309" t="n">
        <v>51.3922373257605</v>
      </c>
      <c r="D192" s="309" t="inlineStr"/>
      <c r="E192" s="309" t="inlineStr"/>
      <c r="F192" s="309" t="inlineStr"/>
      <c r="G192" s="309" t="inlineStr"/>
      <c r="H192" s="309" t="inlineStr"/>
    </row>
    <row r="193">
      <c r="A193" s="621" t="n">
        <v>191</v>
      </c>
      <c r="B193" s="309" t="n">
        <v>52.61835905532692</v>
      </c>
      <c r="C193" s="309" t="n">
        <v>52.61835905532692</v>
      </c>
      <c r="D193" s="309" t="inlineStr"/>
      <c r="E193" s="309" t="inlineStr"/>
      <c r="F193" s="309" t="inlineStr"/>
      <c r="G193" s="309" t="inlineStr"/>
      <c r="H193" s="309" t="inlineStr"/>
    </row>
    <row r="194">
      <c r="A194" s="621" t="n">
        <v>192</v>
      </c>
      <c r="B194" s="309" t="n">
        <v>48.15486475605516</v>
      </c>
      <c r="C194" s="309" t="n">
        <v>48.15486475605516</v>
      </c>
      <c r="D194" s="309" t="inlineStr"/>
      <c r="E194" s="309" t="inlineStr"/>
      <c r="F194" s="309" t="inlineStr"/>
      <c r="G194" s="309" t="inlineStr"/>
      <c r="H194" s="309" t="inlineStr"/>
    </row>
    <row r="195">
      <c r="A195" s="621" t="n">
        <v>193</v>
      </c>
      <c r="B195" s="309" t="n">
        <v>165.0245773177242</v>
      </c>
      <c r="C195" s="309" t="n">
        <v>165.0245773177242</v>
      </c>
      <c r="D195" s="309" t="inlineStr"/>
      <c r="E195" s="309" t="inlineStr"/>
      <c r="F195" s="309" t="inlineStr"/>
      <c r="G195" s="309" t="inlineStr"/>
      <c r="H195" s="309" t="inlineStr"/>
    </row>
    <row r="196">
      <c r="A196" s="621" t="n">
        <v>194</v>
      </c>
      <c r="B196" s="309" t="n">
        <v>135.7528292322963</v>
      </c>
      <c r="C196" s="309" t="n">
        <v>135.7528292322963</v>
      </c>
      <c r="D196" s="309" t="inlineStr"/>
      <c r="E196" s="309" t="inlineStr"/>
      <c r="F196" s="309" t="inlineStr"/>
      <c r="G196" s="309" t="inlineStr"/>
      <c r="H196" s="309" t="inlineStr"/>
    </row>
    <row r="197">
      <c r="A197" s="621" t="n">
        <v>195</v>
      </c>
      <c r="B197" s="309" t="n">
        <v>140.7680392374504</v>
      </c>
      <c r="C197" s="309" t="n">
        <v>140.7680392374504</v>
      </c>
      <c r="D197" s="309" t="inlineStr"/>
      <c r="E197" s="309" t="inlineStr"/>
      <c r="F197" s="309" t="inlineStr"/>
      <c r="G197" s="309" t="inlineStr"/>
      <c r="H197" s="309" t="inlineStr"/>
    </row>
    <row r="198">
      <c r="A198" s="621" t="n">
        <v>196</v>
      </c>
      <c r="B198" s="309" t="n">
        <v>128.9301329636523</v>
      </c>
      <c r="C198" s="309" t="n">
        <v>128.9301329636523</v>
      </c>
      <c r="D198" s="309" t="inlineStr"/>
      <c r="E198" s="309" t="inlineStr"/>
      <c r="F198" s="309" t="inlineStr"/>
      <c r="G198" s="309" t="inlineStr"/>
      <c r="H198" s="309" t="inlineStr"/>
    </row>
    <row r="199">
      <c r="A199" s="621" t="n">
        <v>197</v>
      </c>
      <c r="B199" s="309" t="n">
        <v>45.56928956921229</v>
      </c>
      <c r="C199" s="309" t="n">
        <v>45.56928956921229</v>
      </c>
      <c r="D199" s="309" t="inlineStr"/>
      <c r="E199" s="309" t="inlineStr"/>
      <c r="F199" s="309" t="inlineStr"/>
      <c r="G199" s="309" t="inlineStr"/>
      <c r="H199" s="309" t="inlineStr"/>
    </row>
    <row r="200">
      <c r="A200" s="621" t="n">
        <v>198</v>
      </c>
      <c r="B200" s="309" t="n">
        <v>106.1459286457304</v>
      </c>
      <c r="C200" s="309" t="n">
        <v>106.1459286457304</v>
      </c>
      <c r="D200" s="309" t="inlineStr"/>
      <c r="E200" s="309" t="inlineStr"/>
      <c r="F200" s="309" t="inlineStr"/>
      <c r="G200" s="309" t="inlineStr"/>
      <c r="H200" s="309" t="inlineStr"/>
    </row>
    <row r="201">
      <c r="A201" s="621" t="n">
        <v>199</v>
      </c>
      <c r="B201" s="309" t="n">
        <v>129.6384816128832</v>
      </c>
      <c r="C201" s="309" t="n">
        <v>129.6384816128832</v>
      </c>
      <c r="D201" s="309" t="inlineStr"/>
      <c r="E201" s="309" t="inlineStr"/>
      <c r="F201" s="309" t="inlineStr"/>
      <c r="G201" s="309" t="inlineStr"/>
      <c r="H201" s="309" t="inlineStr"/>
    </row>
    <row r="202">
      <c r="A202" s="621" t="n">
        <v>200</v>
      </c>
      <c r="B202" s="309" t="n">
        <v>125.7451851726109</v>
      </c>
      <c r="C202" s="309" t="n">
        <v>125.7451851726109</v>
      </c>
      <c r="D202" s="309" t="inlineStr"/>
      <c r="E202" s="309" t="inlineStr"/>
      <c r="F202" s="309" t="inlineStr"/>
      <c r="G202" s="309" t="inlineStr"/>
      <c r="H202" s="309" t="inlineStr"/>
    </row>
    <row r="203">
      <c r="A203" s="621" t="n">
        <v>201</v>
      </c>
      <c r="B203" s="309" t="inlineStr"/>
      <c r="C203" s="309" t="n">
        <v>127.9591962642837</v>
      </c>
      <c r="D203" s="309" t="inlineStr">
        <is>
          <t>{'Cu', 'aust_temp', 'ausf_czas', 'Mn', 'Mo', 'aust_czas', 'Ni', 'grubosc', 'ausf_temp'}</t>
        </is>
      </c>
      <c r="E203" s="309" t="n">
        <v>18</v>
      </c>
      <c r="F203" s="309" t="inlineStr">
        <is>
          <t>['A5', 'Rm']</t>
        </is>
      </c>
      <c r="G203" s="309" t="inlineStr">
        <is>
          <t>[-0.8136332154784818, -0.8030341180373138]</t>
        </is>
      </c>
      <c r="H203" s="309" t="inlineStr">
        <is>
          <t>[62.66, 142.0]</t>
        </is>
      </c>
    </row>
    <row r="204">
      <c r="A204" s="621" t="n">
        <v>202</v>
      </c>
      <c r="B204" s="309" t="inlineStr"/>
      <c r="C204" s="309" t="inlineStr"/>
      <c r="D204" s="309" t="inlineStr"/>
      <c r="E204" s="309" t="inlineStr"/>
      <c r="F204" s="309" t="inlineStr"/>
      <c r="G204" s="309" t="inlineStr"/>
      <c r="H204" s="309" t="inlineStr"/>
    </row>
    <row r="205">
      <c r="A205" s="621" t="n">
        <v>203</v>
      </c>
      <c r="B205" s="309" t="inlineStr"/>
      <c r="C205" s="309" t="n">
        <v>127.9415208369668</v>
      </c>
      <c r="D205" s="309" t="inlineStr">
        <is>
          <t>{'Cu', 'aust_temp', 'ausf_czas', 'Mn', 'Mo', 'aust_czas', 'Ni', 'grubosc', 'ausf_temp'}</t>
        </is>
      </c>
      <c r="E205" s="309" t="n">
        <v>15</v>
      </c>
      <c r="F205" s="309" t="inlineStr">
        <is>
          <t>['HB', 'Rm']</t>
        </is>
      </c>
      <c r="G205" s="309" t="inlineStr">
        <is>
          <t>[-0.7018624202912986, -0.8756739187454401]</t>
        </is>
      </c>
      <c r="H205" s="309" t="inlineStr">
        <is>
          <t>[8.9, 192.83241962414513]</t>
        </is>
      </c>
    </row>
    <row r="206">
      <c r="A206" s="621" t="n">
        <v>204</v>
      </c>
      <c r="B206" s="309" t="n">
        <v>122.7748923251779</v>
      </c>
      <c r="C206" s="309" t="n">
        <v>122.7748923251779</v>
      </c>
      <c r="D206" s="309" t="inlineStr"/>
      <c r="E206" s="309" t="inlineStr"/>
      <c r="F206" s="309" t="inlineStr"/>
      <c r="G206" s="309" t="inlineStr"/>
      <c r="H206" s="309" t="inlineStr"/>
    </row>
    <row r="207">
      <c r="A207" s="621" t="n">
        <v>205</v>
      </c>
      <c r="B207" s="309" t="inlineStr"/>
      <c r="C207" s="309" t="n">
        <v>52.06982624927293</v>
      </c>
      <c r="D207" s="309" t="inlineStr">
        <is>
          <t>{'Cu', 'aust_temp', 'ausf_czas', 'Mn', 'Mo', 'aust_czas', 'Ni', 'grubosc', 'ausf_temp'}</t>
        </is>
      </c>
      <c r="E207" s="309" t="n">
        <v>15</v>
      </c>
      <c r="F207" s="309" t="inlineStr">
        <is>
          <t>['HB', 'A5']</t>
        </is>
      </c>
      <c r="G207" s="309" t="inlineStr">
        <is>
          <t>[-0.8519750512230877, 0.951210266379369]</t>
        </is>
      </c>
      <c r="H207" s="309" t="inlineStr">
        <is>
          <t>[38.5, 160.9215058031532]</t>
        </is>
      </c>
    </row>
    <row r="208">
      <c r="A208" s="621" t="n">
        <v>206</v>
      </c>
      <c r="B208" s="309" t="n">
        <v>62.27113579336451</v>
      </c>
      <c r="C208" s="309" t="n">
        <v>62.27113579336451</v>
      </c>
      <c r="D208" s="309" t="inlineStr"/>
      <c r="E208" s="309" t="inlineStr"/>
      <c r="F208" s="309" t="inlineStr"/>
      <c r="G208" s="309" t="inlineStr"/>
      <c r="H208" s="309" t="inlineStr"/>
    </row>
    <row r="209">
      <c r="A209" s="621" t="n">
        <v>207</v>
      </c>
      <c r="B209" s="309" t="inlineStr"/>
      <c r="C209" s="309" t="n">
        <v>98.90479484684974</v>
      </c>
      <c r="D209" s="309" t="inlineStr">
        <is>
          <t>{'Cu', 'aust_temp', 'ausf_czas', 'Mn', 'Mo', 'aust_czas', 'Ni', 'grubosc', 'ausf_temp'}</t>
        </is>
      </c>
      <c r="E209" s="309" t="n">
        <v>18</v>
      </c>
      <c r="F209" s="309" t="inlineStr">
        <is>
          <t>['HB']</t>
        </is>
      </c>
      <c r="G209" s="309" t="inlineStr">
        <is>
          <t>[-0.781676622276113]</t>
        </is>
      </c>
      <c r="H209" s="309" t="inlineStr">
        <is>
          <t>[56.2, 160.9215058031532]</t>
        </is>
      </c>
    </row>
    <row r="210">
      <c r="A210" s="621" t="n">
        <v>208</v>
      </c>
      <c r="B210" s="309" t="inlineStr"/>
      <c r="C210" s="309" t="n">
        <v>121.9003565261305</v>
      </c>
      <c r="D210" s="309" t="inlineStr">
        <is>
          <t>{'Cu', 'aust_temp', 'ausf_czas', 'Mn', 'Mo', 'aust_czas', 'Ni', 'grubosc', 'ausf_temp'}</t>
        </is>
      </c>
      <c r="E210" s="309" t="n">
        <v>16</v>
      </c>
      <c r="F210" s="309" t="inlineStr">
        <is>
          <t>['HB']</t>
        </is>
      </c>
      <c r="G210" s="309" t="inlineStr">
        <is>
          <t>[-0.7759955618896719]</t>
        </is>
      </c>
      <c r="H210" s="309" t="inlineStr">
        <is>
          <t>[62.27113579336451, 160.9215058031532]</t>
        </is>
      </c>
    </row>
    <row r="211">
      <c r="A211" s="621" t="n">
        <v>209</v>
      </c>
      <c r="B211" s="309" t="inlineStr"/>
      <c r="C211" s="309" t="n">
        <v>59.21174994237899</v>
      </c>
      <c r="D211" s="309" t="inlineStr">
        <is>
          <t>{'Cu', 'aust_temp', 'ausf_czas', 'Mn', 'Mo', 'aust_czas', 'Ni', 'grubosc', 'ausf_temp'}</t>
        </is>
      </c>
      <c r="E211" s="309" t="n">
        <v>15</v>
      </c>
      <c r="F211" s="309" t="inlineStr">
        <is>
          <t>['HB', 'A5']</t>
        </is>
      </c>
      <c r="G211" s="309" t="inlineStr">
        <is>
          <t>[-0.7634423908246466, 0.9358915155456279]</t>
        </is>
      </c>
      <c r="H211" s="309" t="inlineStr">
        <is>
          <t>[38.5, 160.9215058031532]</t>
        </is>
      </c>
    </row>
    <row r="212">
      <c r="A212" s="621" t="n">
        <v>210</v>
      </c>
      <c r="B212" s="309" t="n">
        <v>66.43989877217463</v>
      </c>
      <c r="C212" s="309" t="n">
        <v>66.43989877217463</v>
      </c>
      <c r="D212" s="309" t="inlineStr"/>
      <c r="E212" s="309" t="inlineStr"/>
      <c r="F212" s="309" t="inlineStr"/>
      <c r="G212" s="309" t="inlineStr"/>
      <c r="H212" s="309" t="inlineStr"/>
    </row>
    <row r="213">
      <c r="A213" s="621" t="n">
        <v>211</v>
      </c>
      <c r="B213" s="309" t="inlineStr"/>
      <c r="C213" s="309" t="n">
        <v>96.73010822628368</v>
      </c>
      <c r="D213" s="309" t="inlineStr">
        <is>
          <t>{'Cu', 'aust_temp', 'ausf_czas', 'Mn', 'Mo', 'aust_czas', 'Ni', 'grubosc', 'ausf_temp'}</t>
        </is>
      </c>
      <c r="E213" s="309" t="n">
        <v>16</v>
      </c>
      <c r="F213" s="309" t="inlineStr">
        <is>
          <t>['HB', 'A5']</t>
        </is>
      </c>
      <c r="G213" s="309" t="inlineStr">
        <is>
          <t>[-0.8385080234394816, 0.7307948703173595]</t>
        </is>
      </c>
      <c r="H213" s="309" t="inlineStr">
        <is>
          <t>[40.1, 160.9215058031532]</t>
        </is>
      </c>
    </row>
    <row r="214">
      <c r="A214" s="621" t="n">
        <v>212</v>
      </c>
      <c r="B214" s="309" t="inlineStr"/>
      <c r="C214" s="309" t="inlineStr"/>
      <c r="D214" s="309" t="inlineStr"/>
      <c r="E214" s="309" t="inlineStr"/>
      <c r="F214" s="309" t="inlineStr"/>
      <c r="G214" s="309" t="inlineStr"/>
      <c r="H214" s="309" t="inlineStr"/>
    </row>
    <row r="215">
      <c r="A215" s="621" t="n">
        <v>213</v>
      </c>
      <c r="B215" s="309" t="n">
        <v>106.4705808579881</v>
      </c>
      <c r="C215" s="309" t="n">
        <v>106.4705808579881</v>
      </c>
      <c r="D215" s="309" t="inlineStr"/>
      <c r="E215" s="309" t="inlineStr"/>
      <c r="F215" s="309" t="inlineStr"/>
      <c r="G215" s="309" t="inlineStr"/>
      <c r="H215" s="309" t="inlineStr"/>
    </row>
    <row r="216">
      <c r="A216" s="621" t="n">
        <v>214</v>
      </c>
      <c r="B216" s="309" t="n">
        <v>101.0131245122951</v>
      </c>
      <c r="C216" s="309" t="n">
        <v>101.0131245122951</v>
      </c>
      <c r="D216" s="309" t="inlineStr"/>
      <c r="E216" s="309" t="inlineStr"/>
      <c r="F216" s="309" t="inlineStr"/>
      <c r="G216" s="309" t="inlineStr"/>
      <c r="H216" s="309" t="inlineStr"/>
    </row>
    <row r="217">
      <c r="A217" s="621" t="n">
        <v>215</v>
      </c>
      <c r="B217" s="309" t="n">
        <v>110.0471852129746</v>
      </c>
      <c r="C217" s="309" t="n">
        <v>110.0471852129746</v>
      </c>
      <c r="D217" s="309" t="inlineStr"/>
      <c r="E217" s="309" t="inlineStr"/>
      <c r="F217" s="309" t="inlineStr"/>
      <c r="G217" s="309" t="inlineStr"/>
      <c r="H217" s="309" t="inlineStr"/>
    </row>
    <row r="218">
      <c r="A218" s="621" t="n">
        <v>216</v>
      </c>
      <c r="B218" s="309" t="n">
        <v>100.38133325008</v>
      </c>
      <c r="C218" s="309" t="n">
        <v>100.38133325008</v>
      </c>
      <c r="D218" s="309" t="inlineStr"/>
      <c r="E218" s="309" t="inlineStr"/>
      <c r="F218" s="309" t="inlineStr"/>
      <c r="G218" s="309" t="inlineStr"/>
      <c r="H218" s="309" t="inlineStr"/>
    </row>
    <row r="219">
      <c r="A219" s="621" t="n">
        <v>217</v>
      </c>
      <c r="B219" s="309" t="inlineStr"/>
      <c r="C219" s="309" t="inlineStr"/>
      <c r="D219" s="309" t="inlineStr"/>
      <c r="E219" s="309" t="inlineStr"/>
      <c r="F219" s="309" t="inlineStr"/>
      <c r="G219" s="309" t="inlineStr"/>
      <c r="H219" s="309" t="inlineStr"/>
    </row>
    <row r="220">
      <c r="A220" s="621" t="n">
        <v>218</v>
      </c>
      <c r="B220" s="309" t="inlineStr"/>
      <c r="C220" s="309" t="inlineStr"/>
      <c r="D220" s="309" t="inlineStr"/>
      <c r="E220" s="309" t="inlineStr"/>
      <c r="F220" s="309" t="inlineStr"/>
      <c r="G220" s="309" t="inlineStr"/>
      <c r="H220" s="309" t="inlineStr"/>
    </row>
    <row r="221">
      <c r="A221" s="621" t="n">
        <v>219</v>
      </c>
      <c r="B221" s="309" t="inlineStr"/>
      <c r="C221" s="309" t="inlineStr"/>
      <c r="D221" s="309" t="inlineStr"/>
      <c r="E221" s="309" t="inlineStr"/>
      <c r="F221" s="309" t="inlineStr"/>
      <c r="G221" s="309" t="inlineStr"/>
      <c r="H221" s="309" t="inlineStr"/>
    </row>
    <row r="222">
      <c r="A222" s="621" t="n">
        <v>220</v>
      </c>
      <c r="B222" s="309" t="inlineStr"/>
      <c r="C222" s="309" t="inlineStr"/>
      <c r="D222" s="309" t="inlineStr"/>
      <c r="E222" s="309" t="inlineStr"/>
      <c r="F222" s="309" t="inlineStr"/>
      <c r="G222" s="309" t="inlineStr"/>
      <c r="H222" s="309" t="inlineStr"/>
    </row>
    <row r="223">
      <c r="A223" s="621" t="n">
        <v>221</v>
      </c>
      <c r="B223" s="309" t="inlineStr"/>
      <c r="C223" s="309" t="inlineStr"/>
      <c r="D223" s="309" t="inlineStr"/>
      <c r="E223" s="309" t="inlineStr"/>
      <c r="F223" s="309" t="inlineStr"/>
      <c r="G223" s="309" t="inlineStr"/>
      <c r="H223" s="309" t="inlineStr"/>
    </row>
    <row r="224">
      <c r="A224" s="621" t="n">
        <v>222</v>
      </c>
      <c r="B224" s="309" t="inlineStr"/>
      <c r="C224" s="309" t="inlineStr"/>
      <c r="D224" s="309" t="inlineStr"/>
      <c r="E224" s="309" t="inlineStr"/>
      <c r="F224" s="309" t="inlineStr"/>
      <c r="G224" s="309" t="inlineStr"/>
      <c r="H224" s="309" t="inlineStr"/>
    </row>
    <row r="225">
      <c r="A225" s="621" t="n">
        <v>223</v>
      </c>
      <c r="B225" s="309" t="inlineStr"/>
      <c r="C225" s="309" t="inlineStr"/>
      <c r="D225" s="309" t="inlineStr"/>
      <c r="E225" s="309" t="inlineStr"/>
      <c r="F225" s="309" t="inlineStr"/>
      <c r="G225" s="309" t="inlineStr"/>
      <c r="H225" s="309" t="inlineStr"/>
    </row>
    <row r="226">
      <c r="A226" s="621" t="n">
        <v>224</v>
      </c>
      <c r="B226" s="309" t="inlineStr"/>
      <c r="C226" s="309" t="inlineStr"/>
      <c r="D226" s="309" t="inlineStr"/>
      <c r="E226" s="309" t="inlineStr"/>
      <c r="F226" s="309" t="inlineStr"/>
      <c r="G226" s="309" t="inlineStr"/>
      <c r="H226" s="309" t="inlineStr"/>
    </row>
    <row r="227">
      <c r="A227" s="621" t="n">
        <v>225</v>
      </c>
      <c r="B227" s="309" t="inlineStr"/>
      <c r="C227" s="309" t="n">
        <v>45.43375982257365</v>
      </c>
      <c r="D227" s="309" t="inlineStr">
        <is>
          <t>{'Cu', 'aust_temp', 'ausf_czas', 'Mn', 'Mo', 'aust_czas', 'Ni', 'grubosc', 'ausf_temp'}</t>
        </is>
      </c>
      <c r="E227" s="309" t="n">
        <v>15</v>
      </c>
      <c r="F227" s="309" t="inlineStr">
        <is>
          <t>['HB', 'A5', 'Rm']</t>
        </is>
      </c>
      <c r="G227" s="309" t="inlineStr">
        <is>
          <t>[0.7400788658361069, -0.7661163139156786, 0.7570409103738408]</t>
        </is>
      </c>
      <c r="H227" s="309" t="inlineStr">
        <is>
          <t>[12.5, 111.0]</t>
        </is>
      </c>
    </row>
    <row r="228">
      <c r="A228" s="621" t="n">
        <v>226</v>
      </c>
      <c r="B228" s="309" t="inlineStr"/>
      <c r="C228" s="309" t="n">
        <v>21.1071763233606</v>
      </c>
      <c r="D228" s="309" t="inlineStr">
        <is>
          <t>{'Cu', 'aust_temp', 'ausf_czas', 'Mn', 'Mo', 'aust_czas', 'Ni', 'grubosc', 'ausf_temp'}</t>
        </is>
      </c>
      <c r="E228" s="309" t="n">
        <v>16</v>
      </c>
      <c r="F228" s="309" t="inlineStr">
        <is>
          <t>['HB']</t>
        </is>
      </c>
      <c r="G228" s="309" t="inlineStr">
        <is>
          <t>[0.7324442591763182]</t>
        </is>
      </c>
      <c r="H228" s="309" t="inlineStr">
        <is>
          <t>[12.5, 111.0]</t>
        </is>
      </c>
    </row>
    <row r="229">
      <c r="A229" s="621" t="n">
        <v>227</v>
      </c>
      <c r="B229" s="309" t="inlineStr"/>
      <c r="C229" s="309" t="n">
        <v>68.00070264823651</v>
      </c>
      <c r="D229" s="309" t="inlineStr">
        <is>
          <t>{'Cu', 'aust_temp', 'ausf_czas', 'Mn', 'Mo', 'aust_czas', 'Ni', 'grubosc', 'ausf_temp'}</t>
        </is>
      </c>
      <c r="E229" s="309" t="n">
        <v>16</v>
      </c>
      <c r="F229" s="309" t="inlineStr">
        <is>
          <t>['A5']</t>
        </is>
      </c>
      <c r="G229" s="309" t="inlineStr">
        <is>
          <t>[0.8000364592255157]</t>
        </is>
      </c>
      <c r="H229" s="309" t="inlineStr">
        <is>
          <t>[38.5, 160.9215058031532]</t>
        </is>
      </c>
    </row>
    <row r="230">
      <c r="A230" s="621" t="n">
        <v>228</v>
      </c>
      <c r="B230" s="309" t="inlineStr"/>
      <c r="C230" s="309" t="inlineStr"/>
      <c r="D230" s="309" t="inlineStr"/>
      <c r="E230" s="309" t="inlineStr"/>
      <c r="F230" s="309" t="inlineStr"/>
      <c r="G230" s="309" t="inlineStr"/>
      <c r="H230" s="309" t="inlineStr"/>
    </row>
    <row r="231">
      <c r="A231" s="621" t="n">
        <v>229</v>
      </c>
      <c r="B231" s="309" t="inlineStr"/>
      <c r="C231" s="309" t="inlineStr"/>
      <c r="D231" s="309" t="inlineStr"/>
      <c r="E231" s="309" t="inlineStr"/>
      <c r="F231" s="309" t="inlineStr"/>
      <c r="G231" s="309" t="inlineStr"/>
      <c r="H231" s="309" t="inlineStr"/>
    </row>
    <row r="232">
      <c r="A232" s="621" t="n">
        <v>230</v>
      </c>
      <c r="B232" s="309" t="n">
        <v>228</v>
      </c>
      <c r="C232" s="309" t="n">
        <v>228</v>
      </c>
      <c r="D232" s="309" t="inlineStr"/>
      <c r="E232" s="309" t="inlineStr"/>
      <c r="F232" s="309" t="inlineStr"/>
      <c r="G232" s="309" t="inlineStr"/>
      <c r="H232" s="309" t="inlineStr"/>
    </row>
    <row r="233">
      <c r="A233" s="621" t="n">
        <v>231</v>
      </c>
      <c r="B233" s="309" t="n">
        <v>255.5</v>
      </c>
      <c r="C233" s="309" t="n">
        <v>255.5</v>
      </c>
      <c r="D233" s="309" t="inlineStr"/>
      <c r="E233" s="309" t="inlineStr"/>
      <c r="F233" s="309" t="inlineStr"/>
      <c r="G233" s="309" t="inlineStr"/>
      <c r="H233" s="309" t="inlineStr"/>
    </row>
    <row r="234">
      <c r="A234" s="621" t="n">
        <v>232</v>
      </c>
      <c r="B234" s="309" t="n">
        <v>127.3</v>
      </c>
      <c r="C234" s="309" t="n">
        <v>127.3</v>
      </c>
      <c r="D234" s="309" t="inlineStr"/>
      <c r="E234" s="309" t="inlineStr"/>
      <c r="F234" s="309" t="inlineStr"/>
      <c r="G234" s="309" t="inlineStr"/>
      <c r="H234" s="309" t="inlineStr"/>
    </row>
    <row r="235">
      <c r="A235" s="621" t="n">
        <v>233</v>
      </c>
      <c r="B235" s="309" t="n">
        <v>114.4</v>
      </c>
      <c r="C235" s="309" t="n">
        <v>114.4</v>
      </c>
      <c r="D235" s="309" t="inlineStr"/>
      <c r="E235" s="309" t="inlineStr"/>
      <c r="F235" s="309" t="inlineStr"/>
      <c r="G235" s="309" t="inlineStr"/>
      <c r="H235" s="309" t="inlineStr"/>
    </row>
    <row r="236">
      <c r="A236" s="621" t="n">
        <v>234</v>
      </c>
      <c r="B236" s="309" t="n">
        <v>237.2</v>
      </c>
      <c r="C236" s="309" t="n">
        <v>237.2</v>
      </c>
      <c r="D236" s="309" t="inlineStr"/>
      <c r="E236" s="309" t="inlineStr"/>
      <c r="F236" s="309" t="inlineStr"/>
      <c r="G236" s="309" t="inlineStr"/>
      <c r="H236" s="309" t="inlineStr"/>
    </row>
    <row r="237">
      <c r="A237" s="621" t="n">
        <v>235</v>
      </c>
      <c r="B237" s="309" t="n">
        <v>174.6</v>
      </c>
      <c r="C237" s="309" t="n">
        <v>174.6</v>
      </c>
      <c r="D237" s="309" t="inlineStr"/>
      <c r="E237" s="309" t="inlineStr"/>
      <c r="F237" s="309" t="inlineStr"/>
      <c r="G237" s="309" t="inlineStr"/>
      <c r="H237" s="309" t="inlineStr"/>
    </row>
    <row r="238">
      <c r="A238" s="621" t="n">
        <v>236</v>
      </c>
      <c r="B238" s="309" t="n">
        <v>182.5</v>
      </c>
      <c r="C238" s="309" t="n">
        <v>182.5</v>
      </c>
      <c r="D238" s="309" t="inlineStr"/>
      <c r="E238" s="309" t="inlineStr"/>
      <c r="F238" s="309" t="inlineStr"/>
      <c r="G238" s="309" t="inlineStr"/>
      <c r="H238" s="309" t="inlineStr"/>
    </row>
    <row r="239">
      <c r="A239" s="621" t="n">
        <v>237</v>
      </c>
      <c r="B239" s="309" t="n">
        <v>207.9</v>
      </c>
      <c r="C239" s="309" t="n">
        <v>207.9</v>
      </c>
      <c r="D239" s="309" t="inlineStr"/>
      <c r="E239" s="309" t="inlineStr"/>
      <c r="F239" s="309" t="inlineStr"/>
      <c r="G239" s="309" t="inlineStr"/>
      <c r="H239" s="309" t="inlineStr"/>
    </row>
    <row r="240">
      <c r="A240" s="621" t="n">
        <v>238</v>
      </c>
      <c r="B240" s="309" t="n">
        <v>133.8</v>
      </c>
      <c r="C240" s="309" t="n">
        <v>133.8</v>
      </c>
      <c r="D240" s="309" t="inlineStr"/>
      <c r="E240" s="309" t="inlineStr"/>
      <c r="F240" s="309" t="inlineStr"/>
      <c r="G240" s="309" t="inlineStr"/>
      <c r="H240" s="309" t="inlineStr"/>
    </row>
    <row r="241">
      <c r="A241" s="621" t="n">
        <v>239</v>
      </c>
      <c r="B241" s="309" t="n">
        <v>99.40000000000001</v>
      </c>
      <c r="C241" s="309" t="n">
        <v>99.40000000000001</v>
      </c>
      <c r="D241" s="309" t="inlineStr"/>
      <c r="E241" s="309" t="inlineStr"/>
      <c r="F241" s="309" t="inlineStr"/>
      <c r="G241" s="309" t="inlineStr"/>
      <c r="H241" s="309" t="inlineStr"/>
    </row>
    <row r="242">
      <c r="A242" s="621" t="n">
        <v>240</v>
      </c>
      <c r="B242" s="309" t="n">
        <v>132</v>
      </c>
      <c r="C242" s="309" t="n">
        <v>132</v>
      </c>
      <c r="D242" s="309" t="inlineStr"/>
      <c r="E242" s="309" t="inlineStr"/>
      <c r="F242" s="309" t="inlineStr"/>
      <c r="G242" s="309" t="inlineStr"/>
      <c r="H242" s="309" t="inlineStr"/>
    </row>
    <row r="243">
      <c r="A243" s="621" t="n">
        <v>241</v>
      </c>
      <c r="B243" s="309" t="n">
        <v>145.7</v>
      </c>
      <c r="C243" s="309" t="n">
        <v>145.7</v>
      </c>
      <c r="D243" s="309" t="inlineStr"/>
      <c r="E243" s="309" t="inlineStr"/>
      <c r="F243" s="309" t="inlineStr"/>
      <c r="G243" s="309" t="inlineStr"/>
      <c r="H243" s="309" t="inlineStr"/>
    </row>
    <row r="244">
      <c r="A244" s="621" t="n">
        <v>242</v>
      </c>
      <c r="B244" s="309" t="n">
        <v>42.7</v>
      </c>
      <c r="C244" s="309" t="n">
        <v>42.7</v>
      </c>
      <c r="D244" s="309" t="inlineStr"/>
      <c r="E244" s="309" t="inlineStr"/>
      <c r="F244" s="309" t="inlineStr"/>
      <c r="G244" s="309" t="inlineStr"/>
      <c r="H244" s="309" t="inlineStr"/>
    </row>
    <row r="245">
      <c r="A245" s="621" t="n">
        <v>243</v>
      </c>
      <c r="B245" s="309" t="n">
        <v>30.3</v>
      </c>
      <c r="C245" s="309" t="n">
        <v>30.3</v>
      </c>
      <c r="D245" s="309" t="inlineStr"/>
      <c r="E245" s="309" t="inlineStr"/>
      <c r="F245" s="309" t="inlineStr"/>
      <c r="G245" s="309" t="inlineStr"/>
      <c r="H245" s="309" t="inlineStr"/>
    </row>
    <row r="246">
      <c r="A246" s="621" t="n">
        <v>244</v>
      </c>
      <c r="B246" s="309" t="n">
        <v>59.5</v>
      </c>
      <c r="C246" s="309" t="n">
        <v>59.5</v>
      </c>
      <c r="D246" s="309" t="inlineStr"/>
      <c r="E246" s="309" t="inlineStr"/>
      <c r="F246" s="309" t="inlineStr"/>
      <c r="G246" s="309" t="inlineStr"/>
      <c r="H246" s="309" t="inlineStr"/>
    </row>
    <row r="247">
      <c r="A247" s="621" t="n">
        <v>245</v>
      </c>
      <c r="B247" s="309" t="n">
        <v>55.6</v>
      </c>
      <c r="C247" s="309" t="n">
        <v>55.6</v>
      </c>
      <c r="D247" s="309" t="inlineStr"/>
      <c r="E247" s="309" t="inlineStr"/>
      <c r="F247" s="309" t="inlineStr"/>
      <c r="G247" s="309" t="inlineStr"/>
      <c r="H247" s="309" t="inlineStr"/>
    </row>
    <row r="248">
      <c r="A248" s="621" t="n">
        <v>246</v>
      </c>
      <c r="B248" s="309" t="n">
        <v>35.4</v>
      </c>
      <c r="C248" s="309" t="n">
        <v>35.4</v>
      </c>
      <c r="D248" s="309" t="inlineStr"/>
      <c r="E248" s="309" t="inlineStr"/>
      <c r="F248" s="309" t="inlineStr"/>
      <c r="G248" s="309" t="inlineStr"/>
      <c r="H248" s="309" t="inlineStr"/>
    </row>
    <row r="249">
      <c r="A249" s="621" t="n">
        <v>247</v>
      </c>
      <c r="B249" s="309" t="n">
        <v>61.4</v>
      </c>
      <c r="C249" s="309" t="n">
        <v>61.4</v>
      </c>
      <c r="D249" s="309" t="inlineStr"/>
      <c r="E249" s="309" t="inlineStr"/>
      <c r="F249" s="309" t="inlineStr"/>
      <c r="G249" s="309" t="inlineStr"/>
      <c r="H249" s="309" t="inlineStr"/>
    </row>
    <row r="250">
      <c r="A250" s="621" t="n">
        <v>248</v>
      </c>
      <c r="B250" s="309" t="n">
        <v>73.09999999999999</v>
      </c>
      <c r="C250" s="309" t="n">
        <v>73.09999999999999</v>
      </c>
      <c r="D250" s="309" t="inlineStr"/>
      <c r="E250" s="309" t="inlineStr"/>
      <c r="F250" s="309" t="inlineStr"/>
      <c r="G250" s="309" t="inlineStr"/>
      <c r="H250" s="309" t="inlineStr"/>
    </row>
    <row r="251">
      <c r="A251" s="621" t="n">
        <v>249</v>
      </c>
      <c r="B251" s="309" t="n">
        <v>36.4</v>
      </c>
      <c r="C251" s="309" t="n">
        <v>36.4</v>
      </c>
      <c r="D251" s="309" t="inlineStr"/>
      <c r="E251" s="309" t="inlineStr"/>
      <c r="F251" s="309" t="inlineStr"/>
      <c r="G251" s="309" t="inlineStr"/>
      <c r="H251" s="309" t="inlineStr"/>
    </row>
    <row r="252">
      <c r="A252" s="621" t="n">
        <v>250</v>
      </c>
      <c r="B252" s="309" t="n">
        <v>58.8</v>
      </c>
      <c r="C252" s="309" t="n">
        <v>58.8</v>
      </c>
      <c r="D252" s="309" t="inlineStr"/>
      <c r="E252" s="309" t="inlineStr"/>
      <c r="F252" s="309" t="inlineStr"/>
      <c r="G252" s="309" t="inlineStr"/>
      <c r="H252" s="309" t="inlineStr"/>
    </row>
    <row r="253">
      <c r="A253" s="621" t="n">
        <v>251</v>
      </c>
      <c r="B253" s="309" t="n">
        <v>84.5</v>
      </c>
      <c r="C253" s="309" t="n">
        <v>84.5</v>
      </c>
      <c r="D253" s="309" t="inlineStr"/>
      <c r="E253" s="309" t="inlineStr"/>
      <c r="F253" s="309" t="inlineStr"/>
      <c r="G253" s="309" t="inlineStr"/>
      <c r="H253" s="309" t="inlineStr"/>
    </row>
    <row r="254">
      <c r="A254" s="621" t="n">
        <v>252</v>
      </c>
      <c r="B254" s="309" t="n">
        <v>90.5</v>
      </c>
      <c r="C254" s="309" t="n">
        <v>90.5</v>
      </c>
      <c r="D254" s="309" t="inlineStr"/>
      <c r="E254" s="309" t="inlineStr"/>
      <c r="F254" s="309" t="inlineStr"/>
      <c r="G254" s="309" t="inlineStr"/>
      <c r="H254" s="309" t="inlineStr"/>
    </row>
    <row r="255">
      <c r="A255" s="621" t="n">
        <v>253</v>
      </c>
      <c r="B255" s="309" t="n">
        <v>114.5</v>
      </c>
      <c r="C255" s="309" t="n">
        <v>114.5</v>
      </c>
      <c r="D255" s="309" t="inlineStr"/>
      <c r="E255" s="309" t="inlineStr"/>
      <c r="F255" s="309" t="inlineStr"/>
      <c r="G255" s="309" t="inlineStr"/>
      <c r="H255" s="309" t="inlineStr"/>
    </row>
    <row r="256">
      <c r="A256" s="621" t="n">
        <v>254</v>
      </c>
      <c r="B256" s="309" t="n">
        <v>33.6</v>
      </c>
      <c r="C256" s="309" t="n">
        <v>33.6</v>
      </c>
      <c r="D256" s="309" t="inlineStr"/>
      <c r="E256" s="309" t="inlineStr"/>
      <c r="F256" s="309" t="inlineStr"/>
      <c r="G256" s="309" t="inlineStr"/>
      <c r="H256" s="309" t="inlineStr"/>
    </row>
    <row r="257">
      <c r="A257" s="621" t="n">
        <v>255</v>
      </c>
      <c r="B257" s="309" t="n">
        <v>31.2</v>
      </c>
      <c r="C257" s="309" t="n">
        <v>31.2</v>
      </c>
      <c r="D257" s="309" t="inlineStr"/>
      <c r="E257" s="309" t="inlineStr"/>
      <c r="F257" s="309" t="inlineStr"/>
      <c r="G257" s="309" t="inlineStr"/>
      <c r="H257" s="309" t="inlineStr"/>
    </row>
    <row r="258">
      <c r="A258" s="621" t="n">
        <v>256</v>
      </c>
      <c r="B258" s="309" t="n">
        <v>40.5</v>
      </c>
      <c r="C258" s="309" t="n">
        <v>40.5</v>
      </c>
      <c r="D258" s="309" t="inlineStr"/>
      <c r="E258" s="309" t="inlineStr"/>
      <c r="F258" s="309" t="inlineStr"/>
      <c r="G258" s="309" t="inlineStr"/>
      <c r="H258" s="309" t="inlineStr"/>
    </row>
    <row r="259">
      <c r="A259" s="621" t="n">
        <v>257</v>
      </c>
      <c r="B259" s="309" t="n">
        <v>50.3</v>
      </c>
      <c r="C259" s="309" t="n">
        <v>50.3</v>
      </c>
      <c r="D259" s="309" t="inlineStr"/>
      <c r="E259" s="309" t="inlineStr"/>
      <c r="F259" s="309" t="inlineStr"/>
      <c r="G259" s="309" t="inlineStr"/>
      <c r="H259" s="309" t="inlineStr"/>
    </row>
    <row r="260">
      <c r="A260" s="621" t="n">
        <v>258</v>
      </c>
      <c r="B260" s="309" t="n">
        <v>4.4</v>
      </c>
      <c r="C260" s="309" t="n">
        <v>4.4</v>
      </c>
      <c r="D260" s="309" t="inlineStr"/>
      <c r="E260" s="309" t="inlineStr"/>
      <c r="F260" s="309" t="inlineStr"/>
      <c r="G260" s="309" t="inlineStr"/>
      <c r="H260" s="309" t="inlineStr"/>
    </row>
    <row r="261">
      <c r="A261" s="621" t="n">
        <v>259</v>
      </c>
      <c r="B261" s="309" t="n">
        <v>12.4</v>
      </c>
      <c r="C261" s="309" t="n">
        <v>12.4</v>
      </c>
      <c r="D261" s="309" t="inlineStr"/>
      <c r="E261" s="309" t="inlineStr"/>
      <c r="F261" s="309" t="inlineStr"/>
      <c r="G261" s="309" t="inlineStr"/>
      <c r="H261" s="309" t="inlineStr"/>
    </row>
    <row r="262">
      <c r="A262" s="621" t="n">
        <v>260</v>
      </c>
      <c r="B262" s="309" t="n">
        <v>12.9</v>
      </c>
      <c r="C262" s="309" t="n">
        <v>12.9</v>
      </c>
      <c r="D262" s="309" t="inlineStr"/>
      <c r="E262" s="309" t="inlineStr"/>
      <c r="F262" s="309" t="inlineStr"/>
      <c r="G262" s="309" t="inlineStr"/>
      <c r="H262" s="309" t="inlineStr"/>
    </row>
    <row r="263">
      <c r="A263" s="621" t="n">
        <v>261</v>
      </c>
      <c r="B263" s="309" t="n">
        <v>16.4</v>
      </c>
      <c r="C263" s="309" t="n">
        <v>16.4</v>
      </c>
      <c r="D263" s="309" t="inlineStr"/>
      <c r="E263" s="309" t="inlineStr"/>
      <c r="F263" s="309" t="inlineStr"/>
      <c r="G263" s="309" t="inlineStr"/>
      <c r="H263" s="309" t="inlineStr"/>
    </row>
    <row r="264">
      <c r="A264" s="621" t="n">
        <v>262</v>
      </c>
      <c r="B264" s="309" t="n">
        <v>125</v>
      </c>
      <c r="C264" s="309" t="n">
        <v>125</v>
      </c>
      <c r="D264" s="309" t="inlineStr"/>
      <c r="E264" s="309" t="inlineStr"/>
      <c r="F264" s="309" t="inlineStr"/>
      <c r="G264" s="309" t="inlineStr"/>
      <c r="H264" s="309" t="inlineStr"/>
    </row>
    <row r="265">
      <c r="A265" s="621" t="n">
        <v>263</v>
      </c>
      <c r="B265" s="309" t="n">
        <v>157</v>
      </c>
      <c r="C265" s="309" t="n">
        <v>157</v>
      </c>
      <c r="D265" s="309" t="inlineStr"/>
      <c r="E265" s="309" t="inlineStr"/>
      <c r="F265" s="309" t="inlineStr"/>
      <c r="G265" s="309" t="inlineStr"/>
      <c r="H265" s="309" t="inlineStr"/>
    </row>
    <row r="266">
      <c r="A266" s="621" t="n">
        <v>264</v>
      </c>
      <c r="B266" s="309" t="n">
        <v>63</v>
      </c>
      <c r="C266" s="309" t="n">
        <v>63</v>
      </c>
      <c r="D266" s="309" t="inlineStr"/>
      <c r="E266" s="309" t="inlineStr"/>
      <c r="F266" s="309" t="inlineStr"/>
      <c r="G266" s="309" t="inlineStr"/>
      <c r="H266" s="309" t="inlineStr"/>
    </row>
    <row r="267">
      <c r="A267" s="621" t="n">
        <v>265</v>
      </c>
      <c r="B267" s="309" t="n">
        <v>148</v>
      </c>
      <c r="C267" s="309" t="n">
        <v>148</v>
      </c>
      <c r="D267" s="309" t="inlineStr"/>
      <c r="E267" s="309" t="inlineStr"/>
      <c r="F267" s="309" t="inlineStr"/>
      <c r="G267" s="309" t="inlineStr"/>
      <c r="H267" s="309" t="inlineStr"/>
    </row>
    <row r="268">
      <c r="A268" s="621" t="n">
        <v>266</v>
      </c>
      <c r="B268" s="309" t="n">
        <v>70.09999999999999</v>
      </c>
      <c r="C268" s="309" t="n">
        <v>70.09999999999999</v>
      </c>
      <c r="D268" s="309" t="inlineStr"/>
      <c r="E268" s="309" t="inlineStr"/>
      <c r="F268" s="309" t="inlineStr"/>
      <c r="G268" s="309" t="inlineStr"/>
      <c r="H268" s="309" t="inlineStr"/>
    </row>
    <row r="269">
      <c r="A269" s="621" t="n">
        <v>267</v>
      </c>
      <c r="B269" s="309" t="n">
        <v>57</v>
      </c>
      <c r="C269" s="309" t="n">
        <v>57</v>
      </c>
      <c r="D269" s="309" t="inlineStr"/>
      <c r="E269" s="309" t="inlineStr"/>
      <c r="F269" s="309" t="inlineStr"/>
      <c r="G269" s="309" t="inlineStr"/>
      <c r="H269" s="309" t="inlineStr"/>
    </row>
    <row r="270">
      <c r="A270" s="621" t="n">
        <v>268</v>
      </c>
      <c r="B270" s="309" t="n">
        <v>38.5</v>
      </c>
      <c r="C270" s="309" t="n">
        <v>38.5</v>
      </c>
      <c r="D270" s="309" t="inlineStr"/>
      <c r="E270" s="309" t="inlineStr"/>
      <c r="F270" s="309" t="inlineStr"/>
      <c r="G270" s="309" t="inlineStr"/>
      <c r="H270" s="309" t="inlineStr"/>
    </row>
    <row r="271">
      <c r="A271" s="621" t="n">
        <v>269</v>
      </c>
      <c r="B271" s="309" t="n">
        <v>143</v>
      </c>
      <c r="C271" s="309" t="n">
        <v>143</v>
      </c>
      <c r="D271" s="309" t="inlineStr"/>
      <c r="E271" s="309" t="inlineStr"/>
      <c r="F271" s="309" t="inlineStr"/>
      <c r="G271" s="309" t="inlineStr"/>
      <c r="H271" s="309" t="inlineStr"/>
    </row>
    <row r="272">
      <c r="A272" s="621" t="n">
        <v>270</v>
      </c>
      <c r="B272" s="309" t="n">
        <v>98.59999999999999</v>
      </c>
      <c r="C272" s="309" t="n">
        <v>98.59999999999999</v>
      </c>
      <c r="D272" s="309" t="inlineStr"/>
      <c r="E272" s="309" t="inlineStr"/>
      <c r="F272" s="309" t="inlineStr"/>
      <c r="G272" s="309" t="inlineStr"/>
      <c r="H272" s="309" t="inlineStr"/>
    </row>
    <row r="273">
      <c r="A273" s="621" t="n">
        <v>271</v>
      </c>
      <c r="B273" s="309" t="n">
        <v>70.8</v>
      </c>
      <c r="C273" s="309" t="n">
        <v>70.8</v>
      </c>
      <c r="D273" s="309" t="inlineStr"/>
      <c r="E273" s="309" t="inlineStr"/>
      <c r="F273" s="309" t="inlineStr"/>
      <c r="G273" s="309" t="inlineStr"/>
      <c r="H273" s="309" t="inlineStr"/>
    </row>
    <row r="274">
      <c r="A274" s="621" t="n">
        <v>272</v>
      </c>
      <c r="B274" s="309" t="inlineStr"/>
      <c r="C274" s="309" t="inlineStr"/>
      <c r="D274" s="309" t="inlineStr"/>
      <c r="E274" s="309" t="inlineStr"/>
      <c r="F274" s="309" t="inlineStr"/>
      <c r="G274" s="309" t="inlineStr"/>
      <c r="H274" s="309" t="inlineStr"/>
    </row>
    <row r="275">
      <c r="A275" s="621" t="n">
        <v>273</v>
      </c>
      <c r="B275" s="309" t="inlineStr"/>
      <c r="C275" s="309" t="inlineStr"/>
      <c r="D275" s="309" t="inlineStr"/>
      <c r="E275" s="309" t="inlineStr"/>
      <c r="F275" s="309" t="inlineStr"/>
      <c r="G275" s="309" t="inlineStr"/>
      <c r="H275" s="309" t="inlineStr"/>
    </row>
    <row r="276">
      <c r="A276" s="621" t="n">
        <v>274</v>
      </c>
      <c r="B276" s="309" t="inlineStr"/>
      <c r="C276" s="309" t="inlineStr"/>
      <c r="D276" s="309" t="inlineStr"/>
      <c r="E276" s="309" t="inlineStr"/>
      <c r="F276" s="309" t="inlineStr"/>
      <c r="G276" s="309" t="inlineStr"/>
      <c r="H276" s="309" t="inlineStr"/>
    </row>
    <row r="277">
      <c r="A277" s="621" t="n">
        <v>275</v>
      </c>
      <c r="B277" s="309" t="inlineStr"/>
      <c r="C277" s="309" t="inlineStr"/>
      <c r="D277" s="309" t="inlineStr"/>
      <c r="E277" s="309" t="inlineStr"/>
      <c r="F277" s="309" t="inlineStr"/>
      <c r="G277" s="309" t="inlineStr"/>
      <c r="H277" s="309" t="inlineStr"/>
    </row>
    <row r="278">
      <c r="A278" s="621" t="n">
        <v>276</v>
      </c>
      <c r="B278" s="309" t="inlineStr"/>
      <c r="C278" s="309" t="inlineStr"/>
      <c r="D278" s="309" t="inlineStr"/>
      <c r="E278" s="309" t="inlineStr"/>
      <c r="F278" s="309" t="inlineStr"/>
      <c r="G278" s="309" t="inlineStr"/>
      <c r="H278" s="309" t="inlineStr"/>
    </row>
    <row r="279">
      <c r="A279" s="621" t="n">
        <v>277</v>
      </c>
      <c r="B279" s="309" t="inlineStr"/>
      <c r="C279" s="309" t="inlineStr"/>
      <c r="D279" s="309" t="inlineStr"/>
      <c r="E279" s="309" t="inlineStr"/>
      <c r="F279" s="309" t="inlineStr"/>
      <c r="G279" s="309" t="inlineStr"/>
      <c r="H279" s="309" t="inlineStr"/>
    </row>
    <row r="280">
      <c r="A280" s="621" t="n">
        <v>278</v>
      </c>
      <c r="B280" s="309" t="n">
        <v>84</v>
      </c>
      <c r="C280" s="309" t="n">
        <v>84</v>
      </c>
      <c r="D280" s="309" t="inlineStr"/>
      <c r="E280" s="309" t="inlineStr"/>
      <c r="F280" s="309" t="inlineStr"/>
      <c r="G280" s="309" t="inlineStr"/>
      <c r="H280" s="309" t="inlineStr"/>
    </row>
    <row r="281">
      <c r="A281" s="621" t="n">
        <v>279</v>
      </c>
      <c r="B281" s="309" t="n">
        <v>85.5</v>
      </c>
      <c r="C281" s="309" t="n">
        <v>85.5</v>
      </c>
      <c r="D281" s="309" t="inlineStr"/>
      <c r="E281" s="309" t="inlineStr"/>
      <c r="F281" s="309" t="inlineStr"/>
      <c r="G281" s="309" t="inlineStr"/>
      <c r="H281" s="309" t="inlineStr"/>
    </row>
    <row r="282">
      <c r="A282" s="621" t="n">
        <v>280</v>
      </c>
      <c r="B282" s="309" t="n">
        <v>87</v>
      </c>
      <c r="C282" s="309" t="n">
        <v>87</v>
      </c>
      <c r="D282" s="309" t="inlineStr"/>
      <c r="E282" s="309" t="inlineStr"/>
      <c r="F282" s="309" t="inlineStr"/>
      <c r="G282" s="309" t="inlineStr"/>
      <c r="H282" s="309" t="inlineStr"/>
    </row>
    <row r="283">
      <c r="A283" s="621" t="n">
        <v>281</v>
      </c>
      <c r="B283" s="309" t="n">
        <v>94</v>
      </c>
      <c r="C283" s="309" t="n">
        <v>94</v>
      </c>
      <c r="D283" s="309" t="inlineStr"/>
      <c r="E283" s="309" t="inlineStr"/>
      <c r="F283" s="309" t="inlineStr"/>
      <c r="G283" s="309" t="inlineStr"/>
      <c r="H283" s="309" t="inlineStr"/>
    </row>
    <row r="284">
      <c r="A284" s="621" t="n">
        <v>282</v>
      </c>
      <c r="B284" s="309" t="n">
        <v>78.5</v>
      </c>
      <c r="C284" s="309" t="n">
        <v>78.5</v>
      </c>
      <c r="D284" s="309" t="inlineStr"/>
      <c r="E284" s="309" t="inlineStr"/>
      <c r="F284" s="309" t="inlineStr"/>
      <c r="G284" s="309" t="inlineStr"/>
      <c r="H284" s="309" t="inlineStr"/>
    </row>
    <row r="285">
      <c r="A285" s="621" t="n">
        <v>283</v>
      </c>
      <c r="B285" s="309" t="n">
        <v>89</v>
      </c>
      <c r="C285" s="309" t="n">
        <v>89</v>
      </c>
      <c r="D285" s="309" t="inlineStr"/>
      <c r="E285" s="309" t="inlineStr"/>
      <c r="F285" s="309" t="inlineStr"/>
      <c r="G285" s="309" t="inlineStr"/>
      <c r="H285" s="309" t="inlineStr"/>
    </row>
    <row r="286">
      <c r="A286" s="621" t="n">
        <v>284</v>
      </c>
      <c r="B286" s="309" t="n">
        <v>100</v>
      </c>
      <c r="C286" s="309" t="n">
        <v>100</v>
      </c>
      <c r="D286" s="309" t="inlineStr"/>
      <c r="E286" s="309" t="inlineStr"/>
      <c r="F286" s="309" t="inlineStr"/>
      <c r="G286" s="309" t="inlineStr"/>
      <c r="H286" s="309" t="inlineStr"/>
    </row>
    <row r="287">
      <c r="A287" s="621" t="n">
        <v>285</v>
      </c>
      <c r="B287" s="309" t="n">
        <v>59</v>
      </c>
      <c r="C287" s="309" t="n">
        <v>59</v>
      </c>
      <c r="D287" s="309" t="inlineStr"/>
      <c r="E287" s="309" t="inlineStr"/>
      <c r="F287" s="309" t="inlineStr"/>
      <c r="G287" s="309" t="inlineStr"/>
      <c r="H287" s="309" t="inlineStr"/>
    </row>
    <row r="288">
      <c r="A288" s="621" t="n">
        <v>286</v>
      </c>
      <c r="B288" s="309" t="n">
        <v>86.5</v>
      </c>
      <c r="C288" s="309" t="n">
        <v>86.5</v>
      </c>
      <c r="D288" s="309" t="inlineStr"/>
      <c r="E288" s="309" t="inlineStr"/>
      <c r="F288" s="309" t="inlineStr"/>
      <c r="G288" s="309" t="inlineStr"/>
      <c r="H288" s="309" t="inlineStr"/>
    </row>
    <row r="289">
      <c r="A289" s="621" t="n">
        <v>287</v>
      </c>
      <c r="B289" s="309" t="n">
        <v>93.5</v>
      </c>
      <c r="C289" s="309" t="n">
        <v>93.5</v>
      </c>
      <c r="D289" s="309" t="inlineStr"/>
      <c r="E289" s="309" t="inlineStr"/>
      <c r="F289" s="309" t="inlineStr"/>
      <c r="G289" s="309" t="inlineStr"/>
      <c r="H289" s="309" t="inlineStr"/>
    </row>
    <row r="290">
      <c r="A290" s="621" t="n">
        <v>288</v>
      </c>
      <c r="B290" s="309" t="n">
        <v>97</v>
      </c>
      <c r="C290" s="309" t="n">
        <v>97</v>
      </c>
      <c r="D290" s="309" t="inlineStr"/>
      <c r="E290" s="309" t="inlineStr"/>
      <c r="F290" s="309" t="inlineStr"/>
      <c r="G290" s="309" t="inlineStr"/>
      <c r="H290" s="309" t="inlineStr"/>
    </row>
    <row r="291">
      <c r="A291" s="621" t="n">
        <v>289</v>
      </c>
      <c r="B291" s="309" t="n">
        <v>100</v>
      </c>
      <c r="C291" s="309" t="n">
        <v>100</v>
      </c>
      <c r="D291" s="309" t="inlineStr"/>
      <c r="E291" s="309" t="inlineStr"/>
      <c r="F291" s="309" t="inlineStr"/>
      <c r="G291" s="309" t="inlineStr"/>
      <c r="H291" s="309" t="inlineStr"/>
    </row>
    <row r="292">
      <c r="A292" s="621" t="n">
        <v>290</v>
      </c>
      <c r="B292" s="309" t="n">
        <v>103.5</v>
      </c>
      <c r="C292" s="309" t="n">
        <v>103.5</v>
      </c>
      <c r="D292" s="309" t="inlineStr"/>
      <c r="E292" s="309" t="inlineStr"/>
      <c r="F292" s="309" t="inlineStr"/>
      <c r="G292" s="309" t="inlineStr"/>
      <c r="H292" s="309" t="inlineStr"/>
    </row>
    <row r="293">
      <c r="A293" s="621" t="n">
        <v>291</v>
      </c>
      <c r="B293" s="309" t="n">
        <v>106</v>
      </c>
      <c r="C293" s="309" t="n">
        <v>106</v>
      </c>
      <c r="D293" s="309" t="inlineStr"/>
      <c r="E293" s="309" t="inlineStr"/>
      <c r="F293" s="309" t="inlineStr"/>
      <c r="G293" s="309" t="inlineStr"/>
      <c r="H293" s="309" t="inlineStr"/>
    </row>
    <row r="294">
      <c r="A294" s="621" t="n">
        <v>292</v>
      </c>
      <c r="B294" s="309" t="n">
        <v>74</v>
      </c>
      <c r="C294" s="309" t="n">
        <v>74</v>
      </c>
      <c r="D294" s="309" t="inlineStr"/>
      <c r="E294" s="309" t="inlineStr"/>
      <c r="F294" s="309" t="inlineStr"/>
      <c r="G294" s="309" t="inlineStr"/>
      <c r="H294" s="309" t="inlineStr"/>
    </row>
    <row r="295">
      <c r="A295" s="621" t="n">
        <v>293</v>
      </c>
      <c r="B295" s="309" t="n">
        <v>108.5</v>
      </c>
      <c r="C295" s="309" t="n">
        <v>108.5</v>
      </c>
      <c r="D295" s="309" t="inlineStr"/>
      <c r="E295" s="309" t="inlineStr"/>
      <c r="F295" s="309" t="inlineStr"/>
      <c r="G295" s="309" t="inlineStr"/>
      <c r="H295" s="309" t="inlineStr"/>
    </row>
    <row r="296">
      <c r="A296" s="621" t="n">
        <v>294</v>
      </c>
      <c r="B296" s="309" t="n">
        <v>109.5</v>
      </c>
      <c r="C296" s="309" t="n">
        <v>109.5</v>
      </c>
      <c r="D296" s="309" t="inlineStr"/>
      <c r="E296" s="309" t="inlineStr"/>
      <c r="F296" s="309" t="inlineStr"/>
      <c r="G296" s="309" t="inlineStr"/>
      <c r="H296" s="309" t="inlineStr"/>
    </row>
    <row r="297">
      <c r="A297" s="621" t="n">
        <v>295</v>
      </c>
      <c r="B297" s="309" t="n">
        <v>103</v>
      </c>
      <c r="C297" s="309" t="n">
        <v>103</v>
      </c>
      <c r="D297" s="309" t="inlineStr"/>
      <c r="E297" s="309" t="inlineStr"/>
      <c r="F297" s="309" t="inlineStr"/>
      <c r="G297" s="309" t="inlineStr"/>
      <c r="H297" s="309" t="inlineStr"/>
    </row>
    <row r="298">
      <c r="A298" s="621" t="n">
        <v>296</v>
      </c>
      <c r="B298" s="309" t="n">
        <v>109</v>
      </c>
      <c r="C298" s="309" t="n">
        <v>109</v>
      </c>
      <c r="D298" s="309" t="inlineStr"/>
      <c r="E298" s="309" t="inlineStr"/>
      <c r="F298" s="309" t="inlineStr"/>
      <c r="G298" s="309" t="inlineStr"/>
      <c r="H298" s="309" t="inlineStr"/>
    </row>
    <row r="299">
      <c r="A299" s="621" t="n">
        <v>297</v>
      </c>
      <c r="B299" s="309" t="n">
        <v>110</v>
      </c>
      <c r="C299" s="309" t="n">
        <v>110</v>
      </c>
      <c r="D299" s="309" t="inlineStr"/>
      <c r="E299" s="309" t="inlineStr"/>
      <c r="F299" s="309" t="inlineStr"/>
      <c r="G299" s="309" t="inlineStr"/>
      <c r="H299" s="309" t="inlineStr"/>
    </row>
    <row r="300">
      <c r="A300" s="621" t="n">
        <v>298</v>
      </c>
      <c r="B300" s="309" t="n">
        <v>109</v>
      </c>
      <c r="C300" s="309" t="n">
        <v>109</v>
      </c>
      <c r="D300" s="309" t="inlineStr"/>
      <c r="E300" s="309" t="inlineStr"/>
      <c r="F300" s="309" t="inlineStr"/>
      <c r="G300" s="309" t="inlineStr"/>
      <c r="H300" s="309" t="inlineStr"/>
    </row>
    <row r="301">
      <c r="A301" s="621" t="n">
        <v>299</v>
      </c>
      <c r="B301" s="309" t="n">
        <v>78.5</v>
      </c>
      <c r="C301" s="309" t="n">
        <v>78.5</v>
      </c>
      <c r="D301" s="309" t="inlineStr"/>
      <c r="E301" s="309" t="inlineStr"/>
      <c r="F301" s="309" t="inlineStr"/>
      <c r="G301" s="309" t="inlineStr"/>
      <c r="H301" s="309" t="inlineStr"/>
    </row>
    <row r="302">
      <c r="A302" s="621" t="n">
        <v>300</v>
      </c>
      <c r="B302" s="309" t="n">
        <v>112</v>
      </c>
      <c r="C302" s="309" t="n">
        <v>112</v>
      </c>
      <c r="D302" s="309" t="inlineStr"/>
      <c r="E302" s="309" t="inlineStr"/>
      <c r="F302" s="309" t="inlineStr"/>
      <c r="G302" s="309" t="inlineStr"/>
      <c r="H302" s="309" t="inlineStr"/>
    </row>
    <row r="303">
      <c r="A303" s="621" t="n">
        <v>301</v>
      </c>
      <c r="B303" s="309" t="n">
        <v>110.5</v>
      </c>
      <c r="C303" s="309" t="n">
        <v>110.5</v>
      </c>
      <c r="D303" s="309" t="inlineStr"/>
      <c r="E303" s="309" t="inlineStr"/>
      <c r="F303" s="309" t="inlineStr"/>
      <c r="G303" s="309" t="inlineStr"/>
      <c r="H303" s="309" t="inlineStr"/>
    </row>
    <row r="304">
      <c r="A304" s="621" t="n">
        <v>302</v>
      </c>
      <c r="B304" s="309" t="n">
        <v>100</v>
      </c>
      <c r="C304" s="309" t="n">
        <v>100</v>
      </c>
      <c r="D304" s="309" t="inlineStr"/>
      <c r="E304" s="309" t="inlineStr"/>
      <c r="F304" s="309" t="inlineStr"/>
      <c r="G304" s="309" t="inlineStr"/>
      <c r="H304" s="309" t="inlineStr"/>
    </row>
    <row r="305">
      <c r="A305" s="621" t="n">
        <v>303</v>
      </c>
      <c r="B305" s="309" t="n">
        <v>111</v>
      </c>
      <c r="C305" s="309" t="n">
        <v>111</v>
      </c>
      <c r="D305" s="309" t="inlineStr"/>
      <c r="E305" s="309" t="inlineStr"/>
      <c r="F305" s="309" t="inlineStr"/>
      <c r="G305" s="309" t="inlineStr"/>
      <c r="H305" s="309" t="inlineStr"/>
    </row>
    <row r="306">
      <c r="A306" s="621" t="n">
        <v>304</v>
      </c>
      <c r="B306" s="309" t="n">
        <v>103</v>
      </c>
      <c r="C306" s="309" t="n">
        <v>103</v>
      </c>
      <c r="D306" s="309" t="inlineStr"/>
      <c r="E306" s="309" t="inlineStr"/>
      <c r="F306" s="309" t="inlineStr"/>
      <c r="G306" s="309" t="inlineStr"/>
      <c r="H306" s="309" t="inlineStr"/>
    </row>
    <row r="307">
      <c r="A307" s="621" t="n">
        <v>305</v>
      </c>
      <c r="B307" s="309" t="n">
        <v>78</v>
      </c>
      <c r="C307" s="309" t="n">
        <v>78</v>
      </c>
      <c r="D307" s="309" t="inlineStr"/>
      <c r="E307" s="309" t="inlineStr"/>
      <c r="F307" s="309" t="inlineStr"/>
      <c r="G307" s="309" t="inlineStr"/>
      <c r="H307" s="309" t="inlineStr"/>
    </row>
    <row r="308">
      <c r="A308" s="621" t="n">
        <v>306</v>
      </c>
      <c r="B308" s="309" t="n">
        <v>50</v>
      </c>
      <c r="C308" s="309" t="n">
        <v>50</v>
      </c>
      <c r="D308" s="309" t="inlineStr"/>
      <c r="E308" s="309" t="inlineStr"/>
      <c r="F308" s="309" t="inlineStr"/>
      <c r="G308" s="309" t="inlineStr"/>
      <c r="H308" s="309" t="inlineStr"/>
    </row>
    <row r="309">
      <c r="A309" s="621" t="n">
        <v>307</v>
      </c>
      <c r="B309" s="309" t="n">
        <v>57</v>
      </c>
      <c r="C309" s="309" t="n">
        <v>57</v>
      </c>
      <c r="D309" s="309" t="inlineStr"/>
      <c r="E309" s="309" t="inlineStr"/>
      <c r="F309" s="309" t="inlineStr"/>
      <c r="G309" s="309" t="inlineStr"/>
      <c r="H309" s="309" t="inlineStr"/>
    </row>
    <row r="310">
      <c r="A310" s="621" t="n">
        <v>308</v>
      </c>
      <c r="B310" s="309" t="n">
        <v>61.5</v>
      </c>
      <c r="C310" s="309" t="n">
        <v>61.5</v>
      </c>
      <c r="D310" s="309" t="inlineStr"/>
      <c r="E310" s="309" t="inlineStr"/>
      <c r="F310" s="309" t="inlineStr"/>
      <c r="G310" s="309" t="inlineStr"/>
      <c r="H310" s="309" t="inlineStr"/>
    </row>
    <row r="311">
      <c r="A311" s="621" t="n">
        <v>309</v>
      </c>
      <c r="B311" s="309" t="n">
        <v>75</v>
      </c>
      <c r="C311" s="309" t="n">
        <v>75</v>
      </c>
      <c r="D311" s="309" t="inlineStr"/>
      <c r="E311" s="309" t="inlineStr"/>
      <c r="F311" s="309" t="inlineStr"/>
      <c r="G311" s="309" t="inlineStr"/>
      <c r="H311" s="309" t="inlineStr"/>
    </row>
    <row r="312">
      <c r="A312" s="621" t="n">
        <v>310</v>
      </c>
      <c r="B312" s="309" t="n">
        <v>86</v>
      </c>
      <c r="C312" s="309" t="n">
        <v>86</v>
      </c>
      <c r="D312" s="309" t="inlineStr"/>
      <c r="E312" s="309" t="inlineStr"/>
      <c r="F312" s="309" t="inlineStr"/>
      <c r="G312" s="309" t="inlineStr"/>
      <c r="H312" s="309" t="inlineStr"/>
    </row>
    <row r="313">
      <c r="A313" s="621" t="n">
        <v>311</v>
      </c>
      <c r="B313" s="309" t="n">
        <v>93.5</v>
      </c>
      <c r="C313" s="309" t="n">
        <v>93.5</v>
      </c>
      <c r="D313" s="309" t="inlineStr"/>
      <c r="E313" s="309" t="inlineStr"/>
      <c r="F313" s="309" t="inlineStr"/>
      <c r="G313" s="309" t="inlineStr"/>
      <c r="H313" s="309" t="inlineStr"/>
    </row>
    <row r="314">
      <c r="A314" s="621" t="n">
        <v>312</v>
      </c>
      <c r="B314" s="309" t="n">
        <v>96</v>
      </c>
      <c r="C314" s="309" t="n">
        <v>96</v>
      </c>
      <c r="D314" s="309" t="inlineStr"/>
      <c r="E314" s="309" t="inlineStr"/>
      <c r="F314" s="309" t="inlineStr"/>
      <c r="G314" s="309" t="inlineStr"/>
      <c r="H314" s="309" t="inlineStr"/>
    </row>
    <row r="315">
      <c r="A315" s="621" t="n">
        <v>313</v>
      </c>
      <c r="B315" s="309" t="n">
        <v>20</v>
      </c>
      <c r="C315" s="309" t="n">
        <v>20</v>
      </c>
      <c r="D315" s="309" t="inlineStr"/>
      <c r="E315" s="309" t="inlineStr"/>
      <c r="F315" s="309" t="inlineStr"/>
      <c r="G315" s="309" t="inlineStr"/>
      <c r="H315" s="309" t="inlineStr"/>
    </row>
    <row r="316">
      <c r="A316" s="621" t="n">
        <v>314</v>
      </c>
      <c r="B316" s="309" t="n">
        <v>52.5</v>
      </c>
      <c r="C316" s="309" t="n">
        <v>52.5</v>
      </c>
      <c r="D316" s="309" t="inlineStr"/>
      <c r="E316" s="309" t="inlineStr"/>
      <c r="F316" s="309" t="inlineStr"/>
      <c r="G316" s="309" t="inlineStr"/>
      <c r="H316" s="309" t="inlineStr"/>
    </row>
    <row r="317">
      <c r="A317" s="621" t="n">
        <v>315</v>
      </c>
      <c r="B317" s="309" t="n">
        <v>73.5</v>
      </c>
      <c r="C317" s="309" t="n">
        <v>73.5</v>
      </c>
      <c r="D317" s="309" t="inlineStr"/>
      <c r="E317" s="309" t="inlineStr"/>
      <c r="F317" s="309" t="inlineStr"/>
      <c r="G317" s="309" t="inlineStr"/>
      <c r="H317" s="309" t="inlineStr"/>
    </row>
    <row r="318">
      <c r="A318" s="621" t="n">
        <v>316</v>
      </c>
      <c r="B318" s="309" t="n">
        <v>78.5</v>
      </c>
      <c r="C318" s="309" t="n">
        <v>78.5</v>
      </c>
      <c r="D318" s="309" t="inlineStr"/>
      <c r="E318" s="309" t="inlineStr"/>
      <c r="F318" s="309" t="inlineStr"/>
      <c r="G318" s="309" t="inlineStr"/>
      <c r="H318" s="309" t="inlineStr"/>
    </row>
    <row r="319">
      <c r="A319" s="621" t="n">
        <v>317</v>
      </c>
      <c r="B319" s="309" t="n">
        <v>79</v>
      </c>
      <c r="C319" s="309" t="n">
        <v>79</v>
      </c>
      <c r="D319" s="309" t="inlineStr"/>
      <c r="E319" s="309" t="inlineStr"/>
      <c r="F319" s="309" t="inlineStr"/>
      <c r="G319" s="309" t="inlineStr"/>
      <c r="H319" s="309" t="inlineStr"/>
    </row>
    <row r="320">
      <c r="A320" s="621" t="n">
        <v>318</v>
      </c>
      <c r="B320" s="309" t="n">
        <v>78.5</v>
      </c>
      <c r="C320" s="309" t="n">
        <v>78.5</v>
      </c>
      <c r="D320" s="309" t="inlineStr"/>
      <c r="E320" s="309" t="inlineStr"/>
      <c r="F320" s="309" t="inlineStr"/>
      <c r="G320" s="309" t="inlineStr"/>
      <c r="H320" s="309" t="inlineStr"/>
    </row>
    <row r="321">
      <c r="A321" s="621" t="n">
        <v>319</v>
      </c>
      <c r="B321" s="309" t="n">
        <v>79</v>
      </c>
      <c r="C321" s="309" t="n">
        <v>79</v>
      </c>
      <c r="D321" s="309" t="inlineStr"/>
      <c r="E321" s="309" t="inlineStr"/>
      <c r="F321" s="309" t="inlineStr"/>
      <c r="G321" s="309" t="inlineStr"/>
      <c r="H321" s="309" t="inlineStr"/>
    </row>
    <row r="322">
      <c r="A322" s="621" t="n">
        <v>320</v>
      </c>
      <c r="B322" s="309" t="n">
        <v>20</v>
      </c>
      <c r="C322" s="309" t="n">
        <v>20</v>
      </c>
      <c r="D322" s="309" t="inlineStr"/>
      <c r="E322" s="309" t="inlineStr"/>
      <c r="F322" s="309" t="inlineStr"/>
      <c r="G322" s="309" t="inlineStr"/>
      <c r="H322" s="309" t="inlineStr"/>
    </row>
    <row r="323">
      <c r="A323" s="621" t="n">
        <v>321</v>
      </c>
      <c r="B323" s="309" t="n">
        <v>57.5</v>
      </c>
      <c r="C323" s="309" t="n">
        <v>57.5</v>
      </c>
      <c r="D323" s="309" t="inlineStr"/>
      <c r="E323" s="309" t="inlineStr"/>
      <c r="F323" s="309" t="inlineStr"/>
      <c r="G323" s="309" t="inlineStr"/>
      <c r="H323" s="309" t="inlineStr"/>
    </row>
    <row r="324">
      <c r="A324" s="621" t="n">
        <v>322</v>
      </c>
      <c r="B324" s="309" t="n">
        <v>94.5</v>
      </c>
      <c r="C324" s="309" t="n">
        <v>94.5</v>
      </c>
      <c r="D324" s="309" t="inlineStr"/>
      <c r="E324" s="309" t="inlineStr"/>
      <c r="F324" s="309" t="inlineStr"/>
      <c r="G324" s="309" t="inlineStr"/>
      <c r="H324" s="309" t="inlineStr"/>
    </row>
    <row r="325">
      <c r="A325" s="621" t="n">
        <v>323</v>
      </c>
      <c r="B325" s="309" t="n">
        <v>95</v>
      </c>
      <c r="C325" s="309" t="n">
        <v>95</v>
      </c>
      <c r="D325" s="309" t="inlineStr"/>
      <c r="E325" s="309" t="inlineStr"/>
      <c r="F325" s="309" t="inlineStr"/>
      <c r="G325" s="309" t="inlineStr"/>
      <c r="H325" s="309" t="inlineStr"/>
    </row>
    <row r="326">
      <c r="A326" s="621" t="n">
        <v>324</v>
      </c>
      <c r="B326" s="309" t="n">
        <v>94</v>
      </c>
      <c r="C326" s="309" t="n">
        <v>94</v>
      </c>
      <c r="D326" s="309" t="inlineStr"/>
      <c r="E326" s="309" t="inlineStr"/>
      <c r="F326" s="309" t="inlineStr"/>
      <c r="G326" s="309" t="inlineStr"/>
      <c r="H326" s="309" t="inlineStr"/>
    </row>
    <row r="327">
      <c r="A327" s="621" t="n">
        <v>325</v>
      </c>
      <c r="B327" s="309" t="n">
        <v>94</v>
      </c>
      <c r="C327" s="309" t="n">
        <v>94</v>
      </c>
      <c r="D327" s="309" t="inlineStr"/>
      <c r="E327" s="309" t="inlineStr"/>
      <c r="F327" s="309" t="inlineStr"/>
      <c r="G327" s="309" t="inlineStr"/>
      <c r="H327" s="309" t="inlineStr"/>
    </row>
    <row r="328">
      <c r="A328" s="621" t="n">
        <v>326</v>
      </c>
      <c r="B328" s="309" t="n">
        <v>94</v>
      </c>
      <c r="C328" s="309" t="n">
        <v>94</v>
      </c>
      <c r="D328" s="309" t="inlineStr"/>
      <c r="E328" s="309" t="inlineStr"/>
      <c r="F328" s="309" t="inlineStr"/>
      <c r="G328" s="309" t="inlineStr"/>
      <c r="H328" s="309" t="inlineStr"/>
    </row>
    <row r="329">
      <c r="A329" s="621" t="n">
        <v>327</v>
      </c>
      <c r="B329" s="309" t="n">
        <v>13.5</v>
      </c>
      <c r="C329" s="309" t="n">
        <v>13.5</v>
      </c>
      <c r="D329" s="309" t="inlineStr"/>
      <c r="E329" s="309" t="inlineStr"/>
      <c r="F329" s="309" t="inlineStr"/>
      <c r="G329" s="309" t="inlineStr"/>
      <c r="H329" s="309" t="inlineStr"/>
    </row>
    <row r="330">
      <c r="A330" s="621" t="n">
        <v>328</v>
      </c>
      <c r="B330" s="309" t="n">
        <v>33.5</v>
      </c>
      <c r="C330" s="309" t="n">
        <v>33.5</v>
      </c>
      <c r="D330" s="309" t="inlineStr"/>
      <c r="E330" s="309" t="inlineStr"/>
      <c r="F330" s="309" t="inlineStr"/>
      <c r="G330" s="309" t="inlineStr"/>
      <c r="H330" s="309" t="inlineStr"/>
    </row>
    <row r="331">
      <c r="A331" s="621" t="n">
        <v>329</v>
      </c>
      <c r="B331" s="309" t="n">
        <v>94.5</v>
      </c>
      <c r="C331" s="309" t="n">
        <v>94.5</v>
      </c>
      <c r="D331" s="309" t="inlineStr"/>
      <c r="E331" s="309" t="inlineStr"/>
      <c r="F331" s="309" t="inlineStr"/>
      <c r="G331" s="309" t="inlineStr"/>
      <c r="H331" s="309" t="inlineStr"/>
    </row>
    <row r="332">
      <c r="A332" s="621" t="n">
        <v>330</v>
      </c>
      <c r="B332" s="309" t="n">
        <v>113.5</v>
      </c>
      <c r="C332" s="309" t="n">
        <v>113.5</v>
      </c>
      <c r="D332" s="309" t="inlineStr"/>
      <c r="E332" s="309" t="inlineStr"/>
      <c r="F332" s="309" t="inlineStr"/>
      <c r="G332" s="309" t="inlineStr"/>
      <c r="H332" s="309" t="inlineStr"/>
    </row>
    <row r="333">
      <c r="A333" s="621" t="n">
        <v>331</v>
      </c>
      <c r="B333" s="309" t="n">
        <v>108</v>
      </c>
      <c r="C333" s="309" t="n">
        <v>108</v>
      </c>
      <c r="D333" s="309" t="inlineStr"/>
      <c r="E333" s="309" t="inlineStr"/>
      <c r="F333" s="309" t="inlineStr"/>
      <c r="G333" s="309" t="inlineStr"/>
      <c r="H333" s="309" t="inlineStr"/>
    </row>
    <row r="334">
      <c r="A334" s="621" t="n">
        <v>332</v>
      </c>
      <c r="B334" s="309" t="n">
        <v>105</v>
      </c>
      <c r="C334" s="309" t="n">
        <v>105</v>
      </c>
      <c r="D334" s="309" t="inlineStr"/>
      <c r="E334" s="309" t="inlineStr"/>
      <c r="F334" s="309" t="inlineStr"/>
      <c r="G334" s="309" t="inlineStr"/>
      <c r="H334" s="309" t="inlineStr"/>
    </row>
    <row r="335">
      <c r="A335" s="621" t="n">
        <v>333</v>
      </c>
      <c r="B335" s="309" t="n">
        <v>100</v>
      </c>
      <c r="C335" s="309" t="n">
        <v>100</v>
      </c>
      <c r="D335" s="309" t="inlineStr"/>
      <c r="E335" s="309" t="inlineStr"/>
      <c r="F335" s="309" t="inlineStr"/>
      <c r="G335" s="309" t="inlineStr"/>
      <c r="H335" s="309" t="inlineStr"/>
    </row>
    <row r="336">
      <c r="A336" s="621" t="n">
        <v>334</v>
      </c>
      <c r="B336" s="309" t="n">
        <v>20</v>
      </c>
      <c r="C336" s="309" t="n">
        <v>20</v>
      </c>
      <c r="D336" s="309" t="inlineStr"/>
      <c r="E336" s="309" t="inlineStr"/>
      <c r="F336" s="309" t="inlineStr"/>
      <c r="G336" s="309" t="inlineStr"/>
      <c r="H336" s="309" t="inlineStr"/>
    </row>
    <row r="337">
      <c r="A337" s="621" t="n">
        <v>335</v>
      </c>
      <c r="B337" s="309" t="n">
        <v>57.5</v>
      </c>
      <c r="C337" s="309" t="n">
        <v>57.5</v>
      </c>
      <c r="D337" s="309" t="inlineStr"/>
      <c r="E337" s="309" t="inlineStr"/>
      <c r="F337" s="309" t="inlineStr"/>
      <c r="G337" s="309" t="inlineStr"/>
      <c r="H337" s="309" t="inlineStr"/>
    </row>
    <row r="338">
      <c r="A338" s="621" t="n">
        <v>336</v>
      </c>
      <c r="B338" s="309" t="n">
        <v>81.5</v>
      </c>
      <c r="C338" s="309" t="n">
        <v>81.5</v>
      </c>
      <c r="D338" s="309" t="inlineStr"/>
      <c r="E338" s="309" t="inlineStr"/>
      <c r="F338" s="309" t="inlineStr"/>
      <c r="G338" s="309" t="inlineStr"/>
      <c r="H338" s="309" t="inlineStr"/>
    </row>
    <row r="339">
      <c r="A339" s="621" t="n">
        <v>337</v>
      </c>
      <c r="B339" s="309" t="n">
        <v>84</v>
      </c>
      <c r="C339" s="309" t="n">
        <v>84</v>
      </c>
      <c r="D339" s="309" t="inlineStr"/>
      <c r="E339" s="309" t="inlineStr"/>
      <c r="F339" s="309" t="inlineStr"/>
      <c r="G339" s="309" t="inlineStr"/>
      <c r="H339" s="309" t="inlineStr"/>
    </row>
    <row r="340">
      <c r="A340" s="621" t="n">
        <v>338</v>
      </c>
      <c r="B340" s="309" t="n">
        <v>86</v>
      </c>
      <c r="C340" s="309" t="n">
        <v>86</v>
      </c>
      <c r="D340" s="309" t="inlineStr"/>
      <c r="E340" s="309" t="inlineStr"/>
      <c r="F340" s="309" t="inlineStr"/>
      <c r="G340" s="309" t="inlineStr"/>
      <c r="H340" s="309" t="inlineStr"/>
    </row>
    <row r="341">
      <c r="A341" s="621" t="n">
        <v>339</v>
      </c>
      <c r="B341" s="309" t="n">
        <v>88</v>
      </c>
      <c r="C341" s="309" t="n">
        <v>88</v>
      </c>
      <c r="D341" s="309" t="inlineStr"/>
      <c r="E341" s="309" t="inlineStr"/>
      <c r="F341" s="309" t="inlineStr"/>
      <c r="G341" s="309" t="inlineStr"/>
      <c r="H341" s="309" t="inlineStr"/>
    </row>
    <row r="342">
      <c r="A342" s="621" t="n">
        <v>340</v>
      </c>
      <c r="B342" s="309" t="n">
        <v>90</v>
      </c>
      <c r="C342" s="309" t="n">
        <v>90</v>
      </c>
      <c r="D342" s="309" t="inlineStr"/>
      <c r="E342" s="309" t="inlineStr"/>
      <c r="F342" s="309" t="inlineStr"/>
      <c r="G342" s="309" t="inlineStr"/>
      <c r="H342" s="309" t="inlineStr"/>
    </row>
    <row r="343">
      <c r="A343" s="621" t="n">
        <v>341</v>
      </c>
      <c r="B343" s="309" t="n">
        <v>20</v>
      </c>
      <c r="C343" s="309" t="n">
        <v>20</v>
      </c>
      <c r="D343" s="309" t="inlineStr"/>
      <c r="E343" s="309" t="inlineStr"/>
      <c r="F343" s="309" t="inlineStr"/>
      <c r="G343" s="309" t="inlineStr"/>
      <c r="H343" s="309" t="inlineStr"/>
    </row>
    <row r="344">
      <c r="A344" s="621" t="n">
        <v>342</v>
      </c>
      <c r="B344" s="309" t="n">
        <v>44.5</v>
      </c>
      <c r="C344" s="309" t="n">
        <v>44.5</v>
      </c>
      <c r="D344" s="309" t="inlineStr"/>
      <c r="E344" s="309" t="inlineStr"/>
      <c r="F344" s="309" t="inlineStr"/>
      <c r="G344" s="309" t="inlineStr"/>
      <c r="H344" s="309" t="inlineStr"/>
    </row>
    <row r="345">
      <c r="A345" s="621" t="n">
        <v>343</v>
      </c>
      <c r="B345" s="309" t="n">
        <v>57</v>
      </c>
      <c r="C345" s="309" t="n">
        <v>57</v>
      </c>
      <c r="D345" s="309" t="inlineStr"/>
      <c r="E345" s="309" t="inlineStr"/>
      <c r="F345" s="309" t="inlineStr"/>
      <c r="G345" s="309" t="inlineStr"/>
      <c r="H345" s="309" t="inlineStr"/>
    </row>
    <row r="346">
      <c r="A346" s="621" t="n">
        <v>344</v>
      </c>
      <c r="B346" s="309" t="n">
        <v>56</v>
      </c>
      <c r="C346" s="309" t="n">
        <v>56</v>
      </c>
      <c r="D346" s="309" t="inlineStr"/>
      <c r="E346" s="309" t="inlineStr"/>
      <c r="F346" s="309" t="inlineStr"/>
      <c r="G346" s="309" t="inlineStr"/>
      <c r="H346" s="309" t="inlineStr"/>
    </row>
    <row r="347">
      <c r="A347" s="621" t="n">
        <v>345</v>
      </c>
      <c r="B347" s="309" t="n">
        <v>51.5</v>
      </c>
      <c r="C347" s="309" t="n">
        <v>51.5</v>
      </c>
      <c r="D347" s="309" t="inlineStr"/>
      <c r="E347" s="309" t="inlineStr"/>
      <c r="F347" s="309" t="inlineStr"/>
      <c r="G347" s="309" t="inlineStr"/>
      <c r="H347" s="309" t="inlineStr"/>
    </row>
    <row r="348">
      <c r="A348" s="621" t="n">
        <v>346</v>
      </c>
      <c r="B348" s="309" t="n">
        <v>43</v>
      </c>
      <c r="C348" s="309" t="n">
        <v>43</v>
      </c>
      <c r="D348" s="309" t="inlineStr"/>
      <c r="E348" s="309" t="inlineStr"/>
      <c r="F348" s="309" t="inlineStr"/>
      <c r="G348" s="309" t="inlineStr"/>
      <c r="H348" s="309" t="inlineStr"/>
    </row>
    <row r="349">
      <c r="A349" s="621" t="n">
        <v>347</v>
      </c>
      <c r="B349" s="309" t="n">
        <v>37</v>
      </c>
      <c r="C349" s="309" t="n">
        <v>37</v>
      </c>
      <c r="D349" s="309" t="inlineStr"/>
      <c r="E349" s="309" t="inlineStr"/>
      <c r="F349" s="309" t="inlineStr"/>
      <c r="G349" s="309" t="inlineStr"/>
      <c r="H349" s="309" t="inlineStr"/>
    </row>
    <row r="350">
      <c r="A350" s="621" t="n">
        <v>348</v>
      </c>
      <c r="B350" s="309" t="n">
        <v>12.5</v>
      </c>
      <c r="C350" s="309" t="n">
        <v>12.5</v>
      </c>
      <c r="D350" s="309" t="inlineStr"/>
      <c r="E350" s="309" t="inlineStr"/>
      <c r="F350" s="309" t="inlineStr"/>
      <c r="G350" s="309" t="inlineStr"/>
      <c r="H350" s="309" t="inlineStr"/>
    </row>
    <row r="351">
      <c r="A351" s="621" t="n">
        <v>349</v>
      </c>
      <c r="B351" s="309" t="n">
        <v>31.5</v>
      </c>
      <c r="C351" s="309" t="n">
        <v>31.5</v>
      </c>
      <c r="D351" s="309" t="inlineStr"/>
      <c r="E351" s="309" t="inlineStr"/>
      <c r="F351" s="309" t="inlineStr"/>
      <c r="G351" s="309" t="inlineStr"/>
      <c r="H351" s="309" t="inlineStr"/>
    </row>
    <row r="352">
      <c r="A352" s="621" t="n">
        <v>350</v>
      </c>
      <c r="B352" s="309" t="n">
        <v>65.5</v>
      </c>
      <c r="C352" s="309" t="n">
        <v>65.5</v>
      </c>
      <c r="D352" s="309" t="inlineStr"/>
      <c r="E352" s="309" t="inlineStr"/>
      <c r="F352" s="309" t="inlineStr"/>
      <c r="G352" s="309" t="inlineStr"/>
      <c r="H352" s="309" t="inlineStr"/>
    </row>
    <row r="353">
      <c r="A353" s="621" t="n">
        <v>351</v>
      </c>
      <c r="B353" s="309" t="n">
        <v>73.5</v>
      </c>
      <c r="C353" s="309" t="n">
        <v>73.5</v>
      </c>
      <c r="D353" s="309" t="inlineStr"/>
      <c r="E353" s="309" t="inlineStr"/>
      <c r="F353" s="309" t="inlineStr"/>
      <c r="G353" s="309" t="inlineStr"/>
      <c r="H353" s="309" t="inlineStr"/>
    </row>
    <row r="354">
      <c r="A354" s="621" t="n">
        <v>352</v>
      </c>
      <c r="B354" s="309" t="n">
        <v>111</v>
      </c>
      <c r="C354" s="309" t="n">
        <v>111</v>
      </c>
      <c r="D354" s="309" t="inlineStr"/>
      <c r="E354" s="309" t="inlineStr"/>
      <c r="F354" s="309" t="inlineStr"/>
      <c r="G354" s="309" t="inlineStr"/>
      <c r="H354" s="309" t="inlineStr"/>
    </row>
    <row r="355">
      <c r="A355" s="621" t="n">
        <v>353</v>
      </c>
      <c r="B355" s="309" t="n">
        <v>107</v>
      </c>
      <c r="C355" s="309" t="n">
        <v>107</v>
      </c>
      <c r="D355" s="309" t="inlineStr"/>
      <c r="E355" s="309" t="inlineStr"/>
      <c r="F355" s="309" t="inlineStr"/>
      <c r="G355" s="309" t="inlineStr"/>
      <c r="H355" s="309" t="inlineStr"/>
    </row>
    <row r="356">
      <c r="A356" s="621" t="n">
        <v>354</v>
      </c>
      <c r="B356" s="309" t="n">
        <v>87</v>
      </c>
      <c r="C356" s="309" t="n">
        <v>87</v>
      </c>
      <c r="D356" s="309" t="inlineStr"/>
      <c r="E356" s="309" t="inlineStr"/>
      <c r="F356" s="309" t="inlineStr"/>
      <c r="G356" s="309" t="inlineStr"/>
      <c r="H356" s="309" t="inlineStr"/>
    </row>
    <row r="357">
      <c r="A357" s="621" t="n">
        <v>355</v>
      </c>
      <c r="B357" s="309" t="n">
        <v>12</v>
      </c>
      <c r="C357" s="309" t="n">
        <v>12</v>
      </c>
      <c r="D357" s="309" t="inlineStr"/>
      <c r="E357" s="309" t="inlineStr"/>
      <c r="F357" s="309" t="inlineStr"/>
      <c r="G357" s="309" t="inlineStr"/>
      <c r="H357" s="309" t="inlineStr"/>
    </row>
    <row r="358">
      <c r="A358" s="621" t="n">
        <v>356</v>
      </c>
      <c r="B358" s="309" t="n">
        <v>26.5</v>
      </c>
      <c r="C358" s="309" t="n">
        <v>26.5</v>
      </c>
      <c r="D358" s="309" t="inlineStr"/>
      <c r="E358" s="309" t="inlineStr"/>
      <c r="F358" s="309" t="inlineStr"/>
      <c r="G358" s="309" t="inlineStr"/>
      <c r="H358" s="309" t="inlineStr"/>
    </row>
    <row r="359">
      <c r="A359" s="621" t="n">
        <v>357</v>
      </c>
      <c r="B359" s="309" t="n">
        <v>75</v>
      </c>
      <c r="C359" s="309" t="n">
        <v>75</v>
      </c>
      <c r="D359" s="309" t="inlineStr"/>
      <c r="E359" s="309" t="inlineStr"/>
      <c r="F359" s="309" t="inlineStr"/>
      <c r="G359" s="309" t="inlineStr"/>
      <c r="H359" s="309" t="inlineStr"/>
    </row>
    <row r="360">
      <c r="A360" s="621" t="n">
        <v>358</v>
      </c>
      <c r="B360" s="309" t="n">
        <v>85</v>
      </c>
      <c r="C360" s="309" t="n">
        <v>85</v>
      </c>
      <c r="D360" s="309" t="inlineStr"/>
      <c r="E360" s="309" t="inlineStr"/>
      <c r="F360" s="309" t="inlineStr"/>
      <c r="G360" s="309" t="inlineStr"/>
      <c r="H360" s="309" t="inlineStr"/>
    </row>
    <row r="361">
      <c r="A361" s="621" t="n">
        <v>359</v>
      </c>
      <c r="B361" s="309" t="n">
        <v>99.5</v>
      </c>
      <c r="C361" s="309" t="n">
        <v>99.5</v>
      </c>
      <c r="D361" s="309" t="inlineStr"/>
      <c r="E361" s="309" t="inlineStr"/>
      <c r="F361" s="309" t="inlineStr"/>
      <c r="G361" s="309" t="inlineStr"/>
      <c r="H361" s="309" t="inlineStr"/>
    </row>
    <row r="362">
      <c r="A362" s="621" t="n">
        <v>360</v>
      </c>
      <c r="B362" s="309" t="n">
        <v>87.5</v>
      </c>
      <c r="C362" s="309" t="n">
        <v>87.5</v>
      </c>
      <c r="D362" s="309" t="inlineStr"/>
      <c r="E362" s="309" t="inlineStr"/>
      <c r="F362" s="309" t="inlineStr"/>
      <c r="G362" s="309" t="inlineStr"/>
      <c r="H362" s="309" t="inlineStr"/>
    </row>
    <row r="363">
      <c r="A363" s="621" t="n">
        <v>361</v>
      </c>
      <c r="B363" s="309" t="n">
        <v>83</v>
      </c>
      <c r="C363" s="309" t="n">
        <v>83</v>
      </c>
      <c r="D363" s="309" t="inlineStr"/>
      <c r="E363" s="309" t="inlineStr"/>
      <c r="F363" s="309" t="inlineStr"/>
      <c r="G363" s="309" t="inlineStr"/>
      <c r="H363" s="309" t="inlineStr"/>
    </row>
    <row r="364">
      <c r="A364" s="621" t="n">
        <v>362</v>
      </c>
      <c r="B364" s="309" t="n">
        <v>5</v>
      </c>
      <c r="C364" s="309" t="n">
        <v>5</v>
      </c>
      <c r="D364" s="309" t="inlineStr"/>
      <c r="E364" s="309" t="inlineStr"/>
      <c r="F364" s="309" t="inlineStr"/>
      <c r="G364" s="309" t="inlineStr"/>
      <c r="H364" s="309" t="inlineStr"/>
    </row>
    <row r="365">
      <c r="A365" s="621" t="n">
        <v>363</v>
      </c>
      <c r="B365" s="309" t="n">
        <v>11</v>
      </c>
      <c r="C365" s="309" t="n">
        <v>11</v>
      </c>
      <c r="D365" s="309" t="inlineStr"/>
      <c r="E365" s="309" t="inlineStr"/>
      <c r="F365" s="309" t="inlineStr"/>
      <c r="G365" s="309" t="inlineStr"/>
      <c r="H365" s="309" t="inlineStr"/>
    </row>
    <row r="366">
      <c r="A366" s="621" t="n">
        <v>364</v>
      </c>
      <c r="B366" s="309" t="n">
        <v>38.5</v>
      </c>
      <c r="C366" s="309" t="n">
        <v>38.5</v>
      </c>
      <c r="D366" s="309" t="inlineStr"/>
      <c r="E366" s="309" t="inlineStr"/>
      <c r="F366" s="309" t="inlineStr"/>
      <c r="G366" s="309" t="inlineStr"/>
      <c r="H366" s="309" t="inlineStr"/>
    </row>
    <row r="367">
      <c r="A367" s="621" t="n">
        <v>365</v>
      </c>
      <c r="B367" s="309" t="n">
        <v>74.5</v>
      </c>
      <c r="C367" s="309" t="n">
        <v>74.5</v>
      </c>
      <c r="D367" s="309" t="inlineStr"/>
      <c r="E367" s="309" t="inlineStr"/>
      <c r="F367" s="309" t="inlineStr"/>
      <c r="G367" s="309" t="inlineStr"/>
      <c r="H367" s="309" t="inlineStr"/>
    </row>
    <row r="368">
      <c r="A368" s="621" t="n">
        <v>366</v>
      </c>
      <c r="B368" s="309" t="n">
        <v>75</v>
      </c>
      <c r="C368" s="309" t="n">
        <v>75</v>
      </c>
      <c r="D368" s="309" t="inlineStr"/>
      <c r="E368" s="309" t="inlineStr"/>
      <c r="F368" s="309" t="inlineStr"/>
      <c r="G368" s="309" t="inlineStr"/>
      <c r="H368" s="309" t="inlineStr"/>
    </row>
    <row r="369">
      <c r="A369" s="621" t="n">
        <v>367</v>
      </c>
      <c r="B369" s="309" t="n">
        <v>70</v>
      </c>
      <c r="C369" s="309" t="n">
        <v>70</v>
      </c>
      <c r="D369" s="309" t="inlineStr"/>
      <c r="E369" s="309" t="inlineStr"/>
      <c r="F369" s="309" t="inlineStr"/>
      <c r="G369" s="309" t="inlineStr"/>
      <c r="H369" s="309" t="inlineStr"/>
    </row>
    <row r="370">
      <c r="A370" s="621" t="n">
        <v>368</v>
      </c>
      <c r="B370" s="309" t="n">
        <v>66.5</v>
      </c>
      <c r="C370" s="309" t="n">
        <v>66.5</v>
      </c>
      <c r="D370" s="309" t="inlineStr"/>
      <c r="E370" s="309" t="inlineStr"/>
      <c r="F370" s="309" t="inlineStr"/>
      <c r="G370" s="309" t="inlineStr"/>
      <c r="H370" s="309" t="inlineStr"/>
    </row>
    <row r="371">
      <c r="A371" s="621" t="n">
        <v>369</v>
      </c>
      <c r="B371" s="309" t="n">
        <v>7</v>
      </c>
      <c r="C371" s="309" t="n">
        <v>7</v>
      </c>
      <c r="D371" s="309" t="inlineStr"/>
      <c r="E371" s="309" t="inlineStr"/>
      <c r="F371" s="309" t="inlineStr"/>
      <c r="G371" s="309" t="inlineStr"/>
      <c r="H371" s="309" t="inlineStr"/>
    </row>
    <row r="372">
      <c r="A372" s="621" t="n">
        <v>370</v>
      </c>
      <c r="B372" s="309" t="n">
        <v>15</v>
      </c>
      <c r="C372" s="309" t="n">
        <v>15</v>
      </c>
      <c r="D372" s="309" t="inlineStr"/>
      <c r="E372" s="309" t="inlineStr"/>
      <c r="F372" s="309" t="inlineStr"/>
      <c r="G372" s="309" t="inlineStr"/>
      <c r="H372" s="309" t="inlineStr"/>
    </row>
    <row r="373">
      <c r="A373" s="621" t="n">
        <v>371</v>
      </c>
      <c r="B373" s="309" t="n">
        <v>36</v>
      </c>
      <c r="C373" s="309" t="n">
        <v>36</v>
      </c>
      <c r="D373" s="309" t="inlineStr"/>
      <c r="E373" s="309" t="inlineStr"/>
      <c r="F373" s="309" t="inlineStr"/>
      <c r="G373" s="309" t="inlineStr"/>
      <c r="H373" s="309" t="inlineStr"/>
    </row>
    <row r="374">
      <c r="A374" s="621" t="n">
        <v>372</v>
      </c>
      <c r="B374" s="309" t="n">
        <v>46</v>
      </c>
      <c r="C374" s="309" t="n">
        <v>46</v>
      </c>
      <c r="D374" s="309" t="inlineStr"/>
      <c r="E374" s="309" t="inlineStr"/>
      <c r="F374" s="309" t="inlineStr"/>
      <c r="G374" s="309" t="inlineStr"/>
      <c r="H374" s="309" t="inlineStr"/>
    </row>
    <row r="375">
      <c r="A375" s="621" t="n">
        <v>373</v>
      </c>
      <c r="B375" s="309" t="n">
        <v>52</v>
      </c>
      <c r="C375" s="309" t="n">
        <v>52</v>
      </c>
      <c r="D375" s="309" t="inlineStr"/>
      <c r="E375" s="309" t="inlineStr"/>
      <c r="F375" s="309" t="inlineStr"/>
      <c r="G375" s="309" t="inlineStr"/>
      <c r="H375" s="309" t="inlineStr"/>
    </row>
    <row r="376">
      <c r="A376" s="621" t="n">
        <v>374</v>
      </c>
      <c r="B376" s="309" t="n">
        <v>53</v>
      </c>
      <c r="C376" s="309" t="n">
        <v>53</v>
      </c>
      <c r="D376" s="309" t="inlineStr"/>
      <c r="E376" s="309" t="inlineStr"/>
      <c r="F376" s="309" t="inlineStr"/>
      <c r="G376" s="309" t="inlineStr"/>
      <c r="H376" s="309" t="inlineStr"/>
    </row>
    <row r="377">
      <c r="A377" s="621" t="n">
        <v>375</v>
      </c>
      <c r="B377" s="309" t="n">
        <v>53</v>
      </c>
      <c r="C377" s="309" t="n">
        <v>53</v>
      </c>
      <c r="D377" s="309" t="inlineStr"/>
      <c r="E377" s="309" t="inlineStr"/>
      <c r="F377" s="309" t="inlineStr"/>
      <c r="G377" s="309" t="inlineStr"/>
      <c r="H377" s="309" t="inlineStr"/>
    </row>
    <row r="378">
      <c r="A378" s="621" t="n">
        <v>376</v>
      </c>
      <c r="B378" s="309" t="n">
        <v>8.5</v>
      </c>
      <c r="C378" s="309" t="n">
        <v>8.5</v>
      </c>
      <c r="D378" s="309" t="inlineStr"/>
      <c r="E378" s="309" t="inlineStr"/>
      <c r="F378" s="309" t="inlineStr"/>
      <c r="G378" s="309" t="inlineStr"/>
      <c r="H378" s="309" t="inlineStr"/>
    </row>
    <row r="379">
      <c r="A379" s="621" t="n">
        <v>377</v>
      </c>
      <c r="B379" s="309" t="n">
        <v>22</v>
      </c>
      <c r="C379" s="309" t="n">
        <v>22</v>
      </c>
      <c r="D379" s="309" t="inlineStr"/>
      <c r="E379" s="309" t="inlineStr"/>
      <c r="F379" s="309" t="inlineStr"/>
      <c r="G379" s="309" t="inlineStr"/>
      <c r="H379" s="309" t="inlineStr"/>
    </row>
    <row r="380">
      <c r="A380" s="621" t="n">
        <v>378</v>
      </c>
      <c r="B380" s="309" t="n">
        <v>36</v>
      </c>
      <c r="C380" s="309" t="n">
        <v>36</v>
      </c>
      <c r="D380" s="309" t="inlineStr"/>
      <c r="E380" s="309" t="inlineStr"/>
      <c r="F380" s="309" t="inlineStr"/>
      <c r="G380" s="309" t="inlineStr"/>
      <c r="H380" s="309" t="inlineStr"/>
    </row>
    <row r="381">
      <c r="A381" s="621" t="n">
        <v>379</v>
      </c>
      <c r="B381" s="309" t="n">
        <v>36.5</v>
      </c>
      <c r="C381" s="309" t="n">
        <v>36.5</v>
      </c>
      <c r="D381" s="309" t="inlineStr"/>
      <c r="E381" s="309" t="inlineStr"/>
      <c r="F381" s="309" t="inlineStr"/>
      <c r="G381" s="309" t="inlineStr"/>
      <c r="H381" s="309" t="inlineStr"/>
    </row>
    <row r="382">
      <c r="A382" s="621" t="n">
        <v>380</v>
      </c>
      <c r="B382" s="309" t="n">
        <v>37</v>
      </c>
      <c r="C382" s="309" t="n">
        <v>37</v>
      </c>
      <c r="D382" s="309" t="inlineStr"/>
      <c r="E382" s="309" t="inlineStr"/>
      <c r="F382" s="309" t="inlineStr"/>
      <c r="G382" s="309" t="inlineStr"/>
      <c r="H382" s="309" t="inlineStr"/>
    </row>
    <row r="383">
      <c r="A383" s="621" t="n">
        <v>381</v>
      </c>
      <c r="B383" s="309" t="n">
        <v>33</v>
      </c>
      <c r="C383" s="309" t="n">
        <v>33</v>
      </c>
      <c r="D383" s="309" t="inlineStr"/>
      <c r="E383" s="309" t="inlineStr"/>
      <c r="F383" s="309" t="inlineStr"/>
      <c r="G383" s="309" t="inlineStr"/>
      <c r="H383" s="309" t="inlineStr"/>
    </row>
    <row r="384">
      <c r="A384" s="621" t="n">
        <v>382</v>
      </c>
      <c r="B384" s="309" t="n">
        <v>27.5</v>
      </c>
      <c r="C384" s="309" t="n">
        <v>27.5</v>
      </c>
      <c r="D384" s="309" t="inlineStr"/>
      <c r="E384" s="309" t="inlineStr"/>
      <c r="F384" s="309" t="inlineStr"/>
      <c r="G384" s="309" t="inlineStr"/>
      <c r="H384" s="309" t="inlineStr"/>
    </row>
    <row r="385">
      <c r="A385" s="621" t="n">
        <v>383</v>
      </c>
      <c r="B385" s="309" t="n">
        <v>131.2032188141971</v>
      </c>
      <c r="C385" s="309" t="n">
        <v>131.2032188141971</v>
      </c>
      <c r="D385" s="309" t="inlineStr"/>
      <c r="E385" s="309" t="inlineStr"/>
      <c r="F385" s="309" t="inlineStr"/>
      <c r="G385" s="309" t="inlineStr"/>
      <c r="H385" s="309" t="inlineStr"/>
    </row>
    <row r="386">
      <c r="A386" s="621" t="n">
        <v>384</v>
      </c>
      <c r="B386" s="309" t="n">
        <v>120.9971329735979</v>
      </c>
      <c r="C386" s="309" t="n">
        <v>120.9971329735979</v>
      </c>
      <c r="D386" s="309" t="inlineStr"/>
      <c r="E386" s="309" t="inlineStr"/>
      <c r="F386" s="309" t="inlineStr"/>
      <c r="G386" s="309" t="inlineStr"/>
      <c r="H386" s="309" t="inlineStr"/>
    </row>
    <row r="387">
      <c r="A387" s="621" t="n">
        <v>385</v>
      </c>
      <c r="B387" s="309" t="n">
        <v>130.492509195617</v>
      </c>
      <c r="C387" s="309" t="n">
        <v>130.492509195617</v>
      </c>
      <c r="D387" s="309" t="inlineStr"/>
      <c r="E387" s="309" t="inlineStr"/>
      <c r="F387" s="309" t="inlineStr"/>
      <c r="G387" s="309" t="inlineStr"/>
      <c r="H387" s="309" t="inlineStr"/>
    </row>
    <row r="388">
      <c r="A388" s="621" t="n">
        <v>386</v>
      </c>
      <c r="B388" s="309" t="n">
        <v>120.6163106596307</v>
      </c>
      <c r="C388" s="309" t="n">
        <v>120.6163106596307</v>
      </c>
      <c r="D388" s="309" t="inlineStr"/>
      <c r="E388" s="309" t="inlineStr"/>
      <c r="F388" s="309" t="inlineStr"/>
      <c r="G388" s="309" t="inlineStr"/>
      <c r="H388" s="309" t="inlineStr"/>
    </row>
    <row r="389">
      <c r="A389" s="621" t="n">
        <v>387</v>
      </c>
      <c r="B389" s="309" t="n">
        <v>132.43457877239</v>
      </c>
      <c r="C389" s="309" t="n">
        <v>132.43457877239</v>
      </c>
      <c r="D389" s="309" t="inlineStr"/>
      <c r="E389" s="309" t="inlineStr"/>
      <c r="F389" s="309" t="inlineStr"/>
      <c r="G389" s="309" t="inlineStr"/>
      <c r="H389" s="309" t="inlineStr"/>
    </row>
    <row r="390">
      <c r="A390" s="621" t="n">
        <v>388</v>
      </c>
      <c r="B390" s="309" t="n">
        <v>145.2008716443406</v>
      </c>
      <c r="C390" s="309" t="n">
        <v>145.2008716443406</v>
      </c>
      <c r="D390" s="309" t="inlineStr"/>
      <c r="E390" s="309" t="inlineStr"/>
      <c r="F390" s="309" t="inlineStr"/>
      <c r="G390" s="309" t="inlineStr"/>
      <c r="H390" s="309" t="inlineStr"/>
    </row>
    <row r="391">
      <c r="A391" s="621" t="n">
        <v>389</v>
      </c>
      <c r="B391" s="309" t="n">
        <v>113.983169579352</v>
      </c>
      <c r="C391" s="309" t="n">
        <v>113.983169579352</v>
      </c>
      <c r="D391" s="309" t="inlineStr"/>
      <c r="E391" s="309" t="inlineStr"/>
      <c r="F391" s="309" t="inlineStr"/>
      <c r="G391" s="309" t="inlineStr"/>
      <c r="H391" s="309" t="inlineStr"/>
    </row>
    <row r="392">
      <c r="A392" s="621" t="n">
        <v>390</v>
      </c>
      <c r="B392" s="309" t="n">
        <v>116.1183232174521</v>
      </c>
      <c r="C392" s="309" t="n">
        <v>116.1183232174521</v>
      </c>
      <c r="D392" s="309" t="inlineStr"/>
      <c r="E392" s="309" t="inlineStr"/>
      <c r="F392" s="309" t="inlineStr"/>
      <c r="G392" s="309" t="inlineStr"/>
      <c r="H392" s="309" t="inlineStr"/>
    </row>
    <row r="393">
      <c r="A393" s="621" t="n">
        <v>391</v>
      </c>
      <c r="B393" s="309" t="n">
        <v>114.4632804881592</v>
      </c>
      <c r="C393" s="309" t="n">
        <v>114.4632804881592</v>
      </c>
      <c r="D393" s="309" t="inlineStr"/>
      <c r="E393" s="309" t="inlineStr"/>
      <c r="F393" s="309" t="inlineStr"/>
      <c r="G393" s="309" t="inlineStr"/>
      <c r="H393" s="309" t="inlineStr"/>
    </row>
    <row r="394">
      <c r="A394" s="621" t="n">
        <v>392</v>
      </c>
      <c r="B394" s="309" t="n">
        <v>108.5795971337337</v>
      </c>
      <c r="C394" s="309" t="n">
        <v>108.5795971337337</v>
      </c>
      <c r="D394" s="309" t="inlineStr"/>
      <c r="E394" s="309" t="inlineStr"/>
      <c r="F394" s="309" t="inlineStr"/>
      <c r="G394" s="309" t="inlineStr"/>
      <c r="H394" s="309" t="inlineStr"/>
    </row>
    <row r="395">
      <c r="A395" s="621" t="n">
        <v>393</v>
      </c>
      <c r="B395" s="309" t="n">
        <v>119.4022837486474</v>
      </c>
      <c r="C395" s="309" t="n">
        <v>119.4022837486474</v>
      </c>
      <c r="D395" s="309" t="inlineStr"/>
      <c r="E395" s="309" t="inlineStr"/>
      <c r="F395" s="309" t="inlineStr"/>
      <c r="G395" s="309" t="inlineStr"/>
      <c r="H395" s="309" t="inlineStr"/>
    </row>
    <row r="396">
      <c r="A396" s="621" t="n">
        <v>394</v>
      </c>
      <c r="B396" s="309" t="n">
        <v>135.5224021914022</v>
      </c>
      <c r="C396" s="309" t="n">
        <v>135.5224021914022</v>
      </c>
      <c r="D396" s="309" t="inlineStr"/>
      <c r="E396" s="309" t="inlineStr"/>
      <c r="F396" s="309" t="inlineStr"/>
      <c r="G396" s="309" t="inlineStr"/>
      <c r="H396" s="309" t="inlineStr"/>
    </row>
    <row r="397">
      <c r="A397" s="621" t="n">
        <v>395</v>
      </c>
      <c r="B397" s="309" t="inlineStr"/>
      <c r="C397" s="309" t="n">
        <v>107.5196899335313</v>
      </c>
      <c r="D397" s="309" t="inlineStr">
        <is>
          <t>{'Cu', 'aust_temp', 'ausf_czas', 'Mn', 'Mo', 'aust_czas', 'Ni', 'grubosc', 'ausf_temp'}</t>
        </is>
      </c>
      <c r="E397" s="309" t="n">
        <v>15</v>
      </c>
      <c r="F397" s="309" t="inlineStr">
        <is>
          <t>['HB', 'Rm']</t>
        </is>
      </c>
      <c r="G397" s="309" t="inlineStr">
        <is>
          <t>[-0.7568211302618637, -0.8095962906783604]</t>
        </is>
      </c>
      <c r="H397" s="309" t="inlineStr">
        <is>
          <t>[86.5, 122.0578997211874]</t>
        </is>
      </c>
    </row>
    <row r="398">
      <c r="A398" s="621" t="n">
        <v>396</v>
      </c>
      <c r="B398" s="309" t="inlineStr"/>
      <c r="C398" s="309" t="n">
        <v>107.8775709468817</v>
      </c>
      <c r="D398" s="309" t="inlineStr">
        <is>
          <t>{'Cu', 'aust_temp', 'ausf_czas', 'Mn', 'Mo', 'aust_czas', 'Ni', 'grubosc', 'ausf_temp'}</t>
        </is>
      </c>
      <c r="E398" s="309" t="n">
        <v>18</v>
      </c>
      <c r="F398" s="309" t="inlineStr">
        <is>
          <t>['HB']</t>
        </is>
      </c>
      <c r="G398" s="309" t="inlineStr">
        <is>
          <t>[-0.7720918796648701]</t>
        </is>
      </c>
      <c r="H398" s="309" t="inlineStr">
        <is>
          <t>[86.5, 127.12478647489309]</t>
        </is>
      </c>
    </row>
    <row r="399">
      <c r="A399" s="621" t="n">
        <v>397</v>
      </c>
      <c r="B399" s="309" t="inlineStr"/>
      <c r="C399" s="309" t="inlineStr"/>
      <c r="D399" s="309" t="inlineStr"/>
      <c r="E399" s="309" t="inlineStr"/>
      <c r="F399" s="309" t="inlineStr"/>
      <c r="G399" s="309" t="inlineStr"/>
      <c r="H399" s="309" t="inlineStr"/>
    </row>
    <row r="400">
      <c r="A400" s="621" t="n">
        <v>398</v>
      </c>
      <c r="B400" s="309" t="inlineStr"/>
      <c r="C400" s="309" t="inlineStr"/>
      <c r="D400" s="309" t="inlineStr"/>
      <c r="E400" s="309" t="inlineStr"/>
      <c r="F400" s="309" t="inlineStr"/>
      <c r="G400" s="309" t="inlineStr"/>
      <c r="H400" s="309" t="inlineStr"/>
    </row>
    <row r="401">
      <c r="A401" s="621" t="n">
        <v>399</v>
      </c>
      <c r="B401" s="309" t="inlineStr"/>
      <c r="C401" s="309" t="inlineStr"/>
      <c r="D401" s="309" t="inlineStr"/>
      <c r="E401" s="309" t="inlineStr"/>
      <c r="F401" s="309" t="inlineStr"/>
      <c r="G401" s="309" t="inlineStr"/>
      <c r="H401" s="309" t="inlineStr"/>
    </row>
    <row r="402">
      <c r="A402" s="621" t="n">
        <v>400</v>
      </c>
      <c r="B402" s="309" t="inlineStr"/>
      <c r="C402" s="309" t="inlineStr"/>
      <c r="D402" s="309" t="inlineStr"/>
      <c r="E402" s="309" t="inlineStr"/>
      <c r="F402" s="309" t="inlineStr"/>
      <c r="G402" s="309" t="inlineStr"/>
      <c r="H402" s="309" t="inlineStr"/>
    </row>
    <row r="403">
      <c r="A403" s="621" t="n">
        <v>401</v>
      </c>
      <c r="B403" s="309" t="inlineStr"/>
      <c r="C403" s="309" t="n">
        <v>132.7479481324984</v>
      </c>
      <c r="D403" s="309" t="inlineStr">
        <is>
          <t>{'Cu', 'aust_temp', 'ausf_czas', 'Mn', 'Mo', 'aust_czas', 'Ni', 'grubosc', 'ausf_temp'}</t>
        </is>
      </c>
      <c r="E403" s="309" t="n">
        <v>16</v>
      </c>
      <c r="F403" s="309" t="inlineStr">
        <is>
          <t>['HB', 'Rm']</t>
        </is>
      </c>
      <c r="G403" s="309" t="inlineStr">
        <is>
          <t>[-0.9138189988490387, -0.8821617072358003]</t>
        </is>
      </c>
      <c r="H403" s="309" t="inlineStr">
        <is>
          <t>[65.20899931876698, 132.43457877239]</t>
        </is>
      </c>
    </row>
    <row r="404">
      <c r="A404" s="621" t="n">
        <v>402</v>
      </c>
      <c r="B404" s="309" t="inlineStr"/>
      <c r="C404" s="309" t="n">
        <v>122.5841625165003</v>
      </c>
      <c r="D404" s="309" t="inlineStr">
        <is>
          <t>{'Cu', 'aust_temp', 'ausf_czas', 'Mn', 'Mo', 'aust_czas', 'Ni', 'grubosc', 'ausf_temp'}</t>
        </is>
      </c>
      <c r="E404" s="309" t="n">
        <v>18</v>
      </c>
      <c r="F404" s="309" t="inlineStr">
        <is>
          <t>['HB', 'Rm']</t>
        </is>
      </c>
      <c r="G404" s="309" t="inlineStr">
        <is>
          <t>[-0.8040630412775087, -0.8349122453827751]</t>
        </is>
      </c>
      <c r="H404" s="309" t="inlineStr">
        <is>
          <t>[65.20899931876698, 145.20087164434062]</t>
        </is>
      </c>
    </row>
    <row r="405">
      <c r="A405" s="621" t="n">
        <v>403</v>
      </c>
      <c r="B405" s="309" t="n">
        <v>127.1247864748931</v>
      </c>
      <c r="C405" s="309" t="n">
        <v>127.1247864748931</v>
      </c>
      <c r="D405" s="309" t="inlineStr"/>
      <c r="E405" s="309" t="inlineStr"/>
      <c r="F405" s="309" t="inlineStr"/>
      <c r="G405" s="309" t="inlineStr"/>
      <c r="H405" s="309" t="inlineStr"/>
    </row>
    <row r="406">
      <c r="A406" s="621" t="n">
        <v>404</v>
      </c>
      <c r="B406" s="309" t="inlineStr"/>
      <c r="C406" s="309" t="n">
        <v>140.6477422512011</v>
      </c>
      <c r="D406" s="309" t="inlineStr">
        <is>
          <t>{'Cu', 'aust_temp', 'ausf_czas', 'Mn', 'Mo', 'aust_czas', 'Ni', 'grubosc', 'ausf_temp'}</t>
        </is>
      </c>
      <c r="E406" s="309" t="n">
        <v>16</v>
      </c>
      <c r="F406" s="309" t="inlineStr">
        <is>
          <t>['HB', 'Rm']</t>
        </is>
      </c>
      <c r="G406" s="309" t="inlineStr">
        <is>
          <t>[-0.9067820174814754, -0.900783205767563]</t>
        </is>
      </c>
      <c r="H406" s="309" t="inlineStr">
        <is>
          <t>[65.20899931876698, 132.43457877239]</t>
        </is>
      </c>
    </row>
    <row r="407">
      <c r="A407" s="621" t="n">
        <v>405</v>
      </c>
      <c r="B407" s="309" t="inlineStr"/>
      <c r="C407" s="309" t="n">
        <v>124.2740463779542</v>
      </c>
      <c r="D407" s="309" t="inlineStr">
        <is>
          <t>{'Cu', 'aust_temp', 'ausf_czas', 'Mn', 'Mo', 'aust_czas', 'Ni', 'grubosc', 'ausf_temp'}</t>
        </is>
      </c>
      <c r="E407" s="309" t="n">
        <v>18</v>
      </c>
      <c r="F407" s="309" t="inlineStr">
        <is>
          <t>['HB', 'Rm']</t>
        </is>
      </c>
      <c r="G407" s="309" t="inlineStr">
        <is>
          <t>[-0.8074240140314609, -0.8290092224551204]</t>
        </is>
      </c>
      <c r="H407" s="309" t="inlineStr">
        <is>
          <t>[65.20899931876698, 145.20087164434062]</t>
        </is>
      </c>
    </row>
    <row r="408">
      <c r="A408" s="621" t="n">
        <v>406</v>
      </c>
      <c r="B408" s="309" t="n">
        <v>123.513006116054</v>
      </c>
      <c r="C408" s="309" t="n">
        <v>123.513006116054</v>
      </c>
      <c r="D408" s="309" t="inlineStr"/>
      <c r="E408" s="309" t="inlineStr"/>
      <c r="F408" s="309" t="inlineStr"/>
      <c r="G408" s="309" t="inlineStr"/>
      <c r="H408" s="309" t="inlineStr"/>
    </row>
    <row r="409">
      <c r="A409" s="621" t="n">
        <v>407</v>
      </c>
      <c r="B409" s="309" t="n">
        <v>105.6</v>
      </c>
      <c r="C409" s="309" t="n">
        <v>105.6</v>
      </c>
      <c r="D409" s="309" t="inlineStr"/>
      <c r="E409" s="309" t="inlineStr"/>
      <c r="F409" s="309" t="inlineStr"/>
      <c r="G409" s="309" t="inlineStr"/>
      <c r="H409" s="309" t="inlineStr"/>
    </row>
    <row r="410">
      <c r="A410" s="621" t="n">
        <v>408</v>
      </c>
      <c r="B410" s="309" t="n">
        <v>91.3</v>
      </c>
      <c r="C410" s="309" t="n">
        <v>91.3</v>
      </c>
      <c r="D410" s="309" t="inlineStr"/>
      <c r="E410" s="309" t="inlineStr"/>
      <c r="F410" s="309" t="inlineStr"/>
      <c r="G410" s="309" t="inlineStr"/>
      <c r="H410" s="309" t="inlineStr"/>
    </row>
    <row r="411">
      <c r="A411" s="621" t="n">
        <v>409</v>
      </c>
      <c r="B411" s="309" t="n">
        <v>80.3</v>
      </c>
      <c r="C411" s="309" t="n">
        <v>80.3</v>
      </c>
      <c r="D411" s="309" t="inlineStr"/>
      <c r="E411" s="309" t="inlineStr"/>
      <c r="F411" s="309" t="inlineStr"/>
      <c r="G411" s="309" t="inlineStr"/>
      <c r="H411" s="309" t="inlineStr"/>
    </row>
    <row r="412">
      <c r="A412" s="621" t="n">
        <v>410</v>
      </c>
      <c r="B412" s="309" t="n">
        <v>108.9</v>
      </c>
      <c r="C412" s="309" t="n">
        <v>108.9</v>
      </c>
      <c r="D412" s="309" t="inlineStr"/>
      <c r="E412" s="309" t="inlineStr"/>
      <c r="F412" s="309" t="inlineStr"/>
      <c r="G412" s="309" t="inlineStr"/>
      <c r="H412" s="309" t="inlineStr"/>
    </row>
    <row r="413">
      <c r="A413" s="621" t="n">
        <v>411</v>
      </c>
      <c r="B413" s="309" t="n">
        <v>94.59999999999999</v>
      </c>
      <c r="C413" s="309" t="n">
        <v>94.59999999999999</v>
      </c>
      <c r="D413" s="309" t="inlineStr"/>
      <c r="E413" s="309" t="inlineStr"/>
      <c r="F413" s="309" t="inlineStr"/>
      <c r="G413" s="309" t="inlineStr"/>
      <c r="H413" s="309" t="inlineStr"/>
    </row>
    <row r="414">
      <c r="A414" s="621" t="n">
        <v>412</v>
      </c>
      <c r="B414" s="309" t="n">
        <v>86.90000000000001</v>
      </c>
      <c r="C414" s="309" t="n">
        <v>86.90000000000001</v>
      </c>
      <c r="D414" s="309" t="inlineStr"/>
      <c r="E414" s="309" t="inlineStr"/>
      <c r="F414" s="309" t="inlineStr"/>
      <c r="G414" s="309" t="inlineStr"/>
      <c r="H414" s="309" t="inlineStr"/>
    </row>
    <row r="415">
      <c r="A415" s="621" t="n">
        <v>413</v>
      </c>
      <c r="B415" s="309" t="inlineStr"/>
      <c r="C415" s="309" t="inlineStr"/>
      <c r="D415" s="309" t="inlineStr"/>
      <c r="E415" s="309" t="inlineStr"/>
      <c r="F415" s="309" t="inlineStr"/>
      <c r="G415" s="309" t="inlineStr"/>
      <c r="H415" s="309" t="inlineStr"/>
    </row>
    <row r="416">
      <c r="A416" s="621" t="n">
        <v>414</v>
      </c>
      <c r="B416" s="309" t="inlineStr"/>
      <c r="C416" s="309" t="inlineStr"/>
      <c r="D416" s="309" t="inlineStr"/>
      <c r="E416" s="309" t="inlineStr"/>
      <c r="F416" s="309" t="inlineStr"/>
      <c r="G416" s="309" t="inlineStr"/>
      <c r="H416" s="309" t="inlineStr"/>
    </row>
    <row r="417">
      <c r="A417" s="621" t="n">
        <v>415</v>
      </c>
      <c r="B417" s="309" t="inlineStr"/>
      <c r="C417" s="309" t="inlineStr"/>
      <c r="D417" s="309" t="inlineStr"/>
      <c r="E417" s="309" t="inlineStr"/>
      <c r="F417" s="309" t="inlineStr"/>
      <c r="G417" s="309" t="inlineStr"/>
      <c r="H417" s="309" t="inlineStr"/>
    </row>
    <row r="418">
      <c r="A418" s="621" t="n">
        <v>416</v>
      </c>
      <c r="B418" s="309" t="inlineStr"/>
      <c r="C418" s="309" t="inlineStr"/>
      <c r="D418" s="309" t="inlineStr"/>
      <c r="E418" s="309" t="inlineStr"/>
      <c r="F418" s="309" t="inlineStr"/>
      <c r="G418" s="309" t="inlineStr"/>
      <c r="H418" s="309" t="inlineStr"/>
    </row>
    <row r="419">
      <c r="A419" s="621" t="n">
        <v>417</v>
      </c>
      <c r="B419" s="309" t="inlineStr"/>
      <c r="C419" s="309" t="n">
        <v>31.52903830895229</v>
      </c>
      <c r="D419" s="309" t="inlineStr">
        <is>
          <t>{'Cu', 'ausf_czas', 'Mn', 'Mo', 'aust_czas', 'Ni', 'grubosc', 'ausf_temp'}</t>
        </is>
      </c>
      <c r="E419" s="309" t="n">
        <v>17</v>
      </c>
      <c r="F419" s="309" t="inlineStr">
        <is>
          <t>['HB', 'Rm', 'aust_temp']</t>
        </is>
      </c>
      <c r="G419" s="309" t="inlineStr">
        <is>
          <t>[-0.7178947735887528, -0.8008639913495971, -0.7166664395341943]</t>
        </is>
      </c>
      <c r="H419" s="309" t="inlineStr">
        <is>
          <t>[39.35721485575603, 269.68818124753784]</t>
        </is>
      </c>
    </row>
    <row r="420">
      <c r="A420" s="621" t="n">
        <v>418</v>
      </c>
      <c r="B420" s="309" t="inlineStr"/>
      <c r="C420" s="309" t="n">
        <v>55.91414161046805</v>
      </c>
      <c r="D420" s="309" t="inlineStr">
        <is>
          <t>{'Cu', 'ausf_czas', 'Mn', 'Mo', 'aust_czas', 'Ni', 'grubosc', 'ausf_temp'}</t>
        </is>
      </c>
      <c r="E420" s="309" t="n">
        <v>18</v>
      </c>
      <c r="F420" s="309" t="inlineStr">
        <is>
          <t>['HB', 'Rm', 'aust_temp']</t>
        </is>
      </c>
      <c r="G420" s="309" t="inlineStr">
        <is>
          <t>[-0.8302374280928018, -0.9207431715242016, -0.8912753388044764]</t>
        </is>
      </c>
      <c r="H420" s="309" t="inlineStr">
        <is>
          <t>[54.0, 269.68818124753784]</t>
        </is>
      </c>
    </row>
    <row r="421">
      <c r="A421" s="621" t="n">
        <v>419</v>
      </c>
      <c r="B421" s="309" t="inlineStr"/>
      <c r="C421" s="309" t="n">
        <v>52.2234003235958</v>
      </c>
      <c r="D421" s="309" t="inlineStr">
        <is>
          <t>{'Cu', 'ausf_czas', 'Mn', 'Mo', 'aust_czas', 'Ni', 'grubosc', 'ausf_temp'}</t>
        </is>
      </c>
      <c r="E421" s="309" t="n">
        <v>18</v>
      </c>
      <c r="F421" s="309" t="inlineStr">
        <is>
          <t>['HB', 'Rm', 'aust_temp']</t>
        </is>
      </c>
      <c r="G421" s="309" t="inlineStr">
        <is>
          <t>[-0.7627819583292637, -0.8584842680455628, -0.8824153410216997]</t>
        </is>
      </c>
      <c r="H421" s="309" t="inlineStr">
        <is>
          <t>[54.0, 269.68818124753784]</t>
        </is>
      </c>
    </row>
    <row r="422">
      <c r="A422" s="621" t="n">
        <v>420</v>
      </c>
      <c r="B422" s="309" t="inlineStr"/>
      <c r="C422" s="309" t="n">
        <v>78.6406060151262</v>
      </c>
      <c r="D422" s="309" t="inlineStr">
        <is>
          <t>{'Cu', 'ausf_czas', 'Mn', 'Mo', 'aust_czas', 'Ni', 'grubosc', 'ausf_temp'}</t>
        </is>
      </c>
      <c r="E422" s="309" t="n">
        <v>19</v>
      </c>
      <c r="F422" s="309" t="inlineStr">
        <is>
          <t>['Rm', 'aust_temp']</t>
        </is>
      </c>
      <c r="G422" s="309" t="inlineStr">
        <is>
          <t>[-0.7581576741324464, -0.8365982750203774]</t>
        </is>
      </c>
      <c r="H422" s="309" t="inlineStr">
        <is>
          <t>[54.0, 236.06677295676263]</t>
        </is>
      </c>
    </row>
    <row r="423">
      <c r="A423" s="621" t="n">
        <v>421</v>
      </c>
      <c r="B423" s="309" t="inlineStr"/>
      <c r="C423" s="309" t="n">
        <v>64.23190853643302</v>
      </c>
      <c r="D423" s="309" t="inlineStr">
        <is>
          <t>{'Cu', 'aust_temp', 'ausf_czas', 'Mn', 'Mo', 'aust_czas', 'Ni', 'grubosc', 'ausf_temp'}</t>
        </is>
      </c>
      <c r="E423" s="309" t="n">
        <v>17</v>
      </c>
      <c r="F423" s="309" t="inlineStr">
        <is>
          <t>['HB', 'A5']</t>
        </is>
      </c>
      <c r="G423" s="309" t="inlineStr">
        <is>
          <t>[-0.8163822323288985, 0.9106688913288472]</t>
        </is>
      </c>
      <c r="H423" s="309" t="inlineStr">
        <is>
          <t>[51.59009436591089, 160.9215058031532]</t>
        </is>
      </c>
    </row>
    <row r="424">
      <c r="A424" s="621" t="n">
        <v>422</v>
      </c>
      <c r="B424" s="309" t="inlineStr"/>
      <c r="C424" s="309" t="n">
        <v>80.53803087978862</v>
      </c>
      <c r="D424" s="309" t="inlineStr">
        <is>
          <t>{'Cu', 'aust_temp', 'ausf_czas', 'Mn', 'Mo', 'aust_czas', 'Ni', 'grubosc', 'ausf_temp'}</t>
        </is>
      </c>
      <c r="E424" s="309" t="n">
        <v>15</v>
      </c>
      <c r="F424" s="309" t="inlineStr">
        <is>
          <t>['A5']</t>
        </is>
      </c>
      <c r="G424" s="309" t="inlineStr">
        <is>
          <t>[0.9133593347445943]</t>
        </is>
      </c>
      <c r="H424" s="309" t="inlineStr">
        <is>
          <t>[43.5, 160.9215058031532]</t>
        </is>
      </c>
    </row>
    <row r="425">
      <c r="A425" s="621" t="n">
        <v>423</v>
      </c>
      <c r="B425" s="309" t="inlineStr"/>
      <c r="C425" s="309" t="inlineStr"/>
      <c r="D425" s="309" t="inlineStr"/>
      <c r="E425" s="309" t="inlineStr"/>
      <c r="F425" s="309" t="inlineStr"/>
      <c r="G425" s="309" t="inlineStr"/>
      <c r="H425" s="309" t="inlineStr"/>
    </row>
    <row r="426">
      <c r="A426" s="621" t="n">
        <v>424</v>
      </c>
      <c r="B426" s="309" t="n">
        <v>94.5</v>
      </c>
      <c r="C426" s="309" t="n">
        <v>94.5</v>
      </c>
      <c r="D426" s="309" t="inlineStr"/>
      <c r="E426" s="309" t="inlineStr"/>
      <c r="F426" s="309" t="inlineStr"/>
      <c r="G426" s="309" t="inlineStr"/>
      <c r="H426" s="309" t="inlineStr"/>
    </row>
    <row r="427">
      <c r="A427" s="621" t="n">
        <v>425</v>
      </c>
      <c r="B427" s="309" t="n">
        <v>78.59999999999999</v>
      </c>
      <c r="C427" s="309" t="n">
        <v>78.59999999999999</v>
      </c>
      <c r="D427" s="309" t="inlineStr"/>
      <c r="E427" s="309" t="inlineStr"/>
      <c r="F427" s="309" t="inlineStr"/>
      <c r="G427" s="309" t="inlineStr"/>
      <c r="H427" s="309" t="inlineStr"/>
    </row>
    <row r="428">
      <c r="A428" s="621" t="n">
        <v>426</v>
      </c>
      <c r="B428" s="309" t="n">
        <v>54</v>
      </c>
      <c r="C428" s="309" t="n">
        <v>54</v>
      </c>
      <c r="D428" s="309" t="inlineStr"/>
      <c r="E428" s="309" t="inlineStr"/>
      <c r="F428" s="309" t="inlineStr"/>
      <c r="G428" s="309" t="inlineStr"/>
      <c r="H428" s="309" t="inlineStr"/>
    </row>
    <row r="429">
      <c r="A429" s="621" t="n">
        <v>427</v>
      </c>
      <c r="B429" s="309" t="n">
        <v>85.5</v>
      </c>
      <c r="C429" s="309" t="n">
        <v>85.5</v>
      </c>
      <c r="D429" s="309" t="inlineStr"/>
      <c r="E429" s="309" t="inlineStr"/>
      <c r="F429" s="309" t="inlineStr"/>
      <c r="G429" s="309" t="inlineStr"/>
      <c r="H429" s="309" t="inlineStr"/>
    </row>
    <row r="430">
      <c r="A430" s="621" t="n">
        <v>428</v>
      </c>
      <c r="B430" s="309" t="n">
        <v>105</v>
      </c>
      <c r="C430" s="309" t="n">
        <v>105</v>
      </c>
      <c r="D430" s="309" t="inlineStr"/>
      <c r="E430" s="309" t="inlineStr"/>
      <c r="F430" s="309" t="inlineStr"/>
      <c r="G430" s="309" t="inlineStr"/>
      <c r="H430" s="309" t="inlineStr"/>
    </row>
    <row r="431">
      <c r="A431" s="621" t="n">
        <v>429</v>
      </c>
      <c r="B431" s="309" t="n">
        <v>105</v>
      </c>
      <c r="C431" s="309" t="n">
        <v>105</v>
      </c>
      <c r="D431" s="309" t="inlineStr"/>
      <c r="E431" s="309" t="inlineStr"/>
      <c r="F431" s="309" t="inlineStr"/>
      <c r="G431" s="309" t="inlineStr"/>
      <c r="H431" s="309" t="inlineStr"/>
    </row>
    <row r="432">
      <c r="A432" s="621" t="n">
        <v>430</v>
      </c>
      <c r="B432" s="309" t="n">
        <v>100.5</v>
      </c>
      <c r="C432" s="309" t="n">
        <v>100.5</v>
      </c>
      <c r="D432" s="309" t="inlineStr"/>
      <c r="E432" s="309" t="inlineStr"/>
      <c r="F432" s="309" t="inlineStr"/>
      <c r="G432" s="309" t="inlineStr"/>
      <c r="H432" s="309" t="inlineStr"/>
    </row>
    <row r="433">
      <c r="A433" s="621" t="n">
        <v>431</v>
      </c>
      <c r="B433" s="309" t="n">
        <v>81.5</v>
      </c>
      <c r="C433" s="309" t="n">
        <v>81.5</v>
      </c>
      <c r="D433" s="309" t="inlineStr"/>
      <c r="E433" s="309" t="inlineStr"/>
      <c r="F433" s="309" t="inlineStr"/>
      <c r="G433" s="309" t="inlineStr"/>
      <c r="H433" s="309" t="inlineStr"/>
    </row>
    <row r="434">
      <c r="A434" s="621" t="n">
        <v>432</v>
      </c>
      <c r="B434" s="309" t="n">
        <v>46</v>
      </c>
      <c r="C434" s="309" t="n">
        <v>46</v>
      </c>
      <c r="D434" s="309" t="inlineStr"/>
      <c r="E434" s="309" t="inlineStr"/>
      <c r="F434" s="309" t="inlineStr"/>
      <c r="G434" s="309" t="inlineStr"/>
      <c r="H434" s="309" t="inlineStr"/>
    </row>
    <row r="435">
      <c r="A435" s="621" t="n">
        <v>433</v>
      </c>
      <c r="B435" s="309" t="n">
        <v>89.5</v>
      </c>
      <c r="C435" s="309" t="n">
        <v>89.5</v>
      </c>
      <c r="D435" s="309" t="inlineStr"/>
      <c r="E435" s="309" t="inlineStr"/>
      <c r="F435" s="309" t="inlineStr"/>
      <c r="G435" s="309" t="inlineStr"/>
      <c r="H435" s="309" t="inlineStr"/>
    </row>
    <row r="436">
      <c r="A436" s="621" t="n">
        <v>434</v>
      </c>
      <c r="B436" s="309" t="n">
        <v>121.5</v>
      </c>
      <c r="C436" s="309" t="n">
        <v>121.5</v>
      </c>
      <c r="D436" s="309" t="inlineStr"/>
      <c r="E436" s="309" t="inlineStr"/>
      <c r="F436" s="309" t="inlineStr"/>
      <c r="G436" s="309" t="inlineStr"/>
      <c r="H436" s="309" t="inlineStr"/>
    </row>
    <row r="437">
      <c r="A437" s="621" t="n">
        <v>435</v>
      </c>
      <c r="B437" s="309" t="n">
        <v>105</v>
      </c>
      <c r="C437" s="309" t="n">
        <v>105</v>
      </c>
      <c r="D437" s="309" t="inlineStr"/>
      <c r="E437" s="309" t="inlineStr"/>
      <c r="F437" s="309" t="inlineStr"/>
      <c r="G437" s="309" t="inlineStr"/>
      <c r="H437" s="309" t="inlineStr"/>
    </row>
    <row r="438">
      <c r="A438" s="621" t="n">
        <v>436</v>
      </c>
      <c r="B438" s="309" t="n">
        <v>50.5</v>
      </c>
      <c r="C438" s="309" t="n">
        <v>50.5</v>
      </c>
      <c r="D438" s="309" t="inlineStr"/>
      <c r="E438" s="309" t="inlineStr"/>
      <c r="F438" s="309" t="inlineStr"/>
      <c r="G438" s="309" t="inlineStr"/>
      <c r="H438" s="309" t="inlineStr"/>
    </row>
    <row r="439">
      <c r="A439" s="621" t="n">
        <v>437</v>
      </c>
      <c r="B439" s="309" t="inlineStr"/>
      <c r="C439" s="309" t="n">
        <v>69.39592098031487</v>
      </c>
      <c r="D439" s="309" t="inlineStr">
        <is>
          <t>{'Cu', 'aust_temp', 'ausf_czas', 'Mn', 'Mo', 'aust_czas', 'Ni', 'grubosc', 'ausf_temp'}</t>
        </is>
      </c>
      <c r="E439" s="309" t="n">
        <v>15</v>
      </c>
      <c r="F439" s="309" t="inlineStr">
        <is>
          <t>['HB', 'A5']</t>
        </is>
      </c>
      <c r="G439" s="309" t="inlineStr">
        <is>
          <t>[-0.8459437170675352, 0.9363171906505326]</t>
        </is>
      </c>
      <c r="H439" s="309" t="inlineStr">
        <is>
          <t>[54.0, 160.9215058031532]</t>
        </is>
      </c>
    </row>
    <row r="440">
      <c r="A440" s="621" t="n">
        <v>438</v>
      </c>
      <c r="B440" s="309" t="inlineStr"/>
      <c r="C440" s="309" t="n">
        <v>80.2723715021768</v>
      </c>
      <c r="D440" s="309" t="inlineStr">
        <is>
          <t>{'Cu', 'aust_temp', 'ausf_czas', 'Mn', 'Mo', 'aust_czas', 'Ni', 'grubosc', 'ausf_temp'}</t>
        </is>
      </c>
      <c r="E440" s="309" t="n">
        <v>18</v>
      </c>
      <c r="F440" s="309" t="inlineStr">
        <is>
          <t>['HB', 'A5']</t>
        </is>
      </c>
      <c r="G440" s="309" t="inlineStr">
        <is>
          <t>[-0.810602917826434, 0.9128590411234515]</t>
        </is>
      </c>
      <c r="H440" s="309" t="inlineStr">
        <is>
          <t>[51.59009436591089, 160.9215058031532]</t>
        </is>
      </c>
    </row>
    <row r="441">
      <c r="A441" s="621" t="n">
        <v>439</v>
      </c>
      <c r="B441" s="309" t="inlineStr"/>
      <c r="C441" s="309" t="n">
        <v>83.35875278251866</v>
      </c>
      <c r="D441" s="309" t="inlineStr">
        <is>
          <t>{'Cu', 'aust_temp', 'ausf_czas', 'Mn', 'Mo', 'aust_czas', 'Ni', 'grubosc', 'ausf_temp'}</t>
        </is>
      </c>
      <c r="E441" s="309" t="n">
        <v>17</v>
      </c>
      <c r="F441" s="309" t="inlineStr">
        <is>
          <t>['HB', 'A5']</t>
        </is>
      </c>
      <c r="G441" s="309" t="inlineStr">
        <is>
          <t>[-0.8016207265156102, 0.9219522240392721]</t>
        </is>
      </c>
      <c r="H441" s="309" t="inlineStr">
        <is>
          <t>[54.0, 160.9215058031532]</t>
        </is>
      </c>
    </row>
    <row r="442">
      <c r="A442" s="621" t="n">
        <v>440</v>
      </c>
      <c r="B442" s="309" t="inlineStr"/>
      <c r="C442" s="309" t="n">
        <v>101.5593145538152</v>
      </c>
      <c r="D442" s="309" t="inlineStr">
        <is>
          <t>{'Cu', 'aust_temp', 'ausf_czas', 'Mn', 'Mo', 'aust_czas', 'Ni', 'grubosc', 'ausf_temp'}</t>
        </is>
      </c>
      <c r="E442" s="309" t="n">
        <v>16</v>
      </c>
      <c r="F442" s="309" t="inlineStr">
        <is>
          <t>['A5']</t>
        </is>
      </c>
      <c r="G442" s="309" t="inlineStr">
        <is>
          <t>[0.9281054182521631]</t>
        </is>
      </c>
      <c r="H442" s="309" t="inlineStr">
        <is>
          <t>[62.27113579336451, 160.9215058031532]</t>
        </is>
      </c>
    </row>
    <row r="443">
      <c r="A443" s="621" t="n">
        <v>441</v>
      </c>
      <c r="B443" s="309" t="inlineStr"/>
      <c r="C443" s="309" t="n">
        <v>111.6016671285226</v>
      </c>
      <c r="D443" s="309" t="inlineStr">
        <is>
          <t>{'Cu', 'aust_temp', 'ausf_czas', 'Mn', 'Mo', 'aust_czas', 'Ni', 'grubosc', 'ausf_temp'}</t>
        </is>
      </c>
      <c r="E443" s="309" t="n">
        <v>16</v>
      </c>
      <c r="F443" s="309" t="inlineStr">
        <is>
          <t>['A5']</t>
        </is>
      </c>
      <c r="G443" s="309" t="inlineStr">
        <is>
          <t>[0.934463275854221]</t>
        </is>
      </c>
      <c r="H443" s="309" t="inlineStr">
        <is>
          <t>[62.27113579336451, 160.9215058031532]</t>
        </is>
      </c>
    </row>
    <row r="444">
      <c r="A444" s="621" t="n">
        <v>442</v>
      </c>
      <c r="B444" s="309" t="inlineStr"/>
      <c r="C444" s="309" t="n">
        <v>135.0564821864742</v>
      </c>
      <c r="D444" s="309" t="inlineStr">
        <is>
          <t>{'Cu', 'aust_temp', 'ausf_czas', 'Mn', 'Mo', 'aust_czas', 'Ni', 'grubosc', 'ausf_temp'}</t>
        </is>
      </c>
      <c r="E444" s="309" t="n">
        <v>15</v>
      </c>
      <c r="F444" s="309" t="inlineStr">
        <is>
          <t>['A5']</t>
        </is>
      </c>
      <c r="G444" s="309" t="inlineStr">
        <is>
          <t>[0.919937463857982]</t>
        </is>
      </c>
      <c r="H444" s="309" t="inlineStr">
        <is>
          <t>[43.5, 160.9215058031532]</t>
        </is>
      </c>
    </row>
    <row r="445">
      <c r="A445" s="621" t="n">
        <v>443</v>
      </c>
      <c r="B445" s="309" t="inlineStr"/>
      <c r="C445" s="309" t="n">
        <v>147.2495764814634</v>
      </c>
      <c r="D445" s="309" t="inlineStr">
        <is>
          <t>{'Cu', 'aust_temp', 'ausf_czas', 'Mn', 'Mo', 'aust_czas', 'Ni', 'grubosc', 'ausf_temp'}</t>
        </is>
      </c>
      <c r="E445" s="309" t="n">
        <v>15</v>
      </c>
      <c r="F445" s="309" t="inlineStr">
        <is>
          <t>['A5']</t>
        </is>
      </c>
      <c r="G445" s="309" t="inlineStr">
        <is>
          <t>[0.9207466020202687]</t>
        </is>
      </c>
      <c r="H445" s="309" t="inlineStr">
        <is>
          <t>[43.5, 160.9215058031532]</t>
        </is>
      </c>
    </row>
    <row r="446">
      <c r="A446" s="621" t="n">
        <v>444</v>
      </c>
      <c r="B446" s="309" t="inlineStr"/>
      <c r="C446" s="309" t="n">
        <v>160.5917423970858</v>
      </c>
      <c r="D446" s="309" t="inlineStr">
        <is>
          <t>{'Cu', 'aust_temp', 'ausf_czas', 'Mn', 'Mo', 'aust_czas', 'Ni', 'grubosc', 'ausf_temp'}</t>
        </is>
      </c>
      <c r="E446" s="309" t="n">
        <v>15</v>
      </c>
      <c r="F446" s="309" t="inlineStr">
        <is>
          <t>['A5']</t>
        </is>
      </c>
      <c r="G446" s="309" t="inlineStr">
        <is>
          <t>[0.9207466020202687]</t>
        </is>
      </c>
      <c r="H446" s="309" t="inlineStr">
        <is>
          <t>[43.5, 160.9215058031532]</t>
        </is>
      </c>
    </row>
    <row r="447">
      <c r="A447" s="621" t="n">
        <v>445</v>
      </c>
      <c r="B447" s="309" t="inlineStr"/>
      <c r="C447" s="309" t="n">
        <v>169.1840483076328</v>
      </c>
      <c r="D447" s="309" t="inlineStr">
        <is>
          <t>{'Cu', 'aust_temp', 'ausf_czas', 'Mn', 'Mo', 'aust_czas', 'Ni', 'grubosc', 'ausf_temp'}</t>
        </is>
      </c>
      <c r="E447" s="309" t="n">
        <v>16</v>
      </c>
      <c r="F447" s="309" t="inlineStr">
        <is>
          <t>['A5']</t>
        </is>
      </c>
      <c r="G447" s="309" t="inlineStr">
        <is>
          <t>[0.9211749996387947]</t>
        </is>
      </c>
      <c r="H447" s="309" t="inlineStr">
        <is>
          <t>[43.5, 160.9215058031532]</t>
        </is>
      </c>
    </row>
    <row r="448">
      <c r="A448" s="621" t="n">
        <v>446</v>
      </c>
      <c r="B448" s="309" t="inlineStr"/>
      <c r="C448" s="309" t="n">
        <v>203.7796971861228</v>
      </c>
      <c r="D448" s="309" t="inlineStr">
        <is>
          <t>{'Cu', 'aust_temp', 'ausf_czas', 'Mn', 'Mo', 'aust_czas', 'Ni', 'grubosc', 'ausf_temp'}</t>
        </is>
      </c>
      <c r="E448" s="309" t="n">
        <v>16</v>
      </c>
      <c r="F448" s="309" t="inlineStr">
        <is>
          <t>['A5']</t>
        </is>
      </c>
      <c r="G448" s="309" t="inlineStr">
        <is>
          <t>[0.9211749996387945]</t>
        </is>
      </c>
      <c r="H448" s="309" t="inlineStr">
        <is>
          <t>[43.5, 160.9215058031532]</t>
        </is>
      </c>
    </row>
    <row r="449">
      <c r="A449" s="621" t="n">
        <v>447</v>
      </c>
      <c r="B449" s="309" t="inlineStr"/>
      <c r="C449" s="309" t="inlineStr"/>
      <c r="D449" s="309" t="inlineStr"/>
      <c r="E449" s="309" t="inlineStr"/>
      <c r="F449" s="309" t="inlineStr"/>
      <c r="G449" s="309" t="inlineStr"/>
      <c r="H449" s="309" t="inlineStr"/>
    </row>
    <row r="450">
      <c r="A450" s="621" t="n">
        <v>448</v>
      </c>
      <c r="B450" s="309" t="n">
        <v>8.9</v>
      </c>
      <c r="C450" s="309" t="n">
        <v>8.9</v>
      </c>
      <c r="D450" s="309" t="inlineStr"/>
      <c r="E450" s="309" t="inlineStr"/>
      <c r="F450" s="309" t="inlineStr"/>
      <c r="G450" s="309" t="inlineStr"/>
      <c r="H450" s="309" t="inlineStr"/>
    </row>
    <row r="451">
      <c r="A451" s="621" t="n">
        <v>449</v>
      </c>
      <c r="B451" s="309" t="n">
        <v>90.82300410184587</v>
      </c>
      <c r="C451" s="309" t="n">
        <v>90.82300410184587</v>
      </c>
      <c r="D451" s="309" t="inlineStr"/>
      <c r="E451" s="309" t="inlineStr"/>
      <c r="F451" s="309" t="inlineStr"/>
      <c r="G451" s="309" t="inlineStr"/>
      <c r="H451" s="309" t="inlineStr"/>
    </row>
    <row r="452">
      <c r="A452" s="621" t="n">
        <v>450</v>
      </c>
      <c r="B452" s="309" t="n">
        <v>12.2</v>
      </c>
      <c r="C452" s="309" t="n">
        <v>12.2</v>
      </c>
      <c r="D452" s="309" t="inlineStr"/>
      <c r="E452" s="309" t="inlineStr"/>
      <c r="F452" s="309" t="inlineStr"/>
      <c r="G452" s="309" t="inlineStr"/>
      <c r="H452" s="309" t="inlineStr"/>
    </row>
    <row r="453">
      <c r="A453" s="621" t="n">
        <v>451</v>
      </c>
      <c r="B453" s="309" t="n">
        <v>127.426905767426</v>
      </c>
      <c r="C453" s="309" t="n">
        <v>127.426905767426</v>
      </c>
      <c r="D453" s="309" t="inlineStr"/>
      <c r="E453" s="309" t="inlineStr"/>
      <c r="F453" s="309" t="inlineStr"/>
      <c r="G453" s="309" t="inlineStr"/>
      <c r="H453" s="309" t="inlineStr"/>
    </row>
    <row r="454">
      <c r="A454" s="621" t="n">
        <v>452</v>
      </c>
      <c r="B454" s="309" t="inlineStr"/>
      <c r="C454" s="309" t="inlineStr"/>
      <c r="D454" s="309" t="inlineStr"/>
      <c r="E454" s="309" t="inlineStr"/>
      <c r="F454" s="309" t="inlineStr"/>
      <c r="G454" s="309" t="inlineStr"/>
      <c r="H454" s="309" t="inlineStr"/>
    </row>
    <row r="455">
      <c r="A455" s="621" t="n">
        <v>453</v>
      </c>
      <c r="B455" s="309" t="inlineStr"/>
      <c r="C455" s="309" t="inlineStr"/>
      <c r="D455" s="309" t="inlineStr"/>
      <c r="E455" s="309" t="inlineStr"/>
      <c r="F455" s="309" t="inlineStr"/>
      <c r="G455" s="309" t="inlineStr"/>
      <c r="H455" s="309" t="inlineStr"/>
    </row>
    <row r="456">
      <c r="A456" s="621" t="n">
        <v>454</v>
      </c>
      <c r="B456" s="309" t="n">
        <v>81.23553708463191</v>
      </c>
      <c r="C456" s="309" t="n">
        <v>81.23553708463191</v>
      </c>
      <c r="D456" s="309" t="inlineStr"/>
      <c r="E456" s="309" t="inlineStr"/>
      <c r="F456" s="309" t="inlineStr"/>
      <c r="G456" s="309" t="inlineStr"/>
      <c r="H456" s="309" t="inlineStr"/>
    </row>
    <row r="457">
      <c r="A457" s="621" t="n">
        <v>455</v>
      </c>
      <c r="B457" s="309" t="n">
        <v>81.23553708463191</v>
      </c>
      <c r="C457" s="309" t="n">
        <v>81.23553708463191</v>
      </c>
      <c r="D457" s="309" t="inlineStr"/>
      <c r="E457" s="309" t="inlineStr"/>
      <c r="F457" s="309" t="inlineStr"/>
      <c r="G457" s="309" t="inlineStr"/>
      <c r="H457" s="309" t="inlineStr"/>
    </row>
    <row r="458">
      <c r="A458" s="621" t="n">
        <v>456</v>
      </c>
      <c r="B458" s="309" t="n">
        <v>21.42958833897426</v>
      </c>
      <c r="C458" s="309" t="n">
        <v>21.42958833897426</v>
      </c>
      <c r="D458" s="309" t="inlineStr"/>
      <c r="E458" s="309" t="inlineStr"/>
      <c r="F458" s="309" t="inlineStr"/>
      <c r="G458" s="309" t="inlineStr"/>
      <c r="H458" s="309" t="inlineStr"/>
    </row>
    <row r="459">
      <c r="A459" s="621" t="n">
        <v>457</v>
      </c>
      <c r="B459" s="309" t="n">
        <v>23.48707746075397</v>
      </c>
      <c r="C459" s="309" t="n">
        <v>23.48707746075397</v>
      </c>
      <c r="D459" s="309" t="inlineStr"/>
      <c r="E459" s="309" t="inlineStr"/>
      <c r="F459" s="309" t="inlineStr"/>
      <c r="G459" s="309" t="inlineStr"/>
      <c r="H459" s="309" t="inlineStr"/>
    </row>
    <row r="460">
      <c r="A460" s="621" t="n">
        <v>458</v>
      </c>
      <c r="B460" s="309" t="n">
        <v>39.35721485575603</v>
      </c>
      <c r="C460" s="309" t="n">
        <v>39.35721485575603</v>
      </c>
      <c r="D460" s="309" t="inlineStr"/>
      <c r="E460" s="309" t="inlineStr"/>
      <c r="F460" s="309" t="inlineStr"/>
      <c r="G460" s="309" t="inlineStr"/>
      <c r="H460" s="309" t="inlineStr"/>
    </row>
    <row r="461">
      <c r="A461" s="621" t="n">
        <v>459</v>
      </c>
      <c r="B461" s="309" t="n">
        <v>82.25218680356289</v>
      </c>
      <c r="C461" s="309" t="n">
        <v>82.25218680356289</v>
      </c>
      <c r="D461" s="309" t="inlineStr"/>
      <c r="E461" s="309" t="inlineStr"/>
      <c r="F461" s="309" t="inlineStr"/>
      <c r="G461" s="309" t="inlineStr"/>
      <c r="H461" s="309" t="inlineStr"/>
    </row>
    <row r="462">
      <c r="A462" s="621" t="n">
        <v>460</v>
      </c>
      <c r="B462" s="309" t="inlineStr"/>
      <c r="C462" s="309" t="inlineStr"/>
      <c r="D462" s="309" t="inlineStr"/>
      <c r="E462" s="309" t="inlineStr"/>
      <c r="F462" s="309" t="inlineStr"/>
      <c r="G462" s="309" t="inlineStr"/>
      <c r="H462" s="309" t="inlineStr"/>
    </row>
    <row r="463">
      <c r="A463" s="621" t="n">
        <v>461</v>
      </c>
      <c r="B463" s="309" t="n">
        <v>80.48338472739738</v>
      </c>
      <c r="C463" s="309" t="n">
        <v>80.48338472739738</v>
      </c>
      <c r="D463" s="309" t="inlineStr"/>
      <c r="E463" s="309" t="inlineStr"/>
      <c r="F463" s="309" t="inlineStr"/>
      <c r="G463" s="309" t="inlineStr"/>
      <c r="H463" s="309" t="inlineStr"/>
    </row>
    <row r="464">
      <c r="A464" s="621" t="n">
        <v>462</v>
      </c>
      <c r="B464" s="309" t="n">
        <v>84.99281456772565</v>
      </c>
      <c r="C464" s="309" t="n">
        <v>84.99281456772565</v>
      </c>
      <c r="D464" s="309" t="inlineStr"/>
      <c r="E464" s="309" t="inlineStr"/>
      <c r="F464" s="309" t="inlineStr"/>
      <c r="G464" s="309" t="inlineStr"/>
      <c r="H464" s="309" t="inlineStr"/>
    </row>
    <row r="465">
      <c r="A465" s="621" t="n">
        <v>463</v>
      </c>
      <c r="B465" s="309" t="n">
        <v>81.23553708463191</v>
      </c>
      <c r="C465" s="309" t="n">
        <v>81.23553708463191</v>
      </c>
      <c r="D465" s="309" t="inlineStr"/>
      <c r="E465" s="309" t="inlineStr"/>
      <c r="F465" s="309" t="inlineStr"/>
      <c r="G465" s="309" t="inlineStr"/>
      <c r="H465" s="309" t="inlineStr"/>
    </row>
    <row r="466">
      <c r="A466" s="621" t="n">
        <v>464</v>
      </c>
      <c r="B466" s="309" t="inlineStr"/>
      <c r="C466" s="309" t="inlineStr"/>
      <c r="D466" s="309" t="inlineStr"/>
      <c r="E466" s="309" t="inlineStr"/>
      <c r="F466" s="309" t="inlineStr"/>
      <c r="G466" s="309" t="inlineStr"/>
      <c r="H466" s="309" t="inlineStr"/>
    </row>
    <row r="467">
      <c r="A467" s="621" t="n">
        <v>465</v>
      </c>
      <c r="B467" s="309" t="n">
        <v>173.2504247097206</v>
      </c>
      <c r="C467" s="309" t="n">
        <v>173.2504247097206</v>
      </c>
      <c r="D467" s="309" t="inlineStr"/>
      <c r="E467" s="309" t="inlineStr"/>
      <c r="F467" s="309" t="inlineStr"/>
      <c r="G467" s="309" t="inlineStr"/>
      <c r="H467" s="309" t="inlineStr"/>
    </row>
    <row r="468">
      <c r="A468" s="621" t="n">
        <v>466</v>
      </c>
      <c r="B468" s="309" t="n">
        <v>111.9071662929948</v>
      </c>
      <c r="C468" s="309" t="n">
        <v>111.9071662929948</v>
      </c>
      <c r="D468" s="309" t="inlineStr"/>
      <c r="E468" s="309" t="inlineStr"/>
      <c r="F468" s="309" t="inlineStr"/>
      <c r="G468" s="309" t="inlineStr"/>
      <c r="H468" s="309" t="inlineStr"/>
    </row>
    <row r="469">
      <c r="A469" s="621" t="n">
        <v>467</v>
      </c>
      <c r="B469" s="309" t="n">
        <v>50.56390787626901</v>
      </c>
      <c r="C469" s="309" t="n">
        <v>50.56390787626901</v>
      </c>
      <c r="D469" s="309" t="inlineStr"/>
      <c r="E469" s="309" t="inlineStr"/>
      <c r="F469" s="309" t="inlineStr"/>
      <c r="G469" s="309" t="inlineStr"/>
      <c r="H469" s="309" t="inlineStr"/>
    </row>
    <row r="470">
      <c r="A470" s="621" t="n">
        <v>468</v>
      </c>
      <c r="B470" s="309" t="n">
        <v>77.78971412308783</v>
      </c>
      <c r="C470" s="309" t="n">
        <v>77.78971412308783</v>
      </c>
      <c r="D470" s="309" t="inlineStr"/>
      <c r="E470" s="309" t="inlineStr"/>
      <c r="F470" s="309" t="inlineStr"/>
      <c r="G470" s="309" t="inlineStr"/>
      <c r="H470" s="309" t="inlineStr"/>
    </row>
    <row r="471">
      <c r="A471" s="621" t="n">
        <v>469</v>
      </c>
      <c r="B471" s="309" t="n">
        <v>81.23553708463191</v>
      </c>
      <c r="C471" s="309" t="n">
        <v>81.23553708463191</v>
      </c>
      <c r="D471" s="309" t="inlineStr"/>
      <c r="E471" s="309" t="inlineStr"/>
      <c r="F471" s="309" t="inlineStr"/>
      <c r="G471" s="309" t="inlineStr"/>
      <c r="H471" s="309" t="inlineStr"/>
    </row>
    <row r="472">
      <c r="A472" s="621" t="n">
        <v>470</v>
      </c>
      <c r="B472" s="309" t="n">
        <v>87.05009487666052</v>
      </c>
      <c r="C472" s="309" t="n">
        <v>87.05009487666052</v>
      </c>
      <c r="D472" s="309" t="inlineStr"/>
      <c r="E472" s="309" t="inlineStr"/>
      <c r="F472" s="309" t="inlineStr"/>
      <c r="G472" s="309" t="inlineStr"/>
      <c r="H472" s="309" t="inlineStr"/>
    </row>
    <row r="473">
      <c r="A473" s="621" t="n">
        <v>471</v>
      </c>
      <c r="B473" s="309" t="n">
        <v>116.9448010098644</v>
      </c>
      <c r="C473" s="309" t="n">
        <v>116.9448010098644</v>
      </c>
      <c r="D473" s="309" t="inlineStr"/>
      <c r="E473" s="309" t="inlineStr"/>
      <c r="F473" s="309" t="inlineStr"/>
      <c r="G473" s="309" t="inlineStr"/>
      <c r="H473" s="309" t="inlineStr"/>
    </row>
    <row r="474">
      <c r="A474" s="621" t="n">
        <v>472</v>
      </c>
      <c r="B474" s="309" t="inlineStr"/>
      <c r="C474" s="309" t="n">
        <v>102.8071339725666</v>
      </c>
      <c r="D474" s="309" t="inlineStr">
        <is>
          <t>{'Cu', 'aust_temp', 'ausf_czas', 'Mn', 'Mo', 'aust_czas', 'Ni', 'grubosc', 'ausf_temp'}</t>
        </is>
      </c>
      <c r="E474" s="309" t="n">
        <v>17</v>
      </c>
      <c r="F474" s="309" t="inlineStr">
        <is>
          <t>['HB', 'Rm']</t>
        </is>
      </c>
      <c r="G474" s="309" t="inlineStr">
        <is>
          <t>[-0.7825999274302897, -0.8276057945418801]</t>
        </is>
      </c>
      <c r="H474" s="309" t="inlineStr">
        <is>
          <t>[71.33, 192.83241962414513]</t>
        </is>
      </c>
    </row>
    <row r="475">
      <c r="A475" s="621" t="n">
        <v>473</v>
      </c>
      <c r="B475" s="309" t="n">
        <v>130</v>
      </c>
      <c r="C475" s="309" t="n">
        <v>130</v>
      </c>
      <c r="D475" s="309" t="inlineStr"/>
      <c r="E475" s="309" t="inlineStr"/>
      <c r="F475" s="309" t="inlineStr"/>
      <c r="G475" s="309" t="inlineStr"/>
      <c r="H475" s="309" t="inlineStr"/>
    </row>
    <row r="476">
      <c r="A476" s="621" t="n">
        <v>474</v>
      </c>
      <c r="B476" s="309" t="n">
        <v>146</v>
      </c>
      <c r="C476" s="309" t="n">
        <v>146</v>
      </c>
      <c r="D476" s="309" t="inlineStr"/>
      <c r="E476" s="309" t="inlineStr"/>
      <c r="F476" s="309" t="inlineStr"/>
      <c r="G476" s="309" t="inlineStr"/>
      <c r="H476" s="309" t="inlineStr"/>
    </row>
    <row r="477">
      <c r="A477" s="621" t="n">
        <v>475</v>
      </c>
      <c r="B477" s="309" t="inlineStr"/>
      <c r="C477" s="309" t="n">
        <v>90.92951563232212</v>
      </c>
      <c r="D477" s="309" t="inlineStr">
        <is>
          <t>{'Cu', 'aust_temp', 'ausf_czas', 'Mn', 'Mo', 'aust_czas', 'Ni', 'grubosc', 'ausf_temp'}</t>
        </is>
      </c>
      <c r="E477" s="309" t="n">
        <v>15</v>
      </c>
      <c r="F477" s="309" t="inlineStr">
        <is>
          <t>['HB', 'A5']</t>
        </is>
      </c>
      <c r="G477" s="309" t="inlineStr">
        <is>
          <t>[-0.7650079717662751, 0.9085066816666147]</t>
        </is>
      </c>
      <c r="H477" s="309" t="inlineStr">
        <is>
          <t>[51.59009436591089, 160.9215058031532]</t>
        </is>
      </c>
    </row>
    <row r="478">
      <c r="A478" s="621" t="n">
        <v>476</v>
      </c>
      <c r="B478" s="309" t="n">
        <v>104.8840927630812</v>
      </c>
      <c r="C478" s="309" t="n">
        <v>104.8840927630812</v>
      </c>
      <c r="D478" s="309" t="inlineStr"/>
      <c r="E478" s="309" t="inlineStr"/>
      <c r="F478" s="309" t="inlineStr"/>
      <c r="G478" s="309" t="inlineStr"/>
      <c r="H478" s="309" t="inlineStr"/>
    </row>
    <row r="479">
      <c r="A479" s="621" t="n">
        <v>477</v>
      </c>
      <c r="B479" s="309" t="n">
        <v>160.9215058031532</v>
      </c>
      <c r="C479" s="309" t="n">
        <v>160.9215058031532</v>
      </c>
      <c r="D479" s="309" t="inlineStr"/>
      <c r="E479" s="309" t="inlineStr"/>
      <c r="F479" s="309" t="inlineStr"/>
      <c r="G479" s="309" t="inlineStr"/>
      <c r="H479" s="309" t="inlineStr"/>
    </row>
    <row r="480">
      <c r="A480" s="621" t="n">
        <v>478</v>
      </c>
      <c r="B480" s="309" t="n">
        <v>149.4944056381058</v>
      </c>
      <c r="C480" s="309" t="n">
        <v>149.4944056381058</v>
      </c>
      <c r="D480" s="309" t="inlineStr"/>
      <c r="E480" s="309" t="inlineStr"/>
      <c r="F480" s="309" t="inlineStr"/>
      <c r="G480" s="309" t="inlineStr"/>
      <c r="H480" s="309" t="inlineStr"/>
    </row>
    <row r="481">
      <c r="A481" s="621" t="n">
        <v>479</v>
      </c>
      <c r="B481" s="309" t="inlineStr"/>
      <c r="C481" s="309" t="n">
        <v>213.6015549147417</v>
      </c>
      <c r="D481" s="309" t="inlineStr">
        <is>
          <t>{'Cu', 'aust_temp', 'ausf_czas', 'Mn', 'Mo', 'aust_czas', 'Ni', 'grubosc', 'ausf_temp'}</t>
        </is>
      </c>
      <c r="E481" s="309" t="n">
        <v>16</v>
      </c>
      <c r="F481" s="309" t="inlineStr">
        <is>
          <t>['A5']</t>
        </is>
      </c>
      <c r="G481" s="309" t="inlineStr">
        <is>
          <t>[0.8377769168713486]</t>
        </is>
      </c>
      <c r="H481" s="309" t="inlineStr">
        <is>
          <t>[43.5, 160.9215058031532]</t>
        </is>
      </c>
    </row>
    <row r="482">
      <c r="A482" s="621" t="n">
        <v>480</v>
      </c>
      <c r="B482" s="309" t="n">
        <v>103.0367239442508</v>
      </c>
      <c r="C482" s="309" t="n">
        <v>103.0367239442508</v>
      </c>
      <c r="D482" s="309" t="inlineStr"/>
      <c r="E482" s="309" t="inlineStr"/>
      <c r="F482" s="309" t="inlineStr"/>
      <c r="G482" s="309" t="inlineStr"/>
      <c r="H482" s="309" t="inlineStr"/>
    </row>
    <row r="483">
      <c r="A483" s="621" t="n">
        <v>481</v>
      </c>
      <c r="B483" s="309" t="n">
        <v>107.4556181547196</v>
      </c>
      <c r="C483" s="309" t="n">
        <v>107.4556181547196</v>
      </c>
      <c r="D483" s="309" t="inlineStr"/>
      <c r="E483" s="309" t="inlineStr"/>
      <c r="F483" s="309" t="inlineStr"/>
      <c r="G483" s="309" t="inlineStr"/>
      <c r="H483" s="309" t="inlineStr"/>
    </row>
    <row r="484">
      <c r="A484" s="621" t="n">
        <v>482</v>
      </c>
      <c r="B484" s="309" t="n">
        <v>114.6904639329372</v>
      </c>
      <c r="C484" s="309" t="n">
        <v>114.6904639329372</v>
      </c>
      <c r="D484" s="309" t="inlineStr"/>
      <c r="E484" s="309" t="inlineStr"/>
      <c r="F484" s="309" t="inlineStr"/>
      <c r="G484" s="309" t="inlineStr"/>
      <c r="H484" s="309" t="inlineStr"/>
    </row>
    <row r="485">
      <c r="A485" s="621" t="n">
        <v>483</v>
      </c>
      <c r="B485" s="309" t="n">
        <v>88</v>
      </c>
      <c r="C485" s="309" t="n">
        <v>88</v>
      </c>
      <c r="D485" s="309" t="inlineStr"/>
      <c r="E485" s="309" t="inlineStr"/>
      <c r="F485" s="309" t="inlineStr"/>
      <c r="G485" s="309" t="inlineStr"/>
      <c r="H485" s="309" t="inlineStr"/>
    </row>
    <row r="486">
      <c r="A486" s="621" t="n">
        <v>484</v>
      </c>
      <c r="B486" s="309" t="n">
        <v>124</v>
      </c>
      <c r="C486" s="309" t="n">
        <v>124</v>
      </c>
      <c r="D486" s="309" t="inlineStr"/>
      <c r="E486" s="309" t="inlineStr"/>
      <c r="F486" s="309" t="inlineStr"/>
      <c r="G486" s="309" t="inlineStr"/>
      <c r="H486" s="309" t="inlineStr"/>
    </row>
    <row r="487">
      <c r="A487" s="621" t="n">
        <v>485</v>
      </c>
      <c r="B487" s="309" t="n">
        <v>132</v>
      </c>
      <c r="C487" s="309" t="n">
        <v>132</v>
      </c>
      <c r="D487" s="309" t="inlineStr"/>
      <c r="E487" s="309" t="inlineStr"/>
      <c r="F487" s="309" t="inlineStr"/>
      <c r="G487" s="309" t="inlineStr"/>
      <c r="H487" s="309" t="inlineStr"/>
    </row>
    <row r="488">
      <c r="A488" s="621" t="n">
        <v>486</v>
      </c>
      <c r="B488" s="309" t="n">
        <v>138</v>
      </c>
      <c r="C488" s="309" t="n">
        <v>138</v>
      </c>
      <c r="D488" s="309" t="inlineStr"/>
      <c r="E488" s="309" t="inlineStr"/>
      <c r="F488" s="309" t="inlineStr"/>
      <c r="G488" s="309" t="inlineStr"/>
      <c r="H488" s="309" t="inlineStr"/>
    </row>
    <row r="489">
      <c r="A489" s="621" t="n">
        <v>487</v>
      </c>
      <c r="B489" s="309" t="n">
        <v>140</v>
      </c>
      <c r="C489" s="309" t="n">
        <v>140</v>
      </c>
      <c r="D489" s="309" t="inlineStr"/>
      <c r="E489" s="309" t="inlineStr"/>
      <c r="F489" s="309" t="inlineStr"/>
      <c r="G489" s="309" t="inlineStr"/>
      <c r="H489" s="309" t="inlineStr"/>
    </row>
    <row r="490">
      <c r="A490" s="621" t="n">
        <v>488</v>
      </c>
      <c r="B490" s="309" t="n">
        <v>40</v>
      </c>
      <c r="C490" s="309" t="n">
        <v>40</v>
      </c>
      <c r="D490" s="309" t="inlineStr"/>
      <c r="E490" s="309" t="inlineStr"/>
      <c r="F490" s="309" t="inlineStr"/>
      <c r="G490" s="309" t="inlineStr"/>
      <c r="H490" s="309" t="inlineStr"/>
    </row>
    <row r="491">
      <c r="A491" s="621" t="n">
        <v>489</v>
      </c>
      <c r="B491" s="309" t="n">
        <v>46</v>
      </c>
      <c r="C491" s="309" t="n">
        <v>46</v>
      </c>
      <c r="D491" s="309" t="inlineStr"/>
      <c r="E491" s="309" t="inlineStr"/>
      <c r="F491" s="309" t="inlineStr"/>
      <c r="G491" s="309" t="inlineStr"/>
      <c r="H491" s="309" t="inlineStr"/>
    </row>
    <row r="492">
      <c r="A492" s="621" t="n">
        <v>490</v>
      </c>
      <c r="B492" s="309" t="n">
        <v>65</v>
      </c>
      <c r="C492" s="309" t="n">
        <v>65</v>
      </c>
      <c r="D492" s="309" t="inlineStr"/>
      <c r="E492" s="309" t="inlineStr"/>
      <c r="F492" s="309" t="inlineStr"/>
      <c r="G492" s="309" t="inlineStr"/>
      <c r="H492" s="309" t="inlineStr"/>
    </row>
    <row r="493">
      <c r="A493" s="621" t="n">
        <v>491</v>
      </c>
      <c r="B493" s="309" t="n">
        <v>74</v>
      </c>
      <c r="C493" s="309" t="n">
        <v>74</v>
      </c>
      <c r="D493" s="309" t="inlineStr"/>
      <c r="E493" s="309" t="inlineStr"/>
      <c r="F493" s="309" t="inlineStr"/>
      <c r="G493" s="309" t="inlineStr"/>
      <c r="H493" s="309" t="inlineStr"/>
    </row>
    <row r="494">
      <c r="A494" s="621" t="n">
        <v>492</v>
      </c>
      <c r="B494" s="309" t="n">
        <v>102.3</v>
      </c>
      <c r="C494" s="309" t="n">
        <v>102.3</v>
      </c>
      <c r="D494" s="309" t="inlineStr"/>
      <c r="E494" s="309" t="inlineStr"/>
      <c r="F494" s="309" t="inlineStr"/>
      <c r="G494" s="309" t="inlineStr"/>
      <c r="H494" s="309" t="inlineStr"/>
    </row>
    <row r="495">
      <c r="A495" s="621" t="n">
        <v>493</v>
      </c>
      <c r="B495" s="309" t="inlineStr"/>
      <c r="C495" s="309" t="n">
        <v>62.97832764290672</v>
      </c>
      <c r="D495" s="309" t="inlineStr">
        <is>
          <t>{'Cu', 'aust_temp', 'ausf_czas', 'Mn', 'Mo', 'aust_czas', 'Ni', 'grubosc', 'ausf_temp'}</t>
        </is>
      </c>
      <c r="E495" s="309" t="n">
        <v>18</v>
      </c>
      <c r="F495" s="309" t="inlineStr">
        <is>
          <t>['Rm']</t>
        </is>
      </c>
      <c r="G495" s="309" t="inlineStr">
        <is>
          <t>[-0.7832445243183463]</t>
        </is>
      </c>
      <c r="H495" s="309" t="inlineStr">
        <is>
          <t>[43.0, 146.0]</t>
        </is>
      </c>
    </row>
    <row r="496">
      <c r="A496" s="621" t="n">
        <v>494</v>
      </c>
      <c r="B496" s="309" t="inlineStr"/>
      <c r="C496" s="309" t="inlineStr"/>
      <c r="D496" s="309" t="inlineStr"/>
      <c r="E496" s="309" t="inlineStr"/>
      <c r="F496" s="309" t="inlineStr"/>
      <c r="G496" s="309" t="inlineStr"/>
      <c r="H496" s="309" t="inlineStr"/>
    </row>
    <row r="497">
      <c r="A497" s="621" t="n">
        <v>495</v>
      </c>
      <c r="B497" s="309" t="inlineStr"/>
      <c r="C497" s="309" t="inlineStr"/>
      <c r="D497" s="309" t="inlineStr"/>
      <c r="E497" s="309" t="inlineStr"/>
      <c r="F497" s="309" t="inlineStr"/>
      <c r="G497" s="309" t="inlineStr"/>
      <c r="H497" s="309" t="inlineStr"/>
    </row>
    <row r="498">
      <c r="A498" s="621" t="n">
        <v>496</v>
      </c>
      <c r="B498" s="309" t="inlineStr"/>
      <c r="C498" s="309" t="inlineStr"/>
      <c r="D498" s="309" t="inlineStr"/>
      <c r="E498" s="309" t="inlineStr"/>
      <c r="F498" s="309" t="inlineStr"/>
      <c r="G498" s="309" t="inlineStr"/>
      <c r="H498" s="309" t="inlineStr"/>
    </row>
    <row r="499">
      <c r="A499" s="621" t="n">
        <v>497</v>
      </c>
      <c r="B499" s="309" t="n">
        <v>31.50912185860325</v>
      </c>
      <c r="C499" s="309" t="n">
        <v>31.50912185860325</v>
      </c>
      <c r="D499" s="309" t="inlineStr"/>
      <c r="E499" s="309" t="inlineStr"/>
      <c r="F499" s="309" t="inlineStr"/>
      <c r="G499" s="309" t="inlineStr"/>
      <c r="H499" s="309" t="inlineStr"/>
    </row>
    <row r="500">
      <c r="A500" s="621" t="n">
        <v>498</v>
      </c>
      <c r="B500" s="309" t="n">
        <v>50.57777121945461</v>
      </c>
      <c r="C500" s="309" t="n">
        <v>50.57777121945461</v>
      </c>
      <c r="D500" s="309" t="inlineStr"/>
      <c r="E500" s="309" t="inlineStr"/>
      <c r="F500" s="309" t="inlineStr"/>
      <c r="G500" s="309" t="inlineStr"/>
      <c r="H500" s="309" t="inlineStr"/>
    </row>
    <row r="501">
      <c r="A501" s="621" t="n">
        <v>499</v>
      </c>
      <c r="B501" s="309" t="n">
        <v>60.03903594315965</v>
      </c>
      <c r="C501" s="309" t="n">
        <v>60.03903594315965</v>
      </c>
      <c r="D501" s="309" t="inlineStr"/>
      <c r="E501" s="309" t="inlineStr"/>
      <c r="F501" s="309" t="inlineStr"/>
      <c r="G501" s="309" t="inlineStr"/>
      <c r="H501" s="309" t="inlineStr"/>
    </row>
    <row r="502">
      <c r="A502" s="621" t="n">
        <v>500</v>
      </c>
      <c r="B502" s="309" t="n">
        <v>64.89334076344385</v>
      </c>
      <c r="C502" s="309" t="n">
        <v>64.89334076344385</v>
      </c>
      <c r="D502" s="309" t="inlineStr"/>
      <c r="E502" s="309" t="inlineStr"/>
      <c r="F502" s="309" t="inlineStr"/>
      <c r="G502" s="309" t="inlineStr"/>
      <c r="H502" s="309" t="inlineStr"/>
    </row>
    <row r="503">
      <c r="A503" s="621" t="n">
        <v>501</v>
      </c>
      <c r="B503" s="309" t="n">
        <v>269.6881812475378</v>
      </c>
      <c r="C503" s="309" t="n">
        <v>269.6881812475378</v>
      </c>
      <c r="D503" s="309" t="inlineStr"/>
      <c r="E503" s="309" t="inlineStr"/>
      <c r="F503" s="309" t="inlineStr"/>
      <c r="G503" s="309" t="inlineStr"/>
      <c r="H503" s="309" t="inlineStr"/>
    </row>
    <row r="504">
      <c r="A504" s="621" t="n">
        <v>502</v>
      </c>
      <c r="B504" s="309" t="n">
        <v>230.1529121650045</v>
      </c>
      <c r="C504" s="309" t="n">
        <v>230.1529121650045</v>
      </c>
      <c r="D504" s="309" t="inlineStr"/>
      <c r="E504" s="309" t="inlineStr"/>
      <c r="F504" s="309" t="inlineStr"/>
      <c r="G504" s="309" t="inlineStr"/>
      <c r="H504" s="309" t="inlineStr"/>
    </row>
    <row r="505">
      <c r="A505" s="621" t="n">
        <v>503</v>
      </c>
      <c r="B505" s="309" t="n">
        <v>236.0667729567626</v>
      </c>
      <c r="C505" s="309" t="n">
        <v>236.0667729567626</v>
      </c>
      <c r="D505" s="309" t="inlineStr"/>
      <c r="E505" s="309" t="inlineStr"/>
      <c r="F505" s="309" t="inlineStr"/>
      <c r="G505" s="309" t="inlineStr"/>
      <c r="H505" s="309" t="inlineStr"/>
    </row>
    <row r="506">
      <c r="A506" s="621" t="n">
        <v>504</v>
      </c>
      <c r="B506" s="309" t="n">
        <v>173.2504247097206</v>
      </c>
      <c r="C506" s="309" t="n">
        <v>173.2504247097206</v>
      </c>
      <c r="D506" s="309" t="inlineStr"/>
      <c r="E506" s="309" t="inlineStr"/>
      <c r="F506" s="309" t="inlineStr"/>
      <c r="G506" s="309" t="inlineStr"/>
      <c r="H506" s="309" t="inlineStr"/>
    </row>
    <row r="507">
      <c r="A507" s="621" t="n">
        <v>505</v>
      </c>
      <c r="B507" s="309" t="n">
        <v>173.2504247097206</v>
      </c>
      <c r="C507" s="309" t="n">
        <v>173.2504247097206</v>
      </c>
      <c r="D507" s="309" t="inlineStr"/>
      <c r="E507" s="309" t="inlineStr"/>
      <c r="F507" s="309" t="inlineStr"/>
      <c r="G507" s="309" t="inlineStr"/>
      <c r="H507" s="309" t="inlineStr"/>
    </row>
    <row r="508">
      <c r="A508" s="621" t="n">
        <v>506</v>
      </c>
      <c r="B508" s="309" t="n">
        <v>173.2504247097206</v>
      </c>
      <c r="C508" s="309" t="n">
        <v>173.2504247097206</v>
      </c>
      <c r="D508" s="309" t="inlineStr"/>
      <c r="E508" s="309" t="inlineStr"/>
      <c r="F508" s="309" t="inlineStr"/>
      <c r="G508" s="309" t="inlineStr"/>
      <c r="H508" s="309" t="inlineStr"/>
    </row>
    <row r="509">
      <c r="A509" s="621" t="n">
        <v>507</v>
      </c>
      <c r="B509" s="309" t="inlineStr"/>
      <c r="C509" s="309" t="n">
        <v>-7.535881442509471</v>
      </c>
      <c r="D509" s="309" t="inlineStr">
        <is>
          <t>{'Cu', 'aust_temp', 'ausf_czas', 'Mn', 'Mo', 'aust_czas', 'Ni', 'grubosc', 'ausf_temp'}</t>
        </is>
      </c>
      <c r="E509" s="309" t="n">
        <v>15</v>
      </c>
      <c r="F509" s="309" t="inlineStr">
        <is>
          <t>['A5']</t>
        </is>
      </c>
      <c r="G509" s="309" t="inlineStr">
        <is>
          <t>[0.7988156643847032]</t>
        </is>
      </c>
      <c r="H509" s="309" t="inlineStr">
        <is>
          <t>[8.9, 175.90119365836495]</t>
        </is>
      </c>
    </row>
    <row r="510">
      <c r="A510" s="621" t="n">
        <v>508</v>
      </c>
      <c r="B510" s="309" t="inlineStr"/>
      <c r="C510" s="309" t="n">
        <v>11.40711438802603</v>
      </c>
      <c r="D510" s="309" t="inlineStr">
        <is>
          <t>{'Cu', 'aust_temp', 'ausf_czas', 'Mn', 'Mo', 'aust_czas', 'Ni', 'grubosc', 'ausf_temp'}</t>
        </is>
      </c>
      <c r="E510" s="309" t="n">
        <v>15</v>
      </c>
      <c r="F510" s="309" t="inlineStr">
        <is>
          <t>['A5']</t>
        </is>
      </c>
      <c r="G510" s="309" t="inlineStr">
        <is>
          <t>[0.7988156643847032]</t>
        </is>
      </c>
      <c r="H510" s="309" t="inlineStr">
        <is>
          <t>[8.9, 175.90119365836495]</t>
        </is>
      </c>
    </row>
    <row r="511">
      <c r="A511" s="621" t="n">
        <v>509</v>
      </c>
      <c r="B511" s="309" t="inlineStr"/>
      <c r="C511" s="309" t="n">
        <v>14.56428035978195</v>
      </c>
      <c r="D511" s="309" t="inlineStr">
        <is>
          <t>{'Cu', 'aust_temp', 'ausf_czas', 'Mn', 'Mo', 'aust_czas', 'Ni', 'grubosc', 'ausf_temp'}</t>
        </is>
      </c>
      <c r="E511" s="309" t="n">
        <v>15</v>
      </c>
      <c r="F511" s="309" t="inlineStr">
        <is>
          <t>['A5']</t>
        </is>
      </c>
      <c r="G511" s="309" t="inlineStr">
        <is>
          <t>[0.7988156643847033]</t>
        </is>
      </c>
      <c r="H511" s="309" t="inlineStr">
        <is>
          <t>[8.9, 175.90119365836495]</t>
        </is>
      </c>
    </row>
    <row r="512">
      <c r="A512" s="621" t="n">
        <v>510</v>
      </c>
      <c r="B512" s="309" t="inlineStr"/>
      <c r="C512" s="309" t="n">
        <v>44.10749680279444</v>
      </c>
      <c r="D512" s="309" t="inlineStr">
        <is>
          <t>{'Cu', 'aust_temp', 'ausf_czas', 'Mn', 'Mo', 'aust_czas', 'Ni', 'grubosc', 'ausf_temp'}</t>
        </is>
      </c>
      <c r="E512" s="309" t="n">
        <v>15</v>
      </c>
      <c r="F512" s="309" t="inlineStr">
        <is>
          <t>['A5']</t>
        </is>
      </c>
      <c r="G512" s="309" t="inlineStr">
        <is>
          <t>[0.8052866569211573]</t>
        </is>
      </c>
      <c r="H512" s="309" t="inlineStr">
        <is>
          <t>[30.3, 269.68818124753784]</t>
        </is>
      </c>
    </row>
    <row r="513">
      <c r="A513" s="621" t="n">
        <v>511</v>
      </c>
      <c r="B513" s="309" t="inlineStr"/>
      <c r="C513" s="309" t="inlineStr"/>
      <c r="D513" s="309" t="inlineStr"/>
      <c r="E513" s="309" t="inlineStr"/>
      <c r="F513" s="309" t="inlineStr"/>
      <c r="G513" s="309" t="inlineStr"/>
      <c r="H513" s="309" t="inlineStr"/>
    </row>
    <row r="514">
      <c r="A514" s="621" t="n">
        <v>512</v>
      </c>
      <c r="B514" s="309" t="inlineStr"/>
      <c r="C514" s="309" t="inlineStr"/>
      <c r="D514" s="309" t="inlineStr"/>
      <c r="E514" s="309" t="inlineStr"/>
      <c r="F514" s="309" t="inlineStr"/>
      <c r="G514" s="309" t="inlineStr"/>
      <c r="H514" s="309" t="inlineStr"/>
    </row>
    <row r="515">
      <c r="A515" s="621" t="n">
        <v>513</v>
      </c>
      <c r="B515" s="309" t="n">
        <v>175.9011936583649</v>
      </c>
      <c r="C515" s="309" t="n">
        <v>175.9011936583649</v>
      </c>
      <c r="D515" s="309" t="inlineStr"/>
      <c r="E515" s="309" t="inlineStr"/>
      <c r="F515" s="309" t="inlineStr"/>
      <c r="G515" s="309" t="inlineStr"/>
      <c r="H515" s="309" t="inlineStr"/>
    </row>
    <row r="516">
      <c r="A516" s="621" t="n">
        <v>514</v>
      </c>
      <c r="B516" s="309" t="n">
        <v>175.9011936583649</v>
      </c>
      <c r="C516" s="309" t="n">
        <v>175.9011936583649</v>
      </c>
      <c r="D516" s="309" t="inlineStr"/>
      <c r="E516" s="309" t="inlineStr"/>
      <c r="F516" s="309" t="inlineStr"/>
      <c r="G516" s="309" t="inlineStr"/>
      <c r="H516" s="309" t="inlineStr"/>
    </row>
    <row r="517">
      <c r="A517" s="621" t="n">
        <v>515</v>
      </c>
      <c r="B517" s="309" t="n">
        <v>173.1002686823208</v>
      </c>
      <c r="C517" s="309" t="n">
        <v>173.1002686823208</v>
      </c>
      <c r="D517" s="309" t="inlineStr"/>
      <c r="E517" s="309" t="inlineStr"/>
      <c r="F517" s="309" t="inlineStr"/>
      <c r="G517" s="309" t="inlineStr"/>
      <c r="H517" s="309" t="inlineStr"/>
    </row>
    <row r="518">
      <c r="A518" s="621" t="n">
        <v>516</v>
      </c>
      <c r="B518" s="309" t="n">
        <v>178.1574941646322</v>
      </c>
      <c r="C518" s="309" t="n">
        <v>178.1574941646322</v>
      </c>
      <c r="D518" s="309" t="inlineStr"/>
      <c r="E518" s="309" t="inlineStr"/>
      <c r="F518" s="309" t="inlineStr"/>
      <c r="G518" s="309" t="inlineStr"/>
      <c r="H518" s="309" t="inlineStr"/>
    </row>
    <row r="519">
      <c r="A519" s="621" t="n">
        <v>517</v>
      </c>
      <c r="B519" s="309" t="n">
        <v>179.9940931624479</v>
      </c>
      <c r="C519" s="309" t="n">
        <v>179.9940931624479</v>
      </c>
      <c r="D519" s="309" t="inlineStr"/>
      <c r="E519" s="309" t="inlineStr"/>
      <c r="F519" s="309" t="inlineStr"/>
      <c r="G519" s="309" t="inlineStr"/>
      <c r="H519" s="309" t="inlineStr"/>
    </row>
    <row r="520">
      <c r="A520" s="621" t="n">
        <v>518</v>
      </c>
      <c r="B520" s="309" t="n">
        <v>181.1164592166688</v>
      </c>
      <c r="C520" s="309" t="n">
        <v>181.1164592166688</v>
      </c>
      <c r="D520" s="309" t="inlineStr"/>
      <c r="E520" s="309" t="inlineStr"/>
      <c r="F520" s="309" t="inlineStr"/>
      <c r="G520" s="309" t="inlineStr"/>
      <c r="H520" s="309" t="inlineStr"/>
    </row>
    <row r="521">
      <c r="A521" s="621" t="n">
        <v>519</v>
      </c>
      <c r="B521" s="309" t="inlineStr"/>
      <c r="C521" s="309" t="n">
        <v>112.195564028291</v>
      </c>
      <c r="D521" s="309" t="inlineStr">
        <is>
          <t>{'Cu', 'aust_temp', 'ausf_czas', 'Mn', 'Mo', 'aust_czas', 'Ni', 'grubosc', 'ausf_temp'}</t>
        </is>
      </c>
      <c r="E521" s="309" t="n">
        <v>16</v>
      </c>
      <c r="F521" s="309" t="inlineStr">
        <is>
          <t>['Rm']</t>
        </is>
      </c>
      <c r="G521" s="309" t="inlineStr">
        <is>
          <t>[-0.749299198974432]</t>
        </is>
      </c>
      <c r="H521" s="309" t="inlineStr">
        <is>
          <t>[43.0, 132.0]</t>
        </is>
      </c>
    </row>
    <row r="522">
      <c r="A522" s="621" t="n">
        <v>520</v>
      </c>
      <c r="B522" s="309" t="inlineStr"/>
      <c r="C522" s="309" t="n">
        <v>113.2638127290811</v>
      </c>
      <c r="D522" s="309" t="inlineStr">
        <is>
          <t>{'Cu', 'aust_temp', 'ausf_czas', 'Mn', 'Mo', 'aust_czas', 'Ni', 'grubosc', 'ausf_temp'}</t>
        </is>
      </c>
      <c r="E522" s="309" t="n">
        <v>15</v>
      </c>
      <c r="F522" s="309" t="inlineStr">
        <is>
          <t>['HB', 'Rm']</t>
        </is>
      </c>
      <c r="G522" s="309" t="inlineStr">
        <is>
          <t>[-0.7001678552330164, -0.756672091674911]</t>
        </is>
      </c>
      <c r="H522" s="309" t="inlineStr">
        <is>
          <t>[43.0, 132.0]</t>
        </is>
      </c>
    </row>
    <row r="523">
      <c r="A523" s="621" t="n">
        <v>521</v>
      </c>
      <c r="B523" s="309" t="inlineStr"/>
      <c r="C523" s="309" t="n">
        <v>133.832839313019</v>
      </c>
      <c r="D523" s="309" t="inlineStr">
        <is>
          <t>{'Cu', 'aust_temp', 'ausf_czas', 'Mn', 'Mo', 'aust_czas', 'Ni', 'grubosc', 'ausf_temp'}</t>
        </is>
      </c>
      <c r="E523" s="309" t="n">
        <v>15</v>
      </c>
      <c r="F523" s="309" t="inlineStr">
        <is>
          <t>['HB', 'Rm']</t>
        </is>
      </c>
      <c r="G523" s="309" t="inlineStr">
        <is>
          <t>[-0.9056082848936641, -0.886827228635857]</t>
        </is>
      </c>
      <c r="H523" s="309" t="inlineStr">
        <is>
          <t>[57.0, 192.83241962414513]</t>
        </is>
      </c>
    </row>
    <row r="524">
      <c r="A524" s="621" t="n">
        <v>522</v>
      </c>
      <c r="B524" s="309" t="inlineStr"/>
      <c r="C524" s="309" t="n">
        <v>124.5459625078409</v>
      </c>
      <c r="D524" s="309" t="inlineStr">
        <is>
          <t>{'Cu', 'aust_temp', 'ausf_czas', 'Mn', 'Mo', 'aust_czas', 'Ni', 'grubosc', 'ausf_temp'}</t>
        </is>
      </c>
      <c r="E524" s="309" t="n">
        <v>15</v>
      </c>
      <c r="F524" s="309" t="inlineStr">
        <is>
          <t>['HB', 'Rm']</t>
        </is>
      </c>
      <c r="G524" s="309" t="inlineStr">
        <is>
          <t>[-0.860287097142866, -0.8346042518569154]</t>
        </is>
      </c>
      <c r="H524" s="309" t="inlineStr">
        <is>
          <t>[57.0, 192.83241962414513]</t>
        </is>
      </c>
    </row>
    <row r="525">
      <c r="A525" s="621" t="n">
        <v>523</v>
      </c>
      <c r="B525" s="309" t="inlineStr"/>
      <c r="C525" s="309" t="n">
        <v>127.4848817764375</v>
      </c>
      <c r="D525" s="309" t="inlineStr">
        <is>
          <t>{'Cu', 'aust_temp', 'ausf_czas', 'Mn', 'Mo', 'aust_czas', 'Ni', 'grubosc', 'ausf_temp'}</t>
        </is>
      </c>
      <c r="E525" s="309" t="n">
        <v>15</v>
      </c>
      <c r="F525" s="309" t="inlineStr">
        <is>
          <t>['HB', 'Rm']</t>
        </is>
      </c>
      <c r="G525" s="309" t="inlineStr">
        <is>
          <t>[-0.860287097142866, -0.8346042518569154]</t>
        </is>
      </c>
      <c r="H525" s="309" t="inlineStr">
        <is>
          <t>[57.0, 192.83241962414513]</t>
        </is>
      </c>
    </row>
    <row r="526">
      <c r="A526" s="621" t="n">
        <v>524</v>
      </c>
      <c r="B526" s="309" t="inlineStr"/>
      <c r="C526" s="309" t="inlineStr"/>
      <c r="D526" s="309" t="inlineStr"/>
      <c r="E526" s="309" t="inlineStr"/>
      <c r="F526" s="309" t="inlineStr"/>
      <c r="G526" s="309" t="inlineStr"/>
      <c r="H526" s="309" t="inlineStr"/>
    </row>
    <row r="527">
      <c r="A527" s="621" t="n">
        <v>525</v>
      </c>
      <c r="B527" s="309" t="inlineStr"/>
      <c r="C527" s="309" t="inlineStr"/>
      <c r="D527" s="309" t="inlineStr"/>
      <c r="E527" s="309" t="inlineStr"/>
      <c r="F527" s="309" t="inlineStr"/>
      <c r="G527" s="309" t="inlineStr"/>
      <c r="H527" s="309" t="inlineStr"/>
    </row>
    <row r="528">
      <c r="A528" s="621" t="n">
        <v>526</v>
      </c>
      <c r="B528" s="309" t="inlineStr"/>
      <c r="C528" s="309" t="inlineStr"/>
      <c r="D528" s="309" t="inlineStr"/>
      <c r="E528" s="309" t="inlineStr"/>
      <c r="F528" s="309" t="inlineStr"/>
      <c r="G528" s="309" t="inlineStr"/>
      <c r="H528" s="309" t="inlineStr"/>
    </row>
    <row r="529">
      <c r="A529" s="621" t="n">
        <v>527</v>
      </c>
      <c r="B529" s="309" t="inlineStr"/>
      <c r="C529" s="309" t="inlineStr"/>
      <c r="D529" s="309" t="inlineStr"/>
      <c r="E529" s="309" t="inlineStr"/>
      <c r="F529" s="309" t="inlineStr"/>
      <c r="G529" s="309" t="inlineStr"/>
      <c r="H529" s="309" t="inlineStr"/>
    </row>
    <row r="530">
      <c r="A530" s="621" t="n">
        <v>528</v>
      </c>
      <c r="B530" s="309" t="inlineStr"/>
      <c r="C530" s="309" t="inlineStr"/>
      <c r="D530" s="309" t="inlineStr"/>
      <c r="E530" s="309" t="inlineStr"/>
      <c r="F530" s="309" t="inlineStr"/>
      <c r="G530" s="309" t="inlineStr"/>
      <c r="H530" s="309" t="inlineStr"/>
    </row>
    <row r="531">
      <c r="A531" s="621" t="n">
        <v>529</v>
      </c>
      <c r="B531" s="309" t="inlineStr"/>
      <c r="C531" s="309" t="inlineStr"/>
      <c r="D531" s="309" t="inlineStr"/>
      <c r="E531" s="309" t="inlineStr"/>
      <c r="F531" s="309" t="inlineStr"/>
      <c r="G531" s="309" t="inlineStr"/>
      <c r="H531" s="309" t="inlineStr"/>
    </row>
    <row r="532">
      <c r="A532" s="621" t="n">
        <v>530</v>
      </c>
      <c r="B532" s="309" t="inlineStr"/>
      <c r="C532" s="309" t="inlineStr"/>
      <c r="D532" s="309" t="inlineStr"/>
      <c r="E532" s="309" t="inlineStr"/>
      <c r="F532" s="309" t="inlineStr"/>
      <c r="G532" s="309" t="inlineStr"/>
      <c r="H532" s="309" t="inlineStr"/>
    </row>
    <row r="533">
      <c r="A533" s="621" t="n">
        <v>531</v>
      </c>
      <c r="B533" s="309" t="inlineStr"/>
      <c r="C533" s="309" t="inlineStr"/>
      <c r="D533" s="309" t="inlineStr"/>
      <c r="E533" s="309" t="inlineStr"/>
      <c r="F533" s="309" t="inlineStr"/>
      <c r="G533" s="309" t="inlineStr"/>
      <c r="H533" s="309" t="inlineStr"/>
    </row>
    <row r="534">
      <c r="A534" s="621" t="n">
        <v>532</v>
      </c>
      <c r="B534" s="309" t="inlineStr"/>
      <c r="C534" s="309" t="inlineStr"/>
      <c r="D534" s="309" t="inlineStr"/>
      <c r="E534" s="309" t="inlineStr"/>
      <c r="F534" s="309" t="inlineStr"/>
      <c r="G534" s="309" t="inlineStr"/>
      <c r="H534" s="309" t="inlineStr"/>
    </row>
    <row r="535">
      <c r="A535" s="621" t="n">
        <v>533</v>
      </c>
      <c r="B535" s="309" t="inlineStr"/>
      <c r="C535" s="309" t="inlineStr"/>
      <c r="D535" s="309" t="inlineStr"/>
      <c r="E535" s="309" t="inlineStr"/>
      <c r="F535" s="309" t="inlineStr"/>
      <c r="G535" s="309" t="inlineStr"/>
      <c r="H535" s="309" t="inlineStr"/>
    </row>
    <row r="536">
      <c r="A536" s="621" t="n">
        <v>534</v>
      </c>
      <c r="B536" s="309" t="inlineStr"/>
      <c r="C536" s="309" t="inlineStr"/>
      <c r="D536" s="309" t="inlineStr"/>
      <c r="E536" s="309" t="inlineStr"/>
      <c r="F536" s="309" t="inlineStr"/>
      <c r="G536" s="309" t="inlineStr"/>
      <c r="H536" s="309" t="inlineStr"/>
    </row>
    <row r="537">
      <c r="A537" s="621" t="n">
        <v>535</v>
      </c>
      <c r="B537" s="309" t="inlineStr"/>
      <c r="C537" s="309" t="inlineStr"/>
      <c r="D537" s="309" t="inlineStr"/>
      <c r="E537" s="309" t="inlineStr"/>
      <c r="F537" s="309" t="inlineStr"/>
      <c r="G537" s="309" t="inlineStr"/>
      <c r="H537" s="309" t="inlineStr"/>
    </row>
    <row r="538">
      <c r="A538" s="621" t="n">
        <v>536</v>
      </c>
      <c r="B538" s="309" t="inlineStr"/>
      <c r="C538" s="309" t="inlineStr"/>
      <c r="D538" s="309" t="inlineStr"/>
      <c r="E538" s="309" t="inlineStr"/>
      <c r="F538" s="309" t="inlineStr"/>
      <c r="G538" s="309" t="inlineStr"/>
      <c r="H538" s="309" t="inlineStr"/>
    </row>
    <row r="539">
      <c r="A539" s="621" t="n">
        <v>537</v>
      </c>
      <c r="B539" s="309" t="inlineStr"/>
      <c r="C539" s="309" t="inlineStr"/>
      <c r="D539" s="309" t="inlineStr"/>
      <c r="E539" s="309" t="inlineStr"/>
      <c r="F539" s="309" t="inlineStr"/>
      <c r="G539" s="309" t="inlineStr"/>
      <c r="H539" s="309" t="inlineStr"/>
    </row>
    <row r="540">
      <c r="A540" s="621" t="n">
        <v>538</v>
      </c>
      <c r="B540" s="309" t="inlineStr"/>
      <c r="C540" s="309" t="inlineStr"/>
      <c r="D540" s="309" t="inlineStr"/>
      <c r="E540" s="309" t="inlineStr"/>
      <c r="F540" s="309" t="inlineStr"/>
      <c r="G540" s="309" t="inlineStr"/>
      <c r="H540" s="309" t="inlineStr"/>
    </row>
    <row r="541">
      <c r="A541" s="621" t="n">
        <v>539</v>
      </c>
      <c r="B541" s="309" t="inlineStr"/>
      <c r="C541" s="309" t="inlineStr"/>
      <c r="D541" s="309" t="inlineStr"/>
      <c r="E541" s="309" t="inlineStr"/>
      <c r="F541" s="309" t="inlineStr"/>
      <c r="G541" s="309" t="inlineStr"/>
      <c r="H541" s="309" t="inlineStr"/>
    </row>
    <row r="542">
      <c r="A542" s="621" t="n">
        <v>540</v>
      </c>
      <c r="B542" s="309" t="inlineStr"/>
      <c r="C542" s="309" t="inlineStr"/>
      <c r="D542" s="309" t="inlineStr"/>
      <c r="E542" s="309" t="inlineStr"/>
      <c r="F542" s="309" t="inlineStr"/>
      <c r="G542" s="309" t="inlineStr"/>
      <c r="H542" s="309" t="inlineStr"/>
    </row>
    <row r="543">
      <c r="A543" s="621" t="n">
        <v>541</v>
      </c>
      <c r="B543" s="309" t="inlineStr"/>
      <c r="C543" s="309" t="inlineStr"/>
      <c r="D543" s="309" t="inlineStr"/>
      <c r="E543" s="309" t="inlineStr"/>
      <c r="F543" s="309" t="inlineStr"/>
      <c r="G543" s="309" t="inlineStr"/>
      <c r="H543" s="309" t="inlineStr"/>
    </row>
    <row r="544">
      <c r="A544" s="621" t="n">
        <v>542</v>
      </c>
      <c r="B544" s="309" t="inlineStr"/>
      <c r="C544" s="309" t="inlineStr"/>
      <c r="D544" s="309" t="inlineStr"/>
      <c r="E544" s="309" t="inlineStr"/>
      <c r="F544" s="309" t="inlineStr"/>
      <c r="G544" s="309" t="inlineStr"/>
      <c r="H544" s="309" t="inlineStr"/>
    </row>
    <row r="545">
      <c r="A545" s="621" t="n">
        <v>543</v>
      </c>
      <c r="B545" s="309" t="inlineStr"/>
      <c r="C545" s="309" t="inlineStr"/>
      <c r="D545" s="309" t="inlineStr"/>
      <c r="E545" s="309" t="inlineStr"/>
      <c r="F545" s="309" t="inlineStr"/>
      <c r="G545" s="309" t="inlineStr"/>
      <c r="H545" s="309" t="inlineStr"/>
    </row>
    <row r="546">
      <c r="A546" s="621" t="n">
        <v>544</v>
      </c>
      <c r="B546" s="309" t="inlineStr"/>
      <c r="C546" s="309" t="n">
        <v>14.49987868103848</v>
      </c>
      <c r="D546" s="309" t="inlineStr">
        <is>
          <t>{'Cu', 'aust_temp', 'ausf_czas', 'Mn', 'Mo', 'aust_czas', 'Ni', 'grubosc', 'ausf_temp'}</t>
        </is>
      </c>
      <c r="E546" s="309" t="n">
        <v>18</v>
      </c>
      <c r="F546" s="309" t="inlineStr">
        <is>
          <t>['A5']</t>
        </is>
      </c>
      <c r="G546" s="309" t="inlineStr">
        <is>
          <t>[0.7118304199439055]</t>
        </is>
      </c>
      <c r="H546" s="309" t="inlineStr">
        <is>
          <t>[40.1, 125.0]</t>
        </is>
      </c>
    </row>
    <row r="547">
      <c r="A547" s="621" t="n">
        <v>545</v>
      </c>
      <c r="B547" s="309" t="inlineStr"/>
      <c r="C547" s="309" t="n">
        <v>52.4227325107897</v>
      </c>
      <c r="D547" s="309" t="inlineStr">
        <is>
          <t>{'Cu', 'aust_temp', 'ausf_czas', 'Mn', 'Mo', 'aust_czas', 'Ni', 'grubosc', 'ausf_temp'}</t>
        </is>
      </c>
      <c r="E547" s="309" t="n">
        <v>18</v>
      </c>
      <c r="F547" s="309" t="inlineStr">
        <is>
          <t>['A5']</t>
        </is>
      </c>
      <c r="G547" s="309" t="inlineStr">
        <is>
          <t>[0.7118304199439055]</t>
        </is>
      </c>
      <c r="H547" s="309" t="inlineStr">
        <is>
          <t>[40.1, 125.0]</t>
        </is>
      </c>
    </row>
    <row r="548">
      <c r="A548" s="621" t="n">
        <v>546</v>
      </c>
      <c r="B548" s="309" t="inlineStr"/>
      <c r="C548" s="309" t="n">
        <v>51.82110557892508</v>
      </c>
      <c r="D548" s="309" t="inlineStr">
        <is>
          <t>{'Cu', 'aust_temp', 'ausf_czas', 'Mn', 'Mo', 'aust_czas', 'Ni', 'grubosc', 'ausf_temp'}</t>
        </is>
      </c>
      <c r="E548" s="309" t="n">
        <v>17</v>
      </c>
      <c r="F548" s="309" t="inlineStr">
        <is>
          <t>['A5']</t>
        </is>
      </c>
      <c r="G548" s="309" t="inlineStr">
        <is>
          <t>[0.713932548136894]</t>
        </is>
      </c>
      <c r="H548" s="309" t="inlineStr">
        <is>
          <t>[40.1, 125.0]</t>
        </is>
      </c>
    </row>
    <row r="549">
      <c r="A549" s="621" t="n">
        <v>547</v>
      </c>
      <c r="B549" s="309" t="n">
        <v>51.59009436591089</v>
      </c>
      <c r="C549" s="309" t="n">
        <v>51.59009436591089</v>
      </c>
      <c r="D549" s="309" t="inlineStr"/>
      <c r="E549" s="309" t="inlineStr"/>
      <c r="F549" s="309" t="inlineStr"/>
      <c r="G549" s="309" t="inlineStr"/>
      <c r="H549" s="309" t="inlineStr"/>
    </row>
    <row r="550">
      <c r="A550" s="621" t="n">
        <v>548</v>
      </c>
      <c r="B550" s="309" t="inlineStr"/>
      <c r="C550" s="309" t="inlineStr"/>
      <c r="D550" s="309" t="inlineStr"/>
      <c r="E550" s="309" t="inlineStr"/>
      <c r="F550" s="309" t="inlineStr"/>
      <c r="G550" s="309" t="inlineStr"/>
      <c r="H550" s="309" t="inlineStr"/>
    </row>
    <row r="551">
      <c r="A551" s="621" t="n">
        <v>549</v>
      </c>
      <c r="B551" s="309" t="inlineStr"/>
      <c r="C551" s="309" t="inlineStr"/>
      <c r="D551" s="309" t="inlineStr"/>
      <c r="E551" s="309" t="inlineStr"/>
      <c r="F551" s="309" t="inlineStr"/>
      <c r="G551" s="309" t="inlineStr"/>
      <c r="H551" s="309" t="inlineStr"/>
    </row>
    <row r="552">
      <c r="A552" s="621" t="n">
        <v>550</v>
      </c>
      <c r="B552" s="309" t="inlineStr"/>
      <c r="C552" s="309" t="inlineStr"/>
      <c r="D552" s="309" t="inlineStr"/>
      <c r="E552" s="309" t="inlineStr"/>
      <c r="F552" s="309" t="inlineStr"/>
      <c r="G552" s="309" t="inlineStr"/>
      <c r="H552" s="309" t="inlineStr"/>
    </row>
    <row r="553">
      <c r="A553" s="621" t="n">
        <v>551</v>
      </c>
      <c r="B553" s="309" t="inlineStr"/>
      <c r="C553" s="309" t="inlineStr"/>
      <c r="D553" s="309" t="inlineStr"/>
      <c r="E553" s="309" t="inlineStr"/>
      <c r="F553" s="309" t="inlineStr"/>
      <c r="G553" s="309" t="inlineStr"/>
      <c r="H553" s="309" t="inlineStr"/>
    </row>
    <row r="554">
      <c r="A554" s="621" t="n">
        <v>552</v>
      </c>
      <c r="B554" s="309" t="inlineStr"/>
      <c r="C554" s="309" t="inlineStr"/>
      <c r="D554" s="309" t="inlineStr"/>
      <c r="E554" s="309" t="inlineStr"/>
      <c r="F554" s="309" t="inlineStr"/>
      <c r="G554" s="309" t="inlineStr"/>
      <c r="H554" s="309" t="inlineStr"/>
    </row>
    <row r="555">
      <c r="A555" s="621" t="n">
        <v>553</v>
      </c>
      <c r="B555" s="309" t="inlineStr"/>
      <c r="C555" s="309" t="inlineStr"/>
      <c r="D555" s="309" t="inlineStr"/>
      <c r="E555" s="309" t="inlineStr"/>
      <c r="F555" s="309" t="inlineStr"/>
      <c r="G555" s="309" t="inlineStr"/>
      <c r="H555" s="309" t="inlineStr"/>
    </row>
    <row r="556">
      <c r="A556" s="621" t="n">
        <v>554</v>
      </c>
      <c r="B556" s="309" t="inlineStr"/>
      <c r="C556" s="309" t="inlineStr"/>
      <c r="D556" s="309" t="inlineStr"/>
      <c r="E556" s="309" t="inlineStr"/>
      <c r="F556" s="309" t="inlineStr"/>
      <c r="G556" s="309" t="inlineStr"/>
      <c r="H556" s="309" t="inlineStr"/>
    </row>
    <row r="557">
      <c r="A557" s="621" t="n">
        <v>555</v>
      </c>
      <c r="B557" s="309" t="inlineStr"/>
      <c r="C557" s="309" t="inlineStr"/>
      <c r="D557" s="309" t="inlineStr"/>
      <c r="E557" s="309" t="inlineStr"/>
      <c r="F557" s="309" t="inlineStr"/>
      <c r="G557" s="309" t="inlineStr"/>
      <c r="H557" s="309" t="inlineStr"/>
    </row>
    <row r="558">
      <c r="A558" s="621" t="n">
        <v>556</v>
      </c>
      <c r="B558" s="309" t="inlineStr"/>
      <c r="C558" s="309" t="inlineStr"/>
      <c r="D558" s="309" t="inlineStr"/>
      <c r="E558" s="309" t="inlineStr"/>
      <c r="F558" s="309" t="inlineStr"/>
      <c r="G558" s="309" t="inlineStr"/>
      <c r="H558" s="309" t="inlineStr"/>
    </row>
    <row r="559">
      <c r="A559" s="621" t="n">
        <v>557</v>
      </c>
      <c r="B559" s="309" t="inlineStr"/>
      <c r="C559" s="309" t="inlineStr"/>
      <c r="D559" s="309" t="inlineStr"/>
      <c r="E559" s="309" t="inlineStr"/>
      <c r="F559" s="309" t="inlineStr"/>
      <c r="G559" s="309" t="inlineStr"/>
      <c r="H559" s="309" t="inlineStr"/>
    </row>
    <row r="560">
      <c r="A560" s="621" t="n">
        <v>558</v>
      </c>
      <c r="B560" s="309" t="inlineStr"/>
      <c r="C560" s="309" t="inlineStr"/>
      <c r="D560" s="309" t="inlineStr"/>
      <c r="E560" s="309" t="inlineStr"/>
      <c r="F560" s="309" t="inlineStr"/>
      <c r="G560" s="309" t="inlineStr"/>
      <c r="H560" s="309" t="inlineStr"/>
    </row>
    <row r="561">
      <c r="A561" s="621" t="n">
        <v>559</v>
      </c>
      <c r="B561" s="309" t="inlineStr"/>
      <c r="C561" s="309" t="inlineStr"/>
      <c r="D561" s="309" t="inlineStr"/>
      <c r="E561" s="309" t="inlineStr"/>
      <c r="F561" s="309" t="inlineStr"/>
      <c r="G561" s="309" t="inlineStr"/>
      <c r="H561" s="309" t="inlineStr"/>
    </row>
    <row r="562">
      <c r="A562" s="621" t="n">
        <v>560</v>
      </c>
      <c r="B562" s="309" t="inlineStr"/>
      <c r="C562" s="309" t="inlineStr"/>
      <c r="D562" s="309" t="inlineStr"/>
      <c r="E562" s="309" t="inlineStr"/>
      <c r="F562" s="309" t="inlineStr"/>
      <c r="G562" s="309" t="inlineStr"/>
      <c r="H562" s="309" t="inlineStr"/>
    </row>
    <row r="563">
      <c r="A563" s="621" t="n">
        <v>561</v>
      </c>
      <c r="B563" s="309" t="inlineStr"/>
      <c r="C563" s="309" t="inlineStr"/>
      <c r="D563" s="309" t="inlineStr"/>
      <c r="E563" s="309" t="inlineStr"/>
      <c r="F563" s="309" t="inlineStr"/>
      <c r="G563" s="309" t="inlineStr"/>
      <c r="H563" s="309" t="inlineStr"/>
    </row>
    <row r="564">
      <c r="A564" s="621" t="n">
        <v>562</v>
      </c>
      <c r="B564" s="309" t="inlineStr"/>
      <c r="C564" s="309" t="inlineStr"/>
      <c r="D564" s="309" t="inlineStr"/>
      <c r="E564" s="309" t="inlineStr"/>
      <c r="F564" s="309" t="inlineStr"/>
      <c r="G564" s="309" t="inlineStr"/>
      <c r="H564" s="309" t="inlineStr"/>
    </row>
    <row r="565">
      <c r="A565" s="621" t="n">
        <v>563</v>
      </c>
      <c r="B565" s="309" t="inlineStr"/>
      <c r="C565" s="309" t="inlineStr"/>
      <c r="D565" s="309" t="inlineStr"/>
      <c r="E565" s="309" t="inlineStr"/>
      <c r="F565" s="309" t="inlineStr"/>
      <c r="G565" s="309" t="inlineStr"/>
      <c r="H565" s="309" t="inlineStr"/>
    </row>
    <row r="566">
      <c r="A566" s="621" t="n">
        <v>564</v>
      </c>
      <c r="B566" s="309" t="inlineStr"/>
      <c r="C566" s="309" t="inlineStr"/>
      <c r="D566" s="309" t="inlineStr"/>
      <c r="E566" s="309" t="inlineStr"/>
      <c r="F566" s="309" t="inlineStr"/>
      <c r="G566" s="309" t="inlineStr"/>
      <c r="H566" s="309" t="inlineStr"/>
    </row>
    <row r="567">
      <c r="A567" s="621" t="n">
        <v>565</v>
      </c>
      <c r="B567" s="309" t="inlineStr"/>
      <c r="C567" s="309" t="inlineStr"/>
      <c r="D567" s="309" t="inlineStr"/>
      <c r="E567" s="309" t="inlineStr"/>
      <c r="F567" s="309" t="inlineStr"/>
      <c r="G567" s="309" t="inlineStr"/>
      <c r="H567" s="309" t="inlineStr"/>
    </row>
    <row r="568">
      <c r="A568" s="621" t="n">
        <v>566</v>
      </c>
      <c r="B568" s="309" t="inlineStr"/>
      <c r="C568" s="309" t="inlineStr"/>
      <c r="D568" s="309" t="inlineStr"/>
      <c r="E568" s="309" t="inlineStr"/>
      <c r="F568" s="309" t="inlineStr"/>
      <c r="G568" s="309" t="inlineStr"/>
      <c r="H568" s="309" t="inlineStr"/>
    </row>
    <row r="569">
      <c r="A569" s="621" t="n">
        <v>567</v>
      </c>
      <c r="B569" s="309" t="inlineStr"/>
      <c r="C569" s="309" t="inlineStr"/>
      <c r="D569" s="309" t="inlineStr"/>
      <c r="E569" s="309" t="inlineStr"/>
      <c r="F569" s="309" t="inlineStr"/>
      <c r="G569" s="309" t="inlineStr"/>
      <c r="H569" s="309" t="inlineStr"/>
    </row>
    <row r="570">
      <c r="A570" s="621" t="n">
        <v>568</v>
      </c>
      <c r="B570" s="309" t="inlineStr"/>
      <c r="C570" s="309" t="inlineStr"/>
      <c r="D570" s="309" t="inlineStr"/>
      <c r="E570" s="309" t="inlineStr"/>
      <c r="F570" s="309" t="inlineStr"/>
      <c r="G570" s="309" t="inlineStr"/>
      <c r="H570" s="309" t="inlineStr"/>
    </row>
    <row r="571">
      <c r="A571" s="621" t="n">
        <v>569</v>
      </c>
      <c r="B571" s="309" t="inlineStr"/>
      <c r="C571" s="309" t="inlineStr"/>
      <c r="D571" s="309" t="inlineStr"/>
      <c r="E571" s="309" t="inlineStr"/>
      <c r="F571" s="309" t="inlineStr"/>
      <c r="G571" s="309" t="inlineStr"/>
      <c r="H571" s="309" t="inlineStr"/>
    </row>
    <row r="572">
      <c r="A572" s="621" t="n">
        <v>570</v>
      </c>
      <c r="B572" s="309" t="inlineStr"/>
      <c r="C572" s="309" t="inlineStr"/>
      <c r="D572" s="309" t="inlineStr"/>
      <c r="E572" s="309" t="inlineStr"/>
      <c r="F572" s="309" t="inlineStr"/>
      <c r="G572" s="309" t="inlineStr"/>
      <c r="H572" s="309" t="inlineStr"/>
    </row>
    <row r="573">
      <c r="A573" s="621" t="n">
        <v>571</v>
      </c>
      <c r="B573" s="309" t="inlineStr"/>
      <c r="C573" s="309" t="inlineStr"/>
      <c r="D573" s="309" t="inlineStr"/>
      <c r="E573" s="309" t="inlineStr"/>
      <c r="F573" s="309" t="inlineStr"/>
      <c r="G573" s="309" t="inlineStr"/>
      <c r="H573" s="309" t="inlineStr"/>
    </row>
    <row r="574">
      <c r="A574" s="621" t="n">
        <v>572</v>
      </c>
      <c r="B574" s="309" t="inlineStr"/>
      <c r="C574" s="309" t="inlineStr"/>
      <c r="D574" s="309" t="inlineStr"/>
      <c r="E574" s="309" t="inlineStr"/>
      <c r="F574" s="309" t="inlineStr"/>
      <c r="G574" s="309" t="inlineStr"/>
      <c r="H574" s="309" t="inlineStr"/>
    </row>
    <row r="575">
      <c r="A575" s="621" t="n">
        <v>573</v>
      </c>
      <c r="B575" s="309" t="inlineStr"/>
      <c r="C575" s="309" t="inlineStr"/>
      <c r="D575" s="309" t="inlineStr"/>
      <c r="E575" s="309" t="inlineStr"/>
      <c r="F575" s="309" t="inlineStr"/>
      <c r="G575" s="309" t="inlineStr"/>
      <c r="H575" s="309" t="inlineStr"/>
    </row>
    <row r="576">
      <c r="A576" s="621" t="n">
        <v>574</v>
      </c>
      <c r="B576" s="309" t="inlineStr"/>
      <c r="C576" s="309" t="inlineStr"/>
      <c r="D576" s="309" t="inlineStr"/>
      <c r="E576" s="309" t="inlineStr"/>
      <c r="F576" s="309" t="inlineStr"/>
      <c r="G576" s="309" t="inlineStr"/>
      <c r="H576" s="309" t="inlineStr"/>
    </row>
    <row r="577">
      <c r="A577" s="621" t="n">
        <v>575</v>
      </c>
      <c r="B577" s="309" t="inlineStr"/>
      <c r="C577" s="309" t="inlineStr"/>
      <c r="D577" s="309" t="inlineStr"/>
      <c r="E577" s="309" t="inlineStr"/>
      <c r="F577" s="309" t="inlineStr"/>
      <c r="G577" s="309" t="inlineStr"/>
      <c r="H577" s="309" t="inlineStr"/>
    </row>
    <row r="578">
      <c r="A578" s="621" t="n">
        <v>576</v>
      </c>
      <c r="B578" s="309" t="inlineStr"/>
      <c r="C578" s="309" t="inlineStr"/>
      <c r="D578" s="309" t="inlineStr"/>
      <c r="E578" s="309" t="inlineStr"/>
      <c r="F578" s="309" t="inlineStr"/>
      <c r="G578" s="309" t="inlineStr"/>
      <c r="H578" s="309" t="inlineStr"/>
    </row>
    <row r="579">
      <c r="A579" s="621" t="n">
        <v>577</v>
      </c>
      <c r="B579" s="309" t="inlineStr"/>
      <c r="C579" s="309" t="inlineStr"/>
      <c r="D579" s="309" t="inlineStr"/>
      <c r="E579" s="309" t="inlineStr"/>
      <c r="F579" s="309" t="inlineStr"/>
      <c r="G579" s="309" t="inlineStr"/>
      <c r="H579" s="309" t="inlineStr"/>
    </row>
    <row r="580">
      <c r="A580" s="621" t="n">
        <v>578</v>
      </c>
      <c r="B580" s="309" t="inlineStr"/>
      <c r="C580" s="309" t="inlineStr"/>
      <c r="D580" s="309" t="inlineStr"/>
      <c r="E580" s="309" t="inlineStr"/>
      <c r="F580" s="309" t="inlineStr"/>
      <c r="G580" s="309" t="inlineStr"/>
      <c r="H580" s="309" t="inlineStr"/>
    </row>
    <row r="581">
      <c r="A581" s="621" t="n">
        <v>579</v>
      </c>
      <c r="B581" s="309" t="inlineStr"/>
      <c r="C581" s="309" t="inlineStr"/>
      <c r="D581" s="309" t="inlineStr"/>
      <c r="E581" s="309" t="inlineStr"/>
      <c r="F581" s="309" t="inlineStr"/>
      <c r="G581" s="309" t="inlineStr"/>
      <c r="H581" s="309" t="inlineStr"/>
    </row>
    <row r="582">
      <c r="A582" s="621" t="n">
        <v>580</v>
      </c>
      <c r="B582" s="309" t="inlineStr"/>
      <c r="C582" s="309" t="inlineStr"/>
      <c r="D582" s="309" t="inlineStr"/>
      <c r="E582" s="309" t="inlineStr"/>
      <c r="F582" s="309" t="inlineStr"/>
      <c r="G582" s="309" t="inlineStr"/>
      <c r="H582" s="309" t="inlineStr"/>
    </row>
    <row r="583">
      <c r="A583" s="621" t="n">
        <v>581</v>
      </c>
      <c r="B583" s="309" t="inlineStr"/>
      <c r="C583" s="309" t="n">
        <v>80.18981461290338</v>
      </c>
      <c r="D583" s="309" t="inlineStr">
        <is>
          <t>{'Cu', 'aust_temp', 'ausf_czas', 'Mn', 'Mo', 'aust_czas', 'Ni', 'grubosc', 'ausf_temp'}</t>
        </is>
      </c>
      <c r="E583" s="309" t="n">
        <v>15</v>
      </c>
      <c r="F583" s="309" t="inlineStr">
        <is>
          <t>['A5']</t>
        </is>
      </c>
      <c r="G583" s="309" t="inlineStr">
        <is>
          <t>[0.7963704876101771]</t>
        </is>
      </c>
      <c r="H583" s="309" t="inlineStr">
        <is>
          <t>[40.0, 125.0]</t>
        </is>
      </c>
    </row>
    <row r="584">
      <c r="A584" s="621" t="n">
        <v>582</v>
      </c>
      <c r="B584" s="309" t="inlineStr"/>
      <c r="C584" s="309" t="n">
        <v>38.591679528619</v>
      </c>
      <c r="D584" s="309" t="inlineStr">
        <is>
          <t>{'Cu', 'aust_temp', 'ausf_czas', 'Mn', 'Mo', 'aust_czas', 'Ni', 'grubosc', 'ausf_temp'}</t>
        </is>
      </c>
      <c r="E584" s="309" t="n">
        <v>15</v>
      </c>
      <c r="F584" s="309" t="inlineStr">
        <is>
          <t>['A5']</t>
        </is>
      </c>
      <c r="G584" s="309" t="inlineStr">
        <is>
          <t>[0.7963704876101771]</t>
        </is>
      </c>
      <c r="H584" s="309" t="inlineStr">
        <is>
          <t>[40.0, 125.0]</t>
        </is>
      </c>
    </row>
    <row r="585">
      <c r="A585" s="621" t="n">
        <v>583</v>
      </c>
      <c r="B585" s="309" t="inlineStr"/>
      <c r="C585" s="309" t="n">
        <v>45.23058008628855</v>
      </c>
      <c r="D585" s="309" t="inlineStr">
        <is>
          <t>{'Cu', 'aust_temp', 'ausf_czas', 'Mn', 'Mo', 'aust_czas', 'Ni', 'grubosc', 'ausf_temp'}</t>
        </is>
      </c>
      <c r="E585" s="309" t="n">
        <v>15</v>
      </c>
      <c r="F585" s="309" t="inlineStr">
        <is>
          <t>['A5']</t>
        </is>
      </c>
      <c r="G585" s="309" t="inlineStr">
        <is>
          <t>[0.7963704876101773]</t>
        </is>
      </c>
      <c r="H585" s="309" t="inlineStr">
        <is>
          <t>[40.0, 125.0]</t>
        </is>
      </c>
    </row>
    <row r="586">
      <c r="A586" s="621" t="n">
        <v>584</v>
      </c>
      <c r="B586" s="309" t="inlineStr"/>
      <c r="C586" s="309" t="n">
        <v>56.26612682948228</v>
      </c>
      <c r="D586" s="309" t="inlineStr">
        <is>
          <t>{'Cu', 'aust_temp', 'ausf_czas', 'Mn', 'Mo', 'aust_czas', 'Ni', 'grubosc', 'ausf_temp'}</t>
        </is>
      </c>
      <c r="E586" s="309" t="n">
        <v>17</v>
      </c>
      <c r="F586" s="309" t="inlineStr">
        <is>
          <t>['A5']</t>
        </is>
      </c>
      <c r="G586" s="309" t="inlineStr">
        <is>
          <t>[0.7308908083004734]</t>
        </is>
      </c>
      <c r="H586" s="309" t="inlineStr">
        <is>
          <t>[40.1, 157.0]</t>
        </is>
      </c>
    </row>
    <row r="587">
      <c r="A587" s="621" t="n">
        <v>585</v>
      </c>
      <c r="B587" s="309" t="inlineStr"/>
      <c r="C587" s="309" t="n">
        <v>78.58784959341182</v>
      </c>
      <c r="D587" s="309" t="inlineStr">
        <is>
          <t>{'Cu', 'aust_temp', 'ausf_czas', 'Mn', 'Mo', 'aust_czas', 'Ni', 'grubosc', 'ausf_temp'}</t>
        </is>
      </c>
      <c r="E587" s="309" t="n">
        <v>17</v>
      </c>
      <c r="F587" s="309" t="inlineStr">
        <is>
          <t>['A5']</t>
        </is>
      </c>
      <c r="G587" s="309" t="inlineStr">
        <is>
          <t>[0.7385589236361598]</t>
        </is>
      </c>
      <c r="H587" s="309" t="inlineStr">
        <is>
          <t>[40.1, 157.0]</t>
        </is>
      </c>
    </row>
    <row r="588">
      <c r="A588" s="621" t="n">
        <v>586</v>
      </c>
      <c r="B588" s="309" t="inlineStr"/>
      <c r="C588" s="309" t="n">
        <v>52.84883119460543</v>
      </c>
      <c r="D588" s="309" t="inlineStr">
        <is>
          <t>{'Cu', 'aust_temp', 'ausf_czas', 'Mn', 'Mo', 'aust_czas', 'Ni', 'grubosc', 'ausf_temp'}</t>
        </is>
      </c>
      <c r="E588" s="309" t="n">
        <v>17</v>
      </c>
      <c r="F588" s="309" t="inlineStr">
        <is>
          <t>['A5']</t>
        </is>
      </c>
      <c r="G588" s="309" t="inlineStr">
        <is>
          <t>[0.7385589236361596]</t>
        </is>
      </c>
      <c r="H588" s="309" t="inlineStr">
        <is>
          <t>[40.1, 157.0]</t>
        </is>
      </c>
    </row>
    <row r="589">
      <c r="A589" s="621" t="n">
        <v>587</v>
      </c>
      <c r="B589" s="309" t="inlineStr"/>
      <c r="C589" s="309" t="n">
        <v>59.76365231773789</v>
      </c>
      <c r="D589" s="309" t="inlineStr">
        <is>
          <t>{'Cu', 'aust_temp', 'ausf_czas', 'Mn', 'Mo', 'aust_czas', 'Ni', 'grubosc', 'ausf_temp'}</t>
        </is>
      </c>
      <c r="E589" s="309" t="n">
        <v>17</v>
      </c>
      <c r="F589" s="309" t="inlineStr">
        <is>
          <t>['A5']</t>
        </is>
      </c>
      <c r="G589" s="309" t="inlineStr">
        <is>
          <t>[0.7085655565746031]</t>
        </is>
      </c>
      <c r="H589" s="309" t="inlineStr">
        <is>
          <t>[40.1, 157.0]</t>
        </is>
      </c>
    </row>
    <row r="590">
      <c r="A590" s="621" t="n">
        <v>588</v>
      </c>
      <c r="B590" s="309" t="inlineStr"/>
      <c r="C590" s="309" t="inlineStr"/>
      <c r="D590" s="309" t="inlineStr"/>
      <c r="E590" s="309" t="inlineStr"/>
      <c r="F590" s="309" t="inlineStr"/>
      <c r="G590" s="309" t="inlineStr"/>
      <c r="H590" s="309" t="inlineStr"/>
    </row>
    <row r="591">
      <c r="A591" s="621" t="n">
        <v>589</v>
      </c>
      <c r="B591" s="309" t="inlineStr"/>
      <c r="C591" s="309" t="inlineStr"/>
      <c r="D591" s="309" t="inlineStr"/>
      <c r="E591" s="309" t="inlineStr"/>
      <c r="F591" s="309" t="inlineStr"/>
      <c r="G591" s="309" t="inlineStr"/>
      <c r="H591" s="309" t="inlineStr"/>
    </row>
    <row r="592">
      <c r="A592" s="621" t="n">
        <v>590</v>
      </c>
      <c r="B592" s="309" t="inlineStr"/>
      <c r="C592" s="309" t="inlineStr"/>
      <c r="D592" s="309" t="inlineStr"/>
      <c r="E592" s="309" t="inlineStr"/>
      <c r="F592" s="309" t="inlineStr"/>
      <c r="G592" s="309" t="inlineStr"/>
      <c r="H592" s="309" t="inlineStr"/>
    </row>
    <row r="593">
      <c r="A593" s="621" t="n">
        <v>591</v>
      </c>
      <c r="B593" s="309" t="inlineStr"/>
      <c r="C593" s="309" t="inlineStr"/>
      <c r="D593" s="309" t="inlineStr"/>
      <c r="E593" s="309" t="inlineStr"/>
      <c r="F593" s="309" t="inlineStr"/>
      <c r="G593" s="309" t="inlineStr"/>
      <c r="H593" s="309" t="inlineStr"/>
    </row>
    <row r="594">
      <c r="A594" s="621" t="n">
        <v>592</v>
      </c>
      <c r="B594" s="309" t="inlineStr"/>
      <c r="C594" s="309" t="inlineStr"/>
      <c r="D594" s="309" t="inlineStr"/>
      <c r="E594" s="309" t="inlineStr"/>
      <c r="F594" s="309" t="inlineStr"/>
      <c r="G594" s="309" t="inlineStr"/>
      <c r="H594" s="309" t="inlineStr"/>
    </row>
    <row r="595">
      <c r="A595" s="621" t="n">
        <v>593</v>
      </c>
      <c r="B595" s="309" t="inlineStr"/>
      <c r="C595" s="309" t="inlineStr"/>
      <c r="D595" s="309" t="inlineStr"/>
      <c r="E595" s="309" t="inlineStr"/>
      <c r="F595" s="309" t="inlineStr"/>
      <c r="G595" s="309" t="inlineStr"/>
      <c r="H595" s="309" t="inlineStr"/>
    </row>
    <row r="596">
      <c r="A596" s="621" t="n">
        <v>594</v>
      </c>
      <c r="B596" s="309" t="inlineStr"/>
      <c r="C596" s="309" t="inlineStr"/>
      <c r="D596" s="309" t="inlineStr"/>
      <c r="E596" s="309" t="inlineStr"/>
      <c r="F596" s="309" t="inlineStr"/>
      <c r="G596" s="309" t="inlineStr"/>
      <c r="H596" s="309" t="inlineStr"/>
    </row>
    <row r="597">
      <c r="A597" s="621" t="n">
        <v>595</v>
      </c>
      <c r="B597" s="309" t="inlineStr"/>
      <c r="C597" s="309" t="inlineStr"/>
      <c r="D597" s="309" t="inlineStr"/>
      <c r="E597" s="309" t="inlineStr"/>
      <c r="F597" s="309" t="inlineStr"/>
      <c r="G597" s="309" t="inlineStr"/>
      <c r="H597" s="309" t="inlineStr"/>
    </row>
    <row r="598">
      <c r="A598" s="621" t="n">
        <v>596</v>
      </c>
      <c r="B598" s="309" t="inlineStr"/>
      <c r="C598" s="309" t="inlineStr"/>
      <c r="D598" s="309" t="inlineStr"/>
      <c r="E598" s="309" t="inlineStr"/>
      <c r="F598" s="309" t="inlineStr"/>
      <c r="G598" s="309" t="inlineStr"/>
      <c r="H598" s="309" t="inlineStr"/>
    </row>
    <row r="599">
      <c r="A599" s="621" t="n">
        <v>597</v>
      </c>
      <c r="B599" s="309" t="inlineStr"/>
      <c r="C599" s="309" t="inlineStr"/>
      <c r="D599" s="309" t="inlineStr"/>
      <c r="E599" s="309" t="inlineStr"/>
      <c r="F599" s="309" t="inlineStr"/>
      <c r="G599" s="309" t="inlineStr"/>
      <c r="H599" s="309" t="inlineStr"/>
    </row>
    <row r="600">
      <c r="A600" s="621" t="n">
        <v>598</v>
      </c>
      <c r="B600" s="309" t="inlineStr"/>
      <c r="C600" s="309" t="inlineStr"/>
      <c r="D600" s="309" t="inlineStr"/>
      <c r="E600" s="309" t="inlineStr"/>
      <c r="F600" s="309" t="inlineStr"/>
      <c r="G600" s="309" t="inlineStr"/>
      <c r="H600" s="309" t="inlineStr"/>
    </row>
    <row r="601">
      <c r="A601" s="621" t="n">
        <v>599</v>
      </c>
      <c r="B601" s="309" t="inlineStr"/>
      <c r="C601" s="309" t="inlineStr"/>
      <c r="D601" s="309" t="inlineStr"/>
      <c r="E601" s="309" t="inlineStr"/>
      <c r="F601" s="309" t="inlineStr"/>
      <c r="G601" s="309" t="inlineStr"/>
      <c r="H601" s="309" t="inlineStr"/>
    </row>
    <row r="602">
      <c r="A602" s="621" t="n">
        <v>600</v>
      </c>
      <c r="B602" s="309" t="inlineStr"/>
      <c r="C602" s="309" t="inlineStr"/>
      <c r="D602" s="309" t="inlineStr"/>
      <c r="E602" s="309" t="inlineStr"/>
      <c r="F602" s="309" t="inlineStr"/>
      <c r="G602" s="309" t="inlineStr"/>
      <c r="H602" s="309" t="inlineStr"/>
    </row>
    <row r="603">
      <c r="A603" s="621" t="n">
        <v>601</v>
      </c>
      <c r="B603" s="309" t="inlineStr"/>
      <c r="C603" s="309" t="inlineStr"/>
      <c r="D603" s="309" t="inlineStr"/>
      <c r="E603" s="309" t="inlineStr"/>
      <c r="F603" s="309" t="inlineStr"/>
      <c r="G603" s="309" t="inlineStr"/>
      <c r="H603" s="309" t="inlineStr"/>
    </row>
    <row r="604">
      <c r="A604" s="621" t="n">
        <v>602</v>
      </c>
      <c r="B604" s="309" t="inlineStr"/>
      <c r="C604" s="309" t="inlineStr"/>
      <c r="D604" s="309" t="inlineStr"/>
      <c r="E604" s="309" t="inlineStr"/>
      <c r="F604" s="309" t="inlineStr"/>
      <c r="G604" s="309" t="inlineStr"/>
      <c r="H604" s="309" t="inlineStr"/>
    </row>
    <row r="605">
      <c r="A605" s="621" t="n">
        <v>603</v>
      </c>
      <c r="B605" s="309" t="inlineStr"/>
      <c r="C605" s="309" t="inlineStr"/>
      <c r="D605" s="309" t="inlineStr"/>
      <c r="E605" s="309" t="inlineStr"/>
      <c r="F605" s="309" t="inlineStr"/>
      <c r="G605" s="309" t="inlineStr"/>
      <c r="H605" s="309" t="inlineStr"/>
    </row>
    <row r="606">
      <c r="A606" s="621" t="n">
        <v>604</v>
      </c>
      <c r="B606" s="309" t="inlineStr"/>
      <c r="C606" s="309" t="inlineStr"/>
      <c r="D606" s="309" t="inlineStr"/>
      <c r="E606" s="309" t="inlineStr"/>
      <c r="F606" s="309" t="inlineStr"/>
      <c r="G606" s="309" t="inlineStr"/>
      <c r="H606" s="309" t="inlineStr"/>
    </row>
    <row r="607">
      <c r="A607" s="621" t="n">
        <v>605</v>
      </c>
      <c r="B607" s="309" t="inlineStr"/>
      <c r="C607" s="309" t="inlineStr"/>
      <c r="D607" s="309" t="inlineStr"/>
      <c r="E607" s="309" t="inlineStr"/>
      <c r="F607" s="309" t="inlineStr"/>
      <c r="G607" s="309" t="inlineStr"/>
      <c r="H607" s="309" t="inlineStr"/>
    </row>
    <row r="608">
      <c r="A608" s="621" t="n">
        <v>606</v>
      </c>
      <c r="B608" s="309" t="inlineStr"/>
      <c r="C608" s="309" t="inlineStr"/>
      <c r="D608" s="309" t="inlineStr"/>
      <c r="E608" s="309" t="inlineStr"/>
      <c r="F608" s="309" t="inlineStr"/>
      <c r="G608" s="309" t="inlineStr"/>
      <c r="H608" s="309" t="inlineStr"/>
    </row>
    <row r="609">
      <c r="A609" s="621" t="n">
        <v>607</v>
      </c>
      <c r="B609" s="309" t="inlineStr"/>
      <c r="C609" s="309" t="inlineStr"/>
      <c r="D609" s="309" t="inlineStr"/>
      <c r="E609" s="309" t="inlineStr"/>
      <c r="F609" s="309" t="inlineStr"/>
      <c r="G609" s="309" t="inlineStr"/>
      <c r="H609" s="309" t="inlineStr"/>
    </row>
    <row r="610">
      <c r="A610" s="621" t="n">
        <v>608</v>
      </c>
      <c r="B610" s="309" t="inlineStr"/>
      <c r="C610" s="309" t="inlineStr"/>
      <c r="D610" s="309" t="inlineStr"/>
      <c r="E610" s="309" t="inlineStr"/>
      <c r="F610" s="309" t="inlineStr"/>
      <c r="G610" s="309" t="inlineStr"/>
      <c r="H610" s="309" t="inlineStr"/>
    </row>
    <row r="611">
      <c r="A611" s="621" t="n">
        <v>609</v>
      </c>
      <c r="B611" s="309" t="inlineStr"/>
      <c r="C611" s="309" t="inlineStr"/>
      <c r="D611" s="309" t="inlineStr"/>
      <c r="E611" s="309" t="inlineStr"/>
      <c r="F611" s="309" t="inlineStr"/>
      <c r="G611" s="309" t="inlineStr"/>
      <c r="H611" s="309" t="inlineStr"/>
    </row>
    <row r="612">
      <c r="A612" s="621" t="n">
        <v>610</v>
      </c>
      <c r="B612" s="309" t="inlineStr"/>
      <c r="C612" s="309" t="inlineStr"/>
      <c r="D612" s="309" t="inlineStr"/>
      <c r="E612" s="309" t="inlineStr"/>
      <c r="F612" s="309" t="inlineStr"/>
      <c r="G612" s="309" t="inlineStr"/>
      <c r="H612" s="309" t="inlineStr"/>
    </row>
    <row r="613">
      <c r="A613" s="621" t="n">
        <v>611</v>
      </c>
      <c r="B613" s="309" t="inlineStr"/>
      <c r="C613" s="309" t="inlineStr"/>
      <c r="D613" s="309" t="inlineStr"/>
      <c r="E613" s="309" t="inlineStr"/>
      <c r="F613" s="309" t="inlineStr"/>
      <c r="G613" s="309" t="inlineStr"/>
      <c r="H613" s="309" t="inlineStr"/>
    </row>
    <row r="614">
      <c r="A614" s="621" t="n">
        <v>612</v>
      </c>
      <c r="B614" s="309" t="inlineStr"/>
      <c r="C614" s="309" t="inlineStr"/>
      <c r="D614" s="309" t="inlineStr"/>
      <c r="E614" s="309" t="inlineStr"/>
      <c r="F614" s="309" t="inlineStr"/>
      <c r="G614" s="309" t="inlineStr"/>
      <c r="H614" s="309" t="inlineStr"/>
    </row>
    <row r="615">
      <c r="A615" s="621" t="n">
        <v>613</v>
      </c>
      <c r="B615" s="309" t="inlineStr"/>
      <c r="C615" s="309" t="inlineStr"/>
      <c r="D615" s="309" t="inlineStr"/>
      <c r="E615" s="309" t="inlineStr"/>
      <c r="F615" s="309" t="inlineStr"/>
      <c r="G615" s="309" t="inlineStr"/>
      <c r="H615" s="309" t="inlineStr"/>
    </row>
    <row r="616">
      <c r="A616" s="621" t="n">
        <v>614</v>
      </c>
      <c r="B616" s="309" t="inlineStr"/>
      <c r="C616" s="309" t="inlineStr"/>
      <c r="D616" s="309" t="inlineStr"/>
      <c r="E616" s="309" t="inlineStr"/>
      <c r="F616" s="309" t="inlineStr"/>
      <c r="G616" s="309" t="inlineStr"/>
      <c r="H616" s="309" t="inlineStr"/>
    </row>
    <row r="617">
      <c r="A617" s="621" t="n">
        <v>615</v>
      </c>
      <c r="B617" s="309" t="inlineStr"/>
      <c r="C617" s="309" t="inlineStr"/>
      <c r="D617" s="309" t="inlineStr"/>
      <c r="E617" s="309" t="inlineStr"/>
      <c r="F617" s="309" t="inlineStr"/>
      <c r="G617" s="309" t="inlineStr"/>
      <c r="H617" s="309" t="inlineStr"/>
    </row>
    <row r="618">
      <c r="A618" s="621" t="n">
        <v>616</v>
      </c>
      <c r="B618" s="309" t="inlineStr"/>
      <c r="C618" s="309" t="inlineStr"/>
      <c r="D618" s="309" t="inlineStr"/>
      <c r="E618" s="309" t="inlineStr"/>
      <c r="F618" s="309" t="inlineStr"/>
      <c r="G618" s="309" t="inlineStr"/>
      <c r="H618" s="309" t="inlineStr"/>
    </row>
    <row r="619">
      <c r="A619" s="621" t="n">
        <v>617</v>
      </c>
      <c r="B619" s="309" t="inlineStr"/>
      <c r="C619" s="309" t="inlineStr"/>
      <c r="D619" s="309" t="inlineStr"/>
      <c r="E619" s="309" t="inlineStr"/>
      <c r="F619" s="309" t="inlineStr"/>
      <c r="G619" s="309" t="inlineStr"/>
      <c r="H619" s="309" t="inlineStr"/>
    </row>
    <row r="620">
      <c r="A620" s="621" t="n">
        <v>618</v>
      </c>
      <c r="B620" s="309" t="inlineStr"/>
      <c r="C620" s="309" t="inlineStr"/>
      <c r="D620" s="309" t="inlineStr"/>
      <c r="E620" s="309" t="inlineStr"/>
      <c r="F620" s="309" t="inlineStr"/>
      <c r="G620" s="309" t="inlineStr"/>
      <c r="H620" s="309" t="inlineStr"/>
    </row>
    <row r="621">
      <c r="A621" s="621" t="n">
        <v>619</v>
      </c>
      <c r="B621" s="309" t="inlineStr"/>
      <c r="C621" s="309" t="inlineStr"/>
      <c r="D621" s="309" t="inlineStr"/>
      <c r="E621" s="309" t="inlineStr"/>
      <c r="F621" s="309" t="inlineStr"/>
      <c r="G621" s="309" t="inlineStr"/>
      <c r="H621" s="309" t="inlineStr"/>
    </row>
    <row r="622">
      <c r="A622" s="621" t="n">
        <v>620</v>
      </c>
      <c r="B622" s="309" t="inlineStr"/>
      <c r="C622" s="309" t="inlineStr"/>
      <c r="D622" s="309" t="inlineStr"/>
      <c r="E622" s="309" t="inlineStr"/>
      <c r="F622" s="309" t="inlineStr"/>
      <c r="G622" s="309" t="inlineStr"/>
      <c r="H622" s="309" t="inlineStr"/>
    </row>
    <row r="623">
      <c r="A623" s="621" t="n">
        <v>621</v>
      </c>
      <c r="B623" s="309" t="inlineStr"/>
      <c r="C623" s="309" t="inlineStr"/>
      <c r="D623" s="309" t="inlineStr"/>
      <c r="E623" s="309" t="inlineStr"/>
      <c r="F623" s="309" t="inlineStr"/>
      <c r="G623" s="309" t="inlineStr"/>
      <c r="H623" s="309" t="inlineStr"/>
    </row>
    <row r="624">
      <c r="A624" s="621" t="n">
        <v>622</v>
      </c>
      <c r="B624" s="309" t="inlineStr"/>
      <c r="C624" s="309" t="inlineStr"/>
      <c r="D624" s="309" t="inlineStr"/>
      <c r="E624" s="309" t="inlineStr"/>
      <c r="F624" s="309" t="inlineStr"/>
      <c r="G624" s="309" t="inlineStr"/>
      <c r="H624" s="309" t="inlineStr"/>
    </row>
    <row r="625">
      <c r="A625" s="621" t="n">
        <v>623</v>
      </c>
      <c r="B625" s="309" t="inlineStr"/>
      <c r="C625" s="309" t="inlineStr"/>
      <c r="D625" s="309" t="inlineStr"/>
      <c r="E625" s="309" t="inlineStr"/>
      <c r="F625" s="309" t="inlineStr"/>
      <c r="G625" s="309" t="inlineStr"/>
      <c r="H625" s="309" t="inlineStr"/>
    </row>
    <row r="626">
      <c r="A626" s="621" t="n">
        <v>624</v>
      </c>
      <c r="B626" s="309" t="inlineStr"/>
      <c r="C626" s="309" t="inlineStr"/>
      <c r="D626" s="309" t="inlineStr"/>
      <c r="E626" s="309" t="inlineStr"/>
      <c r="F626" s="309" t="inlineStr"/>
      <c r="G626" s="309" t="inlineStr"/>
      <c r="H626" s="309" t="inlineStr"/>
    </row>
    <row r="627">
      <c r="A627" s="621" t="n">
        <v>625</v>
      </c>
      <c r="B627" s="309" t="inlineStr"/>
      <c r="C627" s="309" t="inlineStr"/>
      <c r="D627" s="309" t="inlineStr"/>
      <c r="E627" s="309" t="inlineStr"/>
      <c r="F627" s="309" t="inlineStr"/>
      <c r="G627" s="309" t="inlineStr"/>
      <c r="H627" s="309" t="inlineStr"/>
    </row>
    <row r="628">
      <c r="A628" s="621" t="n">
        <v>626</v>
      </c>
      <c r="B628" s="309" t="inlineStr"/>
      <c r="C628" s="309" t="inlineStr"/>
      <c r="D628" s="309" t="inlineStr"/>
      <c r="E628" s="309" t="inlineStr"/>
      <c r="F628" s="309" t="inlineStr"/>
      <c r="G628" s="309" t="inlineStr"/>
      <c r="H628" s="309" t="inlineStr"/>
    </row>
    <row r="629">
      <c r="A629" s="621" t="n">
        <v>627</v>
      </c>
      <c r="B629" s="309" t="inlineStr"/>
      <c r="C629" s="309" t="inlineStr"/>
      <c r="D629" s="309" t="inlineStr"/>
      <c r="E629" s="309" t="inlineStr"/>
      <c r="F629" s="309" t="inlineStr"/>
      <c r="G629" s="309" t="inlineStr"/>
      <c r="H629" s="309" t="inlineStr"/>
    </row>
    <row r="630">
      <c r="A630" s="621" t="n">
        <v>628</v>
      </c>
      <c r="B630" s="309" t="n">
        <v>11.30422248956438</v>
      </c>
      <c r="C630" s="309" t="n">
        <v>11.30422248956438</v>
      </c>
      <c r="D630" s="309" t="inlineStr"/>
      <c r="E630" s="309" t="inlineStr"/>
      <c r="F630" s="309" t="inlineStr"/>
      <c r="G630" s="309" t="inlineStr"/>
      <c r="H630" s="309" t="inlineStr"/>
    </row>
    <row r="631">
      <c r="A631" s="621" t="n">
        <v>629</v>
      </c>
      <c r="B631" s="309" t="n">
        <v>7.338135894699462</v>
      </c>
      <c r="C631" s="309" t="n">
        <v>7.338135894699462</v>
      </c>
      <c r="D631" s="309" t="inlineStr"/>
      <c r="E631" s="309" t="inlineStr"/>
      <c r="F631" s="309" t="inlineStr"/>
      <c r="G631" s="309" t="inlineStr"/>
      <c r="H631" s="309" t="inlineStr"/>
    </row>
    <row r="632">
      <c r="A632" s="621" t="n">
        <v>630</v>
      </c>
      <c r="B632" s="309" t="inlineStr"/>
      <c r="C632" s="309" t="inlineStr"/>
      <c r="D632" s="309" t="inlineStr"/>
      <c r="E632" s="309" t="inlineStr"/>
      <c r="F632" s="309" t="inlineStr"/>
      <c r="G632" s="309" t="inlineStr"/>
      <c r="H632" s="309" t="inlineStr"/>
    </row>
    <row r="633">
      <c r="A633" s="621" t="n">
        <v>631</v>
      </c>
      <c r="B633" s="309" t="inlineStr"/>
      <c r="C633" s="309" t="inlineStr"/>
      <c r="D633" s="309" t="inlineStr"/>
      <c r="E633" s="309" t="inlineStr"/>
      <c r="F633" s="309" t="inlineStr"/>
      <c r="G633" s="309" t="inlineStr"/>
      <c r="H633" s="309" t="inlineStr"/>
    </row>
    <row r="634">
      <c r="A634" s="621" t="n">
        <v>632</v>
      </c>
      <c r="B634" s="309" t="inlineStr"/>
      <c r="C634" s="309" t="inlineStr"/>
      <c r="D634" s="309" t="inlineStr"/>
      <c r="E634" s="309" t="inlineStr"/>
      <c r="F634" s="309" t="inlineStr"/>
      <c r="G634" s="309" t="inlineStr"/>
      <c r="H634" s="309" t="inlineStr"/>
    </row>
    <row r="635">
      <c r="A635" s="621" t="n">
        <v>633</v>
      </c>
      <c r="B635" s="309" t="inlineStr"/>
      <c r="C635" s="309" t="n">
        <v>28.95650166188062</v>
      </c>
      <c r="D635" s="309" t="inlineStr">
        <is>
          <t>{'Cu', 'ausf_czas', 'Mn', 'Mo', 'aust_czas', 'Ni', 'grubosc', 'ausf_temp'}</t>
        </is>
      </c>
      <c r="E635" s="309" t="n">
        <v>16</v>
      </c>
      <c r="F635" s="309" t="inlineStr">
        <is>
          <t>['HB', 'Rm']</t>
        </is>
      </c>
      <c r="G635" s="309" t="inlineStr">
        <is>
          <t>[-0.8085281476209072, -0.721404085963395]</t>
        </is>
      </c>
      <c r="H635" s="309" t="inlineStr">
        <is>
          <t>[4.4, 133.8]</t>
        </is>
      </c>
    </row>
    <row r="636">
      <c r="A636" s="621" t="n">
        <v>634</v>
      </c>
      <c r="B636" s="309" t="inlineStr"/>
      <c r="C636" s="309" t="n">
        <v>31.14858423717379</v>
      </c>
      <c r="D636" s="309" t="inlineStr">
        <is>
          <t>{'Cu', 'ausf_czas', 'Mn', 'Mo', 'aust_czas', 'Ni', 'grubosc', 'ausf_temp'}</t>
        </is>
      </c>
      <c r="E636" s="309" t="n">
        <v>16</v>
      </c>
      <c r="F636" s="309" t="inlineStr">
        <is>
          <t>['HB', 'Rm']</t>
        </is>
      </c>
      <c r="G636" s="309" t="inlineStr">
        <is>
          <t>[-0.808528147620907, -0.7214040859633947]</t>
        </is>
      </c>
      <c r="H636" s="309" t="inlineStr">
        <is>
          <t>[4.4, 133.8]</t>
        </is>
      </c>
    </row>
    <row r="637">
      <c r="A637" s="621" t="n">
        <v>635</v>
      </c>
      <c r="B637" s="309" t="n">
        <v>39.09473579587149</v>
      </c>
      <c r="C637" s="309" t="n">
        <v>39.09473579587149</v>
      </c>
      <c r="D637" s="309" t="inlineStr"/>
      <c r="E637" s="309" t="inlineStr"/>
      <c r="F637" s="309" t="inlineStr"/>
      <c r="G637" s="309" t="inlineStr"/>
      <c r="H637" s="309" t="inlineStr"/>
    </row>
    <row r="638">
      <c r="A638" s="621" t="n">
        <v>636</v>
      </c>
      <c r="B638" s="309" t="n">
        <v>44.78597155555209</v>
      </c>
      <c r="C638" s="309" t="n">
        <v>44.78597155555209</v>
      </c>
      <c r="D638" s="309" t="inlineStr"/>
      <c r="E638" s="309" t="inlineStr"/>
      <c r="F638" s="309" t="inlineStr"/>
      <c r="G638" s="309" t="inlineStr"/>
      <c r="H638" s="309" t="inlineStr"/>
    </row>
    <row r="639">
      <c r="A639" s="621" t="n">
        <v>637</v>
      </c>
      <c r="B639" s="309" t="n">
        <v>51.77507938459871</v>
      </c>
      <c r="C639" s="309" t="n">
        <v>51.77507938459871</v>
      </c>
      <c r="D639" s="309" t="inlineStr"/>
      <c r="E639" s="309" t="inlineStr"/>
      <c r="F639" s="309" t="inlineStr"/>
      <c r="G639" s="309" t="inlineStr"/>
      <c r="H639" s="309" t="inlineStr"/>
    </row>
    <row r="640">
      <c r="A640" s="621" t="n">
        <v>638</v>
      </c>
      <c r="B640" s="309" t="inlineStr"/>
      <c r="C640" s="309" t="n">
        <v>63.37815796958472</v>
      </c>
      <c r="D640" s="309" t="inlineStr">
        <is>
          <t>{'Cu', 'ausf_czas', 'Mn', 'Mo', 'aust_czas', 'Ni', 'grubosc', 'ausf_temp'}</t>
        </is>
      </c>
      <c r="E640" s="309" t="n">
        <v>18</v>
      </c>
      <c r="F640" s="309" t="inlineStr">
        <is>
          <t>['HB', 'Rm']</t>
        </is>
      </c>
      <c r="G640" s="309" t="inlineStr">
        <is>
          <t>[-0.7326824384378158, -0.8187177310182755]</t>
        </is>
      </c>
      <c r="H640" s="309" t="inlineStr">
        <is>
          <t>[12.9, 207.9]</t>
        </is>
      </c>
    </row>
    <row r="641">
      <c r="A641" s="621" t="n">
        <v>639</v>
      </c>
      <c r="B641" s="309" t="inlineStr"/>
      <c r="C641" s="309" t="n">
        <v>62.308298271355</v>
      </c>
      <c r="D641" s="309" t="inlineStr">
        <is>
          <t>{'Cu', 'ausf_czas', 'Mn', 'Mo', 'aust_czas', 'Ni', 'grubosc', 'ausf_temp'}</t>
        </is>
      </c>
      <c r="E641" s="309" t="n">
        <v>18</v>
      </c>
      <c r="F641" s="309" t="inlineStr">
        <is>
          <t>['HB', 'Rm']</t>
        </is>
      </c>
      <c r="G641" s="309" t="inlineStr">
        <is>
          <t>[-0.7531834300449975, -0.829971279229687]</t>
        </is>
      </c>
      <c r="H641" s="309" t="inlineStr">
        <is>
          <t>[16.4, 207.9]</t>
        </is>
      </c>
    </row>
    <row r="642">
      <c r="A642" s="621" t="n">
        <v>640</v>
      </c>
      <c r="B642" s="309" t="inlineStr"/>
      <c r="C642" s="309" t="n">
        <v>39.56863565542608</v>
      </c>
      <c r="D642" s="309" t="inlineStr">
        <is>
          <t>{'Cu', 'ausf_czas', 'Mn', 'Mo', 'aust_czas', 'Ni', 'grubosc', 'ausf_temp'}</t>
        </is>
      </c>
      <c r="E642" s="309" t="n">
        <v>17</v>
      </c>
      <c r="F642" s="309" t="inlineStr">
        <is>
          <t>['HB', 'Rm']</t>
        </is>
      </c>
      <c r="G642" s="309" t="inlineStr">
        <is>
          <t>[-0.7006236756110551, -0.7882497619074872]</t>
        </is>
      </c>
      <c r="H642" s="309" t="inlineStr">
        <is>
          <t>[16.4, 207.9]</t>
        </is>
      </c>
    </row>
    <row r="643">
      <c r="A643" s="621" t="n">
        <v>641</v>
      </c>
      <c r="B643" s="309" t="n">
        <v>133.6536023268067</v>
      </c>
      <c r="C643" s="309" t="n">
        <v>133.6536023268067</v>
      </c>
      <c r="D643" s="309" t="inlineStr"/>
      <c r="E643" s="309" t="inlineStr"/>
      <c r="F643" s="309" t="inlineStr"/>
      <c r="G643" s="309" t="inlineStr"/>
      <c r="H643" s="309" t="inlineStr"/>
    </row>
    <row r="644">
      <c r="A644" s="621" t="n">
        <v>642</v>
      </c>
      <c r="B644" s="309" t="n">
        <v>140.3796829912367</v>
      </c>
      <c r="C644" s="309" t="n">
        <v>140.3796829912367</v>
      </c>
      <c r="D644" s="309" t="inlineStr"/>
      <c r="E644" s="309" t="inlineStr"/>
      <c r="F644" s="309" t="inlineStr"/>
      <c r="G644" s="309" t="inlineStr"/>
      <c r="H644" s="309" t="inlineStr"/>
    </row>
    <row r="645">
      <c r="A645" s="621" t="n">
        <v>643</v>
      </c>
      <c r="B645" s="309" t="n">
        <v>139.6204723591363</v>
      </c>
      <c r="C645" s="309" t="n">
        <v>139.6204723591363</v>
      </c>
      <c r="D645" s="309" t="inlineStr"/>
      <c r="E645" s="309" t="inlineStr"/>
      <c r="F645" s="309" t="inlineStr"/>
      <c r="G645" s="309" t="inlineStr"/>
      <c r="H645" s="309" t="inlineStr"/>
    </row>
    <row r="646">
      <c r="A646" s="621" t="n">
        <v>644</v>
      </c>
      <c r="B646" s="309" t="n">
        <v>152.2891983252835</v>
      </c>
      <c r="C646" s="309" t="n">
        <v>152.2891983252835</v>
      </c>
      <c r="D646" s="309" t="inlineStr"/>
      <c r="E646" s="309" t="inlineStr"/>
      <c r="F646" s="309" t="inlineStr"/>
      <c r="G646" s="309" t="inlineStr"/>
      <c r="H646" s="309" t="inlineStr"/>
    </row>
    <row r="647">
      <c r="A647" s="621" t="n">
        <v>645</v>
      </c>
      <c r="B647" s="309" t="n">
        <v>151.2462492133956</v>
      </c>
      <c r="C647" s="309" t="n">
        <v>151.2462492133956</v>
      </c>
      <c r="D647" s="309" t="inlineStr"/>
      <c r="E647" s="309" t="inlineStr"/>
      <c r="F647" s="309" t="inlineStr"/>
      <c r="G647" s="309" t="inlineStr"/>
      <c r="H647" s="309" t="inlineStr"/>
    </row>
    <row r="648">
      <c r="A648" s="621" t="n">
        <v>646</v>
      </c>
      <c r="B648" s="309" t="n">
        <v>142.4741924192481</v>
      </c>
      <c r="C648" s="309" t="n">
        <v>142.4741924192481</v>
      </c>
      <c r="D648" s="309" t="inlineStr"/>
      <c r="E648" s="309" t="inlineStr"/>
      <c r="F648" s="309" t="inlineStr"/>
      <c r="G648" s="309" t="inlineStr"/>
      <c r="H648" s="309" t="inlineStr"/>
    </row>
    <row r="649">
      <c r="A649" s="621" t="n">
        <v>647</v>
      </c>
      <c r="B649" s="309" t="n">
        <v>137.352268907563</v>
      </c>
      <c r="C649" s="309" t="n">
        <v>137.352268907563</v>
      </c>
      <c r="D649" s="309" t="inlineStr"/>
      <c r="E649" s="309" t="inlineStr"/>
      <c r="F649" s="309" t="inlineStr"/>
      <c r="G649" s="309" t="inlineStr"/>
      <c r="H649" s="309" t="inlineStr"/>
    </row>
    <row r="650">
      <c r="A650" s="621" t="n">
        <v>648</v>
      </c>
      <c r="B650" s="309" t="inlineStr"/>
      <c r="C650" s="309" t="n">
        <v>125.5255671583004</v>
      </c>
      <c r="D650" s="309" t="inlineStr">
        <is>
          <t>{'Cu', 'ausf_czas', 'Mn', 'Mo', 'aust_czas', 'Ni', 'grubosc', 'ausf_temp'}</t>
        </is>
      </c>
      <c r="E650" s="309" t="n">
        <v>18</v>
      </c>
      <c r="F650" s="309" t="inlineStr">
        <is>
          <t>['aust_temp']</t>
        </is>
      </c>
      <c r="G650" s="309" t="inlineStr">
        <is>
          <t>[-0.7307806458234689]</t>
        </is>
      </c>
      <c r="H650" s="309" t="inlineStr">
        <is>
          <t>[36.4, 207.9]</t>
        </is>
      </c>
    </row>
    <row r="651">
      <c r="A651" s="621" t="n">
        <v>649</v>
      </c>
      <c r="B651" s="309" t="n">
        <v>62.85916805750705</v>
      </c>
      <c r="C651" s="309" t="n">
        <v>62.85916805750705</v>
      </c>
      <c r="D651" s="309" t="inlineStr"/>
      <c r="E651" s="309" t="inlineStr"/>
      <c r="F651" s="309" t="inlineStr"/>
      <c r="G651" s="309" t="inlineStr"/>
      <c r="H651" s="309" t="inlineStr"/>
    </row>
    <row r="652">
      <c r="A652" s="621" t="n">
        <v>650</v>
      </c>
      <c r="B652" s="309" t="inlineStr"/>
      <c r="C652" s="309" t="n">
        <v>42.24255931446771</v>
      </c>
      <c r="D652" s="309" t="inlineStr">
        <is>
          <t>{'Cu', 'ausf_czas', 'Mn', 'Mo', 'aust_czas', 'Ni', 'grubosc', 'ausf_temp'}</t>
        </is>
      </c>
      <c r="E652" s="309" t="n">
        <v>16</v>
      </c>
      <c r="F652" s="309" t="inlineStr">
        <is>
          <t>['HB', 'Rm']</t>
        </is>
      </c>
      <c r="G652" s="309" t="inlineStr">
        <is>
          <t>[-0.8085281476209072, -0.721404085963395]</t>
        </is>
      </c>
      <c r="H652" s="309" t="inlineStr">
        <is>
          <t>[4.4, 133.8]</t>
        </is>
      </c>
    </row>
    <row r="653">
      <c r="A653" s="621" t="n">
        <v>651</v>
      </c>
      <c r="B653" s="309" t="inlineStr"/>
      <c r="C653" s="309" t="n">
        <v>45.93667793842229</v>
      </c>
      <c r="D653" s="309" t="inlineStr">
        <is>
          <t>{'Cu', 'ausf_czas', 'Mn', 'Mo', 'aust_czas', 'Ni', 'grubosc', 'ausf_temp'}</t>
        </is>
      </c>
      <c r="E653" s="309" t="n">
        <v>16</v>
      </c>
      <c r="F653" s="309" t="inlineStr">
        <is>
          <t>['HB', 'Rm']</t>
        </is>
      </c>
      <c r="G653" s="309" t="inlineStr">
        <is>
          <t>[-0.808528147620907, -0.7214040859633947]</t>
        </is>
      </c>
      <c r="H653" s="309" t="inlineStr">
        <is>
          <t>[4.4, 133.8]</t>
        </is>
      </c>
    </row>
    <row r="654">
      <c r="A654" s="621" t="n">
        <v>652</v>
      </c>
      <c r="B654" s="309" t="n">
        <v>51.62498851978432</v>
      </c>
      <c r="C654" s="309" t="n">
        <v>51.62498851978432</v>
      </c>
      <c r="D654" s="309" t="inlineStr"/>
      <c r="E654" s="309" t="inlineStr"/>
      <c r="F654" s="309" t="inlineStr"/>
      <c r="G654" s="309" t="inlineStr"/>
      <c r="H654" s="309" t="inlineStr"/>
    </row>
    <row r="655">
      <c r="A655" s="621" t="n">
        <v>653</v>
      </c>
      <c r="B655" s="309" t="n">
        <v>53.56836896716217</v>
      </c>
      <c r="C655" s="309" t="n">
        <v>53.56836896716217</v>
      </c>
      <c r="D655" s="309" t="inlineStr"/>
      <c r="E655" s="309" t="inlineStr"/>
      <c r="F655" s="309" t="inlineStr"/>
      <c r="G655" s="309" t="inlineStr"/>
      <c r="H655" s="309" t="inlineStr"/>
    </row>
    <row r="656">
      <c r="A656" s="621" t="n">
        <v>654</v>
      </c>
      <c r="B656" s="309" t="n">
        <v>52.97039690668811</v>
      </c>
      <c r="C656" s="309" t="n">
        <v>52.97039690668811</v>
      </c>
      <c r="D656" s="309" t="inlineStr"/>
      <c r="E656" s="309" t="inlineStr"/>
      <c r="F656" s="309" t="inlineStr"/>
      <c r="G656" s="309" t="inlineStr"/>
      <c r="H656" s="309" t="inlineStr"/>
    </row>
    <row r="657">
      <c r="A657" s="621" t="n">
        <v>655</v>
      </c>
      <c r="B657" s="309" t="inlineStr"/>
      <c r="C657" s="309" t="n">
        <v>56.43269625697201</v>
      </c>
      <c r="D657" s="309" t="inlineStr">
        <is>
          <t>{'Cu', 'ausf_czas', 'Mn', 'Mo', 'aust_czas', 'Ni', 'grubosc', 'ausf_temp'}</t>
        </is>
      </c>
      <c r="E657" s="309" t="n">
        <v>18</v>
      </c>
      <c r="F657" s="309" t="inlineStr">
        <is>
          <t>['HB', 'Rm']</t>
        </is>
      </c>
      <c r="G657" s="309" t="inlineStr">
        <is>
          <t>[-0.7326824384378158, -0.8187177310182755]</t>
        </is>
      </c>
      <c r="H657" s="309" t="inlineStr">
        <is>
          <t>[12.9, 207.9]</t>
        </is>
      </c>
    </row>
    <row r="658">
      <c r="A658" s="621" t="n">
        <v>656</v>
      </c>
      <c r="B658" s="309" t="inlineStr"/>
      <c r="C658" s="309" t="n">
        <v>52.52323595028031</v>
      </c>
      <c r="D658" s="309" t="inlineStr">
        <is>
          <t>{'Cu', 'ausf_czas', 'Mn', 'Mo', 'aust_czas', 'Ni', 'grubosc', 'ausf_temp'}</t>
        </is>
      </c>
      <c r="E658" s="309" t="n">
        <v>18</v>
      </c>
      <c r="F658" s="309" t="inlineStr">
        <is>
          <t>['HB', 'Rm']</t>
        </is>
      </c>
      <c r="G658" s="309" t="inlineStr">
        <is>
          <t>[-0.7531834300449975, -0.829971279229687]</t>
        </is>
      </c>
      <c r="H658" s="309" t="inlineStr">
        <is>
          <t>[16.4, 207.9]</t>
        </is>
      </c>
    </row>
    <row r="659">
      <c r="A659" s="621" t="n">
        <v>657</v>
      </c>
      <c r="B659" s="309" t="n">
        <v>63.96116678866632</v>
      </c>
      <c r="C659" s="309" t="n">
        <v>63.96116678866632</v>
      </c>
      <c r="D659" s="309" t="inlineStr"/>
      <c r="E659" s="309" t="inlineStr"/>
      <c r="F659" s="309" t="inlineStr"/>
      <c r="G659" s="309" t="inlineStr"/>
      <c r="H659" s="309" t="inlineStr"/>
    </row>
    <row r="660">
      <c r="A660" s="621" t="n">
        <v>658</v>
      </c>
      <c r="B660" s="309" t="n">
        <v>74.53135441566417</v>
      </c>
      <c r="C660" s="309" t="n">
        <v>74.53135441566417</v>
      </c>
      <c r="D660" s="309" t="inlineStr"/>
      <c r="E660" s="309" t="inlineStr"/>
      <c r="F660" s="309" t="inlineStr"/>
      <c r="G660" s="309" t="inlineStr"/>
      <c r="H660" s="309" t="inlineStr"/>
    </row>
    <row r="661">
      <c r="A661" s="621" t="n">
        <v>659</v>
      </c>
      <c r="B661" s="309" t="n">
        <v>77.3099623284063</v>
      </c>
      <c r="C661" s="309" t="n">
        <v>77.3099623284063</v>
      </c>
      <c r="D661" s="309" t="inlineStr"/>
      <c r="E661" s="309" t="inlineStr"/>
      <c r="F661" s="309" t="inlineStr"/>
      <c r="G661" s="309" t="inlineStr"/>
      <c r="H661" s="309" t="inlineStr"/>
    </row>
    <row r="662">
      <c r="A662" s="621" t="n">
        <v>660</v>
      </c>
      <c r="B662" s="309" t="n">
        <v>92.06265097495964</v>
      </c>
      <c r="C662" s="309" t="n">
        <v>92.06265097495964</v>
      </c>
      <c r="D662" s="309" t="inlineStr"/>
      <c r="E662" s="309" t="inlineStr"/>
      <c r="F662" s="309" t="inlineStr"/>
      <c r="G662" s="309" t="inlineStr"/>
      <c r="H662" s="309" t="inlineStr"/>
    </row>
    <row r="663">
      <c r="A663" s="621" t="n">
        <v>661</v>
      </c>
      <c r="B663" s="309" t="n">
        <v>89.27745029086577</v>
      </c>
      <c r="C663" s="309" t="n">
        <v>89.27745029086577</v>
      </c>
      <c r="D663" s="309" t="inlineStr"/>
      <c r="E663" s="309" t="inlineStr"/>
      <c r="F663" s="309" t="inlineStr"/>
      <c r="G663" s="309" t="inlineStr"/>
      <c r="H663" s="309" t="inlineStr"/>
    </row>
    <row r="664">
      <c r="A664" s="621" t="n">
        <v>662</v>
      </c>
      <c r="B664" s="309" t="n">
        <v>90.00043413997605</v>
      </c>
      <c r="C664" s="309" t="n">
        <v>90.00043413997605</v>
      </c>
      <c r="D664" s="309" t="inlineStr"/>
      <c r="E664" s="309" t="inlineStr"/>
      <c r="F664" s="309" t="inlineStr"/>
      <c r="G664" s="309" t="inlineStr"/>
      <c r="H664" s="309" t="inlineStr"/>
    </row>
    <row r="665">
      <c r="A665" s="621" t="n">
        <v>663</v>
      </c>
      <c r="B665" s="309" t="n">
        <v>92.69943725958342</v>
      </c>
      <c r="C665" s="309" t="n">
        <v>92.69943725958342</v>
      </c>
      <c r="D665" s="309" t="inlineStr"/>
      <c r="E665" s="309" t="inlineStr"/>
      <c r="F665" s="309" t="inlineStr"/>
      <c r="G665" s="309" t="inlineStr"/>
      <c r="H665" s="309" t="inlineStr"/>
    </row>
    <row r="666">
      <c r="A666" s="621" t="n">
        <v>664</v>
      </c>
      <c r="B666" s="309" t="inlineStr"/>
      <c r="C666" s="309" t="n">
        <v>84.90382663030721</v>
      </c>
      <c r="D666" s="309" t="inlineStr">
        <is>
          <t>{'Cu', 'ausf_czas', 'Mn', 'Mo', 'aust_czas', 'Ni', 'grubosc', 'ausf_temp'}</t>
        </is>
      </c>
      <c r="E666" s="309" t="n">
        <v>18</v>
      </c>
      <c r="F666" s="309" t="inlineStr">
        <is>
          <t>['aust_temp']</t>
        </is>
      </c>
      <c r="G666" s="309" t="inlineStr">
        <is>
          <t>[-0.7307806458234689]</t>
        </is>
      </c>
      <c r="H666" s="309" t="inlineStr">
        <is>
          <t>[36.4, 207.9]</t>
        </is>
      </c>
    </row>
    <row r="667">
      <c r="A667" s="621" t="n">
        <v>665</v>
      </c>
      <c r="B667" s="309" t="n">
        <v>84.75817596783084</v>
      </c>
      <c r="C667" s="309" t="n">
        <v>84.75817596783084</v>
      </c>
      <c r="D667" s="309" t="inlineStr"/>
      <c r="E667" s="309" t="inlineStr"/>
      <c r="F667" s="309" t="inlineStr"/>
      <c r="G667" s="309" t="inlineStr"/>
      <c r="H667" s="309" t="inlineStr"/>
    </row>
    <row r="668">
      <c r="A668" s="621" t="n">
        <v>666</v>
      </c>
      <c r="B668" s="309" t="inlineStr"/>
      <c r="C668" s="309" t="inlineStr"/>
      <c r="D668" s="309" t="inlineStr"/>
      <c r="E668" s="309" t="inlineStr"/>
      <c r="F668" s="309" t="inlineStr"/>
      <c r="G668" s="309" t="inlineStr"/>
      <c r="H668" s="309" t="inlineStr"/>
    </row>
    <row r="669">
      <c r="A669" s="621" t="n">
        <v>667</v>
      </c>
      <c r="B669" s="309" t="inlineStr"/>
      <c r="C669" s="309" t="inlineStr"/>
      <c r="D669" s="309" t="inlineStr"/>
      <c r="E669" s="309" t="inlineStr"/>
      <c r="F669" s="309" t="inlineStr"/>
      <c r="G669" s="309" t="inlineStr"/>
      <c r="H669" s="309" t="inlineStr"/>
    </row>
    <row r="670">
      <c r="A670" s="621" t="n">
        <v>668</v>
      </c>
      <c r="B670" s="309" t="inlineStr"/>
      <c r="C670" s="309" t="inlineStr"/>
      <c r="D670" s="309" t="inlineStr"/>
      <c r="E670" s="309" t="inlineStr"/>
      <c r="F670" s="309" t="inlineStr"/>
      <c r="G670" s="309" t="inlineStr"/>
      <c r="H670" s="309" t="inlineStr"/>
    </row>
    <row r="671">
      <c r="A671" s="621" t="n">
        <v>669</v>
      </c>
      <c r="B671" s="309" t="n">
        <v>100.5</v>
      </c>
      <c r="C671" s="309" t="n">
        <v>100.5</v>
      </c>
      <c r="D671" s="309" t="inlineStr"/>
      <c r="E671" s="309" t="inlineStr"/>
      <c r="F671" s="309" t="inlineStr"/>
      <c r="G671" s="309" t="inlineStr"/>
      <c r="H671" s="309" t="inlineStr"/>
    </row>
    <row r="672">
      <c r="A672" s="621" t="n">
        <v>670</v>
      </c>
      <c r="B672" s="309" t="n">
        <v>163.5</v>
      </c>
      <c r="C672" s="309" t="n">
        <v>163.5</v>
      </c>
      <c r="D672" s="309" t="inlineStr"/>
      <c r="E672" s="309" t="inlineStr"/>
      <c r="F672" s="309" t="inlineStr"/>
      <c r="G672" s="309" t="inlineStr"/>
      <c r="H672" s="309" t="inlineStr"/>
    </row>
    <row r="673">
      <c r="A673" s="621" t="n">
        <v>671</v>
      </c>
      <c r="B673" s="309" t="n">
        <v>170.5</v>
      </c>
      <c r="C673" s="309" t="n">
        <v>170.5</v>
      </c>
      <c r="D673" s="309" t="inlineStr"/>
      <c r="E673" s="309" t="inlineStr"/>
      <c r="F673" s="309" t="inlineStr"/>
      <c r="G673" s="309" t="inlineStr"/>
      <c r="H673" s="309" t="inlineStr"/>
    </row>
    <row r="674">
      <c r="A674" s="621" t="n">
        <v>672</v>
      </c>
      <c r="B674" s="309" t="n">
        <v>126</v>
      </c>
      <c r="C674" s="309" t="n">
        <v>126</v>
      </c>
      <c r="D674" s="309" t="inlineStr"/>
      <c r="E674" s="309" t="inlineStr"/>
      <c r="F674" s="309" t="inlineStr"/>
      <c r="G674" s="309" t="inlineStr"/>
      <c r="H674" s="309" t="inlineStr"/>
    </row>
    <row r="675">
      <c r="A675" s="621" t="n">
        <v>673</v>
      </c>
      <c r="B675" s="309" t="n">
        <v>94.5</v>
      </c>
      <c r="C675" s="309" t="n">
        <v>94.5</v>
      </c>
      <c r="D675" s="309" t="inlineStr"/>
      <c r="E675" s="309" t="inlineStr"/>
      <c r="F675" s="309" t="inlineStr"/>
      <c r="G675" s="309" t="inlineStr"/>
      <c r="H675" s="309" t="inlineStr"/>
    </row>
    <row r="676">
      <c r="A676" s="621" t="n">
        <v>674</v>
      </c>
      <c r="B676" s="309" t="n">
        <v>126</v>
      </c>
      <c r="C676" s="309" t="n">
        <v>126</v>
      </c>
      <c r="D676" s="309" t="inlineStr"/>
      <c r="E676" s="309" t="inlineStr"/>
      <c r="F676" s="309" t="inlineStr"/>
      <c r="G676" s="309" t="inlineStr"/>
      <c r="H676" s="309" t="inlineStr"/>
    </row>
    <row r="677">
      <c r="A677" s="621" t="n">
        <v>675</v>
      </c>
      <c r="B677" s="309" t="n">
        <v>109.5</v>
      </c>
      <c r="C677" s="309" t="n">
        <v>109.5</v>
      </c>
      <c r="D677" s="309" t="inlineStr"/>
      <c r="E677" s="309" t="inlineStr"/>
      <c r="F677" s="309" t="inlineStr"/>
      <c r="G677" s="309" t="inlineStr"/>
      <c r="H677" s="309" t="inlineStr"/>
    </row>
    <row r="678">
      <c r="A678" s="621" t="n">
        <v>676</v>
      </c>
      <c r="B678" s="309" t="n">
        <v>60</v>
      </c>
      <c r="C678" s="309" t="n">
        <v>60</v>
      </c>
      <c r="D678" s="309" t="inlineStr"/>
      <c r="E678" s="309" t="inlineStr"/>
      <c r="F678" s="309" t="inlineStr"/>
      <c r="G678" s="309" t="inlineStr"/>
      <c r="H678" s="309" t="inlineStr"/>
    </row>
    <row r="679">
      <c r="A679" s="621" t="n">
        <v>677</v>
      </c>
      <c r="B679" s="309" t="n">
        <v>103</v>
      </c>
      <c r="C679" s="309" t="n">
        <v>103</v>
      </c>
      <c r="D679" s="309" t="inlineStr"/>
      <c r="E679" s="309" t="inlineStr"/>
      <c r="F679" s="309" t="inlineStr"/>
      <c r="G679" s="309" t="inlineStr"/>
      <c r="H679" s="309" t="inlineStr"/>
    </row>
    <row r="680">
      <c r="A680" s="621" t="n">
        <v>678</v>
      </c>
      <c r="B680" s="309" t="n">
        <v>77.5</v>
      </c>
      <c r="C680" s="309" t="n">
        <v>77.5</v>
      </c>
      <c r="D680" s="309" t="inlineStr"/>
      <c r="E680" s="309" t="inlineStr"/>
      <c r="F680" s="309" t="inlineStr"/>
      <c r="G680" s="309" t="inlineStr"/>
      <c r="H680" s="309" t="inlineStr"/>
    </row>
    <row r="681">
      <c r="A681" s="621" t="n">
        <v>679</v>
      </c>
      <c r="B681" s="309" t="n">
        <v>77.5</v>
      </c>
      <c r="C681" s="309" t="n">
        <v>77.5</v>
      </c>
      <c r="D681" s="309" t="inlineStr"/>
      <c r="E681" s="309" t="inlineStr"/>
      <c r="F681" s="309" t="inlineStr"/>
      <c r="G681" s="309" t="inlineStr"/>
      <c r="H681" s="309" t="inlineStr"/>
    </row>
    <row r="682">
      <c r="A682" s="621" t="n">
        <v>680</v>
      </c>
      <c r="B682" s="309" t="n">
        <v>85</v>
      </c>
      <c r="C682" s="309" t="n">
        <v>85</v>
      </c>
      <c r="D682" s="309" t="inlineStr"/>
      <c r="E682" s="309" t="inlineStr"/>
      <c r="F682" s="309" t="inlineStr"/>
      <c r="G682" s="309" t="inlineStr"/>
      <c r="H682" s="309" t="inlineStr"/>
    </row>
    <row r="683">
      <c r="A683" s="621" t="n">
        <v>681</v>
      </c>
      <c r="B683" s="309" t="n">
        <v>82.5</v>
      </c>
      <c r="C683" s="309" t="n">
        <v>82.5</v>
      </c>
      <c r="D683" s="309" t="inlineStr"/>
      <c r="E683" s="309" t="inlineStr"/>
      <c r="F683" s="309" t="inlineStr"/>
      <c r="G683" s="309" t="inlineStr"/>
      <c r="H683" s="309" t="inlineStr"/>
    </row>
    <row r="684">
      <c r="A684" s="621" t="n">
        <v>682</v>
      </c>
      <c r="B684" s="309" t="n">
        <v>41</v>
      </c>
      <c r="C684" s="309" t="n">
        <v>41</v>
      </c>
      <c r="D684" s="309" t="inlineStr"/>
      <c r="E684" s="309" t="inlineStr"/>
      <c r="F684" s="309" t="inlineStr"/>
      <c r="G684" s="309" t="inlineStr"/>
      <c r="H684" s="309" t="inlineStr"/>
    </row>
    <row r="685">
      <c r="A685" s="621" t="n">
        <v>683</v>
      </c>
      <c r="B685" s="309" t="n">
        <v>40</v>
      </c>
      <c r="C685" s="309" t="n">
        <v>40</v>
      </c>
      <c r="D685" s="309" t="inlineStr"/>
      <c r="E685" s="309" t="inlineStr"/>
      <c r="F685" s="309" t="inlineStr"/>
      <c r="G685" s="309" t="inlineStr"/>
      <c r="H685" s="309" t="inlineStr"/>
    </row>
    <row r="686">
      <c r="A686" s="621" t="n">
        <v>684</v>
      </c>
      <c r="B686" s="309" t="n">
        <v>51</v>
      </c>
      <c r="C686" s="309" t="n">
        <v>51</v>
      </c>
      <c r="D686" s="309" t="inlineStr"/>
      <c r="E686" s="309" t="inlineStr"/>
      <c r="F686" s="309" t="inlineStr"/>
      <c r="G686" s="309" t="inlineStr"/>
      <c r="H686" s="309" t="inlineStr"/>
    </row>
    <row r="687">
      <c r="A687" s="621" t="n">
        <v>685</v>
      </c>
      <c r="B687" s="309" t="n">
        <v>30</v>
      </c>
      <c r="C687" s="309" t="n">
        <v>30</v>
      </c>
      <c r="D687" s="309" t="inlineStr"/>
      <c r="E687" s="309" t="inlineStr"/>
      <c r="F687" s="309" t="inlineStr"/>
      <c r="G687" s="309" t="inlineStr"/>
      <c r="H687" s="309" t="inlineStr"/>
    </row>
    <row r="688">
      <c r="A688" s="621" t="n">
        <v>686</v>
      </c>
      <c r="B688" s="309" t="n">
        <v>28</v>
      </c>
      <c r="C688" s="309" t="n">
        <v>28</v>
      </c>
      <c r="D688" s="309" t="inlineStr"/>
      <c r="E688" s="309" t="inlineStr"/>
      <c r="F688" s="309" t="inlineStr"/>
      <c r="G688" s="309" t="inlineStr"/>
      <c r="H688" s="309" t="inlineStr"/>
    </row>
    <row r="689">
      <c r="A689" s="621" t="n">
        <v>687</v>
      </c>
      <c r="B689" s="309" t="n">
        <v>48.5</v>
      </c>
      <c r="C689" s="309" t="n">
        <v>48.5</v>
      </c>
      <c r="D689" s="309" t="inlineStr"/>
      <c r="E689" s="309" t="inlineStr"/>
      <c r="F689" s="309" t="inlineStr"/>
      <c r="G689" s="309" t="inlineStr"/>
      <c r="H689" s="309" t="inlineStr"/>
    </row>
    <row r="690">
      <c r="A690" s="621" t="n">
        <v>688</v>
      </c>
      <c r="B690" s="309" t="n">
        <v>25.5</v>
      </c>
      <c r="C690" s="309" t="n">
        <v>25.5</v>
      </c>
      <c r="D690" s="309" t="inlineStr"/>
      <c r="E690" s="309" t="inlineStr"/>
      <c r="F690" s="309" t="inlineStr"/>
      <c r="G690" s="309" t="inlineStr"/>
      <c r="H690" s="309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B1" s="621" t="inlineStr">
        <is>
          <t>HB</t>
        </is>
      </c>
      <c r="C1" s="621" t="inlineStr">
        <is>
          <t>HB_imp</t>
        </is>
      </c>
      <c r="D1" s="621" t="inlineStr">
        <is>
          <t>Features to find neighs</t>
        </is>
      </c>
      <c r="E1" s="621" t="inlineStr">
        <is>
          <t>Amount of neighs</t>
        </is>
      </c>
      <c r="F1" s="621" t="inlineStr">
        <is>
          <t>Correlated features</t>
        </is>
      </c>
      <c r="G1" s="621" t="inlineStr">
        <is>
          <t>Correlation coefficients</t>
        </is>
      </c>
      <c r="H1" s="621" t="inlineStr">
        <is>
          <t>Min_max</t>
        </is>
      </c>
    </row>
    <row r="2">
      <c r="A2" s="621" t="n">
        <v>0</v>
      </c>
      <c r="B2" s="309" t="n">
        <v>429</v>
      </c>
      <c r="C2" s="309" t="n">
        <v>429</v>
      </c>
      <c r="D2" s="309" t="inlineStr"/>
      <c r="E2" s="309" t="inlineStr"/>
      <c r="F2" s="309" t="inlineStr"/>
      <c r="G2" s="309" t="inlineStr"/>
      <c r="H2" s="309" t="inlineStr"/>
    </row>
    <row r="3">
      <c r="A3" s="621" t="n">
        <v>1</v>
      </c>
      <c r="B3" s="309" t="n">
        <v>388</v>
      </c>
      <c r="C3" s="309" t="n">
        <v>388</v>
      </c>
      <c r="D3" s="309" t="inlineStr"/>
      <c r="E3" s="309" t="inlineStr"/>
      <c r="F3" s="309" t="inlineStr"/>
      <c r="G3" s="309" t="inlineStr"/>
      <c r="H3" s="309" t="inlineStr"/>
    </row>
    <row r="4">
      <c r="A4" s="621" t="n">
        <v>2</v>
      </c>
      <c r="B4" s="309" t="n">
        <v>341</v>
      </c>
      <c r="C4" s="309" t="n">
        <v>341</v>
      </c>
      <c r="D4" s="309" t="inlineStr"/>
      <c r="E4" s="309" t="inlineStr"/>
      <c r="F4" s="309" t="inlineStr"/>
      <c r="G4" s="309" t="inlineStr"/>
      <c r="H4" s="309" t="inlineStr"/>
    </row>
    <row r="5">
      <c r="A5" s="621" t="n">
        <v>3</v>
      </c>
      <c r="B5" s="309" t="n">
        <v>285</v>
      </c>
      <c r="C5" s="309" t="n">
        <v>285</v>
      </c>
      <c r="D5" s="309" t="inlineStr"/>
      <c r="E5" s="309" t="inlineStr"/>
      <c r="F5" s="309" t="inlineStr"/>
      <c r="G5" s="309" t="inlineStr"/>
      <c r="H5" s="309" t="inlineStr"/>
    </row>
    <row r="6">
      <c r="A6" s="621" t="n">
        <v>4</v>
      </c>
      <c r="B6" s="309" t="n">
        <v>296.8</v>
      </c>
      <c r="C6" s="309" t="n">
        <v>296.8</v>
      </c>
      <c r="D6" s="309" t="inlineStr"/>
      <c r="E6" s="309" t="inlineStr"/>
      <c r="F6" s="309" t="inlineStr"/>
      <c r="G6" s="309" t="inlineStr"/>
      <c r="H6" s="309" t="inlineStr"/>
    </row>
    <row r="7">
      <c r="A7" s="621" t="n">
        <v>5</v>
      </c>
      <c r="B7" s="309" t="n">
        <v>261.9</v>
      </c>
      <c r="C7" s="309" t="n">
        <v>261.9</v>
      </c>
      <c r="D7" s="309" t="inlineStr"/>
      <c r="E7" s="309" t="inlineStr"/>
      <c r="F7" s="309" t="inlineStr"/>
      <c r="G7" s="309" t="inlineStr"/>
      <c r="H7" s="309" t="inlineStr"/>
    </row>
    <row r="8">
      <c r="A8" s="621" t="n">
        <v>6</v>
      </c>
      <c r="B8" s="309" t="n">
        <v>345.912654019929</v>
      </c>
      <c r="C8" s="309" t="n">
        <v>345.912654019929</v>
      </c>
      <c r="D8" s="309" t="inlineStr"/>
      <c r="E8" s="309" t="inlineStr"/>
      <c r="F8" s="309" t="inlineStr"/>
      <c r="G8" s="309" t="inlineStr"/>
      <c r="H8" s="309" t="inlineStr"/>
    </row>
    <row r="9">
      <c r="A9" s="621" t="n">
        <v>7</v>
      </c>
      <c r="B9" s="309" t="n">
        <v>295.180241790394</v>
      </c>
      <c r="C9" s="309" t="n">
        <v>295.180241790394</v>
      </c>
      <c r="D9" s="309" t="inlineStr"/>
      <c r="E9" s="309" t="inlineStr"/>
      <c r="F9" s="309" t="inlineStr"/>
      <c r="G9" s="309" t="inlineStr"/>
      <c r="H9" s="309" t="inlineStr"/>
    </row>
    <row r="10">
      <c r="A10" s="621" t="n">
        <v>8</v>
      </c>
      <c r="B10" s="309" t="n">
        <v>367.559086576744</v>
      </c>
      <c r="C10" s="309" t="n">
        <v>367.559086576744</v>
      </c>
      <c r="D10" s="309" t="inlineStr"/>
      <c r="E10" s="309" t="inlineStr"/>
      <c r="F10" s="309" t="inlineStr"/>
      <c r="G10" s="309" t="inlineStr"/>
      <c r="H10" s="309" t="inlineStr"/>
    </row>
    <row r="11">
      <c r="A11" s="621" t="n">
        <v>9</v>
      </c>
      <c r="B11" s="309" t="n">
        <v>363.623168327974</v>
      </c>
      <c r="C11" s="309" t="n">
        <v>363.623168327974</v>
      </c>
      <c r="D11" s="309" t="inlineStr"/>
      <c r="E11" s="309" t="inlineStr"/>
      <c r="F11" s="309" t="inlineStr"/>
      <c r="G11" s="309" t="inlineStr"/>
      <c r="H11" s="309" t="inlineStr"/>
    </row>
    <row r="12">
      <c r="A12" s="621" t="n">
        <v>10</v>
      </c>
      <c r="B12" s="309" t="n">
        <v>393.841066618097</v>
      </c>
      <c r="C12" s="309" t="n">
        <v>393.841066618097</v>
      </c>
      <c r="D12" s="309" t="inlineStr"/>
      <c r="E12" s="309" t="inlineStr"/>
      <c r="F12" s="309" t="inlineStr"/>
      <c r="G12" s="309" t="inlineStr"/>
      <c r="H12" s="309" t="inlineStr"/>
    </row>
    <row r="13">
      <c r="A13" s="621" t="n">
        <v>11</v>
      </c>
      <c r="B13" s="309" t="n">
        <v>402.243746383339</v>
      </c>
      <c r="C13" s="309" t="n">
        <v>402.243746383339</v>
      </c>
      <c r="D13" s="309" t="inlineStr"/>
      <c r="E13" s="309" t="inlineStr"/>
      <c r="F13" s="309" t="inlineStr"/>
      <c r="G13" s="309" t="inlineStr"/>
      <c r="H13" s="309" t="inlineStr"/>
    </row>
    <row r="14">
      <c r="A14" s="621" t="n">
        <v>12</v>
      </c>
      <c r="B14" s="309" t="n">
        <v>376</v>
      </c>
      <c r="C14" s="309" t="n">
        <v>376</v>
      </c>
      <c r="D14" s="309" t="inlineStr"/>
      <c r="E14" s="309" t="inlineStr"/>
      <c r="F14" s="309" t="inlineStr"/>
      <c r="G14" s="309" t="inlineStr"/>
      <c r="H14" s="309" t="inlineStr"/>
    </row>
    <row r="15">
      <c r="A15" s="621" t="n">
        <v>13</v>
      </c>
      <c r="B15" s="309" t="n">
        <v>396</v>
      </c>
      <c r="C15" s="309" t="n">
        <v>396</v>
      </c>
      <c r="D15" s="309" t="inlineStr"/>
      <c r="E15" s="309" t="inlineStr"/>
      <c r="F15" s="309" t="inlineStr"/>
      <c r="G15" s="309" t="inlineStr"/>
      <c r="H15" s="309" t="inlineStr"/>
    </row>
    <row r="16">
      <c r="A16" s="621" t="n">
        <v>14</v>
      </c>
      <c r="B16" s="309" t="n">
        <v>259</v>
      </c>
      <c r="C16" s="309" t="n">
        <v>259</v>
      </c>
      <c r="D16" s="309" t="inlineStr"/>
      <c r="E16" s="309" t="inlineStr"/>
      <c r="F16" s="309" t="inlineStr"/>
      <c r="G16" s="309" t="inlineStr"/>
      <c r="H16" s="309" t="inlineStr"/>
    </row>
    <row r="17">
      <c r="A17" s="621" t="n">
        <v>15</v>
      </c>
      <c r="B17" s="309" t="n">
        <v>258</v>
      </c>
      <c r="C17" s="309" t="n">
        <v>258</v>
      </c>
      <c r="D17" s="309" t="inlineStr"/>
      <c r="E17" s="309" t="inlineStr"/>
      <c r="F17" s="309" t="inlineStr"/>
      <c r="G17" s="309" t="inlineStr"/>
      <c r="H17" s="309" t="inlineStr"/>
    </row>
    <row r="18">
      <c r="A18" s="621" t="n">
        <v>16</v>
      </c>
      <c r="B18" s="309" t="n">
        <v>388</v>
      </c>
      <c r="C18" s="309" t="n">
        <v>388</v>
      </c>
      <c r="D18" s="309" t="inlineStr"/>
      <c r="E18" s="309" t="inlineStr"/>
      <c r="F18" s="309" t="inlineStr"/>
      <c r="G18" s="309" t="inlineStr"/>
      <c r="H18" s="309" t="inlineStr"/>
    </row>
    <row r="19">
      <c r="A19" s="621" t="n">
        <v>17</v>
      </c>
      <c r="B19" s="309" t="n">
        <v>311</v>
      </c>
      <c r="C19" s="309" t="n">
        <v>311</v>
      </c>
      <c r="D19" s="309" t="inlineStr"/>
      <c r="E19" s="309" t="inlineStr"/>
      <c r="F19" s="309" t="inlineStr"/>
      <c r="G19" s="309" t="inlineStr"/>
      <c r="H19" s="309" t="inlineStr"/>
    </row>
    <row r="20">
      <c r="A20" s="621" t="n">
        <v>18</v>
      </c>
      <c r="B20" s="309" t="n">
        <v>415</v>
      </c>
      <c r="C20" s="309" t="n">
        <v>415</v>
      </c>
      <c r="D20" s="309" t="inlineStr"/>
      <c r="E20" s="309" t="inlineStr"/>
      <c r="F20" s="309" t="inlineStr"/>
      <c r="G20" s="309" t="inlineStr"/>
      <c r="H20" s="309" t="inlineStr"/>
    </row>
    <row r="21">
      <c r="A21" s="621" t="n">
        <v>19</v>
      </c>
      <c r="B21" s="309" t="n">
        <v>388</v>
      </c>
      <c r="C21" s="309" t="n">
        <v>388</v>
      </c>
      <c r="D21" s="309" t="inlineStr"/>
      <c r="E21" s="309" t="inlineStr"/>
      <c r="F21" s="309" t="inlineStr"/>
      <c r="G21" s="309" t="inlineStr"/>
      <c r="H21" s="309" t="inlineStr"/>
    </row>
    <row r="22">
      <c r="A22" s="621" t="n">
        <v>20</v>
      </c>
      <c r="B22" s="309" t="n">
        <v>331</v>
      </c>
      <c r="C22" s="309" t="n">
        <v>331</v>
      </c>
      <c r="D22" s="309" t="inlineStr"/>
      <c r="E22" s="309" t="inlineStr"/>
      <c r="F22" s="309" t="inlineStr"/>
      <c r="G22" s="309" t="inlineStr"/>
      <c r="H22" s="309" t="inlineStr"/>
    </row>
    <row r="23">
      <c r="A23" s="621" t="n">
        <v>21</v>
      </c>
      <c r="B23" s="309" t="n">
        <v>283</v>
      </c>
      <c r="C23" s="309" t="n">
        <v>283</v>
      </c>
      <c r="D23" s="309" t="inlineStr"/>
      <c r="E23" s="309" t="inlineStr"/>
      <c r="F23" s="309" t="inlineStr"/>
      <c r="G23" s="309" t="inlineStr"/>
      <c r="H23" s="309" t="inlineStr"/>
    </row>
    <row r="24">
      <c r="A24" s="621" t="n">
        <v>22</v>
      </c>
      <c r="B24" s="309" t="n">
        <v>452</v>
      </c>
      <c r="C24" s="309" t="n">
        <v>452</v>
      </c>
      <c r="D24" s="309" t="inlineStr"/>
      <c r="E24" s="309" t="inlineStr"/>
      <c r="F24" s="309" t="inlineStr"/>
      <c r="G24" s="309" t="inlineStr"/>
      <c r="H24" s="309" t="inlineStr"/>
    </row>
    <row r="25">
      <c r="A25" s="621" t="n">
        <v>23</v>
      </c>
      <c r="B25" s="309" t="n">
        <v>437</v>
      </c>
      <c r="C25" s="309" t="n">
        <v>437</v>
      </c>
      <c r="D25" s="309" t="inlineStr"/>
      <c r="E25" s="309" t="inlineStr"/>
      <c r="F25" s="309" t="inlineStr"/>
      <c r="G25" s="309" t="inlineStr"/>
      <c r="H25" s="309" t="inlineStr"/>
    </row>
    <row r="26">
      <c r="A26" s="621" t="n">
        <v>24</v>
      </c>
      <c r="B26" s="309" t="n">
        <v>392</v>
      </c>
      <c r="C26" s="309" t="n">
        <v>392</v>
      </c>
      <c r="D26" s="309" t="inlineStr"/>
      <c r="E26" s="309" t="inlineStr"/>
      <c r="F26" s="309" t="inlineStr"/>
      <c r="G26" s="309" t="inlineStr"/>
      <c r="H26" s="309" t="inlineStr"/>
    </row>
    <row r="27">
      <c r="A27" s="621" t="n">
        <v>25</v>
      </c>
      <c r="B27" s="309" t="n">
        <v>375</v>
      </c>
      <c r="C27" s="309" t="n">
        <v>375</v>
      </c>
      <c r="D27" s="309" t="inlineStr"/>
      <c r="E27" s="309" t="inlineStr"/>
      <c r="F27" s="309" t="inlineStr"/>
      <c r="G27" s="309" t="inlineStr"/>
      <c r="H27" s="309" t="inlineStr"/>
    </row>
    <row r="28">
      <c r="A28" s="621" t="n">
        <v>26</v>
      </c>
      <c r="B28" s="309" t="n">
        <v>371</v>
      </c>
      <c r="C28" s="309" t="n">
        <v>371</v>
      </c>
      <c r="D28" s="309" t="inlineStr"/>
      <c r="E28" s="309" t="inlineStr"/>
      <c r="F28" s="309" t="inlineStr"/>
      <c r="G28" s="309" t="inlineStr"/>
      <c r="H28" s="309" t="inlineStr"/>
    </row>
    <row r="29">
      <c r="A29" s="621" t="n">
        <v>27</v>
      </c>
      <c r="B29" s="309" t="n">
        <v>325</v>
      </c>
      <c r="C29" s="309" t="n">
        <v>325</v>
      </c>
      <c r="D29" s="309" t="inlineStr"/>
      <c r="E29" s="309" t="inlineStr"/>
      <c r="F29" s="309" t="inlineStr"/>
      <c r="G29" s="309" t="inlineStr"/>
      <c r="H29" s="309" t="inlineStr"/>
    </row>
    <row r="30">
      <c r="A30" s="621" t="n">
        <v>28</v>
      </c>
      <c r="B30" s="309" t="n">
        <v>285</v>
      </c>
      <c r="C30" s="309" t="n">
        <v>285</v>
      </c>
      <c r="D30" s="309" t="inlineStr"/>
      <c r="E30" s="309" t="inlineStr"/>
      <c r="F30" s="309" t="inlineStr"/>
      <c r="G30" s="309" t="inlineStr"/>
      <c r="H30" s="309" t="inlineStr"/>
    </row>
    <row r="31">
      <c r="A31" s="621" t="n">
        <v>29</v>
      </c>
      <c r="B31" s="309" t="n">
        <v>270</v>
      </c>
      <c r="C31" s="309" t="n">
        <v>270</v>
      </c>
      <c r="D31" s="309" t="inlineStr"/>
      <c r="E31" s="309" t="inlineStr"/>
      <c r="F31" s="309" t="inlineStr"/>
      <c r="G31" s="309" t="inlineStr"/>
      <c r="H31" s="309" t="inlineStr"/>
    </row>
    <row r="32">
      <c r="A32" s="621" t="n">
        <v>30</v>
      </c>
      <c r="B32" s="309" t="n">
        <v>286</v>
      </c>
      <c r="C32" s="309" t="n">
        <v>286</v>
      </c>
      <c r="D32" s="309" t="inlineStr"/>
      <c r="E32" s="309" t="inlineStr"/>
      <c r="F32" s="309" t="inlineStr"/>
      <c r="G32" s="309" t="inlineStr"/>
      <c r="H32" s="309" t="inlineStr"/>
    </row>
    <row r="33">
      <c r="A33" s="621" t="n">
        <v>31</v>
      </c>
      <c r="B33" s="309" t="n">
        <v>363.8</v>
      </c>
      <c r="C33" s="309" t="n">
        <v>363.8</v>
      </c>
      <c r="D33" s="309" t="inlineStr"/>
      <c r="E33" s="309" t="inlineStr"/>
      <c r="F33" s="309" t="inlineStr"/>
      <c r="G33" s="309" t="inlineStr"/>
      <c r="H33" s="309" t="inlineStr"/>
    </row>
    <row r="34">
      <c r="A34" s="621" t="n">
        <v>32</v>
      </c>
      <c r="B34" s="309" t="n">
        <v>347</v>
      </c>
      <c r="C34" s="309" t="n">
        <v>347</v>
      </c>
      <c r="D34" s="309" t="inlineStr"/>
      <c r="E34" s="309" t="inlineStr"/>
      <c r="F34" s="309" t="inlineStr"/>
      <c r="G34" s="309" t="inlineStr"/>
      <c r="H34" s="309" t="inlineStr"/>
    </row>
    <row r="35">
      <c r="A35" s="621" t="n">
        <v>33</v>
      </c>
      <c r="B35" s="309" t="n">
        <v>331.2</v>
      </c>
      <c r="C35" s="309" t="n">
        <v>331.2</v>
      </c>
      <c r="D35" s="309" t="inlineStr"/>
      <c r="E35" s="309" t="inlineStr"/>
      <c r="F35" s="309" t="inlineStr"/>
      <c r="G35" s="309" t="inlineStr"/>
      <c r="H35" s="309" t="inlineStr"/>
    </row>
    <row r="36">
      <c r="A36" s="621" t="n">
        <v>34</v>
      </c>
      <c r="B36" s="309" t="n">
        <v>217.2</v>
      </c>
      <c r="C36" s="309" t="n">
        <v>217.2</v>
      </c>
      <c r="D36" s="309" t="inlineStr"/>
      <c r="E36" s="309" t="inlineStr"/>
      <c r="F36" s="309" t="inlineStr"/>
      <c r="G36" s="309" t="inlineStr"/>
      <c r="H36" s="309" t="inlineStr"/>
    </row>
    <row r="37">
      <c r="A37" s="621" t="n">
        <v>35</v>
      </c>
      <c r="B37" s="309" t="n">
        <v>260.4</v>
      </c>
      <c r="C37" s="309" t="n">
        <v>260.4</v>
      </c>
      <c r="D37" s="309" t="inlineStr"/>
      <c r="E37" s="309" t="inlineStr"/>
      <c r="F37" s="309" t="inlineStr"/>
      <c r="G37" s="309" t="inlineStr"/>
      <c r="H37" s="309" t="inlineStr"/>
    </row>
    <row r="38">
      <c r="A38" s="621" t="n">
        <v>36</v>
      </c>
      <c r="B38" s="309" t="n">
        <v>240</v>
      </c>
      <c r="C38" s="309" t="n">
        <v>240</v>
      </c>
      <c r="D38" s="309" t="inlineStr"/>
      <c r="E38" s="309" t="inlineStr"/>
      <c r="F38" s="309" t="inlineStr"/>
      <c r="G38" s="309" t="inlineStr"/>
      <c r="H38" s="309" t="inlineStr"/>
    </row>
    <row r="39">
      <c r="A39" s="621" t="n">
        <v>37</v>
      </c>
      <c r="B39" s="309" t="n">
        <v>251.333333333333</v>
      </c>
      <c r="C39" s="309" t="n">
        <v>251.333333333333</v>
      </c>
      <c r="D39" s="309" t="inlineStr"/>
      <c r="E39" s="309" t="inlineStr"/>
      <c r="F39" s="309" t="inlineStr"/>
      <c r="G39" s="309" t="inlineStr"/>
      <c r="H39" s="309" t="inlineStr"/>
    </row>
    <row r="40">
      <c r="A40" s="621" t="n">
        <v>38</v>
      </c>
      <c r="B40" s="309" t="n">
        <v>169.2</v>
      </c>
      <c r="C40" s="309" t="n">
        <v>169.2</v>
      </c>
      <c r="D40" s="309" t="inlineStr"/>
      <c r="E40" s="309" t="inlineStr"/>
      <c r="F40" s="309" t="inlineStr"/>
      <c r="G40" s="309" t="inlineStr"/>
      <c r="H40" s="309" t="inlineStr"/>
    </row>
    <row r="41">
      <c r="A41" s="621" t="n">
        <v>39</v>
      </c>
      <c r="B41" s="309" t="n">
        <v>217.2</v>
      </c>
      <c r="C41" s="309" t="n">
        <v>217.2</v>
      </c>
      <c r="D41" s="309" t="inlineStr"/>
      <c r="E41" s="309" t="inlineStr"/>
      <c r="F41" s="309" t="inlineStr"/>
      <c r="G41" s="309" t="inlineStr"/>
      <c r="H41" s="309" t="inlineStr"/>
    </row>
    <row r="42">
      <c r="A42" s="621" t="n">
        <v>40</v>
      </c>
      <c r="B42" s="309" t="n">
        <v>205.2</v>
      </c>
      <c r="C42" s="309" t="n">
        <v>205.2</v>
      </c>
      <c r="D42" s="309" t="inlineStr"/>
      <c r="E42" s="309" t="inlineStr"/>
      <c r="F42" s="309" t="inlineStr"/>
      <c r="G42" s="309" t="inlineStr"/>
      <c r="H42" s="309" t="inlineStr"/>
    </row>
    <row r="43">
      <c r="A43" s="621" t="n">
        <v>41</v>
      </c>
      <c r="B43" s="309" t="n">
        <v>193.2</v>
      </c>
      <c r="C43" s="309" t="n">
        <v>193.2</v>
      </c>
      <c r="D43" s="309" t="inlineStr"/>
      <c r="E43" s="309" t="inlineStr"/>
      <c r="F43" s="309" t="inlineStr"/>
      <c r="G43" s="309" t="inlineStr"/>
      <c r="H43" s="309" t="inlineStr"/>
    </row>
    <row r="44">
      <c r="A44" s="621" t="n">
        <v>42</v>
      </c>
      <c r="B44" s="309" t="n">
        <v>299</v>
      </c>
      <c r="C44" s="309" t="n">
        <v>299</v>
      </c>
      <c r="D44" s="309" t="inlineStr"/>
      <c r="E44" s="309" t="inlineStr"/>
      <c r="F44" s="309" t="inlineStr"/>
      <c r="G44" s="309" t="inlineStr"/>
      <c r="H44" s="309" t="inlineStr"/>
    </row>
    <row r="45">
      <c r="A45" s="621" t="n">
        <v>43</v>
      </c>
      <c r="B45" s="309" t="n">
        <v>400</v>
      </c>
      <c r="C45" s="309" t="n">
        <v>400</v>
      </c>
      <c r="D45" s="309" t="inlineStr"/>
      <c r="E45" s="309" t="inlineStr"/>
      <c r="F45" s="309" t="inlineStr"/>
      <c r="G45" s="309" t="inlineStr"/>
      <c r="H45" s="309" t="inlineStr"/>
    </row>
    <row r="46">
      <c r="A46" s="621" t="n">
        <v>44</v>
      </c>
      <c r="B46" s="309" t="n">
        <v>363.8</v>
      </c>
      <c r="C46" s="309" t="n">
        <v>363.8</v>
      </c>
      <c r="D46" s="309" t="inlineStr"/>
      <c r="E46" s="309" t="inlineStr"/>
      <c r="F46" s="309" t="inlineStr"/>
      <c r="G46" s="309" t="inlineStr"/>
      <c r="H46" s="309" t="inlineStr"/>
    </row>
    <row r="47">
      <c r="A47" s="621" t="n">
        <v>45</v>
      </c>
      <c r="B47" s="309" t="n">
        <v>347</v>
      </c>
      <c r="C47" s="309" t="n">
        <v>347</v>
      </c>
      <c r="D47" s="309" t="inlineStr"/>
      <c r="E47" s="309" t="inlineStr"/>
      <c r="F47" s="309" t="inlineStr"/>
      <c r="G47" s="309" t="inlineStr"/>
      <c r="H47" s="309" t="inlineStr"/>
    </row>
    <row r="48">
      <c r="A48" s="621" t="n">
        <v>46</v>
      </c>
      <c r="B48" s="309" t="n">
        <v>240</v>
      </c>
      <c r="C48" s="309" t="n">
        <v>240</v>
      </c>
      <c r="D48" s="309" t="inlineStr"/>
      <c r="E48" s="309" t="inlineStr"/>
      <c r="F48" s="309" t="inlineStr"/>
      <c r="G48" s="309" t="inlineStr"/>
      <c r="H48" s="309" t="inlineStr"/>
    </row>
    <row r="49">
      <c r="A49" s="621" t="n">
        <v>47</v>
      </c>
      <c r="B49" s="309" t="n">
        <v>272.333333333333</v>
      </c>
      <c r="C49" s="309" t="n">
        <v>272.333333333333</v>
      </c>
      <c r="D49" s="309" t="inlineStr"/>
      <c r="E49" s="309" t="inlineStr"/>
      <c r="F49" s="309" t="inlineStr"/>
      <c r="G49" s="309" t="inlineStr"/>
      <c r="H49" s="309" t="inlineStr"/>
    </row>
    <row r="50">
      <c r="A50" s="621" t="n">
        <v>48</v>
      </c>
      <c r="B50" s="309" t="n">
        <v>251.333333333333</v>
      </c>
      <c r="C50" s="309" t="n">
        <v>251.333333333333</v>
      </c>
      <c r="D50" s="309" t="inlineStr"/>
      <c r="E50" s="309" t="inlineStr"/>
      <c r="F50" s="309" t="inlineStr"/>
      <c r="G50" s="309" t="inlineStr"/>
      <c r="H50" s="309" t="inlineStr"/>
    </row>
    <row r="51">
      <c r="A51" s="621" t="n">
        <v>49</v>
      </c>
      <c r="B51" s="309" t="n">
        <v>260.4</v>
      </c>
      <c r="C51" s="309" t="n">
        <v>260.4</v>
      </c>
      <c r="D51" s="309" t="inlineStr"/>
      <c r="E51" s="309" t="inlineStr"/>
      <c r="F51" s="309" t="inlineStr"/>
      <c r="G51" s="309" t="inlineStr"/>
      <c r="H51" s="309" t="inlineStr"/>
    </row>
    <row r="52">
      <c r="A52" s="621" t="n">
        <v>50</v>
      </c>
      <c r="B52" s="309" t="n">
        <v>205.2</v>
      </c>
      <c r="C52" s="309" t="n">
        <v>205.2</v>
      </c>
      <c r="D52" s="309" t="inlineStr"/>
      <c r="E52" s="309" t="inlineStr"/>
      <c r="F52" s="309" t="inlineStr"/>
      <c r="G52" s="309" t="inlineStr"/>
      <c r="H52" s="309" t="inlineStr"/>
    </row>
    <row r="53">
      <c r="A53" s="621" t="n">
        <v>51</v>
      </c>
      <c r="B53" s="309" t="n">
        <v>251.333333333333</v>
      </c>
      <c r="C53" s="309" t="n">
        <v>251.333333333333</v>
      </c>
      <c r="D53" s="309" t="inlineStr"/>
      <c r="E53" s="309" t="inlineStr"/>
      <c r="F53" s="309" t="inlineStr"/>
      <c r="G53" s="309" t="inlineStr"/>
      <c r="H53" s="309" t="inlineStr"/>
    </row>
    <row r="54">
      <c r="A54" s="621" t="n">
        <v>52</v>
      </c>
      <c r="B54" s="309" t="n">
        <v>229</v>
      </c>
      <c r="C54" s="309" t="n">
        <v>229</v>
      </c>
      <c r="D54" s="309" t="inlineStr"/>
      <c r="E54" s="309" t="inlineStr"/>
      <c r="F54" s="309" t="inlineStr"/>
      <c r="G54" s="309" t="inlineStr"/>
      <c r="H54" s="309" t="inlineStr"/>
    </row>
    <row r="55">
      <c r="A55" s="621" t="n">
        <v>53</v>
      </c>
      <c r="B55" s="309" t="n">
        <v>217.2</v>
      </c>
      <c r="C55" s="309" t="n">
        <v>217.2</v>
      </c>
      <c r="D55" s="309" t="inlineStr"/>
      <c r="E55" s="309" t="inlineStr"/>
      <c r="F55" s="309" t="inlineStr"/>
      <c r="G55" s="309" t="inlineStr"/>
      <c r="H55" s="309" t="inlineStr"/>
    </row>
    <row r="56">
      <c r="A56" s="621" t="n">
        <v>54</v>
      </c>
      <c r="B56" s="309" t="n">
        <v>292.6</v>
      </c>
      <c r="C56" s="309" t="n">
        <v>292.6</v>
      </c>
      <c r="D56" s="309" t="inlineStr"/>
      <c r="E56" s="309" t="inlineStr"/>
      <c r="F56" s="309" t="inlineStr"/>
      <c r="G56" s="309" t="inlineStr"/>
      <c r="H56" s="309" t="inlineStr"/>
    </row>
    <row r="57">
      <c r="A57" s="621" t="n">
        <v>55</v>
      </c>
      <c r="B57" s="309" t="n">
        <v>382.5</v>
      </c>
      <c r="C57" s="309" t="n">
        <v>382.5</v>
      </c>
      <c r="D57" s="309" t="inlineStr"/>
      <c r="E57" s="309" t="inlineStr"/>
      <c r="F57" s="309" t="inlineStr"/>
      <c r="G57" s="309" t="inlineStr"/>
      <c r="H57" s="309" t="inlineStr"/>
    </row>
    <row r="58">
      <c r="A58" s="621" t="n">
        <v>56</v>
      </c>
      <c r="B58" s="309" t="n">
        <v>354.8</v>
      </c>
      <c r="C58" s="309" t="n">
        <v>354.8</v>
      </c>
      <c r="D58" s="309" t="inlineStr"/>
      <c r="E58" s="309" t="inlineStr"/>
      <c r="F58" s="309" t="inlineStr"/>
      <c r="G58" s="309" t="inlineStr"/>
      <c r="H58" s="309" t="inlineStr"/>
    </row>
    <row r="59">
      <c r="A59" s="621" t="n">
        <v>57</v>
      </c>
      <c r="B59" s="309" t="n">
        <v>347</v>
      </c>
      <c r="C59" s="309" t="n">
        <v>347</v>
      </c>
      <c r="D59" s="309" t="inlineStr"/>
      <c r="E59" s="309" t="inlineStr"/>
      <c r="F59" s="309" t="inlineStr"/>
      <c r="G59" s="309" t="inlineStr"/>
      <c r="H59" s="309" t="inlineStr"/>
    </row>
    <row r="60">
      <c r="A60" s="621" t="n">
        <v>58</v>
      </c>
      <c r="B60" s="309" t="n">
        <v>223.2</v>
      </c>
      <c r="C60" s="309" t="n">
        <v>223.2</v>
      </c>
      <c r="D60" s="309" t="inlineStr"/>
      <c r="E60" s="309" t="inlineStr"/>
      <c r="F60" s="309" t="inlineStr"/>
      <c r="G60" s="309" t="inlineStr"/>
      <c r="H60" s="309" t="inlineStr"/>
    </row>
    <row r="61">
      <c r="A61" s="621" t="n">
        <v>59</v>
      </c>
      <c r="B61" s="309" t="n">
        <v>266.333333333333</v>
      </c>
      <c r="C61" s="309" t="n">
        <v>266.333333333333</v>
      </c>
      <c r="D61" s="309" t="inlineStr"/>
      <c r="E61" s="309" t="inlineStr"/>
      <c r="F61" s="309" t="inlineStr"/>
      <c r="G61" s="309" t="inlineStr"/>
      <c r="H61" s="309" t="inlineStr"/>
    </row>
    <row r="62">
      <c r="A62" s="621" t="n">
        <v>60</v>
      </c>
      <c r="B62" s="309" t="n">
        <v>246</v>
      </c>
      <c r="C62" s="309" t="n">
        <v>246</v>
      </c>
      <c r="D62" s="309" t="inlineStr"/>
      <c r="E62" s="309" t="inlineStr"/>
      <c r="F62" s="309" t="inlineStr"/>
      <c r="G62" s="309" t="inlineStr"/>
      <c r="H62" s="309" t="inlineStr"/>
    </row>
    <row r="63">
      <c r="A63" s="621" t="n">
        <v>61</v>
      </c>
      <c r="B63" s="309" t="n">
        <v>254.4</v>
      </c>
      <c r="C63" s="309" t="n">
        <v>254.4</v>
      </c>
      <c r="D63" s="309" t="inlineStr"/>
      <c r="E63" s="309" t="inlineStr"/>
      <c r="F63" s="309" t="inlineStr"/>
      <c r="G63" s="309" t="inlineStr"/>
      <c r="H63" s="309" t="inlineStr"/>
    </row>
    <row r="64">
      <c r="A64" s="621" t="n">
        <v>62</v>
      </c>
      <c r="B64" s="309" t="n">
        <v>193.2</v>
      </c>
      <c r="C64" s="309" t="n">
        <v>193.2</v>
      </c>
      <c r="D64" s="309" t="inlineStr"/>
      <c r="E64" s="309" t="inlineStr"/>
      <c r="F64" s="309" t="inlineStr"/>
      <c r="G64" s="309" t="inlineStr"/>
      <c r="H64" s="309" t="inlineStr"/>
    </row>
    <row r="65">
      <c r="A65" s="621" t="n">
        <v>63</v>
      </c>
      <c r="B65" s="309" t="n">
        <v>240</v>
      </c>
      <c r="C65" s="309" t="n">
        <v>240</v>
      </c>
      <c r="D65" s="309" t="inlineStr"/>
      <c r="E65" s="309" t="inlineStr"/>
      <c r="F65" s="309" t="inlineStr"/>
      <c r="G65" s="309" t="inlineStr"/>
      <c r="H65" s="309" t="inlineStr"/>
    </row>
    <row r="66">
      <c r="A66" s="621" t="n">
        <v>64</v>
      </c>
      <c r="B66" s="309" t="n">
        <v>217.2</v>
      </c>
      <c r="C66" s="309" t="n">
        <v>217.2</v>
      </c>
      <c r="D66" s="309" t="inlineStr"/>
      <c r="E66" s="309" t="inlineStr"/>
      <c r="F66" s="309" t="inlineStr"/>
      <c r="G66" s="309" t="inlineStr"/>
      <c r="H66" s="309" t="inlineStr"/>
    </row>
    <row r="67">
      <c r="A67" s="621" t="n">
        <v>65</v>
      </c>
      <c r="B67" s="309" t="n">
        <v>205.2</v>
      </c>
      <c r="C67" s="309" t="n">
        <v>205.2</v>
      </c>
      <c r="D67" s="309" t="inlineStr"/>
      <c r="E67" s="309" t="inlineStr"/>
      <c r="F67" s="309" t="inlineStr"/>
      <c r="G67" s="309" t="inlineStr"/>
      <c r="H67" s="309" t="inlineStr"/>
    </row>
    <row r="68">
      <c r="A68" s="621" t="n">
        <v>66</v>
      </c>
      <c r="B68" s="309" t="n">
        <v>363.4989618171826</v>
      </c>
      <c r="C68" s="309" t="n">
        <v>363.4989618171826</v>
      </c>
      <c r="D68" s="309" t="inlineStr"/>
      <c r="E68" s="309" t="inlineStr"/>
      <c r="F68" s="309" t="inlineStr"/>
      <c r="G68" s="309" t="inlineStr"/>
      <c r="H68" s="309" t="inlineStr"/>
    </row>
    <row r="69">
      <c r="A69" s="621" t="n">
        <v>67</v>
      </c>
      <c r="B69" s="309" t="n">
        <v>363.4989618171828</v>
      </c>
      <c r="C69" s="309" t="n">
        <v>363.4989618171828</v>
      </c>
      <c r="D69" s="309" t="inlineStr"/>
      <c r="E69" s="309" t="inlineStr"/>
      <c r="F69" s="309" t="inlineStr"/>
      <c r="G69" s="309" t="inlineStr"/>
      <c r="H69" s="309" t="inlineStr"/>
    </row>
    <row r="70">
      <c r="A70" s="621" t="n">
        <v>68</v>
      </c>
      <c r="B70" s="309" t="n">
        <v>363.4989618171827</v>
      </c>
      <c r="C70" s="309" t="n">
        <v>363.4989618171827</v>
      </c>
      <c r="D70" s="309" t="inlineStr"/>
      <c r="E70" s="309" t="inlineStr"/>
      <c r="F70" s="309" t="inlineStr"/>
      <c r="G70" s="309" t="inlineStr"/>
      <c r="H70" s="309" t="inlineStr"/>
    </row>
    <row r="71">
      <c r="A71" s="621" t="n">
        <v>69</v>
      </c>
      <c r="B71" s="309" t="n">
        <v>365.3065675071715</v>
      </c>
      <c r="C71" s="309" t="n">
        <v>365.3065675071715</v>
      </c>
      <c r="D71" s="309" t="inlineStr"/>
      <c r="E71" s="309" t="inlineStr"/>
      <c r="F71" s="309" t="inlineStr"/>
      <c r="G71" s="309" t="inlineStr"/>
      <c r="H71" s="309" t="inlineStr"/>
    </row>
    <row r="72">
      <c r="A72" s="621" t="n">
        <v>70</v>
      </c>
      <c r="B72" s="309" t="n">
        <v>362.1426046920065</v>
      </c>
      <c r="C72" s="309" t="n">
        <v>362.1426046920065</v>
      </c>
      <c r="D72" s="309" t="inlineStr"/>
      <c r="E72" s="309" t="inlineStr"/>
      <c r="F72" s="309" t="inlineStr"/>
      <c r="G72" s="309" t="inlineStr"/>
      <c r="H72" s="309" t="inlineStr"/>
    </row>
    <row r="73">
      <c r="A73" s="621" t="n">
        <v>71</v>
      </c>
      <c r="B73" s="309" t="n">
        <v>362.1426046920066</v>
      </c>
      <c r="C73" s="309" t="n">
        <v>362.1426046920066</v>
      </c>
      <c r="D73" s="309" t="inlineStr"/>
      <c r="E73" s="309" t="inlineStr"/>
      <c r="F73" s="309" t="inlineStr"/>
      <c r="G73" s="309" t="inlineStr"/>
      <c r="H73" s="309" t="inlineStr"/>
    </row>
    <row r="74">
      <c r="A74" s="621" t="n">
        <v>72</v>
      </c>
      <c r="B74" s="309" t="n">
        <v>367.5874882938894</v>
      </c>
      <c r="C74" s="309" t="n">
        <v>367.5874882938894</v>
      </c>
      <c r="D74" s="309" t="inlineStr"/>
      <c r="E74" s="309" t="inlineStr"/>
      <c r="F74" s="309" t="inlineStr"/>
      <c r="G74" s="309" t="inlineStr"/>
      <c r="H74" s="309" t="inlineStr"/>
    </row>
    <row r="75">
      <c r="A75" s="621" t="n">
        <v>73</v>
      </c>
      <c r="B75" s="309" t="n">
        <v>273.2606836206807</v>
      </c>
      <c r="C75" s="309" t="n">
        <v>273.2606836206807</v>
      </c>
      <c r="D75" s="309" t="inlineStr"/>
      <c r="E75" s="309" t="inlineStr"/>
      <c r="F75" s="309" t="inlineStr"/>
      <c r="G75" s="309" t="inlineStr"/>
      <c r="H75" s="309" t="inlineStr"/>
    </row>
    <row r="76">
      <c r="A76" s="621" t="n">
        <v>74</v>
      </c>
      <c r="B76" s="309" t="n">
        <v>267.2044960933166</v>
      </c>
      <c r="C76" s="309" t="n">
        <v>267.2044960933166</v>
      </c>
      <c r="D76" s="309" t="inlineStr"/>
      <c r="E76" s="309" t="inlineStr"/>
      <c r="F76" s="309" t="inlineStr"/>
      <c r="G76" s="309" t="inlineStr"/>
      <c r="H76" s="309" t="inlineStr"/>
    </row>
    <row r="77">
      <c r="A77" s="621" t="n">
        <v>75</v>
      </c>
      <c r="B77" s="309" t="n">
        <v>267.9534420669319</v>
      </c>
      <c r="C77" s="309" t="n">
        <v>267.9534420669319</v>
      </c>
      <c r="D77" s="309" t="inlineStr"/>
      <c r="E77" s="309" t="inlineStr"/>
      <c r="F77" s="309" t="inlineStr"/>
      <c r="G77" s="309" t="inlineStr"/>
      <c r="H77" s="309" t="inlineStr"/>
    </row>
    <row r="78">
      <c r="A78" s="621" t="n">
        <v>76</v>
      </c>
      <c r="B78" s="309" t="n">
        <v>267.953442066932</v>
      </c>
      <c r="C78" s="309" t="n">
        <v>267.953442066932</v>
      </c>
      <c r="D78" s="309" t="inlineStr"/>
      <c r="E78" s="309" t="inlineStr"/>
      <c r="F78" s="309" t="inlineStr"/>
      <c r="G78" s="309" t="inlineStr"/>
      <c r="H78" s="309" t="inlineStr"/>
    </row>
    <row r="79">
      <c r="A79" s="621" t="n">
        <v>77</v>
      </c>
      <c r="B79" s="309" t="n">
        <v>265.6812505743081</v>
      </c>
      <c r="C79" s="309" t="n">
        <v>265.6812505743081</v>
      </c>
      <c r="D79" s="309" t="inlineStr"/>
      <c r="E79" s="309" t="inlineStr"/>
      <c r="F79" s="309" t="inlineStr"/>
      <c r="G79" s="309" t="inlineStr"/>
      <c r="H79" s="309" t="inlineStr"/>
    </row>
    <row r="80">
      <c r="A80" s="621" t="n">
        <v>78</v>
      </c>
      <c r="B80" s="309" t="n">
        <v>398</v>
      </c>
      <c r="C80" s="309" t="n">
        <v>398</v>
      </c>
      <c r="D80" s="309" t="inlineStr"/>
      <c r="E80" s="309" t="inlineStr"/>
      <c r="F80" s="309" t="inlineStr"/>
      <c r="G80" s="309" t="inlineStr"/>
      <c r="H80" s="309" t="inlineStr"/>
    </row>
    <row r="81">
      <c r="A81" s="621" t="n">
        <v>79</v>
      </c>
      <c r="B81" s="309" t="n">
        <v>417</v>
      </c>
      <c r="C81" s="309" t="n">
        <v>417</v>
      </c>
      <c r="D81" s="309" t="inlineStr"/>
      <c r="E81" s="309" t="inlineStr"/>
      <c r="F81" s="309" t="inlineStr"/>
      <c r="G81" s="309" t="inlineStr"/>
      <c r="H81" s="309" t="inlineStr"/>
    </row>
    <row r="82">
      <c r="A82" s="621" t="n">
        <v>80</v>
      </c>
      <c r="B82" s="309" t="n">
        <v>419</v>
      </c>
      <c r="C82" s="309" t="n">
        <v>419</v>
      </c>
      <c r="D82" s="309" t="inlineStr"/>
      <c r="E82" s="309" t="inlineStr"/>
      <c r="F82" s="309" t="inlineStr"/>
      <c r="G82" s="309" t="inlineStr"/>
      <c r="H82" s="309" t="inlineStr"/>
    </row>
    <row r="83">
      <c r="A83" s="621" t="n">
        <v>81</v>
      </c>
      <c r="B83" s="309" t="n">
        <v>408</v>
      </c>
      <c r="C83" s="309" t="n">
        <v>408</v>
      </c>
      <c r="D83" s="309" t="inlineStr"/>
      <c r="E83" s="309" t="inlineStr"/>
      <c r="F83" s="309" t="inlineStr"/>
      <c r="G83" s="309" t="inlineStr"/>
      <c r="H83" s="309" t="inlineStr"/>
    </row>
    <row r="84">
      <c r="A84" s="621" t="n">
        <v>82</v>
      </c>
      <c r="B84" s="309" t="n">
        <v>316</v>
      </c>
      <c r="C84" s="309" t="n">
        <v>316</v>
      </c>
      <c r="D84" s="309" t="inlineStr"/>
      <c r="E84" s="309" t="inlineStr"/>
      <c r="F84" s="309" t="inlineStr"/>
      <c r="G84" s="309" t="inlineStr"/>
      <c r="H84" s="309" t="inlineStr"/>
    </row>
    <row r="85">
      <c r="A85" s="621" t="n">
        <v>83</v>
      </c>
      <c r="B85" s="309" t="n">
        <v>331</v>
      </c>
      <c r="C85" s="309" t="n">
        <v>331</v>
      </c>
      <c r="D85" s="309" t="inlineStr"/>
      <c r="E85" s="309" t="inlineStr"/>
      <c r="F85" s="309" t="inlineStr"/>
      <c r="G85" s="309" t="inlineStr"/>
      <c r="H85" s="309" t="inlineStr"/>
    </row>
    <row r="86">
      <c r="A86" s="621" t="n">
        <v>84</v>
      </c>
      <c r="B86" s="309" t="n">
        <v>318.44</v>
      </c>
      <c r="C86" s="309" t="n">
        <v>318.44</v>
      </c>
      <c r="D86" s="309" t="inlineStr"/>
      <c r="E86" s="309" t="inlineStr"/>
      <c r="F86" s="309" t="inlineStr"/>
      <c r="G86" s="309" t="inlineStr"/>
      <c r="H86" s="309" t="inlineStr"/>
    </row>
    <row r="87">
      <c r="A87" s="621" t="n">
        <v>85</v>
      </c>
      <c r="B87" s="309" t="n">
        <v>313.56</v>
      </c>
      <c r="C87" s="309" t="n">
        <v>313.56</v>
      </c>
      <c r="D87" s="309" t="inlineStr"/>
      <c r="E87" s="309" t="inlineStr"/>
      <c r="F87" s="309" t="inlineStr"/>
      <c r="G87" s="309" t="inlineStr"/>
      <c r="H87" s="309" t="inlineStr"/>
    </row>
    <row r="88">
      <c r="A88" s="621" t="n">
        <v>86</v>
      </c>
      <c r="B88" s="309" t="n">
        <v>311</v>
      </c>
      <c r="C88" s="309" t="n">
        <v>311</v>
      </c>
      <c r="D88" s="309" t="inlineStr"/>
      <c r="E88" s="309" t="inlineStr"/>
      <c r="F88" s="309" t="inlineStr"/>
      <c r="G88" s="309" t="inlineStr"/>
      <c r="H88" s="309" t="inlineStr"/>
    </row>
    <row r="89">
      <c r="A89" s="621" t="n">
        <v>87</v>
      </c>
      <c r="B89" s="309" t="n">
        <v>312.6</v>
      </c>
      <c r="C89" s="309" t="n">
        <v>312.6</v>
      </c>
      <c r="D89" s="309" t="inlineStr"/>
      <c r="E89" s="309" t="inlineStr"/>
      <c r="F89" s="309" t="inlineStr"/>
      <c r="G89" s="309" t="inlineStr"/>
      <c r="H89" s="309" t="inlineStr"/>
    </row>
    <row r="90">
      <c r="A90" s="621" t="n">
        <v>88</v>
      </c>
      <c r="B90" s="309" t="n">
        <v>329.97</v>
      </c>
      <c r="C90" s="309" t="n">
        <v>329.97</v>
      </c>
      <c r="D90" s="309" t="inlineStr"/>
      <c r="E90" s="309" t="inlineStr"/>
      <c r="F90" s="309" t="inlineStr"/>
      <c r="G90" s="309" t="inlineStr"/>
      <c r="H90" s="309" t="inlineStr"/>
    </row>
    <row r="91">
      <c r="A91" s="621" t="n">
        <v>89</v>
      </c>
      <c r="B91" s="309" t="n">
        <v>324.21</v>
      </c>
      <c r="C91" s="309" t="n">
        <v>324.21</v>
      </c>
      <c r="D91" s="309" t="inlineStr"/>
      <c r="E91" s="309" t="inlineStr"/>
      <c r="F91" s="309" t="inlineStr"/>
      <c r="G91" s="309" t="inlineStr"/>
      <c r="H91" s="309" t="inlineStr"/>
    </row>
    <row r="92">
      <c r="A92" s="621" t="n">
        <v>90</v>
      </c>
      <c r="B92" s="309" t="n">
        <v>313.96</v>
      </c>
      <c r="C92" s="309" t="n">
        <v>313.96</v>
      </c>
      <c r="D92" s="309" t="inlineStr"/>
      <c r="E92" s="309" t="inlineStr"/>
      <c r="F92" s="309" t="inlineStr"/>
      <c r="G92" s="309" t="inlineStr"/>
      <c r="H92" s="309" t="inlineStr"/>
    </row>
    <row r="93">
      <c r="A93" s="621" t="n">
        <v>91</v>
      </c>
      <c r="B93" s="309" t="n">
        <v>325.92</v>
      </c>
      <c r="C93" s="309" t="n">
        <v>325.92</v>
      </c>
      <c r="D93" s="309" t="inlineStr"/>
      <c r="E93" s="309" t="inlineStr"/>
      <c r="F93" s="309" t="inlineStr"/>
      <c r="G93" s="309" t="inlineStr"/>
      <c r="H93" s="309" t="inlineStr"/>
    </row>
    <row r="94">
      <c r="A94" s="621" t="n">
        <v>92</v>
      </c>
      <c r="B94" s="309" t="n">
        <v>315.88</v>
      </c>
      <c r="C94" s="309" t="n">
        <v>315.88</v>
      </c>
      <c r="D94" s="309" t="inlineStr"/>
      <c r="E94" s="309" t="inlineStr"/>
      <c r="F94" s="309" t="inlineStr"/>
      <c r="G94" s="309" t="inlineStr"/>
      <c r="H94" s="309" t="inlineStr"/>
    </row>
    <row r="95">
      <c r="A95" s="621" t="n">
        <v>93</v>
      </c>
      <c r="B95" s="309" t="n">
        <v>314.52</v>
      </c>
      <c r="C95" s="309" t="n">
        <v>314.52</v>
      </c>
      <c r="D95" s="309" t="inlineStr"/>
      <c r="E95" s="309" t="inlineStr"/>
      <c r="F95" s="309" t="inlineStr"/>
      <c r="G95" s="309" t="inlineStr"/>
      <c r="H95" s="309" t="inlineStr"/>
    </row>
    <row r="96">
      <c r="A96" s="621" t="n">
        <v>94</v>
      </c>
      <c r="B96" s="309" t="n">
        <v>315.4</v>
      </c>
      <c r="C96" s="309" t="n">
        <v>315.4</v>
      </c>
      <c r="D96" s="309" t="inlineStr"/>
      <c r="E96" s="309" t="inlineStr"/>
      <c r="F96" s="309" t="inlineStr"/>
      <c r="G96" s="309" t="inlineStr"/>
      <c r="H96" s="309" t="inlineStr"/>
    </row>
    <row r="97">
      <c r="A97" s="621" t="n">
        <v>95</v>
      </c>
      <c r="B97" s="309" t="n">
        <v>316.36</v>
      </c>
      <c r="C97" s="309" t="n">
        <v>316.36</v>
      </c>
      <c r="D97" s="309" t="inlineStr"/>
      <c r="E97" s="309" t="inlineStr"/>
      <c r="F97" s="309" t="inlineStr"/>
      <c r="G97" s="309" t="inlineStr"/>
      <c r="H97" s="309" t="inlineStr"/>
    </row>
    <row r="98">
      <c r="A98" s="621" t="n">
        <v>96</v>
      </c>
      <c r="B98" s="309" t="n">
        <v>326.1</v>
      </c>
      <c r="C98" s="309" t="n">
        <v>326.1</v>
      </c>
      <c r="D98" s="309" t="inlineStr"/>
      <c r="E98" s="309" t="inlineStr"/>
      <c r="F98" s="309" t="inlineStr"/>
      <c r="G98" s="309" t="inlineStr"/>
      <c r="H98" s="309" t="inlineStr"/>
    </row>
    <row r="99">
      <c r="A99" s="621" t="n">
        <v>97</v>
      </c>
      <c r="B99" s="309" t="n">
        <v>319</v>
      </c>
      <c r="C99" s="309" t="n">
        <v>319</v>
      </c>
      <c r="D99" s="309" t="inlineStr"/>
      <c r="E99" s="309" t="inlineStr"/>
      <c r="F99" s="309" t="inlineStr"/>
      <c r="G99" s="309" t="inlineStr"/>
      <c r="H99" s="309" t="inlineStr"/>
    </row>
    <row r="100">
      <c r="A100" s="621" t="n">
        <v>98</v>
      </c>
      <c r="B100" s="309" t="n">
        <v>319.8</v>
      </c>
      <c r="C100" s="309" t="n">
        <v>319.8</v>
      </c>
      <c r="D100" s="309" t="inlineStr"/>
      <c r="E100" s="309" t="inlineStr"/>
      <c r="F100" s="309" t="inlineStr"/>
      <c r="G100" s="309" t="inlineStr"/>
      <c r="H100" s="309" t="inlineStr"/>
    </row>
    <row r="101">
      <c r="A101" s="621" t="n">
        <v>99</v>
      </c>
      <c r="B101" s="309" t="n">
        <v>323.4</v>
      </c>
      <c r="C101" s="309" t="n">
        <v>323.4</v>
      </c>
      <c r="D101" s="309" t="inlineStr"/>
      <c r="E101" s="309" t="inlineStr"/>
      <c r="F101" s="309" t="inlineStr"/>
      <c r="G101" s="309" t="inlineStr"/>
      <c r="H101" s="309" t="inlineStr"/>
    </row>
    <row r="102">
      <c r="A102" s="621" t="n">
        <v>100</v>
      </c>
      <c r="B102" s="309" t="n">
        <v>309.8</v>
      </c>
      <c r="C102" s="309" t="n">
        <v>309.8</v>
      </c>
      <c r="D102" s="309" t="inlineStr"/>
      <c r="E102" s="309" t="inlineStr"/>
      <c r="F102" s="309" t="inlineStr"/>
      <c r="G102" s="309" t="inlineStr"/>
      <c r="H102" s="309" t="inlineStr"/>
    </row>
    <row r="103">
      <c r="A103" s="621" t="n">
        <v>101</v>
      </c>
      <c r="B103" s="309" t="n">
        <v>309.64</v>
      </c>
      <c r="C103" s="309" t="n">
        <v>309.64</v>
      </c>
      <c r="D103" s="309" t="inlineStr"/>
      <c r="E103" s="309" t="inlineStr"/>
      <c r="F103" s="309" t="inlineStr"/>
      <c r="G103" s="309" t="inlineStr"/>
      <c r="H103" s="309" t="inlineStr"/>
    </row>
    <row r="104">
      <c r="A104" s="621" t="n">
        <v>102</v>
      </c>
      <c r="B104" s="309" t="n">
        <v>312.84</v>
      </c>
      <c r="C104" s="309" t="n">
        <v>312.84</v>
      </c>
      <c r="D104" s="309" t="inlineStr"/>
      <c r="E104" s="309" t="inlineStr"/>
      <c r="F104" s="309" t="inlineStr"/>
      <c r="G104" s="309" t="inlineStr"/>
      <c r="H104" s="309" t="inlineStr"/>
    </row>
    <row r="105">
      <c r="A105" s="621" t="n">
        <v>103</v>
      </c>
      <c r="B105" s="309" t="n">
        <v>320.12</v>
      </c>
      <c r="C105" s="309" t="n">
        <v>320.12</v>
      </c>
      <c r="D105" s="309" t="inlineStr"/>
      <c r="E105" s="309" t="inlineStr"/>
      <c r="F105" s="309" t="inlineStr"/>
      <c r="G105" s="309" t="inlineStr"/>
      <c r="H105" s="309" t="inlineStr"/>
    </row>
    <row r="106">
      <c r="A106" s="621" t="n">
        <v>104</v>
      </c>
      <c r="B106" s="309" t="n">
        <v>300.9</v>
      </c>
      <c r="C106" s="309" t="n">
        <v>300.9</v>
      </c>
      <c r="D106" s="309" t="inlineStr"/>
      <c r="E106" s="309" t="inlineStr"/>
      <c r="F106" s="309" t="inlineStr"/>
      <c r="G106" s="309" t="inlineStr"/>
      <c r="H106" s="309" t="inlineStr"/>
    </row>
    <row r="107">
      <c r="A107" s="621" t="n">
        <v>105</v>
      </c>
      <c r="B107" s="309" t="n">
        <v>296.24</v>
      </c>
      <c r="C107" s="309" t="n">
        <v>296.24</v>
      </c>
      <c r="D107" s="309" t="inlineStr"/>
      <c r="E107" s="309" t="inlineStr"/>
      <c r="F107" s="309" t="inlineStr"/>
      <c r="G107" s="309" t="inlineStr"/>
      <c r="H107" s="309" t="inlineStr"/>
    </row>
    <row r="108">
      <c r="A108" s="621" t="n">
        <v>106</v>
      </c>
      <c r="B108" s="309" t="n">
        <v>297.01</v>
      </c>
      <c r="C108" s="309" t="n">
        <v>297.01</v>
      </c>
      <c r="D108" s="309" t="inlineStr"/>
      <c r="E108" s="309" t="inlineStr"/>
      <c r="F108" s="309" t="inlineStr"/>
      <c r="G108" s="309" t="inlineStr"/>
      <c r="H108" s="309" t="inlineStr"/>
    </row>
    <row r="109">
      <c r="A109" s="621" t="n">
        <v>107</v>
      </c>
      <c r="B109" s="309" t="n">
        <v>299.4</v>
      </c>
      <c r="C109" s="309" t="n">
        <v>299.4</v>
      </c>
      <c r="D109" s="309" t="inlineStr"/>
      <c r="E109" s="309" t="inlineStr"/>
      <c r="F109" s="309" t="inlineStr"/>
      <c r="G109" s="309" t="inlineStr"/>
      <c r="H109" s="309" t="inlineStr"/>
    </row>
    <row r="110">
      <c r="A110" s="621" t="n">
        <v>108</v>
      </c>
      <c r="B110" s="309" t="n">
        <v>278</v>
      </c>
      <c r="C110" s="309" t="n">
        <v>278</v>
      </c>
      <c r="D110" s="309" t="inlineStr"/>
      <c r="E110" s="309" t="inlineStr"/>
      <c r="F110" s="309" t="inlineStr"/>
      <c r="G110" s="309" t="inlineStr"/>
      <c r="H110" s="309" t="inlineStr"/>
    </row>
    <row r="111">
      <c r="A111" s="621" t="n">
        <v>109</v>
      </c>
      <c r="B111" s="309" t="n">
        <v>340</v>
      </c>
      <c r="C111" s="309" t="n">
        <v>340</v>
      </c>
      <c r="D111" s="309" t="inlineStr"/>
      <c r="E111" s="309" t="inlineStr"/>
      <c r="F111" s="309" t="inlineStr"/>
      <c r="G111" s="309" t="inlineStr"/>
      <c r="H111" s="309" t="inlineStr"/>
    </row>
    <row r="112">
      <c r="A112" s="621" t="n">
        <v>110</v>
      </c>
      <c r="B112" s="309" t="n">
        <v>383</v>
      </c>
      <c r="C112" s="309" t="n">
        <v>383</v>
      </c>
      <c r="D112" s="309" t="inlineStr"/>
      <c r="E112" s="309" t="inlineStr"/>
      <c r="F112" s="309" t="inlineStr"/>
      <c r="G112" s="309" t="inlineStr"/>
      <c r="H112" s="309" t="inlineStr"/>
    </row>
    <row r="113">
      <c r="A113" s="621" t="n">
        <v>111</v>
      </c>
      <c r="B113" s="309" t="n">
        <v>287.7220784148245</v>
      </c>
      <c r="C113" s="309" t="n">
        <v>287.7220784148245</v>
      </c>
      <c r="D113" s="309" t="inlineStr"/>
      <c r="E113" s="309" t="inlineStr"/>
      <c r="F113" s="309" t="inlineStr"/>
      <c r="G113" s="309" t="inlineStr"/>
      <c r="H113" s="309" t="inlineStr"/>
    </row>
    <row r="114">
      <c r="A114" s="621" t="n">
        <v>112</v>
      </c>
      <c r="B114" s="309" t="n">
        <v>294.1202032507105</v>
      </c>
      <c r="C114" s="309" t="n">
        <v>294.1202032507105</v>
      </c>
      <c r="D114" s="309" t="inlineStr"/>
      <c r="E114" s="309" t="inlineStr"/>
      <c r="F114" s="309" t="inlineStr"/>
      <c r="G114" s="309" t="inlineStr"/>
      <c r="H114" s="309" t="inlineStr"/>
    </row>
    <row r="115">
      <c r="A115" s="621" t="n">
        <v>113</v>
      </c>
      <c r="B115" s="309" t="n">
        <v>375.4744770623643</v>
      </c>
      <c r="C115" s="309" t="n">
        <v>375.4744770623643</v>
      </c>
      <c r="D115" s="309" t="inlineStr"/>
      <c r="E115" s="309" t="inlineStr"/>
      <c r="F115" s="309" t="inlineStr"/>
      <c r="G115" s="309" t="inlineStr"/>
      <c r="H115" s="309" t="inlineStr"/>
    </row>
    <row r="116">
      <c r="A116" s="621" t="n">
        <v>114</v>
      </c>
      <c r="B116" s="309" t="n">
        <v>404.8974028690311</v>
      </c>
      <c r="C116" s="309" t="n">
        <v>404.8974028690311</v>
      </c>
      <c r="D116" s="309" t="inlineStr"/>
      <c r="E116" s="309" t="inlineStr"/>
      <c r="F116" s="309" t="inlineStr"/>
      <c r="G116" s="309" t="inlineStr"/>
      <c r="H116" s="309" t="inlineStr"/>
    </row>
    <row r="117">
      <c r="A117" s="621" t="n">
        <v>115</v>
      </c>
      <c r="B117" s="309" t="n">
        <v>296.2002627331541</v>
      </c>
      <c r="C117" s="309" t="n">
        <v>296.2002627331541</v>
      </c>
      <c r="D117" s="309" t="inlineStr"/>
      <c r="E117" s="309" t="inlineStr"/>
      <c r="F117" s="309" t="inlineStr"/>
      <c r="G117" s="309" t="inlineStr"/>
      <c r="H117" s="309" t="inlineStr"/>
    </row>
    <row r="118">
      <c r="A118" s="621" t="n">
        <v>116</v>
      </c>
      <c r="B118" s="309" t="n">
        <v>341</v>
      </c>
      <c r="C118" s="309" t="n">
        <v>341</v>
      </c>
      <c r="D118" s="309" t="inlineStr"/>
      <c r="E118" s="309" t="inlineStr"/>
      <c r="F118" s="309" t="inlineStr"/>
      <c r="G118" s="309" t="inlineStr"/>
      <c r="H118" s="309" t="inlineStr"/>
    </row>
    <row r="119">
      <c r="A119" s="621" t="n">
        <v>117</v>
      </c>
      <c r="B119" s="309" t="n">
        <v>336</v>
      </c>
      <c r="C119" s="309" t="n">
        <v>336</v>
      </c>
      <c r="D119" s="309" t="inlineStr"/>
      <c r="E119" s="309" t="inlineStr"/>
      <c r="F119" s="309" t="inlineStr"/>
      <c r="G119" s="309" t="inlineStr"/>
      <c r="H119" s="309" t="inlineStr"/>
    </row>
    <row r="120">
      <c r="A120" s="621" t="n">
        <v>118</v>
      </c>
      <c r="B120" s="309" t="n">
        <v>299</v>
      </c>
      <c r="C120" s="309" t="n">
        <v>299</v>
      </c>
      <c r="D120" s="309" t="inlineStr"/>
      <c r="E120" s="309" t="inlineStr"/>
      <c r="F120" s="309" t="inlineStr"/>
      <c r="G120" s="309" t="inlineStr"/>
      <c r="H120" s="309" t="inlineStr"/>
    </row>
    <row r="121">
      <c r="A121" s="621" t="n">
        <v>119</v>
      </c>
      <c r="B121" s="309" t="n">
        <v>292</v>
      </c>
      <c r="C121" s="309" t="n">
        <v>292</v>
      </c>
      <c r="D121" s="309" t="inlineStr"/>
      <c r="E121" s="309" t="inlineStr"/>
      <c r="F121" s="309" t="inlineStr"/>
      <c r="G121" s="309" t="inlineStr"/>
      <c r="H121" s="309" t="inlineStr"/>
    </row>
    <row r="122">
      <c r="A122" s="621" t="n">
        <v>120</v>
      </c>
      <c r="B122" s="309" t="n">
        <v>471.4228397372692</v>
      </c>
      <c r="C122" s="309" t="n">
        <v>471.4228397372692</v>
      </c>
      <c r="D122" s="309" t="inlineStr"/>
      <c r="E122" s="309" t="inlineStr"/>
      <c r="F122" s="309" t="inlineStr"/>
      <c r="G122" s="309" t="inlineStr"/>
      <c r="H122" s="309" t="inlineStr"/>
    </row>
    <row r="123">
      <c r="A123" s="621" t="n">
        <v>121</v>
      </c>
      <c r="B123" s="309" t="n">
        <v>324.7372006206292</v>
      </c>
      <c r="C123" s="309" t="n">
        <v>324.7372006206292</v>
      </c>
      <c r="D123" s="309" t="inlineStr"/>
      <c r="E123" s="309" t="inlineStr"/>
      <c r="F123" s="309" t="inlineStr"/>
      <c r="G123" s="309" t="inlineStr"/>
      <c r="H123" s="309" t="inlineStr"/>
    </row>
    <row r="124">
      <c r="A124" s="621" t="n">
        <v>122</v>
      </c>
      <c r="B124" s="309" t="n">
        <v>415</v>
      </c>
      <c r="C124" s="309" t="n">
        <v>415</v>
      </c>
      <c r="D124" s="309" t="inlineStr"/>
      <c r="E124" s="309" t="inlineStr"/>
      <c r="F124" s="309" t="inlineStr"/>
      <c r="G124" s="309" t="inlineStr"/>
      <c r="H124" s="309" t="inlineStr"/>
    </row>
    <row r="125">
      <c r="A125" s="621" t="n">
        <v>123</v>
      </c>
      <c r="B125" s="309" t="n">
        <v>331</v>
      </c>
      <c r="C125" s="309" t="n">
        <v>331</v>
      </c>
      <c r="D125" s="309" t="inlineStr"/>
      <c r="E125" s="309" t="inlineStr"/>
      <c r="F125" s="309" t="inlineStr"/>
      <c r="G125" s="309" t="inlineStr"/>
      <c r="H125" s="309" t="inlineStr"/>
    </row>
    <row r="126">
      <c r="A126" s="621" t="n">
        <v>124</v>
      </c>
      <c r="B126" s="309" t="n">
        <v>302</v>
      </c>
      <c r="C126" s="309" t="n">
        <v>302</v>
      </c>
      <c r="D126" s="309" t="inlineStr"/>
      <c r="E126" s="309" t="inlineStr"/>
      <c r="F126" s="309" t="inlineStr"/>
      <c r="G126" s="309" t="inlineStr"/>
      <c r="H126" s="309" t="inlineStr"/>
    </row>
    <row r="127">
      <c r="A127" s="621" t="n">
        <v>125</v>
      </c>
      <c r="B127" s="309" t="n">
        <v>389</v>
      </c>
      <c r="C127" s="309" t="n">
        <v>389</v>
      </c>
      <c r="D127" s="309" t="inlineStr"/>
      <c r="E127" s="309" t="inlineStr"/>
      <c r="F127" s="309" t="inlineStr"/>
      <c r="G127" s="309" t="inlineStr"/>
      <c r="H127" s="309" t="inlineStr"/>
    </row>
    <row r="128">
      <c r="A128" s="621" t="n">
        <v>126</v>
      </c>
      <c r="B128" s="309" t="n">
        <v>408.6</v>
      </c>
      <c r="C128" s="309" t="n">
        <v>408.6</v>
      </c>
      <c r="D128" s="309" t="inlineStr"/>
      <c r="E128" s="309" t="inlineStr"/>
      <c r="F128" s="309" t="inlineStr"/>
      <c r="G128" s="309" t="inlineStr"/>
      <c r="H128" s="309" t="inlineStr"/>
    </row>
    <row r="129">
      <c r="A129" s="621" t="n">
        <v>127</v>
      </c>
      <c r="B129" s="309" t="n">
        <v>372.6</v>
      </c>
      <c r="C129" s="309" t="n">
        <v>372.6</v>
      </c>
      <c r="D129" s="309" t="inlineStr"/>
      <c r="E129" s="309" t="inlineStr"/>
      <c r="F129" s="309" t="inlineStr"/>
      <c r="G129" s="309" t="inlineStr"/>
      <c r="H129" s="309" t="inlineStr"/>
    </row>
    <row r="130">
      <c r="A130" s="621" t="n">
        <v>128</v>
      </c>
      <c r="B130" s="309" t="n">
        <v>345.6</v>
      </c>
      <c r="C130" s="309" t="n">
        <v>345.6</v>
      </c>
      <c r="D130" s="309" t="inlineStr"/>
      <c r="E130" s="309" t="inlineStr"/>
      <c r="F130" s="309" t="inlineStr"/>
      <c r="G130" s="309" t="inlineStr"/>
      <c r="H130" s="309" t="inlineStr"/>
    </row>
    <row r="131">
      <c r="A131" s="621" t="n">
        <v>129</v>
      </c>
      <c r="B131" s="309" t="n">
        <v>381.6</v>
      </c>
      <c r="C131" s="309" t="n">
        <v>381.6</v>
      </c>
      <c r="D131" s="309" t="inlineStr"/>
      <c r="E131" s="309" t="inlineStr"/>
      <c r="F131" s="309" t="inlineStr"/>
      <c r="G131" s="309" t="inlineStr"/>
      <c r="H131" s="309" t="inlineStr"/>
    </row>
    <row r="132">
      <c r="A132" s="621" t="n">
        <v>130</v>
      </c>
      <c r="B132" s="309" t="n">
        <v>415.8</v>
      </c>
      <c r="C132" s="309" t="n">
        <v>415.8</v>
      </c>
      <c r="D132" s="309" t="inlineStr"/>
      <c r="E132" s="309" t="inlineStr"/>
      <c r="F132" s="309" t="inlineStr"/>
      <c r="G132" s="309" t="inlineStr"/>
      <c r="H132" s="309" t="inlineStr"/>
    </row>
    <row r="133">
      <c r="A133" s="621" t="n">
        <v>131</v>
      </c>
      <c r="B133" s="309" t="n">
        <v>373.5</v>
      </c>
      <c r="C133" s="309" t="n">
        <v>373.5</v>
      </c>
      <c r="D133" s="309" t="inlineStr"/>
      <c r="E133" s="309" t="inlineStr"/>
      <c r="F133" s="309" t="inlineStr"/>
      <c r="G133" s="309" t="inlineStr"/>
      <c r="H133" s="309" t="inlineStr"/>
    </row>
    <row r="134">
      <c r="A134" s="621" t="n">
        <v>132</v>
      </c>
      <c r="B134" s="309" t="n">
        <v>344.7</v>
      </c>
      <c r="C134" s="309" t="n">
        <v>344.7</v>
      </c>
      <c r="D134" s="309" t="inlineStr"/>
      <c r="E134" s="309" t="inlineStr"/>
      <c r="F134" s="309" t="inlineStr"/>
      <c r="G134" s="309" t="inlineStr"/>
      <c r="H134" s="309" t="inlineStr"/>
    </row>
    <row r="135">
      <c r="A135" s="621" t="n">
        <v>133</v>
      </c>
      <c r="B135" s="309" t="n">
        <v>277.2</v>
      </c>
      <c r="C135" s="309" t="n">
        <v>277.2</v>
      </c>
      <c r="D135" s="309" t="inlineStr"/>
      <c r="E135" s="309" t="inlineStr"/>
      <c r="F135" s="309" t="inlineStr"/>
      <c r="G135" s="309" t="inlineStr"/>
      <c r="H135" s="309" t="inlineStr"/>
    </row>
    <row r="136">
      <c r="A136" s="621" t="n">
        <v>134</v>
      </c>
      <c r="B136" s="309" t="n">
        <v>315.9</v>
      </c>
      <c r="C136" s="309" t="n">
        <v>315.9</v>
      </c>
      <c r="D136" s="309" t="inlineStr"/>
      <c r="E136" s="309" t="inlineStr"/>
      <c r="F136" s="309" t="inlineStr"/>
      <c r="G136" s="309" t="inlineStr"/>
      <c r="H136" s="309" t="inlineStr"/>
    </row>
    <row r="137">
      <c r="A137" s="621" t="n">
        <v>135</v>
      </c>
      <c r="B137" s="309" t="n">
        <v>342</v>
      </c>
      <c r="C137" s="309" t="n">
        <v>342</v>
      </c>
      <c r="D137" s="309" t="inlineStr"/>
      <c r="E137" s="309" t="inlineStr"/>
      <c r="F137" s="309" t="inlineStr"/>
      <c r="G137" s="309" t="inlineStr"/>
      <c r="H137" s="309" t="inlineStr"/>
    </row>
    <row r="138">
      <c r="A138" s="621" t="n">
        <v>136</v>
      </c>
      <c r="B138" s="309" t="n">
        <v>289.8</v>
      </c>
      <c r="C138" s="309" t="n">
        <v>289.8</v>
      </c>
      <c r="D138" s="309" t="inlineStr"/>
      <c r="E138" s="309" t="inlineStr"/>
      <c r="F138" s="309" t="inlineStr"/>
      <c r="G138" s="309" t="inlineStr"/>
      <c r="H138" s="309" t="inlineStr"/>
    </row>
    <row r="139">
      <c r="A139" s="621" t="n">
        <v>137</v>
      </c>
      <c r="B139" s="309" t="n">
        <v>277.2</v>
      </c>
      <c r="C139" s="309" t="n">
        <v>277.2</v>
      </c>
      <c r="D139" s="309" t="inlineStr"/>
      <c r="E139" s="309" t="inlineStr"/>
      <c r="F139" s="309" t="inlineStr"/>
      <c r="G139" s="309" t="inlineStr"/>
      <c r="H139" s="309" t="inlineStr"/>
    </row>
    <row r="140">
      <c r="A140" s="621" t="n">
        <v>138</v>
      </c>
      <c r="B140" s="309" t="n">
        <v>309.6</v>
      </c>
      <c r="C140" s="309" t="n">
        <v>309.6</v>
      </c>
      <c r="D140" s="309" t="inlineStr"/>
      <c r="E140" s="309" t="inlineStr"/>
      <c r="F140" s="309" t="inlineStr"/>
      <c r="G140" s="309" t="inlineStr"/>
      <c r="H140" s="309" t="inlineStr"/>
    </row>
    <row r="141">
      <c r="A141" s="621" t="n">
        <v>139</v>
      </c>
      <c r="B141" s="309" t="n">
        <v>324.9</v>
      </c>
      <c r="C141" s="309" t="n">
        <v>324.9</v>
      </c>
      <c r="D141" s="309" t="inlineStr"/>
      <c r="E141" s="309" t="inlineStr"/>
      <c r="F141" s="309" t="inlineStr"/>
      <c r="G141" s="309" t="inlineStr"/>
      <c r="H141" s="309" t="inlineStr"/>
    </row>
    <row r="142">
      <c r="A142" s="621" t="n">
        <v>140</v>
      </c>
      <c r="B142" s="309" t="n">
        <v>394.2</v>
      </c>
      <c r="C142" s="309" t="n">
        <v>394.2</v>
      </c>
      <c r="D142" s="309" t="inlineStr"/>
      <c r="E142" s="309" t="inlineStr"/>
      <c r="F142" s="309" t="inlineStr"/>
      <c r="G142" s="309" t="inlineStr"/>
      <c r="H142" s="309" t="inlineStr"/>
    </row>
    <row r="143">
      <c r="A143" s="621" t="n">
        <v>141</v>
      </c>
      <c r="B143" s="309" t="n">
        <v>292</v>
      </c>
      <c r="C143" s="309" t="n">
        <v>292</v>
      </c>
      <c r="D143" s="309" t="inlineStr"/>
      <c r="E143" s="309" t="inlineStr"/>
      <c r="F143" s="309" t="inlineStr"/>
      <c r="G143" s="309" t="inlineStr"/>
      <c r="H143" s="309" t="inlineStr"/>
    </row>
    <row r="144">
      <c r="A144" s="621" t="n">
        <v>142</v>
      </c>
      <c r="B144" s="309" t="n">
        <v>304</v>
      </c>
      <c r="C144" s="309" t="n">
        <v>304</v>
      </c>
      <c r="D144" s="309" t="inlineStr"/>
      <c r="E144" s="309" t="inlineStr"/>
      <c r="F144" s="309" t="inlineStr"/>
      <c r="G144" s="309" t="inlineStr"/>
      <c r="H144" s="309" t="inlineStr"/>
    </row>
    <row r="145">
      <c r="A145" s="621" t="n">
        <v>143</v>
      </c>
      <c r="B145" s="309" t="n">
        <v>312.6</v>
      </c>
      <c r="C145" s="309" t="n">
        <v>312.6</v>
      </c>
      <c r="D145" s="309" t="inlineStr"/>
      <c r="E145" s="309" t="inlineStr"/>
      <c r="F145" s="309" t="inlineStr"/>
      <c r="G145" s="309" t="inlineStr"/>
      <c r="H145" s="309" t="inlineStr"/>
    </row>
    <row r="146">
      <c r="A146" s="621" t="n">
        <v>144</v>
      </c>
      <c r="B146" s="309" t="n">
        <v>311</v>
      </c>
      <c r="C146" s="309" t="n">
        <v>311</v>
      </c>
      <c r="D146" s="309" t="inlineStr"/>
      <c r="E146" s="309" t="inlineStr"/>
      <c r="F146" s="309" t="inlineStr"/>
      <c r="G146" s="309" t="inlineStr"/>
      <c r="H146" s="309" t="inlineStr"/>
    </row>
    <row r="147">
      <c r="A147" s="621" t="n">
        <v>145</v>
      </c>
      <c r="B147" s="309" t="n">
        <v>319.8</v>
      </c>
      <c r="C147" s="309" t="n">
        <v>319.8</v>
      </c>
      <c r="D147" s="309" t="inlineStr"/>
      <c r="E147" s="309" t="inlineStr"/>
      <c r="F147" s="309" t="inlineStr"/>
      <c r="G147" s="309" t="inlineStr"/>
      <c r="H147" s="309" t="inlineStr"/>
    </row>
    <row r="148">
      <c r="A148" s="621" t="n">
        <v>146</v>
      </c>
      <c r="B148" s="309" t="n">
        <v>324.3</v>
      </c>
      <c r="C148" s="309" t="n">
        <v>324.3</v>
      </c>
      <c r="D148" s="309" t="inlineStr"/>
      <c r="E148" s="309" t="inlineStr"/>
      <c r="F148" s="309" t="inlineStr"/>
      <c r="G148" s="309" t="inlineStr"/>
      <c r="H148" s="309" t="inlineStr"/>
    </row>
    <row r="149">
      <c r="A149" s="621" t="n">
        <v>147</v>
      </c>
      <c r="B149" s="309" t="n">
        <v>305</v>
      </c>
      <c r="C149" s="309" t="n">
        <v>305</v>
      </c>
      <c r="D149" s="309" t="inlineStr"/>
      <c r="E149" s="309" t="inlineStr"/>
      <c r="F149" s="309" t="inlineStr"/>
      <c r="G149" s="309" t="inlineStr"/>
      <c r="H149" s="309" t="inlineStr"/>
    </row>
    <row r="150">
      <c r="A150" s="621" t="n">
        <v>148</v>
      </c>
      <c r="B150" s="309" t="n">
        <v>368</v>
      </c>
      <c r="C150" s="309" t="n">
        <v>368</v>
      </c>
      <c r="D150" s="309" t="inlineStr"/>
      <c r="E150" s="309" t="inlineStr"/>
      <c r="F150" s="309" t="inlineStr"/>
      <c r="G150" s="309" t="inlineStr"/>
      <c r="H150" s="309" t="inlineStr"/>
    </row>
    <row r="151">
      <c r="A151" s="621" t="n">
        <v>149</v>
      </c>
      <c r="B151" s="309" t="n">
        <v>362</v>
      </c>
      <c r="C151" s="309" t="n">
        <v>362</v>
      </c>
      <c r="D151" s="309" t="inlineStr"/>
      <c r="E151" s="309" t="inlineStr"/>
      <c r="F151" s="309" t="inlineStr"/>
      <c r="G151" s="309" t="inlineStr"/>
      <c r="H151" s="309" t="inlineStr"/>
    </row>
    <row r="152">
      <c r="A152" s="621" t="n">
        <v>150</v>
      </c>
      <c r="B152" s="309" t="n">
        <v>369</v>
      </c>
      <c r="C152" s="309" t="n">
        <v>369</v>
      </c>
      <c r="D152" s="309" t="inlineStr"/>
      <c r="E152" s="309" t="inlineStr"/>
      <c r="F152" s="309" t="inlineStr"/>
      <c r="G152" s="309" t="inlineStr"/>
      <c r="H152" s="309" t="inlineStr"/>
    </row>
    <row r="153">
      <c r="A153" s="621" t="n">
        <v>151</v>
      </c>
      <c r="B153" s="309" t="n">
        <v>431</v>
      </c>
      <c r="C153" s="309" t="n">
        <v>431</v>
      </c>
      <c r="D153" s="309" t="inlineStr"/>
      <c r="E153" s="309" t="inlineStr"/>
      <c r="F153" s="309" t="inlineStr"/>
      <c r="G153" s="309" t="inlineStr"/>
      <c r="H153" s="309" t="inlineStr"/>
    </row>
    <row r="154">
      <c r="A154" s="621" t="n">
        <v>152</v>
      </c>
      <c r="B154" s="309" t="n">
        <v>430</v>
      </c>
      <c r="C154" s="309" t="n">
        <v>430</v>
      </c>
      <c r="D154" s="309" t="inlineStr"/>
      <c r="E154" s="309" t="inlineStr"/>
      <c r="F154" s="309" t="inlineStr"/>
      <c r="G154" s="309" t="inlineStr"/>
      <c r="H154" s="309" t="inlineStr"/>
    </row>
    <row r="155">
      <c r="A155" s="621" t="n">
        <v>153</v>
      </c>
      <c r="B155" s="309" t="n">
        <v>424.3</v>
      </c>
      <c r="C155" s="309" t="n">
        <v>424.3</v>
      </c>
      <c r="D155" s="309" t="inlineStr"/>
      <c r="E155" s="309" t="inlineStr"/>
      <c r="F155" s="309" t="inlineStr"/>
      <c r="G155" s="309" t="inlineStr"/>
      <c r="H155" s="309" t="inlineStr"/>
    </row>
    <row r="156">
      <c r="A156" s="621" t="n">
        <v>154</v>
      </c>
      <c r="B156" s="309" t="n">
        <v>417.7</v>
      </c>
      <c r="C156" s="309" t="n">
        <v>417.7</v>
      </c>
      <c r="D156" s="309" t="inlineStr"/>
      <c r="E156" s="309" t="inlineStr"/>
      <c r="F156" s="309" t="inlineStr"/>
      <c r="G156" s="309" t="inlineStr"/>
      <c r="H156" s="309" t="inlineStr"/>
    </row>
    <row r="157">
      <c r="A157" s="621" t="n">
        <v>155</v>
      </c>
      <c r="B157" s="309" t="n">
        <v>418.8</v>
      </c>
      <c r="C157" s="309" t="n">
        <v>418.8</v>
      </c>
      <c r="D157" s="309" t="inlineStr"/>
      <c r="E157" s="309" t="inlineStr"/>
      <c r="F157" s="309" t="inlineStr"/>
      <c r="G157" s="309" t="inlineStr"/>
      <c r="H157" s="309" t="inlineStr"/>
    </row>
    <row r="158">
      <c r="A158" s="621" t="n">
        <v>156</v>
      </c>
      <c r="B158" s="309" t="n">
        <v>425.4</v>
      </c>
      <c r="C158" s="309" t="n">
        <v>425.4</v>
      </c>
      <c r="D158" s="309" t="inlineStr"/>
      <c r="E158" s="309" t="inlineStr"/>
      <c r="F158" s="309" t="inlineStr"/>
      <c r="G158" s="309" t="inlineStr"/>
      <c r="H158" s="309" t="inlineStr"/>
    </row>
    <row r="159">
      <c r="A159" s="621" t="n">
        <v>157</v>
      </c>
      <c r="B159" s="309" t="n">
        <v>332</v>
      </c>
      <c r="C159" s="309" t="n">
        <v>332</v>
      </c>
      <c r="D159" s="309" t="inlineStr"/>
      <c r="E159" s="309" t="inlineStr"/>
      <c r="F159" s="309" t="inlineStr"/>
      <c r="G159" s="309" t="inlineStr"/>
      <c r="H159" s="309" t="inlineStr"/>
    </row>
    <row r="160">
      <c r="A160" s="621" t="n">
        <v>158</v>
      </c>
      <c r="B160" s="309" t="n">
        <v>334.4</v>
      </c>
      <c r="C160" s="309" t="n">
        <v>334.4</v>
      </c>
      <c r="D160" s="309" t="inlineStr"/>
      <c r="E160" s="309" t="inlineStr"/>
      <c r="F160" s="309" t="inlineStr"/>
      <c r="G160" s="309" t="inlineStr"/>
      <c r="H160" s="309" t="inlineStr"/>
    </row>
    <row r="161">
      <c r="A161" s="621" t="n">
        <v>159</v>
      </c>
      <c r="B161" s="309" t="n">
        <v>336.8</v>
      </c>
      <c r="C161" s="309" t="n">
        <v>336.8</v>
      </c>
      <c r="D161" s="309" t="inlineStr"/>
      <c r="E161" s="309" t="inlineStr"/>
      <c r="F161" s="309" t="inlineStr"/>
      <c r="G161" s="309" t="inlineStr"/>
      <c r="H161" s="309" t="inlineStr"/>
    </row>
    <row r="162">
      <c r="A162" s="621" t="n">
        <v>160</v>
      </c>
      <c r="B162" s="309" t="n">
        <v>424.3</v>
      </c>
      <c r="C162" s="309" t="n">
        <v>424.3</v>
      </c>
      <c r="D162" s="309" t="inlineStr"/>
      <c r="E162" s="309" t="inlineStr"/>
      <c r="F162" s="309" t="inlineStr"/>
      <c r="G162" s="309" t="inlineStr"/>
      <c r="H162" s="309" t="inlineStr"/>
    </row>
    <row r="163">
      <c r="A163" s="621" t="n">
        <v>161</v>
      </c>
      <c r="B163" s="309" t="n">
        <v>434</v>
      </c>
      <c r="C163" s="309" t="n">
        <v>434</v>
      </c>
      <c r="D163" s="309" t="inlineStr"/>
      <c r="E163" s="309" t="inlineStr"/>
      <c r="F163" s="309" t="inlineStr"/>
      <c r="G163" s="309" t="inlineStr"/>
      <c r="H163" s="309" t="inlineStr"/>
    </row>
    <row r="164">
      <c r="A164" s="621" t="n">
        <v>162</v>
      </c>
      <c r="B164" s="309" t="n">
        <v>421</v>
      </c>
      <c r="C164" s="309" t="n">
        <v>421</v>
      </c>
      <c r="D164" s="309" t="inlineStr"/>
      <c r="E164" s="309" t="inlineStr"/>
      <c r="F164" s="309" t="inlineStr"/>
      <c r="G164" s="309" t="inlineStr"/>
      <c r="H164" s="309" t="inlineStr"/>
    </row>
    <row r="165">
      <c r="A165" s="621" t="n">
        <v>163</v>
      </c>
      <c r="B165" s="309" t="n">
        <v>332.8</v>
      </c>
      <c r="C165" s="309" t="n">
        <v>332.8</v>
      </c>
      <c r="D165" s="309" t="inlineStr"/>
      <c r="E165" s="309" t="inlineStr"/>
      <c r="F165" s="309" t="inlineStr"/>
      <c r="G165" s="309" t="inlineStr"/>
      <c r="H165" s="309" t="inlineStr"/>
    </row>
    <row r="166">
      <c r="A166" s="621" t="n">
        <v>164</v>
      </c>
      <c r="B166" s="309" t="n">
        <v>337.6</v>
      </c>
      <c r="C166" s="309" t="n">
        <v>337.6</v>
      </c>
      <c r="D166" s="309" t="inlineStr"/>
      <c r="E166" s="309" t="inlineStr"/>
      <c r="F166" s="309" t="inlineStr"/>
      <c r="G166" s="309" t="inlineStr"/>
      <c r="H166" s="309" t="inlineStr"/>
    </row>
    <row r="167">
      <c r="A167" s="621" t="n">
        <v>165</v>
      </c>
      <c r="B167" s="309" t="n">
        <v>336.8</v>
      </c>
      <c r="C167" s="309" t="n">
        <v>336.8</v>
      </c>
      <c r="D167" s="309" t="inlineStr"/>
      <c r="E167" s="309" t="inlineStr"/>
      <c r="F167" s="309" t="inlineStr"/>
      <c r="G167" s="309" t="inlineStr"/>
      <c r="H167" s="309" t="inlineStr"/>
    </row>
    <row r="168">
      <c r="A168" s="621" t="n">
        <v>166</v>
      </c>
      <c r="B168" s="309" t="n">
        <v>418.8</v>
      </c>
      <c r="C168" s="309" t="n">
        <v>418.8</v>
      </c>
      <c r="D168" s="309" t="inlineStr"/>
      <c r="E168" s="309" t="inlineStr"/>
      <c r="F168" s="309" t="inlineStr"/>
      <c r="G168" s="309" t="inlineStr"/>
      <c r="H168" s="309" t="inlineStr"/>
    </row>
    <row r="169">
      <c r="A169" s="621" t="n">
        <v>167</v>
      </c>
      <c r="B169" s="309" t="n">
        <v>411.4</v>
      </c>
      <c r="C169" s="309" t="n">
        <v>411.4</v>
      </c>
      <c r="D169" s="309" t="inlineStr"/>
      <c r="E169" s="309" t="inlineStr"/>
      <c r="F169" s="309" t="inlineStr"/>
      <c r="G169" s="309" t="inlineStr"/>
      <c r="H169" s="309" t="inlineStr"/>
    </row>
    <row r="170">
      <c r="A170" s="621" t="n">
        <v>168</v>
      </c>
      <c r="B170" s="309" t="n">
        <v>413.8</v>
      </c>
      <c r="C170" s="309" t="n">
        <v>413.8</v>
      </c>
      <c r="D170" s="309" t="inlineStr"/>
      <c r="E170" s="309" t="inlineStr"/>
      <c r="F170" s="309" t="inlineStr"/>
      <c r="G170" s="309" t="inlineStr"/>
      <c r="H170" s="309" t="inlineStr"/>
    </row>
    <row r="171">
      <c r="A171" s="621" t="n">
        <v>169</v>
      </c>
      <c r="B171" s="309" t="n">
        <v>322.2</v>
      </c>
      <c r="C171" s="309" t="n">
        <v>322.2</v>
      </c>
      <c r="D171" s="309" t="inlineStr"/>
      <c r="E171" s="309" t="inlineStr"/>
      <c r="F171" s="309" t="inlineStr"/>
      <c r="G171" s="309" t="inlineStr"/>
      <c r="H171" s="309" t="inlineStr"/>
    </row>
    <row r="172">
      <c r="A172" s="621" t="n">
        <v>170</v>
      </c>
      <c r="B172" s="309" t="n">
        <v>321.4</v>
      </c>
      <c r="C172" s="309" t="n">
        <v>321.4</v>
      </c>
      <c r="D172" s="309" t="inlineStr"/>
      <c r="E172" s="309" t="inlineStr"/>
      <c r="F172" s="309" t="inlineStr"/>
      <c r="G172" s="309" t="inlineStr"/>
      <c r="H172" s="309" t="inlineStr"/>
    </row>
    <row r="173">
      <c r="A173" s="621" t="n">
        <v>171</v>
      </c>
      <c r="B173" s="309" t="n">
        <v>310.2</v>
      </c>
      <c r="C173" s="309" t="n">
        <v>310.2</v>
      </c>
      <c r="D173" s="309" t="inlineStr"/>
      <c r="E173" s="309" t="inlineStr"/>
      <c r="F173" s="309" t="inlineStr"/>
      <c r="G173" s="309" t="inlineStr"/>
      <c r="H173" s="309" t="inlineStr"/>
    </row>
    <row r="174">
      <c r="A174" s="621" t="n">
        <v>172</v>
      </c>
      <c r="B174" s="309" t="n">
        <v>380</v>
      </c>
      <c r="C174" s="309" t="n">
        <v>380</v>
      </c>
      <c r="D174" s="309" t="inlineStr"/>
      <c r="E174" s="309" t="inlineStr"/>
      <c r="F174" s="309" t="inlineStr"/>
      <c r="G174" s="309" t="inlineStr"/>
      <c r="H174" s="309" t="inlineStr"/>
    </row>
    <row r="175">
      <c r="A175" s="621" t="n">
        <v>173</v>
      </c>
      <c r="B175" s="309" t="n">
        <v>370</v>
      </c>
      <c r="C175" s="309" t="n">
        <v>370</v>
      </c>
      <c r="D175" s="309" t="inlineStr"/>
      <c r="E175" s="309" t="inlineStr"/>
      <c r="F175" s="309" t="inlineStr"/>
      <c r="G175" s="309" t="inlineStr"/>
      <c r="H175" s="309" t="inlineStr"/>
    </row>
    <row r="176">
      <c r="A176" s="621" t="n">
        <v>174</v>
      </c>
      <c r="B176" s="309" t="n">
        <v>380</v>
      </c>
      <c r="C176" s="309" t="n">
        <v>380</v>
      </c>
      <c r="D176" s="309" t="inlineStr"/>
      <c r="E176" s="309" t="inlineStr"/>
      <c r="F176" s="309" t="inlineStr"/>
      <c r="G176" s="309" t="inlineStr"/>
      <c r="H176" s="309" t="inlineStr"/>
    </row>
    <row r="177">
      <c r="A177" s="621" t="n">
        <v>175</v>
      </c>
      <c r="B177" s="309" t="n">
        <v>380</v>
      </c>
      <c r="C177" s="309" t="n">
        <v>380</v>
      </c>
      <c r="D177" s="309" t="inlineStr"/>
      <c r="E177" s="309" t="inlineStr"/>
      <c r="F177" s="309" t="inlineStr"/>
      <c r="G177" s="309" t="inlineStr"/>
      <c r="H177" s="309" t="inlineStr"/>
    </row>
    <row r="178">
      <c r="A178" s="621" t="n">
        <v>176</v>
      </c>
      <c r="B178" s="309" t="n">
        <v>320</v>
      </c>
      <c r="C178" s="309" t="n">
        <v>320</v>
      </c>
      <c r="D178" s="309" t="inlineStr"/>
      <c r="E178" s="309" t="inlineStr"/>
      <c r="F178" s="309" t="inlineStr"/>
      <c r="G178" s="309" t="inlineStr"/>
      <c r="H178" s="309" t="inlineStr"/>
    </row>
    <row r="179">
      <c r="A179" s="621" t="n">
        <v>177</v>
      </c>
      <c r="B179" s="309" t="n">
        <v>304</v>
      </c>
      <c r="C179" s="309" t="n">
        <v>304</v>
      </c>
      <c r="D179" s="309" t="inlineStr"/>
      <c r="E179" s="309" t="inlineStr"/>
      <c r="F179" s="309" t="inlineStr"/>
      <c r="G179" s="309" t="inlineStr"/>
      <c r="H179" s="309" t="inlineStr"/>
    </row>
    <row r="180">
      <c r="A180" s="621" t="n">
        <v>178</v>
      </c>
      <c r="B180" s="309" t="n">
        <v>310</v>
      </c>
      <c r="C180" s="309" t="n">
        <v>310</v>
      </c>
      <c r="D180" s="309" t="inlineStr"/>
      <c r="E180" s="309" t="inlineStr"/>
      <c r="F180" s="309" t="inlineStr"/>
      <c r="G180" s="309" t="inlineStr"/>
      <c r="H180" s="309" t="inlineStr"/>
    </row>
    <row r="181">
      <c r="A181" s="621" t="n">
        <v>179</v>
      </c>
      <c r="B181" s="309" t="n">
        <v>310</v>
      </c>
      <c r="C181" s="309" t="n">
        <v>310</v>
      </c>
      <c r="D181" s="309" t="inlineStr"/>
      <c r="E181" s="309" t="inlineStr"/>
      <c r="F181" s="309" t="inlineStr"/>
      <c r="G181" s="309" t="inlineStr"/>
      <c r="H181" s="309" t="inlineStr"/>
    </row>
    <row r="182">
      <c r="A182" s="621" t="n">
        <v>180</v>
      </c>
      <c r="B182" s="309" t="n">
        <v>403.6</v>
      </c>
      <c r="C182" s="309" t="n">
        <v>403.6</v>
      </c>
      <c r="D182" s="309" t="inlineStr"/>
      <c r="E182" s="309" t="inlineStr"/>
      <c r="F182" s="309" t="inlineStr"/>
      <c r="G182" s="309" t="inlineStr"/>
      <c r="H182" s="309" t="inlineStr"/>
    </row>
    <row r="183">
      <c r="A183" s="621" t="n">
        <v>181</v>
      </c>
      <c r="B183" s="309" t="n">
        <v>364.7</v>
      </c>
      <c r="C183" s="309" t="n">
        <v>364.7</v>
      </c>
      <c r="D183" s="309" t="inlineStr"/>
      <c r="E183" s="309" t="inlineStr"/>
      <c r="F183" s="309" t="inlineStr"/>
      <c r="G183" s="309" t="inlineStr"/>
      <c r="H183" s="309" t="inlineStr"/>
    </row>
    <row r="184">
      <c r="A184" s="621" t="n">
        <v>182</v>
      </c>
      <c r="B184" s="309" t="n">
        <v>340.4</v>
      </c>
      <c r="C184" s="309" t="n">
        <v>340.4</v>
      </c>
      <c r="D184" s="309" t="inlineStr"/>
      <c r="E184" s="309" t="inlineStr"/>
      <c r="F184" s="309" t="inlineStr"/>
      <c r="G184" s="309" t="inlineStr"/>
      <c r="H184" s="309" t="inlineStr"/>
    </row>
    <row r="185">
      <c r="A185" s="621" t="n">
        <v>183</v>
      </c>
      <c r="B185" s="309" t="n">
        <v>308.6</v>
      </c>
      <c r="C185" s="309" t="n">
        <v>308.6</v>
      </c>
      <c r="D185" s="309" t="inlineStr"/>
      <c r="E185" s="309" t="inlineStr"/>
      <c r="F185" s="309" t="inlineStr"/>
      <c r="G185" s="309" t="inlineStr"/>
      <c r="H185" s="309" t="inlineStr"/>
    </row>
    <row r="186">
      <c r="A186" s="621" t="n">
        <v>184</v>
      </c>
      <c r="B186" s="309" t="n">
        <v>252.5</v>
      </c>
      <c r="C186" s="309" t="n">
        <v>252.5</v>
      </c>
      <c r="D186" s="309" t="inlineStr"/>
      <c r="E186" s="309" t="inlineStr"/>
      <c r="F186" s="309" t="inlineStr"/>
      <c r="G186" s="309" t="inlineStr"/>
      <c r="H186" s="309" t="inlineStr"/>
    </row>
    <row r="187">
      <c r="A187" s="621" t="n">
        <v>185</v>
      </c>
      <c r="B187" s="309" t="n">
        <v>231</v>
      </c>
      <c r="C187" s="309" t="n">
        <v>231</v>
      </c>
      <c r="D187" s="309" t="inlineStr"/>
      <c r="E187" s="309" t="inlineStr"/>
      <c r="F187" s="309" t="inlineStr"/>
      <c r="G187" s="309" t="inlineStr"/>
      <c r="H187" s="309" t="inlineStr"/>
    </row>
    <row r="188">
      <c r="A188" s="621" t="n">
        <v>186</v>
      </c>
      <c r="B188" s="309" t="n">
        <v>433.538461538462</v>
      </c>
      <c r="C188" s="309" t="n">
        <v>433.538461538462</v>
      </c>
      <c r="D188" s="309" t="inlineStr"/>
      <c r="E188" s="309" t="inlineStr"/>
      <c r="F188" s="309" t="inlineStr"/>
      <c r="G188" s="309" t="inlineStr"/>
      <c r="H188" s="309" t="inlineStr"/>
    </row>
    <row r="189">
      <c r="A189" s="621" t="n">
        <v>187</v>
      </c>
      <c r="B189" s="309" t="n">
        <v>280.75</v>
      </c>
      <c r="C189" s="309" t="n">
        <v>280.75</v>
      </c>
      <c r="D189" s="309" t="inlineStr"/>
      <c r="E189" s="309" t="inlineStr"/>
      <c r="F189" s="309" t="inlineStr"/>
      <c r="G189" s="309" t="inlineStr"/>
      <c r="H189" s="309" t="inlineStr"/>
    </row>
    <row r="190">
      <c r="A190" s="621" t="n">
        <v>188</v>
      </c>
      <c r="B190" s="309" t="n">
        <v>437.5</v>
      </c>
      <c r="C190" s="309" t="n">
        <v>437.5</v>
      </c>
      <c r="D190" s="309" t="inlineStr"/>
      <c r="E190" s="309" t="inlineStr"/>
      <c r="F190" s="309" t="inlineStr"/>
      <c r="G190" s="309" t="inlineStr"/>
      <c r="H190" s="309" t="inlineStr"/>
    </row>
    <row r="191">
      <c r="A191" s="621" t="n">
        <v>189</v>
      </c>
      <c r="B191" s="309" t="n">
        <v>448.4</v>
      </c>
      <c r="C191" s="309" t="n">
        <v>448.4</v>
      </c>
      <c r="D191" s="309" t="inlineStr"/>
      <c r="E191" s="309" t="inlineStr"/>
      <c r="F191" s="309" t="inlineStr"/>
      <c r="G191" s="309" t="inlineStr"/>
      <c r="H191" s="309" t="inlineStr"/>
    </row>
    <row r="192">
      <c r="A192" s="621" t="n">
        <v>190</v>
      </c>
      <c r="B192" s="309" t="n">
        <v>453.6</v>
      </c>
      <c r="C192" s="309" t="n">
        <v>453.6</v>
      </c>
      <c r="D192" s="309" t="inlineStr"/>
      <c r="E192" s="309" t="inlineStr"/>
      <c r="F192" s="309" t="inlineStr"/>
      <c r="G192" s="309" t="inlineStr"/>
      <c r="H192" s="309" t="inlineStr"/>
    </row>
    <row r="193">
      <c r="A193" s="621" t="n">
        <v>191</v>
      </c>
      <c r="B193" s="309" t="n">
        <v>451</v>
      </c>
      <c r="C193" s="309" t="n">
        <v>451</v>
      </c>
      <c r="D193" s="309" t="inlineStr"/>
      <c r="E193" s="309" t="inlineStr"/>
      <c r="F193" s="309" t="inlineStr"/>
      <c r="G193" s="309" t="inlineStr"/>
      <c r="H193" s="309" t="inlineStr"/>
    </row>
    <row r="194">
      <c r="A194" s="621" t="n">
        <v>192</v>
      </c>
      <c r="B194" s="309" t="n">
        <v>462.9</v>
      </c>
      <c r="C194" s="309" t="n">
        <v>462.9</v>
      </c>
      <c r="D194" s="309" t="inlineStr"/>
      <c r="E194" s="309" t="inlineStr"/>
      <c r="F194" s="309" t="inlineStr"/>
      <c r="G194" s="309" t="inlineStr"/>
      <c r="H194" s="309" t="inlineStr"/>
    </row>
    <row r="195">
      <c r="A195" s="621" t="n">
        <v>193</v>
      </c>
      <c r="B195" s="309" t="n">
        <v>296</v>
      </c>
      <c r="C195" s="309" t="n">
        <v>296</v>
      </c>
      <c r="D195" s="309" t="inlineStr"/>
      <c r="E195" s="309" t="inlineStr"/>
      <c r="F195" s="309" t="inlineStr"/>
      <c r="G195" s="309" t="inlineStr"/>
      <c r="H195" s="309" t="inlineStr"/>
    </row>
    <row r="196">
      <c r="A196" s="621" t="n">
        <v>194</v>
      </c>
      <c r="B196" s="309" t="n">
        <v>288.4</v>
      </c>
      <c r="C196" s="309" t="n">
        <v>288.4</v>
      </c>
      <c r="D196" s="309" t="inlineStr"/>
      <c r="E196" s="309" t="inlineStr"/>
      <c r="F196" s="309" t="inlineStr"/>
      <c r="G196" s="309" t="inlineStr"/>
      <c r="H196" s="309" t="inlineStr"/>
    </row>
    <row r="197">
      <c r="A197" s="621" t="n">
        <v>195</v>
      </c>
      <c r="B197" s="309" t="n">
        <v>311.8</v>
      </c>
      <c r="C197" s="309" t="n">
        <v>311.8</v>
      </c>
      <c r="D197" s="309" t="inlineStr"/>
      <c r="E197" s="309" t="inlineStr"/>
      <c r="F197" s="309" t="inlineStr"/>
      <c r="G197" s="309" t="inlineStr"/>
      <c r="H197" s="309" t="inlineStr"/>
    </row>
    <row r="198">
      <c r="A198" s="621" t="n">
        <v>196</v>
      </c>
      <c r="B198" s="309" t="n">
        <v>283.6</v>
      </c>
      <c r="C198" s="309" t="n">
        <v>283.6</v>
      </c>
      <c r="D198" s="309" t="inlineStr"/>
      <c r="E198" s="309" t="inlineStr"/>
      <c r="F198" s="309" t="inlineStr"/>
      <c r="G198" s="309" t="inlineStr"/>
      <c r="H198" s="309" t="inlineStr"/>
    </row>
    <row r="199">
      <c r="A199" s="621" t="n">
        <v>197</v>
      </c>
      <c r="B199" s="309" t="n">
        <v>451</v>
      </c>
      <c r="C199" s="309" t="n">
        <v>451</v>
      </c>
      <c r="D199" s="309" t="inlineStr"/>
      <c r="E199" s="309" t="inlineStr"/>
      <c r="F199" s="309" t="inlineStr"/>
      <c r="G199" s="309" t="inlineStr"/>
      <c r="H199" s="309" t="inlineStr"/>
    </row>
    <row r="200">
      <c r="A200" s="621" t="n">
        <v>198</v>
      </c>
      <c r="B200" s="309" t="n">
        <v>353</v>
      </c>
      <c r="C200" s="309" t="n">
        <v>353</v>
      </c>
      <c r="D200" s="309" t="inlineStr"/>
      <c r="E200" s="309" t="inlineStr"/>
      <c r="F200" s="309" t="inlineStr"/>
      <c r="G200" s="309" t="inlineStr"/>
      <c r="H200" s="309" t="inlineStr"/>
    </row>
    <row r="201">
      <c r="A201" s="621" t="n">
        <v>199</v>
      </c>
      <c r="B201" s="309" t="n">
        <v>311</v>
      </c>
      <c r="C201" s="309" t="n">
        <v>311</v>
      </c>
      <c r="D201" s="309" t="inlineStr"/>
      <c r="E201" s="309" t="inlineStr"/>
      <c r="F201" s="309" t="inlineStr"/>
      <c r="G201" s="309" t="inlineStr"/>
      <c r="H201" s="309" t="inlineStr"/>
    </row>
    <row r="202">
      <c r="A202" s="621" t="n">
        <v>200</v>
      </c>
      <c r="B202" s="309" t="n">
        <v>301</v>
      </c>
      <c r="C202" s="309" t="n">
        <v>301</v>
      </c>
      <c r="D202" s="309" t="inlineStr"/>
      <c r="E202" s="309" t="inlineStr"/>
      <c r="F202" s="309" t="inlineStr"/>
      <c r="G202" s="309" t="inlineStr"/>
      <c r="H202" s="309" t="inlineStr"/>
    </row>
    <row r="203">
      <c r="A203" s="621" t="n">
        <v>201</v>
      </c>
      <c r="B203" s="309" t="n">
        <v>279</v>
      </c>
      <c r="C203" s="309" t="n">
        <v>279</v>
      </c>
      <c r="D203" s="309" t="inlineStr"/>
      <c r="E203" s="309" t="inlineStr"/>
      <c r="F203" s="309" t="inlineStr"/>
      <c r="G203" s="309" t="inlineStr"/>
      <c r="H203" s="309" t="inlineStr"/>
    </row>
    <row r="204">
      <c r="A204" s="621" t="n">
        <v>202</v>
      </c>
      <c r="B204" s="309" t="n">
        <v>420.083333333333</v>
      </c>
      <c r="C204" s="309" t="n">
        <v>420.083333333333</v>
      </c>
      <c r="D204" s="309" t="inlineStr"/>
      <c r="E204" s="309" t="inlineStr"/>
      <c r="F204" s="309" t="inlineStr"/>
      <c r="G204" s="309" t="inlineStr"/>
      <c r="H204" s="309" t="inlineStr"/>
    </row>
    <row r="205">
      <c r="A205" s="621" t="n">
        <v>203</v>
      </c>
      <c r="B205" s="309" t="n">
        <v>336</v>
      </c>
      <c r="C205" s="309" t="n">
        <v>336</v>
      </c>
      <c r="D205" s="309" t="inlineStr"/>
      <c r="E205" s="309" t="inlineStr"/>
      <c r="F205" s="309" t="inlineStr"/>
      <c r="G205" s="309" t="inlineStr"/>
      <c r="H205" s="309" t="inlineStr"/>
    </row>
    <row r="206">
      <c r="A206" s="621" t="n">
        <v>204</v>
      </c>
      <c r="B206" s="309" t="n">
        <v>311</v>
      </c>
      <c r="C206" s="309" t="n">
        <v>311</v>
      </c>
      <c r="D206" s="309" t="inlineStr"/>
      <c r="E206" s="309" t="inlineStr"/>
      <c r="F206" s="309" t="inlineStr"/>
      <c r="G206" s="309" t="inlineStr"/>
      <c r="H206" s="309" t="inlineStr"/>
    </row>
    <row r="207">
      <c r="A207" s="621" t="n">
        <v>205</v>
      </c>
      <c r="B207" s="309" t="n">
        <v>421</v>
      </c>
      <c r="C207" s="309" t="n">
        <v>421</v>
      </c>
      <c r="D207" s="309" t="inlineStr"/>
      <c r="E207" s="309" t="inlineStr"/>
      <c r="F207" s="309" t="inlineStr"/>
      <c r="G207" s="309" t="inlineStr"/>
      <c r="H207" s="309" t="inlineStr"/>
    </row>
    <row r="208">
      <c r="A208" s="621" t="n">
        <v>206</v>
      </c>
      <c r="B208" s="309" t="n">
        <v>371</v>
      </c>
      <c r="C208" s="309" t="n">
        <v>371</v>
      </c>
      <c r="D208" s="309" t="inlineStr"/>
      <c r="E208" s="309" t="inlineStr"/>
      <c r="F208" s="309" t="inlineStr"/>
      <c r="G208" s="309" t="inlineStr"/>
      <c r="H208" s="309" t="inlineStr"/>
    </row>
    <row r="209">
      <c r="A209" s="621" t="n">
        <v>207</v>
      </c>
      <c r="B209" s="309" t="n">
        <v>327</v>
      </c>
      <c r="C209" s="309" t="n">
        <v>327</v>
      </c>
      <c r="D209" s="309" t="inlineStr"/>
      <c r="E209" s="309" t="inlineStr"/>
      <c r="F209" s="309" t="inlineStr"/>
      <c r="G209" s="309" t="inlineStr"/>
      <c r="H209" s="309" t="inlineStr"/>
    </row>
    <row r="210">
      <c r="A210" s="621" t="n">
        <v>208</v>
      </c>
      <c r="B210" s="309" t="n">
        <v>286</v>
      </c>
      <c r="C210" s="309" t="n">
        <v>286</v>
      </c>
      <c r="D210" s="309" t="inlineStr"/>
      <c r="E210" s="309" t="inlineStr"/>
      <c r="F210" s="309" t="inlineStr"/>
      <c r="G210" s="309" t="inlineStr"/>
      <c r="H210" s="309" t="inlineStr"/>
    </row>
    <row r="211">
      <c r="A211" s="621" t="n">
        <v>209</v>
      </c>
      <c r="B211" s="309" t="n">
        <v>451</v>
      </c>
      <c r="C211" s="309" t="n">
        <v>451</v>
      </c>
      <c r="D211" s="309" t="inlineStr"/>
      <c r="E211" s="309" t="inlineStr"/>
      <c r="F211" s="309" t="inlineStr"/>
      <c r="G211" s="309" t="inlineStr"/>
      <c r="H211" s="309" t="inlineStr"/>
    </row>
    <row r="212">
      <c r="A212" s="621" t="n">
        <v>210</v>
      </c>
      <c r="B212" s="309" t="n">
        <v>421</v>
      </c>
      <c r="C212" s="309" t="n">
        <v>421</v>
      </c>
      <c r="D212" s="309" t="inlineStr"/>
      <c r="E212" s="309" t="inlineStr"/>
      <c r="F212" s="309" t="inlineStr"/>
      <c r="G212" s="309" t="inlineStr"/>
      <c r="H212" s="309" t="inlineStr"/>
    </row>
    <row r="213">
      <c r="A213" s="621" t="n">
        <v>211</v>
      </c>
      <c r="B213" s="309" t="n">
        <v>327</v>
      </c>
      <c r="C213" s="309" t="n">
        <v>327</v>
      </c>
      <c r="D213" s="309" t="inlineStr"/>
      <c r="E213" s="309" t="inlineStr"/>
      <c r="F213" s="309" t="inlineStr"/>
      <c r="G213" s="309" t="inlineStr"/>
      <c r="H213" s="309" t="inlineStr"/>
    </row>
    <row r="214">
      <c r="A214" s="621" t="n">
        <v>212</v>
      </c>
      <c r="B214" s="309" t="n">
        <v>301</v>
      </c>
      <c r="C214" s="309" t="n">
        <v>301</v>
      </c>
      <c r="D214" s="309" t="inlineStr"/>
      <c r="E214" s="309" t="inlineStr"/>
      <c r="F214" s="309" t="inlineStr"/>
      <c r="G214" s="309" t="inlineStr"/>
      <c r="H214" s="309" t="inlineStr"/>
    </row>
    <row r="215">
      <c r="A215" s="621" t="n">
        <v>213</v>
      </c>
      <c r="B215" s="309" t="n">
        <v>327</v>
      </c>
      <c r="C215" s="309" t="n">
        <v>327</v>
      </c>
      <c r="D215" s="309" t="inlineStr"/>
      <c r="E215" s="309" t="inlineStr"/>
      <c r="F215" s="309" t="inlineStr"/>
      <c r="G215" s="309" t="inlineStr"/>
      <c r="H215" s="309" t="inlineStr"/>
    </row>
    <row r="216">
      <c r="A216" s="621" t="n">
        <v>214</v>
      </c>
      <c r="B216" s="309" t="n">
        <v>308.333333333333</v>
      </c>
      <c r="C216" s="309" t="n">
        <v>308.333333333333</v>
      </c>
      <c r="D216" s="309" t="inlineStr"/>
      <c r="E216" s="309" t="inlineStr"/>
      <c r="F216" s="309" t="inlineStr"/>
      <c r="G216" s="309" t="inlineStr"/>
      <c r="H216" s="309" t="inlineStr"/>
    </row>
    <row r="217">
      <c r="A217" s="621" t="n">
        <v>215</v>
      </c>
      <c r="B217" s="309" t="n">
        <v>286</v>
      </c>
      <c r="C217" s="309" t="n">
        <v>286</v>
      </c>
      <c r="D217" s="309" t="inlineStr"/>
      <c r="E217" s="309" t="inlineStr"/>
      <c r="F217" s="309" t="inlineStr"/>
      <c r="G217" s="309" t="inlineStr"/>
      <c r="H217" s="309" t="inlineStr"/>
    </row>
    <row r="218">
      <c r="A218" s="621" t="n">
        <v>216</v>
      </c>
      <c r="B218" s="309" t="n">
        <v>297.666666666667</v>
      </c>
      <c r="C218" s="309" t="n">
        <v>297.666666666667</v>
      </c>
      <c r="D218" s="309" t="inlineStr"/>
      <c r="E218" s="309" t="inlineStr"/>
      <c r="F218" s="309" t="inlineStr"/>
      <c r="G218" s="309" t="inlineStr"/>
      <c r="H218" s="309" t="inlineStr"/>
    </row>
    <row r="219">
      <c r="A219" s="621" t="n">
        <v>217</v>
      </c>
      <c r="B219" s="309" t="n">
        <v>289</v>
      </c>
      <c r="C219" s="309" t="n">
        <v>289</v>
      </c>
      <c r="D219" s="309" t="inlineStr"/>
      <c r="E219" s="309" t="inlineStr"/>
      <c r="F219" s="309" t="inlineStr"/>
      <c r="G219" s="309" t="inlineStr"/>
      <c r="H219" s="309" t="inlineStr"/>
    </row>
    <row r="220">
      <c r="A220" s="621" t="n">
        <v>218</v>
      </c>
      <c r="B220" s="309" t="n">
        <v>266</v>
      </c>
      <c r="C220" s="309" t="n">
        <v>266</v>
      </c>
      <c r="D220" s="309" t="inlineStr"/>
      <c r="E220" s="309" t="inlineStr"/>
      <c r="F220" s="309" t="inlineStr"/>
      <c r="G220" s="309" t="inlineStr"/>
      <c r="H220" s="309" t="inlineStr"/>
    </row>
    <row r="221">
      <c r="A221" s="621" t="n">
        <v>219</v>
      </c>
      <c r="B221" s="309" t="n">
        <v>286</v>
      </c>
      <c r="C221" s="309" t="n">
        <v>286</v>
      </c>
      <c r="D221" s="309" t="inlineStr"/>
      <c r="E221" s="309" t="inlineStr"/>
      <c r="F221" s="309" t="inlineStr"/>
      <c r="G221" s="309" t="inlineStr"/>
      <c r="H221" s="309" t="inlineStr"/>
    </row>
    <row r="222">
      <c r="A222" s="621" t="n">
        <v>220</v>
      </c>
      <c r="B222" s="309" t="n">
        <v>292.25</v>
      </c>
      <c r="C222" s="309" t="n">
        <v>292.25</v>
      </c>
      <c r="D222" s="309" t="inlineStr"/>
      <c r="E222" s="309" t="inlineStr"/>
      <c r="F222" s="309" t="inlineStr"/>
      <c r="G222" s="309" t="inlineStr"/>
      <c r="H222" s="309" t="inlineStr"/>
    </row>
    <row r="223">
      <c r="A223" s="621" t="n">
        <v>221</v>
      </c>
      <c r="B223" s="309" t="n">
        <v>409.8671118049947</v>
      </c>
      <c r="C223" s="309" t="n">
        <v>409.8671118049947</v>
      </c>
      <c r="D223" s="309" t="inlineStr"/>
      <c r="E223" s="309" t="inlineStr"/>
      <c r="F223" s="309" t="inlineStr"/>
      <c r="G223" s="309" t="inlineStr"/>
      <c r="H223" s="309" t="inlineStr"/>
    </row>
    <row r="224">
      <c r="A224" s="621" t="n">
        <v>222</v>
      </c>
      <c r="B224" s="309" t="n">
        <v>332.6576862818463</v>
      </c>
      <c r="C224" s="309" t="n">
        <v>332.6576862818463</v>
      </c>
      <c r="D224" s="309" t="inlineStr"/>
      <c r="E224" s="309" t="inlineStr"/>
      <c r="F224" s="309" t="inlineStr"/>
      <c r="G224" s="309" t="inlineStr"/>
      <c r="H224" s="309" t="inlineStr"/>
    </row>
    <row r="225">
      <c r="A225" s="621" t="n">
        <v>223</v>
      </c>
      <c r="B225" s="309" t="n">
        <v>304.8982540485007</v>
      </c>
      <c r="C225" s="309" t="n">
        <v>304.8982540485007</v>
      </c>
      <c r="D225" s="309" t="inlineStr"/>
      <c r="E225" s="309" t="inlineStr"/>
      <c r="F225" s="309" t="inlineStr"/>
      <c r="G225" s="309" t="inlineStr"/>
      <c r="H225" s="309" t="inlineStr"/>
    </row>
    <row r="226">
      <c r="A226" s="621" t="n">
        <v>224</v>
      </c>
      <c r="B226" s="309" t="n">
        <v>557.0134562583862</v>
      </c>
      <c r="C226" s="309" t="n">
        <v>557.0134562583862</v>
      </c>
      <c r="D226" s="309" t="inlineStr"/>
      <c r="E226" s="309" t="inlineStr"/>
      <c r="F226" s="309" t="inlineStr"/>
      <c r="G226" s="309" t="inlineStr"/>
      <c r="H226" s="309" t="inlineStr"/>
    </row>
    <row r="227">
      <c r="A227" s="621" t="n">
        <v>225</v>
      </c>
      <c r="B227" s="309" t="n">
        <v>467.9346633223685</v>
      </c>
      <c r="C227" s="309" t="n">
        <v>467.9346633223685</v>
      </c>
      <c r="D227" s="309" t="inlineStr"/>
      <c r="E227" s="309" t="inlineStr"/>
      <c r="F227" s="309" t="inlineStr"/>
      <c r="G227" s="309" t="inlineStr"/>
      <c r="H227" s="309" t="inlineStr"/>
    </row>
    <row r="228">
      <c r="A228" s="621" t="n">
        <v>226</v>
      </c>
      <c r="B228" s="309" t="n">
        <v>244.1010775116895</v>
      </c>
      <c r="C228" s="309" t="n">
        <v>244.1010775116895</v>
      </c>
      <c r="D228" s="309" t="inlineStr"/>
      <c r="E228" s="309" t="inlineStr"/>
      <c r="F228" s="309" t="inlineStr"/>
      <c r="G228" s="309" t="inlineStr"/>
      <c r="H228" s="309" t="inlineStr"/>
    </row>
    <row r="229">
      <c r="A229" s="621" t="n">
        <v>227</v>
      </c>
      <c r="B229" s="309" t="n">
        <v>416.2069705832554</v>
      </c>
      <c r="C229" s="309" t="n">
        <v>416.2069705832554</v>
      </c>
      <c r="D229" s="309" t="inlineStr"/>
      <c r="E229" s="309" t="inlineStr"/>
      <c r="F229" s="309" t="inlineStr"/>
      <c r="G229" s="309" t="inlineStr"/>
      <c r="H229" s="309" t="inlineStr"/>
    </row>
    <row r="230">
      <c r="A230" s="621" t="n">
        <v>228</v>
      </c>
      <c r="B230" s="309" t="n">
        <v>317.7419144234246</v>
      </c>
      <c r="C230" s="309" t="n">
        <v>317.7419144234246</v>
      </c>
      <c r="D230" s="309" t="inlineStr"/>
      <c r="E230" s="309" t="inlineStr"/>
      <c r="F230" s="309" t="inlineStr"/>
      <c r="G230" s="309" t="inlineStr"/>
      <c r="H230" s="309" t="inlineStr"/>
    </row>
    <row r="231">
      <c r="A231" s="621" t="n">
        <v>229</v>
      </c>
      <c r="B231" s="309" t="n">
        <v>233.7665221629799</v>
      </c>
      <c r="C231" s="309" t="n">
        <v>233.7665221629799</v>
      </c>
      <c r="D231" s="309" t="inlineStr"/>
      <c r="E231" s="309" t="inlineStr"/>
      <c r="F231" s="309" t="inlineStr"/>
      <c r="G231" s="309" t="inlineStr"/>
      <c r="H231" s="309" t="inlineStr"/>
    </row>
    <row r="232">
      <c r="A232" s="621" t="n">
        <v>230</v>
      </c>
      <c r="B232" s="309" t="n">
        <v>247</v>
      </c>
      <c r="C232" s="309" t="n">
        <v>247</v>
      </c>
      <c r="D232" s="309" t="inlineStr"/>
      <c r="E232" s="309" t="inlineStr"/>
      <c r="F232" s="309" t="inlineStr"/>
      <c r="G232" s="309" t="inlineStr"/>
      <c r="H232" s="309" t="inlineStr"/>
    </row>
    <row r="233">
      <c r="A233" s="621" t="n">
        <v>231</v>
      </c>
      <c r="B233" s="309" t="n">
        <v>237.666666666667</v>
      </c>
      <c r="C233" s="309" t="n">
        <v>237.666666666667</v>
      </c>
      <c r="D233" s="309" t="inlineStr"/>
      <c r="E233" s="309" t="inlineStr"/>
      <c r="F233" s="309" t="inlineStr"/>
      <c r="G233" s="309" t="inlineStr"/>
      <c r="H233" s="309" t="inlineStr"/>
    </row>
    <row r="234">
      <c r="A234" s="621" t="n">
        <v>232</v>
      </c>
      <c r="B234" s="309" t="n">
        <v>250.5</v>
      </c>
      <c r="C234" s="309" t="n">
        <v>250.5</v>
      </c>
      <c r="D234" s="309" t="inlineStr"/>
      <c r="E234" s="309" t="inlineStr"/>
      <c r="F234" s="309" t="inlineStr"/>
      <c r="G234" s="309" t="inlineStr"/>
      <c r="H234" s="309" t="inlineStr"/>
    </row>
    <row r="235">
      <c r="A235" s="621" t="n">
        <v>233</v>
      </c>
      <c r="B235" s="309" t="n">
        <v>234</v>
      </c>
      <c r="C235" s="309" t="n">
        <v>234</v>
      </c>
      <c r="D235" s="309" t="inlineStr"/>
      <c r="E235" s="309" t="inlineStr"/>
      <c r="F235" s="309" t="inlineStr"/>
      <c r="G235" s="309" t="inlineStr"/>
      <c r="H235" s="309" t="inlineStr"/>
    </row>
    <row r="236">
      <c r="A236" s="621" t="n">
        <v>234</v>
      </c>
      <c r="B236" s="309" t="n">
        <v>303.222222222222</v>
      </c>
      <c r="C236" s="309" t="n">
        <v>303.222222222222</v>
      </c>
      <c r="D236" s="309" t="inlineStr"/>
      <c r="E236" s="309" t="inlineStr"/>
      <c r="F236" s="309" t="inlineStr"/>
      <c r="G236" s="309" t="inlineStr"/>
      <c r="H236" s="309" t="inlineStr"/>
    </row>
    <row r="237">
      <c r="A237" s="621" t="n">
        <v>235</v>
      </c>
      <c r="B237" s="309" t="n">
        <v>307.444444444444</v>
      </c>
      <c r="C237" s="309" t="n">
        <v>307.444444444444</v>
      </c>
      <c r="D237" s="309" t="inlineStr"/>
      <c r="E237" s="309" t="inlineStr"/>
      <c r="F237" s="309" t="inlineStr"/>
      <c r="G237" s="309" t="inlineStr"/>
      <c r="H237" s="309" t="inlineStr"/>
    </row>
    <row r="238">
      <c r="A238" s="621" t="n">
        <v>236</v>
      </c>
      <c r="B238" s="309" t="n">
        <v>293.125</v>
      </c>
      <c r="C238" s="309" t="n">
        <v>293.125</v>
      </c>
      <c r="D238" s="309" t="inlineStr"/>
      <c r="E238" s="309" t="inlineStr"/>
      <c r="F238" s="309" t="inlineStr"/>
      <c r="G238" s="309" t="inlineStr"/>
      <c r="H238" s="309" t="inlineStr"/>
    </row>
    <row r="239">
      <c r="A239" s="621" t="n">
        <v>237</v>
      </c>
      <c r="B239" s="309" t="n">
        <v>236.5</v>
      </c>
      <c r="C239" s="309" t="n">
        <v>236.5</v>
      </c>
      <c r="D239" s="309" t="inlineStr"/>
      <c r="E239" s="309" t="inlineStr"/>
      <c r="F239" s="309" t="inlineStr"/>
      <c r="G239" s="309" t="inlineStr"/>
      <c r="H239" s="309" t="inlineStr"/>
    </row>
    <row r="240">
      <c r="A240" s="621" t="n">
        <v>238</v>
      </c>
      <c r="B240" s="309" t="n">
        <v>303.222222222222</v>
      </c>
      <c r="C240" s="309" t="n">
        <v>303.222222222222</v>
      </c>
      <c r="D240" s="309" t="inlineStr"/>
      <c r="E240" s="309" t="inlineStr"/>
      <c r="F240" s="309" t="inlineStr"/>
      <c r="G240" s="309" t="inlineStr"/>
      <c r="H240" s="309" t="inlineStr"/>
    </row>
    <row r="241">
      <c r="A241" s="621" t="n">
        <v>239</v>
      </c>
      <c r="B241" s="309" t="n">
        <v>307.444444444444</v>
      </c>
      <c r="C241" s="309" t="n">
        <v>307.444444444444</v>
      </c>
      <c r="D241" s="309" t="inlineStr"/>
      <c r="E241" s="309" t="inlineStr"/>
      <c r="F241" s="309" t="inlineStr"/>
      <c r="G241" s="309" t="inlineStr"/>
      <c r="H241" s="309" t="inlineStr"/>
    </row>
    <row r="242">
      <c r="A242" s="621" t="n">
        <v>240</v>
      </c>
      <c r="B242" s="309" t="n">
        <v>293.125</v>
      </c>
      <c r="C242" s="309" t="n">
        <v>293.125</v>
      </c>
      <c r="D242" s="309" t="inlineStr"/>
      <c r="E242" s="309" t="inlineStr"/>
      <c r="F242" s="309" t="inlineStr"/>
      <c r="G242" s="309" t="inlineStr"/>
      <c r="H242" s="309" t="inlineStr"/>
    </row>
    <row r="243">
      <c r="A243" s="621" t="n">
        <v>241</v>
      </c>
      <c r="B243" s="309" t="n">
        <v>362.9</v>
      </c>
      <c r="C243" s="309" t="n">
        <v>362.9</v>
      </c>
      <c r="D243" s="309" t="inlineStr"/>
      <c r="E243" s="309" t="inlineStr"/>
      <c r="F243" s="309" t="inlineStr"/>
      <c r="G243" s="309" t="inlineStr"/>
      <c r="H243" s="309" t="inlineStr"/>
    </row>
    <row r="244">
      <c r="A244" s="621" t="n">
        <v>242</v>
      </c>
      <c r="B244" s="309" t="n">
        <v>344</v>
      </c>
      <c r="C244" s="309" t="n">
        <v>344</v>
      </c>
      <c r="D244" s="309" t="inlineStr"/>
      <c r="E244" s="309" t="inlineStr"/>
      <c r="F244" s="309" t="inlineStr"/>
      <c r="G244" s="309" t="inlineStr"/>
      <c r="H244" s="309" t="inlineStr"/>
    </row>
    <row r="245">
      <c r="A245" s="621" t="n">
        <v>243</v>
      </c>
      <c r="B245" s="309" t="n">
        <v>317.222222222222</v>
      </c>
      <c r="C245" s="309" t="n">
        <v>317.222222222222</v>
      </c>
      <c r="D245" s="309" t="inlineStr"/>
      <c r="E245" s="309" t="inlineStr"/>
      <c r="F245" s="309" t="inlineStr"/>
      <c r="G245" s="309" t="inlineStr"/>
      <c r="H245" s="309" t="inlineStr"/>
    </row>
    <row r="246">
      <c r="A246" s="621" t="n">
        <v>244</v>
      </c>
      <c r="B246" s="309" t="n">
        <v>279</v>
      </c>
      <c r="C246" s="309" t="n">
        <v>279</v>
      </c>
      <c r="D246" s="309" t="inlineStr"/>
      <c r="E246" s="309" t="inlineStr"/>
      <c r="F246" s="309" t="inlineStr"/>
      <c r="G246" s="309" t="inlineStr"/>
      <c r="H246" s="309" t="inlineStr"/>
    </row>
    <row r="247">
      <c r="A247" s="621" t="n">
        <v>245</v>
      </c>
      <c r="B247" s="309" t="n">
        <v>279</v>
      </c>
      <c r="C247" s="309" t="n">
        <v>279</v>
      </c>
      <c r="D247" s="309" t="inlineStr"/>
      <c r="E247" s="309" t="inlineStr"/>
      <c r="F247" s="309" t="inlineStr"/>
      <c r="G247" s="309" t="inlineStr"/>
      <c r="H247" s="309" t="inlineStr"/>
    </row>
    <row r="248">
      <c r="A248" s="621" t="n">
        <v>246</v>
      </c>
      <c r="B248" s="309" t="n">
        <v>252.166666666667</v>
      </c>
      <c r="C248" s="309" t="n">
        <v>252.166666666667</v>
      </c>
      <c r="D248" s="309" t="inlineStr"/>
      <c r="E248" s="309" t="inlineStr"/>
      <c r="F248" s="309" t="inlineStr"/>
      <c r="G248" s="309" t="inlineStr"/>
      <c r="H248" s="309" t="inlineStr"/>
    </row>
    <row r="249">
      <c r="A249" s="621" t="n">
        <v>247</v>
      </c>
      <c r="B249" s="309" t="n">
        <v>250.5</v>
      </c>
      <c r="C249" s="309" t="n">
        <v>250.5</v>
      </c>
      <c r="D249" s="309" t="inlineStr"/>
      <c r="E249" s="309" t="inlineStr"/>
      <c r="F249" s="309" t="inlineStr"/>
      <c r="G249" s="309" t="inlineStr"/>
      <c r="H249" s="309" t="inlineStr"/>
    </row>
    <row r="250">
      <c r="A250" s="621" t="n">
        <v>248</v>
      </c>
      <c r="B250" s="309" t="n">
        <v>254.666666666667</v>
      </c>
      <c r="C250" s="309" t="n">
        <v>254.666666666667</v>
      </c>
      <c r="D250" s="309" t="inlineStr"/>
      <c r="E250" s="309" t="inlineStr"/>
      <c r="F250" s="309" t="inlineStr"/>
      <c r="G250" s="309" t="inlineStr"/>
      <c r="H250" s="309" t="inlineStr"/>
    </row>
    <row r="251">
      <c r="A251" s="621" t="n">
        <v>249</v>
      </c>
      <c r="B251" s="309" t="n">
        <v>267</v>
      </c>
      <c r="C251" s="309" t="n">
        <v>267</v>
      </c>
      <c r="D251" s="309" t="inlineStr"/>
      <c r="E251" s="309" t="inlineStr"/>
      <c r="F251" s="309" t="inlineStr"/>
      <c r="G251" s="309" t="inlineStr"/>
      <c r="H251" s="309" t="inlineStr"/>
    </row>
    <row r="252">
      <c r="A252" s="621" t="n">
        <v>250</v>
      </c>
      <c r="B252" s="309" t="n">
        <v>303.222222222222</v>
      </c>
      <c r="C252" s="309" t="n">
        <v>303.222222222222</v>
      </c>
      <c r="D252" s="309" t="inlineStr"/>
      <c r="E252" s="309" t="inlineStr"/>
      <c r="F252" s="309" t="inlineStr"/>
      <c r="G252" s="309" t="inlineStr"/>
      <c r="H252" s="309" t="inlineStr"/>
    </row>
    <row r="253">
      <c r="A253" s="621" t="n">
        <v>251</v>
      </c>
      <c r="B253" s="309" t="n">
        <v>321.666666666667</v>
      </c>
      <c r="C253" s="309" t="n">
        <v>321.666666666667</v>
      </c>
      <c r="D253" s="309" t="inlineStr"/>
      <c r="E253" s="309" t="inlineStr"/>
      <c r="F253" s="309" t="inlineStr"/>
      <c r="G253" s="309" t="inlineStr"/>
      <c r="H253" s="309" t="inlineStr"/>
    </row>
    <row r="254">
      <c r="A254" s="621" t="n">
        <v>252</v>
      </c>
      <c r="B254" s="309" t="n">
        <v>321.666666666667</v>
      </c>
      <c r="C254" s="309" t="n">
        <v>321.666666666667</v>
      </c>
      <c r="D254" s="309" t="inlineStr"/>
      <c r="E254" s="309" t="inlineStr"/>
      <c r="F254" s="309" t="inlineStr"/>
      <c r="G254" s="309" t="inlineStr"/>
      <c r="H254" s="309" t="inlineStr"/>
    </row>
    <row r="255">
      <c r="A255" s="621" t="n">
        <v>253</v>
      </c>
      <c r="B255" s="309" t="n">
        <v>323</v>
      </c>
      <c r="C255" s="309" t="n">
        <v>323</v>
      </c>
      <c r="D255" s="309" t="inlineStr"/>
      <c r="E255" s="309" t="inlineStr"/>
      <c r="F255" s="309" t="inlineStr"/>
      <c r="G255" s="309" t="inlineStr"/>
      <c r="H255" s="309" t="inlineStr"/>
    </row>
    <row r="256">
      <c r="A256" s="621" t="n">
        <v>254</v>
      </c>
      <c r="B256" s="309" t="n">
        <v>395.909090909091</v>
      </c>
      <c r="C256" s="309" t="n">
        <v>395.909090909091</v>
      </c>
      <c r="D256" s="309" t="inlineStr"/>
      <c r="E256" s="309" t="inlineStr"/>
      <c r="F256" s="309" t="inlineStr"/>
      <c r="G256" s="309" t="inlineStr"/>
      <c r="H256" s="309" t="inlineStr"/>
    </row>
    <row r="257">
      <c r="A257" s="621" t="n">
        <v>255</v>
      </c>
      <c r="B257" s="309" t="n">
        <v>404.090909090909</v>
      </c>
      <c r="C257" s="309" t="n">
        <v>404.090909090909</v>
      </c>
      <c r="D257" s="309" t="inlineStr"/>
      <c r="E257" s="309" t="inlineStr"/>
      <c r="F257" s="309" t="inlineStr"/>
      <c r="G257" s="309" t="inlineStr"/>
      <c r="H257" s="309" t="inlineStr"/>
    </row>
    <row r="258">
      <c r="A258" s="621" t="n">
        <v>256</v>
      </c>
      <c r="B258" s="309" t="n">
        <v>392.727272727273</v>
      </c>
      <c r="C258" s="309" t="n">
        <v>392.727272727273</v>
      </c>
      <c r="D258" s="309" t="inlineStr"/>
      <c r="E258" s="309" t="inlineStr"/>
      <c r="F258" s="309" t="inlineStr"/>
      <c r="G258" s="309" t="inlineStr"/>
      <c r="H258" s="309" t="inlineStr"/>
    </row>
    <row r="259">
      <c r="A259" s="621" t="n">
        <v>257</v>
      </c>
      <c r="B259" s="309" t="n">
        <v>396.727272727273</v>
      </c>
      <c r="C259" s="309" t="n">
        <v>396.727272727273</v>
      </c>
      <c r="D259" s="309" t="inlineStr"/>
      <c r="E259" s="309" t="inlineStr"/>
      <c r="F259" s="309" t="inlineStr"/>
      <c r="G259" s="309" t="inlineStr"/>
      <c r="H259" s="309" t="inlineStr"/>
    </row>
    <row r="260">
      <c r="A260" s="621" t="n">
        <v>258</v>
      </c>
      <c r="B260" s="309" t="n">
        <v>492.6875</v>
      </c>
      <c r="C260" s="309" t="n">
        <v>492.6875</v>
      </c>
      <c r="D260" s="309" t="inlineStr"/>
      <c r="E260" s="309" t="inlineStr"/>
      <c r="F260" s="309" t="inlineStr"/>
      <c r="G260" s="309" t="inlineStr"/>
      <c r="H260" s="309" t="inlineStr"/>
    </row>
    <row r="261">
      <c r="A261" s="621" t="n">
        <v>259</v>
      </c>
      <c r="B261" s="309" t="n">
        <v>432</v>
      </c>
      <c r="C261" s="309" t="n">
        <v>432</v>
      </c>
      <c r="D261" s="309" t="inlineStr"/>
      <c r="E261" s="309" t="inlineStr"/>
      <c r="F261" s="309" t="inlineStr"/>
      <c r="G261" s="309" t="inlineStr"/>
      <c r="H261" s="309" t="inlineStr"/>
    </row>
    <row r="262">
      <c r="A262" s="621" t="n">
        <v>260</v>
      </c>
      <c r="B262" s="309" t="n">
        <v>443.384615384615</v>
      </c>
      <c r="C262" s="309" t="n">
        <v>443.384615384615</v>
      </c>
      <c r="D262" s="309" t="inlineStr"/>
      <c r="E262" s="309" t="inlineStr"/>
      <c r="F262" s="309" t="inlineStr"/>
      <c r="G262" s="309" t="inlineStr"/>
      <c r="H262" s="309" t="inlineStr"/>
    </row>
    <row r="263">
      <c r="A263" s="621" t="n">
        <v>261</v>
      </c>
      <c r="B263" s="309" t="n">
        <v>431.230769230769</v>
      </c>
      <c r="C263" s="309" t="n">
        <v>431.230769230769</v>
      </c>
      <c r="D263" s="309" t="inlineStr"/>
      <c r="E263" s="309" t="inlineStr"/>
      <c r="F263" s="309" t="inlineStr"/>
      <c r="G263" s="309" t="inlineStr"/>
      <c r="H263" s="309" t="inlineStr"/>
    </row>
    <row r="264">
      <c r="A264" s="621" t="n">
        <v>262</v>
      </c>
      <c r="B264" s="309" t="n">
        <v>413</v>
      </c>
      <c r="C264" s="309" t="n">
        <v>413</v>
      </c>
      <c r="D264" s="309" t="inlineStr"/>
      <c r="E264" s="309" t="inlineStr"/>
      <c r="F264" s="309" t="inlineStr"/>
      <c r="G264" s="309" t="inlineStr"/>
      <c r="H264" s="309" t="inlineStr"/>
    </row>
    <row r="265">
      <c r="A265" s="621" t="n">
        <v>263</v>
      </c>
      <c r="B265" s="309" t="n">
        <v>365.6</v>
      </c>
      <c r="C265" s="309" t="n">
        <v>365.6</v>
      </c>
      <c r="D265" s="309" t="inlineStr"/>
      <c r="E265" s="309" t="inlineStr"/>
      <c r="F265" s="309" t="inlineStr"/>
      <c r="G265" s="309" t="inlineStr"/>
      <c r="H265" s="309" t="inlineStr"/>
    </row>
    <row r="266">
      <c r="A266" s="621" t="n">
        <v>264</v>
      </c>
      <c r="B266" s="309" t="n">
        <v>451.928571428571</v>
      </c>
      <c r="C266" s="309" t="n">
        <v>451.928571428571</v>
      </c>
      <c r="D266" s="309" t="inlineStr"/>
      <c r="E266" s="309" t="inlineStr"/>
      <c r="F266" s="309" t="inlineStr"/>
      <c r="G266" s="309" t="inlineStr"/>
      <c r="H266" s="309" t="inlineStr"/>
    </row>
    <row r="267">
      <c r="A267" s="621" t="n">
        <v>265</v>
      </c>
      <c r="B267" s="309" t="n">
        <v>394.545454545455</v>
      </c>
      <c r="C267" s="309" t="n">
        <v>394.545454545455</v>
      </c>
      <c r="D267" s="309" t="inlineStr"/>
      <c r="E267" s="309" t="inlineStr"/>
      <c r="F267" s="309" t="inlineStr"/>
      <c r="G267" s="309" t="inlineStr"/>
      <c r="H267" s="309" t="inlineStr"/>
    </row>
    <row r="268">
      <c r="A268" s="621" t="n">
        <v>266</v>
      </c>
      <c r="B268" s="309" t="n">
        <v>445.8</v>
      </c>
      <c r="C268" s="309" t="n">
        <v>445.8</v>
      </c>
      <c r="D268" s="309" t="inlineStr"/>
      <c r="E268" s="309" t="inlineStr"/>
      <c r="F268" s="309" t="inlineStr"/>
      <c r="G268" s="309" t="inlineStr"/>
      <c r="H268" s="309" t="inlineStr"/>
    </row>
    <row r="269">
      <c r="A269" s="621" t="n">
        <v>267</v>
      </c>
      <c r="B269" s="309" t="n">
        <v>449.7</v>
      </c>
      <c r="C269" s="309" t="n">
        <v>449.7</v>
      </c>
      <c r="D269" s="309" t="inlineStr"/>
      <c r="E269" s="309" t="inlineStr"/>
      <c r="F269" s="309" t="inlineStr"/>
      <c r="G269" s="309" t="inlineStr"/>
      <c r="H269" s="309" t="inlineStr"/>
    </row>
    <row r="270">
      <c r="A270" s="621" t="n">
        <v>268</v>
      </c>
      <c r="B270" s="309" t="n">
        <v>467.85</v>
      </c>
      <c r="C270" s="309" t="n">
        <v>467.85</v>
      </c>
      <c r="D270" s="309" t="inlineStr"/>
      <c r="E270" s="309" t="inlineStr"/>
      <c r="F270" s="309" t="inlineStr"/>
      <c r="G270" s="309" t="inlineStr"/>
      <c r="H270" s="309" t="inlineStr"/>
    </row>
    <row r="271">
      <c r="A271" s="621" t="n">
        <v>269</v>
      </c>
      <c r="B271" s="309" t="n">
        <v>356.6</v>
      </c>
      <c r="C271" s="309" t="n">
        <v>356.6</v>
      </c>
      <c r="D271" s="309" t="inlineStr"/>
      <c r="E271" s="309" t="inlineStr"/>
      <c r="F271" s="309" t="inlineStr"/>
      <c r="G271" s="309" t="inlineStr"/>
      <c r="H271" s="309" t="inlineStr"/>
    </row>
    <row r="272">
      <c r="A272" s="621" t="n">
        <v>270</v>
      </c>
      <c r="B272" s="309" t="n">
        <v>359.3</v>
      </c>
      <c r="C272" s="309" t="n">
        <v>359.3</v>
      </c>
      <c r="D272" s="309" t="inlineStr"/>
      <c r="E272" s="309" t="inlineStr"/>
      <c r="F272" s="309" t="inlineStr"/>
      <c r="G272" s="309" t="inlineStr"/>
      <c r="H272" s="309" t="inlineStr"/>
    </row>
    <row r="273">
      <c r="A273" s="621" t="n">
        <v>271</v>
      </c>
      <c r="B273" s="309" t="n">
        <v>358.4</v>
      </c>
      <c r="C273" s="309" t="n">
        <v>358.4</v>
      </c>
      <c r="D273" s="309" t="inlineStr"/>
      <c r="E273" s="309" t="inlineStr"/>
      <c r="F273" s="309" t="inlineStr"/>
      <c r="G273" s="309" t="inlineStr"/>
      <c r="H273" s="309" t="inlineStr"/>
    </row>
    <row r="274">
      <c r="A274" s="621" t="n">
        <v>272</v>
      </c>
      <c r="B274" s="309" t="n">
        <v>615</v>
      </c>
      <c r="C274" s="309" t="n">
        <v>615</v>
      </c>
      <c r="D274" s="309" t="inlineStr"/>
      <c r="E274" s="309" t="inlineStr"/>
      <c r="F274" s="309" t="inlineStr"/>
      <c r="G274" s="309" t="inlineStr"/>
      <c r="H274" s="309" t="inlineStr"/>
    </row>
    <row r="275">
      <c r="A275" s="621" t="n">
        <v>273</v>
      </c>
      <c r="B275" s="309" t="n">
        <v>464</v>
      </c>
      <c r="C275" s="309" t="n">
        <v>464</v>
      </c>
      <c r="D275" s="309" t="inlineStr"/>
      <c r="E275" s="309" t="inlineStr"/>
      <c r="F275" s="309" t="inlineStr"/>
      <c r="G275" s="309" t="inlineStr"/>
      <c r="H275" s="309" t="inlineStr"/>
    </row>
    <row r="276">
      <c r="A276" s="621" t="n">
        <v>274</v>
      </c>
      <c r="B276" s="309" t="n">
        <v>390</v>
      </c>
      <c r="C276" s="309" t="n">
        <v>390</v>
      </c>
      <c r="D276" s="309" t="inlineStr"/>
      <c r="E276" s="309" t="inlineStr"/>
      <c r="F276" s="309" t="inlineStr"/>
      <c r="G276" s="309" t="inlineStr"/>
      <c r="H276" s="309" t="inlineStr"/>
    </row>
    <row r="277">
      <c r="A277" s="621" t="n">
        <v>275</v>
      </c>
      <c r="B277" s="309" t="n">
        <v>344</v>
      </c>
      <c r="C277" s="309" t="n">
        <v>344</v>
      </c>
      <c r="D277" s="309" t="inlineStr"/>
      <c r="E277" s="309" t="inlineStr"/>
      <c r="F277" s="309" t="inlineStr"/>
      <c r="G277" s="309" t="inlineStr"/>
      <c r="H277" s="309" t="inlineStr"/>
    </row>
    <row r="278">
      <c r="A278" s="621" t="n">
        <v>276</v>
      </c>
      <c r="B278" s="309" t="n">
        <v>348</v>
      </c>
      <c r="C278" s="309" t="n">
        <v>348</v>
      </c>
      <c r="D278" s="309" t="inlineStr"/>
      <c r="E278" s="309" t="inlineStr"/>
      <c r="F278" s="309" t="inlineStr"/>
      <c r="G278" s="309" t="inlineStr"/>
      <c r="H278" s="309" t="inlineStr"/>
    </row>
    <row r="279">
      <c r="A279" s="621" t="n">
        <v>277</v>
      </c>
      <c r="B279" s="309" t="n">
        <v>354</v>
      </c>
      <c r="C279" s="309" t="n">
        <v>354</v>
      </c>
      <c r="D279" s="309" t="inlineStr"/>
      <c r="E279" s="309" t="inlineStr"/>
      <c r="F279" s="309" t="inlineStr"/>
      <c r="G279" s="309" t="inlineStr"/>
      <c r="H279" s="309" t="inlineStr"/>
    </row>
    <row r="280">
      <c r="A280" s="621" t="n">
        <v>278</v>
      </c>
      <c r="B280" s="309" t="n">
        <v>385.8844021550198</v>
      </c>
      <c r="C280" s="309" t="n">
        <v>385.8844021550198</v>
      </c>
      <c r="D280" s="309" t="inlineStr"/>
      <c r="E280" s="309" t="inlineStr"/>
      <c r="F280" s="309" t="inlineStr"/>
      <c r="G280" s="309" t="inlineStr"/>
      <c r="H280" s="309" t="inlineStr"/>
    </row>
    <row r="281">
      <c r="A281" s="621" t="n">
        <v>279</v>
      </c>
      <c r="B281" s="309" t="n">
        <v>385.8844021550197</v>
      </c>
      <c r="C281" s="309" t="n">
        <v>385.8844021550197</v>
      </c>
      <c r="D281" s="309" t="inlineStr"/>
      <c r="E281" s="309" t="inlineStr"/>
      <c r="F281" s="309" t="inlineStr"/>
      <c r="G281" s="309" t="inlineStr"/>
      <c r="H281" s="309" t="inlineStr"/>
    </row>
    <row r="282">
      <c r="A282" s="621" t="n">
        <v>280</v>
      </c>
      <c r="B282" s="309" t="n">
        <v>381.5685097446348</v>
      </c>
      <c r="C282" s="309" t="n">
        <v>381.5685097446348</v>
      </c>
      <c r="D282" s="309" t="inlineStr"/>
      <c r="E282" s="309" t="inlineStr"/>
      <c r="F282" s="309" t="inlineStr"/>
      <c r="G282" s="309" t="inlineStr"/>
      <c r="H282" s="309" t="inlineStr"/>
    </row>
    <row r="283">
      <c r="A283" s="621" t="n">
        <v>281</v>
      </c>
      <c r="B283" s="309" t="n">
        <v>380.8555555555556</v>
      </c>
      <c r="C283" s="309" t="n">
        <v>380.8555555555556</v>
      </c>
      <c r="D283" s="309" t="inlineStr"/>
      <c r="E283" s="309" t="inlineStr"/>
      <c r="F283" s="309" t="inlineStr"/>
      <c r="G283" s="309" t="inlineStr"/>
      <c r="H283" s="309" t="inlineStr"/>
    </row>
    <row r="284">
      <c r="A284" s="621" t="n">
        <v>282</v>
      </c>
      <c r="B284" s="309" t="n">
        <v>398.4691216370441</v>
      </c>
      <c r="C284" s="309" t="n">
        <v>398.4691216370441</v>
      </c>
      <c r="D284" s="309" t="inlineStr"/>
      <c r="E284" s="309" t="inlineStr"/>
      <c r="F284" s="309" t="inlineStr"/>
      <c r="G284" s="309" t="inlineStr"/>
      <c r="H284" s="309" t="inlineStr"/>
    </row>
    <row r="285">
      <c r="A285" s="621" t="n">
        <v>283</v>
      </c>
      <c r="B285" s="309" t="n">
        <v>396.8766920894054</v>
      </c>
      <c r="C285" s="309" t="n">
        <v>396.8766920894054</v>
      </c>
      <c r="D285" s="309" t="inlineStr"/>
      <c r="E285" s="309" t="inlineStr"/>
      <c r="F285" s="309" t="inlineStr"/>
      <c r="G285" s="309" t="inlineStr"/>
      <c r="H285" s="309" t="inlineStr"/>
    </row>
    <row r="286">
      <c r="A286" s="621" t="n">
        <v>284</v>
      </c>
      <c r="B286" s="309" t="n">
        <v>384.0380584325883</v>
      </c>
      <c r="C286" s="309" t="n">
        <v>384.0380584325883</v>
      </c>
      <c r="D286" s="309" t="inlineStr"/>
      <c r="E286" s="309" t="inlineStr"/>
      <c r="F286" s="309" t="inlineStr"/>
      <c r="G286" s="309" t="inlineStr"/>
      <c r="H286" s="309" t="inlineStr"/>
    </row>
    <row r="287">
      <c r="A287" s="621" t="n">
        <v>285</v>
      </c>
      <c r="B287" s="309" t="n">
        <v>364.9474426840869</v>
      </c>
      <c r="C287" s="309" t="n">
        <v>364.9474426840869</v>
      </c>
      <c r="D287" s="309" t="inlineStr"/>
      <c r="E287" s="309" t="inlineStr"/>
      <c r="F287" s="309" t="inlineStr"/>
      <c r="G287" s="309" t="inlineStr"/>
      <c r="H287" s="309" t="inlineStr"/>
    </row>
    <row r="288">
      <c r="A288" s="621" t="n">
        <v>286</v>
      </c>
      <c r="B288" s="309" t="n">
        <v>364.9474426840868</v>
      </c>
      <c r="C288" s="309" t="n">
        <v>364.9474426840868</v>
      </c>
      <c r="D288" s="309" t="inlineStr"/>
      <c r="E288" s="309" t="inlineStr"/>
      <c r="F288" s="309" t="inlineStr"/>
      <c r="G288" s="309" t="inlineStr"/>
      <c r="H288" s="309" t="inlineStr"/>
    </row>
    <row r="289">
      <c r="A289" s="621" t="n">
        <v>287</v>
      </c>
      <c r="B289" s="309" t="n">
        <v>358.375390554544</v>
      </c>
      <c r="C289" s="309" t="n">
        <v>358.375390554544</v>
      </c>
      <c r="D289" s="309" t="inlineStr"/>
      <c r="E289" s="309" t="inlineStr"/>
      <c r="F289" s="309" t="inlineStr"/>
      <c r="G289" s="309" t="inlineStr"/>
      <c r="H289" s="309" t="inlineStr"/>
    </row>
    <row r="290">
      <c r="A290" s="621" t="n">
        <v>288</v>
      </c>
      <c r="B290" s="309" t="n">
        <v>359.1450980392157</v>
      </c>
      <c r="C290" s="309" t="n">
        <v>359.1450980392157</v>
      </c>
      <c r="D290" s="309" t="inlineStr"/>
      <c r="E290" s="309" t="inlineStr"/>
      <c r="F290" s="309" t="inlineStr"/>
      <c r="G290" s="309" t="inlineStr"/>
      <c r="H290" s="309" t="inlineStr"/>
    </row>
    <row r="291">
      <c r="A291" s="621" t="n">
        <v>289</v>
      </c>
      <c r="B291" s="309" t="n">
        <v>371.267728989898</v>
      </c>
      <c r="C291" s="309" t="n">
        <v>371.267728989898</v>
      </c>
      <c r="D291" s="309" t="inlineStr"/>
      <c r="E291" s="309" t="inlineStr"/>
      <c r="F291" s="309" t="inlineStr"/>
      <c r="G291" s="309" t="inlineStr"/>
      <c r="H291" s="309" t="inlineStr"/>
    </row>
    <row r="292">
      <c r="A292" s="621" t="n">
        <v>290</v>
      </c>
      <c r="B292" s="309" t="n">
        <v>369.3276573855404</v>
      </c>
      <c r="C292" s="309" t="n">
        <v>369.3276573855404</v>
      </c>
      <c r="D292" s="309" t="inlineStr"/>
      <c r="E292" s="309" t="inlineStr"/>
      <c r="F292" s="309" t="inlineStr"/>
      <c r="G292" s="309" t="inlineStr"/>
      <c r="H292" s="309" t="inlineStr"/>
    </row>
    <row r="293">
      <c r="A293" s="621" t="n">
        <v>291</v>
      </c>
      <c r="B293" s="309" t="n">
        <v>365.0174485674354</v>
      </c>
      <c r="C293" s="309" t="n">
        <v>365.0174485674354</v>
      </c>
      <c r="D293" s="309" t="inlineStr"/>
      <c r="E293" s="309" t="inlineStr"/>
      <c r="F293" s="309" t="inlineStr"/>
      <c r="G293" s="309" t="inlineStr"/>
      <c r="H293" s="309" t="inlineStr"/>
    </row>
    <row r="294">
      <c r="A294" s="621" t="n">
        <v>292</v>
      </c>
      <c r="B294" s="309" t="n">
        <v>344.010483213154</v>
      </c>
      <c r="C294" s="309" t="n">
        <v>344.010483213154</v>
      </c>
      <c r="D294" s="309" t="inlineStr"/>
      <c r="E294" s="309" t="inlineStr"/>
      <c r="F294" s="309" t="inlineStr"/>
      <c r="G294" s="309" t="inlineStr"/>
      <c r="H294" s="309" t="inlineStr"/>
    </row>
    <row r="295">
      <c r="A295" s="621" t="n">
        <v>293</v>
      </c>
      <c r="B295" s="309" t="n">
        <v>344.0104832131539</v>
      </c>
      <c r="C295" s="309" t="n">
        <v>344.0104832131539</v>
      </c>
      <c r="D295" s="309" t="inlineStr"/>
      <c r="E295" s="309" t="inlineStr"/>
      <c r="F295" s="309" t="inlineStr"/>
      <c r="G295" s="309" t="inlineStr"/>
      <c r="H295" s="309" t="inlineStr"/>
    </row>
    <row r="296">
      <c r="A296" s="621" t="n">
        <v>294</v>
      </c>
      <c r="B296" s="309" t="n">
        <v>335.1822713644531</v>
      </c>
      <c r="C296" s="309" t="n">
        <v>335.1822713644531</v>
      </c>
      <c r="D296" s="309" t="inlineStr"/>
      <c r="E296" s="309" t="inlineStr"/>
      <c r="F296" s="309" t="inlineStr"/>
      <c r="G296" s="309" t="inlineStr"/>
      <c r="H296" s="309" t="inlineStr"/>
    </row>
    <row r="297">
      <c r="A297" s="621" t="n">
        <v>295</v>
      </c>
      <c r="B297" s="309" t="n">
        <v>337.4346405228758</v>
      </c>
      <c r="C297" s="309" t="n">
        <v>337.4346405228758</v>
      </c>
      <c r="D297" s="309" t="inlineStr"/>
      <c r="E297" s="309" t="inlineStr"/>
      <c r="F297" s="309" t="inlineStr"/>
      <c r="G297" s="309" t="inlineStr"/>
      <c r="H297" s="309" t="inlineStr"/>
    </row>
    <row r="298">
      <c r="A298" s="621" t="n">
        <v>296</v>
      </c>
      <c r="B298" s="309" t="n">
        <v>336</v>
      </c>
      <c r="C298" s="309" t="n">
        <v>336</v>
      </c>
      <c r="D298" s="309" t="inlineStr"/>
      <c r="E298" s="309" t="inlineStr"/>
      <c r="F298" s="309" t="inlineStr"/>
      <c r="G298" s="309" t="inlineStr"/>
      <c r="H298" s="309" t="inlineStr"/>
    </row>
    <row r="299">
      <c r="A299" s="621" t="n">
        <v>297</v>
      </c>
      <c r="B299" s="309" t="n">
        <v>341.7786226816755</v>
      </c>
      <c r="C299" s="309" t="n">
        <v>341.7786226816755</v>
      </c>
      <c r="D299" s="309" t="inlineStr"/>
      <c r="E299" s="309" t="inlineStr"/>
      <c r="F299" s="309" t="inlineStr"/>
      <c r="G299" s="309" t="inlineStr"/>
      <c r="H299" s="309" t="inlineStr"/>
    </row>
    <row r="300">
      <c r="A300" s="621" t="n">
        <v>298</v>
      </c>
      <c r="B300" s="309" t="n">
        <v>345.9968387022824</v>
      </c>
      <c r="C300" s="309" t="n">
        <v>345.9968387022824</v>
      </c>
      <c r="D300" s="309" t="inlineStr"/>
      <c r="E300" s="309" t="inlineStr"/>
      <c r="F300" s="309" t="inlineStr"/>
      <c r="G300" s="309" t="inlineStr"/>
      <c r="H300" s="309" t="inlineStr"/>
    </row>
    <row r="301">
      <c r="A301" s="621" t="n">
        <v>299</v>
      </c>
      <c r="B301" s="309" t="n">
        <v>323.0735237422211</v>
      </c>
      <c r="C301" s="309" t="n">
        <v>323.0735237422211</v>
      </c>
      <c r="D301" s="309" t="inlineStr"/>
      <c r="E301" s="309" t="inlineStr"/>
      <c r="F301" s="309" t="inlineStr"/>
      <c r="G301" s="309" t="inlineStr"/>
      <c r="H301" s="309" t="inlineStr"/>
    </row>
    <row r="302">
      <c r="A302" s="621" t="n">
        <v>300</v>
      </c>
      <c r="B302" s="309" t="n">
        <v>323.073523742221</v>
      </c>
      <c r="C302" s="309" t="n">
        <v>323.073523742221</v>
      </c>
      <c r="D302" s="309" t="inlineStr"/>
      <c r="E302" s="309" t="inlineStr"/>
      <c r="F302" s="309" t="inlineStr"/>
      <c r="G302" s="309" t="inlineStr"/>
      <c r="H302" s="309" t="inlineStr"/>
    </row>
    <row r="303">
      <c r="A303" s="621" t="n">
        <v>301</v>
      </c>
      <c r="B303" s="309" t="n">
        <v>311.9891521743622</v>
      </c>
      <c r="C303" s="309" t="n">
        <v>311.9891521743622</v>
      </c>
      <c r="D303" s="309" t="inlineStr"/>
      <c r="E303" s="309" t="inlineStr"/>
      <c r="F303" s="309" t="inlineStr"/>
      <c r="G303" s="309" t="inlineStr"/>
      <c r="H303" s="309" t="inlineStr"/>
    </row>
    <row r="304">
      <c r="A304" s="621" t="n">
        <v>302</v>
      </c>
      <c r="B304" s="309" t="n">
        <v>315.7241830065359</v>
      </c>
      <c r="C304" s="309" t="n">
        <v>315.7241830065359</v>
      </c>
      <c r="D304" s="309" t="inlineStr"/>
      <c r="E304" s="309" t="inlineStr"/>
      <c r="F304" s="309" t="inlineStr"/>
      <c r="G304" s="309" t="inlineStr"/>
      <c r="H304" s="309" t="inlineStr"/>
    </row>
    <row r="305">
      <c r="A305" s="621" t="n">
        <v>303</v>
      </c>
      <c r="B305" s="309" t="n">
        <v>316.864943695606</v>
      </c>
      <c r="C305" s="309" t="n">
        <v>316.864943695606</v>
      </c>
      <c r="D305" s="309" t="inlineStr"/>
      <c r="E305" s="309" t="inlineStr"/>
      <c r="F305" s="309" t="inlineStr"/>
      <c r="G305" s="309" t="inlineStr"/>
      <c r="H305" s="309" t="inlineStr"/>
    </row>
    <row r="306">
      <c r="A306" s="621" t="n">
        <v>304</v>
      </c>
      <c r="B306" s="309" t="n">
        <v>314.2295879778106</v>
      </c>
      <c r="C306" s="309" t="n">
        <v>314.2295879778106</v>
      </c>
      <c r="D306" s="309" t="inlineStr"/>
      <c r="E306" s="309" t="inlineStr"/>
      <c r="F306" s="309" t="inlineStr"/>
      <c r="G306" s="309" t="inlineStr"/>
      <c r="H306" s="309" t="inlineStr"/>
    </row>
    <row r="307">
      <c r="A307" s="621" t="n">
        <v>305</v>
      </c>
      <c r="B307" s="309" t="n">
        <v>326.9762288371294</v>
      </c>
      <c r="C307" s="309" t="n">
        <v>326.9762288371294</v>
      </c>
      <c r="D307" s="309" t="inlineStr"/>
      <c r="E307" s="309" t="inlineStr"/>
      <c r="F307" s="309" t="inlineStr"/>
      <c r="G307" s="309" t="inlineStr"/>
      <c r="H307" s="309" t="inlineStr"/>
    </row>
    <row r="308">
      <c r="A308" s="621" t="n">
        <v>306</v>
      </c>
      <c r="B308" s="309" t="n">
        <v>302.1365642712882</v>
      </c>
      <c r="C308" s="309" t="n">
        <v>302.1365642712882</v>
      </c>
      <c r="D308" s="309" t="inlineStr"/>
      <c r="E308" s="309" t="inlineStr"/>
      <c r="F308" s="309" t="inlineStr"/>
      <c r="G308" s="309" t="inlineStr"/>
      <c r="H308" s="309" t="inlineStr"/>
    </row>
    <row r="309">
      <c r="A309" s="621" t="n">
        <v>307</v>
      </c>
      <c r="B309" s="309" t="n">
        <v>302.1365642712881</v>
      </c>
      <c r="C309" s="309" t="n">
        <v>302.1365642712881</v>
      </c>
      <c r="D309" s="309" t="inlineStr"/>
      <c r="E309" s="309" t="inlineStr"/>
      <c r="F309" s="309" t="inlineStr"/>
      <c r="G309" s="309" t="inlineStr"/>
      <c r="H309" s="309" t="inlineStr"/>
    </row>
    <row r="310">
      <c r="A310" s="621" t="n">
        <v>308</v>
      </c>
      <c r="B310" s="309" t="n">
        <v>288.7960329842713</v>
      </c>
      <c r="C310" s="309" t="n">
        <v>288.7960329842713</v>
      </c>
      <c r="D310" s="309" t="inlineStr"/>
      <c r="E310" s="309" t="inlineStr"/>
      <c r="F310" s="309" t="inlineStr"/>
      <c r="G310" s="309" t="inlineStr"/>
      <c r="H310" s="309" t="inlineStr"/>
    </row>
    <row r="311">
      <c r="A311" s="621" t="n">
        <v>309</v>
      </c>
      <c r="B311" s="309" t="n">
        <v>294.013725490196</v>
      </c>
      <c r="C311" s="309" t="n">
        <v>294.013725490196</v>
      </c>
      <c r="D311" s="309" t="inlineStr"/>
      <c r="E311" s="309" t="inlineStr"/>
      <c r="F311" s="309" t="inlineStr"/>
      <c r="G311" s="309" t="inlineStr"/>
      <c r="H311" s="309" t="inlineStr"/>
    </row>
    <row r="312">
      <c r="A312" s="621" t="n">
        <v>310</v>
      </c>
      <c r="B312" s="309" t="n">
        <v>289.66355104846</v>
      </c>
      <c r="C312" s="309" t="n">
        <v>289.66355104846</v>
      </c>
      <c r="D312" s="309" t="inlineStr"/>
      <c r="E312" s="309" t="inlineStr"/>
      <c r="F312" s="309" t="inlineStr"/>
      <c r="G312" s="309" t="inlineStr"/>
      <c r="H312" s="309" t="inlineStr"/>
    </row>
    <row r="313">
      <c r="A313" s="621" t="n">
        <v>311</v>
      </c>
      <c r="B313" s="309" t="n">
        <v>286.6805532739457</v>
      </c>
      <c r="C313" s="309" t="n">
        <v>286.6805532739457</v>
      </c>
      <c r="D313" s="309" t="inlineStr"/>
      <c r="E313" s="309" t="inlineStr"/>
      <c r="F313" s="309" t="inlineStr"/>
      <c r="G313" s="309" t="inlineStr"/>
      <c r="H313" s="309" t="inlineStr"/>
    </row>
    <row r="314">
      <c r="A314" s="621" t="n">
        <v>312</v>
      </c>
      <c r="B314" s="309" t="n">
        <v>307.9556189719765</v>
      </c>
      <c r="C314" s="309" t="n">
        <v>307.9556189719765</v>
      </c>
      <c r="D314" s="309" t="inlineStr"/>
      <c r="E314" s="309" t="inlineStr"/>
      <c r="F314" s="309" t="inlineStr"/>
      <c r="G314" s="309" t="inlineStr"/>
      <c r="H314" s="309" t="inlineStr"/>
    </row>
    <row r="315">
      <c r="A315" s="621" t="n">
        <v>313</v>
      </c>
      <c r="B315" s="309" t="n">
        <v>379.01415642911</v>
      </c>
      <c r="C315" s="309" t="n">
        <v>379.01415642911</v>
      </c>
      <c r="D315" s="309" t="inlineStr"/>
      <c r="E315" s="309" t="inlineStr"/>
      <c r="F315" s="309" t="inlineStr"/>
      <c r="G315" s="309" t="inlineStr"/>
      <c r="H315" s="309" t="inlineStr"/>
    </row>
    <row r="316">
      <c r="A316" s="621" t="n">
        <v>314</v>
      </c>
      <c r="B316" s="309" t="n">
        <v>370.038216234519</v>
      </c>
      <c r="C316" s="309" t="n">
        <v>370.038216234519</v>
      </c>
      <c r="D316" s="309" t="inlineStr"/>
      <c r="E316" s="309" t="inlineStr"/>
      <c r="F316" s="309" t="inlineStr"/>
      <c r="G316" s="309" t="inlineStr"/>
      <c r="H316" s="309" t="inlineStr"/>
    </row>
    <row r="317">
      <c r="A317" s="621" t="n">
        <v>315</v>
      </c>
      <c r="B317" s="309" t="n">
        <v>368.5954766540925</v>
      </c>
      <c r="C317" s="309" t="n">
        <v>368.5954766540925</v>
      </c>
      <c r="D317" s="309" t="inlineStr"/>
      <c r="E317" s="309" t="inlineStr"/>
      <c r="F317" s="309" t="inlineStr"/>
      <c r="G317" s="309" t="inlineStr"/>
      <c r="H317" s="309" t="inlineStr"/>
    </row>
    <row r="318">
      <c r="A318" s="621" t="n">
        <v>316</v>
      </c>
      <c r="B318" s="309" t="n">
        <v>380.9452205882353</v>
      </c>
      <c r="C318" s="309" t="n">
        <v>380.9452205882353</v>
      </c>
      <c r="D318" s="309" t="inlineStr"/>
      <c r="E318" s="309" t="inlineStr"/>
      <c r="F318" s="309" t="inlineStr"/>
      <c r="G318" s="309" t="inlineStr"/>
      <c r="H318" s="309" t="inlineStr"/>
    </row>
    <row r="319">
      <c r="A319" s="621" t="n">
        <v>317</v>
      </c>
      <c r="B319" s="309" t="n">
        <v>462.533333333333</v>
      </c>
      <c r="C319" s="309" t="n">
        <v>462.533333333333</v>
      </c>
      <c r="D319" s="309" t="inlineStr"/>
      <c r="E319" s="309" t="inlineStr"/>
      <c r="F319" s="309" t="inlineStr"/>
      <c r="G319" s="309" t="inlineStr"/>
      <c r="H319" s="309" t="inlineStr"/>
    </row>
    <row r="320">
      <c r="A320" s="621" t="n">
        <v>318</v>
      </c>
      <c r="B320" s="309" t="n">
        <v>396.2241375567274</v>
      </c>
      <c r="C320" s="309" t="n">
        <v>396.2241375567274</v>
      </c>
      <c r="D320" s="309" t="inlineStr"/>
      <c r="E320" s="309" t="inlineStr"/>
      <c r="F320" s="309" t="inlineStr"/>
      <c r="G320" s="309" t="inlineStr"/>
      <c r="H320" s="309" t="inlineStr"/>
    </row>
    <row r="321">
      <c r="A321" s="621" t="n">
        <v>319</v>
      </c>
      <c r="B321" s="309" t="n">
        <v>396.2241375567274</v>
      </c>
      <c r="C321" s="309" t="n">
        <v>396.2241375567274</v>
      </c>
      <c r="D321" s="309" t="inlineStr"/>
      <c r="E321" s="309" t="inlineStr"/>
      <c r="F321" s="309" t="inlineStr"/>
      <c r="G321" s="309" t="inlineStr"/>
      <c r="H321" s="309" t="inlineStr"/>
    </row>
    <row r="322">
      <c r="A322" s="621" t="n">
        <v>320</v>
      </c>
      <c r="B322" s="309" t="n">
        <v>360.309408527531</v>
      </c>
      <c r="C322" s="309" t="n">
        <v>360.309408527531</v>
      </c>
      <c r="D322" s="309" t="inlineStr"/>
      <c r="E322" s="309" t="inlineStr"/>
      <c r="F322" s="309" t="inlineStr"/>
      <c r="G322" s="309" t="inlineStr"/>
      <c r="H322" s="309" t="inlineStr"/>
    </row>
    <row r="323">
      <c r="A323" s="621" t="n">
        <v>321</v>
      </c>
      <c r="B323" s="309" t="n">
        <v>354.4979355839976</v>
      </c>
      <c r="C323" s="309" t="n">
        <v>354.4979355839976</v>
      </c>
      <c r="D323" s="309" t="inlineStr"/>
      <c r="E323" s="309" t="inlineStr"/>
      <c r="F323" s="309" t="inlineStr"/>
      <c r="G323" s="309" t="inlineStr"/>
      <c r="H323" s="309" t="inlineStr"/>
    </row>
    <row r="324">
      <c r="A324" s="621" t="n">
        <v>322</v>
      </c>
      <c r="B324" s="309" t="n">
        <v>353.8063231806494</v>
      </c>
      <c r="C324" s="309" t="n">
        <v>353.8063231806494</v>
      </c>
      <c r="D324" s="309" t="inlineStr"/>
      <c r="E324" s="309" t="inlineStr"/>
      <c r="F324" s="309" t="inlineStr"/>
      <c r="G324" s="309" t="inlineStr"/>
      <c r="H324" s="309" t="inlineStr"/>
    </row>
    <row r="325">
      <c r="A325" s="621" t="n">
        <v>323</v>
      </c>
      <c r="B325" s="309" t="n">
        <v>359.2347630718954</v>
      </c>
      <c r="C325" s="309" t="n">
        <v>359.2347630718954</v>
      </c>
      <c r="D325" s="309" t="inlineStr"/>
      <c r="E325" s="309" t="inlineStr"/>
      <c r="F325" s="309" t="inlineStr"/>
      <c r="G325" s="309" t="inlineStr"/>
      <c r="H325" s="309" t="inlineStr"/>
    </row>
    <row r="326">
      <c r="A326" s="621" t="n">
        <v>324</v>
      </c>
      <c r="B326" s="309" t="n">
        <v>369</v>
      </c>
      <c r="C326" s="309" t="n">
        <v>369</v>
      </c>
      <c r="D326" s="309" t="inlineStr"/>
      <c r="E326" s="309" t="inlineStr"/>
      <c r="F326" s="309" t="inlineStr"/>
      <c r="G326" s="309" t="inlineStr"/>
      <c r="H326" s="309" t="inlineStr"/>
    </row>
    <row r="327">
      <c r="A327" s="621" t="n">
        <v>325</v>
      </c>
      <c r="B327" s="309" t="n">
        <v>375.1762722446177</v>
      </c>
      <c r="C327" s="309" t="n">
        <v>375.1762722446177</v>
      </c>
      <c r="D327" s="309" t="inlineStr"/>
      <c r="E327" s="309" t="inlineStr"/>
      <c r="F327" s="309" t="inlineStr"/>
      <c r="G327" s="309" t="inlineStr"/>
      <c r="H327" s="309" t="inlineStr"/>
    </row>
    <row r="328">
      <c r="A328" s="621" t="n">
        <v>326</v>
      </c>
      <c r="B328" s="309" t="n">
        <v>375.1762722446177</v>
      </c>
      <c r="C328" s="309" t="n">
        <v>375.1762722446177</v>
      </c>
      <c r="D328" s="309" t="inlineStr"/>
      <c r="E328" s="309" t="inlineStr"/>
      <c r="F328" s="309" t="inlineStr"/>
      <c r="G328" s="309" t="inlineStr"/>
      <c r="H328" s="309" t="inlineStr"/>
    </row>
    <row r="329">
      <c r="A329" s="621" t="n">
        <v>327</v>
      </c>
      <c r="B329" s="309" t="n">
        <v>341.6046606259519</v>
      </c>
      <c r="C329" s="309" t="n">
        <v>341.6046606259519</v>
      </c>
      <c r="D329" s="309" t="inlineStr"/>
      <c r="E329" s="309" t="inlineStr"/>
      <c r="F329" s="309" t="inlineStr"/>
      <c r="G329" s="309" t="inlineStr"/>
      <c r="H329" s="309" t="inlineStr"/>
    </row>
    <row r="330">
      <c r="A330" s="621" t="n">
        <v>328</v>
      </c>
      <c r="B330" s="309" t="n">
        <v>332.444444444444</v>
      </c>
      <c r="C330" s="309" t="n">
        <v>332.444444444444</v>
      </c>
      <c r="D330" s="309" t="inlineStr"/>
      <c r="E330" s="309" t="inlineStr"/>
      <c r="F330" s="309" t="inlineStr"/>
      <c r="G330" s="309" t="inlineStr"/>
      <c r="H330" s="309" t="inlineStr"/>
    </row>
    <row r="331">
      <c r="A331" s="621" t="n">
        <v>329</v>
      </c>
      <c r="B331" s="309" t="n">
        <v>333.333333333333</v>
      </c>
      <c r="C331" s="309" t="n">
        <v>333.333333333333</v>
      </c>
      <c r="D331" s="309" t="inlineStr"/>
      <c r="E331" s="309" t="inlineStr"/>
      <c r="F331" s="309" t="inlineStr"/>
      <c r="G331" s="309" t="inlineStr"/>
      <c r="H331" s="309" t="inlineStr"/>
    </row>
    <row r="332">
      <c r="A332" s="621" t="n">
        <v>330</v>
      </c>
      <c r="B332" s="309" t="n">
        <v>330</v>
      </c>
      <c r="C332" s="309" t="n">
        <v>330</v>
      </c>
      <c r="D332" s="309" t="inlineStr"/>
      <c r="E332" s="309" t="inlineStr"/>
      <c r="F332" s="309" t="inlineStr"/>
      <c r="G332" s="309" t="inlineStr"/>
      <c r="H332" s="309" t="inlineStr"/>
    </row>
    <row r="333">
      <c r="A333" s="621" t="n">
        <v>331</v>
      </c>
      <c r="B333" s="309" t="n">
        <v>332.444444444444</v>
      </c>
      <c r="C333" s="309" t="n">
        <v>332.444444444444</v>
      </c>
      <c r="D333" s="309" t="inlineStr"/>
      <c r="E333" s="309" t="inlineStr"/>
      <c r="F333" s="309" t="inlineStr"/>
      <c r="G333" s="309" t="inlineStr"/>
      <c r="H333" s="309" t="inlineStr"/>
    </row>
    <row r="334">
      <c r="A334" s="621" t="n">
        <v>332</v>
      </c>
      <c r="B334" s="309" t="n">
        <v>354.1284069325079</v>
      </c>
      <c r="C334" s="309" t="n">
        <v>354.1284069325079</v>
      </c>
      <c r="D334" s="309" t="inlineStr"/>
      <c r="E334" s="309" t="inlineStr"/>
      <c r="F334" s="309" t="inlineStr"/>
      <c r="G334" s="309" t="inlineStr"/>
      <c r="H334" s="309" t="inlineStr"/>
    </row>
    <row r="335">
      <c r="A335" s="621" t="n">
        <v>333</v>
      </c>
      <c r="B335" s="309" t="n">
        <v>341</v>
      </c>
      <c r="C335" s="309" t="n">
        <v>341</v>
      </c>
      <c r="D335" s="309" t="inlineStr"/>
      <c r="E335" s="309" t="inlineStr"/>
      <c r="F335" s="309" t="inlineStr"/>
      <c r="G335" s="309" t="inlineStr"/>
      <c r="H335" s="309" t="inlineStr"/>
    </row>
    <row r="336">
      <c r="A336" s="621" t="n">
        <v>334</v>
      </c>
      <c r="B336" s="309" t="n">
        <v>322.8999127243728</v>
      </c>
      <c r="C336" s="309" t="n">
        <v>322.8999127243728</v>
      </c>
      <c r="D336" s="309" t="inlineStr"/>
      <c r="E336" s="309" t="inlineStr"/>
      <c r="F336" s="309" t="inlineStr"/>
      <c r="G336" s="309" t="inlineStr"/>
      <c r="H336" s="309" t="inlineStr"/>
    </row>
    <row r="337">
      <c r="A337" s="621" t="n">
        <v>335</v>
      </c>
      <c r="B337" s="309" t="n">
        <v>323.4173742829546</v>
      </c>
      <c r="C337" s="309" t="n">
        <v>323.4173742829546</v>
      </c>
      <c r="D337" s="309" t="inlineStr"/>
      <c r="E337" s="309" t="inlineStr"/>
      <c r="F337" s="309" t="inlineStr"/>
      <c r="G337" s="309" t="inlineStr"/>
      <c r="H337" s="309" t="inlineStr"/>
    </row>
    <row r="338">
      <c r="A338" s="621" t="n">
        <v>336</v>
      </c>
      <c r="B338" s="309" t="n">
        <v>324.2280162337632</v>
      </c>
      <c r="C338" s="309" t="n">
        <v>324.2280162337632</v>
      </c>
      <c r="D338" s="309" t="inlineStr"/>
      <c r="E338" s="309" t="inlineStr"/>
      <c r="F338" s="309" t="inlineStr"/>
      <c r="G338" s="309" t="inlineStr"/>
      <c r="H338" s="309" t="inlineStr"/>
    </row>
    <row r="339">
      <c r="A339" s="621" t="n">
        <v>337</v>
      </c>
      <c r="B339" s="309" t="n">
        <v>315.8138480392156</v>
      </c>
      <c r="C339" s="309" t="n">
        <v>315.8138480392156</v>
      </c>
      <c r="D339" s="309" t="inlineStr"/>
      <c r="E339" s="309" t="inlineStr"/>
      <c r="F339" s="309" t="inlineStr"/>
      <c r="G339" s="309" t="inlineStr"/>
      <c r="H339" s="309" t="inlineStr"/>
    </row>
    <row r="340">
      <c r="A340" s="621" t="n">
        <v>338</v>
      </c>
      <c r="B340" s="309" t="n">
        <v>315.444444444444</v>
      </c>
      <c r="C340" s="309" t="n">
        <v>315.444444444444</v>
      </c>
      <c r="D340" s="309" t="inlineStr"/>
      <c r="E340" s="309" t="inlineStr"/>
      <c r="F340" s="309" t="inlineStr"/>
      <c r="G340" s="309" t="inlineStr"/>
      <c r="H340" s="309" t="inlineStr"/>
    </row>
    <row r="341">
      <c r="A341" s="621" t="n">
        <v>339</v>
      </c>
      <c r="B341" s="309" t="n">
        <v>333.0805416203981</v>
      </c>
      <c r="C341" s="309" t="n">
        <v>333.0805416203981</v>
      </c>
      <c r="D341" s="309" t="inlineStr"/>
      <c r="E341" s="309" t="inlineStr"/>
      <c r="F341" s="309" t="inlineStr"/>
      <c r="G341" s="309" t="inlineStr"/>
      <c r="H341" s="309" t="inlineStr"/>
    </row>
    <row r="342">
      <c r="A342" s="621" t="n">
        <v>340</v>
      </c>
      <c r="B342" s="309" t="n">
        <v>333.0805416203979</v>
      </c>
      <c r="C342" s="309" t="n">
        <v>333.0805416203979</v>
      </c>
      <c r="D342" s="309" t="inlineStr"/>
      <c r="E342" s="309" t="inlineStr"/>
      <c r="F342" s="309" t="inlineStr"/>
      <c r="G342" s="309" t="inlineStr"/>
      <c r="H342" s="309" t="inlineStr"/>
    </row>
    <row r="343">
      <c r="A343" s="621" t="n">
        <v>341</v>
      </c>
      <c r="B343" s="309" t="n">
        <v>370</v>
      </c>
      <c r="C343" s="309" t="n">
        <v>370</v>
      </c>
      <c r="D343" s="309" t="inlineStr"/>
      <c r="E343" s="309" t="inlineStr"/>
      <c r="F343" s="309" t="inlineStr"/>
      <c r="G343" s="309" t="inlineStr"/>
      <c r="H343" s="309" t="inlineStr"/>
    </row>
    <row r="344">
      <c r="A344" s="621" t="n">
        <v>342</v>
      </c>
      <c r="B344" s="309" t="n">
        <v>307.8770936324331</v>
      </c>
      <c r="C344" s="309" t="n">
        <v>307.8770936324331</v>
      </c>
      <c r="D344" s="309" t="inlineStr"/>
      <c r="E344" s="309" t="inlineStr"/>
      <c r="F344" s="309" t="inlineStr"/>
      <c r="G344" s="309" t="inlineStr"/>
      <c r="H344" s="309" t="inlineStr"/>
    </row>
    <row r="345">
      <c r="A345" s="621" t="n">
        <v>343</v>
      </c>
      <c r="B345" s="309" t="n">
        <v>309.4388627603201</v>
      </c>
      <c r="C345" s="309" t="n">
        <v>309.4388627603201</v>
      </c>
      <c r="D345" s="309" t="inlineStr"/>
      <c r="E345" s="309" t="inlineStr"/>
      <c r="F345" s="309" t="inlineStr"/>
      <c r="G345" s="309" t="inlineStr"/>
      <c r="H345" s="309" t="inlineStr"/>
    </row>
    <row r="346">
      <c r="A346" s="621" t="n">
        <v>344</v>
      </c>
      <c r="B346" s="309" t="n">
        <v>294.1033905228757</v>
      </c>
      <c r="C346" s="309" t="n">
        <v>294.1033905228757</v>
      </c>
      <c r="D346" s="309" t="inlineStr"/>
      <c r="E346" s="309" t="inlineStr"/>
      <c r="F346" s="309" t="inlineStr"/>
      <c r="G346" s="309" t="inlineStr"/>
      <c r="H346" s="309" t="inlineStr"/>
    </row>
    <row r="347">
      <c r="A347" s="621" t="n">
        <v>345</v>
      </c>
      <c r="B347" s="309" t="n">
        <v>308.333333333333</v>
      </c>
      <c r="C347" s="309" t="n">
        <v>308.333333333333</v>
      </c>
      <c r="D347" s="309" t="inlineStr"/>
      <c r="E347" s="309" t="inlineStr"/>
      <c r="F347" s="309" t="inlineStr"/>
      <c r="G347" s="309" t="inlineStr"/>
      <c r="H347" s="309" t="inlineStr"/>
    </row>
    <row r="348">
      <c r="A348" s="621" t="n">
        <v>346</v>
      </c>
      <c r="B348" s="309" t="n">
        <v>312.0326763082882</v>
      </c>
      <c r="C348" s="309" t="n">
        <v>312.0326763082882</v>
      </c>
      <c r="D348" s="309" t="inlineStr"/>
      <c r="E348" s="309" t="inlineStr"/>
      <c r="F348" s="309" t="inlineStr"/>
      <c r="G348" s="309" t="inlineStr"/>
      <c r="H348" s="309" t="inlineStr"/>
    </row>
    <row r="349">
      <c r="A349" s="621" t="n">
        <v>347</v>
      </c>
      <c r="B349" s="309" t="n">
        <v>312.0326763082882</v>
      </c>
      <c r="C349" s="309" t="n">
        <v>312.0326763082882</v>
      </c>
      <c r="D349" s="309" t="inlineStr"/>
      <c r="E349" s="309" t="inlineStr"/>
      <c r="F349" s="309" t="inlineStr"/>
      <c r="G349" s="309" t="inlineStr"/>
      <c r="H349" s="309" t="inlineStr"/>
    </row>
    <row r="350">
      <c r="A350" s="621" t="n">
        <v>348</v>
      </c>
      <c r="B350" s="309" t="inlineStr"/>
      <c r="C350" s="309" t="inlineStr"/>
      <c r="D350" s="309" t="inlineStr"/>
      <c r="E350" s="309" t="inlineStr"/>
      <c r="F350" s="309" t="inlineStr"/>
      <c r="G350" s="309" t="inlineStr"/>
      <c r="H350" s="309" t="inlineStr"/>
    </row>
    <row r="351">
      <c r="A351" s="621" t="n">
        <v>349</v>
      </c>
      <c r="B351" s="309" t="inlineStr"/>
      <c r="C351" s="309" t="inlineStr"/>
      <c r="D351" s="309" t="inlineStr"/>
      <c r="E351" s="309" t="inlineStr"/>
      <c r="F351" s="309" t="inlineStr"/>
      <c r="G351" s="309" t="inlineStr"/>
      <c r="H351" s="309" t="inlineStr"/>
    </row>
    <row r="352">
      <c r="A352" s="621" t="n">
        <v>350</v>
      </c>
      <c r="B352" s="309" t="inlineStr"/>
      <c r="C352" s="309" t="n">
        <v>384.3728867553405</v>
      </c>
      <c r="D352" s="309" t="inlineStr">
        <is>
          <t>{'Cu', 'aust_temp', 'ausf_czas', 'Mo', 'aust_czas', 'Ni', 'grubosc', 'Mn'}</t>
        </is>
      </c>
      <c r="E352" s="309" t="n">
        <v>15</v>
      </c>
      <c r="F352" s="309" t="inlineStr">
        <is>
          <t>['Rp02', 'ausf_temp']</t>
        </is>
      </c>
      <c r="G352" s="309" t="inlineStr">
        <is>
          <t>[0.7117277326947444, -0.8049454500901083]</t>
        </is>
      </c>
      <c r="H352" s="309" t="inlineStr">
        <is>
          <t>[294.1033905228757, 418.25]</t>
        </is>
      </c>
    </row>
    <row r="353">
      <c r="A353" s="621" t="n">
        <v>351</v>
      </c>
      <c r="B353" s="309" t="inlineStr"/>
      <c r="C353" s="309" t="n">
        <v>389.5756014463157</v>
      </c>
      <c r="D353" s="309" t="inlineStr">
        <is>
          <t>{'Cu', 'aust_temp', 'ausf_czas', 'Mo', 'aust_czas', 'Ni', 'grubosc', 'Mn'}</t>
        </is>
      </c>
      <c r="E353" s="309" t="n">
        <v>15</v>
      </c>
      <c r="F353" s="309" t="inlineStr">
        <is>
          <t>['Rp02', 'Rm', 'ausf_temp']</t>
        </is>
      </c>
      <c r="G353" s="309" t="inlineStr">
        <is>
          <t>[0.7276395375230107, 0.7036445456948996, -0.7942374491452597]</t>
        </is>
      </c>
      <c r="H353" s="309" t="inlineStr">
        <is>
          <t>[294.1033905228757, 462.533333333333]</t>
        </is>
      </c>
    </row>
    <row r="354">
      <c r="A354" s="621" t="n">
        <v>352</v>
      </c>
      <c r="B354" s="309" t="n">
        <v>398.7745977034333</v>
      </c>
      <c r="C354" s="309" t="n">
        <v>398.7745977034333</v>
      </c>
      <c r="D354" s="309" t="inlineStr"/>
      <c r="E354" s="309" t="inlineStr"/>
      <c r="F354" s="309" t="inlineStr"/>
      <c r="G354" s="309" t="inlineStr"/>
      <c r="H354" s="309" t="inlineStr"/>
    </row>
    <row r="355">
      <c r="A355" s="621" t="n">
        <v>353</v>
      </c>
      <c r="B355" s="309" t="inlineStr"/>
      <c r="C355" s="309" t="n">
        <v>398.5</v>
      </c>
      <c r="D355" s="309" t="inlineStr">
        <is>
          <t>{'Cu', 'aust_temp', 'ausf_czas', 'Mo', 'aust_czas', 'Ni', 'grubosc', 'Mn'}</t>
        </is>
      </c>
      <c r="E355" s="309" t="n">
        <v>15</v>
      </c>
      <c r="F355" s="309" t="inlineStr">
        <is>
          <t>['Rp02', 'Rm', 'ausf_temp']</t>
        </is>
      </c>
      <c r="G355" s="309" t="inlineStr">
        <is>
          <t>[0.8205544694035899, 0.7795569378852657, -0.8938476609237876]</t>
        </is>
      </c>
      <c r="H355" s="309" t="inlineStr">
        <is>
          <t>[302.01800591167535, 418.25]</t>
        </is>
      </c>
    </row>
    <row r="356">
      <c r="A356" s="621" t="n">
        <v>354</v>
      </c>
      <c r="B356" s="309" t="inlineStr"/>
      <c r="C356" s="309" t="n">
        <v>397.75</v>
      </c>
      <c r="D356" s="309" t="inlineStr">
        <is>
          <t>{'Cu', 'aust_temp', 'ausf_czas', 'Mo', 'aust_czas', 'Ni', 'grubosc', 'Mn'}</t>
        </is>
      </c>
      <c r="E356" s="309" t="n">
        <v>15</v>
      </c>
      <c r="F356" s="309" t="inlineStr">
        <is>
          <t>['Rp02', 'Rm', 'ausf_temp']</t>
        </is>
      </c>
      <c r="G356" s="309" t="inlineStr">
        <is>
          <t>[0.8082159272604144, 0.7671631576248055, -0.8787897610384209]</t>
        </is>
      </c>
      <c r="H356" s="309" t="inlineStr">
        <is>
          <t>[302.01800591167535, 418.25]</t>
        </is>
      </c>
    </row>
    <row r="357">
      <c r="A357" s="621" t="n">
        <v>355</v>
      </c>
      <c r="B357" s="309" t="inlineStr"/>
      <c r="C357" s="309" t="inlineStr"/>
      <c r="D357" s="309" t="inlineStr"/>
      <c r="E357" s="309" t="inlineStr"/>
      <c r="F357" s="309" t="inlineStr"/>
      <c r="G357" s="309" t="inlineStr"/>
      <c r="H357" s="309" t="inlineStr"/>
    </row>
    <row r="358">
      <c r="A358" s="621" t="n">
        <v>356</v>
      </c>
      <c r="B358" s="309" t="inlineStr"/>
      <c r="C358" s="309" t="inlineStr"/>
      <c r="D358" s="309" t="inlineStr"/>
      <c r="E358" s="309" t="inlineStr"/>
      <c r="F358" s="309" t="inlineStr"/>
      <c r="G358" s="309" t="inlineStr"/>
      <c r="H358" s="309" t="inlineStr"/>
    </row>
    <row r="359">
      <c r="A359" s="621" t="n">
        <v>357</v>
      </c>
      <c r="B359" s="309" t="inlineStr"/>
      <c r="C359" s="309" t="n">
        <v>363.1586438895996</v>
      </c>
      <c r="D359" s="309" t="inlineStr">
        <is>
          <t>{'Cu', 'aust_temp', 'ausf_czas', 'Mo', 'aust_czas', 'Ni', 'grubosc', 'Mn'}</t>
        </is>
      </c>
      <c r="E359" s="309" t="n">
        <v>15</v>
      </c>
      <c r="F359" s="309" t="inlineStr">
        <is>
          <t>['Rp02', 'ausf_temp']</t>
        </is>
      </c>
      <c r="G359" s="309" t="inlineStr">
        <is>
          <t>[0.7117277326947444, -0.8049454500901083]</t>
        </is>
      </c>
      <c r="H359" s="309" t="inlineStr">
        <is>
          <t>[294.1033905228757, 418.25]</t>
        </is>
      </c>
    </row>
    <row r="360">
      <c r="A360" s="621" t="n">
        <v>358</v>
      </c>
      <c r="B360" s="309" t="inlineStr"/>
      <c r="C360" s="309" t="n">
        <v>368.8931883100981</v>
      </c>
      <c r="D360" s="309" t="inlineStr">
        <is>
          <t>{'Cu', 'aust_temp', 'ausf_czas', 'Mo', 'aust_czas', 'Ni', 'grubosc', 'Mn'}</t>
        </is>
      </c>
      <c r="E360" s="309" t="n">
        <v>15</v>
      </c>
      <c r="F360" s="309" t="inlineStr">
        <is>
          <t>['Rp02', 'Rm', 'ausf_temp']</t>
        </is>
      </c>
      <c r="G360" s="309" t="inlineStr">
        <is>
          <t>[0.7276395375230107, 0.7036445456948996, -0.7942374491452597]</t>
        </is>
      </c>
      <c r="H360" s="309" t="inlineStr">
        <is>
          <t>[294.1033905228757, 462.533333333333]</t>
        </is>
      </c>
    </row>
    <row r="361">
      <c r="A361" s="621" t="n">
        <v>359</v>
      </c>
      <c r="B361" s="309" t="n">
        <v>374.5854497554938</v>
      </c>
      <c r="C361" s="309" t="n">
        <v>374.5854497554938</v>
      </c>
      <c r="D361" s="309" t="inlineStr"/>
      <c r="E361" s="309" t="inlineStr"/>
      <c r="F361" s="309" t="inlineStr"/>
      <c r="G361" s="309" t="inlineStr"/>
      <c r="H361" s="309" t="inlineStr"/>
    </row>
    <row r="362">
      <c r="A362" s="621" t="n">
        <v>360</v>
      </c>
      <c r="B362" s="309" t="inlineStr"/>
      <c r="C362" s="309" t="n">
        <v>376</v>
      </c>
      <c r="D362" s="309" t="inlineStr">
        <is>
          <t>{'Cu', 'aust_temp', 'ausf_czas', 'Mo', 'aust_czas', 'Ni', 'grubosc', 'Mn'}</t>
        </is>
      </c>
      <c r="E362" s="309" t="n">
        <v>15</v>
      </c>
      <c r="F362" s="309" t="inlineStr">
        <is>
          <t>['Rp02', 'Rm', 'ausf_temp']</t>
        </is>
      </c>
      <c r="G362" s="309" t="inlineStr">
        <is>
          <t>[0.8205544694035899, 0.7795569378852657, -0.8938476609237876]</t>
        </is>
      </c>
      <c r="H362" s="309" t="inlineStr">
        <is>
          <t>[302.01800591167535, 418.25]</t>
        </is>
      </c>
    </row>
    <row r="363">
      <c r="A363" s="621" t="n">
        <v>361</v>
      </c>
      <c r="B363" s="309" t="inlineStr"/>
      <c r="C363" s="309" t="n">
        <v>375.21875</v>
      </c>
      <c r="D363" s="309" t="inlineStr">
        <is>
          <t>{'Cu', 'aust_temp', 'ausf_czas', 'Mo', 'aust_czas', 'Ni', 'grubosc', 'Mn'}</t>
        </is>
      </c>
      <c r="E363" s="309" t="n">
        <v>15</v>
      </c>
      <c r="F363" s="309" t="inlineStr">
        <is>
          <t>['Rp02', 'Rm', 'ausf_temp']</t>
        </is>
      </c>
      <c r="G363" s="309" t="inlineStr">
        <is>
          <t>[0.8082159272604144, 0.7671631576248055, -0.8787897610384209]</t>
        </is>
      </c>
      <c r="H363" s="309" t="inlineStr">
        <is>
          <t>[302.01800591167535, 418.25]</t>
        </is>
      </c>
    </row>
    <row r="364">
      <c r="A364" s="621" t="n">
        <v>362</v>
      </c>
      <c r="B364" s="309" t="inlineStr"/>
      <c r="C364" s="309" t="inlineStr"/>
      <c r="D364" s="309" t="inlineStr"/>
      <c r="E364" s="309" t="inlineStr"/>
      <c r="F364" s="309" t="inlineStr"/>
      <c r="G364" s="309" t="inlineStr"/>
      <c r="H364" s="309" t="inlineStr"/>
    </row>
    <row r="365">
      <c r="A365" s="621" t="n">
        <v>363</v>
      </c>
      <c r="B365" s="309" t="inlineStr"/>
      <c r="C365" s="309" t="inlineStr"/>
      <c r="D365" s="309" t="inlineStr"/>
      <c r="E365" s="309" t="inlineStr"/>
      <c r="F365" s="309" t="inlineStr"/>
      <c r="G365" s="309" t="inlineStr"/>
      <c r="H365" s="309" t="inlineStr"/>
    </row>
    <row r="366">
      <c r="A366" s="621" t="n">
        <v>364</v>
      </c>
      <c r="B366" s="309" t="inlineStr"/>
      <c r="C366" s="309" t="n">
        <v>341.9444010238589</v>
      </c>
      <c r="D366" s="309" t="inlineStr">
        <is>
          <t>{'Cu', 'aust_temp', 'ausf_czas', 'Mo', 'aust_czas', 'Ni', 'grubosc', 'Mn'}</t>
        </is>
      </c>
      <c r="E366" s="309" t="n">
        <v>15</v>
      </c>
      <c r="F366" s="309" t="inlineStr">
        <is>
          <t>['Rp02', 'ausf_temp']</t>
        </is>
      </c>
      <c r="G366" s="309" t="inlineStr">
        <is>
          <t>[0.7117277326947444, -0.8049454500901083]</t>
        </is>
      </c>
      <c r="H366" s="309" t="inlineStr">
        <is>
          <t>[294.1033905228757, 418.25]</t>
        </is>
      </c>
    </row>
    <row r="367">
      <c r="A367" s="621" t="n">
        <v>365</v>
      </c>
      <c r="B367" s="309" t="inlineStr"/>
      <c r="C367" s="309" t="n">
        <v>348.2107751738808</v>
      </c>
      <c r="D367" s="309" t="inlineStr">
        <is>
          <t>{'Cu', 'aust_temp', 'ausf_czas', 'Mo', 'aust_czas', 'Ni', 'grubosc', 'Mn'}</t>
        </is>
      </c>
      <c r="E367" s="309" t="n">
        <v>15</v>
      </c>
      <c r="F367" s="309" t="inlineStr">
        <is>
          <t>['Rp02', 'Rm', 'ausf_temp']</t>
        </is>
      </c>
      <c r="G367" s="309" t="inlineStr">
        <is>
          <t>[0.7276395375230107, 0.7036445456948996, -0.7942374491452597]</t>
        </is>
      </c>
      <c r="H367" s="309" t="inlineStr">
        <is>
          <t>[294.1033905228757, 462.533333333333]</t>
        </is>
      </c>
    </row>
    <row r="368">
      <c r="A368" s="621" t="n">
        <v>366</v>
      </c>
      <c r="B368" s="309" t="n">
        <v>418.25</v>
      </c>
      <c r="C368" s="309" t="n">
        <v>418.25</v>
      </c>
      <c r="D368" s="309" t="inlineStr"/>
      <c r="E368" s="309" t="inlineStr"/>
      <c r="F368" s="309" t="inlineStr"/>
      <c r="G368" s="309" t="inlineStr"/>
      <c r="H368" s="309" t="inlineStr"/>
    </row>
    <row r="369">
      <c r="A369" s="621" t="n">
        <v>367</v>
      </c>
      <c r="B369" s="309" t="inlineStr"/>
      <c r="C369" s="309" t="n">
        <v>353.5</v>
      </c>
      <c r="D369" s="309" t="inlineStr">
        <is>
          <t>{'Cu', 'aust_temp', 'ausf_czas', 'Mo', 'aust_czas', 'Ni', 'grubosc', 'Mn'}</t>
        </is>
      </c>
      <c r="E369" s="309" t="n">
        <v>15</v>
      </c>
      <c r="F369" s="309" t="inlineStr">
        <is>
          <t>['Rp02', 'Rm', 'ausf_temp']</t>
        </is>
      </c>
      <c r="G369" s="309" t="inlineStr">
        <is>
          <t>[0.8205544694035899, 0.7795569378852657, -0.8938476609237876]</t>
        </is>
      </c>
      <c r="H369" s="309" t="inlineStr">
        <is>
          <t>[302.01800591167535, 418.25]</t>
        </is>
      </c>
    </row>
    <row r="370">
      <c r="A370" s="621" t="n">
        <v>368</v>
      </c>
      <c r="B370" s="309" t="inlineStr"/>
      <c r="C370" s="309" t="n">
        <v>352.75</v>
      </c>
      <c r="D370" s="309" t="inlineStr">
        <is>
          <t>{'Cu', 'aust_temp', 'ausf_czas', 'Mo', 'aust_czas', 'Ni', 'grubosc', 'Mn'}</t>
        </is>
      </c>
      <c r="E370" s="309" t="n">
        <v>15</v>
      </c>
      <c r="F370" s="309" t="inlineStr">
        <is>
          <t>['Rp02', 'Rm', 'ausf_temp']</t>
        </is>
      </c>
      <c r="G370" s="309" t="inlineStr">
        <is>
          <t>[0.8082159272604144, 0.7671631576248055, -0.8787897610384209]</t>
        </is>
      </c>
      <c r="H370" s="309" t="inlineStr">
        <is>
          <t>[302.01800591167535, 418.25]</t>
        </is>
      </c>
    </row>
    <row r="371">
      <c r="A371" s="621" t="n">
        <v>369</v>
      </c>
      <c r="B371" s="309" t="inlineStr"/>
      <c r="C371" s="309" t="inlineStr"/>
      <c r="D371" s="309" t="inlineStr"/>
      <c r="E371" s="309" t="inlineStr"/>
      <c r="F371" s="309" t="inlineStr"/>
      <c r="G371" s="309" t="inlineStr"/>
      <c r="H371" s="309" t="inlineStr"/>
    </row>
    <row r="372">
      <c r="A372" s="621" t="n">
        <v>370</v>
      </c>
      <c r="B372" s="309" t="inlineStr"/>
      <c r="C372" s="309" t="inlineStr"/>
      <c r="D372" s="309" t="inlineStr"/>
      <c r="E372" s="309" t="inlineStr"/>
      <c r="F372" s="309" t="inlineStr"/>
      <c r="G372" s="309" t="inlineStr"/>
      <c r="H372" s="309" t="inlineStr"/>
    </row>
    <row r="373">
      <c r="A373" s="621" t="n">
        <v>371</v>
      </c>
      <c r="B373" s="309" t="inlineStr"/>
      <c r="C373" s="309" t="n">
        <v>320.730158158118</v>
      </c>
      <c r="D373" s="309" t="inlineStr">
        <is>
          <t>{'Cu', 'aust_temp', 'ausf_czas', 'Mo', 'aust_czas', 'Ni', 'grubosc', 'Mn'}</t>
        </is>
      </c>
      <c r="E373" s="309" t="n">
        <v>15</v>
      </c>
      <c r="F373" s="309" t="inlineStr">
        <is>
          <t>['Rp02', 'ausf_temp']</t>
        </is>
      </c>
      <c r="G373" s="309" t="inlineStr">
        <is>
          <t>[0.7117277326947444, -0.8049454500901083]</t>
        </is>
      </c>
      <c r="H373" s="309" t="inlineStr">
        <is>
          <t>[294.1033905228757, 418.25]</t>
        </is>
      </c>
    </row>
    <row r="374">
      <c r="A374" s="621" t="n">
        <v>372</v>
      </c>
      <c r="B374" s="309" t="inlineStr"/>
      <c r="C374" s="309" t="n">
        <v>327.5283620376633</v>
      </c>
      <c r="D374" s="309" t="inlineStr">
        <is>
          <t>{'Cu', 'aust_temp', 'ausf_czas', 'Mo', 'aust_czas', 'Ni', 'grubosc', 'Mn'}</t>
        </is>
      </c>
      <c r="E374" s="309" t="n">
        <v>15</v>
      </c>
      <c r="F374" s="309" t="inlineStr">
        <is>
          <t>['Rp02', 'Rm', 'ausf_temp']</t>
        </is>
      </c>
      <c r="G374" s="309" t="inlineStr">
        <is>
          <t>[0.7276395375230107, 0.7036445456948996, -0.7942374491452597]</t>
        </is>
      </c>
      <c r="H374" s="309" t="inlineStr">
        <is>
          <t>[294.1033905228757, 462.533333333333]</t>
        </is>
      </c>
    </row>
    <row r="375">
      <c r="A375" s="621" t="n">
        <v>373</v>
      </c>
      <c r="B375" s="309" t="n">
        <v>326.2071538596148</v>
      </c>
      <c r="C375" s="309" t="n">
        <v>326.2071538596148</v>
      </c>
      <c r="D375" s="309" t="inlineStr"/>
      <c r="E375" s="309" t="inlineStr"/>
      <c r="F375" s="309" t="inlineStr"/>
      <c r="G375" s="309" t="inlineStr"/>
      <c r="H375" s="309" t="inlineStr"/>
    </row>
    <row r="376">
      <c r="A376" s="621" t="n">
        <v>374</v>
      </c>
      <c r="B376" s="309" t="inlineStr"/>
      <c r="C376" s="309" t="n">
        <v>331.5</v>
      </c>
      <c r="D376" s="309" t="inlineStr">
        <is>
          <t>{'Cu', 'aust_temp', 'ausf_czas', 'Mo', 'aust_czas', 'Ni', 'grubosc', 'Mn'}</t>
        </is>
      </c>
      <c r="E376" s="309" t="n">
        <v>15</v>
      </c>
      <c r="F376" s="309" t="inlineStr">
        <is>
          <t>['Rp02', 'Rm', 'ausf_temp']</t>
        </is>
      </c>
      <c r="G376" s="309" t="inlineStr">
        <is>
          <t>[0.8205544694035899, 0.7795569378852657, -0.8938476609237876]</t>
        </is>
      </c>
      <c r="H376" s="309" t="inlineStr">
        <is>
          <t>[302.01800591167535, 418.25]</t>
        </is>
      </c>
    </row>
    <row r="377">
      <c r="A377" s="621" t="n">
        <v>375</v>
      </c>
      <c r="B377" s="309" t="inlineStr"/>
      <c r="C377" s="309" t="n">
        <v>330.25</v>
      </c>
      <c r="D377" s="309" t="inlineStr">
        <is>
          <t>{'Cu', 'aust_temp', 'ausf_czas', 'Mo', 'aust_czas', 'Ni', 'grubosc', 'Mn'}</t>
        </is>
      </c>
      <c r="E377" s="309" t="n">
        <v>15</v>
      </c>
      <c r="F377" s="309" t="inlineStr">
        <is>
          <t>['Rp02', 'Rm', 'ausf_temp']</t>
        </is>
      </c>
      <c r="G377" s="309" t="inlineStr">
        <is>
          <t>[0.8082159272604144, 0.7671631576248055, -0.8787897610384209]</t>
        </is>
      </c>
      <c r="H377" s="309" t="inlineStr">
        <is>
          <t>[302.01800591167535, 418.25]</t>
        </is>
      </c>
    </row>
    <row r="378">
      <c r="A378" s="621" t="n">
        <v>376</v>
      </c>
      <c r="B378" s="309" t="inlineStr"/>
      <c r="C378" s="309" t="inlineStr"/>
      <c r="D378" s="309" t="inlineStr"/>
      <c r="E378" s="309" t="inlineStr"/>
      <c r="F378" s="309" t="inlineStr"/>
      <c r="G378" s="309" t="inlineStr"/>
      <c r="H378" s="309" t="inlineStr"/>
    </row>
    <row r="379">
      <c r="A379" s="621" t="n">
        <v>377</v>
      </c>
      <c r="B379" s="309" t="inlineStr"/>
      <c r="C379" s="309" t="inlineStr"/>
      <c r="D379" s="309" t="inlineStr"/>
      <c r="E379" s="309" t="inlineStr"/>
      <c r="F379" s="309" t="inlineStr"/>
      <c r="G379" s="309" t="inlineStr"/>
      <c r="H379" s="309" t="inlineStr"/>
    </row>
    <row r="380">
      <c r="A380" s="621" t="n">
        <v>378</v>
      </c>
      <c r="B380" s="309" t="inlineStr"/>
      <c r="C380" s="309" t="n">
        <v>299.5159152923771</v>
      </c>
      <c r="D380" s="309" t="inlineStr">
        <is>
          <t>{'Cu', 'aust_temp', 'ausf_czas', 'Mo', 'aust_czas', 'Ni', 'grubosc', 'Mn'}</t>
        </is>
      </c>
      <c r="E380" s="309" t="n">
        <v>15</v>
      </c>
      <c r="F380" s="309" t="inlineStr">
        <is>
          <t>['Rp02', 'ausf_temp']</t>
        </is>
      </c>
      <c r="G380" s="309" t="inlineStr">
        <is>
          <t>[0.7117277326947444, -0.8049454500901083]</t>
        </is>
      </c>
      <c r="H380" s="309" t="inlineStr">
        <is>
          <t>[294.1033905228757, 418.25]</t>
        </is>
      </c>
    </row>
    <row r="381">
      <c r="A381" s="621" t="n">
        <v>379</v>
      </c>
      <c r="B381" s="309" t="inlineStr"/>
      <c r="C381" s="309" t="n">
        <v>306.845948901446</v>
      </c>
      <c r="D381" s="309" t="inlineStr">
        <is>
          <t>{'Cu', 'aust_temp', 'ausf_czas', 'Mo', 'aust_czas', 'Ni', 'grubosc', 'Mn'}</t>
        </is>
      </c>
      <c r="E381" s="309" t="n">
        <v>15</v>
      </c>
      <c r="F381" s="309" t="inlineStr">
        <is>
          <t>['Rp02', 'Rm', 'ausf_temp']</t>
        </is>
      </c>
      <c r="G381" s="309" t="inlineStr">
        <is>
          <t>[0.7276395375230107, 0.7036445456948996, -0.7942374491452597]</t>
        </is>
      </c>
      <c r="H381" s="309" t="inlineStr">
        <is>
          <t>[294.1033905228757, 462.533333333333]</t>
        </is>
      </c>
    </row>
    <row r="382">
      <c r="A382" s="621" t="n">
        <v>380</v>
      </c>
      <c r="B382" s="309" t="n">
        <v>302.0180059116753</v>
      </c>
      <c r="C382" s="309" t="n">
        <v>302.0180059116753</v>
      </c>
      <c r="D382" s="309" t="inlineStr"/>
      <c r="E382" s="309" t="inlineStr"/>
      <c r="F382" s="309" t="inlineStr"/>
      <c r="G382" s="309" t="inlineStr"/>
      <c r="H382" s="309" t="inlineStr"/>
    </row>
    <row r="383">
      <c r="A383" s="621" t="n">
        <v>381</v>
      </c>
      <c r="B383" s="309" t="inlineStr"/>
      <c r="C383" s="309" t="n">
        <v>311.5</v>
      </c>
      <c r="D383" s="309" t="inlineStr">
        <is>
          <t>{'Cu', 'aust_temp', 'ausf_czas', 'Mo', 'aust_czas', 'Ni', 'grubosc', 'Mn'}</t>
        </is>
      </c>
      <c r="E383" s="309" t="n">
        <v>15</v>
      </c>
      <c r="F383" s="309" t="inlineStr">
        <is>
          <t>['Rp02', 'Rm', 'ausf_temp']</t>
        </is>
      </c>
      <c r="G383" s="309" t="inlineStr">
        <is>
          <t>[0.8205544694035899, 0.7795569378852657, -0.8938476609237876]</t>
        </is>
      </c>
      <c r="H383" s="309" t="inlineStr">
        <is>
          <t>[302.01800591167535, 418.25]</t>
        </is>
      </c>
    </row>
    <row r="384">
      <c r="A384" s="621" t="n">
        <v>382</v>
      </c>
      <c r="B384" s="309" t="inlineStr"/>
      <c r="C384" s="309" t="n">
        <v>307.71875</v>
      </c>
      <c r="D384" s="309" t="inlineStr">
        <is>
          <t>{'Cu', 'aust_temp', 'ausf_czas', 'Mo', 'aust_czas', 'Ni', 'grubosc', 'Mn'}</t>
        </is>
      </c>
      <c r="E384" s="309" t="n">
        <v>15</v>
      </c>
      <c r="F384" s="309" t="inlineStr">
        <is>
          <t>['Rp02', 'Rm', 'ausf_temp']</t>
        </is>
      </c>
      <c r="G384" s="309" t="inlineStr">
        <is>
          <t>[0.8082159272604144, 0.7671631576248055, -0.8787897610384209]</t>
        </is>
      </c>
      <c r="H384" s="309" t="inlineStr">
        <is>
          <t>[302.01800591167535, 418.25]</t>
        </is>
      </c>
    </row>
    <row r="385">
      <c r="A385" s="621" t="n">
        <v>383</v>
      </c>
      <c r="B385" s="309" t="n">
        <v>305.6919167991931</v>
      </c>
      <c r="C385" s="309" t="n">
        <v>305.6919167991931</v>
      </c>
      <c r="D385" s="309" t="inlineStr"/>
      <c r="E385" s="309" t="inlineStr"/>
      <c r="F385" s="309" t="inlineStr"/>
      <c r="G385" s="309" t="inlineStr"/>
      <c r="H385" s="309" t="inlineStr"/>
    </row>
    <row r="386">
      <c r="A386" s="621" t="n">
        <v>384</v>
      </c>
      <c r="B386" s="309" t="n">
        <v>329.9311802318055</v>
      </c>
      <c r="C386" s="309" t="n">
        <v>329.9311802318055</v>
      </c>
      <c r="D386" s="309" t="inlineStr"/>
      <c r="E386" s="309" t="inlineStr"/>
      <c r="F386" s="309" t="inlineStr"/>
      <c r="G386" s="309" t="inlineStr"/>
      <c r="H386" s="309" t="inlineStr"/>
    </row>
    <row r="387">
      <c r="A387" s="621" t="n">
        <v>385</v>
      </c>
      <c r="B387" s="309" t="n">
        <v>337.0685884971972</v>
      </c>
      <c r="C387" s="309" t="n">
        <v>337.0685884971972</v>
      </c>
      <c r="D387" s="309" t="inlineStr"/>
      <c r="E387" s="309" t="inlineStr"/>
      <c r="F387" s="309" t="inlineStr"/>
      <c r="G387" s="309" t="inlineStr"/>
      <c r="H387" s="309" t="inlineStr"/>
    </row>
    <row r="388">
      <c r="A388" s="621" t="n">
        <v>386</v>
      </c>
      <c r="B388" s="309" t="n">
        <v>322.9886462549454</v>
      </c>
      <c r="C388" s="309" t="n">
        <v>322.9886462549454</v>
      </c>
      <c r="D388" s="309" t="inlineStr"/>
      <c r="E388" s="309" t="inlineStr"/>
      <c r="F388" s="309" t="inlineStr"/>
      <c r="G388" s="309" t="inlineStr"/>
      <c r="H388" s="309" t="inlineStr"/>
    </row>
    <row r="389">
      <c r="A389" s="621" t="n">
        <v>387</v>
      </c>
      <c r="B389" s="309" t="n">
        <v>321.1490784304032</v>
      </c>
      <c r="C389" s="309" t="n">
        <v>321.1490784304032</v>
      </c>
      <c r="D389" s="309" t="inlineStr"/>
      <c r="E389" s="309" t="inlineStr"/>
      <c r="F389" s="309" t="inlineStr"/>
      <c r="G389" s="309" t="inlineStr"/>
      <c r="H389" s="309" t="inlineStr"/>
    </row>
    <row r="390">
      <c r="A390" s="621" t="n">
        <v>388</v>
      </c>
      <c r="B390" s="309" t="n">
        <v>316.8485114085294</v>
      </c>
      <c r="C390" s="309" t="n">
        <v>316.8485114085294</v>
      </c>
      <c r="D390" s="309" t="inlineStr"/>
      <c r="E390" s="309" t="inlineStr"/>
      <c r="F390" s="309" t="inlineStr"/>
      <c r="G390" s="309" t="inlineStr"/>
      <c r="H390" s="309" t="inlineStr"/>
    </row>
    <row r="391">
      <c r="A391" s="621" t="n">
        <v>389</v>
      </c>
      <c r="B391" s="309" t="n">
        <v>335.6297848152315</v>
      </c>
      <c r="C391" s="309" t="n">
        <v>335.6297848152315</v>
      </c>
      <c r="D391" s="309" t="inlineStr"/>
      <c r="E391" s="309" t="inlineStr"/>
      <c r="F391" s="309" t="inlineStr"/>
      <c r="G391" s="309" t="inlineStr"/>
      <c r="H391" s="309" t="inlineStr"/>
    </row>
    <row r="392">
      <c r="A392" s="621" t="n">
        <v>390</v>
      </c>
      <c r="B392" s="309" t="n">
        <v>337.8555310448075</v>
      </c>
      <c r="C392" s="309" t="n">
        <v>337.8555310448075</v>
      </c>
      <c r="D392" s="309" t="inlineStr"/>
      <c r="E392" s="309" t="inlineStr"/>
      <c r="F392" s="309" t="inlineStr"/>
      <c r="G392" s="309" t="inlineStr"/>
      <c r="H392" s="309" t="inlineStr"/>
    </row>
    <row r="393">
      <c r="A393" s="621" t="n">
        <v>391</v>
      </c>
      <c r="B393" s="309" t="n">
        <v>341.4261809119406</v>
      </c>
      <c r="C393" s="309" t="n">
        <v>341.4261809119406</v>
      </c>
      <c r="D393" s="309" t="inlineStr"/>
      <c r="E393" s="309" t="inlineStr"/>
      <c r="F393" s="309" t="inlineStr"/>
      <c r="G393" s="309" t="inlineStr"/>
      <c r="H393" s="309" t="inlineStr"/>
    </row>
    <row r="394">
      <c r="A394" s="621" t="n">
        <v>392</v>
      </c>
      <c r="B394" s="309" t="n">
        <v>331.9214901742652</v>
      </c>
      <c r="C394" s="309" t="n">
        <v>331.9214901742652</v>
      </c>
      <c r="D394" s="309" t="inlineStr"/>
      <c r="E394" s="309" t="inlineStr"/>
      <c r="F394" s="309" t="inlineStr"/>
      <c r="G394" s="309" t="inlineStr"/>
      <c r="H394" s="309" t="inlineStr"/>
    </row>
    <row r="395">
      <c r="A395" s="621" t="n">
        <v>393</v>
      </c>
      <c r="B395" s="309" t="n">
        <v>334.1472364038414</v>
      </c>
      <c r="C395" s="309" t="n">
        <v>334.1472364038414</v>
      </c>
      <c r="D395" s="309" t="inlineStr"/>
      <c r="E395" s="309" t="inlineStr"/>
      <c r="F395" s="309" t="inlineStr"/>
      <c r="G395" s="309" t="inlineStr"/>
      <c r="H395" s="309" t="inlineStr"/>
    </row>
    <row r="396">
      <c r="A396" s="621" t="n">
        <v>394</v>
      </c>
      <c r="B396" s="309" t="n">
        <v>328.3785570896446</v>
      </c>
      <c r="C396" s="309" t="n">
        <v>328.3785570896446</v>
      </c>
      <c r="D396" s="309" t="inlineStr"/>
      <c r="E396" s="309" t="inlineStr"/>
      <c r="F396" s="309" t="inlineStr"/>
      <c r="G396" s="309" t="inlineStr"/>
      <c r="H396" s="309" t="inlineStr"/>
    </row>
    <row r="397">
      <c r="A397" s="621" t="n">
        <v>395</v>
      </c>
      <c r="B397" s="309" t="n">
        <v>338.5465439535823</v>
      </c>
      <c r="C397" s="309" t="n">
        <v>338.5465439535823</v>
      </c>
      <c r="D397" s="309" t="inlineStr"/>
      <c r="E397" s="309" t="inlineStr"/>
      <c r="F397" s="309" t="inlineStr"/>
      <c r="G397" s="309" t="inlineStr"/>
      <c r="H397" s="309" t="inlineStr"/>
    </row>
    <row r="398">
      <c r="A398" s="621" t="n">
        <v>396</v>
      </c>
      <c r="B398" s="309" t="n">
        <v>336.0167246411218</v>
      </c>
      <c r="C398" s="309" t="n">
        <v>336.0167246411218</v>
      </c>
      <c r="D398" s="309" t="inlineStr"/>
      <c r="E398" s="309" t="inlineStr"/>
      <c r="F398" s="309" t="inlineStr"/>
      <c r="G398" s="309" t="inlineStr"/>
      <c r="H398" s="309" t="inlineStr"/>
    </row>
    <row r="399">
      <c r="A399" s="621" t="n">
        <v>397</v>
      </c>
      <c r="B399" s="309" t="n">
        <v>339.698078704998</v>
      </c>
      <c r="C399" s="309" t="n">
        <v>339.698078704998</v>
      </c>
      <c r="D399" s="309" t="inlineStr"/>
      <c r="E399" s="309" t="inlineStr"/>
      <c r="F399" s="309" t="inlineStr"/>
      <c r="G399" s="309" t="inlineStr"/>
      <c r="H399" s="309" t="inlineStr"/>
    </row>
    <row r="400">
      <c r="A400" s="621" t="n">
        <v>398</v>
      </c>
      <c r="B400" s="309" t="n">
        <v>317.4922193773278</v>
      </c>
      <c r="C400" s="309" t="n">
        <v>317.4922193773278</v>
      </c>
      <c r="D400" s="309" t="inlineStr"/>
      <c r="E400" s="309" t="inlineStr"/>
      <c r="F400" s="309" t="inlineStr"/>
      <c r="G400" s="309" t="inlineStr"/>
      <c r="H400" s="309" t="inlineStr"/>
    </row>
    <row r="401">
      <c r="A401" s="621" t="n">
        <v>399</v>
      </c>
      <c r="B401" s="309" t="n">
        <v>317.5169991877001</v>
      </c>
      <c r="C401" s="309" t="n">
        <v>317.5169991877001</v>
      </c>
      <c r="D401" s="309" t="inlineStr"/>
      <c r="E401" s="309" t="inlineStr"/>
      <c r="F401" s="309" t="inlineStr"/>
      <c r="G401" s="309" t="inlineStr"/>
      <c r="H401" s="309" t="inlineStr"/>
    </row>
    <row r="402">
      <c r="A402" s="621" t="n">
        <v>400</v>
      </c>
      <c r="B402" s="309" t="n">
        <v>322.05531557474</v>
      </c>
      <c r="C402" s="309" t="n">
        <v>322.05531557474</v>
      </c>
      <c r="D402" s="309" t="inlineStr"/>
      <c r="E402" s="309" t="inlineStr"/>
      <c r="F402" s="309" t="inlineStr"/>
      <c r="G402" s="309" t="inlineStr"/>
      <c r="H402" s="309" t="inlineStr"/>
    </row>
    <row r="403">
      <c r="A403" s="621" t="n">
        <v>401</v>
      </c>
      <c r="B403" s="309" t="n">
        <v>291.1903138223211</v>
      </c>
      <c r="C403" s="309" t="n">
        <v>291.1903138223211</v>
      </c>
      <c r="D403" s="309" t="inlineStr"/>
      <c r="E403" s="309" t="inlineStr"/>
      <c r="F403" s="309" t="inlineStr"/>
      <c r="G403" s="309" t="inlineStr"/>
      <c r="H403" s="309" t="inlineStr"/>
    </row>
    <row r="404">
      <c r="A404" s="621" t="n">
        <v>402</v>
      </c>
      <c r="B404" s="309" t="n">
        <v>305.998574079537</v>
      </c>
      <c r="C404" s="309" t="n">
        <v>305.998574079537</v>
      </c>
      <c r="D404" s="309" t="inlineStr"/>
      <c r="E404" s="309" t="inlineStr"/>
      <c r="F404" s="309" t="inlineStr"/>
      <c r="G404" s="309" t="inlineStr"/>
      <c r="H404" s="309" t="inlineStr"/>
    </row>
    <row r="405">
      <c r="A405" s="621" t="n">
        <v>403</v>
      </c>
      <c r="B405" s="309" t="n">
        <v>297.2942196871401</v>
      </c>
      <c r="C405" s="309" t="n">
        <v>297.2942196871401</v>
      </c>
      <c r="D405" s="309" t="inlineStr"/>
      <c r="E405" s="309" t="inlineStr"/>
      <c r="F405" s="309" t="inlineStr"/>
      <c r="G405" s="309" t="inlineStr"/>
      <c r="H405" s="309" t="inlineStr"/>
    </row>
    <row r="406">
      <c r="A406" s="621" t="n">
        <v>404</v>
      </c>
      <c r="B406" s="309" t="n">
        <v>272.5174680187984</v>
      </c>
      <c r="C406" s="309" t="n">
        <v>272.5174680187984</v>
      </c>
      <c r="D406" s="309" t="inlineStr"/>
      <c r="E406" s="309" t="inlineStr"/>
      <c r="F406" s="309" t="inlineStr"/>
      <c r="G406" s="309" t="inlineStr"/>
      <c r="H406" s="309" t="inlineStr"/>
    </row>
    <row r="407">
      <c r="A407" s="621" t="n">
        <v>405</v>
      </c>
      <c r="B407" s="309" t="n">
        <v>304.8769482165102</v>
      </c>
      <c r="C407" s="309" t="n">
        <v>304.8769482165102</v>
      </c>
      <c r="D407" s="309" t="inlineStr"/>
      <c r="E407" s="309" t="inlineStr"/>
      <c r="F407" s="309" t="inlineStr"/>
      <c r="G407" s="309" t="inlineStr"/>
      <c r="H407" s="309" t="inlineStr"/>
    </row>
    <row r="408">
      <c r="A408" s="621" t="n">
        <v>406</v>
      </c>
      <c r="B408" s="309" t="n">
        <v>295.8701103408482</v>
      </c>
      <c r="C408" s="309" t="n">
        <v>295.8701103408482</v>
      </c>
      <c r="D408" s="309" t="inlineStr"/>
      <c r="E408" s="309" t="inlineStr"/>
      <c r="F408" s="309" t="inlineStr"/>
      <c r="G408" s="309" t="inlineStr"/>
      <c r="H408" s="309" t="inlineStr"/>
    </row>
    <row r="409">
      <c r="A409" s="621" t="n">
        <v>407</v>
      </c>
      <c r="B409" s="309" t="n">
        <v>271</v>
      </c>
      <c r="C409" s="309" t="n">
        <v>271</v>
      </c>
      <c r="D409" s="309" t="inlineStr"/>
      <c r="E409" s="309" t="inlineStr"/>
      <c r="F409" s="309" t="inlineStr"/>
      <c r="G409" s="309" t="inlineStr"/>
      <c r="H409" s="309" t="inlineStr"/>
    </row>
    <row r="410">
      <c r="A410" s="621" t="n">
        <v>408</v>
      </c>
      <c r="B410" s="309" t="n">
        <v>353</v>
      </c>
      <c r="C410" s="309" t="n">
        <v>353</v>
      </c>
      <c r="D410" s="309" t="inlineStr"/>
      <c r="E410" s="309" t="inlineStr"/>
      <c r="F410" s="309" t="inlineStr"/>
      <c r="G410" s="309" t="inlineStr"/>
      <c r="H410" s="309" t="inlineStr"/>
    </row>
    <row r="411">
      <c r="A411" s="621" t="n">
        <v>409</v>
      </c>
      <c r="B411" s="309" t="n">
        <v>409</v>
      </c>
      <c r="C411" s="309" t="n">
        <v>409</v>
      </c>
      <c r="D411" s="309" t="inlineStr"/>
      <c r="E411" s="309" t="inlineStr"/>
      <c r="F411" s="309" t="inlineStr"/>
      <c r="G411" s="309" t="inlineStr"/>
      <c r="H411" s="309" t="inlineStr"/>
    </row>
    <row r="412">
      <c r="A412" s="621" t="n">
        <v>410</v>
      </c>
      <c r="B412" s="309" t="n">
        <v>264</v>
      </c>
      <c r="C412" s="309" t="n">
        <v>264</v>
      </c>
      <c r="D412" s="309" t="inlineStr"/>
      <c r="E412" s="309" t="inlineStr"/>
      <c r="F412" s="309" t="inlineStr"/>
      <c r="G412" s="309" t="inlineStr"/>
      <c r="H412" s="309" t="inlineStr"/>
    </row>
    <row r="413">
      <c r="A413" s="621" t="n">
        <v>411</v>
      </c>
      <c r="B413" s="309" t="n">
        <v>336</v>
      </c>
      <c r="C413" s="309" t="n">
        <v>336</v>
      </c>
      <c r="D413" s="309" t="inlineStr"/>
      <c r="E413" s="309" t="inlineStr"/>
      <c r="F413" s="309" t="inlineStr"/>
      <c r="G413" s="309" t="inlineStr"/>
      <c r="H413" s="309" t="inlineStr"/>
    </row>
    <row r="414">
      <c r="A414" s="621" t="n">
        <v>412</v>
      </c>
      <c r="B414" s="309" t="n">
        <v>400</v>
      </c>
      <c r="C414" s="309" t="n">
        <v>400</v>
      </c>
      <c r="D414" s="309" t="inlineStr"/>
      <c r="E414" s="309" t="inlineStr"/>
      <c r="F414" s="309" t="inlineStr"/>
      <c r="G414" s="309" t="inlineStr"/>
      <c r="H414" s="309" t="inlineStr"/>
    </row>
    <row r="415">
      <c r="A415" s="621" t="n">
        <v>413</v>
      </c>
      <c r="B415" s="309" t="n">
        <v>454.2146988406272</v>
      </c>
      <c r="C415" s="309" t="n">
        <v>454.2146988406272</v>
      </c>
      <c r="D415" s="309" t="inlineStr"/>
      <c r="E415" s="309" t="inlineStr"/>
      <c r="F415" s="309" t="inlineStr"/>
      <c r="G415" s="309" t="inlineStr"/>
      <c r="H415" s="309" t="inlineStr"/>
    </row>
    <row r="416">
      <c r="A416" s="621" t="n">
        <v>414</v>
      </c>
      <c r="B416" s="309" t="n">
        <v>449.2747901298117</v>
      </c>
      <c r="C416" s="309" t="n">
        <v>449.2747901298117</v>
      </c>
      <c r="D416" s="309" t="inlineStr"/>
      <c r="E416" s="309" t="inlineStr"/>
      <c r="F416" s="309" t="inlineStr"/>
      <c r="G416" s="309" t="inlineStr"/>
      <c r="H416" s="309" t="inlineStr"/>
    </row>
    <row r="417">
      <c r="A417" s="621" t="n">
        <v>415</v>
      </c>
      <c r="B417" s="309" t="n">
        <v>430.2797284764185</v>
      </c>
      <c r="C417" s="309" t="n">
        <v>430.2797284764185</v>
      </c>
      <c r="D417" s="309" t="inlineStr"/>
      <c r="E417" s="309" t="inlineStr"/>
      <c r="F417" s="309" t="inlineStr"/>
      <c r="G417" s="309" t="inlineStr"/>
      <c r="H417" s="309" t="inlineStr"/>
    </row>
    <row r="418">
      <c r="A418" s="621" t="n">
        <v>416</v>
      </c>
      <c r="B418" s="309" t="n">
        <v>382.3157868741996</v>
      </c>
      <c r="C418" s="309" t="n">
        <v>382.3157868741996</v>
      </c>
      <c r="D418" s="309" t="inlineStr"/>
      <c r="E418" s="309" t="inlineStr"/>
      <c r="F418" s="309" t="inlineStr"/>
      <c r="G418" s="309" t="inlineStr"/>
      <c r="H418" s="309" t="inlineStr"/>
    </row>
    <row r="419">
      <c r="A419" s="621" t="n">
        <v>417</v>
      </c>
      <c r="B419" s="309" t="n">
        <v>363.8350386534091</v>
      </c>
      <c r="C419" s="309" t="n">
        <v>363.8350386534091</v>
      </c>
      <c r="D419" s="309" t="inlineStr"/>
      <c r="E419" s="309" t="inlineStr"/>
      <c r="F419" s="309" t="inlineStr"/>
      <c r="G419" s="309" t="inlineStr"/>
      <c r="H419" s="309" t="inlineStr"/>
    </row>
    <row r="420">
      <c r="A420" s="621" t="n">
        <v>418</v>
      </c>
      <c r="B420" s="309" t="n">
        <v>333.4352019317992</v>
      </c>
      <c r="C420" s="309" t="n">
        <v>333.4352019317992</v>
      </c>
      <c r="D420" s="309" t="inlineStr"/>
      <c r="E420" s="309" t="inlineStr"/>
      <c r="F420" s="309" t="inlineStr"/>
      <c r="G420" s="309" t="inlineStr"/>
      <c r="H420" s="309" t="inlineStr"/>
    </row>
    <row r="421">
      <c r="A421" s="621" t="n">
        <v>419</v>
      </c>
      <c r="B421" s="309" t="n">
        <v>310.53025467718</v>
      </c>
      <c r="C421" s="309" t="n">
        <v>310.53025467718</v>
      </c>
      <c r="D421" s="309" t="inlineStr"/>
      <c r="E421" s="309" t="inlineStr"/>
      <c r="F421" s="309" t="inlineStr"/>
      <c r="G421" s="309" t="inlineStr"/>
      <c r="H421" s="309" t="inlineStr"/>
    </row>
    <row r="422">
      <c r="A422" s="621" t="n">
        <v>420</v>
      </c>
      <c r="B422" s="309" t="n">
        <v>292.31495637611</v>
      </c>
      <c r="C422" s="309" t="n">
        <v>292.31495637611</v>
      </c>
      <c r="D422" s="309" t="inlineStr"/>
      <c r="E422" s="309" t="inlineStr"/>
      <c r="F422" s="309" t="inlineStr"/>
      <c r="G422" s="309" t="inlineStr"/>
      <c r="H422" s="309" t="inlineStr"/>
    </row>
    <row r="423">
      <c r="A423" s="621" t="n">
        <v>421</v>
      </c>
      <c r="B423" s="309" t="n">
        <v>441.1</v>
      </c>
      <c r="C423" s="309" t="n">
        <v>441.1</v>
      </c>
      <c r="D423" s="309" t="inlineStr"/>
      <c r="E423" s="309" t="inlineStr"/>
      <c r="F423" s="309" t="inlineStr"/>
      <c r="G423" s="309" t="inlineStr"/>
      <c r="H423" s="309" t="inlineStr"/>
    </row>
    <row r="424">
      <c r="A424" s="621" t="n">
        <v>422</v>
      </c>
      <c r="B424" s="309" t="n">
        <v>382.8</v>
      </c>
      <c r="C424" s="309" t="n">
        <v>382.8</v>
      </c>
      <c r="D424" s="309" t="inlineStr"/>
      <c r="E424" s="309" t="inlineStr"/>
      <c r="F424" s="309" t="inlineStr"/>
      <c r="G424" s="309" t="inlineStr"/>
      <c r="H424" s="309" t="inlineStr"/>
    </row>
    <row r="425">
      <c r="A425" s="621" t="n">
        <v>423</v>
      </c>
      <c r="B425" s="309" t="n">
        <v>286.8</v>
      </c>
      <c r="C425" s="309" t="n">
        <v>286.8</v>
      </c>
      <c r="D425" s="309" t="inlineStr"/>
      <c r="E425" s="309" t="inlineStr"/>
      <c r="F425" s="309" t="inlineStr"/>
      <c r="G425" s="309" t="inlineStr"/>
      <c r="H425" s="309" t="inlineStr"/>
    </row>
    <row r="426">
      <c r="A426" s="621" t="n">
        <v>424</v>
      </c>
      <c r="B426" s="309" t="n">
        <v>337.1497401368937</v>
      </c>
      <c r="C426" s="309" t="n">
        <v>337.1497401368937</v>
      </c>
      <c r="D426" s="309" t="inlineStr"/>
      <c r="E426" s="309" t="inlineStr"/>
      <c r="F426" s="309" t="inlineStr"/>
      <c r="G426" s="309" t="inlineStr"/>
      <c r="H426" s="309" t="inlineStr"/>
    </row>
    <row r="427">
      <c r="A427" s="621" t="n">
        <v>425</v>
      </c>
      <c r="B427" s="309" t="n">
        <v>338.514644930948</v>
      </c>
      <c r="C427" s="309" t="n">
        <v>338.514644930948</v>
      </c>
      <c r="D427" s="309" t="inlineStr"/>
      <c r="E427" s="309" t="inlineStr"/>
      <c r="F427" s="309" t="inlineStr"/>
      <c r="G427" s="309" t="inlineStr"/>
      <c r="H427" s="309" t="inlineStr"/>
    </row>
    <row r="428">
      <c r="A428" s="621" t="n">
        <v>426</v>
      </c>
      <c r="B428" s="309" t="n">
        <v>339.3486413328566</v>
      </c>
      <c r="C428" s="309" t="n">
        <v>339.3486413328566</v>
      </c>
      <c r="D428" s="309" t="inlineStr"/>
      <c r="E428" s="309" t="inlineStr"/>
      <c r="F428" s="309" t="inlineStr"/>
      <c r="G428" s="309" t="inlineStr"/>
      <c r="H428" s="309" t="inlineStr"/>
    </row>
    <row r="429">
      <c r="A429" s="621" t="n">
        <v>427</v>
      </c>
      <c r="B429" s="309" t="n">
        <v>342.7152585467486</v>
      </c>
      <c r="C429" s="309" t="n">
        <v>342.7152585467486</v>
      </c>
      <c r="D429" s="309" t="inlineStr"/>
      <c r="E429" s="309" t="inlineStr"/>
      <c r="F429" s="309" t="inlineStr"/>
      <c r="G429" s="309" t="inlineStr"/>
      <c r="H429" s="309" t="inlineStr"/>
    </row>
    <row r="430">
      <c r="A430" s="621" t="n">
        <v>428</v>
      </c>
      <c r="B430" s="309" t="n">
        <v>341.9663668928737</v>
      </c>
      <c r="C430" s="309" t="n">
        <v>341.9663668928737</v>
      </c>
      <c r="D430" s="309" t="inlineStr"/>
      <c r="E430" s="309" t="inlineStr"/>
      <c r="F430" s="309" t="inlineStr"/>
      <c r="G430" s="309" t="inlineStr"/>
      <c r="H430" s="309" t="inlineStr"/>
    </row>
    <row r="431">
      <c r="A431" s="621" t="n">
        <v>429</v>
      </c>
      <c r="B431" s="309" t="n">
        <v>343.7619936206394</v>
      </c>
      <c r="C431" s="309" t="n">
        <v>343.7619936206394</v>
      </c>
      <c r="D431" s="309" t="inlineStr"/>
      <c r="E431" s="309" t="inlineStr"/>
      <c r="F431" s="309" t="inlineStr"/>
      <c r="G431" s="309" t="inlineStr"/>
      <c r="H431" s="309" t="inlineStr"/>
    </row>
    <row r="432">
      <c r="A432" s="621" t="n">
        <v>430</v>
      </c>
      <c r="B432" s="309" t="n">
        <v>355.482591599493</v>
      </c>
      <c r="C432" s="309" t="n">
        <v>355.482591599493</v>
      </c>
      <c r="D432" s="309" t="inlineStr"/>
      <c r="E432" s="309" t="inlineStr"/>
      <c r="F432" s="309" t="inlineStr"/>
      <c r="G432" s="309" t="inlineStr"/>
      <c r="H432" s="309" t="inlineStr"/>
    </row>
    <row r="433">
      <c r="A433" s="621" t="n">
        <v>431</v>
      </c>
      <c r="B433" s="309" t="n">
        <v>361.4517851592052</v>
      </c>
      <c r="C433" s="309" t="n">
        <v>361.4517851592052</v>
      </c>
      <c r="D433" s="309" t="inlineStr"/>
      <c r="E433" s="309" t="inlineStr"/>
      <c r="F433" s="309" t="inlineStr"/>
      <c r="G433" s="309" t="inlineStr"/>
      <c r="H433" s="309" t="inlineStr"/>
    </row>
    <row r="434">
      <c r="A434" s="621" t="n">
        <v>432</v>
      </c>
      <c r="B434" s="309" t="inlineStr"/>
      <c r="C434" s="309" t="n">
        <v>345.036337456081</v>
      </c>
      <c r="D434" s="309" t="inlineStr">
        <is>
          <t>{'Cu', 'aust_temp', 'ausf_czas', 'Mo', 'aust_czas', 'Ni', 'grubosc', 'Mn'}</t>
        </is>
      </c>
      <c r="E434" s="309" t="n">
        <v>19</v>
      </c>
      <c r="F434" s="309" t="inlineStr">
        <is>
          <t>['Rp02', 'Rm', 'ausf_temp']</t>
        </is>
      </c>
      <c r="G434" s="309" t="inlineStr">
        <is>
          <t>[0.82555993238276, 0.8459886878830303, -0.801834989821338]</t>
        </is>
      </c>
      <c r="H434" s="309" t="inlineStr">
        <is>
          <t>[277.2, 408.6]</t>
        </is>
      </c>
    </row>
    <row r="435">
      <c r="A435" s="621" t="n">
        <v>433</v>
      </c>
      <c r="B435" s="309" t="n">
        <v>341.9115196287087</v>
      </c>
      <c r="C435" s="309" t="n">
        <v>341.9115196287087</v>
      </c>
      <c r="D435" s="309" t="inlineStr"/>
      <c r="E435" s="309" t="inlineStr"/>
      <c r="F435" s="309" t="inlineStr"/>
      <c r="G435" s="309" t="inlineStr"/>
      <c r="H435" s="309" t="inlineStr"/>
    </row>
    <row r="436">
      <c r="A436" s="621" t="n">
        <v>434</v>
      </c>
      <c r="B436" s="309" t="n">
        <v>337.9579923988721</v>
      </c>
      <c r="C436" s="309" t="n">
        <v>337.9579923988721</v>
      </c>
      <c r="D436" s="309" t="inlineStr"/>
      <c r="E436" s="309" t="inlineStr"/>
      <c r="F436" s="309" t="inlineStr"/>
      <c r="G436" s="309" t="inlineStr"/>
      <c r="H436" s="309" t="inlineStr"/>
    </row>
    <row r="437">
      <c r="A437" s="621" t="n">
        <v>435</v>
      </c>
      <c r="B437" s="309" t="n">
        <v>339.8597552472141</v>
      </c>
      <c r="C437" s="309" t="n">
        <v>339.8597552472141</v>
      </c>
      <c r="D437" s="309" t="inlineStr"/>
      <c r="E437" s="309" t="inlineStr"/>
      <c r="F437" s="309" t="inlineStr"/>
      <c r="G437" s="309" t="inlineStr"/>
      <c r="H437" s="309" t="inlineStr"/>
    </row>
    <row r="438">
      <c r="A438" s="621" t="n">
        <v>436</v>
      </c>
      <c r="B438" s="309" t="inlineStr"/>
      <c r="C438" s="309" t="n">
        <v>344.1612172653711</v>
      </c>
      <c r="D438" s="309" t="inlineStr">
        <is>
          <t>{'Cu', 'aust_temp', 'ausf_czas', 'Mo', 'aust_czas', 'Ni', 'grubosc', 'Mn'}</t>
        </is>
      </c>
      <c r="E438" s="309" t="n">
        <v>18</v>
      </c>
      <c r="F438" s="309" t="inlineStr">
        <is>
          <t>['Rp02', 'Rm']</t>
        </is>
      </c>
      <c r="G438" s="309" t="inlineStr">
        <is>
          <t>[0.7367965317398267, 0.7621456434212377]</t>
        </is>
      </c>
      <c r="H438" s="309" t="inlineStr">
        <is>
          <t>[312.03267630828816, 396.22413755672744]</t>
        </is>
      </c>
    </row>
    <row r="439">
      <c r="A439" s="621" t="n">
        <v>437</v>
      </c>
      <c r="B439" s="309" t="n">
        <v>398.2</v>
      </c>
      <c r="C439" s="309" t="n">
        <v>398.2</v>
      </c>
      <c r="D439" s="309" t="inlineStr"/>
      <c r="E439" s="309" t="inlineStr"/>
      <c r="F439" s="309" t="inlineStr"/>
      <c r="G439" s="309" t="inlineStr"/>
      <c r="H439" s="309" t="inlineStr"/>
    </row>
    <row r="440">
      <c r="A440" s="621" t="n">
        <v>438</v>
      </c>
      <c r="B440" s="309" t="n">
        <v>375</v>
      </c>
      <c r="C440" s="309" t="n">
        <v>375</v>
      </c>
      <c r="D440" s="309" t="inlineStr"/>
      <c r="E440" s="309" t="inlineStr"/>
      <c r="F440" s="309" t="inlineStr"/>
      <c r="G440" s="309" t="inlineStr"/>
      <c r="H440" s="309" t="inlineStr"/>
    </row>
    <row r="441">
      <c r="A441" s="621" t="n">
        <v>439</v>
      </c>
      <c r="B441" s="309" t="n">
        <v>366</v>
      </c>
      <c r="C441" s="309" t="n">
        <v>366</v>
      </c>
      <c r="D441" s="309" t="inlineStr"/>
      <c r="E441" s="309" t="inlineStr"/>
      <c r="F441" s="309" t="inlineStr"/>
      <c r="G441" s="309" t="inlineStr"/>
      <c r="H441" s="309" t="inlineStr"/>
    </row>
    <row r="442">
      <c r="A442" s="621" t="n">
        <v>440</v>
      </c>
      <c r="B442" s="309" t="n">
        <v>337.6</v>
      </c>
      <c r="C442" s="309" t="n">
        <v>337.6</v>
      </c>
      <c r="D442" s="309" t="inlineStr"/>
      <c r="E442" s="309" t="inlineStr"/>
      <c r="F442" s="309" t="inlineStr"/>
      <c r="G442" s="309" t="inlineStr"/>
      <c r="H442" s="309" t="inlineStr"/>
    </row>
    <row r="443">
      <c r="A443" s="621" t="n">
        <v>441</v>
      </c>
      <c r="B443" s="309" t="n">
        <v>330.6</v>
      </c>
      <c r="C443" s="309" t="n">
        <v>330.6</v>
      </c>
      <c r="D443" s="309" t="inlineStr"/>
      <c r="E443" s="309" t="inlineStr"/>
      <c r="F443" s="309" t="inlineStr"/>
      <c r="G443" s="309" t="inlineStr"/>
      <c r="H443" s="309" t="inlineStr"/>
    </row>
    <row r="444">
      <c r="A444" s="621" t="n">
        <v>442</v>
      </c>
      <c r="B444" s="309" t="n">
        <v>276.2</v>
      </c>
      <c r="C444" s="309" t="n">
        <v>276.2</v>
      </c>
      <c r="D444" s="309" t="inlineStr"/>
      <c r="E444" s="309" t="inlineStr"/>
      <c r="F444" s="309" t="inlineStr"/>
      <c r="G444" s="309" t="inlineStr"/>
      <c r="H444" s="309" t="inlineStr"/>
    </row>
    <row r="445">
      <c r="A445" s="621" t="n">
        <v>443</v>
      </c>
      <c r="B445" s="309" t="n">
        <v>279.7</v>
      </c>
      <c r="C445" s="309" t="n">
        <v>279.7</v>
      </c>
      <c r="D445" s="309" t="inlineStr"/>
      <c r="E445" s="309" t="inlineStr"/>
      <c r="F445" s="309" t="inlineStr"/>
      <c r="G445" s="309" t="inlineStr"/>
      <c r="H445" s="309" t="inlineStr"/>
    </row>
    <row r="446">
      <c r="A446" s="621" t="n">
        <v>444</v>
      </c>
      <c r="B446" s="309" t="n">
        <v>261.9</v>
      </c>
      <c r="C446" s="309" t="n">
        <v>261.9</v>
      </c>
      <c r="D446" s="309" t="inlineStr"/>
      <c r="E446" s="309" t="inlineStr"/>
      <c r="F446" s="309" t="inlineStr"/>
      <c r="G446" s="309" t="inlineStr"/>
      <c r="H446" s="309" t="inlineStr"/>
    </row>
    <row r="447">
      <c r="A447" s="621" t="n">
        <v>445</v>
      </c>
      <c r="B447" s="309" t="n">
        <v>260.5</v>
      </c>
      <c r="C447" s="309" t="n">
        <v>260.5</v>
      </c>
      <c r="D447" s="309" t="inlineStr"/>
      <c r="E447" s="309" t="inlineStr"/>
      <c r="F447" s="309" t="inlineStr"/>
      <c r="G447" s="309" t="inlineStr"/>
      <c r="H447" s="309" t="inlineStr"/>
    </row>
    <row r="448">
      <c r="A448" s="621" t="n">
        <v>446</v>
      </c>
      <c r="B448" s="309" t="n">
        <v>238.6</v>
      </c>
      <c r="C448" s="309" t="n">
        <v>238.6</v>
      </c>
      <c r="D448" s="309" t="inlineStr"/>
      <c r="E448" s="309" t="inlineStr"/>
      <c r="F448" s="309" t="inlineStr"/>
      <c r="G448" s="309" t="inlineStr"/>
      <c r="H448" s="309" t="inlineStr"/>
    </row>
    <row r="449">
      <c r="A449" s="621" t="n">
        <v>447</v>
      </c>
      <c r="B449" s="309" t="n">
        <v>229.2</v>
      </c>
      <c r="C449" s="309" t="n">
        <v>229.2</v>
      </c>
      <c r="D449" s="309" t="inlineStr"/>
      <c r="E449" s="309" t="inlineStr"/>
      <c r="F449" s="309" t="inlineStr"/>
      <c r="G449" s="309" t="inlineStr"/>
      <c r="H449" s="309" t="inlineStr"/>
    </row>
    <row r="450">
      <c r="A450" s="621" t="n">
        <v>448</v>
      </c>
      <c r="B450" s="309" t="n">
        <v>336</v>
      </c>
      <c r="C450" s="309" t="n">
        <v>336</v>
      </c>
      <c r="D450" s="309" t="inlineStr"/>
      <c r="E450" s="309" t="inlineStr"/>
      <c r="F450" s="309" t="inlineStr"/>
      <c r="G450" s="309" t="inlineStr"/>
      <c r="H450" s="309" t="inlineStr"/>
    </row>
    <row r="451">
      <c r="A451" s="621" t="n">
        <v>449</v>
      </c>
      <c r="B451" s="309" t="n">
        <v>390</v>
      </c>
      <c r="C451" s="309" t="n">
        <v>390</v>
      </c>
      <c r="D451" s="309" t="inlineStr"/>
      <c r="E451" s="309" t="inlineStr"/>
      <c r="F451" s="309" t="inlineStr"/>
      <c r="G451" s="309" t="inlineStr"/>
      <c r="H451" s="309" t="inlineStr"/>
    </row>
    <row r="452">
      <c r="A452" s="621" t="n">
        <v>450</v>
      </c>
      <c r="B452" s="309" t="n">
        <v>442</v>
      </c>
      <c r="C452" s="309" t="n">
        <v>442</v>
      </c>
      <c r="D452" s="309" t="inlineStr"/>
      <c r="E452" s="309" t="inlineStr"/>
      <c r="F452" s="309" t="inlineStr"/>
      <c r="G452" s="309" t="inlineStr"/>
      <c r="H452" s="309" t="inlineStr"/>
    </row>
    <row r="453">
      <c r="A453" s="621" t="n">
        <v>451</v>
      </c>
      <c r="B453" s="309" t="n">
        <v>266</v>
      </c>
      <c r="C453" s="309" t="n">
        <v>266</v>
      </c>
      <c r="D453" s="309" t="inlineStr"/>
      <c r="E453" s="309" t="inlineStr"/>
      <c r="F453" s="309" t="inlineStr"/>
      <c r="G453" s="309" t="inlineStr"/>
      <c r="H453" s="309" t="inlineStr"/>
    </row>
    <row r="454">
      <c r="A454" s="621" t="n">
        <v>452</v>
      </c>
      <c r="B454" s="309" t="n">
        <v>266</v>
      </c>
      <c r="C454" s="309" t="n">
        <v>266</v>
      </c>
      <c r="D454" s="309" t="inlineStr"/>
      <c r="E454" s="309" t="inlineStr"/>
      <c r="F454" s="309" t="inlineStr"/>
      <c r="G454" s="309" t="inlineStr"/>
      <c r="H454" s="309" t="inlineStr"/>
    </row>
    <row r="455">
      <c r="A455" s="621" t="n">
        <v>453</v>
      </c>
      <c r="B455" s="309" t="n">
        <v>285</v>
      </c>
      <c r="C455" s="309" t="n">
        <v>285</v>
      </c>
      <c r="D455" s="309" t="inlineStr"/>
      <c r="E455" s="309" t="inlineStr"/>
      <c r="F455" s="309" t="inlineStr"/>
      <c r="G455" s="309" t="inlineStr"/>
      <c r="H455" s="309" t="inlineStr"/>
    </row>
    <row r="456">
      <c r="A456" s="621" t="n">
        <v>454</v>
      </c>
      <c r="B456" s="309" t="n">
        <v>272</v>
      </c>
      <c r="C456" s="309" t="n">
        <v>272</v>
      </c>
      <c r="D456" s="309" t="inlineStr"/>
      <c r="E456" s="309" t="inlineStr"/>
      <c r="F456" s="309" t="inlineStr"/>
      <c r="G456" s="309" t="inlineStr"/>
      <c r="H456" s="309" t="inlineStr"/>
    </row>
    <row r="457">
      <c r="A457" s="621" t="n">
        <v>455</v>
      </c>
      <c r="B457" s="309" t="n">
        <v>293.125</v>
      </c>
      <c r="C457" s="309" t="n">
        <v>293.125</v>
      </c>
      <c r="D457" s="309" t="inlineStr"/>
      <c r="E457" s="309" t="inlineStr"/>
      <c r="F457" s="309" t="inlineStr"/>
      <c r="G457" s="309" t="inlineStr"/>
      <c r="H457" s="309" t="inlineStr"/>
    </row>
    <row r="458">
      <c r="A458" s="621" t="n">
        <v>456</v>
      </c>
      <c r="B458" s="309" t="n">
        <v>414.703041139291</v>
      </c>
      <c r="C458" s="309" t="n">
        <v>414.703041139291</v>
      </c>
      <c r="D458" s="309" t="inlineStr"/>
      <c r="E458" s="309" t="inlineStr"/>
      <c r="F458" s="309" t="inlineStr"/>
      <c r="G458" s="309" t="inlineStr"/>
      <c r="H458" s="309" t="inlineStr"/>
    </row>
    <row r="459">
      <c r="A459" s="621" t="n">
        <v>457</v>
      </c>
      <c r="B459" s="309" t="n">
        <v>436.2152881802522</v>
      </c>
      <c r="C459" s="309" t="n">
        <v>436.2152881802522</v>
      </c>
      <c r="D459" s="309" t="inlineStr"/>
      <c r="E459" s="309" t="inlineStr"/>
      <c r="F459" s="309" t="inlineStr"/>
      <c r="G459" s="309" t="inlineStr"/>
      <c r="H459" s="309" t="inlineStr"/>
    </row>
    <row r="460">
      <c r="A460" s="621" t="n">
        <v>458</v>
      </c>
      <c r="B460" s="309" t="n">
        <v>374.2727332247637</v>
      </c>
      <c r="C460" s="309" t="n">
        <v>374.2727332247637</v>
      </c>
      <c r="D460" s="309" t="inlineStr"/>
      <c r="E460" s="309" t="inlineStr"/>
      <c r="F460" s="309" t="inlineStr"/>
      <c r="G460" s="309" t="inlineStr"/>
      <c r="H460" s="309" t="inlineStr"/>
    </row>
    <row r="461">
      <c r="A461" s="621" t="n">
        <v>459</v>
      </c>
      <c r="B461" s="309" t="n">
        <v>369.2427801964216</v>
      </c>
      <c r="C461" s="309" t="n">
        <v>369.2427801964216</v>
      </c>
      <c r="D461" s="309" t="inlineStr"/>
      <c r="E461" s="309" t="inlineStr"/>
      <c r="F461" s="309" t="inlineStr"/>
      <c r="G461" s="309" t="inlineStr"/>
      <c r="H461" s="309" t="inlineStr"/>
    </row>
    <row r="462">
      <c r="A462" s="621" t="n">
        <v>460</v>
      </c>
      <c r="B462" s="309" t="n">
        <v>344.5052708939384</v>
      </c>
      <c r="C462" s="309" t="n">
        <v>344.5052708939384</v>
      </c>
      <c r="D462" s="309" t="inlineStr"/>
      <c r="E462" s="309" t="inlineStr"/>
      <c r="F462" s="309" t="inlineStr"/>
      <c r="G462" s="309" t="inlineStr"/>
      <c r="H462" s="309" t="inlineStr"/>
    </row>
    <row r="463">
      <c r="A463" s="621" t="n">
        <v>461</v>
      </c>
      <c r="B463" s="309" t="n">
        <v>300.7429002912693</v>
      </c>
      <c r="C463" s="309" t="n">
        <v>300.7429002912693</v>
      </c>
      <c r="D463" s="309" t="inlineStr"/>
      <c r="E463" s="309" t="inlineStr"/>
      <c r="F463" s="309" t="inlineStr"/>
      <c r="G463" s="309" t="inlineStr"/>
      <c r="H463" s="309" t="inlineStr"/>
    </row>
    <row r="464">
      <c r="A464" s="621" t="n">
        <v>462</v>
      </c>
      <c r="B464" s="309" t="n">
        <v>254.5907866305374</v>
      </c>
      <c r="C464" s="309" t="n">
        <v>254.5907866305374</v>
      </c>
      <c r="D464" s="309" t="inlineStr"/>
      <c r="E464" s="309" t="inlineStr"/>
      <c r="F464" s="309" t="inlineStr"/>
      <c r="G464" s="309" t="inlineStr"/>
      <c r="H464" s="309" t="inlineStr"/>
    </row>
    <row r="465">
      <c r="A465" s="621" t="n">
        <v>463</v>
      </c>
      <c r="B465" s="309" t="n">
        <v>225.389352095246</v>
      </c>
      <c r="C465" s="309" t="n">
        <v>225.389352095246</v>
      </c>
      <c r="D465" s="309" t="inlineStr"/>
      <c r="E465" s="309" t="inlineStr"/>
      <c r="F465" s="309" t="inlineStr"/>
      <c r="G465" s="309" t="inlineStr"/>
      <c r="H465" s="309" t="inlineStr"/>
    </row>
    <row r="466">
      <c r="A466" s="621" t="n">
        <v>464</v>
      </c>
      <c r="B466" s="309" t="n">
        <v>219.9894569285575</v>
      </c>
      <c r="C466" s="309" t="n">
        <v>219.9894569285575</v>
      </c>
      <c r="D466" s="309" t="inlineStr"/>
      <c r="E466" s="309" t="inlineStr"/>
      <c r="F466" s="309" t="inlineStr"/>
      <c r="G466" s="309" t="inlineStr"/>
      <c r="H466" s="309" t="inlineStr"/>
    </row>
    <row r="467">
      <c r="A467" s="621" t="n">
        <v>465</v>
      </c>
      <c r="B467" s="309" t="n">
        <v>204.444444444444</v>
      </c>
      <c r="C467" s="309" t="n">
        <v>204.444444444444</v>
      </c>
      <c r="D467" s="309" t="inlineStr"/>
      <c r="E467" s="309" t="inlineStr"/>
      <c r="F467" s="309" t="inlineStr"/>
      <c r="G467" s="309" t="inlineStr"/>
      <c r="H467" s="309" t="inlineStr"/>
    </row>
    <row r="468">
      <c r="A468" s="621" t="n">
        <v>466</v>
      </c>
      <c r="B468" s="309" t="n">
        <v>259.714285714286</v>
      </c>
      <c r="C468" s="309" t="n">
        <v>259.714285714286</v>
      </c>
      <c r="D468" s="309" t="inlineStr"/>
      <c r="E468" s="309" t="inlineStr"/>
      <c r="F468" s="309" t="inlineStr"/>
      <c r="G468" s="309" t="inlineStr"/>
      <c r="H468" s="309" t="inlineStr"/>
    </row>
    <row r="469">
      <c r="A469" s="621" t="n">
        <v>467</v>
      </c>
      <c r="B469" s="309" t="n">
        <v>307.444444444444</v>
      </c>
      <c r="C469" s="309" t="n">
        <v>307.444444444444</v>
      </c>
      <c r="D469" s="309" t="inlineStr"/>
      <c r="E469" s="309" t="inlineStr"/>
      <c r="F469" s="309" t="inlineStr"/>
      <c r="G469" s="309" t="inlineStr"/>
      <c r="H469" s="309" t="inlineStr"/>
    </row>
    <row r="470">
      <c r="A470" s="621" t="n">
        <v>468</v>
      </c>
      <c r="B470" s="309" t="n">
        <v>252.166666666667</v>
      </c>
      <c r="C470" s="309" t="n">
        <v>252.166666666667</v>
      </c>
      <c r="D470" s="309" t="inlineStr"/>
      <c r="E470" s="309" t="inlineStr"/>
      <c r="F470" s="309" t="inlineStr"/>
      <c r="G470" s="309" t="inlineStr"/>
      <c r="H470" s="309" t="inlineStr"/>
    </row>
    <row r="471">
      <c r="A471" s="621" t="n">
        <v>469</v>
      </c>
      <c r="B471" s="309" t="n">
        <v>282</v>
      </c>
      <c r="C471" s="309" t="n">
        <v>282</v>
      </c>
      <c r="D471" s="309" t="inlineStr"/>
      <c r="E471" s="309" t="inlineStr"/>
      <c r="F471" s="309" t="inlineStr"/>
      <c r="G471" s="309" t="inlineStr"/>
      <c r="H471" s="309" t="inlineStr"/>
    </row>
    <row r="472">
      <c r="A472" s="621" t="n">
        <v>470</v>
      </c>
      <c r="B472" s="309" t="n">
        <v>301</v>
      </c>
      <c r="C472" s="309" t="n">
        <v>301</v>
      </c>
      <c r="D472" s="309" t="inlineStr"/>
      <c r="E472" s="309" t="inlineStr"/>
      <c r="F472" s="309" t="inlineStr"/>
      <c r="G472" s="309" t="inlineStr"/>
      <c r="H472" s="309" t="inlineStr"/>
    </row>
    <row r="473">
      <c r="A473" s="621" t="n">
        <v>471</v>
      </c>
      <c r="B473" s="309" t="n">
        <v>375</v>
      </c>
      <c r="C473" s="309" t="n">
        <v>375</v>
      </c>
      <c r="D473" s="309" t="inlineStr"/>
      <c r="E473" s="309" t="inlineStr"/>
      <c r="F473" s="309" t="inlineStr"/>
      <c r="G473" s="309" t="inlineStr"/>
      <c r="H473" s="309" t="inlineStr"/>
    </row>
    <row r="474">
      <c r="A474" s="621" t="n">
        <v>472</v>
      </c>
      <c r="B474" s="309" t="n">
        <v>338.1526046391069</v>
      </c>
      <c r="C474" s="309" t="n">
        <v>338.1526046391069</v>
      </c>
      <c r="D474" s="309" t="inlineStr"/>
      <c r="E474" s="309" t="inlineStr"/>
      <c r="F474" s="309" t="inlineStr"/>
      <c r="G474" s="309" t="inlineStr"/>
      <c r="H474" s="309" t="inlineStr"/>
    </row>
    <row r="475">
      <c r="A475" s="621" t="n">
        <v>473</v>
      </c>
      <c r="B475" s="309" t="n">
        <v>421</v>
      </c>
      <c r="C475" s="309" t="n">
        <v>421</v>
      </c>
      <c r="D475" s="309" t="inlineStr"/>
      <c r="E475" s="309" t="inlineStr"/>
      <c r="F475" s="309" t="inlineStr"/>
      <c r="G475" s="309" t="inlineStr"/>
      <c r="H475" s="309" t="inlineStr"/>
    </row>
    <row r="476">
      <c r="A476" s="621" t="n">
        <v>474</v>
      </c>
      <c r="B476" s="309" t="n">
        <v>353</v>
      </c>
      <c r="C476" s="309" t="n">
        <v>353</v>
      </c>
      <c r="D476" s="309" t="inlineStr"/>
      <c r="E476" s="309" t="inlineStr"/>
      <c r="F476" s="309" t="inlineStr"/>
      <c r="G476" s="309" t="inlineStr"/>
      <c r="H476" s="309" t="inlineStr"/>
    </row>
    <row r="477">
      <c r="A477" s="621" t="n">
        <v>475</v>
      </c>
      <c r="B477" s="309" t="n">
        <v>366</v>
      </c>
      <c r="C477" s="309" t="n">
        <v>366</v>
      </c>
      <c r="D477" s="309" t="inlineStr"/>
      <c r="E477" s="309" t="inlineStr"/>
      <c r="F477" s="309" t="inlineStr"/>
      <c r="G477" s="309" t="inlineStr"/>
      <c r="H477" s="309" t="inlineStr"/>
    </row>
    <row r="478">
      <c r="A478" s="621" t="n">
        <v>476</v>
      </c>
      <c r="B478" s="309" t="n">
        <v>330.6</v>
      </c>
      <c r="C478" s="309" t="n">
        <v>330.6</v>
      </c>
      <c r="D478" s="309" t="inlineStr"/>
      <c r="E478" s="309" t="inlineStr"/>
      <c r="F478" s="309" t="inlineStr"/>
      <c r="G478" s="309" t="inlineStr"/>
      <c r="H478" s="309" t="inlineStr"/>
    </row>
    <row r="479">
      <c r="A479" s="621" t="n">
        <v>477</v>
      </c>
      <c r="B479" s="309" t="n">
        <v>279.7</v>
      </c>
      <c r="C479" s="309" t="n">
        <v>279.7</v>
      </c>
      <c r="D479" s="309" t="inlineStr"/>
      <c r="E479" s="309" t="inlineStr"/>
      <c r="F479" s="309" t="inlineStr"/>
      <c r="G479" s="309" t="inlineStr"/>
      <c r="H479" s="309" t="inlineStr"/>
    </row>
    <row r="480">
      <c r="A480" s="621" t="n">
        <v>478</v>
      </c>
      <c r="B480" s="309" t="n">
        <v>260.5</v>
      </c>
      <c r="C480" s="309" t="n">
        <v>260.5</v>
      </c>
      <c r="D480" s="309" t="inlineStr"/>
      <c r="E480" s="309" t="inlineStr"/>
      <c r="F480" s="309" t="inlineStr"/>
      <c r="G480" s="309" t="inlineStr"/>
      <c r="H480" s="309" t="inlineStr"/>
    </row>
    <row r="481">
      <c r="A481" s="621" t="n">
        <v>479</v>
      </c>
      <c r="B481" s="309" t="n">
        <v>238.6</v>
      </c>
      <c r="C481" s="309" t="n">
        <v>238.6</v>
      </c>
      <c r="D481" s="309" t="inlineStr"/>
      <c r="E481" s="309" t="inlineStr"/>
      <c r="F481" s="309" t="inlineStr"/>
      <c r="G481" s="309" t="inlineStr"/>
      <c r="H481" s="309" t="inlineStr"/>
    </row>
    <row r="482">
      <c r="A482" s="621" t="n">
        <v>480</v>
      </c>
      <c r="B482" s="309" t="n">
        <v>327</v>
      </c>
      <c r="C482" s="309" t="n">
        <v>327</v>
      </c>
      <c r="D482" s="309" t="inlineStr"/>
      <c r="E482" s="309" t="inlineStr"/>
      <c r="F482" s="309" t="inlineStr"/>
      <c r="G482" s="309" t="inlineStr"/>
      <c r="H482" s="309" t="inlineStr"/>
    </row>
    <row r="483">
      <c r="A483" s="621" t="n">
        <v>481</v>
      </c>
      <c r="B483" s="309" t="n">
        <v>302.111111111111</v>
      </c>
      <c r="C483" s="309" t="n">
        <v>302.111111111111</v>
      </c>
      <c r="D483" s="309" t="inlineStr"/>
      <c r="E483" s="309" t="inlineStr"/>
      <c r="F483" s="309" t="inlineStr"/>
      <c r="G483" s="309" t="inlineStr"/>
      <c r="H483" s="309" t="inlineStr"/>
    </row>
    <row r="484">
      <c r="A484" s="621" t="n">
        <v>482</v>
      </c>
      <c r="B484" s="309" t="n">
        <v>286</v>
      </c>
      <c r="C484" s="309" t="n">
        <v>286</v>
      </c>
      <c r="D484" s="309" t="inlineStr"/>
      <c r="E484" s="309" t="inlineStr"/>
      <c r="F484" s="309" t="inlineStr"/>
      <c r="G484" s="309" t="inlineStr"/>
      <c r="H484" s="309" t="inlineStr"/>
    </row>
    <row r="485">
      <c r="A485" s="621" t="n">
        <v>483</v>
      </c>
      <c r="B485" s="309" t="n">
        <v>368</v>
      </c>
      <c r="C485" s="309" t="n">
        <v>368</v>
      </c>
      <c r="D485" s="309" t="inlineStr"/>
      <c r="E485" s="309" t="inlineStr"/>
      <c r="F485" s="309" t="inlineStr"/>
      <c r="G485" s="309" t="inlineStr"/>
      <c r="H485" s="309" t="inlineStr"/>
    </row>
    <row r="486">
      <c r="A486" s="621" t="n">
        <v>484</v>
      </c>
      <c r="B486" s="309" t="n">
        <v>357.5</v>
      </c>
      <c r="C486" s="309" t="n">
        <v>357.5</v>
      </c>
      <c r="D486" s="309" t="inlineStr"/>
      <c r="E486" s="309" t="inlineStr"/>
      <c r="F486" s="309" t="inlineStr"/>
      <c r="G486" s="309" t="inlineStr"/>
      <c r="H486" s="309" t="inlineStr"/>
    </row>
    <row r="487">
      <c r="A487" s="621" t="n">
        <v>485</v>
      </c>
      <c r="B487" s="309" t="n">
        <v>347</v>
      </c>
      <c r="C487" s="309" t="n">
        <v>347</v>
      </c>
      <c r="D487" s="309" t="inlineStr"/>
      <c r="E487" s="309" t="inlineStr"/>
      <c r="F487" s="309" t="inlineStr"/>
      <c r="G487" s="309" t="inlineStr"/>
      <c r="H487" s="309" t="inlineStr"/>
    </row>
    <row r="488">
      <c r="A488" s="621" t="n">
        <v>486</v>
      </c>
      <c r="B488" s="309" t="n">
        <v>326</v>
      </c>
      <c r="C488" s="309" t="n">
        <v>326</v>
      </c>
      <c r="D488" s="309" t="inlineStr"/>
      <c r="E488" s="309" t="inlineStr"/>
      <c r="F488" s="309" t="inlineStr"/>
      <c r="G488" s="309" t="inlineStr"/>
      <c r="H488" s="309" t="inlineStr"/>
    </row>
    <row r="489">
      <c r="A489" s="621" t="n">
        <v>487</v>
      </c>
      <c r="B489" s="309" t="n">
        <v>297.666666666667</v>
      </c>
      <c r="C489" s="309" t="n">
        <v>297.666666666667</v>
      </c>
      <c r="D489" s="309" t="inlineStr"/>
      <c r="E489" s="309" t="inlineStr"/>
      <c r="F489" s="309" t="inlineStr"/>
      <c r="G489" s="309" t="inlineStr"/>
      <c r="H489" s="309" t="inlineStr"/>
    </row>
    <row r="490">
      <c r="A490" s="621" t="n">
        <v>488</v>
      </c>
      <c r="B490" s="309" t="n">
        <v>498</v>
      </c>
      <c r="C490" s="309" t="n">
        <v>498</v>
      </c>
      <c r="D490" s="309" t="inlineStr"/>
      <c r="E490" s="309" t="inlineStr"/>
      <c r="F490" s="309" t="inlineStr"/>
      <c r="G490" s="309" t="inlineStr"/>
      <c r="H490" s="309" t="inlineStr"/>
    </row>
    <row r="491">
      <c r="A491" s="621" t="n">
        <v>489</v>
      </c>
      <c r="B491" s="309" t="n">
        <v>456</v>
      </c>
      <c r="C491" s="309" t="n">
        <v>456</v>
      </c>
      <c r="D491" s="309" t="inlineStr"/>
      <c r="E491" s="309" t="inlineStr"/>
      <c r="F491" s="309" t="inlineStr"/>
      <c r="G491" s="309" t="inlineStr"/>
      <c r="H491" s="309" t="inlineStr"/>
    </row>
    <row r="492">
      <c r="A492" s="621" t="n">
        <v>490</v>
      </c>
      <c r="B492" s="309" t="n">
        <v>420</v>
      </c>
      <c r="C492" s="309" t="n">
        <v>420</v>
      </c>
      <c r="D492" s="309" t="inlineStr"/>
      <c r="E492" s="309" t="inlineStr"/>
      <c r="F492" s="309" t="inlineStr"/>
      <c r="G492" s="309" t="inlineStr"/>
      <c r="H492" s="309" t="inlineStr"/>
    </row>
    <row r="493">
      <c r="A493" s="621" t="n">
        <v>491</v>
      </c>
      <c r="B493" s="309" t="n">
        <v>356</v>
      </c>
      <c r="C493" s="309" t="n">
        <v>356</v>
      </c>
      <c r="D493" s="309" t="inlineStr"/>
      <c r="E493" s="309" t="inlineStr"/>
      <c r="F493" s="309" t="inlineStr"/>
      <c r="G493" s="309" t="inlineStr"/>
      <c r="H493" s="309" t="inlineStr"/>
    </row>
    <row r="494">
      <c r="A494" s="621" t="n">
        <v>492</v>
      </c>
      <c r="B494" s="309" t="n">
        <v>314</v>
      </c>
      <c r="C494" s="309" t="n">
        <v>314</v>
      </c>
      <c r="D494" s="309" t="inlineStr"/>
      <c r="E494" s="309" t="inlineStr"/>
      <c r="F494" s="309" t="inlineStr"/>
      <c r="G494" s="309" t="inlineStr"/>
      <c r="H494" s="309" t="inlineStr"/>
    </row>
    <row r="495">
      <c r="A495" s="621" t="n">
        <v>493</v>
      </c>
      <c r="B495" s="309" t="n">
        <v>415</v>
      </c>
      <c r="C495" s="309" t="n">
        <v>415</v>
      </c>
      <c r="D495" s="309" t="inlineStr"/>
      <c r="E495" s="309" t="inlineStr"/>
      <c r="F495" s="309" t="inlineStr"/>
      <c r="G495" s="309" t="inlineStr"/>
      <c r="H495" s="309" t="inlineStr"/>
    </row>
    <row r="496">
      <c r="A496" s="621" t="n">
        <v>494</v>
      </c>
      <c r="B496" s="309" t="n">
        <v>331</v>
      </c>
      <c r="C496" s="309" t="n">
        <v>331</v>
      </c>
      <c r="D496" s="309" t="inlineStr"/>
      <c r="E496" s="309" t="inlineStr"/>
      <c r="F496" s="309" t="inlineStr"/>
      <c r="G496" s="309" t="inlineStr"/>
      <c r="H496" s="309" t="inlineStr"/>
    </row>
    <row r="497">
      <c r="A497" s="621" t="n">
        <v>495</v>
      </c>
      <c r="B497" s="309" t="n">
        <v>190</v>
      </c>
      <c r="C497" s="309" t="n">
        <v>190</v>
      </c>
      <c r="D497" s="309" t="inlineStr"/>
      <c r="E497" s="309" t="inlineStr"/>
      <c r="F497" s="309" t="inlineStr"/>
      <c r="G497" s="309" t="inlineStr"/>
      <c r="H497" s="309" t="inlineStr"/>
    </row>
    <row r="498">
      <c r="A498" s="621" t="n">
        <v>496</v>
      </c>
      <c r="B498" s="309" t="n">
        <v>266.8</v>
      </c>
      <c r="C498" s="309" t="n">
        <v>266.8</v>
      </c>
      <c r="D498" s="309" t="inlineStr"/>
      <c r="E498" s="309" t="inlineStr"/>
      <c r="F498" s="309" t="inlineStr"/>
      <c r="G498" s="309" t="inlineStr"/>
      <c r="H498" s="309" t="inlineStr"/>
    </row>
    <row r="499">
      <c r="A499" s="621" t="n">
        <v>497</v>
      </c>
      <c r="B499" s="309" t="n">
        <v>240</v>
      </c>
      <c r="C499" s="309" t="n">
        <v>240</v>
      </c>
      <c r="D499" s="309" t="inlineStr"/>
      <c r="E499" s="309" t="inlineStr"/>
      <c r="F499" s="309" t="inlineStr"/>
      <c r="G499" s="309" t="inlineStr"/>
      <c r="H499" s="309" t="inlineStr"/>
    </row>
    <row r="500">
      <c r="A500" s="621" t="n">
        <v>498</v>
      </c>
      <c r="B500" s="309" t="n">
        <v>176</v>
      </c>
      <c r="C500" s="309" t="n">
        <v>176</v>
      </c>
      <c r="D500" s="309" t="inlineStr"/>
      <c r="E500" s="309" t="inlineStr"/>
      <c r="F500" s="309" t="inlineStr"/>
      <c r="G500" s="309" t="inlineStr"/>
      <c r="H500" s="309" t="inlineStr"/>
    </row>
    <row r="501">
      <c r="A501" s="621" t="n">
        <v>499</v>
      </c>
      <c r="B501" s="309" t="n">
        <v>255</v>
      </c>
      <c r="C501" s="309" t="n">
        <v>255</v>
      </c>
      <c r="D501" s="309" t="inlineStr"/>
      <c r="E501" s="309" t="inlineStr"/>
      <c r="F501" s="309" t="inlineStr"/>
      <c r="G501" s="309" t="inlineStr"/>
      <c r="H501" s="309" t="inlineStr"/>
    </row>
    <row r="502">
      <c r="A502" s="621" t="n">
        <v>500</v>
      </c>
      <c r="B502" s="309" t="n">
        <v>228</v>
      </c>
      <c r="C502" s="309" t="n">
        <v>228</v>
      </c>
      <c r="D502" s="309" t="inlineStr"/>
      <c r="E502" s="309" t="inlineStr"/>
      <c r="F502" s="309" t="inlineStr"/>
      <c r="G502" s="309" t="inlineStr"/>
      <c r="H502" s="309" t="inlineStr"/>
    </row>
    <row r="503">
      <c r="A503" s="621" t="n">
        <v>501</v>
      </c>
      <c r="B503" s="309" t="n">
        <v>169</v>
      </c>
      <c r="C503" s="309" t="n">
        <v>169</v>
      </c>
      <c r="D503" s="309" t="inlineStr"/>
      <c r="E503" s="309" t="inlineStr"/>
      <c r="F503" s="309" t="inlineStr"/>
      <c r="G503" s="309" t="inlineStr"/>
      <c r="H503" s="309" t="inlineStr"/>
    </row>
    <row r="504">
      <c r="A504" s="621" t="n">
        <v>502</v>
      </c>
      <c r="B504" s="309" t="n">
        <v>228</v>
      </c>
      <c r="C504" s="309" t="n">
        <v>228</v>
      </c>
      <c r="D504" s="309" t="inlineStr"/>
      <c r="E504" s="309" t="inlineStr"/>
      <c r="F504" s="309" t="inlineStr"/>
      <c r="G504" s="309" t="inlineStr"/>
      <c r="H504" s="309" t="inlineStr"/>
    </row>
    <row r="505">
      <c r="A505" s="621" t="n">
        <v>503</v>
      </c>
      <c r="B505" s="309" t="n">
        <v>216</v>
      </c>
      <c r="C505" s="309" t="n">
        <v>216</v>
      </c>
      <c r="D505" s="309" t="inlineStr"/>
      <c r="E505" s="309" t="inlineStr"/>
      <c r="F505" s="309" t="inlineStr"/>
      <c r="G505" s="309" t="inlineStr"/>
      <c r="H505" s="309" t="inlineStr"/>
    </row>
    <row r="506">
      <c r="A506" s="621" t="n">
        <v>504</v>
      </c>
      <c r="B506" s="309" t="n">
        <v>135</v>
      </c>
      <c r="C506" s="309" t="n">
        <v>135</v>
      </c>
      <c r="D506" s="309" t="inlineStr"/>
      <c r="E506" s="309" t="inlineStr"/>
      <c r="F506" s="309" t="inlineStr"/>
      <c r="G506" s="309" t="inlineStr"/>
      <c r="H506" s="309" t="inlineStr"/>
    </row>
    <row r="507">
      <c r="A507" s="621" t="n">
        <v>505</v>
      </c>
      <c r="B507" s="309" t="n">
        <v>190</v>
      </c>
      <c r="C507" s="309" t="n">
        <v>190</v>
      </c>
      <c r="D507" s="309" t="inlineStr"/>
      <c r="E507" s="309" t="inlineStr"/>
      <c r="F507" s="309" t="inlineStr"/>
      <c r="G507" s="309" t="inlineStr"/>
      <c r="H507" s="309" t="inlineStr"/>
    </row>
    <row r="508">
      <c r="A508" s="621" t="n">
        <v>506</v>
      </c>
      <c r="B508" s="309" t="n">
        <v>169</v>
      </c>
      <c r="C508" s="309" t="n">
        <v>169</v>
      </c>
      <c r="D508" s="309" t="inlineStr"/>
      <c r="E508" s="309" t="inlineStr"/>
      <c r="F508" s="309" t="inlineStr"/>
      <c r="G508" s="309" t="inlineStr"/>
      <c r="H508" s="309" t="inlineStr"/>
    </row>
    <row r="509">
      <c r="A509" s="621" t="n">
        <v>507</v>
      </c>
      <c r="B509" s="309" t="n">
        <v>255</v>
      </c>
      <c r="C509" s="309" t="n">
        <v>255</v>
      </c>
      <c r="D509" s="309" t="inlineStr"/>
      <c r="E509" s="309" t="inlineStr"/>
      <c r="F509" s="309" t="inlineStr"/>
      <c r="G509" s="309" t="inlineStr"/>
      <c r="H509" s="309" t="inlineStr"/>
    </row>
    <row r="510">
      <c r="A510" s="621" t="n">
        <v>508</v>
      </c>
      <c r="B510" s="309" t="n">
        <v>418.8</v>
      </c>
      <c r="C510" s="309" t="n">
        <v>418.8</v>
      </c>
      <c r="D510" s="309" t="inlineStr"/>
      <c r="E510" s="309" t="inlineStr"/>
      <c r="F510" s="309" t="inlineStr"/>
      <c r="G510" s="309" t="inlineStr"/>
      <c r="H510" s="309" t="inlineStr"/>
    </row>
    <row r="511">
      <c r="A511" s="621" t="n">
        <v>509</v>
      </c>
      <c r="B511" s="309" t="n">
        <v>382.5</v>
      </c>
      <c r="C511" s="309" t="n">
        <v>382.5</v>
      </c>
      <c r="D511" s="309" t="inlineStr"/>
      <c r="E511" s="309" t="inlineStr"/>
      <c r="F511" s="309" t="inlineStr"/>
      <c r="G511" s="309" t="inlineStr"/>
      <c r="H511" s="309" t="inlineStr"/>
    </row>
    <row r="512">
      <c r="A512" s="621" t="n">
        <v>510</v>
      </c>
      <c r="B512" s="309" t="n">
        <v>216</v>
      </c>
      <c r="C512" s="309" t="n">
        <v>216</v>
      </c>
      <c r="D512" s="309" t="inlineStr"/>
      <c r="E512" s="309" t="inlineStr"/>
      <c r="F512" s="309" t="inlineStr"/>
      <c r="G512" s="309" t="inlineStr"/>
      <c r="H512" s="309" t="inlineStr"/>
    </row>
    <row r="513">
      <c r="A513" s="621" t="n">
        <v>511</v>
      </c>
      <c r="B513" s="309" t="n">
        <v>345.8</v>
      </c>
      <c r="C513" s="309" t="n">
        <v>345.8</v>
      </c>
      <c r="D513" s="309" t="inlineStr"/>
      <c r="E513" s="309" t="inlineStr"/>
      <c r="F513" s="309" t="inlineStr"/>
      <c r="G513" s="309" t="inlineStr"/>
      <c r="H513" s="309" t="inlineStr"/>
    </row>
    <row r="514">
      <c r="A514" s="621" t="n">
        <v>512</v>
      </c>
      <c r="B514" s="309" t="n">
        <v>274.0108236524221</v>
      </c>
      <c r="C514" s="309" t="n">
        <v>274.0108236524221</v>
      </c>
      <c r="D514" s="309" t="inlineStr"/>
      <c r="E514" s="309" t="inlineStr"/>
      <c r="F514" s="309" t="inlineStr"/>
      <c r="G514" s="309" t="inlineStr"/>
      <c r="H514" s="309" t="inlineStr"/>
    </row>
    <row r="515">
      <c r="A515" s="621" t="n">
        <v>513</v>
      </c>
      <c r="B515" s="309" t="n">
        <v>190</v>
      </c>
      <c r="C515" s="309" t="n">
        <v>190</v>
      </c>
      <c r="D515" s="309" t="inlineStr"/>
      <c r="E515" s="309" t="inlineStr"/>
      <c r="F515" s="309" t="inlineStr"/>
      <c r="G515" s="309" t="inlineStr"/>
      <c r="H515" s="309" t="inlineStr"/>
    </row>
    <row r="516">
      <c r="A516" s="621" t="n">
        <v>514</v>
      </c>
      <c r="B516" s="309" t="n">
        <v>313.666666666667</v>
      </c>
      <c r="C516" s="309" t="n">
        <v>313.666666666667</v>
      </c>
      <c r="D516" s="309" t="inlineStr"/>
      <c r="E516" s="309" t="inlineStr"/>
      <c r="F516" s="309" t="inlineStr"/>
      <c r="G516" s="309" t="inlineStr"/>
      <c r="H516" s="309" t="inlineStr"/>
    </row>
    <row r="517">
      <c r="A517" s="621" t="n">
        <v>515</v>
      </c>
      <c r="B517" s="309" t="n">
        <v>281.2</v>
      </c>
      <c r="C517" s="309" t="n">
        <v>281.2</v>
      </c>
      <c r="D517" s="309" t="inlineStr"/>
      <c r="E517" s="309" t="inlineStr"/>
      <c r="F517" s="309" t="inlineStr"/>
      <c r="G517" s="309" t="inlineStr"/>
      <c r="H517" s="309" t="inlineStr"/>
    </row>
    <row r="518">
      <c r="A518" s="621" t="n">
        <v>516</v>
      </c>
      <c r="B518" s="309" t="n">
        <v>176</v>
      </c>
      <c r="C518" s="309" t="n">
        <v>176</v>
      </c>
      <c r="D518" s="309" t="inlineStr"/>
      <c r="E518" s="309" t="inlineStr"/>
      <c r="F518" s="309" t="inlineStr"/>
      <c r="G518" s="309" t="inlineStr"/>
      <c r="H518" s="309" t="inlineStr"/>
    </row>
    <row r="519">
      <c r="A519" s="621" t="n">
        <v>517</v>
      </c>
      <c r="B519" s="309" t="n">
        <v>255</v>
      </c>
      <c r="C519" s="309" t="n">
        <v>255</v>
      </c>
      <c r="D519" s="309" t="inlineStr"/>
      <c r="E519" s="309" t="inlineStr"/>
      <c r="F519" s="309" t="inlineStr"/>
      <c r="G519" s="309" t="inlineStr"/>
      <c r="H519" s="309" t="inlineStr"/>
    </row>
    <row r="520">
      <c r="A520" s="621" t="n">
        <v>518</v>
      </c>
      <c r="B520" s="309" t="n">
        <v>216</v>
      </c>
      <c r="C520" s="309" t="n">
        <v>216</v>
      </c>
      <c r="D520" s="309" t="inlineStr"/>
      <c r="E520" s="309" t="inlineStr"/>
      <c r="F520" s="309" t="inlineStr"/>
      <c r="G520" s="309" t="inlineStr"/>
      <c r="H520" s="309" t="inlineStr"/>
    </row>
    <row r="521">
      <c r="A521" s="621" t="n">
        <v>519</v>
      </c>
      <c r="B521" s="309" t="n">
        <v>329.7</v>
      </c>
      <c r="C521" s="309" t="n">
        <v>329.7</v>
      </c>
      <c r="D521" s="309" t="inlineStr"/>
      <c r="E521" s="309" t="inlineStr"/>
      <c r="F521" s="309" t="inlineStr"/>
      <c r="G521" s="309" t="inlineStr"/>
      <c r="H521" s="309" t="inlineStr"/>
    </row>
    <row r="522">
      <c r="A522" s="621" t="n">
        <v>520</v>
      </c>
      <c r="B522" s="309" t="n">
        <v>355.7</v>
      </c>
      <c r="C522" s="309" t="n">
        <v>355.7</v>
      </c>
      <c r="D522" s="309" t="inlineStr"/>
      <c r="E522" s="309" t="inlineStr"/>
      <c r="F522" s="309" t="inlineStr"/>
      <c r="G522" s="309" t="inlineStr"/>
      <c r="H522" s="309" t="inlineStr"/>
    </row>
    <row r="523">
      <c r="A523" s="621" t="n">
        <v>521</v>
      </c>
      <c r="B523" s="309" t="n">
        <v>319</v>
      </c>
      <c r="C523" s="309" t="n">
        <v>319</v>
      </c>
      <c r="D523" s="309" t="inlineStr"/>
      <c r="E523" s="309" t="inlineStr"/>
      <c r="F523" s="309" t="inlineStr"/>
      <c r="G523" s="309" t="inlineStr"/>
      <c r="H523" s="309" t="inlineStr"/>
    </row>
    <row r="524">
      <c r="A524" s="621" t="n">
        <v>522</v>
      </c>
      <c r="B524" s="309" t="n">
        <v>327.9</v>
      </c>
      <c r="C524" s="309" t="n">
        <v>327.9</v>
      </c>
      <c r="D524" s="309" t="inlineStr"/>
      <c r="E524" s="309" t="inlineStr"/>
      <c r="F524" s="309" t="inlineStr"/>
      <c r="G524" s="309" t="inlineStr"/>
      <c r="H524" s="309" t="inlineStr"/>
    </row>
    <row r="525">
      <c r="A525" s="621" t="n">
        <v>523</v>
      </c>
      <c r="B525" s="309" t="n">
        <v>324.3</v>
      </c>
      <c r="C525" s="309" t="n">
        <v>324.3</v>
      </c>
      <c r="D525" s="309" t="inlineStr"/>
      <c r="E525" s="309" t="inlineStr"/>
      <c r="F525" s="309" t="inlineStr"/>
      <c r="G525" s="309" t="inlineStr"/>
      <c r="H525" s="309" t="inlineStr"/>
    </row>
    <row r="526">
      <c r="A526" s="621" t="n">
        <v>524</v>
      </c>
      <c r="B526" s="309" t="n">
        <v>413.5</v>
      </c>
      <c r="C526" s="309" t="n">
        <v>413.5</v>
      </c>
      <c r="D526" s="309" t="inlineStr"/>
      <c r="E526" s="309" t="inlineStr"/>
      <c r="F526" s="309" t="inlineStr"/>
      <c r="G526" s="309" t="inlineStr"/>
      <c r="H526" s="309" t="inlineStr"/>
    </row>
    <row r="527">
      <c r="A527" s="621" t="n">
        <v>525</v>
      </c>
      <c r="B527" s="309" t="n">
        <v>395.909090909091</v>
      </c>
      <c r="C527" s="309" t="n">
        <v>395.909090909091</v>
      </c>
      <c r="D527" s="309" t="inlineStr"/>
      <c r="E527" s="309" t="inlineStr"/>
      <c r="F527" s="309" t="inlineStr"/>
      <c r="G527" s="309" t="inlineStr"/>
      <c r="H527" s="309" t="inlineStr"/>
    </row>
    <row r="528">
      <c r="A528" s="621" t="n">
        <v>526</v>
      </c>
      <c r="B528" s="309" t="n">
        <v>402.454545454545</v>
      </c>
      <c r="C528" s="309" t="n">
        <v>402.454545454545</v>
      </c>
      <c r="D528" s="309" t="inlineStr"/>
      <c r="E528" s="309" t="inlineStr"/>
      <c r="F528" s="309" t="inlineStr"/>
      <c r="G528" s="309" t="inlineStr"/>
      <c r="H528" s="309" t="inlineStr"/>
    </row>
    <row r="529">
      <c r="A529" s="621" t="n">
        <v>527</v>
      </c>
      <c r="B529" s="309" t="n">
        <v>394.545454545455</v>
      </c>
      <c r="C529" s="309" t="n">
        <v>394.545454545455</v>
      </c>
      <c r="D529" s="309" t="inlineStr"/>
      <c r="E529" s="309" t="inlineStr"/>
      <c r="F529" s="309" t="inlineStr"/>
      <c r="G529" s="309" t="inlineStr"/>
      <c r="H529" s="309" t="inlineStr"/>
    </row>
    <row r="530">
      <c r="A530" s="621" t="n">
        <v>528</v>
      </c>
      <c r="B530" s="309" t="n">
        <v>326</v>
      </c>
      <c r="C530" s="309" t="n">
        <v>326</v>
      </c>
      <c r="D530" s="309" t="inlineStr"/>
      <c r="E530" s="309" t="inlineStr"/>
      <c r="F530" s="309" t="inlineStr"/>
      <c r="G530" s="309" t="inlineStr"/>
      <c r="H530" s="309" t="inlineStr"/>
    </row>
    <row r="531">
      <c r="A531" s="621" t="n">
        <v>529</v>
      </c>
      <c r="B531" s="309" t="n">
        <v>269</v>
      </c>
      <c r="C531" s="309" t="n">
        <v>269</v>
      </c>
      <c r="D531" s="309" t="inlineStr"/>
      <c r="E531" s="309" t="inlineStr"/>
      <c r="F531" s="309" t="inlineStr"/>
      <c r="G531" s="309" t="inlineStr"/>
      <c r="H531" s="309" t="inlineStr"/>
    </row>
    <row r="532">
      <c r="A532" s="621" t="n">
        <v>530</v>
      </c>
      <c r="B532" s="309" t="n">
        <v>262</v>
      </c>
      <c r="C532" s="309" t="n">
        <v>262</v>
      </c>
      <c r="D532" s="309" t="inlineStr"/>
      <c r="E532" s="309" t="inlineStr"/>
      <c r="F532" s="309" t="inlineStr"/>
      <c r="G532" s="309" t="inlineStr"/>
      <c r="H532" s="309" t="inlineStr"/>
    </row>
    <row r="533">
      <c r="A533" s="621" t="n">
        <v>531</v>
      </c>
      <c r="B533" s="309" t="n">
        <v>281.625</v>
      </c>
      <c r="C533" s="309" t="n">
        <v>281.625</v>
      </c>
      <c r="D533" s="309" t="inlineStr"/>
      <c r="E533" s="309" t="inlineStr"/>
      <c r="F533" s="309" t="inlineStr"/>
      <c r="G533" s="309" t="inlineStr"/>
      <c r="H533" s="309" t="inlineStr"/>
    </row>
    <row r="534">
      <c r="A534" s="621" t="n">
        <v>532</v>
      </c>
      <c r="B534" s="309" t="n">
        <v>484.15625</v>
      </c>
      <c r="C534" s="309" t="n">
        <v>484.15625</v>
      </c>
      <c r="D534" s="309" t="inlineStr"/>
      <c r="E534" s="309" t="inlineStr"/>
      <c r="F534" s="309" t="inlineStr"/>
      <c r="G534" s="309" t="inlineStr"/>
      <c r="H534" s="309" t="inlineStr"/>
    </row>
    <row r="535">
      <c r="A535" s="621" t="n">
        <v>533</v>
      </c>
      <c r="B535" s="309" t="n">
        <v>465.466666666667</v>
      </c>
      <c r="C535" s="309" t="n">
        <v>465.466666666667</v>
      </c>
      <c r="D535" s="309" t="inlineStr"/>
      <c r="E535" s="309" t="inlineStr"/>
      <c r="F535" s="309" t="inlineStr"/>
      <c r="G535" s="309" t="inlineStr"/>
      <c r="H535" s="309" t="inlineStr"/>
    </row>
    <row r="536">
      <c r="A536" s="621" t="n">
        <v>534</v>
      </c>
      <c r="B536" s="309" t="n">
        <v>462.533333333333</v>
      </c>
      <c r="C536" s="309" t="n">
        <v>462.533333333333</v>
      </c>
      <c r="D536" s="309" t="inlineStr"/>
      <c r="E536" s="309" t="inlineStr"/>
      <c r="F536" s="309" t="inlineStr"/>
      <c r="G536" s="309" t="inlineStr"/>
      <c r="H536" s="309" t="inlineStr"/>
    </row>
    <row r="537">
      <c r="A537" s="621" t="n">
        <v>535</v>
      </c>
      <c r="B537" s="309" t="n">
        <v>464</v>
      </c>
      <c r="C537" s="309" t="n">
        <v>464</v>
      </c>
      <c r="D537" s="309" t="inlineStr"/>
      <c r="E537" s="309" t="inlineStr"/>
      <c r="F537" s="309" t="inlineStr"/>
      <c r="G537" s="309" t="inlineStr"/>
      <c r="H537" s="309" t="inlineStr"/>
    </row>
    <row r="538">
      <c r="A538" s="621" t="n">
        <v>536</v>
      </c>
      <c r="B538" s="309" t="n">
        <v>461.066666666667</v>
      </c>
      <c r="C538" s="309" t="n">
        <v>461.066666666667</v>
      </c>
      <c r="D538" s="309" t="inlineStr"/>
      <c r="E538" s="309" t="inlineStr"/>
      <c r="F538" s="309" t="inlineStr"/>
      <c r="G538" s="309" t="inlineStr"/>
      <c r="H538" s="309" t="inlineStr"/>
    </row>
    <row r="539">
      <c r="A539" s="621" t="n">
        <v>537</v>
      </c>
      <c r="B539" s="309" t="n">
        <v>442</v>
      </c>
      <c r="C539" s="309" t="n">
        <v>442</v>
      </c>
      <c r="D539" s="309" t="inlineStr"/>
      <c r="E539" s="309" t="inlineStr"/>
      <c r="F539" s="309" t="inlineStr"/>
      <c r="G539" s="309" t="inlineStr"/>
      <c r="H539" s="309" t="inlineStr"/>
    </row>
    <row r="540">
      <c r="A540" s="621" t="n">
        <v>538</v>
      </c>
      <c r="B540" s="309" t="n">
        <v>439.230769230769</v>
      </c>
      <c r="C540" s="309" t="n">
        <v>439.230769230769</v>
      </c>
      <c r="D540" s="309" t="inlineStr"/>
      <c r="E540" s="309" t="inlineStr"/>
      <c r="F540" s="309" t="inlineStr"/>
      <c r="G540" s="309" t="inlineStr"/>
      <c r="H540" s="309" t="inlineStr"/>
    </row>
    <row r="541">
      <c r="A541" s="621" t="n">
        <v>539</v>
      </c>
      <c r="B541" s="309" t="n">
        <v>440.269230769231</v>
      </c>
      <c r="C541" s="309" t="n">
        <v>440.269230769231</v>
      </c>
      <c r="D541" s="309" t="inlineStr"/>
      <c r="E541" s="309" t="inlineStr"/>
      <c r="F541" s="309" t="inlineStr"/>
      <c r="G541" s="309" t="inlineStr"/>
      <c r="H541" s="309" t="inlineStr"/>
    </row>
    <row r="542">
      <c r="A542" s="621" t="n">
        <v>540</v>
      </c>
      <c r="B542" s="309" t="n">
        <v>425.125</v>
      </c>
      <c r="C542" s="309" t="n">
        <v>425.125</v>
      </c>
      <c r="D542" s="309" t="inlineStr"/>
      <c r="E542" s="309" t="inlineStr"/>
      <c r="F542" s="309" t="inlineStr"/>
      <c r="G542" s="309" t="inlineStr"/>
      <c r="H542" s="309" t="inlineStr"/>
    </row>
    <row r="543">
      <c r="A543" s="621" t="n">
        <v>541</v>
      </c>
      <c r="B543" s="309" t="n">
        <v>404.5</v>
      </c>
      <c r="C543" s="309" t="n">
        <v>404.5</v>
      </c>
      <c r="D543" s="309" t="inlineStr"/>
      <c r="E543" s="309" t="inlineStr"/>
      <c r="F543" s="309" t="inlineStr"/>
      <c r="G543" s="309" t="inlineStr"/>
      <c r="H543" s="309" t="inlineStr"/>
    </row>
    <row r="544">
      <c r="A544" s="621" t="n">
        <v>542</v>
      </c>
      <c r="B544" s="309" t="n">
        <v>402.045454545455</v>
      </c>
      <c r="C544" s="309" t="n">
        <v>402.045454545455</v>
      </c>
      <c r="D544" s="309" t="inlineStr"/>
      <c r="E544" s="309" t="inlineStr"/>
      <c r="F544" s="309" t="inlineStr"/>
      <c r="G544" s="309" t="inlineStr"/>
      <c r="H544" s="309" t="inlineStr"/>
    </row>
    <row r="545">
      <c r="A545" s="621" t="n">
        <v>543</v>
      </c>
      <c r="B545" s="309" t="n">
        <v>403.5</v>
      </c>
      <c r="C545" s="309" t="n">
        <v>403.5</v>
      </c>
      <c r="D545" s="309" t="inlineStr"/>
      <c r="E545" s="309" t="inlineStr"/>
      <c r="F545" s="309" t="inlineStr"/>
      <c r="G545" s="309" t="inlineStr"/>
      <c r="H545" s="309" t="inlineStr"/>
    </row>
    <row r="546">
      <c r="A546" s="621" t="n">
        <v>544</v>
      </c>
      <c r="B546" s="309" t="n">
        <v>476.6</v>
      </c>
      <c r="C546" s="309" t="n">
        <v>476.6</v>
      </c>
      <c r="D546" s="309" t="inlineStr"/>
      <c r="E546" s="309" t="inlineStr"/>
      <c r="F546" s="309" t="inlineStr"/>
      <c r="G546" s="309" t="inlineStr"/>
      <c r="H546" s="309" t="inlineStr"/>
    </row>
    <row r="547">
      <c r="A547" s="621" t="n">
        <v>545</v>
      </c>
      <c r="B547" s="309" t="n">
        <v>462.166666666667</v>
      </c>
      <c r="C547" s="309" t="n">
        <v>462.166666666667</v>
      </c>
      <c r="D547" s="309" t="inlineStr"/>
      <c r="E547" s="309" t="inlineStr"/>
      <c r="F547" s="309" t="inlineStr"/>
      <c r="G547" s="309" t="inlineStr"/>
      <c r="H547" s="309" t="inlineStr"/>
    </row>
    <row r="548">
      <c r="A548" s="621" t="n">
        <v>546</v>
      </c>
      <c r="B548" s="309" t="n">
        <v>461.433333333333</v>
      </c>
      <c r="C548" s="309" t="n">
        <v>461.433333333333</v>
      </c>
      <c r="D548" s="309" t="inlineStr"/>
      <c r="E548" s="309" t="inlineStr"/>
      <c r="F548" s="309" t="inlineStr"/>
      <c r="G548" s="309" t="inlineStr"/>
      <c r="H548" s="309" t="inlineStr"/>
    </row>
    <row r="549">
      <c r="A549" s="621" t="n">
        <v>547</v>
      </c>
      <c r="B549" s="309" t="n">
        <v>462.9</v>
      </c>
      <c r="C549" s="309" t="n">
        <v>462.9</v>
      </c>
      <c r="D549" s="309" t="inlineStr"/>
      <c r="E549" s="309" t="inlineStr"/>
      <c r="F549" s="309" t="inlineStr"/>
      <c r="G549" s="309" t="inlineStr"/>
      <c r="H549" s="309" t="inlineStr"/>
    </row>
    <row r="550">
      <c r="A550" s="621" t="n">
        <v>548</v>
      </c>
      <c r="B550" s="309" t="n">
        <v>449.607142857143</v>
      </c>
      <c r="C550" s="309" t="n">
        <v>449.607142857143</v>
      </c>
      <c r="D550" s="309" t="inlineStr"/>
      <c r="E550" s="309" t="inlineStr"/>
      <c r="F550" s="309" t="inlineStr"/>
      <c r="G550" s="309" t="inlineStr"/>
      <c r="H550" s="309" t="inlineStr"/>
    </row>
    <row r="551">
      <c r="A551" s="621" t="n">
        <v>549</v>
      </c>
      <c r="B551" s="309" t="n">
        <v>436.230769230769</v>
      </c>
      <c r="C551" s="309" t="n">
        <v>436.230769230769</v>
      </c>
      <c r="D551" s="309" t="inlineStr"/>
      <c r="E551" s="309" t="inlineStr"/>
      <c r="F551" s="309" t="inlineStr"/>
      <c r="G551" s="309" t="inlineStr"/>
      <c r="H551" s="309" t="inlineStr"/>
    </row>
    <row r="552">
      <c r="A552" s="621" t="n">
        <v>550</v>
      </c>
      <c r="B552" s="309" t="n">
        <v>435.076923076923</v>
      </c>
      <c r="C552" s="309" t="n">
        <v>435.076923076923</v>
      </c>
      <c r="D552" s="309" t="inlineStr"/>
      <c r="E552" s="309" t="inlineStr"/>
      <c r="F552" s="309" t="inlineStr"/>
      <c r="G552" s="309" t="inlineStr"/>
      <c r="H552" s="309" t="inlineStr"/>
    </row>
    <row r="553">
      <c r="A553" s="621" t="n">
        <v>551</v>
      </c>
      <c r="B553" s="309" t="n">
        <v>437.5</v>
      </c>
      <c r="C553" s="309" t="n">
        <v>437.5</v>
      </c>
      <c r="D553" s="309" t="inlineStr"/>
      <c r="E553" s="309" t="inlineStr"/>
      <c r="F553" s="309" t="inlineStr"/>
      <c r="G553" s="309" t="inlineStr"/>
      <c r="H553" s="309" t="inlineStr"/>
    </row>
    <row r="554">
      <c r="A554" s="621" t="n">
        <v>552</v>
      </c>
      <c r="B554" s="309" t="n">
        <v>412.5</v>
      </c>
      <c r="C554" s="309" t="n">
        <v>412.5</v>
      </c>
      <c r="D554" s="309" t="inlineStr"/>
      <c r="E554" s="309" t="inlineStr"/>
      <c r="F554" s="309" t="inlineStr"/>
      <c r="G554" s="309" t="inlineStr"/>
      <c r="H554" s="309" t="inlineStr"/>
    </row>
    <row r="555">
      <c r="A555" s="621" t="n">
        <v>553</v>
      </c>
      <c r="B555" s="309" t="n">
        <v>397.545454545455</v>
      </c>
      <c r="C555" s="309" t="n">
        <v>397.545454545455</v>
      </c>
      <c r="D555" s="309" t="inlineStr"/>
      <c r="E555" s="309" t="inlineStr"/>
      <c r="F555" s="309" t="inlineStr"/>
      <c r="G555" s="309" t="inlineStr"/>
      <c r="H555" s="309" t="inlineStr"/>
    </row>
    <row r="556">
      <c r="A556" s="621" t="n">
        <v>554</v>
      </c>
      <c r="B556" s="309" t="n">
        <v>396.318181818182</v>
      </c>
      <c r="C556" s="309" t="n">
        <v>396.318181818182</v>
      </c>
      <c r="D556" s="309" t="inlineStr"/>
      <c r="E556" s="309" t="inlineStr"/>
      <c r="F556" s="309" t="inlineStr"/>
      <c r="G556" s="309" t="inlineStr"/>
      <c r="H556" s="309" t="inlineStr"/>
    </row>
    <row r="557">
      <c r="A557" s="621" t="n">
        <v>555</v>
      </c>
      <c r="B557" s="309" t="n">
        <v>397.954545454545</v>
      </c>
      <c r="C557" s="309" t="n">
        <v>397.954545454545</v>
      </c>
      <c r="D557" s="309" t="inlineStr"/>
      <c r="E557" s="309" t="inlineStr"/>
      <c r="F557" s="309" t="inlineStr"/>
      <c r="G557" s="309" t="inlineStr"/>
      <c r="H557" s="309" t="inlineStr"/>
    </row>
    <row r="558">
      <c r="A558" s="621" t="n">
        <v>556</v>
      </c>
      <c r="B558" s="309" t="n">
        <v>469.4</v>
      </c>
      <c r="C558" s="309" t="n">
        <v>469.4</v>
      </c>
      <c r="D558" s="309" t="inlineStr"/>
      <c r="E558" s="309" t="inlineStr"/>
      <c r="F558" s="309" t="inlineStr"/>
      <c r="G558" s="309" t="inlineStr"/>
      <c r="H558" s="309" t="inlineStr"/>
    </row>
    <row r="559">
      <c r="A559" s="621" t="n">
        <v>557</v>
      </c>
      <c r="B559" s="309" t="n">
        <v>453.785714285714</v>
      </c>
      <c r="C559" s="309" t="n">
        <v>453.785714285714</v>
      </c>
      <c r="D559" s="309" t="inlineStr"/>
      <c r="E559" s="309" t="inlineStr"/>
      <c r="F559" s="309" t="inlineStr"/>
      <c r="G559" s="309" t="inlineStr"/>
      <c r="H559" s="309" t="inlineStr"/>
    </row>
    <row r="560">
      <c r="A560" s="621" t="n">
        <v>558</v>
      </c>
      <c r="B560" s="309" t="n">
        <v>452.392857142857</v>
      </c>
      <c r="C560" s="309" t="n">
        <v>452.392857142857</v>
      </c>
      <c r="D560" s="309" t="inlineStr"/>
      <c r="E560" s="309" t="inlineStr"/>
      <c r="F560" s="309" t="inlineStr"/>
      <c r="G560" s="309" t="inlineStr"/>
      <c r="H560" s="309" t="inlineStr"/>
    </row>
    <row r="561">
      <c r="A561" s="621" t="n">
        <v>559</v>
      </c>
      <c r="B561" s="309" t="n">
        <v>456.571428571429</v>
      </c>
      <c r="C561" s="309" t="n">
        <v>456.571428571429</v>
      </c>
      <c r="D561" s="309" t="inlineStr"/>
      <c r="E561" s="309" t="inlineStr"/>
      <c r="F561" s="309" t="inlineStr"/>
      <c r="G561" s="309" t="inlineStr"/>
      <c r="H561" s="309" t="inlineStr"/>
    </row>
    <row r="562">
      <c r="A562" s="621" t="n">
        <v>560</v>
      </c>
      <c r="B562" s="309" t="n">
        <v>441.653846153846</v>
      </c>
      <c r="C562" s="309" t="n">
        <v>441.653846153846</v>
      </c>
      <c r="D562" s="309" t="inlineStr"/>
      <c r="E562" s="309" t="inlineStr"/>
      <c r="F562" s="309" t="inlineStr"/>
      <c r="G562" s="309" t="inlineStr"/>
      <c r="H562" s="309" t="inlineStr"/>
    </row>
    <row r="563">
      <c r="A563" s="621" t="n">
        <v>561</v>
      </c>
      <c r="B563" s="309" t="n">
        <v>428.153846153846</v>
      </c>
      <c r="C563" s="309" t="n">
        <v>428.153846153846</v>
      </c>
      <c r="D563" s="309" t="inlineStr"/>
      <c r="E563" s="309" t="inlineStr"/>
      <c r="F563" s="309" t="inlineStr"/>
      <c r="G563" s="309" t="inlineStr"/>
      <c r="H563" s="309" t="inlineStr"/>
    </row>
    <row r="564">
      <c r="A564" s="621" t="n">
        <v>562</v>
      </c>
      <c r="B564" s="309" t="n">
        <v>425.583333333333</v>
      </c>
      <c r="C564" s="309" t="n">
        <v>425.583333333333</v>
      </c>
      <c r="D564" s="309" t="inlineStr"/>
      <c r="E564" s="309" t="inlineStr"/>
      <c r="F564" s="309" t="inlineStr"/>
      <c r="G564" s="309" t="inlineStr"/>
      <c r="H564" s="309" t="inlineStr"/>
    </row>
    <row r="565">
      <c r="A565" s="621" t="n">
        <v>563</v>
      </c>
      <c r="B565" s="309" t="n">
        <v>429.692307692308</v>
      </c>
      <c r="C565" s="309" t="n">
        <v>429.692307692308</v>
      </c>
      <c r="D565" s="309" t="inlineStr"/>
      <c r="E565" s="309" t="inlineStr"/>
      <c r="F565" s="309" t="inlineStr"/>
      <c r="G565" s="309" t="inlineStr"/>
      <c r="H565" s="309" t="inlineStr"/>
    </row>
    <row r="566">
      <c r="A566" s="621" t="n">
        <v>564</v>
      </c>
      <c r="B566" s="309" t="n">
        <v>400.818181818182</v>
      </c>
      <c r="C566" s="309" t="n">
        <v>400.818181818182</v>
      </c>
      <c r="D566" s="309" t="inlineStr"/>
      <c r="E566" s="309" t="inlineStr"/>
      <c r="F566" s="309" t="inlineStr"/>
      <c r="G566" s="309" t="inlineStr"/>
      <c r="H566" s="309" t="inlineStr"/>
    </row>
    <row r="567">
      <c r="A567" s="621" t="n">
        <v>565</v>
      </c>
      <c r="B567" s="309" t="n">
        <v>385.454545454545</v>
      </c>
      <c r="C567" s="309" t="n">
        <v>385.454545454545</v>
      </c>
      <c r="D567" s="309" t="inlineStr"/>
      <c r="E567" s="309" t="inlineStr"/>
      <c r="F567" s="309" t="inlineStr"/>
      <c r="G567" s="309" t="inlineStr"/>
      <c r="H567" s="309" t="inlineStr"/>
    </row>
    <row r="568">
      <c r="A568" s="621" t="n">
        <v>566</v>
      </c>
      <c r="B568" s="309" t="n">
        <v>384.15</v>
      </c>
      <c r="C568" s="309" t="n">
        <v>384.15</v>
      </c>
      <c r="D568" s="309" t="inlineStr"/>
      <c r="E568" s="309" t="inlineStr"/>
      <c r="F568" s="309" t="inlineStr"/>
      <c r="G568" s="309" t="inlineStr"/>
      <c r="H568" s="309" t="inlineStr"/>
    </row>
    <row r="569">
      <c r="A569" s="621" t="n">
        <v>567</v>
      </c>
      <c r="B569" s="309" t="n">
        <v>386.818181818182</v>
      </c>
      <c r="C569" s="309" t="n">
        <v>386.818181818182</v>
      </c>
      <c r="D569" s="309" t="inlineStr"/>
      <c r="E569" s="309" t="inlineStr"/>
      <c r="F569" s="309" t="inlineStr"/>
      <c r="G569" s="309" t="inlineStr"/>
      <c r="H569" s="309" t="inlineStr"/>
    </row>
    <row r="570">
      <c r="A570" s="621" t="n">
        <v>568</v>
      </c>
      <c r="B570" s="309" t="n">
        <v>451</v>
      </c>
      <c r="C570" s="309" t="n">
        <v>451</v>
      </c>
      <c r="D570" s="309" t="inlineStr"/>
      <c r="E570" s="309" t="inlineStr"/>
      <c r="F570" s="309" t="inlineStr"/>
      <c r="G570" s="309" t="inlineStr"/>
      <c r="H570" s="309" t="inlineStr"/>
    </row>
    <row r="571">
      <c r="A571" s="621" t="n">
        <v>569</v>
      </c>
      <c r="B571" s="309" t="n">
        <v>442</v>
      </c>
      <c r="C571" s="309" t="n">
        <v>442</v>
      </c>
      <c r="D571" s="309" t="inlineStr"/>
      <c r="E571" s="309" t="inlineStr"/>
      <c r="F571" s="309" t="inlineStr"/>
      <c r="G571" s="309" t="inlineStr"/>
      <c r="H571" s="309" t="inlineStr"/>
    </row>
    <row r="572">
      <c r="A572" s="621" t="n">
        <v>570</v>
      </c>
      <c r="B572" s="309" t="n">
        <v>440.615384615385</v>
      </c>
      <c r="C572" s="309" t="n">
        <v>440.615384615385</v>
      </c>
      <c r="D572" s="309" t="inlineStr"/>
      <c r="E572" s="309" t="inlineStr"/>
      <c r="F572" s="309" t="inlineStr"/>
      <c r="G572" s="309" t="inlineStr"/>
      <c r="H572" s="309" t="inlineStr"/>
    </row>
    <row r="573">
      <c r="A573" s="621" t="n">
        <v>571</v>
      </c>
      <c r="B573" s="309" t="n">
        <v>444.423076923077</v>
      </c>
      <c r="C573" s="309" t="n">
        <v>444.423076923077</v>
      </c>
      <c r="D573" s="309" t="inlineStr"/>
      <c r="E573" s="309" t="inlineStr"/>
      <c r="F573" s="309" t="inlineStr"/>
      <c r="G573" s="309" t="inlineStr"/>
      <c r="H573" s="309" t="inlineStr"/>
    </row>
    <row r="574">
      <c r="A574" s="621" t="n">
        <v>572</v>
      </c>
      <c r="B574" s="309" t="n">
        <v>424.666666666667</v>
      </c>
      <c r="C574" s="309" t="n">
        <v>424.666666666667</v>
      </c>
      <c r="D574" s="309" t="inlineStr"/>
      <c r="E574" s="309" t="inlineStr"/>
      <c r="F574" s="309" t="inlineStr"/>
      <c r="G574" s="309" t="inlineStr"/>
      <c r="H574" s="309" t="inlineStr"/>
    </row>
    <row r="575">
      <c r="A575" s="621" t="n">
        <v>573</v>
      </c>
      <c r="B575" s="309" t="n">
        <v>412</v>
      </c>
      <c r="C575" s="309" t="n">
        <v>412</v>
      </c>
      <c r="D575" s="309" t="inlineStr"/>
      <c r="E575" s="309" t="inlineStr"/>
      <c r="F575" s="309" t="inlineStr"/>
      <c r="G575" s="309" t="inlineStr"/>
      <c r="H575" s="309" t="inlineStr"/>
    </row>
    <row r="576">
      <c r="A576" s="621" t="n">
        <v>574</v>
      </c>
      <c r="B576" s="309" t="n">
        <v>409.5</v>
      </c>
      <c r="C576" s="309" t="n">
        <v>409.5</v>
      </c>
      <c r="D576" s="309" t="inlineStr"/>
      <c r="E576" s="309" t="inlineStr"/>
      <c r="F576" s="309" t="inlineStr"/>
      <c r="G576" s="309" t="inlineStr"/>
      <c r="H576" s="309" t="inlineStr"/>
    </row>
    <row r="577">
      <c r="A577" s="621" t="n">
        <v>575</v>
      </c>
      <c r="B577" s="309" t="n">
        <v>413.5</v>
      </c>
      <c r="C577" s="309" t="n">
        <v>413.5</v>
      </c>
      <c r="D577" s="309" t="inlineStr"/>
      <c r="E577" s="309" t="inlineStr"/>
      <c r="F577" s="309" t="inlineStr"/>
      <c r="G577" s="309" t="inlineStr"/>
      <c r="H577" s="309" t="inlineStr"/>
    </row>
    <row r="578">
      <c r="A578" s="621" t="n">
        <v>576</v>
      </c>
      <c r="B578" s="309" t="n">
        <v>383.7</v>
      </c>
      <c r="C578" s="309" t="n">
        <v>383.7</v>
      </c>
      <c r="D578" s="309" t="inlineStr"/>
      <c r="E578" s="309" t="inlineStr"/>
      <c r="F578" s="309" t="inlineStr"/>
      <c r="G578" s="309" t="inlineStr"/>
      <c r="H578" s="309" t="inlineStr"/>
    </row>
    <row r="579">
      <c r="A579" s="621" t="n">
        <v>577</v>
      </c>
      <c r="B579" s="309" t="n">
        <v>371.5</v>
      </c>
      <c r="C579" s="309" t="n">
        <v>371.5</v>
      </c>
      <c r="D579" s="309" t="inlineStr"/>
      <c r="E579" s="309" t="inlineStr"/>
      <c r="F579" s="309" t="inlineStr"/>
      <c r="G579" s="309" t="inlineStr"/>
      <c r="H579" s="309" t="inlineStr"/>
    </row>
    <row r="580">
      <c r="A580" s="621" t="n">
        <v>578</v>
      </c>
      <c r="B580" s="309" t="n">
        <v>368</v>
      </c>
      <c r="C580" s="309" t="n">
        <v>368</v>
      </c>
      <c r="D580" s="309" t="inlineStr"/>
      <c r="E580" s="309" t="inlineStr"/>
      <c r="F580" s="309" t="inlineStr"/>
      <c r="G580" s="309" t="inlineStr"/>
      <c r="H580" s="309" t="inlineStr"/>
    </row>
    <row r="581">
      <c r="A581" s="621" t="n">
        <v>579</v>
      </c>
      <c r="B581" s="309" t="n">
        <v>371.5</v>
      </c>
      <c r="C581" s="309" t="n">
        <v>371.5</v>
      </c>
      <c r="D581" s="309" t="inlineStr"/>
      <c r="E581" s="309" t="inlineStr"/>
      <c r="F581" s="309" t="inlineStr"/>
      <c r="G581" s="309" t="inlineStr"/>
      <c r="H581" s="309" t="inlineStr"/>
    </row>
    <row r="582">
      <c r="A582" s="621" t="n">
        <v>580</v>
      </c>
      <c r="B582" s="309" t="n">
        <v>471</v>
      </c>
      <c r="C582" s="309" t="n">
        <v>471</v>
      </c>
      <c r="D582" s="309" t="inlineStr"/>
      <c r="E582" s="309" t="inlineStr"/>
      <c r="F582" s="309" t="inlineStr"/>
      <c r="G582" s="309" t="inlineStr"/>
      <c r="H582" s="309" t="inlineStr"/>
    </row>
    <row r="583">
      <c r="A583" s="621" t="n">
        <v>581</v>
      </c>
      <c r="B583" s="309" t="n">
        <v>455.642857142857</v>
      </c>
      <c r="C583" s="309" t="n">
        <v>455.642857142857</v>
      </c>
      <c r="D583" s="309" t="inlineStr"/>
      <c r="E583" s="309" t="inlineStr"/>
      <c r="F583" s="309" t="inlineStr"/>
      <c r="G583" s="309" t="inlineStr"/>
      <c r="H583" s="309" t="inlineStr"/>
    </row>
    <row r="584">
      <c r="A584" s="621" t="n">
        <v>582</v>
      </c>
      <c r="B584" s="309" t="n">
        <v>452.392857142857</v>
      </c>
      <c r="C584" s="309" t="n">
        <v>452.392857142857</v>
      </c>
      <c r="D584" s="309" t="inlineStr"/>
      <c r="E584" s="309" t="inlineStr"/>
      <c r="F584" s="309" t="inlineStr"/>
      <c r="G584" s="309" t="inlineStr"/>
      <c r="H584" s="309" t="inlineStr"/>
    </row>
    <row r="585">
      <c r="A585" s="621" t="n">
        <v>583</v>
      </c>
      <c r="B585" s="309" t="n">
        <v>453.785714285714</v>
      </c>
      <c r="C585" s="309" t="n">
        <v>453.785714285714</v>
      </c>
      <c r="D585" s="309" t="inlineStr"/>
      <c r="E585" s="309" t="inlineStr"/>
      <c r="F585" s="309" t="inlineStr"/>
      <c r="G585" s="309" t="inlineStr"/>
      <c r="H585" s="309" t="inlineStr"/>
    </row>
    <row r="586">
      <c r="A586" s="621" t="n">
        <v>584</v>
      </c>
      <c r="B586" s="309" t="n">
        <v>445.461538461538</v>
      </c>
      <c r="C586" s="309" t="n">
        <v>445.461538461538</v>
      </c>
      <c r="D586" s="309" t="inlineStr"/>
      <c r="E586" s="309" t="inlineStr"/>
      <c r="F586" s="309" t="inlineStr"/>
      <c r="G586" s="309" t="inlineStr"/>
      <c r="H586" s="309" t="inlineStr"/>
    </row>
    <row r="587">
      <c r="A587" s="621" t="n">
        <v>585</v>
      </c>
      <c r="B587" s="309" t="n">
        <v>426.041666666667</v>
      </c>
      <c r="C587" s="309" t="n">
        <v>426.041666666667</v>
      </c>
      <c r="D587" s="309" t="inlineStr"/>
      <c r="E587" s="309" t="inlineStr"/>
      <c r="F587" s="309" t="inlineStr"/>
      <c r="G587" s="309" t="inlineStr"/>
      <c r="H587" s="309" t="inlineStr"/>
    </row>
    <row r="588">
      <c r="A588" s="621" t="n">
        <v>586</v>
      </c>
      <c r="B588" s="309" t="n">
        <v>422.833333333333</v>
      </c>
      <c r="C588" s="309" t="n">
        <v>422.833333333333</v>
      </c>
      <c r="D588" s="309" t="inlineStr"/>
      <c r="E588" s="309" t="inlineStr"/>
      <c r="F588" s="309" t="inlineStr"/>
      <c r="G588" s="309" t="inlineStr"/>
      <c r="H588" s="309" t="inlineStr"/>
    </row>
    <row r="589">
      <c r="A589" s="621" t="n">
        <v>587</v>
      </c>
      <c r="B589" s="309" t="n">
        <v>424.666666666667</v>
      </c>
      <c r="C589" s="309" t="n">
        <v>424.666666666667</v>
      </c>
      <c r="D589" s="309" t="inlineStr"/>
      <c r="E589" s="309" t="inlineStr"/>
      <c r="F589" s="309" t="inlineStr"/>
      <c r="G589" s="309" t="inlineStr"/>
      <c r="H589" s="309" t="inlineStr"/>
    </row>
    <row r="590">
      <c r="A590" s="621" t="n">
        <v>588</v>
      </c>
      <c r="B590" s="309" t="n">
        <v>404.5</v>
      </c>
      <c r="C590" s="309" t="n">
        <v>404.5</v>
      </c>
      <c r="D590" s="309" t="inlineStr"/>
      <c r="E590" s="309" t="inlineStr"/>
      <c r="F590" s="309" t="inlineStr"/>
      <c r="G590" s="309" t="inlineStr"/>
      <c r="H590" s="309" t="inlineStr"/>
    </row>
    <row r="591">
      <c r="A591" s="621" t="n">
        <v>589</v>
      </c>
      <c r="B591" s="309" t="n">
        <v>388.181818181818</v>
      </c>
      <c r="C591" s="309" t="n">
        <v>388.181818181818</v>
      </c>
      <c r="D591" s="309" t="inlineStr"/>
      <c r="E591" s="309" t="inlineStr"/>
      <c r="F591" s="309" t="inlineStr"/>
      <c r="G591" s="309" t="inlineStr"/>
      <c r="H591" s="309" t="inlineStr"/>
    </row>
    <row r="592">
      <c r="A592" s="621" t="n">
        <v>590</v>
      </c>
      <c r="B592" s="309" t="n">
        <v>385.05</v>
      </c>
      <c r="C592" s="309" t="n">
        <v>385.05</v>
      </c>
      <c r="D592" s="309" t="inlineStr"/>
      <c r="E592" s="309" t="inlineStr"/>
      <c r="F592" s="309" t="inlineStr"/>
      <c r="G592" s="309" t="inlineStr"/>
      <c r="H592" s="309" t="inlineStr"/>
    </row>
    <row r="593">
      <c r="A593" s="621" t="n">
        <v>591</v>
      </c>
      <c r="B593" s="309" t="n">
        <v>387.272727272727</v>
      </c>
      <c r="C593" s="309" t="n">
        <v>387.272727272727</v>
      </c>
      <c r="D593" s="309" t="inlineStr"/>
      <c r="E593" s="309" t="inlineStr"/>
      <c r="F593" s="309" t="inlineStr"/>
      <c r="G593" s="309" t="inlineStr"/>
      <c r="H593" s="309" t="inlineStr"/>
    </row>
    <row r="594">
      <c r="A594" s="621" t="n">
        <v>592</v>
      </c>
      <c r="B594" s="309" t="n">
        <v>459.6</v>
      </c>
      <c r="C594" s="309" t="n">
        <v>459.6</v>
      </c>
      <c r="D594" s="309" t="inlineStr"/>
      <c r="E594" s="309" t="inlineStr"/>
      <c r="F594" s="309" t="inlineStr"/>
      <c r="G594" s="309" t="inlineStr"/>
      <c r="H594" s="309" t="inlineStr"/>
    </row>
    <row r="595">
      <c r="A595" s="621" t="n">
        <v>593</v>
      </c>
      <c r="B595" s="309" t="n">
        <v>441.653846153846</v>
      </c>
      <c r="C595" s="309" t="n">
        <v>441.653846153846</v>
      </c>
      <c r="D595" s="309" t="inlineStr"/>
      <c r="E595" s="309" t="inlineStr"/>
      <c r="F595" s="309" t="inlineStr"/>
      <c r="G595" s="309" t="inlineStr"/>
      <c r="H595" s="309" t="inlineStr"/>
    </row>
    <row r="596">
      <c r="A596" s="621" t="n">
        <v>594</v>
      </c>
      <c r="B596" s="309" t="n">
        <v>439.230769230769</v>
      </c>
      <c r="C596" s="309" t="n">
        <v>439.230769230769</v>
      </c>
      <c r="D596" s="309" t="inlineStr"/>
      <c r="E596" s="309" t="inlineStr"/>
      <c r="F596" s="309" t="inlineStr"/>
      <c r="G596" s="309" t="inlineStr"/>
      <c r="H596" s="309" t="inlineStr"/>
    </row>
    <row r="597">
      <c r="A597" s="621" t="n">
        <v>595</v>
      </c>
      <c r="B597" s="309" t="n">
        <v>440.615384615385</v>
      </c>
      <c r="C597" s="309" t="n">
        <v>440.615384615385</v>
      </c>
      <c r="D597" s="309" t="inlineStr"/>
      <c r="E597" s="309" t="inlineStr"/>
      <c r="F597" s="309" t="inlineStr"/>
      <c r="G597" s="309" t="inlineStr"/>
      <c r="H597" s="309" t="inlineStr"/>
    </row>
    <row r="598">
      <c r="A598" s="621" t="n">
        <v>596</v>
      </c>
      <c r="B598" s="309" t="n">
        <v>432</v>
      </c>
      <c r="C598" s="309" t="n">
        <v>432</v>
      </c>
      <c r="D598" s="309" t="inlineStr"/>
      <c r="E598" s="309" t="inlineStr"/>
      <c r="F598" s="309" t="inlineStr"/>
      <c r="G598" s="309" t="inlineStr"/>
      <c r="H598" s="309" t="inlineStr"/>
    </row>
    <row r="599">
      <c r="A599" s="621" t="n">
        <v>597</v>
      </c>
      <c r="B599" s="309" t="n">
        <v>409.5</v>
      </c>
      <c r="C599" s="309" t="n">
        <v>409.5</v>
      </c>
      <c r="D599" s="309" t="inlineStr"/>
      <c r="E599" s="309" t="inlineStr"/>
      <c r="F599" s="309" t="inlineStr"/>
      <c r="G599" s="309" t="inlineStr"/>
      <c r="H599" s="309" t="inlineStr"/>
    </row>
    <row r="600">
      <c r="A600" s="621" t="n">
        <v>598</v>
      </c>
      <c r="B600" s="309" t="n">
        <v>406</v>
      </c>
      <c r="C600" s="309" t="n">
        <v>406</v>
      </c>
      <c r="D600" s="309" t="inlineStr"/>
      <c r="E600" s="309" t="inlineStr"/>
      <c r="F600" s="309" t="inlineStr"/>
      <c r="G600" s="309" t="inlineStr"/>
      <c r="H600" s="309" t="inlineStr"/>
    </row>
    <row r="601">
      <c r="A601" s="621" t="n">
        <v>599</v>
      </c>
      <c r="B601" s="309" t="n">
        <v>408.5</v>
      </c>
      <c r="C601" s="309" t="n">
        <v>408.5</v>
      </c>
      <c r="D601" s="309" t="inlineStr"/>
      <c r="E601" s="309" t="inlineStr"/>
      <c r="F601" s="309" t="inlineStr"/>
      <c r="G601" s="309" t="inlineStr"/>
      <c r="H601" s="309" t="inlineStr"/>
    </row>
    <row r="602">
      <c r="A602" s="621" t="n">
        <v>600</v>
      </c>
      <c r="B602" s="309" t="n">
        <v>392.727272727273</v>
      </c>
      <c r="C602" s="309" t="n">
        <v>392.727272727273</v>
      </c>
      <c r="D602" s="309" t="inlineStr"/>
      <c r="E602" s="309" t="inlineStr"/>
      <c r="F602" s="309" t="inlineStr"/>
      <c r="G602" s="309" t="inlineStr"/>
      <c r="H602" s="309" t="inlineStr"/>
    </row>
    <row r="603">
      <c r="A603" s="621" t="n">
        <v>601</v>
      </c>
      <c r="B603" s="309" t="n">
        <v>375.5</v>
      </c>
      <c r="C603" s="309" t="n">
        <v>375.5</v>
      </c>
      <c r="D603" s="309" t="inlineStr"/>
      <c r="E603" s="309" t="inlineStr"/>
      <c r="F603" s="309" t="inlineStr"/>
      <c r="G603" s="309" t="inlineStr"/>
      <c r="H603" s="309" t="inlineStr"/>
    </row>
    <row r="604">
      <c r="A604" s="621" t="n">
        <v>602</v>
      </c>
      <c r="B604" s="309" t="n">
        <v>371.5</v>
      </c>
      <c r="C604" s="309" t="n">
        <v>371.5</v>
      </c>
      <c r="D604" s="309" t="inlineStr"/>
      <c r="E604" s="309" t="inlineStr"/>
      <c r="F604" s="309" t="inlineStr"/>
      <c r="G604" s="309" t="inlineStr"/>
      <c r="H604" s="309" t="inlineStr"/>
    </row>
    <row r="605">
      <c r="A605" s="621" t="n">
        <v>603</v>
      </c>
      <c r="B605" s="309" t="n">
        <v>375.5</v>
      </c>
      <c r="C605" s="309" t="n">
        <v>375.5</v>
      </c>
      <c r="D605" s="309" t="inlineStr"/>
      <c r="E605" s="309" t="inlineStr"/>
      <c r="F605" s="309" t="inlineStr"/>
      <c r="G605" s="309" t="inlineStr"/>
      <c r="H605" s="309" t="inlineStr"/>
    </row>
    <row r="606">
      <c r="A606" s="621" t="n">
        <v>604</v>
      </c>
      <c r="B606" s="309" t="n">
        <v>441.653846153846</v>
      </c>
      <c r="C606" s="309" t="n">
        <v>441.653846153846</v>
      </c>
      <c r="D606" s="309" t="inlineStr"/>
      <c r="E606" s="309" t="inlineStr"/>
      <c r="F606" s="309" t="inlineStr"/>
      <c r="G606" s="309" t="inlineStr"/>
      <c r="H606" s="309" t="inlineStr"/>
    </row>
    <row r="607">
      <c r="A607" s="621" t="n">
        <v>605</v>
      </c>
      <c r="B607" s="309" t="n">
        <v>428.153846153846</v>
      </c>
      <c r="C607" s="309" t="n">
        <v>428.153846153846</v>
      </c>
      <c r="D607" s="309" t="inlineStr"/>
      <c r="E607" s="309" t="inlineStr"/>
      <c r="F607" s="309" t="inlineStr"/>
      <c r="G607" s="309" t="inlineStr"/>
      <c r="H607" s="309" t="inlineStr"/>
    </row>
    <row r="608">
      <c r="A608" s="621" t="n">
        <v>606</v>
      </c>
      <c r="B608" s="309" t="n">
        <v>424.666666666667</v>
      </c>
      <c r="C608" s="309" t="n">
        <v>424.666666666667</v>
      </c>
      <c r="D608" s="309" t="inlineStr"/>
      <c r="E608" s="309" t="inlineStr"/>
      <c r="F608" s="309" t="inlineStr"/>
      <c r="G608" s="309" t="inlineStr"/>
      <c r="H608" s="309" t="inlineStr"/>
    </row>
    <row r="609">
      <c r="A609" s="621" t="n">
        <v>607</v>
      </c>
      <c r="B609" s="309" t="n">
        <v>427.769230769231</v>
      </c>
      <c r="C609" s="309" t="n">
        <v>427.769230769231</v>
      </c>
      <c r="D609" s="309" t="inlineStr"/>
      <c r="E609" s="309" t="inlineStr"/>
      <c r="F609" s="309" t="inlineStr"/>
      <c r="G609" s="309" t="inlineStr"/>
      <c r="H609" s="309" t="inlineStr"/>
    </row>
    <row r="610">
      <c r="A610" s="621" t="n">
        <v>608</v>
      </c>
      <c r="B610" s="309" t="n">
        <v>412</v>
      </c>
      <c r="C610" s="309" t="n">
        <v>412</v>
      </c>
      <c r="D610" s="309" t="inlineStr"/>
      <c r="E610" s="309" t="inlineStr"/>
      <c r="F610" s="309" t="inlineStr"/>
      <c r="G610" s="309" t="inlineStr"/>
      <c r="H610" s="309" t="inlineStr"/>
    </row>
    <row r="611">
      <c r="A611" s="621" t="n">
        <v>609</v>
      </c>
      <c r="B611" s="309" t="n">
        <v>395.909090909091</v>
      </c>
      <c r="C611" s="309" t="n">
        <v>395.909090909091</v>
      </c>
      <c r="D611" s="309" t="inlineStr"/>
      <c r="E611" s="309" t="inlineStr"/>
      <c r="F611" s="309" t="inlineStr"/>
      <c r="G611" s="309" t="inlineStr"/>
      <c r="H611" s="309" t="inlineStr"/>
    </row>
    <row r="612">
      <c r="A612" s="621" t="n">
        <v>610</v>
      </c>
      <c r="B612" s="309" t="n">
        <v>391.818181818182</v>
      </c>
      <c r="C612" s="309" t="n">
        <v>391.818181818182</v>
      </c>
      <c r="D612" s="309" t="inlineStr"/>
      <c r="E612" s="309" t="inlineStr"/>
      <c r="F612" s="309" t="inlineStr"/>
      <c r="G612" s="309" t="inlineStr"/>
      <c r="H612" s="309" t="inlineStr"/>
    </row>
    <row r="613">
      <c r="A613" s="621" t="n">
        <v>611</v>
      </c>
      <c r="B613" s="309" t="n">
        <v>394.090909090909</v>
      </c>
      <c r="C613" s="309" t="n">
        <v>394.090909090909</v>
      </c>
      <c r="D613" s="309" t="inlineStr"/>
      <c r="E613" s="309" t="inlineStr"/>
      <c r="F613" s="309" t="inlineStr"/>
      <c r="G613" s="309" t="inlineStr"/>
      <c r="H613" s="309" t="inlineStr"/>
    </row>
    <row r="614">
      <c r="A614" s="621" t="n">
        <v>612</v>
      </c>
      <c r="B614" s="309" t="n">
        <v>372.5</v>
      </c>
      <c r="C614" s="309" t="n">
        <v>372.5</v>
      </c>
      <c r="D614" s="309" t="inlineStr"/>
      <c r="E614" s="309" t="inlineStr"/>
      <c r="F614" s="309" t="inlineStr"/>
      <c r="G614" s="309" t="inlineStr"/>
      <c r="H614" s="309" t="inlineStr"/>
    </row>
    <row r="615">
      <c r="A615" s="621" t="n">
        <v>613</v>
      </c>
      <c r="B615" s="309" t="n">
        <v>357.05</v>
      </c>
      <c r="C615" s="309" t="n">
        <v>357.05</v>
      </c>
      <c r="D615" s="309" t="inlineStr"/>
      <c r="E615" s="309" t="inlineStr"/>
      <c r="F615" s="309" t="inlineStr"/>
      <c r="G615" s="309" t="inlineStr"/>
      <c r="H615" s="309" t="inlineStr"/>
    </row>
    <row r="616">
      <c r="A616" s="621" t="n">
        <v>614</v>
      </c>
      <c r="B616" s="309" t="n">
        <v>353.45</v>
      </c>
      <c r="C616" s="309" t="n">
        <v>353.45</v>
      </c>
      <c r="D616" s="309" t="inlineStr"/>
      <c r="E616" s="309" t="inlineStr"/>
      <c r="F616" s="309" t="inlineStr"/>
      <c r="G616" s="309" t="inlineStr"/>
      <c r="H616" s="309" t="inlineStr"/>
    </row>
    <row r="617">
      <c r="A617" s="621" t="n">
        <v>615</v>
      </c>
      <c r="B617" s="309" t="n">
        <v>356.6</v>
      </c>
      <c r="C617" s="309" t="n">
        <v>356.6</v>
      </c>
      <c r="D617" s="309" t="inlineStr"/>
      <c r="E617" s="309" t="inlineStr"/>
      <c r="F617" s="309" t="inlineStr"/>
      <c r="G617" s="309" t="inlineStr"/>
      <c r="H617" s="309" t="inlineStr"/>
    </row>
    <row r="618">
      <c r="A618" s="621" t="n">
        <v>616</v>
      </c>
      <c r="B618" s="309" t="n">
        <v>418.25</v>
      </c>
      <c r="C618" s="309" t="n">
        <v>418.25</v>
      </c>
      <c r="D618" s="309" t="inlineStr"/>
      <c r="E618" s="309" t="inlineStr"/>
      <c r="F618" s="309" t="inlineStr"/>
      <c r="G618" s="309" t="inlineStr"/>
      <c r="H618" s="309" t="inlineStr"/>
    </row>
    <row r="619">
      <c r="A619" s="621" t="n">
        <v>617</v>
      </c>
      <c r="B619" s="309" t="n">
        <v>403.681818181818</v>
      </c>
      <c r="C619" s="309" t="n">
        <v>403.681818181818</v>
      </c>
      <c r="D619" s="309" t="inlineStr"/>
      <c r="E619" s="309" t="inlineStr"/>
      <c r="F619" s="309" t="inlineStr"/>
      <c r="G619" s="309" t="inlineStr"/>
      <c r="H619" s="309" t="inlineStr"/>
    </row>
    <row r="620">
      <c r="A620" s="621" t="n">
        <v>618</v>
      </c>
      <c r="B620" s="309" t="n">
        <v>399.590909090909</v>
      </c>
      <c r="C620" s="309" t="n">
        <v>399.590909090909</v>
      </c>
      <c r="D620" s="309" t="inlineStr"/>
      <c r="E620" s="309" t="inlineStr"/>
      <c r="F620" s="309" t="inlineStr"/>
      <c r="G620" s="309" t="inlineStr"/>
      <c r="H620" s="309" t="inlineStr"/>
    </row>
    <row r="621">
      <c r="A621" s="621" t="n">
        <v>619</v>
      </c>
      <c r="B621" s="309" t="n">
        <v>403.272727272727</v>
      </c>
      <c r="C621" s="309" t="n">
        <v>403.272727272727</v>
      </c>
      <c r="D621" s="309" t="inlineStr"/>
      <c r="E621" s="309" t="inlineStr"/>
      <c r="F621" s="309" t="inlineStr"/>
      <c r="G621" s="309" t="inlineStr"/>
      <c r="H621" s="309" t="inlineStr"/>
    </row>
    <row r="622">
      <c r="A622" s="621" t="n">
        <v>620</v>
      </c>
      <c r="B622" s="309" t="n">
        <v>385.909090909091</v>
      </c>
      <c r="C622" s="309" t="n">
        <v>385.909090909091</v>
      </c>
      <c r="D622" s="309" t="inlineStr"/>
      <c r="E622" s="309" t="inlineStr"/>
      <c r="F622" s="309" t="inlineStr"/>
      <c r="G622" s="309" t="inlineStr"/>
      <c r="H622" s="309" t="inlineStr"/>
    </row>
    <row r="623">
      <c r="A623" s="621" t="n">
        <v>621</v>
      </c>
      <c r="B623" s="309" t="n">
        <v>462.166666666667</v>
      </c>
      <c r="C623" s="309" t="n">
        <v>462.166666666667</v>
      </c>
      <c r="D623" s="309" t="inlineStr"/>
      <c r="E623" s="309" t="inlineStr"/>
      <c r="F623" s="309" t="inlineStr"/>
      <c r="G623" s="309" t="inlineStr"/>
      <c r="H623" s="309" t="inlineStr"/>
    </row>
    <row r="624">
      <c r="A624" s="621" t="n">
        <v>622</v>
      </c>
      <c r="B624" s="309" t="n">
        <v>459.966666666667</v>
      </c>
      <c r="C624" s="309" t="n">
        <v>459.966666666667</v>
      </c>
      <c r="D624" s="309" t="inlineStr"/>
      <c r="E624" s="309" t="inlineStr"/>
      <c r="F624" s="309" t="inlineStr"/>
      <c r="G624" s="309" t="inlineStr"/>
      <c r="H624" s="309" t="inlineStr"/>
    </row>
    <row r="625">
      <c r="A625" s="621" t="n">
        <v>623</v>
      </c>
      <c r="B625" s="309" t="n">
        <v>373.5</v>
      </c>
      <c r="C625" s="309" t="n">
        <v>373.5</v>
      </c>
      <c r="D625" s="309" t="inlineStr"/>
      <c r="E625" s="309" t="inlineStr"/>
      <c r="F625" s="309" t="inlineStr"/>
      <c r="G625" s="309" t="inlineStr"/>
      <c r="H625" s="309" t="inlineStr"/>
    </row>
    <row r="626">
      <c r="A626" s="621" t="n">
        <v>624</v>
      </c>
      <c r="B626" s="309" t="n">
        <v>345</v>
      </c>
      <c r="C626" s="309" t="n">
        <v>345</v>
      </c>
      <c r="D626" s="309" t="inlineStr"/>
      <c r="E626" s="309" t="inlineStr"/>
      <c r="F626" s="309" t="inlineStr"/>
      <c r="G626" s="309" t="inlineStr"/>
      <c r="H626" s="309" t="inlineStr"/>
    </row>
    <row r="627">
      <c r="A627" s="621" t="n">
        <v>625</v>
      </c>
      <c r="B627" s="309" t="n">
        <v>332.888888888889</v>
      </c>
      <c r="C627" s="309" t="n">
        <v>332.888888888889</v>
      </c>
      <c r="D627" s="309" t="inlineStr"/>
      <c r="E627" s="309" t="inlineStr"/>
      <c r="F627" s="309" t="inlineStr"/>
      <c r="G627" s="309" t="inlineStr"/>
      <c r="H627" s="309" t="inlineStr"/>
    </row>
    <row r="628">
      <c r="A628" s="621" t="n">
        <v>626</v>
      </c>
      <c r="B628" s="309" t="n">
        <v>330</v>
      </c>
      <c r="C628" s="309" t="n">
        <v>330</v>
      </c>
      <c r="D628" s="309" t="inlineStr"/>
      <c r="E628" s="309" t="inlineStr"/>
      <c r="F628" s="309" t="inlineStr"/>
      <c r="G628" s="309" t="inlineStr"/>
      <c r="H628" s="309" t="inlineStr"/>
    </row>
    <row r="629">
      <c r="A629" s="621" t="n">
        <v>627</v>
      </c>
      <c r="B629" s="309" t="n">
        <v>332</v>
      </c>
      <c r="C629" s="309" t="n">
        <v>332</v>
      </c>
      <c r="D629" s="309" t="inlineStr"/>
      <c r="E629" s="309" t="inlineStr"/>
      <c r="F629" s="309" t="inlineStr"/>
      <c r="G629" s="309" t="inlineStr"/>
      <c r="H629" s="309" t="inlineStr"/>
    </row>
    <row r="630">
      <c r="A630" s="621" t="n">
        <v>628</v>
      </c>
      <c r="B630" s="309" t="n">
        <v>361.1</v>
      </c>
      <c r="C630" s="309" t="n">
        <v>361.1</v>
      </c>
      <c r="D630" s="309" t="inlineStr"/>
      <c r="E630" s="309" t="inlineStr"/>
      <c r="F630" s="309" t="inlineStr"/>
      <c r="G630" s="309" t="inlineStr"/>
      <c r="H630" s="309" t="inlineStr"/>
    </row>
    <row r="631">
      <c r="A631" s="621" t="n">
        <v>629</v>
      </c>
      <c r="B631" s="309" t="n">
        <v>303.222222222222</v>
      </c>
      <c r="C631" s="309" t="n">
        <v>303.222222222222</v>
      </c>
      <c r="D631" s="309" t="inlineStr"/>
      <c r="E631" s="309" t="inlineStr"/>
      <c r="F631" s="309" t="inlineStr"/>
      <c r="G631" s="309" t="inlineStr"/>
      <c r="H631" s="309" t="inlineStr"/>
    </row>
    <row r="632">
      <c r="A632" s="621" t="n">
        <v>630</v>
      </c>
      <c r="B632" s="309" t="n">
        <v>329</v>
      </c>
      <c r="C632" s="309" t="n">
        <v>329</v>
      </c>
      <c r="D632" s="309" t="inlineStr"/>
      <c r="E632" s="309" t="inlineStr"/>
      <c r="F632" s="309" t="inlineStr"/>
      <c r="G632" s="309" t="inlineStr"/>
      <c r="H632" s="309" t="inlineStr"/>
    </row>
    <row r="633">
      <c r="A633" s="621" t="n">
        <v>631</v>
      </c>
      <c r="B633" s="309" t="n">
        <v>357.5</v>
      </c>
      <c r="C633" s="309" t="n">
        <v>357.5</v>
      </c>
      <c r="D633" s="309" t="inlineStr"/>
      <c r="E633" s="309" t="inlineStr"/>
      <c r="F633" s="309" t="inlineStr"/>
      <c r="G633" s="309" t="inlineStr"/>
      <c r="H633" s="309" t="inlineStr"/>
    </row>
    <row r="634">
      <c r="A634" s="621" t="n">
        <v>632</v>
      </c>
      <c r="B634" s="309" t="n">
        <v>395.909090909091</v>
      </c>
      <c r="C634" s="309" t="n">
        <v>395.909090909091</v>
      </c>
      <c r="D634" s="309" t="inlineStr"/>
      <c r="E634" s="309" t="inlineStr"/>
      <c r="F634" s="309" t="inlineStr"/>
      <c r="G634" s="309" t="inlineStr"/>
      <c r="H634" s="309" t="inlineStr"/>
    </row>
    <row r="635">
      <c r="A635" s="621" t="n">
        <v>633</v>
      </c>
      <c r="B635" s="309" t="n">
        <v>409</v>
      </c>
      <c r="C635" s="309" t="n">
        <v>409</v>
      </c>
      <c r="D635" s="309" t="inlineStr"/>
      <c r="E635" s="309" t="inlineStr"/>
      <c r="F635" s="309" t="inlineStr"/>
      <c r="G635" s="309" t="inlineStr"/>
      <c r="H635" s="309" t="inlineStr"/>
    </row>
    <row r="636">
      <c r="A636" s="621" t="n">
        <v>634</v>
      </c>
      <c r="B636" s="309" t="n">
        <v>402.454545454545</v>
      </c>
      <c r="C636" s="309" t="n">
        <v>402.454545454545</v>
      </c>
      <c r="D636" s="309" t="inlineStr"/>
      <c r="E636" s="309" t="inlineStr"/>
      <c r="F636" s="309" t="inlineStr"/>
      <c r="G636" s="309" t="inlineStr"/>
      <c r="H636" s="309" t="inlineStr"/>
    </row>
    <row r="637">
      <c r="A637" s="621" t="n">
        <v>635</v>
      </c>
      <c r="B637" s="309" t="n">
        <v>403.272727272727</v>
      </c>
      <c r="C637" s="309" t="n">
        <v>403.272727272727</v>
      </c>
      <c r="D637" s="309" t="inlineStr"/>
      <c r="E637" s="309" t="inlineStr"/>
      <c r="F637" s="309" t="inlineStr"/>
      <c r="G637" s="309" t="inlineStr"/>
      <c r="H637" s="309" t="inlineStr"/>
    </row>
    <row r="638">
      <c r="A638" s="621" t="n">
        <v>636</v>
      </c>
      <c r="B638" s="309" t="n">
        <v>400.818181818182</v>
      </c>
      <c r="C638" s="309" t="n">
        <v>400.818181818182</v>
      </c>
      <c r="D638" s="309" t="inlineStr"/>
      <c r="E638" s="309" t="inlineStr"/>
      <c r="F638" s="309" t="inlineStr"/>
      <c r="G638" s="309" t="inlineStr"/>
      <c r="H638" s="309" t="inlineStr"/>
    </row>
    <row r="639">
      <c r="A639" s="621" t="n">
        <v>637</v>
      </c>
      <c r="B639" s="309" t="n">
        <v>386.363636363636</v>
      </c>
      <c r="C639" s="309" t="n">
        <v>386.363636363636</v>
      </c>
      <c r="D639" s="309" t="inlineStr"/>
      <c r="E639" s="309" t="inlineStr"/>
      <c r="F639" s="309" t="inlineStr"/>
      <c r="G639" s="309" t="inlineStr"/>
      <c r="H639" s="309" t="inlineStr"/>
    </row>
    <row r="640">
      <c r="A640" s="621" t="n">
        <v>638</v>
      </c>
      <c r="B640" s="309" t="n">
        <v>408</v>
      </c>
      <c r="C640" s="309" t="n">
        <v>408</v>
      </c>
      <c r="D640" s="309" t="inlineStr"/>
      <c r="E640" s="309" t="inlineStr"/>
      <c r="F640" s="309" t="inlineStr"/>
      <c r="G640" s="309" t="inlineStr"/>
      <c r="H640" s="309" t="inlineStr"/>
    </row>
    <row r="641">
      <c r="A641" s="621" t="n">
        <v>639</v>
      </c>
      <c r="B641" s="309" t="n">
        <v>410</v>
      </c>
      <c r="C641" s="309" t="n">
        <v>410</v>
      </c>
      <c r="D641" s="309" t="inlineStr"/>
      <c r="E641" s="309" t="inlineStr"/>
      <c r="F641" s="309" t="inlineStr"/>
      <c r="G641" s="309" t="inlineStr"/>
      <c r="H641" s="309" t="inlineStr"/>
    </row>
    <row r="642">
      <c r="A642" s="621" t="n">
        <v>640</v>
      </c>
      <c r="B642" s="309" t="n">
        <v>413</v>
      </c>
      <c r="C642" s="309" t="n">
        <v>413</v>
      </c>
      <c r="D642" s="309" t="inlineStr"/>
      <c r="E642" s="309" t="inlineStr"/>
      <c r="F642" s="309" t="inlineStr"/>
      <c r="G642" s="309" t="inlineStr"/>
      <c r="H642" s="309" t="inlineStr"/>
    </row>
    <row r="643">
      <c r="A643" s="621" t="n">
        <v>641</v>
      </c>
      <c r="B643" s="309" t="n">
        <v>332.444444444444</v>
      </c>
      <c r="C643" s="309" t="n">
        <v>332.444444444444</v>
      </c>
      <c r="D643" s="309" t="inlineStr"/>
      <c r="E643" s="309" t="inlineStr"/>
      <c r="F643" s="309" t="inlineStr"/>
      <c r="G643" s="309" t="inlineStr"/>
      <c r="H643" s="309" t="inlineStr"/>
    </row>
    <row r="644">
      <c r="A644" s="621" t="n">
        <v>642</v>
      </c>
      <c r="B644" s="309" t="n">
        <v>323.6474944778565</v>
      </c>
      <c r="C644" s="309" t="n">
        <v>323.6474944778565</v>
      </c>
      <c r="D644" s="309" t="inlineStr"/>
      <c r="E644" s="309" t="inlineStr"/>
      <c r="F644" s="309" t="inlineStr"/>
      <c r="G644" s="309" t="inlineStr"/>
      <c r="H644" s="309" t="inlineStr"/>
    </row>
    <row r="645">
      <c r="A645" s="621" t="n">
        <v>643</v>
      </c>
      <c r="B645" s="309" t="n">
        <v>326</v>
      </c>
      <c r="C645" s="309" t="n">
        <v>326</v>
      </c>
      <c r="D645" s="309" t="inlineStr"/>
      <c r="E645" s="309" t="inlineStr"/>
      <c r="F645" s="309" t="inlineStr"/>
      <c r="G645" s="309" t="inlineStr"/>
      <c r="H645" s="309" t="inlineStr"/>
    </row>
    <row r="646">
      <c r="A646" s="621" t="n">
        <v>644</v>
      </c>
      <c r="B646" s="309" t="n">
        <v>333.333333333333</v>
      </c>
      <c r="C646" s="309" t="n">
        <v>333.333333333333</v>
      </c>
      <c r="D646" s="309" t="inlineStr"/>
      <c r="E646" s="309" t="inlineStr"/>
      <c r="F646" s="309" t="inlineStr"/>
      <c r="G646" s="309" t="inlineStr"/>
      <c r="H646" s="309" t="inlineStr"/>
    </row>
    <row r="647">
      <c r="A647" s="621" t="n">
        <v>645</v>
      </c>
      <c r="B647" s="309" t="n">
        <v>332.444444444444</v>
      </c>
      <c r="C647" s="309" t="n">
        <v>332.444444444444</v>
      </c>
      <c r="D647" s="309" t="inlineStr"/>
      <c r="E647" s="309" t="inlineStr"/>
      <c r="F647" s="309" t="inlineStr"/>
      <c r="G647" s="309" t="inlineStr"/>
      <c r="H647" s="309" t="inlineStr"/>
    </row>
    <row r="648">
      <c r="A648" s="621" t="n">
        <v>646</v>
      </c>
      <c r="B648" s="309" t="n">
        <v>336.888888888889</v>
      </c>
      <c r="C648" s="309" t="n">
        <v>336.888888888889</v>
      </c>
      <c r="D648" s="309" t="inlineStr"/>
      <c r="E648" s="309" t="inlineStr"/>
      <c r="F648" s="309" t="inlineStr"/>
      <c r="G648" s="309" t="inlineStr"/>
      <c r="H648" s="309" t="inlineStr"/>
    </row>
    <row r="649">
      <c r="A649" s="621" t="n">
        <v>647</v>
      </c>
      <c r="B649" s="309" t="n">
        <v>334.222222222222</v>
      </c>
      <c r="C649" s="309" t="n">
        <v>334.222222222222</v>
      </c>
      <c r="D649" s="309" t="inlineStr"/>
      <c r="E649" s="309" t="inlineStr"/>
      <c r="F649" s="309" t="inlineStr"/>
      <c r="G649" s="309" t="inlineStr"/>
      <c r="H649" s="309" t="inlineStr"/>
    </row>
    <row r="650">
      <c r="A650" s="621" t="n">
        <v>648</v>
      </c>
      <c r="B650" s="309" t="n">
        <v>344</v>
      </c>
      <c r="C650" s="309" t="n">
        <v>344</v>
      </c>
      <c r="D650" s="309" t="inlineStr"/>
      <c r="E650" s="309" t="inlineStr"/>
      <c r="F650" s="309" t="inlineStr"/>
      <c r="G650" s="309" t="inlineStr"/>
      <c r="H650" s="309" t="inlineStr"/>
    </row>
    <row r="651">
      <c r="A651" s="621" t="n">
        <v>649</v>
      </c>
      <c r="B651" s="309" t="n">
        <v>336.888888888889</v>
      </c>
      <c r="C651" s="309" t="n">
        <v>336.888888888889</v>
      </c>
      <c r="D651" s="309" t="inlineStr"/>
      <c r="E651" s="309" t="inlineStr"/>
      <c r="F651" s="309" t="inlineStr"/>
      <c r="G651" s="309" t="inlineStr"/>
      <c r="H651" s="309" t="inlineStr"/>
    </row>
    <row r="652">
      <c r="A652" s="621" t="n">
        <v>650</v>
      </c>
      <c r="B652" s="309" t="n">
        <v>385.454545454545</v>
      </c>
      <c r="C652" s="309" t="n">
        <v>385.454545454545</v>
      </c>
      <c r="D652" s="309" t="inlineStr"/>
      <c r="E652" s="309" t="inlineStr"/>
      <c r="F652" s="309" t="inlineStr"/>
      <c r="G652" s="309" t="inlineStr"/>
      <c r="H652" s="309" t="inlineStr"/>
    </row>
    <row r="653">
      <c r="A653" s="621" t="n">
        <v>651</v>
      </c>
      <c r="B653" s="309" t="n">
        <v>382.8</v>
      </c>
      <c r="C653" s="309" t="n">
        <v>382.8</v>
      </c>
      <c r="D653" s="309" t="inlineStr"/>
      <c r="E653" s="309" t="inlineStr"/>
      <c r="F653" s="309" t="inlineStr"/>
      <c r="G653" s="309" t="inlineStr"/>
      <c r="H653" s="309" t="inlineStr"/>
    </row>
    <row r="654">
      <c r="A654" s="621" t="n">
        <v>652</v>
      </c>
      <c r="B654" s="309" t="n">
        <v>384.6</v>
      </c>
      <c r="C654" s="309" t="n">
        <v>384.6</v>
      </c>
      <c r="D654" s="309" t="inlineStr"/>
      <c r="E654" s="309" t="inlineStr"/>
      <c r="F654" s="309" t="inlineStr"/>
      <c r="G654" s="309" t="inlineStr"/>
      <c r="H654" s="309" t="inlineStr"/>
    </row>
    <row r="655">
      <c r="A655" s="621" t="n">
        <v>653</v>
      </c>
      <c r="B655" s="309" t="n">
        <v>386.363636363636</v>
      </c>
      <c r="C655" s="309" t="n">
        <v>386.363636363636</v>
      </c>
      <c r="D655" s="309" t="inlineStr"/>
      <c r="E655" s="309" t="inlineStr"/>
      <c r="F655" s="309" t="inlineStr"/>
      <c r="G655" s="309" t="inlineStr"/>
      <c r="H655" s="309" t="inlineStr"/>
    </row>
    <row r="656">
      <c r="A656" s="621" t="n">
        <v>654</v>
      </c>
      <c r="B656" s="309" t="n">
        <v>384.6</v>
      </c>
      <c r="C656" s="309" t="n">
        <v>384.6</v>
      </c>
      <c r="D656" s="309" t="inlineStr"/>
      <c r="E656" s="309" t="inlineStr"/>
      <c r="F656" s="309" t="inlineStr"/>
      <c r="G656" s="309" t="inlineStr"/>
      <c r="H656" s="309" t="inlineStr"/>
    </row>
    <row r="657">
      <c r="A657" s="621" t="n">
        <v>655</v>
      </c>
      <c r="B657" s="309" t="n">
        <v>389.090909090909</v>
      </c>
      <c r="C657" s="309" t="n">
        <v>389.090909090909</v>
      </c>
      <c r="D657" s="309" t="inlineStr"/>
      <c r="E657" s="309" t="inlineStr"/>
      <c r="F657" s="309" t="inlineStr"/>
      <c r="G657" s="309" t="inlineStr"/>
      <c r="H657" s="309" t="inlineStr"/>
    </row>
    <row r="658">
      <c r="A658" s="621" t="n">
        <v>656</v>
      </c>
      <c r="B658" s="309" t="n">
        <v>395.909090909091</v>
      </c>
      <c r="C658" s="309" t="n">
        <v>395.909090909091</v>
      </c>
      <c r="D658" s="309" t="inlineStr"/>
      <c r="E658" s="309" t="inlineStr"/>
      <c r="F658" s="309" t="inlineStr"/>
      <c r="G658" s="309" t="inlineStr"/>
      <c r="H658" s="309" t="inlineStr"/>
    </row>
    <row r="659">
      <c r="A659" s="621" t="n">
        <v>657</v>
      </c>
      <c r="B659" s="309" t="n">
        <v>384.6</v>
      </c>
      <c r="C659" s="309" t="n">
        <v>384.6</v>
      </c>
      <c r="D659" s="309" t="inlineStr"/>
      <c r="E659" s="309" t="inlineStr"/>
      <c r="F659" s="309" t="inlineStr"/>
      <c r="G659" s="309" t="inlineStr"/>
      <c r="H659" s="309" t="inlineStr"/>
    </row>
    <row r="660">
      <c r="A660" s="621" t="n">
        <v>658</v>
      </c>
      <c r="B660" s="309" t="n">
        <v>313.666666666667</v>
      </c>
      <c r="C660" s="309" t="n">
        <v>313.666666666667</v>
      </c>
      <c r="D660" s="309" t="inlineStr"/>
      <c r="E660" s="309" t="inlineStr"/>
      <c r="F660" s="309" t="inlineStr"/>
      <c r="G660" s="309" t="inlineStr"/>
      <c r="H660" s="309" t="inlineStr"/>
    </row>
    <row r="661">
      <c r="A661" s="621" t="n">
        <v>659</v>
      </c>
      <c r="B661" s="309" t="n">
        <v>307.444444444444</v>
      </c>
      <c r="C661" s="309" t="n">
        <v>307.444444444444</v>
      </c>
      <c r="D661" s="309" t="inlineStr"/>
      <c r="E661" s="309" t="inlineStr"/>
      <c r="F661" s="309" t="inlineStr"/>
      <c r="G661" s="309" t="inlineStr"/>
      <c r="H661" s="309" t="inlineStr"/>
    </row>
    <row r="662">
      <c r="A662" s="621" t="n">
        <v>660</v>
      </c>
      <c r="B662" s="309" t="n">
        <v>301</v>
      </c>
      <c r="C662" s="309" t="n">
        <v>301</v>
      </c>
      <c r="D662" s="309" t="inlineStr"/>
      <c r="E662" s="309" t="inlineStr"/>
      <c r="F662" s="309" t="inlineStr"/>
      <c r="G662" s="309" t="inlineStr"/>
      <c r="H662" s="309" t="inlineStr"/>
    </row>
    <row r="663">
      <c r="A663" s="621" t="n">
        <v>661</v>
      </c>
      <c r="B663" s="309" t="n">
        <v>311.888888888889</v>
      </c>
      <c r="C663" s="309" t="n">
        <v>311.888888888889</v>
      </c>
      <c r="D663" s="309" t="inlineStr"/>
      <c r="E663" s="309" t="inlineStr"/>
      <c r="F663" s="309" t="inlineStr"/>
      <c r="G663" s="309" t="inlineStr"/>
      <c r="H663" s="309" t="inlineStr"/>
    </row>
    <row r="664">
      <c r="A664" s="621" t="n">
        <v>662</v>
      </c>
      <c r="B664" s="309" t="n">
        <v>309.222222222222</v>
      </c>
      <c r="C664" s="309" t="n">
        <v>309.222222222222</v>
      </c>
      <c r="D664" s="309" t="inlineStr"/>
      <c r="E664" s="309" t="inlineStr"/>
      <c r="F664" s="309" t="inlineStr"/>
      <c r="G664" s="309" t="inlineStr"/>
      <c r="H664" s="309" t="inlineStr"/>
    </row>
    <row r="665">
      <c r="A665" s="621" t="n">
        <v>663</v>
      </c>
      <c r="B665" s="309" t="n">
        <v>312.777777777778</v>
      </c>
      <c r="C665" s="309" t="n">
        <v>312.777777777778</v>
      </c>
      <c r="D665" s="309" t="inlineStr"/>
      <c r="E665" s="309" t="inlineStr"/>
      <c r="F665" s="309" t="inlineStr"/>
      <c r="G665" s="309" t="inlineStr"/>
      <c r="H665" s="309" t="inlineStr"/>
    </row>
    <row r="666">
      <c r="A666" s="621" t="n">
        <v>664</v>
      </c>
      <c r="B666" s="309" t="n">
        <v>317.222222222222</v>
      </c>
      <c r="C666" s="309" t="n">
        <v>317.222222222222</v>
      </c>
      <c r="D666" s="309" t="inlineStr"/>
      <c r="E666" s="309" t="inlineStr"/>
      <c r="F666" s="309" t="inlineStr"/>
      <c r="G666" s="309" t="inlineStr"/>
      <c r="H666" s="309" t="inlineStr"/>
    </row>
    <row r="667">
      <c r="A667" s="621" t="n">
        <v>665</v>
      </c>
      <c r="B667" s="309" t="n">
        <v>311.888888888889</v>
      </c>
      <c r="C667" s="309" t="n">
        <v>311.888888888889</v>
      </c>
      <c r="D667" s="309" t="inlineStr"/>
      <c r="E667" s="309" t="inlineStr"/>
      <c r="F667" s="309" t="inlineStr"/>
      <c r="G667" s="309" t="inlineStr"/>
      <c r="H667" s="309" t="inlineStr"/>
    </row>
    <row r="668">
      <c r="A668" s="621" t="n">
        <v>666</v>
      </c>
      <c r="B668" s="309" t="n">
        <v>290.8332453959644</v>
      </c>
      <c r="C668" s="309" t="n">
        <v>290.8332453959644</v>
      </c>
      <c r="D668" s="309" t="inlineStr"/>
      <c r="E668" s="309" t="inlineStr"/>
      <c r="F668" s="309" t="inlineStr"/>
      <c r="G668" s="309" t="inlineStr"/>
      <c r="H668" s="309" t="inlineStr"/>
    </row>
    <row r="669">
      <c r="A669" s="621" t="n">
        <v>667</v>
      </c>
      <c r="B669" s="309" t="n">
        <v>307.8869281037458</v>
      </c>
      <c r="C669" s="309" t="n">
        <v>307.8869281037458</v>
      </c>
      <c r="D669" s="309" t="inlineStr"/>
      <c r="E669" s="309" t="inlineStr"/>
      <c r="F669" s="309" t="inlineStr"/>
      <c r="G669" s="309" t="inlineStr"/>
      <c r="H669" s="309" t="inlineStr"/>
    </row>
    <row r="670">
      <c r="A670" s="621" t="n">
        <v>668</v>
      </c>
      <c r="B670" s="309" t="n">
        <v>305.6461629089023</v>
      </c>
      <c r="C670" s="309" t="n">
        <v>305.6461629089023</v>
      </c>
      <c r="D670" s="309" t="inlineStr"/>
      <c r="E670" s="309" t="inlineStr"/>
      <c r="F670" s="309" t="inlineStr"/>
      <c r="G670" s="309" t="inlineStr"/>
      <c r="H670" s="309" t="inlineStr"/>
    </row>
    <row r="671">
      <c r="A671" s="621" t="n">
        <v>669</v>
      </c>
      <c r="B671" s="309" t="n">
        <v>426.8312208679008</v>
      </c>
      <c r="C671" s="309" t="n">
        <v>426.8312208679008</v>
      </c>
      <c r="D671" s="309" t="inlineStr"/>
      <c r="E671" s="309" t="inlineStr"/>
      <c r="F671" s="309" t="inlineStr"/>
      <c r="G671" s="309" t="inlineStr"/>
      <c r="H671" s="309" t="inlineStr"/>
    </row>
    <row r="672">
      <c r="A672" s="621" t="n">
        <v>670</v>
      </c>
      <c r="B672" s="309" t="n">
        <v>340</v>
      </c>
      <c r="C672" s="309" t="n">
        <v>340</v>
      </c>
      <c r="D672" s="309" t="inlineStr"/>
      <c r="E672" s="309" t="inlineStr"/>
      <c r="F672" s="309" t="inlineStr"/>
      <c r="G672" s="309" t="inlineStr"/>
      <c r="H672" s="309" t="inlineStr"/>
    </row>
    <row r="673">
      <c r="A673" s="621" t="n">
        <v>671</v>
      </c>
      <c r="B673" s="309" t="n">
        <v>310</v>
      </c>
      <c r="C673" s="309" t="n">
        <v>310</v>
      </c>
      <c r="D673" s="309" t="inlineStr"/>
      <c r="E673" s="309" t="inlineStr"/>
      <c r="F673" s="309" t="inlineStr"/>
      <c r="G673" s="309" t="inlineStr"/>
      <c r="H673" s="309" t="inlineStr"/>
    </row>
    <row r="674">
      <c r="A674" s="621" t="n">
        <v>672</v>
      </c>
      <c r="B674" s="309" t="n">
        <v>272</v>
      </c>
      <c r="C674" s="309" t="n">
        <v>272</v>
      </c>
      <c r="D674" s="309" t="inlineStr"/>
      <c r="E674" s="309" t="inlineStr"/>
      <c r="F674" s="309" t="inlineStr"/>
      <c r="G674" s="309" t="inlineStr"/>
      <c r="H674" s="309" t="inlineStr"/>
    </row>
    <row r="675">
      <c r="A675" s="621" t="n">
        <v>673</v>
      </c>
      <c r="B675" s="309" t="n">
        <v>294.5</v>
      </c>
      <c r="C675" s="309" t="n">
        <v>294.5</v>
      </c>
      <c r="D675" s="309" t="inlineStr"/>
      <c r="E675" s="309" t="inlineStr"/>
      <c r="F675" s="309" t="inlineStr"/>
      <c r="G675" s="309" t="inlineStr"/>
      <c r="H675" s="309" t="inlineStr"/>
    </row>
    <row r="676">
      <c r="A676" s="621" t="n">
        <v>674</v>
      </c>
      <c r="B676" s="309" t="n">
        <v>274.5</v>
      </c>
      <c r="C676" s="309" t="n">
        <v>274.5</v>
      </c>
      <c r="D676" s="309" t="inlineStr"/>
      <c r="E676" s="309" t="inlineStr"/>
      <c r="F676" s="309" t="inlineStr"/>
      <c r="G676" s="309" t="inlineStr"/>
      <c r="H676" s="309" t="inlineStr"/>
    </row>
    <row r="677">
      <c r="A677" s="621" t="n">
        <v>675</v>
      </c>
      <c r="B677" s="309" t="n">
        <v>257</v>
      </c>
      <c r="C677" s="309" t="n">
        <v>257</v>
      </c>
      <c r="D677" s="309" t="inlineStr"/>
      <c r="E677" s="309" t="inlineStr"/>
      <c r="F677" s="309" t="inlineStr"/>
      <c r="G677" s="309" t="inlineStr"/>
      <c r="H677" s="309" t="inlineStr"/>
    </row>
    <row r="678">
      <c r="A678" s="621" t="n">
        <v>676</v>
      </c>
      <c r="B678" s="309" t="n">
        <v>334.5</v>
      </c>
      <c r="C678" s="309" t="n">
        <v>334.5</v>
      </c>
      <c r="D678" s="309" t="inlineStr"/>
      <c r="E678" s="309" t="inlineStr"/>
      <c r="F678" s="309" t="inlineStr"/>
      <c r="G678" s="309" t="inlineStr"/>
      <c r="H678" s="309" t="inlineStr"/>
    </row>
    <row r="679">
      <c r="A679" s="621" t="n">
        <v>677</v>
      </c>
      <c r="B679" s="309" t="n">
        <v>302.5</v>
      </c>
      <c r="C679" s="309" t="n">
        <v>302.5</v>
      </c>
      <c r="D679" s="309" t="inlineStr"/>
      <c r="E679" s="309" t="inlineStr"/>
      <c r="F679" s="309" t="inlineStr"/>
      <c r="G679" s="309" t="inlineStr"/>
      <c r="H679" s="309" t="inlineStr"/>
    </row>
    <row r="680">
      <c r="A680" s="621" t="n">
        <v>678</v>
      </c>
      <c r="B680" s="309" t="n">
        <v>267.5</v>
      </c>
      <c r="C680" s="309" t="n">
        <v>267.5</v>
      </c>
      <c r="D680" s="309" t="inlineStr"/>
      <c r="E680" s="309" t="inlineStr"/>
      <c r="F680" s="309" t="inlineStr"/>
      <c r="G680" s="309" t="inlineStr"/>
      <c r="H680" s="309" t="inlineStr"/>
    </row>
    <row r="681">
      <c r="A681" s="621" t="n">
        <v>679</v>
      </c>
      <c r="B681" s="309" t="n">
        <v>330</v>
      </c>
      <c r="C681" s="309" t="n">
        <v>330</v>
      </c>
      <c r="D681" s="309" t="inlineStr"/>
      <c r="E681" s="309" t="inlineStr"/>
      <c r="F681" s="309" t="inlineStr"/>
      <c r="G681" s="309" t="inlineStr"/>
      <c r="H681" s="309" t="inlineStr"/>
    </row>
    <row r="682">
      <c r="A682" s="621" t="n">
        <v>680</v>
      </c>
      <c r="B682" s="309" t="n">
        <v>292.5</v>
      </c>
      <c r="C682" s="309" t="n">
        <v>292.5</v>
      </c>
      <c r="D682" s="309" t="inlineStr"/>
      <c r="E682" s="309" t="inlineStr"/>
      <c r="F682" s="309" t="inlineStr"/>
      <c r="G682" s="309" t="inlineStr"/>
      <c r="H682" s="309" t="inlineStr"/>
    </row>
    <row r="683">
      <c r="A683" s="621" t="n">
        <v>681</v>
      </c>
      <c r="B683" s="309" t="n">
        <v>262.5</v>
      </c>
      <c r="C683" s="309" t="n">
        <v>262.5</v>
      </c>
      <c r="D683" s="309" t="inlineStr"/>
      <c r="E683" s="309" t="inlineStr"/>
      <c r="F683" s="309" t="inlineStr"/>
      <c r="G683" s="309" t="inlineStr"/>
      <c r="H683" s="309" t="inlineStr"/>
    </row>
    <row r="684">
      <c r="A684" s="621" t="n">
        <v>682</v>
      </c>
      <c r="B684" s="309" t="n">
        <v>312.8744406817579</v>
      </c>
      <c r="C684" s="309" t="n">
        <v>312.8744406817579</v>
      </c>
      <c r="D684" s="309" t="inlineStr"/>
      <c r="E684" s="309" t="inlineStr"/>
      <c r="F684" s="309" t="inlineStr"/>
      <c r="G684" s="309" t="inlineStr"/>
      <c r="H684" s="309" t="inlineStr"/>
    </row>
    <row r="685">
      <c r="A685" s="621" t="n">
        <v>683</v>
      </c>
      <c r="B685" s="309" t="n">
        <v>296.6608217910386</v>
      </c>
      <c r="C685" s="309" t="n">
        <v>296.6608217910386</v>
      </c>
      <c r="D685" s="309" t="inlineStr"/>
      <c r="E685" s="309" t="inlineStr"/>
      <c r="F685" s="309" t="inlineStr"/>
      <c r="G685" s="309" t="inlineStr"/>
      <c r="H685" s="309" t="inlineStr"/>
    </row>
    <row r="686">
      <c r="A686" s="621" t="n">
        <v>684</v>
      </c>
      <c r="B686" s="309" t="n">
        <v>277.2044791221754</v>
      </c>
      <c r="C686" s="309" t="n">
        <v>277.2044791221754</v>
      </c>
      <c r="D686" s="309" t="inlineStr"/>
      <c r="E686" s="309" t="inlineStr"/>
      <c r="F686" s="309" t="inlineStr"/>
      <c r="G686" s="309" t="inlineStr"/>
      <c r="H686" s="309" t="inlineStr"/>
    </row>
    <row r="687">
      <c r="A687" s="621" t="n">
        <v>685</v>
      </c>
      <c r="B687" s="309" t="n">
        <v>257.7481364533122</v>
      </c>
      <c r="C687" s="309" t="n">
        <v>257.7481364533122</v>
      </c>
      <c r="D687" s="309" t="inlineStr"/>
      <c r="E687" s="309" t="inlineStr"/>
      <c r="F687" s="309" t="inlineStr"/>
      <c r="G687" s="309" t="inlineStr"/>
      <c r="H687" s="309" t="inlineStr"/>
    </row>
    <row r="688">
      <c r="A688" s="621" t="n">
        <v>686</v>
      </c>
      <c r="B688" s="309" t="n">
        <v>371.5297284956548</v>
      </c>
      <c r="C688" s="309" t="n">
        <v>371.5297284956548</v>
      </c>
      <c r="D688" s="309" t="inlineStr"/>
      <c r="E688" s="309" t="inlineStr"/>
      <c r="F688" s="309" t="inlineStr"/>
      <c r="G688" s="309" t="inlineStr"/>
      <c r="H688" s="309" t="inlineStr"/>
    </row>
    <row r="689">
      <c r="A689" s="621" t="n">
        <v>687</v>
      </c>
      <c r="B689" s="309" t="n">
        <v>313.2409902056074</v>
      </c>
      <c r="C689" s="309" t="n">
        <v>313.2409902056074</v>
      </c>
      <c r="D689" s="309" t="inlineStr"/>
      <c r="E689" s="309" t="inlineStr"/>
      <c r="F689" s="309" t="inlineStr"/>
      <c r="G689" s="309" t="inlineStr"/>
      <c r="H689" s="309" t="inlineStr"/>
    </row>
    <row r="690">
      <c r="A690" s="621" t="n">
        <v>688</v>
      </c>
      <c r="B690" s="309" t="n">
        <v>254.9522519155598</v>
      </c>
      <c r="C690" s="309" t="n">
        <v>254.9522519155598</v>
      </c>
      <c r="D690" s="309" t="inlineStr"/>
      <c r="E690" s="309" t="inlineStr"/>
      <c r="F690" s="309" t="inlineStr"/>
      <c r="G690" s="309" t="inlineStr"/>
      <c r="H690" s="309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B1" s="621" t="inlineStr">
        <is>
          <t>A5</t>
        </is>
      </c>
      <c r="C1" s="621" t="inlineStr">
        <is>
          <t>A5_imp</t>
        </is>
      </c>
      <c r="D1" s="621" t="inlineStr">
        <is>
          <t>Features to find neighs</t>
        </is>
      </c>
      <c r="E1" s="621" t="inlineStr">
        <is>
          <t>Amount of neighs</t>
        </is>
      </c>
      <c r="F1" s="621" t="inlineStr">
        <is>
          <t>Correlated features</t>
        </is>
      </c>
      <c r="G1" s="621" t="inlineStr">
        <is>
          <t>Correlation coefficients</t>
        </is>
      </c>
      <c r="H1" s="621" t="inlineStr">
        <is>
          <t>Min_max</t>
        </is>
      </c>
    </row>
    <row r="2">
      <c r="A2" s="621" t="n">
        <v>0</v>
      </c>
      <c r="B2" s="309" t="n">
        <v>2.8</v>
      </c>
      <c r="C2" s="309" t="n">
        <v>2.8</v>
      </c>
      <c r="D2" s="309" t="inlineStr"/>
      <c r="E2" s="309" t="inlineStr"/>
      <c r="F2" s="309" t="inlineStr"/>
      <c r="G2" s="309" t="inlineStr"/>
      <c r="H2" s="309" t="inlineStr"/>
    </row>
    <row r="3">
      <c r="A3" s="621" t="n">
        <v>1</v>
      </c>
      <c r="B3" s="309" t="n">
        <v>4.1</v>
      </c>
      <c r="C3" s="309" t="n">
        <v>4.1</v>
      </c>
      <c r="D3" s="309" t="inlineStr"/>
      <c r="E3" s="309" t="inlineStr"/>
      <c r="F3" s="309" t="inlineStr"/>
      <c r="G3" s="309" t="inlineStr"/>
      <c r="H3" s="309" t="inlineStr"/>
    </row>
    <row r="4">
      <c r="A4" s="621" t="n">
        <v>2</v>
      </c>
      <c r="B4" s="309" t="n">
        <v>5.4</v>
      </c>
      <c r="C4" s="309" t="n">
        <v>5.4</v>
      </c>
      <c r="D4" s="309" t="inlineStr"/>
      <c r="E4" s="309" t="inlineStr"/>
      <c r="F4" s="309" t="inlineStr"/>
      <c r="G4" s="309" t="inlineStr"/>
      <c r="H4" s="309" t="inlineStr"/>
    </row>
    <row r="5">
      <c r="A5" s="621" t="n">
        <v>3</v>
      </c>
      <c r="B5" s="309" t="n">
        <v>10</v>
      </c>
      <c r="C5" s="309" t="n">
        <v>10</v>
      </c>
      <c r="D5" s="309" t="inlineStr"/>
      <c r="E5" s="309" t="inlineStr"/>
      <c r="F5" s="309" t="inlineStr"/>
      <c r="G5" s="309" t="inlineStr"/>
      <c r="H5" s="309" t="inlineStr"/>
    </row>
    <row r="6">
      <c r="A6" s="621" t="n">
        <v>4</v>
      </c>
      <c r="B6" s="309" t="n">
        <v>15.4</v>
      </c>
      <c r="C6" s="309" t="n">
        <v>15.4</v>
      </c>
      <c r="D6" s="309" t="inlineStr"/>
      <c r="E6" s="309" t="inlineStr"/>
      <c r="F6" s="309" t="inlineStr"/>
      <c r="G6" s="309" t="inlineStr"/>
      <c r="H6" s="309" t="inlineStr"/>
    </row>
    <row r="7">
      <c r="A7" s="621" t="n">
        <v>5</v>
      </c>
      <c r="B7" s="309" t="n">
        <v>15.7</v>
      </c>
      <c r="C7" s="309" t="n">
        <v>15.7</v>
      </c>
      <c r="D7" s="309" t="inlineStr"/>
      <c r="E7" s="309" t="inlineStr"/>
      <c r="F7" s="309" t="inlineStr"/>
      <c r="G7" s="309" t="inlineStr"/>
      <c r="H7" s="309" t="inlineStr"/>
    </row>
    <row r="8">
      <c r="A8" s="621" t="n">
        <v>6</v>
      </c>
      <c r="B8" s="309" t="n">
        <v>12.3</v>
      </c>
      <c r="C8" s="309" t="n">
        <v>12.3</v>
      </c>
      <c r="D8" s="309" t="inlineStr"/>
      <c r="E8" s="309" t="inlineStr"/>
      <c r="F8" s="309" t="inlineStr"/>
      <c r="G8" s="309" t="inlineStr"/>
      <c r="H8" s="309" t="inlineStr"/>
    </row>
    <row r="9">
      <c r="A9" s="621" t="n">
        <v>7</v>
      </c>
      <c r="B9" s="309" t="n">
        <v>9.699999999999999</v>
      </c>
      <c r="C9" s="309" t="n">
        <v>9.699999999999999</v>
      </c>
      <c r="D9" s="309" t="inlineStr"/>
      <c r="E9" s="309" t="inlineStr"/>
      <c r="F9" s="309" t="inlineStr"/>
      <c r="G9" s="309" t="inlineStr"/>
      <c r="H9" s="309" t="inlineStr"/>
    </row>
    <row r="10">
      <c r="A10" s="621" t="n">
        <v>8</v>
      </c>
      <c r="B10" s="309" t="n">
        <v>13.4</v>
      </c>
      <c r="C10" s="309" t="n">
        <v>13.4</v>
      </c>
      <c r="D10" s="309" t="inlineStr"/>
      <c r="E10" s="309" t="inlineStr"/>
      <c r="F10" s="309" t="inlineStr"/>
      <c r="G10" s="309" t="inlineStr"/>
      <c r="H10" s="309" t="inlineStr"/>
    </row>
    <row r="11">
      <c r="A11" s="621" t="n">
        <v>9</v>
      </c>
      <c r="B11" s="309" t="n">
        <v>7.7</v>
      </c>
      <c r="C11" s="309" t="n">
        <v>7.7</v>
      </c>
      <c r="D11" s="309" t="inlineStr"/>
      <c r="E11" s="309" t="inlineStr"/>
      <c r="F11" s="309" t="inlineStr"/>
      <c r="G11" s="309" t="inlineStr"/>
      <c r="H11" s="309" t="inlineStr"/>
    </row>
    <row r="12">
      <c r="A12" s="621" t="n">
        <v>10</v>
      </c>
      <c r="B12" s="309" t="n">
        <v>5.7</v>
      </c>
      <c r="C12" s="309" t="n">
        <v>5.7</v>
      </c>
      <c r="D12" s="309" t="inlineStr"/>
      <c r="E12" s="309" t="inlineStr"/>
      <c r="F12" s="309" t="inlineStr"/>
      <c r="G12" s="309" t="inlineStr"/>
      <c r="H12" s="309" t="inlineStr"/>
    </row>
    <row r="13">
      <c r="A13" s="621" t="n">
        <v>11</v>
      </c>
      <c r="B13" s="309" t="n">
        <v>4.9</v>
      </c>
      <c r="C13" s="309" t="n">
        <v>4.9</v>
      </c>
      <c r="D13" s="309" t="inlineStr"/>
      <c r="E13" s="309" t="inlineStr"/>
      <c r="F13" s="309" t="inlineStr"/>
      <c r="G13" s="309" t="inlineStr"/>
      <c r="H13" s="309" t="inlineStr"/>
    </row>
    <row r="14">
      <c r="A14" s="621" t="n">
        <v>12</v>
      </c>
      <c r="B14" s="309" t="n">
        <v>4</v>
      </c>
      <c r="C14" s="309" t="n">
        <v>4</v>
      </c>
      <c r="D14" s="309" t="inlineStr"/>
      <c r="E14" s="309" t="inlineStr"/>
      <c r="F14" s="309" t="inlineStr"/>
      <c r="G14" s="309" t="inlineStr"/>
      <c r="H14" s="309" t="inlineStr"/>
    </row>
    <row r="15">
      <c r="A15" s="621" t="n">
        <v>13</v>
      </c>
      <c r="B15" s="309" t="n">
        <v>4</v>
      </c>
      <c r="C15" s="309" t="n">
        <v>4</v>
      </c>
      <c r="D15" s="309" t="inlineStr"/>
      <c r="E15" s="309" t="inlineStr"/>
      <c r="F15" s="309" t="inlineStr"/>
      <c r="G15" s="309" t="inlineStr"/>
      <c r="H15" s="309" t="inlineStr"/>
    </row>
    <row r="16">
      <c r="A16" s="621" t="n">
        <v>14</v>
      </c>
      <c r="B16" s="309" t="n">
        <v>13</v>
      </c>
      <c r="C16" s="309" t="n">
        <v>13</v>
      </c>
      <c r="D16" s="309" t="inlineStr"/>
      <c r="E16" s="309" t="inlineStr"/>
      <c r="F16" s="309" t="inlineStr"/>
      <c r="G16" s="309" t="inlineStr"/>
      <c r="H16" s="309" t="inlineStr"/>
    </row>
    <row r="17">
      <c r="A17" s="621" t="n">
        <v>15</v>
      </c>
      <c r="B17" s="309" t="n">
        <v>8</v>
      </c>
      <c r="C17" s="309" t="n">
        <v>8</v>
      </c>
      <c r="D17" s="309" t="inlineStr"/>
      <c r="E17" s="309" t="inlineStr"/>
      <c r="F17" s="309" t="inlineStr"/>
      <c r="G17" s="309" t="inlineStr"/>
      <c r="H17" s="309" t="inlineStr"/>
    </row>
    <row r="18">
      <c r="A18" s="621" t="n">
        <v>16</v>
      </c>
      <c r="B18" s="309" t="n">
        <v>4.6</v>
      </c>
      <c r="C18" s="309" t="n">
        <v>4.6</v>
      </c>
      <c r="D18" s="309" t="inlineStr"/>
      <c r="E18" s="309" t="inlineStr"/>
      <c r="F18" s="309" t="inlineStr"/>
      <c r="G18" s="309" t="inlineStr"/>
      <c r="H18" s="309" t="inlineStr"/>
    </row>
    <row r="19">
      <c r="A19" s="621" t="n">
        <v>17</v>
      </c>
      <c r="B19" s="309" t="n">
        <v>7.9</v>
      </c>
      <c r="C19" s="309" t="n">
        <v>7.9</v>
      </c>
      <c r="D19" s="309" t="inlineStr"/>
      <c r="E19" s="309" t="inlineStr"/>
      <c r="F19" s="309" t="inlineStr"/>
      <c r="G19" s="309" t="inlineStr"/>
      <c r="H19" s="309" t="inlineStr"/>
    </row>
    <row r="20">
      <c r="A20" s="621" t="n">
        <v>18</v>
      </c>
      <c r="B20" s="309" t="n">
        <v>3</v>
      </c>
      <c r="C20" s="309" t="n">
        <v>3</v>
      </c>
      <c r="D20" s="309" t="inlineStr"/>
      <c r="E20" s="309" t="inlineStr"/>
      <c r="F20" s="309" t="inlineStr"/>
      <c r="G20" s="309" t="inlineStr"/>
      <c r="H20" s="309" t="inlineStr"/>
    </row>
    <row r="21">
      <c r="A21" s="621" t="n">
        <v>19</v>
      </c>
      <c r="B21" s="309" t="n">
        <v>4</v>
      </c>
      <c r="C21" s="309" t="n">
        <v>4</v>
      </c>
      <c r="D21" s="309" t="inlineStr"/>
      <c r="E21" s="309" t="inlineStr"/>
      <c r="F21" s="309" t="inlineStr"/>
      <c r="G21" s="309" t="inlineStr"/>
      <c r="H21" s="309" t="inlineStr"/>
    </row>
    <row r="22">
      <c r="A22" s="621" t="n">
        <v>20</v>
      </c>
      <c r="B22" s="309" t="n">
        <v>5</v>
      </c>
      <c r="C22" s="309" t="n">
        <v>5</v>
      </c>
      <c r="D22" s="309" t="inlineStr"/>
      <c r="E22" s="309" t="inlineStr"/>
      <c r="F22" s="309" t="inlineStr"/>
      <c r="G22" s="309" t="inlineStr"/>
      <c r="H22" s="309" t="inlineStr"/>
    </row>
    <row r="23">
      <c r="A23" s="621" t="n">
        <v>21</v>
      </c>
      <c r="B23" s="309" t="n">
        <v>10</v>
      </c>
      <c r="C23" s="309" t="n">
        <v>10</v>
      </c>
      <c r="D23" s="309" t="inlineStr"/>
      <c r="E23" s="309" t="inlineStr"/>
      <c r="F23" s="309" t="inlineStr"/>
      <c r="G23" s="309" t="inlineStr"/>
      <c r="H23" s="309" t="inlineStr"/>
    </row>
    <row r="24">
      <c r="A24" s="621" t="n">
        <v>22</v>
      </c>
      <c r="B24" s="309" t="n">
        <v>2</v>
      </c>
      <c r="C24" s="309" t="n">
        <v>2</v>
      </c>
      <c r="D24" s="309" t="inlineStr"/>
      <c r="E24" s="309" t="inlineStr"/>
      <c r="F24" s="309" t="inlineStr"/>
      <c r="G24" s="309" t="inlineStr"/>
      <c r="H24" s="309" t="inlineStr"/>
    </row>
    <row r="25">
      <c r="A25" s="621" t="n">
        <v>23</v>
      </c>
      <c r="B25" s="309" t="n">
        <v>1.4</v>
      </c>
      <c r="C25" s="309" t="n">
        <v>1.4</v>
      </c>
      <c r="D25" s="309" t="inlineStr"/>
      <c r="E25" s="309" t="inlineStr"/>
      <c r="F25" s="309" t="inlineStr"/>
      <c r="G25" s="309" t="inlineStr"/>
      <c r="H25" s="309" t="inlineStr"/>
    </row>
    <row r="26">
      <c r="A26" s="621" t="n">
        <v>24</v>
      </c>
      <c r="B26" s="309" t="n">
        <v>3.9</v>
      </c>
      <c r="C26" s="309" t="n">
        <v>3.9</v>
      </c>
      <c r="D26" s="309" t="inlineStr"/>
      <c r="E26" s="309" t="inlineStr"/>
      <c r="F26" s="309" t="inlineStr"/>
      <c r="G26" s="309" t="inlineStr"/>
      <c r="H26" s="309" t="inlineStr"/>
    </row>
    <row r="27">
      <c r="A27" s="621" t="n">
        <v>25</v>
      </c>
      <c r="B27" s="309" t="n">
        <v>2.4</v>
      </c>
      <c r="C27" s="309" t="n">
        <v>2.4</v>
      </c>
      <c r="D27" s="309" t="inlineStr"/>
      <c r="E27" s="309" t="inlineStr"/>
      <c r="F27" s="309" t="inlineStr"/>
      <c r="G27" s="309" t="inlineStr"/>
      <c r="H27" s="309" t="inlineStr"/>
    </row>
    <row r="28">
      <c r="A28" s="621" t="n">
        <v>26</v>
      </c>
      <c r="B28" s="309" t="n">
        <v>4.2</v>
      </c>
      <c r="C28" s="309" t="n">
        <v>4.2</v>
      </c>
      <c r="D28" s="309" t="inlineStr"/>
      <c r="E28" s="309" t="inlineStr"/>
      <c r="F28" s="309" t="inlineStr"/>
      <c r="G28" s="309" t="inlineStr"/>
      <c r="H28" s="309" t="inlineStr"/>
    </row>
    <row r="29">
      <c r="A29" s="621" t="n">
        <v>27</v>
      </c>
      <c r="B29" s="309" t="n">
        <v>6</v>
      </c>
      <c r="C29" s="309" t="n">
        <v>6</v>
      </c>
      <c r="D29" s="309" t="inlineStr"/>
      <c r="E29" s="309" t="inlineStr"/>
      <c r="F29" s="309" t="inlineStr"/>
      <c r="G29" s="309" t="inlineStr"/>
      <c r="H29" s="309" t="inlineStr"/>
    </row>
    <row r="30">
      <c r="A30" s="621" t="n">
        <v>28</v>
      </c>
      <c r="B30" s="309" t="n">
        <v>4.9</v>
      </c>
      <c r="C30" s="309" t="n">
        <v>4.9</v>
      </c>
      <c r="D30" s="309" t="inlineStr"/>
      <c r="E30" s="309" t="inlineStr"/>
      <c r="F30" s="309" t="inlineStr"/>
      <c r="G30" s="309" t="inlineStr"/>
      <c r="H30" s="309" t="inlineStr"/>
    </row>
    <row r="31">
      <c r="A31" s="621" t="n">
        <v>29</v>
      </c>
      <c r="B31" s="309" t="n">
        <v>7.8</v>
      </c>
      <c r="C31" s="309" t="n">
        <v>7.8</v>
      </c>
      <c r="D31" s="309" t="inlineStr"/>
      <c r="E31" s="309" t="inlineStr"/>
      <c r="F31" s="309" t="inlineStr"/>
      <c r="G31" s="309" t="inlineStr"/>
      <c r="H31" s="309" t="inlineStr"/>
    </row>
    <row r="32">
      <c r="A32" s="621" t="n">
        <v>30</v>
      </c>
      <c r="B32" s="309" t="n">
        <v>1.9</v>
      </c>
      <c r="C32" s="309" t="n">
        <v>1.9</v>
      </c>
      <c r="D32" s="309" t="inlineStr"/>
      <c r="E32" s="309" t="inlineStr"/>
      <c r="F32" s="309" t="inlineStr"/>
      <c r="G32" s="309" t="inlineStr"/>
      <c r="H32" s="309" t="inlineStr"/>
    </row>
    <row r="33">
      <c r="A33" s="621" t="n">
        <v>31</v>
      </c>
      <c r="B33" s="309" t="n">
        <v>2.4</v>
      </c>
      <c r="C33" s="309" t="n">
        <v>2.4</v>
      </c>
      <c r="D33" s="309" t="inlineStr"/>
      <c r="E33" s="309" t="inlineStr"/>
      <c r="F33" s="309" t="inlineStr"/>
      <c r="G33" s="309" t="inlineStr"/>
      <c r="H33" s="309" t="inlineStr"/>
    </row>
    <row r="34">
      <c r="A34" s="621" t="n">
        <v>32</v>
      </c>
      <c r="B34" s="309" t="n">
        <v>2.8</v>
      </c>
      <c r="C34" s="309" t="n">
        <v>2.8</v>
      </c>
      <c r="D34" s="309" t="inlineStr"/>
      <c r="E34" s="309" t="inlineStr"/>
      <c r="F34" s="309" t="inlineStr"/>
      <c r="G34" s="309" t="inlineStr"/>
      <c r="H34" s="309" t="inlineStr"/>
    </row>
    <row r="35">
      <c r="A35" s="621" t="n">
        <v>33</v>
      </c>
      <c r="B35" s="309" t="n">
        <v>2.8</v>
      </c>
      <c r="C35" s="309" t="n">
        <v>2.8</v>
      </c>
      <c r="D35" s="309" t="inlineStr"/>
      <c r="E35" s="309" t="inlineStr"/>
      <c r="F35" s="309" t="inlineStr"/>
      <c r="G35" s="309" t="inlineStr"/>
      <c r="H35" s="309" t="inlineStr"/>
    </row>
    <row r="36">
      <c r="A36" s="621" t="n">
        <v>34</v>
      </c>
      <c r="B36" s="309" t="n">
        <v>3.7</v>
      </c>
      <c r="C36" s="309" t="n">
        <v>3.7</v>
      </c>
      <c r="D36" s="309" t="inlineStr"/>
      <c r="E36" s="309" t="inlineStr"/>
      <c r="F36" s="309" t="inlineStr"/>
      <c r="G36" s="309" t="inlineStr"/>
      <c r="H36" s="309" t="inlineStr"/>
    </row>
    <row r="37">
      <c r="A37" s="621" t="n">
        <v>35</v>
      </c>
      <c r="B37" s="309" t="n">
        <v>4.2</v>
      </c>
      <c r="C37" s="309" t="n">
        <v>4.2</v>
      </c>
      <c r="D37" s="309" t="inlineStr"/>
      <c r="E37" s="309" t="inlineStr"/>
      <c r="F37" s="309" t="inlineStr"/>
      <c r="G37" s="309" t="inlineStr"/>
      <c r="H37" s="309" t="inlineStr"/>
    </row>
    <row r="38">
      <c r="A38" s="621" t="n">
        <v>36</v>
      </c>
      <c r="B38" s="309" t="n">
        <v>4.8</v>
      </c>
      <c r="C38" s="309" t="n">
        <v>4.8</v>
      </c>
      <c r="D38" s="309" t="inlineStr"/>
      <c r="E38" s="309" t="inlineStr"/>
      <c r="F38" s="309" t="inlineStr"/>
      <c r="G38" s="309" t="inlineStr"/>
      <c r="H38" s="309" t="inlineStr"/>
    </row>
    <row r="39">
      <c r="A39" s="621" t="n">
        <v>37</v>
      </c>
      <c r="B39" s="309" t="n">
        <v>4.7</v>
      </c>
      <c r="C39" s="309" t="n">
        <v>4.7</v>
      </c>
      <c r="D39" s="309" t="inlineStr"/>
      <c r="E39" s="309" t="inlineStr"/>
      <c r="F39" s="309" t="inlineStr"/>
      <c r="G39" s="309" t="inlineStr"/>
      <c r="H39" s="309" t="inlineStr"/>
    </row>
    <row r="40">
      <c r="A40" s="621" t="n">
        <v>38</v>
      </c>
      <c r="B40" s="309" t="n">
        <v>5.9</v>
      </c>
      <c r="C40" s="309" t="n">
        <v>5.9</v>
      </c>
      <c r="D40" s="309" t="inlineStr"/>
      <c r="E40" s="309" t="inlineStr"/>
      <c r="F40" s="309" t="inlineStr"/>
      <c r="G40" s="309" t="inlineStr"/>
      <c r="H40" s="309" t="inlineStr"/>
    </row>
    <row r="41">
      <c r="A41" s="621" t="n">
        <v>39</v>
      </c>
      <c r="B41" s="309" t="n">
        <v>6.7</v>
      </c>
      <c r="C41" s="309" t="n">
        <v>6.7</v>
      </c>
      <c r="D41" s="309" t="inlineStr"/>
      <c r="E41" s="309" t="inlineStr"/>
      <c r="F41" s="309" t="inlineStr"/>
      <c r="G41" s="309" t="inlineStr"/>
      <c r="H41" s="309" t="inlineStr"/>
    </row>
    <row r="42">
      <c r="A42" s="621" t="n">
        <v>40</v>
      </c>
      <c r="B42" s="309" t="n">
        <v>7.2</v>
      </c>
      <c r="C42" s="309" t="n">
        <v>7.2</v>
      </c>
      <c r="D42" s="309" t="inlineStr"/>
      <c r="E42" s="309" t="inlineStr"/>
      <c r="F42" s="309" t="inlineStr"/>
      <c r="G42" s="309" t="inlineStr"/>
      <c r="H42" s="309" t="inlineStr"/>
    </row>
    <row r="43">
      <c r="A43" s="621" t="n">
        <v>41</v>
      </c>
      <c r="B43" s="309" t="n">
        <v>7.1</v>
      </c>
      <c r="C43" s="309" t="n">
        <v>7.1</v>
      </c>
      <c r="D43" s="309" t="inlineStr"/>
      <c r="E43" s="309" t="inlineStr"/>
      <c r="F43" s="309" t="inlineStr"/>
      <c r="G43" s="309" t="inlineStr"/>
      <c r="H43" s="309" t="inlineStr"/>
    </row>
    <row r="44">
      <c r="A44" s="621" t="n">
        <v>42</v>
      </c>
      <c r="B44" s="309" t="n">
        <v>1.5</v>
      </c>
      <c r="C44" s="309" t="n">
        <v>1.5</v>
      </c>
      <c r="D44" s="309" t="inlineStr"/>
      <c r="E44" s="309" t="inlineStr"/>
      <c r="F44" s="309" t="inlineStr"/>
      <c r="G44" s="309" t="inlineStr"/>
      <c r="H44" s="309" t="inlineStr"/>
    </row>
    <row r="45">
      <c r="A45" s="621" t="n">
        <v>43</v>
      </c>
      <c r="B45" s="309" t="n">
        <v>2.1</v>
      </c>
      <c r="C45" s="309" t="n">
        <v>2.1</v>
      </c>
      <c r="D45" s="309" t="inlineStr"/>
      <c r="E45" s="309" t="inlineStr"/>
      <c r="F45" s="309" t="inlineStr"/>
      <c r="G45" s="309" t="inlineStr"/>
      <c r="H45" s="309" t="inlineStr"/>
    </row>
    <row r="46">
      <c r="A46" s="621" t="n">
        <v>44</v>
      </c>
      <c r="B46" s="309" t="n">
        <v>2.4</v>
      </c>
      <c r="C46" s="309" t="n">
        <v>2.4</v>
      </c>
      <c r="D46" s="309" t="inlineStr"/>
      <c r="E46" s="309" t="inlineStr"/>
      <c r="F46" s="309" t="inlineStr"/>
      <c r="G46" s="309" t="inlineStr"/>
      <c r="H46" s="309" t="inlineStr"/>
    </row>
    <row r="47">
      <c r="A47" s="621" t="n">
        <v>45</v>
      </c>
      <c r="B47" s="309" t="n">
        <v>2.3</v>
      </c>
      <c r="C47" s="309" t="n">
        <v>2.3</v>
      </c>
      <c r="D47" s="309" t="inlineStr"/>
      <c r="E47" s="309" t="inlineStr"/>
      <c r="F47" s="309" t="inlineStr"/>
      <c r="G47" s="309" t="inlineStr"/>
      <c r="H47" s="309" t="inlineStr"/>
    </row>
    <row r="48">
      <c r="A48" s="621" t="n">
        <v>46</v>
      </c>
      <c r="B48" s="309" t="n">
        <v>3.1</v>
      </c>
      <c r="C48" s="309" t="n">
        <v>3.1</v>
      </c>
      <c r="D48" s="309" t="inlineStr"/>
      <c r="E48" s="309" t="inlineStr"/>
      <c r="F48" s="309" t="inlineStr"/>
      <c r="G48" s="309" t="inlineStr"/>
      <c r="H48" s="309" t="inlineStr"/>
    </row>
    <row r="49">
      <c r="A49" s="621" t="n">
        <v>47</v>
      </c>
      <c r="B49" s="309" t="n">
        <v>3.5</v>
      </c>
      <c r="C49" s="309" t="n">
        <v>3.5</v>
      </c>
      <c r="D49" s="309" t="inlineStr"/>
      <c r="E49" s="309" t="inlineStr"/>
      <c r="F49" s="309" t="inlineStr"/>
      <c r="G49" s="309" t="inlineStr"/>
      <c r="H49" s="309" t="inlineStr"/>
    </row>
    <row r="50">
      <c r="A50" s="621" t="n">
        <v>48</v>
      </c>
      <c r="B50" s="309" t="n">
        <v>3.7</v>
      </c>
      <c r="C50" s="309" t="n">
        <v>3.7</v>
      </c>
      <c r="D50" s="309" t="inlineStr"/>
      <c r="E50" s="309" t="inlineStr"/>
      <c r="F50" s="309" t="inlineStr"/>
      <c r="G50" s="309" t="inlineStr"/>
      <c r="H50" s="309" t="inlineStr"/>
    </row>
    <row r="51">
      <c r="A51" s="621" t="n">
        <v>49</v>
      </c>
      <c r="B51" s="309" t="n">
        <v>3.8</v>
      </c>
      <c r="C51" s="309" t="n">
        <v>3.8</v>
      </c>
      <c r="D51" s="309" t="inlineStr"/>
      <c r="E51" s="309" t="inlineStr"/>
      <c r="F51" s="309" t="inlineStr"/>
      <c r="G51" s="309" t="inlineStr"/>
      <c r="H51" s="309" t="inlineStr"/>
    </row>
    <row r="52">
      <c r="A52" s="621" t="n">
        <v>50</v>
      </c>
      <c r="B52" s="309" t="n">
        <v>5.2</v>
      </c>
      <c r="C52" s="309" t="n">
        <v>5.2</v>
      </c>
      <c r="D52" s="309" t="inlineStr"/>
      <c r="E52" s="309" t="inlineStr"/>
      <c r="F52" s="309" t="inlineStr"/>
      <c r="G52" s="309" t="inlineStr"/>
      <c r="H52" s="309" t="inlineStr"/>
    </row>
    <row r="53">
      <c r="A53" s="621" t="n">
        <v>51</v>
      </c>
      <c r="B53" s="309" t="n">
        <v>5.8</v>
      </c>
      <c r="C53" s="309" t="n">
        <v>5.8</v>
      </c>
      <c r="D53" s="309" t="inlineStr"/>
      <c r="E53" s="309" t="inlineStr"/>
      <c r="F53" s="309" t="inlineStr"/>
      <c r="G53" s="309" t="inlineStr"/>
      <c r="H53" s="309" t="inlineStr"/>
    </row>
    <row r="54">
      <c r="A54" s="621" t="n">
        <v>52</v>
      </c>
      <c r="B54" s="309" t="n">
        <v>5.9</v>
      </c>
      <c r="C54" s="309" t="n">
        <v>5.9</v>
      </c>
      <c r="D54" s="309" t="inlineStr"/>
      <c r="E54" s="309" t="inlineStr"/>
      <c r="F54" s="309" t="inlineStr"/>
      <c r="G54" s="309" t="inlineStr"/>
      <c r="H54" s="309" t="inlineStr"/>
    </row>
    <row r="55">
      <c r="A55" s="621" t="n">
        <v>53</v>
      </c>
      <c r="B55" s="309" t="n">
        <v>6</v>
      </c>
      <c r="C55" s="309" t="n">
        <v>6</v>
      </c>
      <c r="D55" s="309" t="inlineStr"/>
      <c r="E55" s="309" t="inlineStr"/>
      <c r="F55" s="309" t="inlineStr"/>
      <c r="G55" s="309" t="inlineStr"/>
      <c r="H55" s="309" t="inlineStr"/>
    </row>
    <row r="56">
      <c r="A56" s="621" t="n">
        <v>54</v>
      </c>
      <c r="B56" s="309" t="n">
        <v>1.7</v>
      </c>
      <c r="C56" s="309" t="n">
        <v>1.7</v>
      </c>
      <c r="D56" s="309" t="inlineStr"/>
      <c r="E56" s="309" t="inlineStr"/>
      <c r="F56" s="309" t="inlineStr"/>
      <c r="G56" s="309" t="inlineStr"/>
      <c r="H56" s="309" t="inlineStr"/>
    </row>
    <row r="57">
      <c r="A57" s="621" t="n">
        <v>55</v>
      </c>
      <c r="B57" s="309" t="n">
        <v>2.2</v>
      </c>
      <c r="C57" s="309" t="n">
        <v>2.2</v>
      </c>
      <c r="D57" s="309" t="inlineStr"/>
      <c r="E57" s="309" t="inlineStr"/>
      <c r="F57" s="309" t="inlineStr"/>
      <c r="G57" s="309" t="inlineStr"/>
      <c r="H57" s="309" t="inlineStr"/>
    </row>
    <row r="58">
      <c r="A58" s="621" t="n">
        <v>56</v>
      </c>
      <c r="B58" s="309" t="n">
        <v>2.6</v>
      </c>
      <c r="C58" s="309" t="n">
        <v>2.6</v>
      </c>
      <c r="D58" s="309" t="inlineStr"/>
      <c r="E58" s="309" t="inlineStr"/>
      <c r="F58" s="309" t="inlineStr"/>
      <c r="G58" s="309" t="inlineStr"/>
      <c r="H58" s="309" t="inlineStr"/>
    </row>
    <row r="59">
      <c r="A59" s="621" t="n">
        <v>57</v>
      </c>
      <c r="B59" s="309" t="n">
        <v>2.6</v>
      </c>
      <c r="C59" s="309" t="n">
        <v>2.6</v>
      </c>
      <c r="D59" s="309" t="inlineStr"/>
      <c r="E59" s="309" t="inlineStr"/>
      <c r="F59" s="309" t="inlineStr"/>
      <c r="G59" s="309" t="inlineStr"/>
      <c r="H59" s="309" t="inlineStr"/>
    </row>
    <row r="60">
      <c r="A60" s="621" t="n">
        <v>58</v>
      </c>
      <c r="B60" s="309" t="n">
        <v>3.5</v>
      </c>
      <c r="C60" s="309" t="n">
        <v>3.5</v>
      </c>
      <c r="D60" s="309" t="inlineStr"/>
      <c r="E60" s="309" t="inlineStr"/>
      <c r="F60" s="309" t="inlineStr"/>
      <c r="G60" s="309" t="inlineStr"/>
      <c r="H60" s="309" t="inlineStr"/>
    </row>
    <row r="61">
      <c r="A61" s="621" t="n">
        <v>59</v>
      </c>
      <c r="B61" s="309" t="n">
        <v>3.9</v>
      </c>
      <c r="C61" s="309" t="n">
        <v>3.9</v>
      </c>
      <c r="D61" s="309" t="inlineStr"/>
      <c r="E61" s="309" t="inlineStr"/>
      <c r="F61" s="309" t="inlineStr"/>
      <c r="G61" s="309" t="inlineStr"/>
      <c r="H61" s="309" t="inlineStr"/>
    </row>
    <row r="62">
      <c r="A62" s="621" t="n">
        <v>60</v>
      </c>
      <c r="B62" s="309" t="n">
        <v>4.3</v>
      </c>
      <c r="C62" s="309" t="n">
        <v>4.3</v>
      </c>
      <c r="D62" s="309" t="inlineStr"/>
      <c r="E62" s="309" t="inlineStr"/>
      <c r="F62" s="309" t="inlineStr"/>
      <c r="G62" s="309" t="inlineStr"/>
      <c r="H62" s="309" t="inlineStr"/>
    </row>
    <row r="63">
      <c r="A63" s="621" t="n">
        <v>61</v>
      </c>
      <c r="B63" s="309" t="n">
        <v>4.4</v>
      </c>
      <c r="C63" s="309" t="n">
        <v>4.4</v>
      </c>
      <c r="D63" s="309" t="inlineStr"/>
      <c r="E63" s="309" t="inlineStr"/>
      <c r="F63" s="309" t="inlineStr"/>
      <c r="G63" s="309" t="inlineStr"/>
      <c r="H63" s="309" t="inlineStr"/>
    </row>
    <row r="64">
      <c r="A64" s="621" t="n">
        <v>62</v>
      </c>
      <c r="B64" s="309" t="n">
        <v>5.5</v>
      </c>
      <c r="C64" s="309" t="n">
        <v>5.5</v>
      </c>
      <c r="D64" s="309" t="inlineStr"/>
      <c r="E64" s="309" t="inlineStr"/>
      <c r="F64" s="309" t="inlineStr"/>
      <c r="G64" s="309" t="inlineStr"/>
      <c r="H64" s="309" t="inlineStr"/>
    </row>
    <row r="65">
      <c r="A65" s="621" t="n">
        <v>63</v>
      </c>
      <c r="B65" s="309" t="n">
        <v>6.5</v>
      </c>
      <c r="C65" s="309" t="n">
        <v>6.5</v>
      </c>
      <c r="D65" s="309" t="inlineStr"/>
      <c r="E65" s="309" t="inlineStr"/>
      <c r="F65" s="309" t="inlineStr"/>
      <c r="G65" s="309" t="inlineStr"/>
      <c r="H65" s="309" t="inlineStr"/>
    </row>
    <row r="66">
      <c r="A66" s="621" t="n">
        <v>64</v>
      </c>
      <c r="B66" s="309" t="n">
        <v>6.9</v>
      </c>
      <c r="C66" s="309" t="n">
        <v>6.9</v>
      </c>
      <c r="D66" s="309" t="inlineStr"/>
      <c r="E66" s="309" t="inlineStr"/>
      <c r="F66" s="309" t="inlineStr"/>
      <c r="G66" s="309" t="inlineStr"/>
      <c r="H66" s="309" t="inlineStr"/>
    </row>
    <row r="67">
      <c r="A67" s="621" t="n">
        <v>65</v>
      </c>
      <c r="B67" s="309" t="n">
        <v>6.6</v>
      </c>
      <c r="C67" s="309" t="n">
        <v>6.6</v>
      </c>
      <c r="D67" s="309" t="inlineStr"/>
      <c r="E67" s="309" t="inlineStr"/>
      <c r="F67" s="309" t="inlineStr"/>
      <c r="G67" s="309" t="inlineStr"/>
      <c r="H67" s="309" t="inlineStr"/>
    </row>
    <row r="68">
      <c r="A68" s="621" t="n">
        <v>66</v>
      </c>
      <c r="B68" s="309" t="n">
        <v>4.969378172842198</v>
      </c>
      <c r="C68" s="309" t="n">
        <v>4.969378172842198</v>
      </c>
      <c r="D68" s="309" t="inlineStr"/>
      <c r="E68" s="309" t="inlineStr"/>
      <c r="F68" s="309" t="inlineStr"/>
      <c r="G68" s="309" t="inlineStr"/>
      <c r="H68" s="309" t="inlineStr"/>
    </row>
    <row r="69">
      <c r="A69" s="621" t="n">
        <v>67</v>
      </c>
      <c r="B69" s="309" t="n">
        <v>4.786874303921492</v>
      </c>
      <c r="C69" s="309" t="n">
        <v>4.786874303921492</v>
      </c>
      <c r="D69" s="309" t="inlineStr"/>
      <c r="E69" s="309" t="inlineStr"/>
      <c r="F69" s="309" t="inlineStr"/>
      <c r="G69" s="309" t="inlineStr"/>
      <c r="H69" s="309" t="inlineStr"/>
    </row>
    <row r="70">
      <c r="A70" s="621" t="n">
        <v>68</v>
      </c>
      <c r="B70" s="309" t="n">
        <v>4.487381708311451</v>
      </c>
      <c r="C70" s="309" t="n">
        <v>4.487381708311451</v>
      </c>
      <c r="D70" s="309" t="inlineStr"/>
      <c r="E70" s="309" t="inlineStr"/>
      <c r="F70" s="309" t="inlineStr"/>
      <c r="G70" s="309" t="inlineStr"/>
      <c r="H70" s="309" t="inlineStr"/>
    </row>
    <row r="71">
      <c r="A71" s="621" t="n">
        <v>69</v>
      </c>
      <c r="B71" s="309" t="n">
        <v>4.746984673445812</v>
      </c>
      <c r="C71" s="309" t="n">
        <v>4.746984673445812</v>
      </c>
      <c r="D71" s="309" t="inlineStr"/>
      <c r="E71" s="309" t="inlineStr"/>
      <c r="F71" s="309" t="inlineStr"/>
      <c r="G71" s="309" t="inlineStr"/>
      <c r="H71" s="309" t="inlineStr"/>
    </row>
    <row r="72">
      <c r="A72" s="621" t="n">
        <v>70</v>
      </c>
      <c r="B72" s="309" t="n">
        <v>4.564667682311677</v>
      </c>
      <c r="C72" s="309" t="n">
        <v>4.564667682311677</v>
      </c>
      <c r="D72" s="309" t="inlineStr"/>
      <c r="E72" s="309" t="inlineStr"/>
      <c r="F72" s="309" t="inlineStr"/>
      <c r="G72" s="309" t="inlineStr"/>
      <c r="H72" s="309" t="inlineStr"/>
    </row>
    <row r="73">
      <c r="A73" s="621" t="n">
        <v>71</v>
      </c>
      <c r="B73" s="309" t="n">
        <v>4.577354837549999</v>
      </c>
      <c r="C73" s="309" t="n">
        <v>4.577354837549999</v>
      </c>
      <c r="D73" s="309" t="inlineStr"/>
      <c r="E73" s="309" t="inlineStr"/>
      <c r="F73" s="309" t="inlineStr"/>
      <c r="G73" s="309" t="inlineStr"/>
      <c r="H73" s="309" t="inlineStr"/>
    </row>
    <row r="74">
      <c r="A74" s="621" t="n">
        <v>72</v>
      </c>
      <c r="B74" s="309" t="n">
        <v>4.40512244718326</v>
      </c>
      <c r="C74" s="309" t="n">
        <v>4.40512244718326</v>
      </c>
      <c r="D74" s="309" t="inlineStr"/>
      <c r="E74" s="309" t="inlineStr"/>
      <c r="F74" s="309" t="inlineStr"/>
      <c r="G74" s="309" t="inlineStr"/>
      <c r="H74" s="309" t="inlineStr"/>
    </row>
    <row r="75">
      <c r="A75" s="621" t="n">
        <v>73</v>
      </c>
      <c r="B75" s="309" t="n">
        <v>11.35363284798629</v>
      </c>
      <c r="C75" s="309" t="n">
        <v>11.35363284798629</v>
      </c>
      <c r="D75" s="309" t="inlineStr"/>
      <c r="E75" s="309" t="inlineStr"/>
      <c r="F75" s="309" t="inlineStr"/>
      <c r="G75" s="309" t="inlineStr"/>
      <c r="H75" s="309" t="inlineStr"/>
    </row>
    <row r="76">
      <c r="A76" s="621" t="n">
        <v>74</v>
      </c>
      <c r="B76" s="309" t="n">
        <v>11.58038092524366</v>
      </c>
      <c r="C76" s="309" t="n">
        <v>11.58038092524366</v>
      </c>
      <c r="D76" s="309" t="inlineStr"/>
      <c r="E76" s="309" t="inlineStr"/>
      <c r="F76" s="309" t="inlineStr"/>
      <c r="G76" s="309" t="inlineStr"/>
      <c r="H76" s="309" t="inlineStr"/>
    </row>
    <row r="77">
      <c r="A77" s="621" t="n">
        <v>75</v>
      </c>
      <c r="B77" s="309" t="n">
        <v>12.07664671792229</v>
      </c>
      <c r="C77" s="309" t="n">
        <v>12.07664671792229</v>
      </c>
      <c r="D77" s="309" t="inlineStr"/>
      <c r="E77" s="309" t="inlineStr"/>
      <c r="F77" s="309" t="inlineStr"/>
      <c r="G77" s="309" t="inlineStr"/>
      <c r="H77" s="309" t="inlineStr"/>
    </row>
    <row r="78">
      <c r="A78" s="621" t="n">
        <v>76</v>
      </c>
      <c r="B78" s="309" t="n">
        <v>12.11156471407304</v>
      </c>
      <c r="C78" s="309" t="n">
        <v>12.11156471407304</v>
      </c>
      <c r="D78" s="309" t="inlineStr"/>
      <c r="E78" s="309" t="inlineStr"/>
      <c r="F78" s="309" t="inlineStr"/>
      <c r="G78" s="309" t="inlineStr"/>
      <c r="H78" s="309" t="inlineStr"/>
    </row>
    <row r="79">
      <c r="A79" s="621" t="n">
        <v>77</v>
      </c>
      <c r="B79" s="309" t="n">
        <v>6.996153743581548</v>
      </c>
      <c r="C79" s="309" t="n">
        <v>6.996153743581548</v>
      </c>
      <c r="D79" s="309" t="inlineStr"/>
      <c r="E79" s="309" t="inlineStr"/>
      <c r="F79" s="309" t="inlineStr"/>
      <c r="G79" s="309" t="inlineStr"/>
      <c r="H79" s="309" t="inlineStr"/>
    </row>
    <row r="80">
      <c r="A80" s="621" t="n">
        <v>78</v>
      </c>
      <c r="B80" s="309" t="n">
        <v>1.89</v>
      </c>
      <c r="C80" s="309" t="n">
        <v>1.89</v>
      </c>
      <c r="D80" s="309" t="inlineStr"/>
      <c r="E80" s="309" t="inlineStr"/>
      <c r="F80" s="309" t="inlineStr"/>
      <c r="G80" s="309" t="inlineStr"/>
      <c r="H80" s="309" t="inlineStr"/>
    </row>
    <row r="81">
      <c r="A81" s="621" t="n">
        <v>79</v>
      </c>
      <c r="B81" s="309" t="n">
        <v>2.32</v>
      </c>
      <c r="C81" s="309" t="n">
        <v>2.32</v>
      </c>
      <c r="D81" s="309" t="inlineStr"/>
      <c r="E81" s="309" t="inlineStr"/>
      <c r="F81" s="309" t="inlineStr"/>
      <c r="G81" s="309" t="inlineStr"/>
      <c r="H81" s="309" t="inlineStr"/>
    </row>
    <row r="82">
      <c r="A82" s="621" t="n">
        <v>80</v>
      </c>
      <c r="B82" s="309" t="n">
        <v>2.35</v>
      </c>
      <c r="C82" s="309" t="n">
        <v>2.35</v>
      </c>
      <c r="D82" s="309" t="inlineStr"/>
      <c r="E82" s="309" t="inlineStr"/>
      <c r="F82" s="309" t="inlineStr"/>
      <c r="G82" s="309" t="inlineStr"/>
      <c r="H82" s="309" t="inlineStr"/>
    </row>
    <row r="83">
      <c r="A83" s="621" t="n">
        <v>81</v>
      </c>
      <c r="B83" s="309" t="n">
        <v>6.9</v>
      </c>
      <c r="C83" s="309" t="n">
        <v>6.9</v>
      </c>
      <c r="D83" s="309" t="inlineStr"/>
      <c r="E83" s="309" t="inlineStr"/>
      <c r="F83" s="309" t="inlineStr"/>
      <c r="G83" s="309" t="inlineStr"/>
      <c r="H83" s="309" t="inlineStr"/>
    </row>
    <row r="84">
      <c r="A84" s="621" t="n">
        <v>82</v>
      </c>
      <c r="B84" s="309" t="n">
        <v>14</v>
      </c>
      <c r="C84" s="309" t="n">
        <v>14</v>
      </c>
      <c r="D84" s="309" t="inlineStr"/>
      <c r="E84" s="309" t="inlineStr"/>
      <c r="F84" s="309" t="inlineStr"/>
      <c r="G84" s="309" t="inlineStr"/>
      <c r="H84" s="309" t="inlineStr"/>
    </row>
    <row r="85">
      <c r="A85" s="621" t="n">
        <v>83</v>
      </c>
      <c r="B85" s="309" t="n">
        <v>12.5</v>
      </c>
      <c r="C85" s="309" t="n">
        <v>12.5</v>
      </c>
      <c r="D85" s="309" t="inlineStr"/>
      <c r="E85" s="309" t="inlineStr"/>
      <c r="F85" s="309" t="inlineStr"/>
      <c r="G85" s="309" t="inlineStr"/>
      <c r="H85" s="309" t="inlineStr"/>
    </row>
    <row r="86">
      <c r="A86" s="621" t="n">
        <v>84</v>
      </c>
      <c r="B86" s="309" t="n">
        <v>6.5</v>
      </c>
      <c r="C86" s="309" t="n">
        <v>6.5</v>
      </c>
      <c r="D86" s="309" t="inlineStr"/>
      <c r="E86" s="309" t="inlineStr"/>
      <c r="F86" s="309" t="inlineStr"/>
      <c r="G86" s="309" t="inlineStr"/>
      <c r="H86" s="309" t="inlineStr"/>
    </row>
    <row r="87">
      <c r="A87" s="621" t="n">
        <v>85</v>
      </c>
      <c r="B87" s="309" t="n">
        <v>7.7</v>
      </c>
      <c r="C87" s="309" t="n">
        <v>7.7</v>
      </c>
      <c r="D87" s="309" t="inlineStr"/>
      <c r="E87" s="309" t="inlineStr"/>
      <c r="F87" s="309" t="inlineStr"/>
      <c r="G87" s="309" t="inlineStr"/>
      <c r="H87" s="309" t="inlineStr"/>
    </row>
    <row r="88">
      <c r="A88" s="621" t="n">
        <v>86</v>
      </c>
      <c r="B88" s="309" t="n">
        <v>6.66</v>
      </c>
      <c r="C88" s="309" t="n">
        <v>6.66</v>
      </c>
      <c r="D88" s="309" t="inlineStr"/>
      <c r="E88" s="309" t="inlineStr"/>
      <c r="F88" s="309" t="inlineStr"/>
      <c r="G88" s="309" t="inlineStr"/>
      <c r="H88" s="309" t="inlineStr"/>
    </row>
    <row r="89">
      <c r="A89" s="621" t="n">
        <v>87</v>
      </c>
      <c r="B89" s="309" t="n">
        <v>6.4</v>
      </c>
      <c r="C89" s="309" t="n">
        <v>6.4</v>
      </c>
      <c r="D89" s="309" t="inlineStr"/>
      <c r="E89" s="309" t="inlineStr"/>
      <c r="F89" s="309" t="inlineStr"/>
      <c r="G89" s="309" t="inlineStr"/>
      <c r="H89" s="309" t="inlineStr"/>
    </row>
    <row r="90">
      <c r="A90" s="621" t="n">
        <v>88</v>
      </c>
      <c r="B90" s="309" t="n">
        <v>7.7</v>
      </c>
      <c r="C90" s="309" t="n">
        <v>7.7</v>
      </c>
      <c r="D90" s="309" t="inlineStr"/>
      <c r="E90" s="309" t="inlineStr"/>
      <c r="F90" s="309" t="inlineStr"/>
      <c r="G90" s="309" t="inlineStr"/>
      <c r="H90" s="309" t="inlineStr"/>
    </row>
    <row r="91">
      <c r="A91" s="621" t="n">
        <v>89</v>
      </c>
      <c r="B91" s="309" t="n">
        <v>7.68</v>
      </c>
      <c r="C91" s="309" t="n">
        <v>7.68</v>
      </c>
      <c r="D91" s="309" t="inlineStr"/>
      <c r="E91" s="309" t="inlineStr"/>
      <c r="F91" s="309" t="inlineStr"/>
      <c r="G91" s="309" t="inlineStr"/>
      <c r="H91" s="309" t="inlineStr"/>
    </row>
    <row r="92">
      <c r="A92" s="621" t="n">
        <v>90</v>
      </c>
      <c r="B92" s="309" t="n">
        <v>6.8</v>
      </c>
      <c r="C92" s="309" t="n">
        <v>6.8</v>
      </c>
      <c r="D92" s="309" t="inlineStr"/>
      <c r="E92" s="309" t="inlineStr"/>
      <c r="F92" s="309" t="inlineStr"/>
      <c r="G92" s="309" t="inlineStr"/>
      <c r="H92" s="309" t="inlineStr"/>
    </row>
    <row r="93">
      <c r="A93" s="621" t="n">
        <v>91</v>
      </c>
      <c r="B93" s="309" t="n">
        <v>6.5</v>
      </c>
      <c r="C93" s="309" t="n">
        <v>6.5</v>
      </c>
      <c r="D93" s="309" t="inlineStr"/>
      <c r="E93" s="309" t="inlineStr"/>
      <c r="F93" s="309" t="inlineStr"/>
      <c r="G93" s="309" t="inlineStr"/>
      <c r="H93" s="309" t="inlineStr"/>
    </row>
    <row r="94">
      <c r="A94" s="621" t="n">
        <v>92</v>
      </c>
      <c r="B94" s="309" t="n">
        <v>5.7</v>
      </c>
      <c r="C94" s="309" t="n">
        <v>5.7</v>
      </c>
      <c r="D94" s="309" t="inlineStr"/>
      <c r="E94" s="309" t="inlineStr"/>
      <c r="F94" s="309" t="inlineStr"/>
      <c r="G94" s="309" t="inlineStr"/>
      <c r="H94" s="309" t="inlineStr"/>
    </row>
    <row r="95">
      <c r="A95" s="621" t="n">
        <v>93</v>
      </c>
      <c r="B95" s="309" t="n">
        <v>6.86</v>
      </c>
      <c r="C95" s="309" t="n">
        <v>6.86</v>
      </c>
      <c r="D95" s="309" t="inlineStr"/>
      <c r="E95" s="309" t="inlineStr"/>
      <c r="F95" s="309" t="inlineStr"/>
      <c r="G95" s="309" t="inlineStr"/>
      <c r="H95" s="309" t="inlineStr"/>
    </row>
    <row r="96">
      <c r="A96" s="621" t="n">
        <v>94</v>
      </c>
      <c r="B96" s="309" t="n">
        <v>6.88</v>
      </c>
      <c r="C96" s="309" t="n">
        <v>6.88</v>
      </c>
      <c r="D96" s="309" t="inlineStr"/>
      <c r="E96" s="309" t="inlineStr"/>
      <c r="F96" s="309" t="inlineStr"/>
      <c r="G96" s="309" t="inlineStr"/>
      <c r="H96" s="309" t="inlineStr"/>
    </row>
    <row r="97">
      <c r="A97" s="621" t="n">
        <v>95</v>
      </c>
      <c r="B97" s="309" t="n">
        <v>5.49</v>
      </c>
      <c r="C97" s="309" t="n">
        <v>5.49</v>
      </c>
      <c r="D97" s="309" t="inlineStr"/>
      <c r="E97" s="309" t="inlineStr"/>
      <c r="F97" s="309" t="inlineStr"/>
      <c r="G97" s="309" t="inlineStr"/>
      <c r="H97" s="309" t="inlineStr"/>
    </row>
    <row r="98">
      <c r="A98" s="621" t="n">
        <v>96</v>
      </c>
      <c r="B98" s="309" t="n">
        <v>6.5</v>
      </c>
      <c r="C98" s="309" t="n">
        <v>6.5</v>
      </c>
      <c r="D98" s="309" t="inlineStr"/>
      <c r="E98" s="309" t="inlineStr"/>
      <c r="F98" s="309" t="inlineStr"/>
      <c r="G98" s="309" t="inlineStr"/>
      <c r="H98" s="309" t="inlineStr"/>
    </row>
    <row r="99">
      <c r="A99" s="621" t="n">
        <v>97</v>
      </c>
      <c r="B99" s="309" t="n">
        <v>6.7</v>
      </c>
      <c r="C99" s="309" t="n">
        <v>6.7</v>
      </c>
      <c r="D99" s="309" t="inlineStr"/>
      <c r="E99" s="309" t="inlineStr"/>
      <c r="F99" s="309" t="inlineStr"/>
      <c r="G99" s="309" t="inlineStr"/>
      <c r="H99" s="309" t="inlineStr"/>
    </row>
    <row r="100">
      <c r="A100" s="621" t="n">
        <v>98</v>
      </c>
      <c r="B100" s="309" t="n">
        <v>10</v>
      </c>
      <c r="C100" s="309" t="n">
        <v>10</v>
      </c>
      <c r="D100" s="309" t="inlineStr"/>
      <c r="E100" s="309" t="inlineStr"/>
      <c r="F100" s="309" t="inlineStr"/>
      <c r="G100" s="309" t="inlineStr"/>
      <c r="H100" s="309" t="inlineStr"/>
    </row>
    <row r="101">
      <c r="A101" s="621" t="n">
        <v>99</v>
      </c>
      <c r="B101" s="309" t="n">
        <v>8.039999999999999</v>
      </c>
      <c r="C101" s="309" t="n">
        <v>8.039999999999999</v>
      </c>
      <c r="D101" s="309" t="inlineStr"/>
      <c r="E101" s="309" t="inlineStr"/>
      <c r="F101" s="309" t="inlineStr"/>
      <c r="G101" s="309" t="inlineStr"/>
      <c r="H101" s="309" t="inlineStr"/>
    </row>
    <row r="102">
      <c r="A102" s="621" t="n">
        <v>100</v>
      </c>
      <c r="B102" s="309" t="n">
        <v>6.86</v>
      </c>
      <c r="C102" s="309" t="n">
        <v>6.86</v>
      </c>
      <c r="D102" s="309" t="inlineStr"/>
      <c r="E102" s="309" t="inlineStr"/>
      <c r="F102" s="309" t="inlineStr"/>
      <c r="G102" s="309" t="inlineStr"/>
      <c r="H102" s="309" t="inlineStr"/>
    </row>
    <row r="103">
      <c r="A103" s="621" t="n">
        <v>101</v>
      </c>
      <c r="B103" s="309" t="n">
        <v>7.45</v>
      </c>
      <c r="C103" s="309" t="n">
        <v>7.45</v>
      </c>
      <c r="D103" s="309" t="inlineStr"/>
      <c r="E103" s="309" t="inlineStr"/>
      <c r="F103" s="309" t="inlineStr"/>
      <c r="G103" s="309" t="inlineStr"/>
      <c r="H103" s="309" t="inlineStr"/>
    </row>
    <row r="104">
      <c r="A104" s="621" t="n">
        <v>102</v>
      </c>
      <c r="B104" s="309" t="n">
        <v>6.86</v>
      </c>
      <c r="C104" s="309" t="n">
        <v>6.86</v>
      </c>
      <c r="D104" s="309" t="inlineStr"/>
      <c r="E104" s="309" t="inlineStr"/>
      <c r="F104" s="309" t="inlineStr"/>
      <c r="G104" s="309" t="inlineStr"/>
      <c r="H104" s="309" t="inlineStr"/>
    </row>
    <row r="105">
      <c r="A105" s="621" t="n">
        <v>103</v>
      </c>
      <c r="B105" s="309" t="n">
        <v>6.47</v>
      </c>
      <c r="C105" s="309" t="n">
        <v>6.47</v>
      </c>
      <c r="D105" s="309" t="inlineStr"/>
      <c r="E105" s="309" t="inlineStr"/>
      <c r="F105" s="309" t="inlineStr"/>
      <c r="G105" s="309" t="inlineStr"/>
      <c r="H105" s="309" t="inlineStr"/>
    </row>
    <row r="106">
      <c r="A106" s="621" t="n">
        <v>104</v>
      </c>
      <c r="B106" s="309" t="n">
        <v>8.43</v>
      </c>
      <c r="C106" s="309" t="n">
        <v>8.43</v>
      </c>
      <c r="D106" s="309" t="inlineStr"/>
      <c r="E106" s="309" t="inlineStr"/>
      <c r="F106" s="309" t="inlineStr"/>
      <c r="G106" s="309" t="inlineStr"/>
      <c r="H106" s="309" t="inlineStr"/>
    </row>
    <row r="107">
      <c r="A107" s="621" t="n">
        <v>105</v>
      </c>
      <c r="B107" s="309" t="n">
        <v>10.32</v>
      </c>
      <c r="C107" s="309" t="n">
        <v>10.32</v>
      </c>
      <c r="D107" s="309" t="inlineStr"/>
      <c r="E107" s="309" t="inlineStr"/>
      <c r="F107" s="309" t="inlineStr"/>
      <c r="G107" s="309" t="inlineStr"/>
      <c r="H107" s="309" t="inlineStr"/>
    </row>
    <row r="108">
      <c r="A108" s="621" t="n">
        <v>106</v>
      </c>
      <c r="B108" s="309" t="n">
        <v>10.3</v>
      </c>
      <c r="C108" s="309" t="n">
        <v>10.3</v>
      </c>
      <c r="D108" s="309" t="inlineStr"/>
      <c r="E108" s="309" t="inlineStr"/>
      <c r="F108" s="309" t="inlineStr"/>
      <c r="G108" s="309" t="inlineStr"/>
      <c r="H108" s="309" t="inlineStr"/>
    </row>
    <row r="109">
      <c r="A109" s="621" t="n">
        <v>107</v>
      </c>
      <c r="B109" s="309" t="n">
        <v>9.31</v>
      </c>
      <c r="C109" s="309" t="n">
        <v>9.31</v>
      </c>
      <c r="D109" s="309" t="inlineStr"/>
      <c r="E109" s="309" t="inlineStr"/>
      <c r="F109" s="309" t="inlineStr"/>
      <c r="G109" s="309" t="inlineStr"/>
      <c r="H109" s="309" t="inlineStr"/>
    </row>
    <row r="110">
      <c r="A110" s="621" t="n">
        <v>108</v>
      </c>
      <c r="B110" s="309" t="n">
        <v>11.2</v>
      </c>
      <c r="C110" s="309" t="n">
        <v>11.2</v>
      </c>
      <c r="D110" s="309" t="inlineStr"/>
      <c r="E110" s="309" t="inlineStr"/>
      <c r="F110" s="309" t="inlineStr"/>
      <c r="G110" s="309" t="inlineStr"/>
      <c r="H110" s="309" t="inlineStr"/>
    </row>
    <row r="111">
      <c r="A111" s="621" t="n">
        <v>109</v>
      </c>
      <c r="B111" s="309" t="n">
        <v>10.2</v>
      </c>
      <c r="C111" s="309" t="n">
        <v>10.2</v>
      </c>
      <c r="D111" s="309" t="inlineStr"/>
      <c r="E111" s="309" t="inlineStr"/>
      <c r="F111" s="309" t="inlineStr"/>
      <c r="G111" s="309" t="inlineStr"/>
      <c r="H111" s="309" t="inlineStr"/>
    </row>
    <row r="112">
      <c r="A112" s="621" t="n">
        <v>110</v>
      </c>
      <c r="B112" s="309" t="n">
        <v>7.5</v>
      </c>
      <c r="C112" s="309" t="n">
        <v>7.5</v>
      </c>
      <c r="D112" s="309" t="inlineStr"/>
      <c r="E112" s="309" t="inlineStr"/>
      <c r="F112" s="309" t="inlineStr"/>
      <c r="G112" s="309" t="inlineStr"/>
      <c r="H112" s="309" t="inlineStr"/>
    </row>
    <row r="113">
      <c r="A113" s="621" t="n">
        <v>111</v>
      </c>
      <c r="B113" s="309" t="n">
        <v>5.3</v>
      </c>
      <c r="C113" s="309" t="n">
        <v>5.3</v>
      </c>
      <c r="D113" s="309" t="inlineStr"/>
      <c r="E113" s="309" t="inlineStr"/>
      <c r="F113" s="309" t="inlineStr"/>
      <c r="G113" s="309" t="inlineStr"/>
      <c r="H113" s="309" t="inlineStr"/>
    </row>
    <row r="114">
      <c r="A114" s="621" t="n">
        <v>112</v>
      </c>
      <c r="B114" s="309" t="n">
        <v>6</v>
      </c>
      <c r="C114" s="309" t="n">
        <v>6</v>
      </c>
      <c r="D114" s="309" t="inlineStr"/>
      <c r="E114" s="309" t="inlineStr"/>
      <c r="F114" s="309" t="inlineStr"/>
      <c r="G114" s="309" t="inlineStr"/>
      <c r="H114" s="309" t="inlineStr"/>
    </row>
    <row r="115">
      <c r="A115" s="621" t="n">
        <v>113</v>
      </c>
      <c r="B115" s="309" t="n">
        <v>3.1</v>
      </c>
      <c r="C115" s="309" t="n">
        <v>3.1</v>
      </c>
      <c r="D115" s="309" t="inlineStr"/>
      <c r="E115" s="309" t="inlineStr"/>
      <c r="F115" s="309" t="inlineStr"/>
      <c r="G115" s="309" t="inlineStr"/>
      <c r="H115" s="309" t="inlineStr"/>
    </row>
    <row r="116">
      <c r="A116" s="621" t="n">
        <v>114</v>
      </c>
      <c r="B116" s="309" t="n">
        <v>2</v>
      </c>
      <c r="C116" s="309" t="n">
        <v>2</v>
      </c>
      <c r="D116" s="309" t="inlineStr"/>
      <c r="E116" s="309" t="inlineStr"/>
      <c r="F116" s="309" t="inlineStr"/>
      <c r="G116" s="309" t="inlineStr"/>
      <c r="H116" s="309" t="inlineStr"/>
    </row>
    <row r="117">
      <c r="A117" s="621" t="n">
        <v>115</v>
      </c>
      <c r="B117" s="309" t="n">
        <v>7</v>
      </c>
      <c r="C117" s="309" t="n">
        <v>7</v>
      </c>
      <c r="D117" s="309" t="inlineStr"/>
      <c r="E117" s="309" t="inlineStr"/>
      <c r="F117" s="309" t="inlineStr"/>
      <c r="G117" s="309" t="inlineStr"/>
      <c r="H117" s="309" t="inlineStr"/>
    </row>
    <row r="118">
      <c r="A118" s="621" t="n">
        <v>116</v>
      </c>
      <c r="B118" s="309" t="n">
        <v>8</v>
      </c>
      <c r="C118" s="309" t="n">
        <v>8</v>
      </c>
      <c r="D118" s="309" t="inlineStr"/>
      <c r="E118" s="309" t="inlineStr"/>
      <c r="F118" s="309" t="inlineStr"/>
      <c r="G118" s="309" t="inlineStr"/>
      <c r="H118" s="309" t="inlineStr"/>
    </row>
    <row r="119">
      <c r="A119" s="621" t="n">
        <v>117</v>
      </c>
      <c r="B119" s="309" t="n">
        <v>8</v>
      </c>
      <c r="C119" s="309" t="n">
        <v>8</v>
      </c>
      <c r="D119" s="309" t="inlineStr"/>
      <c r="E119" s="309" t="inlineStr"/>
      <c r="F119" s="309" t="inlineStr"/>
      <c r="G119" s="309" t="inlineStr"/>
      <c r="H119" s="309" t="inlineStr"/>
    </row>
    <row r="120">
      <c r="A120" s="621" t="n">
        <v>118</v>
      </c>
      <c r="B120" s="309" t="n">
        <v>9</v>
      </c>
      <c r="C120" s="309" t="n">
        <v>9</v>
      </c>
      <c r="D120" s="309" t="inlineStr"/>
      <c r="E120" s="309" t="inlineStr"/>
      <c r="F120" s="309" t="inlineStr"/>
      <c r="G120" s="309" t="inlineStr"/>
      <c r="H120" s="309" t="inlineStr"/>
    </row>
    <row r="121">
      <c r="A121" s="621" t="n">
        <v>119</v>
      </c>
      <c r="B121" s="309" t="n">
        <v>10</v>
      </c>
      <c r="C121" s="309" t="n">
        <v>10</v>
      </c>
      <c r="D121" s="309" t="inlineStr"/>
      <c r="E121" s="309" t="inlineStr"/>
      <c r="F121" s="309" t="inlineStr"/>
      <c r="G121" s="309" t="inlineStr"/>
      <c r="H121" s="309" t="inlineStr"/>
    </row>
    <row r="122">
      <c r="A122" s="621" t="n">
        <v>120</v>
      </c>
      <c r="B122" s="309" t="n">
        <v>3.2</v>
      </c>
      <c r="C122" s="309" t="n">
        <v>3.2</v>
      </c>
      <c r="D122" s="309" t="inlineStr"/>
      <c r="E122" s="309" t="inlineStr"/>
      <c r="F122" s="309" t="inlineStr"/>
      <c r="G122" s="309" t="inlineStr"/>
      <c r="H122" s="309" t="inlineStr"/>
    </row>
    <row r="123">
      <c r="A123" s="621" t="n">
        <v>121</v>
      </c>
      <c r="B123" s="309" t="n">
        <v>5</v>
      </c>
      <c r="C123" s="309" t="n">
        <v>5</v>
      </c>
      <c r="D123" s="309" t="inlineStr"/>
      <c r="E123" s="309" t="inlineStr"/>
      <c r="F123" s="309" t="inlineStr"/>
      <c r="G123" s="309" t="inlineStr"/>
      <c r="H123" s="309" t="inlineStr"/>
    </row>
    <row r="124">
      <c r="A124" s="621" t="n">
        <v>122</v>
      </c>
      <c r="B124" s="309" t="n">
        <v>3.5</v>
      </c>
      <c r="C124" s="309" t="n">
        <v>3.5</v>
      </c>
      <c r="D124" s="309" t="inlineStr"/>
      <c r="E124" s="309" t="inlineStr"/>
      <c r="F124" s="309" t="inlineStr"/>
      <c r="G124" s="309" t="inlineStr"/>
      <c r="H124" s="309" t="inlineStr"/>
    </row>
    <row r="125">
      <c r="A125" s="621" t="n">
        <v>123</v>
      </c>
      <c r="B125" s="309" t="n">
        <v>8</v>
      </c>
      <c r="C125" s="309" t="n">
        <v>8</v>
      </c>
      <c r="D125" s="309" t="inlineStr"/>
      <c r="E125" s="309" t="inlineStr"/>
      <c r="F125" s="309" t="inlineStr"/>
      <c r="G125" s="309" t="inlineStr"/>
      <c r="H125" s="309" t="inlineStr"/>
    </row>
    <row r="126">
      <c r="A126" s="621" t="n">
        <v>124</v>
      </c>
      <c r="B126" s="309" t="n">
        <v>11</v>
      </c>
      <c r="C126" s="309" t="n">
        <v>11</v>
      </c>
      <c r="D126" s="309" t="inlineStr"/>
      <c r="E126" s="309" t="inlineStr"/>
      <c r="F126" s="309" t="inlineStr"/>
      <c r="G126" s="309" t="inlineStr"/>
      <c r="H126" s="309" t="inlineStr"/>
    </row>
    <row r="127">
      <c r="A127" s="621" t="n">
        <v>125</v>
      </c>
      <c r="B127" s="309" t="n">
        <v>13</v>
      </c>
      <c r="C127" s="309" t="n">
        <v>13</v>
      </c>
      <c r="D127" s="309" t="inlineStr"/>
      <c r="E127" s="309" t="inlineStr"/>
      <c r="F127" s="309" t="inlineStr"/>
      <c r="G127" s="309" t="inlineStr"/>
      <c r="H127" s="309" t="inlineStr"/>
    </row>
    <row r="128">
      <c r="A128" s="621" t="n">
        <v>126</v>
      </c>
      <c r="B128" s="309" t="n">
        <v>3.5</v>
      </c>
      <c r="C128" s="309" t="n">
        <v>3.5</v>
      </c>
      <c r="D128" s="309" t="inlineStr"/>
      <c r="E128" s="309" t="inlineStr"/>
      <c r="F128" s="309" t="inlineStr"/>
      <c r="G128" s="309" t="inlineStr"/>
      <c r="H128" s="309" t="inlineStr"/>
    </row>
    <row r="129">
      <c r="A129" s="621" t="n">
        <v>127</v>
      </c>
      <c r="B129" s="309" t="n">
        <v>4.5</v>
      </c>
      <c r="C129" s="309" t="n">
        <v>4.5</v>
      </c>
      <c r="D129" s="309" t="inlineStr"/>
      <c r="E129" s="309" t="inlineStr"/>
      <c r="F129" s="309" t="inlineStr"/>
      <c r="G129" s="309" t="inlineStr"/>
      <c r="H129" s="309" t="inlineStr"/>
    </row>
    <row r="130">
      <c r="A130" s="621" t="n">
        <v>128</v>
      </c>
      <c r="B130" s="309" t="n">
        <v>5.5</v>
      </c>
      <c r="C130" s="309" t="n">
        <v>5.5</v>
      </c>
      <c r="D130" s="309" t="inlineStr"/>
      <c r="E130" s="309" t="inlineStr"/>
      <c r="F130" s="309" t="inlineStr"/>
      <c r="G130" s="309" t="inlineStr"/>
      <c r="H130" s="309" t="inlineStr"/>
    </row>
    <row r="131">
      <c r="A131" s="621" t="n">
        <v>129</v>
      </c>
      <c r="B131" s="309" t="n">
        <v>5.6</v>
      </c>
      <c r="C131" s="309" t="n">
        <v>5.6</v>
      </c>
      <c r="D131" s="309" t="inlineStr"/>
      <c r="E131" s="309" t="inlineStr"/>
      <c r="F131" s="309" t="inlineStr"/>
      <c r="G131" s="309" t="inlineStr"/>
      <c r="H131" s="309" t="inlineStr"/>
    </row>
    <row r="132">
      <c r="A132" s="621" t="n">
        <v>130</v>
      </c>
      <c r="B132" s="309" t="n">
        <v>3.4</v>
      </c>
      <c r="C132" s="309" t="n">
        <v>3.4</v>
      </c>
      <c r="D132" s="309" t="inlineStr"/>
      <c r="E132" s="309" t="inlineStr"/>
      <c r="F132" s="309" t="inlineStr"/>
      <c r="G132" s="309" t="inlineStr"/>
      <c r="H132" s="309" t="inlineStr"/>
    </row>
    <row r="133">
      <c r="A133" s="621" t="n">
        <v>131</v>
      </c>
      <c r="B133" s="309" t="n">
        <v>5.4</v>
      </c>
      <c r="C133" s="309" t="n">
        <v>5.4</v>
      </c>
      <c r="D133" s="309" t="inlineStr"/>
      <c r="E133" s="309" t="inlineStr"/>
      <c r="F133" s="309" t="inlineStr"/>
      <c r="G133" s="309" t="inlineStr"/>
      <c r="H133" s="309" t="inlineStr"/>
    </row>
    <row r="134">
      <c r="A134" s="621" t="n">
        <v>132</v>
      </c>
      <c r="B134" s="309" t="n">
        <v>10</v>
      </c>
      <c r="C134" s="309" t="n">
        <v>10</v>
      </c>
      <c r="D134" s="309" t="inlineStr"/>
      <c r="E134" s="309" t="inlineStr"/>
      <c r="F134" s="309" t="inlineStr"/>
      <c r="G134" s="309" t="inlineStr"/>
      <c r="H134" s="309" t="inlineStr"/>
    </row>
    <row r="135">
      <c r="A135" s="621" t="n">
        <v>133</v>
      </c>
      <c r="B135" s="309" t="n">
        <v>11.1</v>
      </c>
      <c r="C135" s="309" t="n">
        <v>11.1</v>
      </c>
      <c r="D135" s="309" t="inlineStr"/>
      <c r="E135" s="309" t="inlineStr"/>
      <c r="F135" s="309" t="inlineStr"/>
      <c r="G135" s="309" t="inlineStr"/>
      <c r="H135" s="309" t="inlineStr"/>
    </row>
    <row r="136">
      <c r="A136" s="621" t="n">
        <v>134</v>
      </c>
      <c r="B136" s="309" t="n">
        <v>10.1</v>
      </c>
      <c r="C136" s="309" t="n">
        <v>10.1</v>
      </c>
      <c r="D136" s="309" t="inlineStr"/>
      <c r="E136" s="309" t="inlineStr"/>
      <c r="F136" s="309" t="inlineStr"/>
      <c r="G136" s="309" t="inlineStr"/>
      <c r="H136" s="309" t="inlineStr"/>
    </row>
    <row r="137">
      <c r="A137" s="621" t="n">
        <v>135</v>
      </c>
      <c r="B137" s="309" t="n">
        <v>6.1</v>
      </c>
      <c r="C137" s="309" t="n">
        <v>6.1</v>
      </c>
      <c r="D137" s="309" t="inlineStr"/>
      <c r="E137" s="309" t="inlineStr"/>
      <c r="F137" s="309" t="inlineStr"/>
      <c r="G137" s="309" t="inlineStr"/>
      <c r="H137" s="309" t="inlineStr"/>
    </row>
    <row r="138">
      <c r="A138" s="621" t="n">
        <v>136</v>
      </c>
      <c r="B138" s="309" t="n">
        <v>10.6</v>
      </c>
      <c r="C138" s="309" t="n">
        <v>10.6</v>
      </c>
      <c r="D138" s="309" t="inlineStr"/>
      <c r="E138" s="309" t="inlineStr"/>
      <c r="F138" s="309" t="inlineStr"/>
      <c r="G138" s="309" t="inlineStr"/>
      <c r="H138" s="309" t="inlineStr"/>
    </row>
    <row r="139">
      <c r="A139" s="621" t="n">
        <v>137</v>
      </c>
      <c r="B139" s="309" t="n">
        <v>10.9</v>
      </c>
      <c r="C139" s="309" t="n">
        <v>10.9</v>
      </c>
      <c r="D139" s="309" t="inlineStr"/>
      <c r="E139" s="309" t="inlineStr"/>
      <c r="F139" s="309" t="inlineStr"/>
      <c r="G139" s="309" t="inlineStr"/>
      <c r="H139" s="309" t="inlineStr"/>
    </row>
    <row r="140">
      <c r="A140" s="621" t="n">
        <v>138</v>
      </c>
      <c r="B140" s="309" t="n">
        <v>7.7</v>
      </c>
      <c r="C140" s="309" t="n">
        <v>7.7</v>
      </c>
      <c r="D140" s="309" t="inlineStr"/>
      <c r="E140" s="309" t="inlineStr"/>
      <c r="F140" s="309" t="inlineStr"/>
      <c r="G140" s="309" t="inlineStr"/>
      <c r="H140" s="309" t="inlineStr"/>
    </row>
    <row r="141">
      <c r="A141" s="621" t="n">
        <v>139</v>
      </c>
      <c r="B141" s="309" t="n">
        <v>7.1</v>
      </c>
      <c r="C141" s="309" t="n">
        <v>7.1</v>
      </c>
      <c r="D141" s="309" t="inlineStr"/>
      <c r="E141" s="309" t="inlineStr"/>
      <c r="F141" s="309" t="inlineStr"/>
      <c r="G141" s="309" t="inlineStr"/>
      <c r="H141" s="309" t="inlineStr"/>
    </row>
    <row r="142">
      <c r="A142" s="621" t="n">
        <v>140</v>
      </c>
      <c r="B142" s="309" t="n">
        <v>5.6</v>
      </c>
      <c r="C142" s="309" t="n">
        <v>5.6</v>
      </c>
      <c r="D142" s="309" t="inlineStr"/>
      <c r="E142" s="309" t="inlineStr"/>
      <c r="F142" s="309" t="inlineStr"/>
      <c r="G142" s="309" t="inlineStr"/>
      <c r="H142" s="309" t="inlineStr"/>
    </row>
    <row r="143">
      <c r="A143" s="621" t="n">
        <v>141</v>
      </c>
      <c r="B143" s="309" t="n">
        <v>11.10693179854523</v>
      </c>
      <c r="C143" s="309" t="n">
        <v>11.10693179854523</v>
      </c>
      <c r="D143" s="309" t="inlineStr"/>
      <c r="E143" s="309" t="inlineStr"/>
      <c r="F143" s="309" t="inlineStr"/>
      <c r="G143" s="309" t="inlineStr"/>
      <c r="H143" s="309" t="inlineStr"/>
    </row>
    <row r="144">
      <c r="A144" s="621" t="n">
        <v>142</v>
      </c>
      <c r="B144" s="309" t="n">
        <v>4.77</v>
      </c>
      <c r="C144" s="309" t="n">
        <v>4.77</v>
      </c>
      <c r="D144" s="309" t="inlineStr"/>
      <c r="E144" s="309" t="inlineStr"/>
      <c r="F144" s="309" t="inlineStr"/>
      <c r="G144" s="309" t="inlineStr"/>
      <c r="H144" s="309" t="inlineStr"/>
    </row>
    <row r="145">
      <c r="A145" s="621" t="n">
        <v>143</v>
      </c>
      <c r="B145" s="309" t="n">
        <v>5.6</v>
      </c>
      <c r="C145" s="309" t="n">
        <v>5.6</v>
      </c>
      <c r="D145" s="309" t="inlineStr"/>
      <c r="E145" s="309" t="inlineStr"/>
      <c r="F145" s="309" t="inlineStr"/>
      <c r="G145" s="309" t="inlineStr"/>
      <c r="H145" s="309" t="inlineStr"/>
    </row>
    <row r="146">
      <c r="A146" s="621" t="n">
        <v>144</v>
      </c>
      <c r="B146" s="309" t="n">
        <v>3.71</v>
      </c>
      <c r="C146" s="309" t="n">
        <v>3.71</v>
      </c>
      <c r="D146" s="309" t="inlineStr"/>
      <c r="E146" s="309" t="inlineStr"/>
      <c r="F146" s="309" t="inlineStr"/>
      <c r="G146" s="309" t="inlineStr"/>
      <c r="H146" s="309" t="inlineStr"/>
    </row>
    <row r="147">
      <c r="A147" s="621" t="n">
        <v>145</v>
      </c>
      <c r="B147" s="309" t="n">
        <v>3.09</v>
      </c>
      <c r="C147" s="309" t="n">
        <v>3.09</v>
      </c>
      <c r="D147" s="309" t="inlineStr"/>
      <c r="E147" s="309" t="inlineStr"/>
      <c r="F147" s="309" t="inlineStr"/>
      <c r="G147" s="309" t="inlineStr"/>
      <c r="H147" s="309" t="inlineStr"/>
    </row>
    <row r="148">
      <c r="A148" s="621" t="n">
        <v>146</v>
      </c>
      <c r="B148" s="309" t="n">
        <v>3.73</v>
      </c>
      <c r="C148" s="309" t="n">
        <v>3.73</v>
      </c>
      <c r="D148" s="309" t="inlineStr"/>
      <c r="E148" s="309" t="inlineStr"/>
      <c r="F148" s="309" t="inlineStr"/>
      <c r="G148" s="309" t="inlineStr"/>
      <c r="H148" s="309" t="inlineStr"/>
    </row>
    <row r="149">
      <c r="A149" s="621" t="n">
        <v>147</v>
      </c>
      <c r="B149" s="309" t="n">
        <v>3.68</v>
      </c>
      <c r="C149" s="309" t="n">
        <v>3.68</v>
      </c>
      <c r="D149" s="309" t="inlineStr"/>
      <c r="E149" s="309" t="inlineStr"/>
      <c r="F149" s="309" t="inlineStr"/>
      <c r="G149" s="309" t="inlineStr"/>
      <c r="H149" s="309" t="inlineStr"/>
    </row>
    <row r="150">
      <c r="A150" s="621" t="n">
        <v>148</v>
      </c>
      <c r="B150" s="309" t="n">
        <v>2.23</v>
      </c>
      <c r="C150" s="309" t="n">
        <v>2.23</v>
      </c>
      <c r="D150" s="309" t="inlineStr"/>
      <c r="E150" s="309" t="inlineStr"/>
      <c r="F150" s="309" t="inlineStr"/>
      <c r="G150" s="309" t="inlineStr"/>
      <c r="H150" s="309" t="inlineStr"/>
    </row>
    <row r="151">
      <c r="A151" s="621" t="n">
        <v>149</v>
      </c>
      <c r="B151" s="309" t="n">
        <v>2.06</v>
      </c>
      <c r="C151" s="309" t="n">
        <v>2.06</v>
      </c>
      <c r="D151" s="309" t="inlineStr"/>
      <c r="E151" s="309" t="inlineStr"/>
      <c r="F151" s="309" t="inlineStr"/>
      <c r="G151" s="309" t="inlineStr"/>
      <c r="H151" s="309" t="inlineStr"/>
    </row>
    <row r="152">
      <c r="A152" s="621" t="n">
        <v>150</v>
      </c>
      <c r="B152" s="309" t="n">
        <v>3.66</v>
      </c>
      <c r="C152" s="309" t="n">
        <v>3.66</v>
      </c>
      <c r="D152" s="309" t="inlineStr"/>
      <c r="E152" s="309" t="inlineStr"/>
      <c r="F152" s="309" t="inlineStr"/>
      <c r="G152" s="309" t="inlineStr"/>
      <c r="H152" s="309" t="inlineStr"/>
    </row>
    <row r="153">
      <c r="A153" s="621" t="n">
        <v>151</v>
      </c>
      <c r="B153" s="309" t="n">
        <v>1.46</v>
      </c>
      <c r="C153" s="309" t="n">
        <v>1.46</v>
      </c>
      <c r="D153" s="309" t="inlineStr"/>
      <c r="E153" s="309" t="inlineStr"/>
      <c r="F153" s="309" t="inlineStr"/>
      <c r="G153" s="309" t="inlineStr"/>
      <c r="H153" s="309" t="inlineStr"/>
    </row>
    <row r="154">
      <c r="A154" s="621" t="n">
        <v>152</v>
      </c>
      <c r="B154" s="309" t="n">
        <v>1.27</v>
      </c>
      <c r="C154" s="309" t="n">
        <v>1.27</v>
      </c>
      <c r="D154" s="309" t="inlineStr"/>
      <c r="E154" s="309" t="inlineStr"/>
      <c r="F154" s="309" t="inlineStr"/>
      <c r="G154" s="309" t="inlineStr"/>
      <c r="H154" s="309" t="inlineStr"/>
    </row>
    <row r="155">
      <c r="A155" s="621" t="n">
        <v>153</v>
      </c>
      <c r="B155" s="309" t="n">
        <v>1.33</v>
      </c>
      <c r="C155" s="309" t="n">
        <v>1.33</v>
      </c>
      <c r="D155" s="309" t="inlineStr"/>
      <c r="E155" s="309" t="inlineStr"/>
      <c r="F155" s="309" t="inlineStr"/>
      <c r="G155" s="309" t="inlineStr"/>
      <c r="H155" s="309" t="inlineStr"/>
    </row>
    <row r="156">
      <c r="A156" s="621" t="n">
        <v>154</v>
      </c>
      <c r="B156" s="309" t="n">
        <v>0.5600000000000001</v>
      </c>
      <c r="C156" s="309" t="n">
        <v>0.5600000000000001</v>
      </c>
      <c r="D156" s="309" t="inlineStr"/>
      <c r="E156" s="309" t="inlineStr"/>
      <c r="F156" s="309" t="inlineStr"/>
      <c r="G156" s="309" t="inlineStr"/>
      <c r="H156" s="309" t="inlineStr"/>
    </row>
    <row r="157">
      <c r="A157" s="621" t="n">
        <v>155</v>
      </c>
      <c r="B157" s="309" t="n">
        <v>0.4</v>
      </c>
      <c r="C157" s="309" t="n">
        <v>0.4</v>
      </c>
      <c r="D157" s="309" t="inlineStr"/>
      <c r="E157" s="309" t="inlineStr"/>
      <c r="F157" s="309" t="inlineStr"/>
      <c r="G157" s="309" t="inlineStr"/>
      <c r="H157" s="309" t="inlineStr"/>
    </row>
    <row r="158">
      <c r="A158" s="621" t="n">
        <v>156</v>
      </c>
      <c r="B158" s="309" t="n">
        <v>1.69</v>
      </c>
      <c r="C158" s="309" t="n">
        <v>1.69</v>
      </c>
      <c r="D158" s="309" t="inlineStr"/>
      <c r="E158" s="309" t="inlineStr"/>
      <c r="F158" s="309" t="inlineStr"/>
      <c r="G158" s="309" t="inlineStr"/>
      <c r="H158" s="309" t="inlineStr"/>
    </row>
    <row r="159">
      <c r="A159" s="621" t="n">
        <v>157</v>
      </c>
      <c r="B159" s="309" t="n">
        <v>3.33</v>
      </c>
      <c r="C159" s="309" t="n">
        <v>3.33</v>
      </c>
      <c r="D159" s="309" t="inlineStr"/>
      <c r="E159" s="309" t="inlineStr"/>
      <c r="F159" s="309" t="inlineStr"/>
      <c r="G159" s="309" t="inlineStr"/>
      <c r="H159" s="309" t="inlineStr"/>
    </row>
    <row r="160">
      <c r="A160" s="621" t="n">
        <v>158</v>
      </c>
      <c r="B160" s="309" t="n">
        <v>2.7</v>
      </c>
      <c r="C160" s="309" t="n">
        <v>2.7</v>
      </c>
      <c r="D160" s="309" t="inlineStr"/>
      <c r="E160" s="309" t="inlineStr"/>
      <c r="F160" s="309" t="inlineStr"/>
      <c r="G160" s="309" t="inlineStr"/>
      <c r="H160" s="309" t="inlineStr"/>
    </row>
    <row r="161">
      <c r="A161" s="621" t="n">
        <v>159</v>
      </c>
      <c r="B161" s="309" t="n">
        <v>2.98</v>
      </c>
      <c r="C161" s="309" t="n">
        <v>2.98</v>
      </c>
      <c r="D161" s="309" t="inlineStr"/>
      <c r="E161" s="309" t="inlineStr"/>
      <c r="F161" s="309" t="inlineStr"/>
      <c r="G161" s="309" t="inlineStr"/>
      <c r="H161" s="309" t="inlineStr"/>
    </row>
    <row r="162">
      <c r="A162" s="621" t="n">
        <v>160</v>
      </c>
      <c r="B162" s="309" t="n">
        <v>0.42</v>
      </c>
      <c r="C162" s="309" t="n">
        <v>0.42</v>
      </c>
      <c r="D162" s="309" t="inlineStr"/>
      <c r="E162" s="309" t="inlineStr"/>
      <c r="F162" s="309" t="inlineStr"/>
      <c r="G162" s="309" t="inlineStr"/>
      <c r="H162" s="309" t="inlineStr"/>
    </row>
    <row r="163">
      <c r="A163" s="621" t="n">
        <v>161</v>
      </c>
      <c r="B163" s="309" t="n">
        <v>1.42</v>
      </c>
      <c r="C163" s="309" t="n">
        <v>1.42</v>
      </c>
      <c r="D163" s="309" t="inlineStr"/>
      <c r="E163" s="309" t="inlineStr"/>
      <c r="F163" s="309" t="inlineStr"/>
      <c r="G163" s="309" t="inlineStr"/>
      <c r="H163" s="309" t="inlineStr"/>
    </row>
    <row r="164">
      <c r="A164" s="621" t="n">
        <v>162</v>
      </c>
      <c r="B164" s="309" t="n">
        <v>2.57</v>
      </c>
      <c r="C164" s="309" t="n">
        <v>2.57</v>
      </c>
      <c r="D164" s="309" t="inlineStr"/>
      <c r="E164" s="309" t="inlineStr"/>
      <c r="F164" s="309" t="inlineStr"/>
      <c r="G164" s="309" t="inlineStr"/>
      <c r="H164" s="309" t="inlineStr"/>
    </row>
    <row r="165">
      <c r="A165" s="621" t="n">
        <v>163</v>
      </c>
      <c r="B165" s="309" t="n">
        <v>4.42</v>
      </c>
      <c r="C165" s="309" t="n">
        <v>4.42</v>
      </c>
      <c r="D165" s="309" t="inlineStr"/>
      <c r="E165" s="309" t="inlineStr"/>
      <c r="F165" s="309" t="inlineStr"/>
      <c r="G165" s="309" t="inlineStr"/>
      <c r="H165" s="309" t="inlineStr"/>
    </row>
    <row r="166">
      <c r="A166" s="621" t="n">
        <v>164</v>
      </c>
      <c r="B166" s="309" t="n">
        <v>3.41</v>
      </c>
      <c r="C166" s="309" t="n">
        <v>3.41</v>
      </c>
      <c r="D166" s="309" t="inlineStr"/>
      <c r="E166" s="309" t="inlineStr"/>
      <c r="F166" s="309" t="inlineStr"/>
      <c r="G166" s="309" t="inlineStr"/>
      <c r="H166" s="309" t="inlineStr"/>
    </row>
    <row r="167">
      <c r="A167" s="621" t="n">
        <v>165</v>
      </c>
      <c r="B167" s="309" t="n">
        <v>3.69</v>
      </c>
      <c r="C167" s="309" t="n">
        <v>3.69</v>
      </c>
      <c r="D167" s="309" t="inlineStr"/>
      <c r="E167" s="309" t="inlineStr"/>
      <c r="F167" s="309" t="inlineStr"/>
      <c r="G167" s="309" t="inlineStr"/>
      <c r="H167" s="309" t="inlineStr"/>
    </row>
    <row r="168">
      <c r="A168" s="621" t="n">
        <v>166</v>
      </c>
      <c r="B168" s="309" t="n">
        <v>0.72</v>
      </c>
      <c r="C168" s="309" t="n">
        <v>0.72</v>
      </c>
      <c r="D168" s="309" t="inlineStr"/>
      <c r="E168" s="309" t="inlineStr"/>
      <c r="F168" s="309" t="inlineStr"/>
      <c r="G168" s="309" t="inlineStr"/>
      <c r="H168" s="309" t="inlineStr"/>
    </row>
    <row r="169">
      <c r="A169" s="621" t="n">
        <v>167</v>
      </c>
      <c r="B169" s="309" t="n">
        <v>0.24</v>
      </c>
      <c r="C169" s="309" t="n">
        <v>0.24</v>
      </c>
      <c r="D169" s="309" t="inlineStr"/>
      <c r="E169" s="309" t="inlineStr"/>
      <c r="F169" s="309" t="inlineStr"/>
      <c r="G169" s="309" t="inlineStr"/>
      <c r="H169" s="309" t="inlineStr"/>
    </row>
    <row r="170">
      <c r="A170" s="621" t="n">
        <v>168</v>
      </c>
      <c r="B170" s="309" t="n">
        <v>0.64</v>
      </c>
      <c r="C170" s="309" t="n">
        <v>0.64</v>
      </c>
      <c r="D170" s="309" t="inlineStr"/>
      <c r="E170" s="309" t="inlineStr"/>
      <c r="F170" s="309" t="inlineStr"/>
      <c r="G170" s="309" t="inlineStr"/>
      <c r="H170" s="309" t="inlineStr"/>
    </row>
    <row r="171">
      <c r="A171" s="621" t="n">
        <v>169</v>
      </c>
      <c r="B171" s="309" t="n">
        <v>1.11</v>
      </c>
      <c r="C171" s="309" t="n">
        <v>1.11</v>
      </c>
      <c r="D171" s="309" t="inlineStr"/>
      <c r="E171" s="309" t="inlineStr"/>
      <c r="F171" s="309" t="inlineStr"/>
      <c r="G171" s="309" t="inlineStr"/>
      <c r="H171" s="309" t="inlineStr"/>
    </row>
    <row r="172">
      <c r="A172" s="621" t="n">
        <v>170</v>
      </c>
      <c r="B172" s="309" t="n">
        <v>0.43</v>
      </c>
      <c r="C172" s="309" t="n">
        <v>0.43</v>
      </c>
      <c r="D172" s="309" t="inlineStr"/>
      <c r="E172" s="309" t="inlineStr"/>
      <c r="F172" s="309" t="inlineStr"/>
      <c r="G172" s="309" t="inlineStr"/>
      <c r="H172" s="309" t="inlineStr"/>
    </row>
    <row r="173">
      <c r="A173" s="621" t="n">
        <v>171</v>
      </c>
      <c r="B173" s="309" t="n">
        <v>1.31</v>
      </c>
      <c r="C173" s="309" t="n">
        <v>1.31</v>
      </c>
      <c r="D173" s="309" t="inlineStr"/>
      <c r="E173" s="309" t="inlineStr"/>
      <c r="F173" s="309" t="inlineStr"/>
      <c r="G173" s="309" t="inlineStr"/>
      <c r="H173" s="309" t="inlineStr"/>
    </row>
    <row r="174">
      <c r="A174" s="621" t="n">
        <v>172</v>
      </c>
      <c r="B174" s="309" t="n">
        <v>4</v>
      </c>
      <c r="C174" s="309" t="n">
        <v>4</v>
      </c>
      <c r="D174" s="309" t="inlineStr"/>
      <c r="E174" s="309" t="inlineStr"/>
      <c r="F174" s="309" t="inlineStr"/>
      <c r="G174" s="309" t="inlineStr"/>
      <c r="H174" s="309" t="inlineStr"/>
    </row>
    <row r="175">
      <c r="A175" s="621" t="n">
        <v>173</v>
      </c>
      <c r="B175" s="309" t="n">
        <v>6.5</v>
      </c>
      <c r="C175" s="309" t="n">
        <v>6.5</v>
      </c>
      <c r="D175" s="309" t="inlineStr"/>
      <c r="E175" s="309" t="inlineStr"/>
      <c r="F175" s="309" t="inlineStr"/>
      <c r="G175" s="309" t="inlineStr"/>
      <c r="H175" s="309" t="inlineStr"/>
    </row>
    <row r="176">
      <c r="A176" s="621" t="n">
        <v>174</v>
      </c>
      <c r="B176" s="309" t="n">
        <v>3.6</v>
      </c>
      <c r="C176" s="309" t="n">
        <v>3.6</v>
      </c>
      <c r="D176" s="309" t="inlineStr"/>
      <c r="E176" s="309" t="inlineStr"/>
      <c r="F176" s="309" t="inlineStr"/>
      <c r="G176" s="309" t="inlineStr"/>
      <c r="H176" s="309" t="inlineStr"/>
    </row>
    <row r="177">
      <c r="A177" s="621" t="n">
        <v>175</v>
      </c>
      <c r="B177" s="309" t="n">
        <v>2</v>
      </c>
      <c r="C177" s="309" t="n">
        <v>2</v>
      </c>
      <c r="D177" s="309" t="inlineStr"/>
      <c r="E177" s="309" t="inlineStr"/>
      <c r="F177" s="309" t="inlineStr"/>
      <c r="G177" s="309" t="inlineStr"/>
      <c r="H177" s="309" t="inlineStr"/>
    </row>
    <row r="178">
      <c r="A178" s="621" t="n">
        <v>176</v>
      </c>
      <c r="B178" s="309" t="n">
        <v>7.6</v>
      </c>
      <c r="C178" s="309" t="n">
        <v>7.6</v>
      </c>
      <c r="D178" s="309" t="inlineStr"/>
      <c r="E178" s="309" t="inlineStr"/>
      <c r="F178" s="309" t="inlineStr"/>
      <c r="G178" s="309" t="inlineStr"/>
      <c r="H178" s="309" t="inlineStr"/>
    </row>
    <row r="179">
      <c r="A179" s="621" t="n">
        <v>177</v>
      </c>
      <c r="B179" s="309" t="n">
        <v>10</v>
      </c>
      <c r="C179" s="309" t="n">
        <v>10</v>
      </c>
      <c r="D179" s="309" t="inlineStr"/>
      <c r="E179" s="309" t="inlineStr"/>
      <c r="F179" s="309" t="inlineStr"/>
      <c r="G179" s="309" t="inlineStr"/>
      <c r="H179" s="309" t="inlineStr"/>
    </row>
    <row r="180">
      <c r="A180" s="621" t="n">
        <v>178</v>
      </c>
      <c r="B180" s="309" t="n">
        <v>6.6</v>
      </c>
      <c r="C180" s="309" t="n">
        <v>6.6</v>
      </c>
      <c r="D180" s="309" t="inlineStr"/>
      <c r="E180" s="309" t="inlineStr"/>
      <c r="F180" s="309" t="inlineStr"/>
      <c r="G180" s="309" t="inlineStr"/>
      <c r="H180" s="309" t="inlineStr"/>
    </row>
    <row r="181">
      <c r="A181" s="621" t="n">
        <v>179</v>
      </c>
      <c r="B181" s="309" t="n">
        <v>5.4</v>
      </c>
      <c r="C181" s="309" t="n">
        <v>5.4</v>
      </c>
      <c r="D181" s="309" t="inlineStr"/>
      <c r="E181" s="309" t="inlineStr"/>
      <c r="F181" s="309" t="inlineStr"/>
      <c r="G181" s="309" t="inlineStr"/>
      <c r="H181" s="309" t="inlineStr"/>
    </row>
    <row r="182">
      <c r="A182" s="621" t="n">
        <v>180</v>
      </c>
      <c r="B182" s="309" t="n">
        <v>1</v>
      </c>
      <c r="C182" s="309" t="n">
        <v>1</v>
      </c>
      <c r="D182" s="309" t="inlineStr"/>
      <c r="E182" s="309" t="inlineStr"/>
      <c r="F182" s="309" t="inlineStr"/>
      <c r="G182" s="309" t="inlineStr"/>
      <c r="H182" s="309" t="inlineStr"/>
    </row>
    <row r="183">
      <c r="A183" s="621" t="n">
        <v>181</v>
      </c>
      <c r="B183" s="309" t="n">
        <v>1.7</v>
      </c>
      <c r="C183" s="309" t="n">
        <v>1.7</v>
      </c>
      <c r="D183" s="309" t="inlineStr"/>
      <c r="E183" s="309" t="inlineStr"/>
      <c r="F183" s="309" t="inlineStr"/>
      <c r="G183" s="309" t="inlineStr"/>
      <c r="H183" s="309" t="inlineStr"/>
    </row>
    <row r="184">
      <c r="A184" s="621" t="n">
        <v>182</v>
      </c>
      <c r="B184" s="309" t="n">
        <v>2.4</v>
      </c>
      <c r="C184" s="309" t="n">
        <v>2.4</v>
      </c>
      <c r="D184" s="309" t="inlineStr"/>
      <c r="E184" s="309" t="inlineStr"/>
      <c r="F184" s="309" t="inlineStr"/>
      <c r="G184" s="309" t="inlineStr"/>
      <c r="H184" s="309" t="inlineStr"/>
    </row>
    <row r="185">
      <c r="A185" s="621" t="n">
        <v>183</v>
      </c>
      <c r="B185" s="309" t="n">
        <v>6.5</v>
      </c>
      <c r="C185" s="309" t="n">
        <v>6.5</v>
      </c>
      <c r="D185" s="309" t="inlineStr"/>
      <c r="E185" s="309" t="inlineStr"/>
      <c r="F185" s="309" t="inlineStr"/>
      <c r="G185" s="309" t="inlineStr"/>
      <c r="H185" s="309" t="inlineStr"/>
    </row>
    <row r="186">
      <c r="A186" s="621" t="n">
        <v>184</v>
      </c>
      <c r="B186" s="309" t="n">
        <v>5.7</v>
      </c>
      <c r="C186" s="309" t="n">
        <v>5.7</v>
      </c>
      <c r="D186" s="309" t="inlineStr"/>
      <c r="E186" s="309" t="inlineStr"/>
      <c r="F186" s="309" t="inlineStr"/>
      <c r="G186" s="309" t="inlineStr"/>
      <c r="H186" s="309" t="inlineStr"/>
    </row>
    <row r="187">
      <c r="A187" s="621" t="n">
        <v>185</v>
      </c>
      <c r="B187" s="309" t="n">
        <v>2.8</v>
      </c>
      <c r="C187" s="309" t="n">
        <v>2.8</v>
      </c>
      <c r="D187" s="309" t="inlineStr"/>
      <c r="E187" s="309" t="inlineStr"/>
      <c r="F187" s="309" t="inlineStr"/>
      <c r="G187" s="309" t="inlineStr"/>
      <c r="H187" s="309" t="inlineStr"/>
    </row>
    <row r="188">
      <c r="A188" s="621" t="n">
        <v>186</v>
      </c>
      <c r="B188" s="309" t="n">
        <v>3.8</v>
      </c>
      <c r="C188" s="309" t="n">
        <v>3.8</v>
      </c>
      <c r="D188" s="309" t="inlineStr"/>
      <c r="E188" s="309" t="inlineStr"/>
      <c r="F188" s="309" t="inlineStr"/>
      <c r="G188" s="309" t="inlineStr"/>
      <c r="H188" s="309" t="inlineStr"/>
    </row>
    <row r="189">
      <c r="A189" s="621" t="n">
        <v>187</v>
      </c>
      <c r="B189" s="309" t="n">
        <v>13.1</v>
      </c>
      <c r="C189" s="309" t="n">
        <v>13.1</v>
      </c>
      <c r="D189" s="309" t="inlineStr"/>
      <c r="E189" s="309" t="inlineStr"/>
      <c r="F189" s="309" t="inlineStr"/>
      <c r="G189" s="309" t="inlineStr"/>
      <c r="H189" s="309" t="inlineStr"/>
    </row>
    <row r="190">
      <c r="A190" s="621" t="n">
        <v>188</v>
      </c>
      <c r="B190" s="309" t="n">
        <v>1.58</v>
      </c>
      <c r="C190" s="309" t="n">
        <v>1.58</v>
      </c>
      <c r="D190" s="309" t="inlineStr"/>
      <c r="E190" s="309" t="inlineStr"/>
      <c r="F190" s="309" t="inlineStr"/>
      <c r="G190" s="309" t="inlineStr"/>
      <c r="H190" s="309" t="inlineStr"/>
    </row>
    <row r="191">
      <c r="A191" s="621" t="n">
        <v>189</v>
      </c>
      <c r="B191" s="309" t="n">
        <v>1.6</v>
      </c>
      <c r="C191" s="309" t="n">
        <v>1.6</v>
      </c>
      <c r="D191" s="309" t="inlineStr"/>
      <c r="E191" s="309" t="inlineStr"/>
      <c r="F191" s="309" t="inlineStr"/>
      <c r="G191" s="309" t="inlineStr"/>
      <c r="H191" s="309" t="inlineStr"/>
    </row>
    <row r="192">
      <c r="A192" s="621" t="n">
        <v>190</v>
      </c>
      <c r="B192" s="309" t="n">
        <v>0.95</v>
      </c>
      <c r="C192" s="309" t="n">
        <v>0.95</v>
      </c>
      <c r="D192" s="309" t="inlineStr"/>
      <c r="E192" s="309" t="inlineStr"/>
      <c r="F192" s="309" t="inlineStr"/>
      <c r="G192" s="309" t="inlineStr"/>
      <c r="H192" s="309" t="inlineStr"/>
    </row>
    <row r="193">
      <c r="A193" s="621" t="n">
        <v>191</v>
      </c>
      <c r="B193" s="309" t="n">
        <v>1.28</v>
      </c>
      <c r="C193" s="309" t="n">
        <v>1.28</v>
      </c>
      <c r="D193" s="309" t="inlineStr"/>
      <c r="E193" s="309" t="inlineStr"/>
      <c r="F193" s="309" t="inlineStr"/>
      <c r="G193" s="309" t="inlineStr"/>
      <c r="H193" s="309" t="inlineStr"/>
    </row>
    <row r="194">
      <c r="A194" s="621" t="n">
        <v>192</v>
      </c>
      <c r="B194" s="309" t="n">
        <v>1.25</v>
      </c>
      <c r="C194" s="309" t="n">
        <v>1.25</v>
      </c>
      <c r="D194" s="309" t="inlineStr"/>
      <c r="E194" s="309" t="inlineStr"/>
      <c r="F194" s="309" t="inlineStr"/>
      <c r="G194" s="309" t="inlineStr"/>
      <c r="H194" s="309" t="inlineStr"/>
    </row>
    <row r="195">
      <c r="A195" s="621" t="n">
        <v>193</v>
      </c>
      <c r="B195" s="309" t="n">
        <v>8.199999999999999</v>
      </c>
      <c r="C195" s="309" t="n">
        <v>8.199999999999999</v>
      </c>
      <c r="D195" s="309" t="inlineStr"/>
      <c r="E195" s="309" t="inlineStr"/>
      <c r="F195" s="309" t="inlineStr"/>
      <c r="G195" s="309" t="inlineStr"/>
      <c r="H195" s="309" t="inlineStr"/>
    </row>
    <row r="196">
      <c r="A196" s="621" t="n">
        <v>194</v>
      </c>
      <c r="B196" s="309" t="n">
        <v>2.65</v>
      </c>
      <c r="C196" s="309" t="n">
        <v>2.65</v>
      </c>
      <c r="D196" s="309" t="inlineStr"/>
      <c r="E196" s="309" t="inlineStr"/>
      <c r="F196" s="309" t="inlineStr"/>
      <c r="G196" s="309" t="inlineStr"/>
      <c r="H196" s="309" t="inlineStr"/>
    </row>
    <row r="197">
      <c r="A197" s="621" t="n">
        <v>195</v>
      </c>
      <c r="B197" s="309" t="n">
        <v>5.42</v>
      </c>
      <c r="C197" s="309" t="n">
        <v>5.42</v>
      </c>
      <c r="D197" s="309" t="inlineStr"/>
      <c r="E197" s="309" t="inlineStr"/>
      <c r="F197" s="309" t="inlineStr"/>
      <c r="G197" s="309" t="inlineStr"/>
      <c r="H197" s="309" t="inlineStr"/>
    </row>
    <row r="198">
      <c r="A198" s="621" t="n">
        <v>196</v>
      </c>
      <c r="B198" s="309" t="n">
        <v>2.84</v>
      </c>
      <c r="C198" s="309" t="n">
        <v>2.84</v>
      </c>
      <c r="D198" s="309" t="inlineStr"/>
      <c r="E198" s="309" t="inlineStr"/>
      <c r="F198" s="309" t="inlineStr"/>
      <c r="G198" s="309" t="inlineStr"/>
      <c r="H198" s="309" t="inlineStr"/>
    </row>
    <row r="199">
      <c r="A199" s="621" t="n">
        <v>197</v>
      </c>
      <c r="B199" s="309" t="n">
        <v>1.4</v>
      </c>
      <c r="C199" s="309" t="n">
        <v>1.4</v>
      </c>
      <c r="D199" s="309" t="inlineStr"/>
      <c r="E199" s="309" t="inlineStr"/>
      <c r="F199" s="309" t="inlineStr"/>
      <c r="G199" s="309" t="inlineStr"/>
      <c r="H199" s="309" t="inlineStr"/>
    </row>
    <row r="200">
      <c r="A200" s="621" t="n">
        <v>198</v>
      </c>
      <c r="B200" s="309" t="n">
        <v>1.9</v>
      </c>
      <c r="C200" s="309" t="n">
        <v>1.9</v>
      </c>
      <c r="D200" s="309" t="inlineStr"/>
      <c r="E200" s="309" t="inlineStr"/>
      <c r="F200" s="309" t="inlineStr"/>
      <c r="G200" s="309" t="inlineStr"/>
      <c r="H200" s="309" t="inlineStr"/>
    </row>
    <row r="201">
      <c r="A201" s="621" t="n">
        <v>199</v>
      </c>
      <c r="B201" s="309" t="n">
        <v>2.8</v>
      </c>
      <c r="C201" s="309" t="n">
        <v>2.8</v>
      </c>
      <c r="D201" s="309" t="inlineStr"/>
      <c r="E201" s="309" t="inlineStr"/>
      <c r="F201" s="309" t="inlineStr"/>
      <c r="G201" s="309" t="inlineStr"/>
      <c r="H201" s="309" t="inlineStr"/>
    </row>
    <row r="202">
      <c r="A202" s="621" t="n">
        <v>200</v>
      </c>
      <c r="B202" s="309" t="n">
        <v>3.2</v>
      </c>
      <c r="C202" s="309" t="n">
        <v>3.2</v>
      </c>
      <c r="D202" s="309" t="inlineStr"/>
      <c r="E202" s="309" t="inlineStr"/>
      <c r="F202" s="309" t="inlineStr"/>
      <c r="G202" s="309" t="inlineStr"/>
      <c r="H202" s="309" t="inlineStr"/>
    </row>
    <row r="203">
      <c r="A203" s="621" t="n">
        <v>201</v>
      </c>
      <c r="B203" s="309" t="n">
        <v>4.2</v>
      </c>
      <c r="C203" s="309" t="n">
        <v>4.2</v>
      </c>
      <c r="D203" s="309" t="inlineStr"/>
      <c r="E203" s="309" t="inlineStr"/>
      <c r="F203" s="309" t="inlineStr"/>
      <c r="G203" s="309" t="inlineStr"/>
      <c r="H203" s="309" t="inlineStr"/>
    </row>
    <row r="204">
      <c r="A204" s="621" t="n">
        <v>202</v>
      </c>
      <c r="B204" s="309" t="n">
        <v>3.7</v>
      </c>
      <c r="C204" s="309" t="n">
        <v>3.7</v>
      </c>
      <c r="D204" s="309" t="inlineStr"/>
      <c r="E204" s="309" t="inlineStr"/>
      <c r="F204" s="309" t="inlineStr"/>
      <c r="G204" s="309" t="inlineStr"/>
      <c r="H204" s="309" t="inlineStr"/>
    </row>
    <row r="205">
      <c r="A205" s="621" t="n">
        <v>203</v>
      </c>
      <c r="B205" s="309" t="n">
        <v>10.2</v>
      </c>
      <c r="C205" s="309" t="n">
        <v>10.2</v>
      </c>
      <c r="D205" s="309" t="inlineStr"/>
      <c r="E205" s="309" t="inlineStr"/>
      <c r="F205" s="309" t="inlineStr"/>
      <c r="G205" s="309" t="inlineStr"/>
      <c r="H205" s="309" t="inlineStr"/>
    </row>
    <row r="206">
      <c r="A206" s="621" t="n">
        <v>204</v>
      </c>
      <c r="B206" s="309" t="n">
        <v>8.5</v>
      </c>
      <c r="C206" s="309" t="n">
        <v>8.5</v>
      </c>
      <c r="D206" s="309" t="inlineStr"/>
      <c r="E206" s="309" t="inlineStr"/>
      <c r="F206" s="309" t="inlineStr"/>
      <c r="G206" s="309" t="inlineStr"/>
      <c r="H206" s="309" t="inlineStr"/>
    </row>
    <row r="207">
      <c r="A207" s="621" t="n">
        <v>205</v>
      </c>
      <c r="B207" s="309" t="n">
        <v>0.8</v>
      </c>
      <c r="C207" s="309" t="n">
        <v>0.8</v>
      </c>
      <c r="D207" s="309" t="inlineStr"/>
      <c r="E207" s="309" t="inlineStr"/>
      <c r="F207" s="309" t="inlineStr"/>
      <c r="G207" s="309" t="inlineStr"/>
      <c r="H207" s="309" t="inlineStr"/>
    </row>
    <row r="208">
      <c r="A208" s="621" t="n">
        <v>206</v>
      </c>
      <c r="B208" s="309" t="n">
        <v>1.05</v>
      </c>
      <c r="C208" s="309" t="n">
        <v>1.05</v>
      </c>
      <c r="D208" s="309" t="inlineStr"/>
      <c r="E208" s="309" t="inlineStr"/>
      <c r="F208" s="309" t="inlineStr"/>
      <c r="G208" s="309" t="inlineStr"/>
      <c r="H208" s="309" t="inlineStr"/>
    </row>
    <row r="209">
      <c r="A209" s="621" t="n">
        <v>207</v>
      </c>
      <c r="B209" s="309" t="n">
        <v>1.4</v>
      </c>
      <c r="C209" s="309" t="n">
        <v>1.4</v>
      </c>
      <c r="D209" s="309" t="inlineStr"/>
      <c r="E209" s="309" t="inlineStr"/>
      <c r="F209" s="309" t="inlineStr"/>
      <c r="G209" s="309" t="inlineStr"/>
      <c r="H209" s="309" t="inlineStr"/>
    </row>
    <row r="210">
      <c r="A210" s="621" t="n">
        <v>208</v>
      </c>
      <c r="B210" s="309" t="n">
        <v>5.1</v>
      </c>
      <c r="C210" s="309" t="n">
        <v>5.1</v>
      </c>
      <c r="D210" s="309" t="inlineStr"/>
      <c r="E210" s="309" t="inlineStr"/>
      <c r="F210" s="309" t="inlineStr"/>
      <c r="G210" s="309" t="inlineStr"/>
      <c r="H210" s="309" t="inlineStr"/>
    </row>
    <row r="211">
      <c r="A211" s="621" t="n">
        <v>209</v>
      </c>
      <c r="B211" s="309" t="n">
        <v>1.6</v>
      </c>
      <c r="C211" s="309" t="n">
        <v>1.6</v>
      </c>
      <c r="D211" s="309" t="inlineStr"/>
      <c r="E211" s="309" t="inlineStr"/>
      <c r="F211" s="309" t="inlineStr"/>
      <c r="G211" s="309" t="inlineStr"/>
      <c r="H211" s="309" t="inlineStr"/>
    </row>
    <row r="212">
      <c r="A212" s="621" t="n">
        <v>210</v>
      </c>
      <c r="B212" s="309" t="n">
        <v>2.3</v>
      </c>
      <c r="C212" s="309" t="n">
        <v>2.3</v>
      </c>
      <c r="D212" s="309" t="inlineStr"/>
      <c r="E212" s="309" t="inlineStr"/>
      <c r="F212" s="309" t="inlineStr"/>
      <c r="G212" s="309" t="inlineStr"/>
      <c r="H212" s="309" t="inlineStr"/>
    </row>
    <row r="213">
      <c r="A213" s="621" t="n">
        <v>211</v>
      </c>
      <c r="B213" s="309" t="n">
        <v>3.8</v>
      </c>
      <c r="C213" s="309" t="n">
        <v>3.8</v>
      </c>
      <c r="D213" s="309" t="inlineStr"/>
      <c r="E213" s="309" t="inlineStr"/>
      <c r="F213" s="309" t="inlineStr"/>
      <c r="G213" s="309" t="inlineStr"/>
      <c r="H213" s="309" t="inlineStr"/>
    </row>
    <row r="214">
      <c r="A214" s="621" t="n">
        <v>212</v>
      </c>
      <c r="B214" s="309" t="n">
        <v>5.1</v>
      </c>
      <c r="C214" s="309" t="n">
        <v>5.1</v>
      </c>
      <c r="D214" s="309" t="inlineStr"/>
      <c r="E214" s="309" t="inlineStr"/>
      <c r="F214" s="309" t="inlineStr"/>
      <c r="G214" s="309" t="inlineStr"/>
      <c r="H214" s="309" t="inlineStr"/>
    </row>
    <row r="215">
      <c r="A215" s="621" t="n">
        <v>213</v>
      </c>
      <c r="B215" s="309" t="n">
        <v>3</v>
      </c>
      <c r="C215" s="309" t="n">
        <v>3</v>
      </c>
      <c r="D215" s="309" t="inlineStr"/>
      <c r="E215" s="309" t="inlineStr"/>
      <c r="F215" s="309" t="inlineStr"/>
      <c r="G215" s="309" t="inlineStr"/>
      <c r="H215" s="309" t="inlineStr"/>
    </row>
    <row r="216">
      <c r="A216" s="621" t="n">
        <v>214</v>
      </c>
      <c r="B216" s="309" t="n">
        <v>10.6</v>
      </c>
      <c r="C216" s="309" t="n">
        <v>10.6</v>
      </c>
      <c r="D216" s="309" t="inlineStr"/>
      <c r="E216" s="309" t="inlineStr"/>
      <c r="F216" s="309" t="inlineStr"/>
      <c r="G216" s="309" t="inlineStr"/>
      <c r="H216" s="309" t="inlineStr"/>
    </row>
    <row r="217">
      <c r="A217" s="621" t="n">
        <v>215</v>
      </c>
      <c r="B217" s="309" t="n">
        <v>12.1</v>
      </c>
      <c r="C217" s="309" t="n">
        <v>12.1</v>
      </c>
      <c r="D217" s="309" t="inlineStr"/>
      <c r="E217" s="309" t="inlineStr"/>
      <c r="F217" s="309" t="inlineStr"/>
      <c r="G217" s="309" t="inlineStr"/>
      <c r="H217" s="309" t="inlineStr"/>
    </row>
    <row r="218">
      <c r="A218" s="621" t="n">
        <v>216</v>
      </c>
      <c r="B218" s="309" t="n">
        <v>10</v>
      </c>
      <c r="C218" s="309" t="n">
        <v>10</v>
      </c>
      <c r="D218" s="309" t="inlineStr"/>
      <c r="E218" s="309" t="inlineStr"/>
      <c r="F218" s="309" t="inlineStr"/>
      <c r="G218" s="309" t="inlineStr"/>
      <c r="H218" s="309" t="inlineStr"/>
    </row>
    <row r="219">
      <c r="A219" s="621" t="n">
        <v>217</v>
      </c>
      <c r="B219" s="309" t="n">
        <v>7.2</v>
      </c>
      <c r="C219" s="309" t="n">
        <v>7.2</v>
      </c>
      <c r="D219" s="309" t="inlineStr"/>
      <c r="E219" s="309" t="inlineStr"/>
      <c r="F219" s="309" t="inlineStr"/>
      <c r="G219" s="309" t="inlineStr"/>
      <c r="H219" s="309" t="inlineStr"/>
    </row>
    <row r="220">
      <c r="A220" s="621" t="n">
        <v>218</v>
      </c>
      <c r="B220" s="309" t="n">
        <v>6.8</v>
      </c>
      <c r="C220" s="309" t="n">
        <v>6.8</v>
      </c>
      <c r="D220" s="309" t="inlineStr"/>
      <c r="E220" s="309" t="inlineStr"/>
      <c r="F220" s="309" t="inlineStr"/>
      <c r="G220" s="309" t="inlineStr"/>
      <c r="H220" s="309" t="inlineStr"/>
    </row>
    <row r="221">
      <c r="A221" s="621" t="n">
        <v>219</v>
      </c>
      <c r="B221" s="309" t="n">
        <v>4.5</v>
      </c>
      <c r="C221" s="309" t="n">
        <v>4.5</v>
      </c>
      <c r="D221" s="309" t="inlineStr"/>
      <c r="E221" s="309" t="inlineStr"/>
      <c r="F221" s="309" t="inlineStr"/>
      <c r="G221" s="309" t="inlineStr"/>
      <c r="H221" s="309" t="inlineStr"/>
    </row>
    <row r="222">
      <c r="A222" s="621" t="n">
        <v>220</v>
      </c>
      <c r="B222" s="309" t="n">
        <v>5.1</v>
      </c>
      <c r="C222" s="309" t="n">
        <v>5.1</v>
      </c>
      <c r="D222" s="309" t="inlineStr"/>
      <c r="E222" s="309" t="inlineStr"/>
      <c r="F222" s="309" t="inlineStr"/>
      <c r="G222" s="309" t="inlineStr"/>
      <c r="H222" s="309" t="inlineStr"/>
    </row>
    <row r="223">
      <c r="A223" s="621" t="n">
        <v>221</v>
      </c>
      <c r="B223" s="309" t="n">
        <v>0.65</v>
      </c>
      <c r="C223" s="309" t="n">
        <v>0.65</v>
      </c>
      <c r="D223" s="309" t="inlineStr"/>
      <c r="E223" s="309" t="inlineStr"/>
      <c r="F223" s="309" t="inlineStr"/>
      <c r="G223" s="309" t="inlineStr"/>
      <c r="H223" s="309" t="inlineStr"/>
    </row>
    <row r="224">
      <c r="A224" s="621" t="n">
        <v>222</v>
      </c>
      <c r="B224" s="309" t="n">
        <v>0.93</v>
      </c>
      <c r="C224" s="309" t="n">
        <v>0.93</v>
      </c>
      <c r="D224" s="309" t="inlineStr"/>
      <c r="E224" s="309" t="inlineStr"/>
      <c r="F224" s="309" t="inlineStr"/>
      <c r="G224" s="309" t="inlineStr"/>
      <c r="H224" s="309" t="inlineStr"/>
    </row>
    <row r="225">
      <c r="A225" s="621" t="n">
        <v>223</v>
      </c>
      <c r="B225" s="309" t="n">
        <v>3.47</v>
      </c>
      <c r="C225" s="309" t="n">
        <v>3.47</v>
      </c>
      <c r="D225" s="309" t="inlineStr"/>
      <c r="E225" s="309" t="inlineStr"/>
      <c r="F225" s="309" t="inlineStr"/>
      <c r="G225" s="309" t="inlineStr"/>
      <c r="H225" s="309" t="inlineStr"/>
    </row>
    <row r="226">
      <c r="A226" s="621" t="n">
        <v>224</v>
      </c>
      <c r="B226" s="309" t="n">
        <v>2.9</v>
      </c>
      <c r="C226" s="309" t="n">
        <v>2.9</v>
      </c>
      <c r="D226" s="309" t="inlineStr"/>
      <c r="E226" s="309" t="inlineStr"/>
      <c r="F226" s="309" t="inlineStr"/>
      <c r="G226" s="309" t="inlineStr"/>
      <c r="H226" s="309" t="inlineStr"/>
    </row>
    <row r="227">
      <c r="A227" s="621" t="n">
        <v>225</v>
      </c>
      <c r="B227" s="309" t="n">
        <v>7.2</v>
      </c>
      <c r="C227" s="309" t="n">
        <v>7.2</v>
      </c>
      <c r="D227" s="309" t="inlineStr"/>
      <c r="E227" s="309" t="inlineStr"/>
      <c r="F227" s="309" t="inlineStr"/>
      <c r="G227" s="309" t="inlineStr"/>
      <c r="H227" s="309" t="inlineStr"/>
    </row>
    <row r="228">
      <c r="A228" s="621" t="n">
        <v>226</v>
      </c>
      <c r="B228" s="309" t="n">
        <v>11.8</v>
      </c>
      <c r="C228" s="309" t="n">
        <v>11.8</v>
      </c>
      <c r="D228" s="309" t="inlineStr"/>
      <c r="E228" s="309" t="inlineStr"/>
      <c r="F228" s="309" t="inlineStr"/>
      <c r="G228" s="309" t="inlineStr"/>
      <c r="H228" s="309" t="inlineStr"/>
    </row>
    <row r="229">
      <c r="A229" s="621" t="n">
        <v>227</v>
      </c>
      <c r="B229" s="309" t="n">
        <v>0.7</v>
      </c>
      <c r="C229" s="309" t="n">
        <v>0.7</v>
      </c>
      <c r="D229" s="309" t="inlineStr"/>
      <c r="E229" s="309" t="inlineStr"/>
      <c r="F229" s="309" t="inlineStr"/>
      <c r="G229" s="309" t="inlineStr"/>
      <c r="H229" s="309" t="inlineStr"/>
    </row>
    <row r="230">
      <c r="A230" s="621" t="n">
        <v>228</v>
      </c>
      <c r="B230" s="309" t="n">
        <v>3.96</v>
      </c>
      <c r="C230" s="309" t="n">
        <v>3.96</v>
      </c>
      <c r="D230" s="309" t="inlineStr"/>
      <c r="E230" s="309" t="inlineStr"/>
      <c r="F230" s="309" t="inlineStr"/>
      <c r="G230" s="309" t="inlineStr"/>
      <c r="H230" s="309" t="inlineStr"/>
    </row>
    <row r="231">
      <c r="A231" s="621" t="n">
        <v>229</v>
      </c>
      <c r="B231" s="309" t="n">
        <v>5.3</v>
      </c>
      <c r="C231" s="309" t="n">
        <v>5.3</v>
      </c>
      <c r="D231" s="309" t="inlineStr"/>
      <c r="E231" s="309" t="inlineStr"/>
      <c r="F231" s="309" t="inlineStr"/>
      <c r="G231" s="309" t="inlineStr"/>
      <c r="H231" s="309" t="inlineStr"/>
    </row>
    <row r="232">
      <c r="A232" s="621" t="n">
        <v>230</v>
      </c>
      <c r="B232" s="309" t="n">
        <v>7.2</v>
      </c>
      <c r="C232" s="309" t="n">
        <v>7.2</v>
      </c>
      <c r="D232" s="309" t="inlineStr"/>
      <c r="E232" s="309" t="inlineStr"/>
      <c r="F232" s="309" t="inlineStr"/>
      <c r="G232" s="309" t="inlineStr"/>
      <c r="H232" s="309" t="inlineStr"/>
    </row>
    <row r="233">
      <c r="A233" s="621" t="n">
        <v>231</v>
      </c>
      <c r="B233" s="309" t="n">
        <v>11.4</v>
      </c>
      <c r="C233" s="309" t="n">
        <v>11.4</v>
      </c>
      <c r="D233" s="309" t="inlineStr"/>
      <c r="E233" s="309" t="inlineStr"/>
      <c r="F233" s="309" t="inlineStr"/>
      <c r="G233" s="309" t="inlineStr"/>
      <c r="H233" s="309" t="inlineStr"/>
    </row>
    <row r="234">
      <c r="A234" s="621" t="n">
        <v>232</v>
      </c>
      <c r="B234" s="309" t="n">
        <v>6.6</v>
      </c>
      <c r="C234" s="309" t="n">
        <v>6.6</v>
      </c>
      <c r="D234" s="309" t="inlineStr"/>
      <c r="E234" s="309" t="inlineStr"/>
      <c r="F234" s="309" t="inlineStr"/>
      <c r="G234" s="309" t="inlineStr"/>
      <c r="H234" s="309" t="inlineStr"/>
    </row>
    <row r="235">
      <c r="A235" s="621" t="n">
        <v>233</v>
      </c>
      <c r="B235" s="309" t="n">
        <v>5.2</v>
      </c>
      <c r="C235" s="309" t="n">
        <v>5.2</v>
      </c>
      <c r="D235" s="309" t="inlineStr"/>
      <c r="E235" s="309" t="inlineStr"/>
      <c r="F235" s="309" t="inlineStr"/>
      <c r="G235" s="309" t="inlineStr"/>
      <c r="H235" s="309" t="inlineStr"/>
    </row>
    <row r="236">
      <c r="A236" s="621" t="n">
        <v>234</v>
      </c>
      <c r="B236" s="309" t="n">
        <v>10.3</v>
      </c>
      <c r="C236" s="309" t="n">
        <v>10.3</v>
      </c>
      <c r="D236" s="309" t="inlineStr"/>
      <c r="E236" s="309" t="inlineStr"/>
      <c r="F236" s="309" t="inlineStr"/>
      <c r="G236" s="309" t="inlineStr"/>
      <c r="H236" s="309" t="inlineStr"/>
    </row>
    <row r="237">
      <c r="A237" s="621" t="n">
        <v>235</v>
      </c>
      <c r="B237" s="309" t="n">
        <v>7.3</v>
      </c>
      <c r="C237" s="309" t="n">
        <v>7.3</v>
      </c>
      <c r="D237" s="309" t="inlineStr"/>
      <c r="E237" s="309" t="inlineStr"/>
      <c r="F237" s="309" t="inlineStr"/>
      <c r="G237" s="309" t="inlineStr"/>
      <c r="H237" s="309" t="inlineStr"/>
    </row>
    <row r="238">
      <c r="A238" s="621" t="n">
        <v>236</v>
      </c>
      <c r="B238" s="309" t="n">
        <v>9.800000000000001</v>
      </c>
      <c r="C238" s="309" t="n">
        <v>9.800000000000001</v>
      </c>
      <c r="D238" s="309" t="inlineStr"/>
      <c r="E238" s="309" t="inlineStr"/>
      <c r="F238" s="309" t="inlineStr"/>
      <c r="G238" s="309" t="inlineStr"/>
      <c r="H238" s="309" t="inlineStr"/>
    </row>
    <row r="239">
      <c r="A239" s="621" t="n">
        <v>237</v>
      </c>
      <c r="B239" s="309" t="n">
        <v>5.8</v>
      </c>
      <c r="C239" s="309" t="n">
        <v>5.8</v>
      </c>
      <c r="D239" s="309" t="inlineStr"/>
      <c r="E239" s="309" t="inlineStr"/>
      <c r="F239" s="309" t="inlineStr"/>
      <c r="G239" s="309" t="inlineStr"/>
      <c r="H239" s="309" t="inlineStr"/>
    </row>
    <row r="240">
      <c r="A240" s="621" t="n">
        <v>238</v>
      </c>
      <c r="B240" s="309" t="n">
        <v>4.9</v>
      </c>
      <c r="C240" s="309" t="n">
        <v>4.9</v>
      </c>
      <c r="D240" s="309" t="inlineStr"/>
      <c r="E240" s="309" t="inlineStr"/>
      <c r="F240" s="309" t="inlineStr"/>
      <c r="G240" s="309" t="inlineStr"/>
      <c r="H240" s="309" t="inlineStr"/>
    </row>
    <row r="241">
      <c r="A241" s="621" t="n">
        <v>239</v>
      </c>
      <c r="B241" s="309" t="n">
        <v>7.3</v>
      </c>
      <c r="C241" s="309" t="n">
        <v>7.3</v>
      </c>
      <c r="D241" s="309" t="inlineStr"/>
      <c r="E241" s="309" t="inlineStr"/>
      <c r="F241" s="309" t="inlineStr"/>
      <c r="G241" s="309" t="inlineStr"/>
      <c r="H241" s="309" t="inlineStr"/>
    </row>
    <row r="242">
      <c r="A242" s="621" t="n">
        <v>240</v>
      </c>
      <c r="B242" s="309" t="n">
        <v>9.800000000000001</v>
      </c>
      <c r="C242" s="309" t="n">
        <v>9.800000000000001</v>
      </c>
      <c r="D242" s="309" t="inlineStr"/>
      <c r="E242" s="309" t="inlineStr"/>
      <c r="F242" s="309" t="inlineStr"/>
      <c r="G242" s="309" t="inlineStr"/>
      <c r="H242" s="309" t="inlineStr"/>
    </row>
    <row r="243">
      <c r="A243" s="621" t="n">
        <v>241</v>
      </c>
      <c r="B243" s="309" t="n">
        <v>5.8</v>
      </c>
      <c r="C243" s="309" t="n">
        <v>5.8</v>
      </c>
      <c r="D243" s="309" t="inlineStr"/>
      <c r="E243" s="309" t="inlineStr"/>
      <c r="F243" s="309" t="inlineStr"/>
      <c r="G243" s="309" t="inlineStr"/>
      <c r="H243" s="309" t="inlineStr"/>
    </row>
    <row r="244">
      <c r="A244" s="621" t="n">
        <v>242</v>
      </c>
      <c r="B244" s="309" t="n">
        <v>4.1</v>
      </c>
      <c r="C244" s="309" t="n">
        <v>4.1</v>
      </c>
      <c r="D244" s="309" t="inlineStr"/>
      <c r="E244" s="309" t="inlineStr"/>
      <c r="F244" s="309" t="inlineStr"/>
      <c r="G244" s="309" t="inlineStr"/>
      <c r="H244" s="309" t="inlineStr"/>
    </row>
    <row r="245">
      <c r="A245" s="621" t="n">
        <v>243</v>
      </c>
      <c r="B245" s="309" t="n">
        <v>2.7</v>
      </c>
      <c r="C245" s="309" t="n">
        <v>2.7</v>
      </c>
      <c r="D245" s="309" t="inlineStr"/>
      <c r="E245" s="309" t="inlineStr"/>
      <c r="F245" s="309" t="inlineStr"/>
      <c r="G245" s="309" t="inlineStr"/>
      <c r="H245" s="309" t="inlineStr"/>
    </row>
    <row r="246">
      <c r="A246" s="621" t="n">
        <v>244</v>
      </c>
      <c r="B246" s="309" t="n">
        <v>4.7</v>
      </c>
      <c r="C246" s="309" t="n">
        <v>4.7</v>
      </c>
      <c r="D246" s="309" t="inlineStr"/>
      <c r="E246" s="309" t="inlineStr"/>
      <c r="F246" s="309" t="inlineStr"/>
      <c r="G246" s="309" t="inlineStr"/>
      <c r="H246" s="309" t="inlineStr"/>
    </row>
    <row r="247">
      <c r="A247" s="621" t="n">
        <v>245</v>
      </c>
      <c r="B247" s="309" t="n">
        <v>4</v>
      </c>
      <c r="C247" s="309" t="n">
        <v>4</v>
      </c>
      <c r="D247" s="309" t="inlineStr"/>
      <c r="E247" s="309" t="inlineStr"/>
      <c r="F247" s="309" t="inlineStr"/>
      <c r="G247" s="309" t="inlineStr"/>
      <c r="H247" s="309" t="inlineStr"/>
    </row>
    <row r="248">
      <c r="A248" s="621" t="n">
        <v>246</v>
      </c>
      <c r="B248" s="309" t="n">
        <v>3.9</v>
      </c>
      <c r="C248" s="309" t="n">
        <v>3.9</v>
      </c>
      <c r="D248" s="309" t="inlineStr"/>
      <c r="E248" s="309" t="inlineStr"/>
      <c r="F248" s="309" t="inlineStr"/>
      <c r="G248" s="309" t="inlineStr"/>
      <c r="H248" s="309" t="inlineStr"/>
    </row>
    <row r="249">
      <c r="A249" s="621" t="n">
        <v>247</v>
      </c>
      <c r="B249" s="309" t="n">
        <v>6.3</v>
      </c>
      <c r="C249" s="309" t="n">
        <v>6.3</v>
      </c>
      <c r="D249" s="309" t="inlineStr"/>
      <c r="E249" s="309" t="inlineStr"/>
      <c r="F249" s="309" t="inlineStr"/>
      <c r="G249" s="309" t="inlineStr"/>
      <c r="H249" s="309" t="inlineStr"/>
    </row>
    <row r="250">
      <c r="A250" s="621" t="n">
        <v>248</v>
      </c>
      <c r="B250" s="309" t="n">
        <v>5</v>
      </c>
      <c r="C250" s="309" t="n">
        <v>5</v>
      </c>
      <c r="D250" s="309" t="inlineStr"/>
      <c r="E250" s="309" t="inlineStr"/>
      <c r="F250" s="309" t="inlineStr"/>
      <c r="G250" s="309" t="inlineStr"/>
      <c r="H250" s="309" t="inlineStr"/>
    </row>
    <row r="251">
      <c r="A251" s="621" t="n">
        <v>249</v>
      </c>
      <c r="B251" s="309" t="n">
        <v>3.9</v>
      </c>
      <c r="C251" s="309" t="n">
        <v>3.9</v>
      </c>
      <c r="D251" s="309" t="inlineStr"/>
      <c r="E251" s="309" t="inlineStr"/>
      <c r="F251" s="309" t="inlineStr"/>
      <c r="G251" s="309" t="inlineStr"/>
      <c r="H251" s="309" t="inlineStr"/>
    </row>
    <row r="252">
      <c r="A252" s="621" t="n">
        <v>250</v>
      </c>
      <c r="B252" s="309" t="n">
        <v>3.8</v>
      </c>
      <c r="C252" s="309" t="n">
        <v>3.8</v>
      </c>
      <c r="D252" s="309" t="inlineStr"/>
      <c r="E252" s="309" t="inlineStr"/>
      <c r="F252" s="309" t="inlineStr"/>
      <c r="G252" s="309" t="inlineStr"/>
      <c r="H252" s="309" t="inlineStr"/>
    </row>
    <row r="253">
      <c r="A253" s="621" t="n">
        <v>251</v>
      </c>
      <c r="B253" s="309" t="n">
        <v>3.3</v>
      </c>
      <c r="C253" s="309" t="n">
        <v>3.3</v>
      </c>
      <c r="D253" s="309" t="inlineStr"/>
      <c r="E253" s="309" t="inlineStr"/>
      <c r="F253" s="309" t="inlineStr"/>
      <c r="G253" s="309" t="inlineStr"/>
      <c r="H253" s="309" t="inlineStr"/>
    </row>
    <row r="254">
      <c r="A254" s="621" t="n">
        <v>252</v>
      </c>
      <c r="B254" s="309" t="n">
        <v>4.150875701014084</v>
      </c>
      <c r="C254" s="309" t="n">
        <v>4.150875701014084</v>
      </c>
      <c r="D254" s="309" t="inlineStr"/>
      <c r="E254" s="309" t="inlineStr"/>
      <c r="F254" s="309" t="inlineStr"/>
      <c r="G254" s="309" t="inlineStr"/>
      <c r="H254" s="309" t="inlineStr"/>
    </row>
    <row r="255">
      <c r="A255" s="621" t="n">
        <v>253</v>
      </c>
      <c r="B255" s="309" t="n">
        <v>6.6</v>
      </c>
      <c r="C255" s="309" t="n">
        <v>6.6</v>
      </c>
      <c r="D255" s="309" t="inlineStr"/>
      <c r="E255" s="309" t="inlineStr"/>
      <c r="F255" s="309" t="inlineStr"/>
      <c r="G255" s="309" t="inlineStr"/>
      <c r="H255" s="309" t="inlineStr"/>
    </row>
    <row r="256">
      <c r="A256" s="621" t="n">
        <v>254</v>
      </c>
      <c r="B256" s="309" t="n">
        <v>2.2</v>
      </c>
      <c r="C256" s="309" t="n">
        <v>2.2</v>
      </c>
      <c r="D256" s="309" t="inlineStr"/>
      <c r="E256" s="309" t="inlineStr"/>
      <c r="F256" s="309" t="inlineStr"/>
      <c r="G256" s="309" t="inlineStr"/>
      <c r="H256" s="309" t="inlineStr"/>
    </row>
    <row r="257">
      <c r="A257" s="621" t="n">
        <v>255</v>
      </c>
      <c r="B257" s="309" t="n">
        <v>2.7</v>
      </c>
      <c r="C257" s="309" t="n">
        <v>2.7</v>
      </c>
      <c r="D257" s="309" t="inlineStr"/>
      <c r="E257" s="309" t="inlineStr"/>
      <c r="F257" s="309" t="inlineStr"/>
      <c r="G257" s="309" t="inlineStr"/>
      <c r="H257" s="309" t="inlineStr"/>
    </row>
    <row r="258">
      <c r="A258" s="621" t="n">
        <v>256</v>
      </c>
      <c r="B258" s="309" t="n">
        <v>2.8</v>
      </c>
      <c r="C258" s="309" t="n">
        <v>2.8</v>
      </c>
      <c r="D258" s="309" t="inlineStr"/>
      <c r="E258" s="309" t="inlineStr"/>
      <c r="F258" s="309" t="inlineStr"/>
      <c r="G258" s="309" t="inlineStr"/>
      <c r="H258" s="309" t="inlineStr"/>
    </row>
    <row r="259">
      <c r="A259" s="621" t="n">
        <v>257</v>
      </c>
      <c r="B259" s="309" t="n">
        <v>2.4</v>
      </c>
      <c r="C259" s="309" t="n">
        <v>2.4</v>
      </c>
      <c r="D259" s="309" t="inlineStr"/>
      <c r="E259" s="309" t="inlineStr"/>
      <c r="F259" s="309" t="inlineStr"/>
      <c r="G259" s="309" t="inlineStr"/>
      <c r="H259" s="309" t="inlineStr"/>
    </row>
    <row r="260">
      <c r="A260" s="621" t="n">
        <v>258</v>
      </c>
      <c r="B260" s="309" t="n">
        <v>1.5</v>
      </c>
      <c r="C260" s="309" t="n">
        <v>1.5</v>
      </c>
      <c r="D260" s="309" t="inlineStr"/>
      <c r="E260" s="309" t="inlineStr"/>
      <c r="F260" s="309" t="inlineStr"/>
      <c r="G260" s="309" t="inlineStr"/>
      <c r="H260" s="309" t="inlineStr"/>
    </row>
    <row r="261">
      <c r="A261" s="621" t="n">
        <v>259</v>
      </c>
      <c r="B261" s="309" t="n">
        <v>1.8</v>
      </c>
      <c r="C261" s="309" t="n">
        <v>1.8</v>
      </c>
      <c r="D261" s="309" t="inlineStr"/>
      <c r="E261" s="309" t="inlineStr"/>
      <c r="F261" s="309" t="inlineStr"/>
      <c r="G261" s="309" t="inlineStr"/>
      <c r="H261" s="309" t="inlineStr"/>
    </row>
    <row r="262">
      <c r="A262" s="621" t="n">
        <v>260</v>
      </c>
      <c r="B262" s="309" t="n">
        <v>3.4</v>
      </c>
      <c r="C262" s="309" t="n">
        <v>3.4</v>
      </c>
      <c r="D262" s="309" t="inlineStr"/>
      <c r="E262" s="309" t="inlineStr"/>
      <c r="F262" s="309" t="inlineStr"/>
      <c r="G262" s="309" t="inlineStr"/>
      <c r="H262" s="309" t="inlineStr"/>
    </row>
    <row r="263">
      <c r="A263" s="621" t="n">
        <v>261</v>
      </c>
      <c r="B263" s="309" t="n">
        <v>2</v>
      </c>
      <c r="C263" s="309" t="n">
        <v>2</v>
      </c>
      <c r="D263" s="309" t="inlineStr"/>
      <c r="E263" s="309" t="inlineStr"/>
      <c r="F263" s="309" t="inlineStr"/>
      <c r="G263" s="309" t="inlineStr"/>
      <c r="H263" s="309" t="inlineStr"/>
    </row>
    <row r="264">
      <c r="A264" s="621" t="n">
        <v>262</v>
      </c>
      <c r="B264" s="309" t="n">
        <v>9.6</v>
      </c>
      <c r="C264" s="309" t="n">
        <v>9.6</v>
      </c>
      <c r="D264" s="309" t="inlineStr"/>
      <c r="E264" s="309" t="inlineStr"/>
      <c r="F264" s="309" t="inlineStr"/>
      <c r="G264" s="309" t="inlineStr"/>
      <c r="H264" s="309" t="inlineStr"/>
    </row>
    <row r="265">
      <c r="A265" s="621" t="n">
        <v>263</v>
      </c>
      <c r="B265" s="309" t="n">
        <v>13.8</v>
      </c>
      <c r="C265" s="309" t="n">
        <v>13.8</v>
      </c>
      <c r="D265" s="309" t="inlineStr"/>
      <c r="E265" s="309" t="inlineStr"/>
      <c r="F265" s="309" t="inlineStr"/>
      <c r="G265" s="309" t="inlineStr"/>
      <c r="H265" s="309" t="inlineStr"/>
    </row>
    <row r="266">
      <c r="A266" s="621" t="n">
        <v>264</v>
      </c>
      <c r="B266" s="309" t="n">
        <v>4.42</v>
      </c>
      <c r="C266" s="309" t="n">
        <v>4.42</v>
      </c>
      <c r="D266" s="309" t="inlineStr"/>
      <c r="E266" s="309" t="inlineStr"/>
      <c r="F266" s="309" t="inlineStr"/>
      <c r="G266" s="309" t="inlineStr"/>
      <c r="H266" s="309" t="inlineStr"/>
    </row>
    <row r="267">
      <c r="A267" s="621" t="n">
        <v>265</v>
      </c>
      <c r="B267" s="309" t="n">
        <v>7.1</v>
      </c>
      <c r="C267" s="309" t="n">
        <v>7.1</v>
      </c>
      <c r="D267" s="309" t="inlineStr"/>
      <c r="E267" s="309" t="inlineStr"/>
      <c r="F267" s="309" t="inlineStr"/>
      <c r="G267" s="309" t="inlineStr"/>
      <c r="H267" s="309" t="inlineStr"/>
    </row>
    <row r="268">
      <c r="A268" s="621" t="n">
        <v>266</v>
      </c>
      <c r="B268" s="309" t="n">
        <v>0.2</v>
      </c>
      <c r="C268" s="309" t="n">
        <v>0.2</v>
      </c>
      <c r="D268" s="309" t="inlineStr"/>
      <c r="E268" s="309" t="inlineStr"/>
      <c r="F268" s="309" t="inlineStr"/>
      <c r="G268" s="309" t="inlineStr"/>
      <c r="H268" s="309" t="inlineStr"/>
    </row>
    <row r="269">
      <c r="A269" s="621" t="n">
        <v>267</v>
      </c>
      <c r="B269" s="309" t="n">
        <v>0.13</v>
      </c>
      <c r="C269" s="309" t="n">
        <v>0.13</v>
      </c>
      <c r="D269" s="309" t="inlineStr"/>
      <c r="E269" s="309" t="inlineStr"/>
      <c r="F269" s="309" t="inlineStr"/>
      <c r="G269" s="309" t="inlineStr"/>
      <c r="H269" s="309" t="inlineStr"/>
    </row>
    <row r="270">
      <c r="A270" s="621" t="n">
        <v>268</v>
      </c>
      <c r="B270" s="309" t="n">
        <v>0.07000000000000001</v>
      </c>
      <c r="C270" s="309" t="n">
        <v>0.07000000000000001</v>
      </c>
      <c r="D270" s="309" t="inlineStr"/>
      <c r="E270" s="309" t="inlineStr"/>
      <c r="F270" s="309" t="inlineStr"/>
      <c r="G270" s="309" t="inlineStr"/>
      <c r="H270" s="309" t="inlineStr"/>
    </row>
    <row r="271">
      <c r="A271" s="621" t="n">
        <v>269</v>
      </c>
      <c r="B271" s="309" t="n">
        <v>1.64</v>
      </c>
      <c r="C271" s="309" t="n">
        <v>1.64</v>
      </c>
      <c r="D271" s="309" t="inlineStr"/>
      <c r="E271" s="309" t="inlineStr"/>
      <c r="F271" s="309" t="inlineStr"/>
      <c r="G271" s="309" t="inlineStr"/>
      <c r="H271" s="309" t="inlineStr"/>
    </row>
    <row r="272">
      <c r="A272" s="621" t="n">
        <v>270</v>
      </c>
      <c r="B272" s="309" t="n">
        <v>0.98</v>
      </c>
      <c r="C272" s="309" t="n">
        <v>0.98</v>
      </c>
      <c r="D272" s="309" t="inlineStr"/>
      <c r="E272" s="309" t="inlineStr"/>
      <c r="F272" s="309" t="inlineStr"/>
      <c r="G272" s="309" t="inlineStr"/>
      <c r="H272" s="309" t="inlineStr"/>
    </row>
    <row r="273">
      <c r="A273" s="621" t="n">
        <v>271</v>
      </c>
      <c r="B273" s="309" t="n">
        <v>1.365</v>
      </c>
      <c r="C273" s="309" t="n">
        <v>1.365</v>
      </c>
      <c r="D273" s="309" t="inlineStr"/>
      <c r="E273" s="309" t="inlineStr"/>
      <c r="F273" s="309" t="inlineStr"/>
      <c r="G273" s="309" t="inlineStr"/>
      <c r="H273" s="309" t="inlineStr"/>
    </row>
    <row r="274">
      <c r="A274" s="621" t="n">
        <v>272</v>
      </c>
      <c r="B274" s="309" t="n">
        <v>1.8</v>
      </c>
      <c r="C274" s="309" t="n">
        <v>1.8</v>
      </c>
      <c r="D274" s="309" t="inlineStr"/>
      <c r="E274" s="309" t="inlineStr"/>
      <c r="F274" s="309" t="inlineStr"/>
      <c r="G274" s="309" t="inlineStr"/>
      <c r="H274" s="309" t="inlineStr"/>
    </row>
    <row r="275">
      <c r="A275" s="621" t="n">
        <v>273</v>
      </c>
      <c r="B275" s="309" t="n">
        <v>3.9</v>
      </c>
      <c r="C275" s="309" t="n">
        <v>3.9</v>
      </c>
      <c r="D275" s="309" t="inlineStr"/>
      <c r="E275" s="309" t="inlineStr"/>
      <c r="F275" s="309" t="inlineStr"/>
      <c r="G275" s="309" t="inlineStr"/>
      <c r="H275" s="309" t="inlineStr"/>
    </row>
    <row r="276">
      <c r="A276" s="621" t="n">
        <v>274</v>
      </c>
      <c r="B276" s="309" t="n">
        <v>7.1</v>
      </c>
      <c r="C276" s="309" t="n">
        <v>7.1</v>
      </c>
      <c r="D276" s="309" t="inlineStr"/>
      <c r="E276" s="309" t="inlineStr"/>
      <c r="F276" s="309" t="inlineStr"/>
      <c r="G276" s="309" t="inlineStr"/>
      <c r="H276" s="309" t="inlineStr"/>
    </row>
    <row r="277">
      <c r="A277" s="621" t="n">
        <v>275</v>
      </c>
      <c r="B277" s="309" t="n">
        <v>9.199999999999999</v>
      </c>
      <c r="C277" s="309" t="n">
        <v>9.199999999999999</v>
      </c>
      <c r="D277" s="309" t="inlineStr"/>
      <c r="E277" s="309" t="inlineStr"/>
      <c r="F277" s="309" t="inlineStr"/>
      <c r="G277" s="309" t="inlineStr"/>
      <c r="H277" s="309" t="inlineStr"/>
    </row>
    <row r="278">
      <c r="A278" s="621" t="n">
        <v>276</v>
      </c>
      <c r="B278" s="309" t="n">
        <v>10.3</v>
      </c>
      <c r="C278" s="309" t="n">
        <v>10.3</v>
      </c>
      <c r="D278" s="309" t="inlineStr"/>
      <c r="E278" s="309" t="inlineStr"/>
      <c r="F278" s="309" t="inlineStr"/>
      <c r="G278" s="309" t="inlineStr"/>
      <c r="H278" s="309" t="inlineStr"/>
    </row>
    <row r="279">
      <c r="A279" s="621" t="n">
        <v>277</v>
      </c>
      <c r="B279" s="309" t="n">
        <v>8</v>
      </c>
      <c r="C279" s="309" t="n">
        <v>8</v>
      </c>
      <c r="D279" s="309" t="inlineStr"/>
      <c r="E279" s="309" t="inlineStr"/>
      <c r="F279" s="309" t="inlineStr"/>
      <c r="G279" s="309" t="inlineStr"/>
      <c r="H279" s="309" t="inlineStr"/>
    </row>
    <row r="280">
      <c r="A280" s="621" t="n">
        <v>278</v>
      </c>
      <c r="B280" s="309" t="n">
        <v>7.995347757325471</v>
      </c>
      <c r="C280" s="309" t="n">
        <v>7.995347757325471</v>
      </c>
      <c r="D280" s="309" t="inlineStr"/>
      <c r="E280" s="309" t="inlineStr"/>
      <c r="F280" s="309" t="inlineStr"/>
      <c r="G280" s="309" t="inlineStr"/>
      <c r="H280" s="309" t="inlineStr"/>
    </row>
    <row r="281">
      <c r="A281" s="621" t="n">
        <v>279</v>
      </c>
      <c r="B281" s="309" t="n">
        <v>8.27546138188988</v>
      </c>
      <c r="C281" s="309" t="n">
        <v>8.27546138188988</v>
      </c>
      <c r="D281" s="309" t="inlineStr"/>
      <c r="E281" s="309" t="inlineStr"/>
      <c r="F281" s="309" t="inlineStr"/>
      <c r="G281" s="309" t="inlineStr"/>
      <c r="H281" s="309" t="inlineStr"/>
    </row>
    <row r="282">
      <c r="A282" s="621" t="n">
        <v>280</v>
      </c>
      <c r="B282" s="309" t="n">
        <v>8.396706154243155</v>
      </c>
      <c r="C282" s="309" t="n">
        <v>8.396706154243155</v>
      </c>
      <c r="D282" s="309" t="inlineStr"/>
      <c r="E282" s="309" t="inlineStr"/>
      <c r="F282" s="309" t="inlineStr"/>
      <c r="G282" s="309" t="inlineStr"/>
      <c r="H282" s="309" t="inlineStr"/>
    </row>
    <row r="283">
      <c r="A283" s="621" t="n">
        <v>281</v>
      </c>
      <c r="B283" s="309" t="n">
        <v>8.734020971391878</v>
      </c>
      <c r="C283" s="309" t="n">
        <v>8.734020971391878</v>
      </c>
      <c r="D283" s="309" t="inlineStr"/>
      <c r="E283" s="309" t="inlineStr"/>
      <c r="F283" s="309" t="inlineStr"/>
      <c r="G283" s="309" t="inlineStr"/>
      <c r="H283" s="309" t="inlineStr"/>
    </row>
    <row r="284">
      <c r="A284" s="621" t="n">
        <v>282</v>
      </c>
      <c r="B284" s="309" t="n">
        <v>6.944012416756952</v>
      </c>
      <c r="C284" s="309" t="n">
        <v>6.944012416756952</v>
      </c>
      <c r="D284" s="309" t="inlineStr"/>
      <c r="E284" s="309" t="inlineStr"/>
      <c r="F284" s="309" t="inlineStr"/>
      <c r="G284" s="309" t="inlineStr"/>
      <c r="H284" s="309" t="inlineStr"/>
    </row>
    <row r="285">
      <c r="A285" s="621" t="n">
        <v>283</v>
      </c>
      <c r="B285" s="309" t="n">
        <v>7.920759258550224</v>
      </c>
      <c r="C285" s="309" t="n">
        <v>7.920759258550224</v>
      </c>
      <c r="D285" s="309" t="inlineStr"/>
      <c r="E285" s="309" t="inlineStr"/>
      <c r="F285" s="309" t="inlineStr"/>
      <c r="G285" s="309" t="inlineStr"/>
      <c r="H285" s="309" t="inlineStr"/>
    </row>
    <row r="286">
      <c r="A286" s="621" t="n">
        <v>284</v>
      </c>
      <c r="B286" s="309" t="n">
        <v>8.77582489281847</v>
      </c>
      <c r="C286" s="309" t="n">
        <v>8.77582489281847</v>
      </c>
      <c r="D286" s="309" t="inlineStr"/>
      <c r="E286" s="309" t="inlineStr"/>
      <c r="F286" s="309" t="inlineStr"/>
      <c r="G286" s="309" t="inlineStr"/>
      <c r="H286" s="309" t="inlineStr"/>
    </row>
    <row r="287">
      <c r="A287" s="621" t="n">
        <v>285</v>
      </c>
      <c r="B287" s="309" t="n">
        <v>5.945207454560371</v>
      </c>
      <c r="C287" s="309" t="n">
        <v>5.945207454560371</v>
      </c>
      <c r="D287" s="309" t="inlineStr"/>
      <c r="E287" s="309" t="inlineStr"/>
      <c r="F287" s="309" t="inlineStr"/>
      <c r="G287" s="309" t="inlineStr"/>
      <c r="H287" s="309" t="inlineStr"/>
    </row>
    <row r="288">
      <c r="A288" s="621" t="n">
        <v>286</v>
      </c>
      <c r="B288" s="309" t="n">
        <v>8.356291230125397</v>
      </c>
      <c r="C288" s="309" t="n">
        <v>8.356291230125397</v>
      </c>
      <c r="D288" s="309" t="inlineStr"/>
      <c r="E288" s="309" t="inlineStr"/>
      <c r="F288" s="309" t="inlineStr"/>
      <c r="G288" s="309" t="inlineStr"/>
      <c r="H288" s="309" t="inlineStr"/>
    </row>
    <row r="289">
      <c r="A289" s="621" t="n">
        <v>287</v>
      </c>
      <c r="B289" s="309" t="n">
        <v>8.922100167774014</v>
      </c>
      <c r="C289" s="309" t="n">
        <v>8.922100167774014</v>
      </c>
      <c r="D289" s="309" t="inlineStr"/>
      <c r="E289" s="309" t="inlineStr"/>
      <c r="F289" s="309" t="inlineStr"/>
      <c r="G289" s="309" t="inlineStr"/>
      <c r="H289" s="309" t="inlineStr"/>
    </row>
    <row r="290">
      <c r="A290" s="621" t="n">
        <v>288</v>
      </c>
      <c r="B290" s="309" t="n">
        <v>9.021222437643772</v>
      </c>
      <c r="C290" s="309" t="n">
        <v>9.021222437643772</v>
      </c>
      <c r="D290" s="309" t="inlineStr"/>
      <c r="E290" s="309" t="inlineStr"/>
      <c r="F290" s="309" t="inlineStr"/>
      <c r="G290" s="309" t="inlineStr"/>
      <c r="H290" s="309" t="inlineStr"/>
    </row>
    <row r="291">
      <c r="A291" s="621" t="n">
        <v>289</v>
      </c>
      <c r="B291" s="309" t="n">
        <v>9.036346463332258</v>
      </c>
      <c r="C291" s="309" t="n">
        <v>9.036346463332258</v>
      </c>
      <c r="D291" s="309" t="inlineStr"/>
      <c r="E291" s="309" t="inlineStr"/>
      <c r="F291" s="309" t="inlineStr"/>
      <c r="G291" s="309" t="inlineStr"/>
      <c r="H291" s="309" t="inlineStr"/>
    </row>
    <row r="292">
      <c r="A292" s="621" t="n">
        <v>290</v>
      </c>
      <c r="B292" s="309" t="n">
        <v>9.047891230994729</v>
      </c>
      <c r="C292" s="309" t="n">
        <v>9.047891230994729</v>
      </c>
      <c r="D292" s="309" t="inlineStr"/>
      <c r="E292" s="309" t="inlineStr"/>
      <c r="F292" s="309" t="inlineStr"/>
      <c r="G292" s="309" t="inlineStr"/>
      <c r="H292" s="309" t="inlineStr"/>
    </row>
    <row r="293">
      <c r="A293" s="621" t="n">
        <v>291</v>
      </c>
      <c r="B293" s="309" t="n">
        <v>9.242224329692057</v>
      </c>
      <c r="C293" s="309" t="n">
        <v>9.242224329692057</v>
      </c>
      <c r="D293" s="309" t="inlineStr"/>
      <c r="E293" s="309" t="inlineStr"/>
      <c r="F293" s="309" t="inlineStr"/>
      <c r="G293" s="309" t="inlineStr"/>
      <c r="H293" s="309" t="inlineStr"/>
    </row>
    <row r="294">
      <c r="A294" s="621" t="n">
        <v>292</v>
      </c>
      <c r="B294" s="309" t="n">
        <v>7.175291636219431</v>
      </c>
      <c r="C294" s="309" t="n">
        <v>7.175291636219431</v>
      </c>
      <c r="D294" s="309" t="inlineStr"/>
      <c r="E294" s="309" t="inlineStr"/>
      <c r="F294" s="309" t="inlineStr"/>
      <c r="G294" s="309" t="inlineStr"/>
      <c r="H294" s="309" t="inlineStr"/>
    </row>
    <row r="295">
      <c r="A295" s="621" t="n">
        <v>293</v>
      </c>
      <c r="B295" s="309" t="n">
        <v>10.13454789130677</v>
      </c>
      <c r="C295" s="309" t="n">
        <v>10.13454789130677</v>
      </c>
      <c r="D295" s="309" t="inlineStr"/>
      <c r="E295" s="309" t="inlineStr"/>
      <c r="F295" s="309" t="inlineStr"/>
      <c r="G295" s="309" t="inlineStr"/>
      <c r="H295" s="309" t="inlineStr"/>
    </row>
    <row r="296">
      <c r="A296" s="621" t="n">
        <v>294</v>
      </c>
      <c r="B296" s="309" t="n">
        <v>10.21537773954228</v>
      </c>
      <c r="C296" s="309" t="n">
        <v>10.21537773954228</v>
      </c>
      <c r="D296" s="309" t="inlineStr"/>
      <c r="E296" s="309" t="inlineStr"/>
      <c r="F296" s="309" t="inlineStr"/>
      <c r="G296" s="309" t="inlineStr"/>
      <c r="H296" s="309" t="inlineStr"/>
    </row>
    <row r="297">
      <c r="A297" s="621" t="n">
        <v>295</v>
      </c>
      <c r="B297" s="309" t="n">
        <v>9.595625370147559</v>
      </c>
      <c r="C297" s="309" t="n">
        <v>9.595625370147559</v>
      </c>
      <c r="D297" s="309" t="inlineStr"/>
      <c r="E297" s="309" t="inlineStr"/>
      <c r="F297" s="309" t="inlineStr"/>
      <c r="G297" s="309" t="inlineStr"/>
      <c r="H297" s="309" t="inlineStr"/>
    </row>
    <row r="298">
      <c r="A298" s="621" t="n">
        <v>296</v>
      </c>
      <c r="B298" s="309" t="n">
        <v>9.1</v>
      </c>
      <c r="C298" s="309" t="n">
        <v>9.1</v>
      </c>
      <c r="D298" s="309" t="inlineStr"/>
      <c r="E298" s="309" t="inlineStr"/>
      <c r="F298" s="309" t="inlineStr"/>
      <c r="G298" s="309" t="inlineStr"/>
      <c r="H298" s="309" t="inlineStr"/>
    </row>
    <row r="299">
      <c r="A299" s="621" t="n">
        <v>297</v>
      </c>
      <c r="B299" s="309" t="n">
        <v>9.553157287607782</v>
      </c>
      <c r="C299" s="309" t="n">
        <v>9.553157287607782</v>
      </c>
      <c r="D299" s="309" t="inlineStr"/>
      <c r="E299" s="309" t="inlineStr"/>
      <c r="F299" s="309" t="inlineStr"/>
      <c r="G299" s="309" t="inlineStr"/>
      <c r="H299" s="309" t="inlineStr"/>
    </row>
    <row r="300">
      <c r="A300" s="621" t="n">
        <v>298</v>
      </c>
      <c r="B300" s="309" t="n">
        <v>9.475424048128851</v>
      </c>
      <c r="C300" s="309" t="n">
        <v>9.475424048128851</v>
      </c>
      <c r="D300" s="309" t="inlineStr"/>
      <c r="E300" s="309" t="inlineStr"/>
      <c r="F300" s="309" t="inlineStr"/>
      <c r="G300" s="309" t="inlineStr"/>
      <c r="H300" s="309" t="inlineStr"/>
    </row>
    <row r="301">
      <c r="A301" s="621" t="n">
        <v>299</v>
      </c>
      <c r="B301" s="309" t="n">
        <v>7.544316890717149</v>
      </c>
      <c r="C301" s="309" t="n">
        <v>7.544316890717149</v>
      </c>
      <c r="D301" s="309" t="inlineStr"/>
      <c r="E301" s="309" t="inlineStr"/>
      <c r="F301" s="309" t="inlineStr"/>
      <c r="G301" s="309" t="inlineStr"/>
      <c r="H301" s="309" t="inlineStr"/>
    </row>
    <row r="302">
      <c r="A302" s="621" t="n">
        <v>300</v>
      </c>
      <c r="B302" s="309" t="n">
        <v>10.41745236013108</v>
      </c>
      <c r="C302" s="309" t="n">
        <v>10.41745236013108</v>
      </c>
      <c r="D302" s="309" t="inlineStr"/>
      <c r="E302" s="309" t="inlineStr"/>
      <c r="F302" s="309" t="inlineStr"/>
      <c r="G302" s="309" t="inlineStr"/>
      <c r="H302" s="309" t="inlineStr"/>
    </row>
    <row r="303">
      <c r="A303" s="621" t="n">
        <v>301</v>
      </c>
      <c r="B303" s="309" t="n">
        <v>10.2962075877778</v>
      </c>
      <c r="C303" s="309" t="n">
        <v>10.2962075877778</v>
      </c>
      <c r="D303" s="309" t="inlineStr"/>
      <c r="E303" s="309" t="inlineStr"/>
      <c r="F303" s="309" t="inlineStr"/>
      <c r="G303" s="309" t="inlineStr"/>
      <c r="H303" s="309" t="inlineStr"/>
    </row>
    <row r="304">
      <c r="A304" s="621" t="n">
        <v>302</v>
      </c>
      <c r="B304" s="309" t="n">
        <v>9.308423903895665</v>
      </c>
      <c r="C304" s="309" t="n">
        <v>9.308423903895665</v>
      </c>
      <c r="D304" s="309" t="inlineStr"/>
      <c r="E304" s="309" t="inlineStr"/>
      <c r="F304" s="309" t="inlineStr"/>
      <c r="G304" s="309" t="inlineStr"/>
      <c r="H304" s="309" t="inlineStr"/>
    </row>
    <row r="305">
      <c r="A305" s="621" t="n">
        <v>303</v>
      </c>
      <c r="B305" s="309" t="n">
        <v>10.10684295227776</v>
      </c>
      <c r="C305" s="309" t="n">
        <v>10.10684295227776</v>
      </c>
      <c r="D305" s="309" t="inlineStr"/>
      <c r="E305" s="309" t="inlineStr"/>
      <c r="F305" s="309" t="inlineStr"/>
      <c r="G305" s="309" t="inlineStr"/>
      <c r="H305" s="309" t="inlineStr"/>
    </row>
    <row r="306">
      <c r="A306" s="621" t="n">
        <v>304</v>
      </c>
      <c r="B306" s="309" t="n">
        <v>9.009024611255263</v>
      </c>
      <c r="C306" s="309" t="n">
        <v>9.009024611255263</v>
      </c>
      <c r="D306" s="309" t="inlineStr"/>
      <c r="E306" s="309" t="inlineStr"/>
      <c r="F306" s="309" t="inlineStr"/>
      <c r="G306" s="309" t="inlineStr"/>
      <c r="H306" s="309" t="inlineStr"/>
    </row>
    <row r="307">
      <c r="A307" s="621" t="n">
        <v>305</v>
      </c>
      <c r="B307" s="309" t="n">
        <v>7.065693624281979</v>
      </c>
      <c r="C307" s="309" t="n">
        <v>7.065693624281979</v>
      </c>
      <c r="D307" s="309" t="inlineStr"/>
      <c r="E307" s="309" t="inlineStr"/>
      <c r="F307" s="309" t="inlineStr"/>
      <c r="G307" s="309" t="inlineStr"/>
      <c r="H307" s="309" t="inlineStr"/>
    </row>
    <row r="308">
      <c r="A308" s="621" t="n">
        <v>306</v>
      </c>
      <c r="B308" s="309" t="n">
        <v>5.207156945564936</v>
      </c>
      <c r="C308" s="309" t="n">
        <v>5.207156945564936</v>
      </c>
      <c r="D308" s="309" t="inlineStr"/>
      <c r="E308" s="309" t="inlineStr"/>
      <c r="F308" s="309" t="inlineStr"/>
      <c r="G308" s="309" t="inlineStr"/>
      <c r="H308" s="309" t="inlineStr"/>
    </row>
    <row r="309">
      <c r="A309" s="621" t="n">
        <v>307</v>
      </c>
      <c r="B309" s="309" t="n">
        <v>5.971810707177649</v>
      </c>
      <c r="C309" s="309" t="n">
        <v>5.971810707177649</v>
      </c>
      <c r="D309" s="309" t="inlineStr"/>
      <c r="E309" s="309" t="inlineStr"/>
      <c r="F309" s="309" t="inlineStr"/>
      <c r="G309" s="309" t="inlineStr"/>
      <c r="H309" s="309" t="inlineStr"/>
    </row>
    <row r="310">
      <c r="A310" s="621" t="n">
        <v>308</v>
      </c>
      <c r="B310" s="309" t="n">
        <v>6.335545024237474</v>
      </c>
      <c r="C310" s="309" t="n">
        <v>6.335545024237474</v>
      </c>
      <c r="D310" s="309" t="inlineStr"/>
      <c r="E310" s="309" t="inlineStr"/>
      <c r="F310" s="309" t="inlineStr"/>
      <c r="G310" s="309" t="inlineStr"/>
      <c r="H310" s="309" t="inlineStr"/>
    </row>
    <row r="311">
      <c r="A311" s="621" t="n">
        <v>309</v>
      </c>
      <c r="B311" s="309" t="n">
        <v>6.915078351796551</v>
      </c>
      <c r="C311" s="309" t="n">
        <v>6.915078351796551</v>
      </c>
      <c r="D311" s="309" t="inlineStr"/>
      <c r="E311" s="309" t="inlineStr"/>
      <c r="F311" s="309" t="inlineStr"/>
      <c r="G311" s="309" t="inlineStr"/>
      <c r="H311" s="309" t="inlineStr"/>
    </row>
    <row r="312">
      <c r="A312" s="621" t="n">
        <v>310</v>
      </c>
      <c r="B312" s="309" t="n">
        <v>7.673896386492524</v>
      </c>
      <c r="C312" s="309" t="n">
        <v>7.673896386492524</v>
      </c>
      <c r="D312" s="309" t="inlineStr"/>
      <c r="E312" s="309" t="inlineStr"/>
      <c r="F312" s="309" t="inlineStr"/>
      <c r="G312" s="309" t="inlineStr"/>
      <c r="H312" s="309" t="inlineStr"/>
    </row>
    <row r="313">
      <c r="A313" s="621" t="n">
        <v>311</v>
      </c>
      <c r="B313" s="309" t="n">
        <v>8.270558836205415</v>
      </c>
      <c r="C313" s="309" t="n">
        <v>8.270558836205415</v>
      </c>
      <c r="D313" s="309" t="inlineStr"/>
      <c r="E313" s="309" t="inlineStr"/>
      <c r="F313" s="309" t="inlineStr"/>
      <c r="G313" s="309" t="inlineStr"/>
      <c r="H313" s="309" t="inlineStr"/>
    </row>
    <row r="314">
      <c r="A314" s="621" t="n">
        <v>312</v>
      </c>
      <c r="B314" s="309" t="n">
        <v>8.464891934902745</v>
      </c>
      <c r="C314" s="309" t="n">
        <v>8.464891934902745</v>
      </c>
      <c r="D314" s="309" t="inlineStr"/>
      <c r="E314" s="309" t="inlineStr"/>
      <c r="F314" s="309" t="inlineStr"/>
      <c r="G314" s="309" t="inlineStr"/>
      <c r="H314" s="309" t="inlineStr"/>
    </row>
    <row r="315">
      <c r="A315" s="621" t="n">
        <v>313</v>
      </c>
      <c r="B315" s="309" t="n">
        <v>3.005258220734194</v>
      </c>
      <c r="C315" s="309" t="n">
        <v>3.005258220734194</v>
      </c>
      <c r="D315" s="309" t="inlineStr"/>
      <c r="E315" s="309" t="inlineStr"/>
      <c r="F315" s="309" t="inlineStr"/>
      <c r="G315" s="309" t="inlineStr"/>
      <c r="H315" s="309" t="inlineStr"/>
    </row>
    <row r="316">
      <c r="A316" s="621" t="n">
        <v>314</v>
      </c>
      <c r="B316" s="309" t="n">
        <v>5.531172159186641</v>
      </c>
      <c r="C316" s="309" t="n">
        <v>5.531172159186641</v>
      </c>
      <c r="D316" s="309" t="inlineStr"/>
      <c r="E316" s="309" t="inlineStr"/>
      <c r="F316" s="309" t="inlineStr"/>
      <c r="G316" s="309" t="inlineStr"/>
      <c r="H316" s="309" t="inlineStr"/>
    </row>
    <row r="317">
      <c r="A317" s="621" t="n">
        <v>315</v>
      </c>
      <c r="B317" s="309" t="n">
        <v>7.28982825588313</v>
      </c>
      <c r="C317" s="309" t="n">
        <v>7.28982825588313</v>
      </c>
      <c r="D317" s="309" t="inlineStr"/>
      <c r="E317" s="309" t="inlineStr"/>
      <c r="F317" s="309" t="inlineStr"/>
      <c r="G317" s="309" t="inlineStr"/>
      <c r="H317" s="309" t="inlineStr"/>
    </row>
    <row r="318">
      <c r="A318" s="621" t="n">
        <v>316</v>
      </c>
      <c r="B318" s="309" t="n">
        <v>7.270868466599922</v>
      </c>
      <c r="C318" s="309" t="n">
        <v>7.270868466599922</v>
      </c>
      <c r="D318" s="309" t="inlineStr"/>
      <c r="E318" s="309" t="inlineStr"/>
      <c r="F318" s="309" t="inlineStr"/>
      <c r="G318" s="309" t="inlineStr"/>
      <c r="H318" s="309" t="inlineStr"/>
    </row>
    <row r="319">
      <c r="A319" s="621" t="n">
        <v>317</v>
      </c>
      <c r="B319" s="309" t="n">
        <v>4.2</v>
      </c>
      <c r="C319" s="309" t="n">
        <v>4.2</v>
      </c>
      <c r="D319" s="309" t="inlineStr"/>
      <c r="E319" s="309" t="inlineStr"/>
      <c r="F319" s="309" t="inlineStr"/>
      <c r="G319" s="309" t="inlineStr"/>
      <c r="H319" s="309" t="inlineStr"/>
    </row>
    <row r="320">
      <c r="A320" s="621" t="n">
        <v>318</v>
      </c>
      <c r="B320" s="309" t="n">
        <v>7.10439955382953</v>
      </c>
      <c r="C320" s="309" t="n">
        <v>7.10439955382953</v>
      </c>
      <c r="D320" s="309" t="inlineStr"/>
      <c r="E320" s="309" t="inlineStr"/>
      <c r="F320" s="309" t="inlineStr"/>
      <c r="G320" s="309" t="inlineStr"/>
      <c r="H320" s="309" t="inlineStr"/>
    </row>
    <row r="321">
      <c r="A321" s="621" t="n">
        <v>319</v>
      </c>
      <c r="B321" s="309" t="n">
        <v>7.144528444538769</v>
      </c>
      <c r="C321" s="309" t="n">
        <v>7.144528444538769</v>
      </c>
      <c r="D321" s="309" t="inlineStr"/>
      <c r="E321" s="309" t="inlineStr"/>
      <c r="F321" s="309" t="inlineStr"/>
      <c r="G321" s="309" t="inlineStr"/>
      <c r="H321" s="309" t="inlineStr"/>
    </row>
    <row r="322">
      <c r="A322" s="621" t="n">
        <v>320</v>
      </c>
      <c r="B322" s="309" t="n">
        <v>3.005258220734194</v>
      </c>
      <c r="C322" s="309" t="n">
        <v>3.005258220734194</v>
      </c>
      <c r="D322" s="309" t="inlineStr"/>
      <c r="E322" s="309" t="inlineStr"/>
      <c r="F322" s="309" t="inlineStr"/>
      <c r="G322" s="309" t="inlineStr"/>
      <c r="H322" s="309" t="inlineStr"/>
    </row>
    <row r="323">
      <c r="A323" s="621" t="n">
        <v>321</v>
      </c>
      <c r="B323" s="309" t="n">
        <v>5.95145547618291</v>
      </c>
      <c r="C323" s="309" t="n">
        <v>5.95145547618291</v>
      </c>
      <c r="D323" s="309" t="inlineStr"/>
      <c r="E323" s="309" t="inlineStr"/>
      <c r="F323" s="309" t="inlineStr"/>
      <c r="G323" s="309" t="inlineStr"/>
      <c r="H323" s="309" t="inlineStr"/>
    </row>
    <row r="324">
      <c r="A324" s="621" t="n">
        <v>322</v>
      </c>
      <c r="B324" s="309" t="n">
        <v>9.004848698896559</v>
      </c>
      <c r="C324" s="309" t="n">
        <v>9.004848698896559</v>
      </c>
      <c r="D324" s="309" t="inlineStr"/>
      <c r="E324" s="309" t="inlineStr"/>
      <c r="F324" s="309" t="inlineStr"/>
      <c r="G324" s="309" t="inlineStr"/>
      <c r="H324" s="309" t="inlineStr"/>
    </row>
    <row r="325">
      <c r="A325" s="621" t="n">
        <v>323</v>
      </c>
      <c r="B325" s="309" t="n">
        <v>8.919719928734393</v>
      </c>
      <c r="C325" s="309" t="n">
        <v>8.919719928734393</v>
      </c>
      <c r="D325" s="309" t="inlineStr"/>
      <c r="E325" s="309" t="inlineStr"/>
      <c r="F325" s="309" t="inlineStr"/>
      <c r="G325" s="309" t="inlineStr"/>
      <c r="H325" s="309" t="inlineStr"/>
    </row>
    <row r="326">
      <c r="A326" s="621" t="n">
        <v>324</v>
      </c>
      <c r="B326" s="309" t="n">
        <v>7.7</v>
      </c>
      <c r="C326" s="309" t="n">
        <v>7.7</v>
      </c>
      <c r="D326" s="309" t="inlineStr"/>
      <c r="E326" s="309" t="inlineStr"/>
      <c r="F326" s="309" t="inlineStr"/>
      <c r="G326" s="309" t="inlineStr"/>
      <c r="H326" s="309" t="inlineStr"/>
    </row>
    <row r="327">
      <c r="A327" s="621" t="n">
        <v>325</v>
      </c>
      <c r="B327" s="309" t="n">
        <v>8.429905383152381</v>
      </c>
      <c r="C327" s="309" t="n">
        <v>8.429905383152381</v>
      </c>
      <c r="D327" s="309" t="inlineStr"/>
      <c r="E327" s="309" t="inlineStr"/>
      <c r="F327" s="309" t="inlineStr"/>
      <c r="G327" s="309" t="inlineStr"/>
      <c r="H327" s="309" t="inlineStr"/>
    </row>
    <row r="328">
      <c r="A328" s="621" t="n">
        <v>326</v>
      </c>
      <c r="B328" s="309" t="n">
        <v>8.448785599546802</v>
      </c>
      <c r="C328" s="309" t="n">
        <v>8.448785599546802</v>
      </c>
      <c r="D328" s="309" t="inlineStr"/>
      <c r="E328" s="309" t="inlineStr"/>
      <c r="F328" s="309" t="inlineStr"/>
      <c r="G328" s="309" t="inlineStr"/>
      <c r="H328" s="309" t="inlineStr"/>
    </row>
    <row r="329">
      <c r="A329" s="621" t="n">
        <v>327</v>
      </c>
      <c r="B329" s="309" t="n">
        <v>2.4683478566447</v>
      </c>
      <c r="C329" s="309" t="n">
        <v>2.4683478566447</v>
      </c>
      <c r="D329" s="309" t="inlineStr"/>
      <c r="E329" s="309" t="inlineStr"/>
      <c r="F329" s="309" t="inlineStr"/>
      <c r="G329" s="309" t="inlineStr"/>
      <c r="H329" s="309" t="inlineStr"/>
    </row>
    <row r="330">
      <c r="A330" s="621" t="n">
        <v>328</v>
      </c>
      <c r="B330" s="309" t="n">
        <v>7.3</v>
      </c>
      <c r="C330" s="309" t="n">
        <v>7.3</v>
      </c>
      <c r="D330" s="309" t="inlineStr"/>
      <c r="E330" s="309" t="inlineStr"/>
      <c r="F330" s="309" t="inlineStr"/>
      <c r="G330" s="309" t="inlineStr"/>
      <c r="H330" s="309" t="inlineStr"/>
    </row>
    <row r="331">
      <c r="A331" s="621" t="n">
        <v>329</v>
      </c>
      <c r="B331" s="309" t="n">
        <v>8</v>
      </c>
      <c r="C331" s="309" t="n">
        <v>8</v>
      </c>
      <c r="D331" s="309" t="inlineStr"/>
      <c r="E331" s="309" t="inlineStr"/>
      <c r="F331" s="309" t="inlineStr"/>
      <c r="G331" s="309" t="inlineStr"/>
      <c r="H331" s="309" t="inlineStr"/>
    </row>
    <row r="332">
      <c r="A332" s="621" t="n">
        <v>330</v>
      </c>
      <c r="B332" s="309" t="n">
        <v>11</v>
      </c>
      <c r="C332" s="309" t="n">
        <v>11</v>
      </c>
      <c r="D332" s="309" t="inlineStr"/>
      <c r="E332" s="309" t="inlineStr"/>
      <c r="F332" s="309" t="inlineStr"/>
      <c r="G332" s="309" t="inlineStr"/>
      <c r="H332" s="309" t="inlineStr"/>
    </row>
    <row r="333">
      <c r="A333" s="621" t="n">
        <v>331</v>
      </c>
      <c r="B333" s="309" t="n">
        <v>9.5</v>
      </c>
      <c r="C333" s="309" t="n">
        <v>9.5</v>
      </c>
      <c r="D333" s="309" t="inlineStr"/>
      <c r="E333" s="309" t="inlineStr"/>
      <c r="F333" s="309" t="inlineStr"/>
      <c r="G333" s="309" t="inlineStr"/>
      <c r="H333" s="309" t="inlineStr"/>
    </row>
    <row r="334">
      <c r="A334" s="621" t="n">
        <v>332</v>
      </c>
      <c r="B334" s="309" t="n">
        <v>9.370586939446014</v>
      </c>
      <c r="C334" s="309" t="n">
        <v>9.370586939446014</v>
      </c>
      <c r="D334" s="309" t="inlineStr"/>
      <c r="E334" s="309" t="inlineStr"/>
      <c r="F334" s="309" t="inlineStr"/>
      <c r="G334" s="309" t="inlineStr"/>
      <c r="H334" s="309" t="inlineStr"/>
    </row>
    <row r="335">
      <c r="A335" s="621" t="n">
        <v>333</v>
      </c>
      <c r="B335" s="309" t="n">
        <v>8.5</v>
      </c>
      <c r="C335" s="309" t="n">
        <v>8.5</v>
      </c>
      <c r="D335" s="309" t="inlineStr"/>
      <c r="E335" s="309" t="inlineStr"/>
      <c r="F335" s="309" t="inlineStr"/>
      <c r="G335" s="309" t="inlineStr"/>
      <c r="H335" s="309" t="inlineStr"/>
    </row>
    <row r="336">
      <c r="A336" s="621" t="n">
        <v>334</v>
      </c>
      <c r="B336" s="309" t="n">
        <v>3.005258220734194</v>
      </c>
      <c r="C336" s="309" t="n">
        <v>3.005258220734194</v>
      </c>
      <c r="D336" s="309" t="inlineStr"/>
      <c r="E336" s="309" t="inlineStr"/>
      <c r="F336" s="309" t="inlineStr"/>
      <c r="G336" s="309" t="inlineStr"/>
      <c r="H336" s="309" t="inlineStr"/>
    </row>
    <row r="337">
      <c r="A337" s="621" t="n">
        <v>335</v>
      </c>
      <c r="B337" s="309" t="n">
        <v>5.95145547618291</v>
      </c>
      <c r="C337" s="309" t="n">
        <v>5.95145547618291</v>
      </c>
      <c r="D337" s="309" t="inlineStr"/>
      <c r="E337" s="309" t="inlineStr"/>
      <c r="F337" s="309" t="inlineStr"/>
      <c r="G337" s="309" t="inlineStr"/>
      <c r="H337" s="309" t="inlineStr"/>
    </row>
    <row r="338">
      <c r="A338" s="621" t="n">
        <v>336</v>
      </c>
      <c r="B338" s="309" t="n">
        <v>7.943169377031103</v>
      </c>
      <c r="C338" s="309" t="n">
        <v>7.943169377031103</v>
      </c>
      <c r="D338" s="309" t="inlineStr"/>
      <c r="E338" s="309" t="inlineStr"/>
      <c r="F338" s="309" t="inlineStr"/>
      <c r="G338" s="309" t="inlineStr"/>
      <c r="H338" s="309" t="inlineStr"/>
    </row>
    <row r="339">
      <c r="A339" s="621" t="n">
        <v>337</v>
      </c>
      <c r="B339" s="309" t="n">
        <v>7.820485620644746</v>
      </c>
      <c r="C339" s="309" t="n">
        <v>7.820485620644746</v>
      </c>
      <c r="D339" s="309" t="inlineStr"/>
      <c r="E339" s="309" t="inlineStr"/>
      <c r="F339" s="309" t="inlineStr"/>
      <c r="G339" s="309" t="inlineStr"/>
      <c r="H339" s="309" t="inlineStr"/>
    </row>
    <row r="340">
      <c r="A340" s="621" t="n">
        <v>338</v>
      </c>
      <c r="B340" s="309" t="n">
        <v>11</v>
      </c>
      <c r="C340" s="309" t="n">
        <v>11</v>
      </c>
      <c r="D340" s="309" t="inlineStr"/>
      <c r="E340" s="309" t="inlineStr"/>
      <c r="F340" s="309" t="inlineStr"/>
      <c r="G340" s="309" t="inlineStr"/>
      <c r="H340" s="309" t="inlineStr"/>
    </row>
    <row r="341">
      <c r="A341" s="621" t="n">
        <v>339</v>
      </c>
      <c r="B341" s="309" t="n">
        <v>7.916806352446761</v>
      </c>
      <c r="C341" s="309" t="n">
        <v>7.916806352446761</v>
      </c>
      <c r="D341" s="309" t="inlineStr"/>
      <c r="E341" s="309" t="inlineStr"/>
      <c r="F341" s="309" t="inlineStr"/>
      <c r="G341" s="309" t="inlineStr"/>
      <c r="H341" s="309" t="inlineStr"/>
    </row>
    <row r="342">
      <c r="A342" s="621" t="n">
        <v>340</v>
      </c>
      <c r="B342" s="309" t="n">
        <v>8.100983691544661</v>
      </c>
      <c r="C342" s="309" t="n">
        <v>8.100983691544661</v>
      </c>
      <c r="D342" s="309" t="inlineStr"/>
      <c r="E342" s="309" t="inlineStr"/>
      <c r="F342" s="309" t="inlineStr"/>
      <c r="G342" s="309" t="inlineStr"/>
      <c r="H342" s="309" t="inlineStr"/>
    </row>
    <row r="343">
      <c r="A343" s="621" t="n">
        <v>341</v>
      </c>
      <c r="B343" s="309" t="n">
        <v>2.1</v>
      </c>
      <c r="C343" s="309" t="n">
        <v>2.1</v>
      </c>
      <c r="D343" s="309" t="inlineStr"/>
      <c r="E343" s="309" t="inlineStr"/>
      <c r="F343" s="309" t="inlineStr"/>
      <c r="G343" s="309" t="inlineStr"/>
      <c r="H343" s="309" t="inlineStr"/>
    </row>
    <row r="344">
      <c r="A344" s="621" t="n">
        <v>342</v>
      </c>
      <c r="B344" s="309" t="n">
        <v>4.858718851992609</v>
      </c>
      <c r="C344" s="309" t="n">
        <v>4.858718851992609</v>
      </c>
      <c r="D344" s="309" t="inlineStr"/>
      <c r="E344" s="309" t="inlineStr"/>
      <c r="F344" s="309" t="inlineStr"/>
      <c r="G344" s="309" t="inlineStr"/>
      <c r="H344" s="309" t="inlineStr"/>
    </row>
    <row r="345">
      <c r="A345" s="621" t="n">
        <v>343</v>
      </c>
      <c r="B345" s="309" t="n">
        <v>5.942312193515434</v>
      </c>
      <c r="C345" s="309" t="n">
        <v>5.942312193515434</v>
      </c>
      <c r="D345" s="309" t="inlineStr"/>
      <c r="E345" s="309" t="inlineStr"/>
      <c r="F345" s="309" t="inlineStr"/>
      <c r="G345" s="309" t="inlineStr"/>
      <c r="H345" s="309" t="inlineStr"/>
    </row>
    <row r="346">
      <c r="A346" s="621" t="n">
        <v>344</v>
      </c>
      <c r="B346" s="309" t="n">
        <v>5.022434654598371</v>
      </c>
      <c r="C346" s="309" t="n">
        <v>5.022434654598371</v>
      </c>
      <c r="D346" s="309" t="inlineStr"/>
      <c r="E346" s="309" t="inlineStr"/>
      <c r="F346" s="309" t="inlineStr"/>
      <c r="G346" s="309" t="inlineStr"/>
      <c r="H346" s="309" t="inlineStr"/>
    </row>
    <row r="347">
      <c r="A347" s="621" t="n">
        <v>345</v>
      </c>
      <c r="B347" s="309" t="n">
        <v>5.5</v>
      </c>
      <c r="C347" s="309" t="n">
        <v>5.5</v>
      </c>
      <c r="D347" s="309" t="inlineStr"/>
      <c r="E347" s="309" t="inlineStr"/>
      <c r="F347" s="309" t="inlineStr"/>
      <c r="G347" s="309" t="inlineStr"/>
      <c r="H347" s="309" t="inlineStr"/>
    </row>
    <row r="348">
      <c r="A348" s="621" t="n">
        <v>346</v>
      </c>
      <c r="B348" s="309" t="n">
        <v>4.068563622154616</v>
      </c>
      <c r="C348" s="309" t="n">
        <v>4.068563622154616</v>
      </c>
      <c r="D348" s="309" t="inlineStr"/>
      <c r="E348" s="309" t="inlineStr"/>
      <c r="F348" s="309" t="inlineStr"/>
      <c r="G348" s="309" t="inlineStr"/>
      <c r="H348" s="309" t="inlineStr"/>
    </row>
    <row r="349">
      <c r="A349" s="621" t="n">
        <v>347</v>
      </c>
      <c r="B349" s="309" t="n">
        <v>3.492608410516274</v>
      </c>
      <c r="C349" s="309" t="n">
        <v>3.492608410516274</v>
      </c>
      <c r="D349" s="309" t="inlineStr"/>
      <c r="E349" s="309" t="inlineStr"/>
      <c r="F349" s="309" t="inlineStr"/>
      <c r="G349" s="309" t="inlineStr"/>
      <c r="H349" s="309" t="inlineStr"/>
    </row>
    <row r="350">
      <c r="A350" s="621" t="n">
        <v>348</v>
      </c>
      <c r="B350" s="309" t="n">
        <v>2.188520586025836</v>
      </c>
      <c r="C350" s="309" t="n">
        <v>2.188520586025836</v>
      </c>
      <c r="D350" s="309" t="inlineStr"/>
      <c r="E350" s="309" t="inlineStr"/>
      <c r="F350" s="309" t="inlineStr"/>
      <c r="G350" s="309" t="inlineStr"/>
      <c r="H350" s="309" t="inlineStr"/>
    </row>
    <row r="351">
      <c r="A351" s="621" t="n">
        <v>349</v>
      </c>
      <c r="B351" s="309" t="n">
        <v>3.743859614526424</v>
      </c>
      <c r="C351" s="309" t="n">
        <v>3.743859614526424</v>
      </c>
      <c r="D351" s="309" t="inlineStr"/>
      <c r="E351" s="309" t="inlineStr"/>
      <c r="F351" s="309" t="inlineStr"/>
      <c r="G351" s="309" t="inlineStr"/>
      <c r="H351" s="309" t="inlineStr"/>
    </row>
    <row r="352">
      <c r="A352" s="621" t="n">
        <v>350</v>
      </c>
      <c r="B352" s="309" t="n">
        <v>6.62596131860616</v>
      </c>
      <c r="C352" s="309" t="n">
        <v>6.62596131860616</v>
      </c>
      <c r="D352" s="309" t="inlineStr"/>
      <c r="E352" s="309" t="inlineStr"/>
      <c r="F352" s="309" t="inlineStr"/>
      <c r="G352" s="309" t="inlineStr"/>
      <c r="H352" s="309" t="inlineStr"/>
    </row>
    <row r="353">
      <c r="A353" s="621" t="n">
        <v>351</v>
      </c>
      <c r="B353" s="309" t="n">
        <v>6.700652106604174</v>
      </c>
      <c r="C353" s="309" t="n">
        <v>6.700652106604174</v>
      </c>
      <c r="D353" s="309" t="inlineStr"/>
      <c r="E353" s="309" t="inlineStr"/>
      <c r="F353" s="309" t="inlineStr"/>
      <c r="G353" s="309" t="inlineStr"/>
      <c r="H353" s="309" t="inlineStr"/>
    </row>
    <row r="354">
      <c r="A354" s="621" t="n">
        <v>352</v>
      </c>
      <c r="B354" s="309" t="n">
        <v>10.21570063392941</v>
      </c>
      <c r="C354" s="309" t="n">
        <v>10.21570063392941</v>
      </c>
      <c r="D354" s="309" t="inlineStr"/>
      <c r="E354" s="309" t="inlineStr"/>
      <c r="F354" s="309" t="inlineStr"/>
      <c r="G354" s="309" t="inlineStr"/>
      <c r="H354" s="309" t="inlineStr"/>
    </row>
    <row r="355">
      <c r="A355" s="621" t="n">
        <v>353</v>
      </c>
      <c r="B355" s="309" t="n">
        <v>9.416253975234941</v>
      </c>
      <c r="C355" s="309" t="n">
        <v>9.416253975234941</v>
      </c>
      <c r="D355" s="309" t="inlineStr"/>
      <c r="E355" s="309" t="inlineStr"/>
      <c r="F355" s="309" t="inlineStr"/>
      <c r="G355" s="309" t="inlineStr"/>
      <c r="H355" s="309" t="inlineStr"/>
    </row>
    <row r="356">
      <c r="A356" s="621" t="n">
        <v>354</v>
      </c>
      <c r="B356" s="309" t="n">
        <v>7.828381330097703</v>
      </c>
      <c r="C356" s="309" t="n">
        <v>7.828381330097703</v>
      </c>
      <c r="D356" s="309" t="inlineStr"/>
      <c r="E356" s="309" t="inlineStr"/>
      <c r="F356" s="309" t="inlineStr"/>
      <c r="G356" s="309" t="inlineStr"/>
      <c r="H356" s="309" t="inlineStr"/>
    </row>
    <row r="357">
      <c r="A357" s="621" t="n">
        <v>355</v>
      </c>
      <c r="B357" s="309" t="n">
        <v>2.14559049137933</v>
      </c>
      <c r="C357" s="309" t="n">
        <v>2.14559049137933</v>
      </c>
      <c r="D357" s="309" t="inlineStr"/>
      <c r="E357" s="309" t="inlineStr"/>
      <c r="F357" s="309" t="inlineStr"/>
      <c r="G357" s="309" t="inlineStr"/>
      <c r="H357" s="309" t="inlineStr"/>
    </row>
    <row r="358">
      <c r="A358" s="621" t="n">
        <v>356</v>
      </c>
      <c r="B358" s="309" t="n">
        <v>3.30507337673854</v>
      </c>
      <c r="C358" s="309" t="n">
        <v>3.30507337673854</v>
      </c>
      <c r="D358" s="309" t="inlineStr"/>
      <c r="E358" s="309" t="inlineStr"/>
      <c r="F358" s="309" t="inlineStr"/>
      <c r="G358" s="309" t="inlineStr"/>
      <c r="H358" s="309" t="inlineStr"/>
    </row>
    <row r="359">
      <c r="A359" s="621" t="n">
        <v>357</v>
      </c>
      <c r="B359" s="309" t="n">
        <v>7.445675947347934</v>
      </c>
      <c r="C359" s="309" t="n">
        <v>7.445675947347934</v>
      </c>
      <c r="D359" s="309" t="inlineStr"/>
      <c r="E359" s="309" t="inlineStr"/>
      <c r="F359" s="309" t="inlineStr"/>
      <c r="G359" s="309" t="inlineStr"/>
      <c r="H359" s="309" t="inlineStr"/>
    </row>
    <row r="360">
      <c r="A360" s="621" t="n">
        <v>358</v>
      </c>
      <c r="B360" s="309" t="n">
        <v>7.867061061462476</v>
      </c>
      <c r="C360" s="309" t="n">
        <v>7.867061061462476</v>
      </c>
      <c r="D360" s="309" t="inlineStr"/>
      <c r="E360" s="309" t="inlineStr"/>
      <c r="F360" s="309" t="inlineStr"/>
      <c r="G360" s="309" t="inlineStr"/>
      <c r="H360" s="309" t="inlineStr"/>
    </row>
    <row r="361">
      <c r="A361" s="621" t="n">
        <v>359</v>
      </c>
      <c r="B361" s="309" t="n">
        <v>9.087781044293957</v>
      </c>
      <c r="C361" s="309" t="n">
        <v>9.087781044293957</v>
      </c>
      <c r="D361" s="309" t="inlineStr"/>
      <c r="E361" s="309" t="inlineStr"/>
      <c r="F361" s="309" t="inlineStr"/>
      <c r="G361" s="309" t="inlineStr"/>
      <c r="H361" s="309" t="inlineStr"/>
    </row>
    <row r="362">
      <c r="A362" s="621" t="n">
        <v>360</v>
      </c>
      <c r="B362" s="309" t="n">
        <v>7.868078146226134</v>
      </c>
      <c r="C362" s="309" t="n">
        <v>7.868078146226134</v>
      </c>
      <c r="D362" s="309" t="inlineStr"/>
      <c r="E362" s="309" t="inlineStr"/>
      <c r="F362" s="309" t="inlineStr"/>
      <c r="G362" s="309" t="inlineStr"/>
      <c r="H362" s="309" t="inlineStr"/>
    </row>
    <row r="363">
      <c r="A363" s="621" t="n">
        <v>361</v>
      </c>
      <c r="B363" s="309" t="n">
        <v>7.510806801070256</v>
      </c>
      <c r="C363" s="309" t="n">
        <v>7.510806801070256</v>
      </c>
      <c r="D363" s="309" t="inlineStr"/>
      <c r="E363" s="309" t="inlineStr"/>
      <c r="F363" s="309" t="inlineStr"/>
      <c r="G363" s="309" t="inlineStr"/>
      <c r="H363" s="309" t="inlineStr"/>
    </row>
    <row r="364">
      <c r="A364" s="621" t="n">
        <v>362</v>
      </c>
      <c r="B364" s="309" t="n">
        <v>1.544569166328241</v>
      </c>
      <c r="C364" s="309" t="n">
        <v>1.544569166328241</v>
      </c>
      <c r="D364" s="309" t="inlineStr"/>
      <c r="E364" s="309" t="inlineStr"/>
      <c r="F364" s="309" t="inlineStr"/>
      <c r="G364" s="309" t="inlineStr"/>
      <c r="H364" s="309" t="inlineStr"/>
    </row>
    <row r="365">
      <c r="A365" s="621" t="n">
        <v>363</v>
      </c>
      <c r="B365" s="309" t="n">
        <v>1.9448360395961</v>
      </c>
      <c r="C365" s="309" t="n">
        <v>1.9448360395961</v>
      </c>
      <c r="D365" s="309" t="inlineStr"/>
      <c r="E365" s="309" t="inlineStr"/>
      <c r="F365" s="309" t="inlineStr"/>
      <c r="G365" s="309" t="inlineStr"/>
      <c r="H365" s="309" t="inlineStr"/>
    </row>
    <row r="366">
      <c r="A366" s="621" t="n">
        <v>364</v>
      </c>
      <c r="B366" s="309" t="n">
        <v>4.296246057971644</v>
      </c>
      <c r="C366" s="309" t="n">
        <v>4.296246057971644</v>
      </c>
      <c r="D366" s="309" t="inlineStr"/>
      <c r="E366" s="309" t="inlineStr"/>
      <c r="F366" s="309" t="inlineStr"/>
      <c r="G366" s="309" t="inlineStr"/>
      <c r="H366" s="309" t="inlineStr"/>
    </row>
    <row r="367">
      <c r="A367" s="621" t="n">
        <v>365</v>
      </c>
      <c r="B367" s="309" t="n">
        <v>6.802078972244026</v>
      </c>
      <c r="C367" s="309" t="n">
        <v>6.802078972244026</v>
      </c>
      <c r="D367" s="309" t="inlineStr"/>
      <c r="E367" s="309" t="inlineStr"/>
      <c r="F367" s="309" t="inlineStr"/>
      <c r="G367" s="309" t="inlineStr"/>
      <c r="H367" s="309" t="inlineStr"/>
    </row>
    <row r="368">
      <c r="A368" s="621" t="n">
        <v>366</v>
      </c>
      <c r="B368" s="309" t="n">
        <v>7.2</v>
      </c>
      <c r="C368" s="309" t="n">
        <v>7.2</v>
      </c>
      <c r="D368" s="309" t="inlineStr"/>
      <c r="E368" s="309" t="inlineStr"/>
      <c r="F368" s="309" t="inlineStr"/>
      <c r="G368" s="309" t="inlineStr"/>
      <c r="H368" s="309" t="inlineStr"/>
    </row>
    <row r="369">
      <c r="A369" s="621" t="n">
        <v>367</v>
      </c>
      <c r="B369" s="309" t="n">
        <v>6.478689581731052</v>
      </c>
      <c r="C369" s="309" t="n">
        <v>6.478689581731052</v>
      </c>
      <c r="D369" s="309" t="inlineStr"/>
      <c r="E369" s="309" t="inlineStr"/>
      <c r="F369" s="309" t="inlineStr"/>
      <c r="G369" s="309" t="inlineStr"/>
      <c r="H369" s="309" t="inlineStr"/>
    </row>
    <row r="370">
      <c r="A370" s="621" t="n">
        <v>368</v>
      </c>
      <c r="B370" s="309" t="n">
        <v>6.200811868832036</v>
      </c>
      <c r="C370" s="309" t="n">
        <v>6.200811868832036</v>
      </c>
      <c r="D370" s="309" t="inlineStr"/>
      <c r="E370" s="309" t="inlineStr"/>
      <c r="F370" s="309" t="inlineStr"/>
      <c r="G370" s="309" t="inlineStr"/>
      <c r="H370" s="309" t="inlineStr"/>
    </row>
    <row r="371">
      <c r="A371" s="621" t="n">
        <v>369</v>
      </c>
      <c r="B371" s="309" t="n">
        <v>1.716289544914267</v>
      </c>
      <c r="C371" s="309" t="n">
        <v>1.716289544914267</v>
      </c>
      <c r="D371" s="309" t="inlineStr"/>
      <c r="E371" s="309" t="inlineStr"/>
      <c r="F371" s="309" t="inlineStr"/>
      <c r="G371" s="309" t="inlineStr"/>
      <c r="H371" s="309" t="inlineStr"/>
    </row>
    <row r="372">
      <c r="A372" s="621" t="n">
        <v>370</v>
      </c>
      <c r="B372" s="309" t="n">
        <v>2.295865029826407</v>
      </c>
      <c r="C372" s="309" t="n">
        <v>2.295865029826407</v>
      </c>
      <c r="D372" s="309" t="inlineStr"/>
      <c r="E372" s="309" t="inlineStr"/>
      <c r="F372" s="309" t="inlineStr"/>
      <c r="G372" s="309" t="inlineStr"/>
      <c r="H372" s="309" t="inlineStr"/>
    </row>
    <row r="373">
      <c r="A373" s="621" t="n">
        <v>371</v>
      </c>
      <c r="B373" s="309" t="n">
        <v>4.080531681986967</v>
      </c>
      <c r="C373" s="309" t="n">
        <v>4.080531681986967</v>
      </c>
      <c r="D373" s="309" t="inlineStr"/>
      <c r="E373" s="309" t="inlineStr"/>
      <c r="F373" s="309" t="inlineStr"/>
      <c r="G373" s="309" t="inlineStr"/>
      <c r="H373" s="309" t="inlineStr"/>
    </row>
    <row r="374">
      <c r="A374" s="621" t="n">
        <v>372</v>
      </c>
      <c r="B374" s="309" t="n">
        <v>3.911413301508236</v>
      </c>
      <c r="C374" s="309" t="n">
        <v>3.911413301508236</v>
      </c>
      <c r="D374" s="309" t="inlineStr"/>
      <c r="E374" s="309" t="inlineStr"/>
      <c r="F374" s="309" t="inlineStr"/>
      <c r="G374" s="309" t="inlineStr"/>
      <c r="H374" s="309" t="inlineStr"/>
    </row>
    <row r="375">
      <c r="A375" s="621" t="n">
        <v>373</v>
      </c>
      <c r="B375" s="309" t="n">
        <v>4.42898273927794</v>
      </c>
      <c r="C375" s="309" t="n">
        <v>4.42898273927794</v>
      </c>
      <c r="D375" s="309" t="inlineStr"/>
      <c r="E375" s="309" t="inlineStr"/>
      <c r="F375" s="309" t="inlineStr"/>
      <c r="G375" s="309" t="inlineStr"/>
      <c r="H375" s="309" t="inlineStr"/>
    </row>
    <row r="376">
      <c r="A376" s="621" t="n">
        <v>374</v>
      </c>
      <c r="B376" s="309" t="n">
        <v>5.128997833364401</v>
      </c>
      <c r="C376" s="309" t="n">
        <v>5.128997833364401</v>
      </c>
      <c r="D376" s="309" t="inlineStr"/>
      <c r="E376" s="309" t="inlineStr"/>
      <c r="F376" s="309" t="inlineStr"/>
      <c r="G376" s="309" t="inlineStr"/>
      <c r="H376" s="309" t="inlineStr"/>
    </row>
    <row r="377">
      <c r="A377" s="621" t="n">
        <v>375</v>
      </c>
      <c r="B377" s="309" t="n">
        <v>5.128997833364401</v>
      </c>
      <c r="C377" s="309" t="n">
        <v>5.128997833364401</v>
      </c>
      <c r="D377" s="309" t="inlineStr"/>
      <c r="E377" s="309" t="inlineStr"/>
      <c r="F377" s="309" t="inlineStr"/>
      <c r="G377" s="309" t="inlineStr"/>
      <c r="H377" s="309" t="inlineStr"/>
    </row>
    <row r="378">
      <c r="A378" s="621" t="n">
        <v>376</v>
      </c>
      <c r="B378" s="309" t="n">
        <v>1.845079828853786</v>
      </c>
      <c r="C378" s="309" t="n">
        <v>1.845079828853786</v>
      </c>
      <c r="D378" s="309" t="inlineStr"/>
      <c r="E378" s="309" t="inlineStr"/>
      <c r="F378" s="309" t="inlineStr"/>
      <c r="G378" s="309" t="inlineStr"/>
      <c r="H378" s="309" t="inlineStr"/>
    </row>
    <row r="379">
      <c r="A379" s="621" t="n">
        <v>377</v>
      </c>
      <c r="B379" s="309" t="n">
        <v>2.910165762729445</v>
      </c>
      <c r="C379" s="309" t="n">
        <v>2.910165762729445</v>
      </c>
      <c r="D379" s="309" t="inlineStr"/>
      <c r="E379" s="309" t="inlineStr"/>
      <c r="F379" s="309" t="inlineStr"/>
      <c r="G379" s="309" t="inlineStr"/>
      <c r="H379" s="309" t="inlineStr"/>
    </row>
    <row r="380">
      <c r="A380" s="621" t="n">
        <v>378</v>
      </c>
      <c r="B380" s="309" t="n">
        <v>4.080531681986967</v>
      </c>
      <c r="C380" s="309" t="n">
        <v>4.080531681986967</v>
      </c>
      <c r="D380" s="309" t="inlineStr"/>
      <c r="E380" s="309" t="inlineStr"/>
      <c r="F380" s="309" t="inlineStr"/>
      <c r="G380" s="309" t="inlineStr"/>
      <c r="H380" s="309" t="inlineStr"/>
    </row>
    <row r="381">
      <c r="A381" s="621" t="n">
        <v>379</v>
      </c>
      <c r="B381" s="309" t="n">
        <v>2.947858077929639</v>
      </c>
      <c r="C381" s="309" t="n">
        <v>2.947858077929639</v>
      </c>
      <c r="D381" s="309" t="inlineStr"/>
      <c r="E381" s="309" t="inlineStr"/>
      <c r="F381" s="309" t="inlineStr"/>
      <c r="G381" s="309" t="inlineStr"/>
      <c r="H381" s="309" t="inlineStr"/>
    </row>
    <row r="382">
      <c r="A382" s="621" t="n">
        <v>380</v>
      </c>
      <c r="B382" s="309" t="n">
        <v>2.95778327453604</v>
      </c>
      <c r="C382" s="309" t="n">
        <v>2.95778327453604</v>
      </c>
      <c r="D382" s="309" t="inlineStr"/>
      <c r="E382" s="309" t="inlineStr"/>
      <c r="F382" s="309" t="inlineStr"/>
      <c r="G382" s="309" t="inlineStr"/>
      <c r="H382" s="309" t="inlineStr"/>
    </row>
    <row r="383">
      <c r="A383" s="621" t="n">
        <v>381</v>
      </c>
      <c r="B383" s="309" t="n">
        <v>3.541125188227163</v>
      </c>
      <c r="C383" s="309" t="n">
        <v>3.541125188227163</v>
      </c>
      <c r="D383" s="309" t="inlineStr"/>
      <c r="E383" s="309" t="inlineStr"/>
      <c r="F383" s="309" t="inlineStr"/>
      <c r="G383" s="309" t="inlineStr"/>
      <c r="H383" s="309" t="inlineStr"/>
    </row>
    <row r="384">
      <c r="A384" s="621" t="n">
        <v>382</v>
      </c>
      <c r="B384" s="309" t="n">
        <v>3.104460210814423</v>
      </c>
      <c r="C384" s="309" t="n">
        <v>3.104460210814423</v>
      </c>
      <c r="D384" s="309" t="inlineStr"/>
      <c r="E384" s="309" t="inlineStr"/>
      <c r="F384" s="309" t="inlineStr"/>
      <c r="G384" s="309" t="inlineStr"/>
      <c r="H384" s="309" t="inlineStr"/>
    </row>
    <row r="385">
      <c r="A385" s="621" t="n">
        <v>383</v>
      </c>
      <c r="B385" s="309" t="n">
        <v>8.300000000000001</v>
      </c>
      <c r="C385" s="309" t="n">
        <v>8.300000000000001</v>
      </c>
      <c r="D385" s="309" t="inlineStr"/>
      <c r="E385" s="309" t="inlineStr"/>
      <c r="F385" s="309" t="inlineStr"/>
      <c r="G385" s="309" t="inlineStr"/>
      <c r="H385" s="309" t="inlineStr"/>
    </row>
    <row r="386">
      <c r="A386" s="621" t="n">
        <v>384</v>
      </c>
      <c r="B386" s="309" t="n">
        <v>6.9</v>
      </c>
      <c r="C386" s="309" t="n">
        <v>6.9</v>
      </c>
      <c r="D386" s="309" t="inlineStr"/>
      <c r="E386" s="309" t="inlineStr"/>
      <c r="F386" s="309" t="inlineStr"/>
      <c r="G386" s="309" t="inlineStr"/>
      <c r="H386" s="309" t="inlineStr"/>
    </row>
    <row r="387">
      <c r="A387" s="621" t="n">
        <v>385</v>
      </c>
      <c r="B387" s="309" t="n">
        <v>7.4</v>
      </c>
      <c r="C387" s="309" t="n">
        <v>7.4</v>
      </c>
      <c r="D387" s="309" t="inlineStr"/>
      <c r="E387" s="309" t="inlineStr"/>
      <c r="F387" s="309" t="inlineStr"/>
      <c r="G387" s="309" t="inlineStr"/>
      <c r="H387" s="309" t="inlineStr"/>
    </row>
    <row r="388">
      <c r="A388" s="621" t="n">
        <v>386</v>
      </c>
      <c r="B388" s="309" t="n">
        <v>7.4</v>
      </c>
      <c r="C388" s="309" t="n">
        <v>7.4</v>
      </c>
      <c r="D388" s="309" t="inlineStr"/>
      <c r="E388" s="309" t="inlineStr"/>
      <c r="F388" s="309" t="inlineStr"/>
      <c r="G388" s="309" t="inlineStr"/>
      <c r="H388" s="309" t="inlineStr"/>
    </row>
    <row r="389">
      <c r="A389" s="621" t="n">
        <v>387</v>
      </c>
      <c r="B389" s="309" t="n">
        <v>4.9</v>
      </c>
      <c r="C389" s="309" t="n">
        <v>4.9</v>
      </c>
      <c r="D389" s="309" t="inlineStr"/>
      <c r="E389" s="309" t="inlineStr"/>
      <c r="F389" s="309" t="inlineStr"/>
      <c r="G389" s="309" t="inlineStr"/>
      <c r="H389" s="309" t="inlineStr"/>
    </row>
    <row r="390">
      <c r="A390" s="621" t="n">
        <v>388</v>
      </c>
      <c r="B390" s="309" t="n">
        <v>6.3</v>
      </c>
      <c r="C390" s="309" t="n">
        <v>6.3</v>
      </c>
      <c r="D390" s="309" t="inlineStr"/>
      <c r="E390" s="309" t="inlineStr"/>
      <c r="F390" s="309" t="inlineStr"/>
      <c r="G390" s="309" t="inlineStr"/>
      <c r="H390" s="309" t="inlineStr"/>
    </row>
    <row r="391">
      <c r="A391" s="621" t="n">
        <v>389</v>
      </c>
      <c r="B391" s="309" t="n">
        <v>8.6</v>
      </c>
      <c r="C391" s="309" t="n">
        <v>8.6</v>
      </c>
      <c r="D391" s="309" t="inlineStr"/>
      <c r="E391" s="309" t="inlineStr"/>
      <c r="F391" s="309" t="inlineStr"/>
      <c r="G391" s="309" t="inlineStr"/>
      <c r="H391" s="309" t="inlineStr"/>
    </row>
    <row r="392">
      <c r="A392" s="621" t="n">
        <v>390</v>
      </c>
      <c r="B392" s="309" t="n">
        <v>8</v>
      </c>
      <c r="C392" s="309" t="n">
        <v>8</v>
      </c>
      <c r="D392" s="309" t="inlineStr"/>
      <c r="E392" s="309" t="inlineStr"/>
      <c r="F392" s="309" t="inlineStr"/>
      <c r="G392" s="309" t="inlineStr"/>
      <c r="H392" s="309" t="inlineStr"/>
    </row>
    <row r="393">
      <c r="A393" s="621" t="n">
        <v>391</v>
      </c>
      <c r="B393" s="309" t="n">
        <v>5.1</v>
      </c>
      <c r="C393" s="309" t="n">
        <v>5.1</v>
      </c>
      <c r="D393" s="309" t="inlineStr"/>
      <c r="E393" s="309" t="inlineStr"/>
      <c r="F393" s="309" t="inlineStr"/>
      <c r="G393" s="309" t="inlineStr"/>
      <c r="H393" s="309" t="inlineStr"/>
    </row>
    <row r="394">
      <c r="A394" s="621" t="n">
        <v>392</v>
      </c>
      <c r="B394" s="309" t="n">
        <v>8.6</v>
      </c>
      <c r="C394" s="309" t="n">
        <v>8.6</v>
      </c>
      <c r="D394" s="309" t="inlineStr"/>
      <c r="E394" s="309" t="inlineStr"/>
      <c r="F394" s="309" t="inlineStr"/>
      <c r="G394" s="309" t="inlineStr"/>
      <c r="H394" s="309" t="inlineStr"/>
    </row>
    <row r="395">
      <c r="A395" s="621" t="n">
        <v>393</v>
      </c>
      <c r="B395" s="309" t="n">
        <v>7.7</v>
      </c>
      <c r="C395" s="309" t="n">
        <v>7.7</v>
      </c>
      <c r="D395" s="309" t="inlineStr"/>
      <c r="E395" s="309" t="inlineStr"/>
      <c r="F395" s="309" t="inlineStr"/>
      <c r="G395" s="309" t="inlineStr"/>
      <c r="H395" s="309" t="inlineStr"/>
    </row>
    <row r="396">
      <c r="A396" s="621" t="n">
        <v>394</v>
      </c>
      <c r="B396" s="309" t="n">
        <v>6.6</v>
      </c>
      <c r="C396" s="309" t="n">
        <v>6.6</v>
      </c>
      <c r="D396" s="309" t="inlineStr"/>
      <c r="E396" s="309" t="inlineStr"/>
      <c r="F396" s="309" t="inlineStr"/>
      <c r="G396" s="309" t="inlineStr"/>
      <c r="H396" s="309" t="inlineStr"/>
    </row>
    <row r="397">
      <c r="A397" s="621" t="n">
        <v>395</v>
      </c>
      <c r="B397" s="309" t="n">
        <v>8</v>
      </c>
      <c r="C397" s="309" t="n">
        <v>8</v>
      </c>
      <c r="D397" s="309" t="inlineStr"/>
      <c r="E397" s="309" t="inlineStr"/>
      <c r="F397" s="309" t="inlineStr"/>
      <c r="G397" s="309" t="inlineStr"/>
      <c r="H397" s="309" t="inlineStr"/>
    </row>
    <row r="398">
      <c r="A398" s="621" t="n">
        <v>396</v>
      </c>
      <c r="B398" s="309" t="n">
        <v>6.6</v>
      </c>
      <c r="C398" s="309" t="n">
        <v>6.6</v>
      </c>
      <c r="D398" s="309" t="inlineStr"/>
      <c r="E398" s="309" t="inlineStr"/>
      <c r="F398" s="309" t="inlineStr"/>
      <c r="G398" s="309" t="inlineStr"/>
      <c r="H398" s="309" t="inlineStr"/>
    </row>
    <row r="399">
      <c r="A399" s="621" t="n">
        <v>397</v>
      </c>
      <c r="B399" s="309" t="n">
        <v>6.9</v>
      </c>
      <c r="C399" s="309" t="n">
        <v>6.9</v>
      </c>
      <c r="D399" s="309" t="inlineStr"/>
      <c r="E399" s="309" t="inlineStr"/>
      <c r="F399" s="309" t="inlineStr"/>
      <c r="G399" s="309" t="inlineStr"/>
      <c r="H399" s="309" t="inlineStr"/>
    </row>
    <row r="400">
      <c r="A400" s="621" t="n">
        <v>398</v>
      </c>
      <c r="B400" s="309" t="n">
        <v>8</v>
      </c>
      <c r="C400" s="309" t="n">
        <v>8</v>
      </c>
      <c r="D400" s="309" t="inlineStr"/>
      <c r="E400" s="309" t="inlineStr"/>
      <c r="F400" s="309" t="inlineStr"/>
      <c r="G400" s="309" t="inlineStr"/>
      <c r="H400" s="309" t="inlineStr"/>
    </row>
    <row r="401">
      <c r="A401" s="621" t="n">
        <v>399</v>
      </c>
      <c r="B401" s="309" t="n">
        <v>7.7</v>
      </c>
      <c r="C401" s="309" t="n">
        <v>7.7</v>
      </c>
      <c r="D401" s="309" t="inlineStr"/>
      <c r="E401" s="309" t="inlineStr"/>
      <c r="F401" s="309" t="inlineStr"/>
      <c r="G401" s="309" t="inlineStr"/>
      <c r="H401" s="309" t="inlineStr"/>
    </row>
    <row r="402">
      <c r="A402" s="621" t="n">
        <v>400</v>
      </c>
      <c r="B402" s="309" t="n">
        <v>5.1</v>
      </c>
      <c r="C402" s="309" t="n">
        <v>5.1</v>
      </c>
      <c r="D402" s="309" t="inlineStr"/>
      <c r="E402" s="309" t="inlineStr"/>
      <c r="F402" s="309" t="inlineStr"/>
      <c r="G402" s="309" t="inlineStr"/>
      <c r="H402" s="309" t="inlineStr"/>
    </row>
    <row r="403">
      <c r="A403" s="621" t="n">
        <v>401</v>
      </c>
      <c r="B403" s="309" t="n">
        <v>9.699999999999999</v>
      </c>
      <c r="C403" s="309" t="n">
        <v>9.699999999999999</v>
      </c>
      <c r="D403" s="309" t="inlineStr"/>
      <c r="E403" s="309" t="inlineStr"/>
      <c r="F403" s="309" t="inlineStr"/>
      <c r="G403" s="309" t="inlineStr"/>
      <c r="H403" s="309" t="inlineStr"/>
    </row>
    <row r="404">
      <c r="A404" s="621" t="n">
        <v>402</v>
      </c>
      <c r="B404" s="309" t="n">
        <v>5.4</v>
      </c>
      <c r="C404" s="309" t="n">
        <v>5.4</v>
      </c>
      <c r="D404" s="309" t="inlineStr"/>
      <c r="E404" s="309" t="inlineStr"/>
      <c r="F404" s="309" t="inlineStr"/>
      <c r="G404" s="309" t="inlineStr"/>
      <c r="H404" s="309" t="inlineStr"/>
    </row>
    <row r="405">
      <c r="A405" s="621" t="n">
        <v>403</v>
      </c>
      <c r="B405" s="309" t="n">
        <v>7.4</v>
      </c>
      <c r="C405" s="309" t="n">
        <v>7.4</v>
      </c>
      <c r="D405" s="309" t="inlineStr"/>
      <c r="E405" s="309" t="inlineStr"/>
      <c r="F405" s="309" t="inlineStr"/>
      <c r="G405" s="309" t="inlineStr"/>
      <c r="H405" s="309" t="inlineStr"/>
    </row>
    <row r="406">
      <c r="A406" s="621" t="n">
        <v>404</v>
      </c>
      <c r="B406" s="309" t="n">
        <v>7.4</v>
      </c>
      <c r="C406" s="309" t="n">
        <v>7.4</v>
      </c>
      <c r="D406" s="309" t="inlineStr"/>
      <c r="E406" s="309" t="inlineStr"/>
      <c r="F406" s="309" t="inlineStr"/>
      <c r="G406" s="309" t="inlineStr"/>
      <c r="H406" s="309" t="inlineStr"/>
    </row>
    <row r="407">
      <c r="A407" s="621" t="n">
        <v>405</v>
      </c>
      <c r="B407" s="309" t="n">
        <v>6</v>
      </c>
      <c r="C407" s="309" t="n">
        <v>6</v>
      </c>
      <c r="D407" s="309" t="inlineStr"/>
      <c r="E407" s="309" t="inlineStr"/>
      <c r="F407" s="309" t="inlineStr"/>
      <c r="G407" s="309" t="inlineStr"/>
      <c r="H407" s="309" t="inlineStr"/>
    </row>
    <row r="408">
      <c r="A408" s="621" t="n">
        <v>406</v>
      </c>
      <c r="B408" s="309" t="n">
        <v>4.9</v>
      </c>
      <c r="C408" s="309" t="n">
        <v>4.9</v>
      </c>
      <c r="D408" s="309" t="inlineStr"/>
      <c r="E408" s="309" t="inlineStr"/>
      <c r="F408" s="309" t="inlineStr"/>
      <c r="G408" s="309" t="inlineStr"/>
      <c r="H408" s="309" t="inlineStr"/>
    </row>
    <row r="409">
      <c r="A409" s="621" t="n">
        <v>407</v>
      </c>
      <c r="B409" s="309" t="n">
        <v>6.2</v>
      </c>
      <c r="C409" s="309" t="n">
        <v>6.2</v>
      </c>
      <c r="D409" s="309" t="inlineStr"/>
      <c r="E409" s="309" t="inlineStr"/>
      <c r="F409" s="309" t="inlineStr"/>
      <c r="G409" s="309" t="inlineStr"/>
      <c r="H409" s="309" t="inlineStr"/>
    </row>
    <row r="410">
      <c r="A410" s="621" t="n">
        <v>408</v>
      </c>
      <c r="B410" s="309" t="n">
        <v>3</v>
      </c>
      <c r="C410" s="309" t="n">
        <v>3</v>
      </c>
      <c r="D410" s="309" t="inlineStr"/>
      <c r="E410" s="309" t="inlineStr"/>
      <c r="F410" s="309" t="inlineStr"/>
      <c r="G410" s="309" t="inlineStr"/>
      <c r="H410" s="309" t="inlineStr"/>
    </row>
    <row r="411">
      <c r="A411" s="621" t="n">
        <v>409</v>
      </c>
      <c r="B411" s="309" t="n">
        <v>1.5</v>
      </c>
      <c r="C411" s="309" t="n">
        <v>1.5</v>
      </c>
      <c r="D411" s="309" t="inlineStr"/>
      <c r="E411" s="309" t="inlineStr"/>
      <c r="F411" s="309" t="inlineStr"/>
      <c r="G411" s="309" t="inlineStr"/>
      <c r="H411" s="309" t="inlineStr"/>
    </row>
    <row r="412">
      <c r="A412" s="621" t="n">
        <v>410</v>
      </c>
      <c r="B412" s="309" t="n">
        <v>8.199999999999999</v>
      </c>
      <c r="C412" s="309" t="n">
        <v>8.199999999999999</v>
      </c>
      <c r="D412" s="309" t="inlineStr"/>
      <c r="E412" s="309" t="inlineStr"/>
      <c r="F412" s="309" t="inlineStr"/>
      <c r="G412" s="309" t="inlineStr"/>
      <c r="H412" s="309" t="inlineStr"/>
    </row>
    <row r="413">
      <c r="A413" s="621" t="n">
        <v>411</v>
      </c>
      <c r="B413" s="309" t="n">
        <v>5.6</v>
      </c>
      <c r="C413" s="309" t="n">
        <v>5.6</v>
      </c>
      <c r="D413" s="309" t="inlineStr"/>
      <c r="E413" s="309" t="inlineStr"/>
      <c r="F413" s="309" t="inlineStr"/>
      <c r="G413" s="309" t="inlineStr"/>
      <c r="H413" s="309" t="inlineStr"/>
    </row>
    <row r="414">
      <c r="A414" s="621" t="n">
        <v>412</v>
      </c>
      <c r="B414" s="309" t="n">
        <v>2.4</v>
      </c>
      <c r="C414" s="309" t="n">
        <v>2.4</v>
      </c>
      <c r="D414" s="309" t="inlineStr"/>
      <c r="E414" s="309" t="inlineStr"/>
      <c r="F414" s="309" t="inlineStr"/>
      <c r="G414" s="309" t="inlineStr"/>
      <c r="H414" s="309" t="inlineStr"/>
    </row>
    <row r="415">
      <c r="A415" s="621" t="n">
        <v>413</v>
      </c>
      <c r="B415" s="309" t="inlineStr"/>
      <c r="C415" s="309" t="inlineStr"/>
      <c r="D415" s="309" t="inlineStr"/>
      <c r="E415" s="309" t="inlineStr"/>
      <c r="F415" s="309" t="inlineStr"/>
      <c r="G415" s="309" t="inlineStr"/>
      <c r="H415" s="309" t="inlineStr"/>
    </row>
    <row r="416">
      <c r="A416" s="621" t="n">
        <v>414</v>
      </c>
      <c r="B416" s="309" t="inlineStr"/>
      <c r="C416" s="309" t="inlineStr"/>
      <c r="D416" s="309" t="inlineStr"/>
      <c r="E416" s="309" t="inlineStr"/>
      <c r="F416" s="309" t="inlineStr"/>
      <c r="G416" s="309" t="inlineStr"/>
      <c r="H416" s="309" t="inlineStr"/>
    </row>
    <row r="417">
      <c r="A417" s="621" t="n">
        <v>415</v>
      </c>
      <c r="B417" s="309" t="inlineStr"/>
      <c r="C417" s="309" t="inlineStr"/>
      <c r="D417" s="309" t="inlineStr"/>
      <c r="E417" s="309" t="inlineStr"/>
      <c r="F417" s="309" t="inlineStr"/>
      <c r="G417" s="309" t="inlineStr"/>
      <c r="H417" s="309" t="inlineStr"/>
    </row>
    <row r="418">
      <c r="A418" s="621" t="n">
        <v>416</v>
      </c>
      <c r="B418" s="309" t="inlineStr"/>
      <c r="C418" s="309" t="inlineStr"/>
      <c r="D418" s="309" t="inlineStr"/>
      <c r="E418" s="309" t="inlineStr"/>
      <c r="F418" s="309" t="inlineStr"/>
      <c r="G418" s="309" t="inlineStr"/>
      <c r="H418" s="309" t="inlineStr"/>
    </row>
    <row r="419">
      <c r="A419" s="621" t="n">
        <v>417</v>
      </c>
      <c r="B419" s="309" t="inlineStr"/>
      <c r="C419" s="309" t="inlineStr"/>
      <c r="D419" s="309" t="inlineStr"/>
      <c r="E419" s="309" t="inlineStr"/>
      <c r="F419" s="309" t="inlineStr"/>
      <c r="G419" s="309" t="inlineStr"/>
      <c r="H419" s="309" t="inlineStr"/>
    </row>
    <row r="420">
      <c r="A420" s="621" t="n">
        <v>418</v>
      </c>
      <c r="B420" s="309" t="inlineStr"/>
      <c r="C420" s="309" t="inlineStr"/>
      <c r="D420" s="309" t="inlineStr"/>
      <c r="E420" s="309" t="inlineStr"/>
      <c r="F420" s="309" t="inlineStr"/>
      <c r="G420" s="309" t="inlineStr"/>
      <c r="H420" s="309" t="inlineStr"/>
    </row>
    <row r="421">
      <c r="A421" s="621" t="n">
        <v>419</v>
      </c>
      <c r="B421" s="309" t="inlineStr"/>
      <c r="C421" s="309" t="inlineStr"/>
      <c r="D421" s="309" t="inlineStr"/>
      <c r="E421" s="309" t="inlineStr"/>
      <c r="F421" s="309" t="inlineStr"/>
      <c r="G421" s="309" t="inlineStr"/>
      <c r="H421" s="309" t="inlineStr"/>
    </row>
    <row r="422">
      <c r="A422" s="621" t="n">
        <v>420</v>
      </c>
      <c r="B422" s="309" t="inlineStr"/>
      <c r="C422" s="309" t="inlineStr"/>
      <c r="D422" s="309" t="inlineStr"/>
      <c r="E422" s="309" t="inlineStr"/>
      <c r="F422" s="309" t="inlineStr"/>
      <c r="G422" s="309" t="inlineStr"/>
      <c r="H422" s="309" t="inlineStr"/>
    </row>
    <row r="423">
      <c r="A423" s="621" t="n">
        <v>421</v>
      </c>
      <c r="B423" s="309" t="n">
        <v>2.6</v>
      </c>
      <c r="C423" s="309" t="n">
        <v>2.6</v>
      </c>
      <c r="D423" s="309" t="inlineStr"/>
      <c r="E423" s="309" t="inlineStr"/>
      <c r="F423" s="309" t="inlineStr"/>
      <c r="G423" s="309" t="inlineStr"/>
      <c r="H423" s="309" t="inlineStr"/>
    </row>
    <row r="424">
      <c r="A424" s="621" t="n">
        <v>422</v>
      </c>
      <c r="B424" s="309" t="n">
        <v>4.4</v>
      </c>
      <c r="C424" s="309" t="n">
        <v>4.4</v>
      </c>
      <c r="D424" s="309" t="inlineStr"/>
      <c r="E424" s="309" t="inlineStr"/>
      <c r="F424" s="309" t="inlineStr"/>
      <c r="G424" s="309" t="inlineStr"/>
      <c r="H424" s="309" t="inlineStr"/>
    </row>
    <row r="425">
      <c r="A425" s="621" t="n">
        <v>423</v>
      </c>
      <c r="B425" s="309" t="n">
        <v>13.7</v>
      </c>
      <c r="C425" s="309" t="n">
        <v>13.7</v>
      </c>
      <c r="D425" s="309" t="inlineStr"/>
      <c r="E425" s="309" t="inlineStr"/>
      <c r="F425" s="309" t="inlineStr"/>
      <c r="G425" s="309" t="inlineStr"/>
      <c r="H425" s="309" t="inlineStr"/>
    </row>
    <row r="426">
      <c r="A426" s="621" t="n">
        <v>424</v>
      </c>
      <c r="B426" s="309" t="n">
        <v>6.8</v>
      </c>
      <c r="C426" s="309" t="n">
        <v>6.8</v>
      </c>
      <c r="D426" s="309" t="inlineStr"/>
      <c r="E426" s="309" t="inlineStr"/>
      <c r="F426" s="309" t="inlineStr"/>
      <c r="G426" s="309" t="inlineStr"/>
      <c r="H426" s="309" t="inlineStr"/>
    </row>
    <row r="427">
      <c r="A427" s="621" t="n">
        <v>425</v>
      </c>
      <c r="B427" s="309" t="n">
        <v>5.5</v>
      </c>
      <c r="C427" s="309" t="n">
        <v>5.5</v>
      </c>
      <c r="D427" s="309" t="inlineStr"/>
      <c r="E427" s="309" t="inlineStr"/>
      <c r="F427" s="309" t="inlineStr"/>
      <c r="G427" s="309" t="inlineStr"/>
      <c r="H427" s="309" t="inlineStr"/>
    </row>
    <row r="428">
      <c r="A428" s="621" t="n">
        <v>426</v>
      </c>
      <c r="B428" s="309" t="n">
        <v>3.9</v>
      </c>
      <c r="C428" s="309" t="n">
        <v>3.9</v>
      </c>
      <c r="D428" s="309" t="inlineStr"/>
      <c r="E428" s="309" t="inlineStr"/>
      <c r="F428" s="309" t="inlineStr"/>
      <c r="G428" s="309" t="inlineStr"/>
      <c r="H428" s="309" t="inlineStr"/>
    </row>
    <row r="429">
      <c r="A429" s="621" t="n">
        <v>427</v>
      </c>
      <c r="B429" s="309" t="n">
        <v>4.9</v>
      </c>
      <c r="C429" s="309" t="n">
        <v>4.9</v>
      </c>
      <c r="D429" s="309" t="inlineStr"/>
      <c r="E429" s="309" t="inlineStr"/>
      <c r="F429" s="309" t="inlineStr"/>
      <c r="G429" s="309" t="inlineStr"/>
      <c r="H429" s="309" t="inlineStr"/>
    </row>
    <row r="430">
      <c r="A430" s="621" t="n">
        <v>428</v>
      </c>
      <c r="B430" s="309" t="n">
        <v>7.9</v>
      </c>
      <c r="C430" s="309" t="n">
        <v>7.9</v>
      </c>
      <c r="D430" s="309" t="inlineStr"/>
      <c r="E430" s="309" t="inlineStr"/>
      <c r="F430" s="309" t="inlineStr"/>
      <c r="G430" s="309" t="inlineStr"/>
      <c r="H430" s="309" t="inlineStr"/>
    </row>
    <row r="431">
      <c r="A431" s="621" t="n">
        <v>429</v>
      </c>
      <c r="B431" s="309" t="n">
        <v>7.1</v>
      </c>
      <c r="C431" s="309" t="n">
        <v>7.1</v>
      </c>
      <c r="D431" s="309" t="inlineStr"/>
      <c r="E431" s="309" t="inlineStr"/>
      <c r="F431" s="309" t="inlineStr"/>
      <c r="G431" s="309" t="inlineStr"/>
      <c r="H431" s="309" t="inlineStr"/>
    </row>
    <row r="432">
      <c r="A432" s="621" t="n">
        <v>430</v>
      </c>
      <c r="B432" s="309" t="n">
        <v>5.9</v>
      </c>
      <c r="C432" s="309" t="n">
        <v>5.9</v>
      </c>
      <c r="D432" s="309" t="inlineStr"/>
      <c r="E432" s="309" t="inlineStr"/>
      <c r="F432" s="309" t="inlineStr"/>
      <c r="G432" s="309" t="inlineStr"/>
      <c r="H432" s="309" t="inlineStr"/>
    </row>
    <row r="433">
      <c r="A433" s="621" t="n">
        <v>431</v>
      </c>
      <c r="B433" s="309" t="n">
        <v>5.5</v>
      </c>
      <c r="C433" s="309" t="n">
        <v>5.5</v>
      </c>
      <c r="D433" s="309" t="inlineStr"/>
      <c r="E433" s="309" t="inlineStr"/>
      <c r="F433" s="309" t="inlineStr"/>
      <c r="G433" s="309" t="inlineStr"/>
      <c r="H433" s="309" t="inlineStr"/>
    </row>
    <row r="434">
      <c r="A434" s="621" t="n">
        <v>432</v>
      </c>
      <c r="B434" s="309" t="n">
        <v>5.3</v>
      </c>
      <c r="C434" s="309" t="n">
        <v>5.3</v>
      </c>
      <c r="D434" s="309" t="inlineStr"/>
      <c r="E434" s="309" t="inlineStr"/>
      <c r="F434" s="309" t="inlineStr"/>
      <c r="G434" s="309" t="inlineStr"/>
      <c r="H434" s="309" t="inlineStr"/>
    </row>
    <row r="435">
      <c r="A435" s="621" t="n">
        <v>433</v>
      </c>
      <c r="B435" s="309" t="n">
        <v>9.9</v>
      </c>
      <c r="C435" s="309" t="n">
        <v>9.9</v>
      </c>
      <c r="D435" s="309" t="inlineStr"/>
      <c r="E435" s="309" t="inlineStr"/>
      <c r="F435" s="309" t="inlineStr"/>
      <c r="G435" s="309" t="inlineStr"/>
      <c r="H435" s="309" t="inlineStr"/>
    </row>
    <row r="436">
      <c r="A436" s="621" t="n">
        <v>434</v>
      </c>
      <c r="B436" s="309" t="n">
        <v>11.1</v>
      </c>
      <c r="C436" s="309" t="n">
        <v>11.1</v>
      </c>
      <c r="D436" s="309" t="inlineStr"/>
      <c r="E436" s="309" t="inlineStr"/>
      <c r="F436" s="309" t="inlineStr"/>
      <c r="G436" s="309" t="inlineStr"/>
      <c r="H436" s="309" t="inlineStr"/>
    </row>
    <row r="437">
      <c r="A437" s="621" t="n">
        <v>435</v>
      </c>
      <c r="B437" s="309" t="n">
        <v>10.1</v>
      </c>
      <c r="C437" s="309" t="n">
        <v>10.1</v>
      </c>
      <c r="D437" s="309" t="inlineStr"/>
      <c r="E437" s="309" t="inlineStr"/>
      <c r="F437" s="309" t="inlineStr"/>
      <c r="G437" s="309" t="inlineStr"/>
      <c r="H437" s="309" t="inlineStr"/>
    </row>
    <row r="438">
      <c r="A438" s="621" t="n">
        <v>436</v>
      </c>
      <c r="B438" s="309" t="n">
        <v>6.1</v>
      </c>
      <c r="C438" s="309" t="n">
        <v>6.1</v>
      </c>
      <c r="D438" s="309" t="inlineStr"/>
      <c r="E438" s="309" t="inlineStr"/>
      <c r="F438" s="309" t="inlineStr"/>
      <c r="G438" s="309" t="inlineStr"/>
      <c r="H438" s="309" t="inlineStr"/>
    </row>
    <row r="439">
      <c r="A439" s="621" t="n">
        <v>437</v>
      </c>
      <c r="B439" s="309" t="n">
        <v>3.2</v>
      </c>
      <c r="C439" s="309" t="n">
        <v>3.2</v>
      </c>
      <c r="D439" s="309" t="inlineStr"/>
      <c r="E439" s="309" t="inlineStr"/>
      <c r="F439" s="309" t="inlineStr"/>
      <c r="G439" s="309" t="inlineStr"/>
      <c r="H439" s="309" t="inlineStr"/>
    </row>
    <row r="440">
      <c r="A440" s="621" t="n">
        <v>438</v>
      </c>
      <c r="B440" s="309" t="n">
        <v>4.2</v>
      </c>
      <c r="C440" s="309" t="n">
        <v>4.2</v>
      </c>
      <c r="D440" s="309" t="inlineStr"/>
      <c r="E440" s="309" t="inlineStr"/>
      <c r="F440" s="309" t="inlineStr"/>
      <c r="G440" s="309" t="inlineStr"/>
      <c r="H440" s="309" t="inlineStr"/>
    </row>
    <row r="441">
      <c r="A441" s="621" t="n">
        <v>439</v>
      </c>
      <c r="B441" s="309" t="n">
        <v>4.8</v>
      </c>
      <c r="C441" s="309" t="n">
        <v>4.8</v>
      </c>
      <c r="D441" s="309" t="inlineStr"/>
      <c r="E441" s="309" t="inlineStr"/>
      <c r="F441" s="309" t="inlineStr"/>
      <c r="G441" s="309" t="inlineStr"/>
      <c r="H441" s="309" t="inlineStr"/>
    </row>
    <row r="442">
      <c r="A442" s="621" t="n">
        <v>440</v>
      </c>
      <c r="B442" s="309" t="n">
        <v>6.8</v>
      </c>
      <c r="C442" s="309" t="n">
        <v>6.8</v>
      </c>
      <c r="D442" s="309" t="inlineStr"/>
      <c r="E442" s="309" t="inlineStr"/>
      <c r="F442" s="309" t="inlineStr"/>
      <c r="G442" s="309" t="inlineStr"/>
      <c r="H442" s="309" t="inlineStr"/>
    </row>
    <row r="443">
      <c r="A443" s="621" t="n">
        <v>441</v>
      </c>
      <c r="B443" s="309" t="n">
        <v>8.1</v>
      </c>
      <c r="C443" s="309" t="n">
        <v>8.1</v>
      </c>
      <c r="D443" s="309" t="inlineStr"/>
      <c r="E443" s="309" t="inlineStr"/>
      <c r="F443" s="309" t="inlineStr"/>
      <c r="G443" s="309" t="inlineStr"/>
      <c r="H443" s="309" t="inlineStr"/>
    </row>
    <row r="444">
      <c r="A444" s="621" t="n">
        <v>442</v>
      </c>
      <c r="B444" s="309" t="n">
        <v>11.1</v>
      </c>
      <c r="C444" s="309" t="n">
        <v>11.1</v>
      </c>
      <c r="D444" s="309" t="inlineStr"/>
      <c r="E444" s="309" t="inlineStr"/>
      <c r="F444" s="309" t="inlineStr"/>
      <c r="G444" s="309" t="inlineStr"/>
      <c r="H444" s="309" t="inlineStr"/>
    </row>
    <row r="445">
      <c r="A445" s="621" t="n">
        <v>443</v>
      </c>
      <c r="B445" s="309" t="n">
        <v>12.7</v>
      </c>
      <c r="C445" s="309" t="n">
        <v>12.7</v>
      </c>
      <c r="D445" s="309" t="inlineStr"/>
      <c r="E445" s="309" t="inlineStr"/>
      <c r="F445" s="309" t="inlineStr"/>
      <c r="G445" s="309" t="inlineStr"/>
      <c r="H445" s="309" t="inlineStr"/>
    </row>
    <row r="446">
      <c r="A446" s="621" t="n">
        <v>444</v>
      </c>
      <c r="B446" s="309" t="n">
        <v>14.4</v>
      </c>
      <c r="C446" s="309" t="n">
        <v>14.4</v>
      </c>
      <c r="D446" s="309" t="inlineStr"/>
      <c r="E446" s="309" t="inlineStr"/>
      <c r="F446" s="309" t="inlineStr"/>
      <c r="G446" s="309" t="inlineStr"/>
      <c r="H446" s="309" t="inlineStr"/>
    </row>
    <row r="447">
      <c r="A447" s="621" t="n">
        <v>445</v>
      </c>
      <c r="B447" s="309" t="n">
        <v>15.5</v>
      </c>
      <c r="C447" s="309" t="n">
        <v>15.5</v>
      </c>
      <c r="D447" s="309" t="inlineStr"/>
      <c r="E447" s="309" t="inlineStr"/>
      <c r="F447" s="309" t="inlineStr"/>
      <c r="G447" s="309" t="inlineStr"/>
      <c r="H447" s="309" t="inlineStr"/>
    </row>
    <row r="448">
      <c r="A448" s="621" t="n">
        <v>446</v>
      </c>
      <c r="B448" s="309" t="n">
        <v>19.9</v>
      </c>
      <c r="C448" s="309" t="n">
        <v>19.9</v>
      </c>
      <c r="D448" s="309" t="inlineStr"/>
      <c r="E448" s="309" t="inlineStr"/>
      <c r="F448" s="309" t="inlineStr"/>
      <c r="G448" s="309" t="inlineStr"/>
      <c r="H448" s="309" t="inlineStr"/>
    </row>
    <row r="449">
      <c r="A449" s="621" t="n">
        <v>447</v>
      </c>
      <c r="B449" s="309" t="n">
        <v>15</v>
      </c>
      <c r="C449" s="309" t="n">
        <v>15</v>
      </c>
      <c r="D449" s="309" t="inlineStr"/>
      <c r="E449" s="309" t="inlineStr"/>
      <c r="F449" s="309" t="inlineStr"/>
      <c r="G449" s="309" t="inlineStr"/>
      <c r="H449" s="309" t="inlineStr"/>
    </row>
    <row r="450">
      <c r="A450" s="621" t="n">
        <v>448</v>
      </c>
      <c r="B450" s="309" t="n">
        <v>5.2</v>
      </c>
      <c r="C450" s="309" t="n">
        <v>5.2</v>
      </c>
      <c r="D450" s="309" t="inlineStr"/>
      <c r="E450" s="309" t="inlineStr"/>
      <c r="F450" s="309" t="inlineStr"/>
      <c r="G450" s="309" t="inlineStr"/>
      <c r="H450" s="309" t="inlineStr"/>
    </row>
    <row r="451">
      <c r="A451" s="621" t="n">
        <v>449</v>
      </c>
      <c r="B451" s="309" t="n">
        <v>6.075559794327416</v>
      </c>
      <c r="C451" s="309" t="n">
        <v>6.075559794327416</v>
      </c>
      <c r="D451" s="309" t="inlineStr"/>
      <c r="E451" s="309" t="inlineStr"/>
      <c r="F451" s="309" t="inlineStr"/>
      <c r="G451" s="309" t="inlineStr"/>
      <c r="H451" s="309" t="inlineStr"/>
    </row>
    <row r="452">
      <c r="A452" s="621" t="n">
        <v>450</v>
      </c>
      <c r="B452" s="309" t="n">
        <v>9.5</v>
      </c>
      <c r="C452" s="309" t="n">
        <v>9.5</v>
      </c>
      <c r="D452" s="309" t="inlineStr"/>
      <c r="E452" s="309" t="inlineStr"/>
      <c r="F452" s="309" t="inlineStr"/>
      <c r="G452" s="309" t="inlineStr"/>
      <c r="H452" s="309" t="inlineStr"/>
    </row>
    <row r="453">
      <c r="A453" s="621" t="n">
        <v>451</v>
      </c>
      <c r="B453" s="309" t="n">
        <v>7</v>
      </c>
      <c r="C453" s="309" t="n">
        <v>7</v>
      </c>
      <c r="D453" s="309" t="inlineStr"/>
      <c r="E453" s="309" t="inlineStr"/>
      <c r="F453" s="309" t="inlineStr"/>
      <c r="G453" s="309" t="inlineStr"/>
      <c r="H453" s="309" t="inlineStr"/>
    </row>
    <row r="454">
      <c r="A454" s="621" t="n">
        <v>452</v>
      </c>
      <c r="B454" s="309" t="n">
        <v>12.5</v>
      </c>
      <c r="C454" s="309" t="n">
        <v>12.5</v>
      </c>
      <c r="D454" s="309" t="inlineStr"/>
      <c r="E454" s="309" t="inlineStr"/>
      <c r="F454" s="309" t="inlineStr"/>
      <c r="G454" s="309" t="inlineStr"/>
      <c r="H454" s="309" t="inlineStr"/>
    </row>
    <row r="455">
      <c r="A455" s="621" t="n">
        <v>453</v>
      </c>
      <c r="B455" s="309" t="n">
        <v>6.2</v>
      </c>
      <c r="C455" s="309" t="n">
        <v>6.2</v>
      </c>
      <c r="D455" s="309" t="inlineStr"/>
      <c r="E455" s="309" t="inlineStr"/>
      <c r="F455" s="309" t="inlineStr"/>
      <c r="G455" s="309" t="inlineStr"/>
      <c r="H455" s="309" t="inlineStr"/>
    </row>
    <row r="456">
      <c r="A456" s="621" t="n">
        <v>454</v>
      </c>
      <c r="B456" s="309" t="n">
        <v>10.4</v>
      </c>
      <c r="C456" s="309" t="n">
        <v>10.4</v>
      </c>
      <c r="D456" s="309" t="inlineStr"/>
      <c r="E456" s="309" t="inlineStr"/>
      <c r="F456" s="309" t="inlineStr"/>
      <c r="G456" s="309" t="inlineStr"/>
      <c r="H456" s="309" t="inlineStr"/>
    </row>
    <row r="457">
      <c r="A457" s="621" t="n">
        <v>455</v>
      </c>
      <c r="B457" s="309" t="n">
        <v>9.9</v>
      </c>
      <c r="C457" s="309" t="n">
        <v>9.9</v>
      </c>
      <c r="D457" s="309" t="inlineStr"/>
      <c r="E457" s="309" t="inlineStr"/>
      <c r="F457" s="309" t="inlineStr"/>
      <c r="G457" s="309" t="inlineStr"/>
      <c r="H457" s="309" t="inlineStr"/>
    </row>
    <row r="458">
      <c r="A458" s="621" t="n">
        <v>456</v>
      </c>
      <c r="B458" s="309" t="n">
        <v>2.1</v>
      </c>
      <c r="C458" s="309" t="n">
        <v>2.1</v>
      </c>
      <c r="D458" s="309" t="inlineStr"/>
      <c r="E458" s="309" t="inlineStr"/>
      <c r="F458" s="309" t="inlineStr"/>
      <c r="G458" s="309" t="inlineStr"/>
      <c r="H458" s="309" t="inlineStr"/>
    </row>
    <row r="459">
      <c r="A459" s="621" t="n">
        <v>457</v>
      </c>
      <c r="B459" s="309" t="n">
        <v>2.5</v>
      </c>
      <c r="C459" s="309" t="n">
        <v>2.5</v>
      </c>
      <c r="D459" s="309" t="inlineStr"/>
      <c r="E459" s="309" t="inlineStr"/>
      <c r="F459" s="309" t="inlineStr"/>
      <c r="G459" s="309" t="inlineStr"/>
      <c r="H459" s="309" t="inlineStr"/>
    </row>
    <row r="460">
      <c r="A460" s="621" t="n">
        <v>458</v>
      </c>
      <c r="B460" s="309" t="n">
        <v>2.7</v>
      </c>
      <c r="C460" s="309" t="n">
        <v>2.7</v>
      </c>
      <c r="D460" s="309" t="inlineStr"/>
      <c r="E460" s="309" t="inlineStr"/>
      <c r="F460" s="309" t="inlineStr"/>
      <c r="G460" s="309" t="inlineStr"/>
      <c r="H460" s="309" t="inlineStr"/>
    </row>
    <row r="461">
      <c r="A461" s="621" t="n">
        <v>459</v>
      </c>
      <c r="B461" s="309" t="n">
        <v>4.9</v>
      </c>
      <c r="C461" s="309" t="n">
        <v>4.9</v>
      </c>
      <c r="D461" s="309" t="inlineStr"/>
      <c r="E461" s="309" t="inlineStr"/>
      <c r="F461" s="309" t="inlineStr"/>
      <c r="G461" s="309" t="inlineStr"/>
      <c r="H461" s="309" t="inlineStr"/>
    </row>
    <row r="462">
      <c r="A462" s="621" t="n">
        <v>460</v>
      </c>
      <c r="B462" s="309" t="n">
        <v>6.6</v>
      </c>
      <c r="C462" s="309" t="n">
        <v>6.6</v>
      </c>
      <c r="D462" s="309" t="inlineStr"/>
      <c r="E462" s="309" t="inlineStr"/>
      <c r="F462" s="309" t="inlineStr"/>
      <c r="G462" s="309" t="inlineStr"/>
      <c r="H462" s="309" t="inlineStr"/>
    </row>
    <row r="463">
      <c r="A463" s="621" t="n">
        <v>461</v>
      </c>
      <c r="B463" s="309" t="n">
        <v>8.800000000000001</v>
      </c>
      <c r="C463" s="309" t="n">
        <v>8.800000000000001</v>
      </c>
      <c r="D463" s="309" t="inlineStr"/>
      <c r="E463" s="309" t="inlineStr"/>
      <c r="F463" s="309" t="inlineStr"/>
      <c r="G463" s="309" t="inlineStr"/>
      <c r="H463" s="309" t="inlineStr"/>
    </row>
    <row r="464">
      <c r="A464" s="621" t="n">
        <v>462</v>
      </c>
      <c r="B464" s="309" t="n">
        <v>10.3</v>
      </c>
      <c r="C464" s="309" t="n">
        <v>10.3</v>
      </c>
      <c r="D464" s="309" t="inlineStr"/>
      <c r="E464" s="309" t="inlineStr"/>
      <c r="F464" s="309" t="inlineStr"/>
      <c r="G464" s="309" t="inlineStr"/>
      <c r="H464" s="309" t="inlineStr"/>
    </row>
    <row r="465">
      <c r="A465" s="621" t="n">
        <v>463</v>
      </c>
      <c r="B465" s="309" t="n">
        <v>9.9</v>
      </c>
      <c r="C465" s="309" t="n">
        <v>9.9</v>
      </c>
      <c r="D465" s="309" t="inlineStr"/>
      <c r="E465" s="309" t="inlineStr"/>
      <c r="F465" s="309" t="inlineStr"/>
      <c r="G465" s="309" t="inlineStr"/>
      <c r="H465" s="309" t="inlineStr"/>
    </row>
    <row r="466">
      <c r="A466" s="621" t="n">
        <v>464</v>
      </c>
      <c r="B466" s="309" t="n">
        <v>2.2</v>
      </c>
      <c r="C466" s="309" t="n">
        <v>2.2</v>
      </c>
      <c r="D466" s="309" t="inlineStr"/>
      <c r="E466" s="309" t="inlineStr"/>
      <c r="F466" s="309" t="inlineStr"/>
      <c r="G466" s="309" t="inlineStr"/>
      <c r="H466" s="309" t="inlineStr"/>
    </row>
    <row r="467">
      <c r="A467" s="621" t="n">
        <v>465</v>
      </c>
      <c r="B467" s="309" t="n">
        <v>13.6</v>
      </c>
      <c r="C467" s="309" t="n">
        <v>13.6</v>
      </c>
      <c r="D467" s="309" t="inlineStr"/>
      <c r="E467" s="309" t="inlineStr"/>
      <c r="F467" s="309" t="inlineStr"/>
      <c r="G467" s="309" t="inlineStr"/>
      <c r="H467" s="309" t="inlineStr"/>
    </row>
    <row r="468">
      <c r="A468" s="621" t="n">
        <v>466</v>
      </c>
      <c r="B468" s="309" t="n">
        <v>10.6</v>
      </c>
      <c r="C468" s="309" t="n">
        <v>10.6</v>
      </c>
      <c r="D468" s="309" t="inlineStr"/>
      <c r="E468" s="309" t="inlineStr"/>
      <c r="F468" s="309" t="inlineStr"/>
      <c r="G468" s="309" t="inlineStr"/>
      <c r="H468" s="309" t="inlineStr"/>
    </row>
    <row r="469">
      <c r="A469" s="621" t="n">
        <v>467</v>
      </c>
      <c r="B469" s="309" t="n">
        <v>8.9</v>
      </c>
      <c r="C469" s="309" t="n">
        <v>8.9</v>
      </c>
      <c r="D469" s="309" t="inlineStr"/>
      <c r="E469" s="309" t="inlineStr"/>
      <c r="F469" s="309" t="inlineStr"/>
      <c r="G469" s="309" t="inlineStr"/>
      <c r="H469" s="309" t="inlineStr"/>
    </row>
    <row r="470">
      <c r="A470" s="621" t="n">
        <v>468</v>
      </c>
      <c r="B470" s="309" t="n">
        <v>11.2</v>
      </c>
      <c r="C470" s="309" t="n">
        <v>11.2</v>
      </c>
      <c r="D470" s="309" t="inlineStr"/>
      <c r="E470" s="309" t="inlineStr"/>
      <c r="F470" s="309" t="inlineStr"/>
      <c r="G470" s="309" t="inlineStr"/>
      <c r="H470" s="309" t="inlineStr"/>
    </row>
    <row r="471">
      <c r="A471" s="621" t="n">
        <v>469</v>
      </c>
      <c r="B471" s="309" t="n">
        <v>10.4</v>
      </c>
      <c r="C471" s="309" t="n">
        <v>10.4</v>
      </c>
      <c r="D471" s="309" t="inlineStr"/>
      <c r="E471" s="309" t="inlineStr"/>
      <c r="F471" s="309" t="inlineStr"/>
      <c r="G471" s="309" t="inlineStr"/>
      <c r="H471" s="309" t="inlineStr"/>
    </row>
    <row r="472">
      <c r="A472" s="621" t="n">
        <v>470</v>
      </c>
      <c r="B472" s="309" t="n">
        <v>9.9</v>
      </c>
      <c r="C472" s="309" t="n">
        <v>9.9</v>
      </c>
      <c r="D472" s="309" t="inlineStr"/>
      <c r="E472" s="309" t="inlineStr"/>
      <c r="F472" s="309" t="inlineStr"/>
      <c r="G472" s="309" t="inlineStr"/>
      <c r="H472" s="309" t="inlineStr"/>
    </row>
    <row r="473">
      <c r="A473" s="621" t="n">
        <v>471</v>
      </c>
      <c r="B473" s="309" t="n">
        <v>8.5</v>
      </c>
      <c r="C473" s="309" t="n">
        <v>8.5</v>
      </c>
      <c r="D473" s="309" t="inlineStr"/>
      <c r="E473" s="309" t="inlineStr"/>
      <c r="F473" s="309" t="inlineStr"/>
      <c r="G473" s="309" t="inlineStr"/>
      <c r="H473" s="309" t="inlineStr"/>
    </row>
    <row r="474">
      <c r="A474" s="621" t="n">
        <v>472</v>
      </c>
      <c r="B474" s="309" t="n">
        <v>13.2</v>
      </c>
      <c r="C474" s="309" t="n">
        <v>13.2</v>
      </c>
      <c r="D474" s="309" t="inlineStr"/>
      <c r="E474" s="309" t="inlineStr"/>
      <c r="F474" s="309" t="inlineStr"/>
      <c r="G474" s="309" t="inlineStr"/>
      <c r="H474" s="309" t="inlineStr"/>
    </row>
    <row r="475">
      <c r="A475" s="621" t="n">
        <v>473</v>
      </c>
      <c r="B475" s="309" t="n">
        <v>0.97</v>
      </c>
      <c r="C475" s="309" t="n">
        <v>0.97</v>
      </c>
      <c r="D475" s="309" t="inlineStr"/>
      <c r="E475" s="309" t="inlineStr"/>
      <c r="F475" s="309" t="inlineStr"/>
      <c r="G475" s="309" t="inlineStr"/>
      <c r="H475" s="309" t="inlineStr"/>
    </row>
    <row r="476">
      <c r="A476" s="621" t="n">
        <v>474</v>
      </c>
      <c r="B476" s="309" t="n">
        <v>3.86</v>
      </c>
      <c r="C476" s="309" t="n">
        <v>3.86</v>
      </c>
      <c r="D476" s="309" t="inlineStr"/>
      <c r="E476" s="309" t="inlineStr"/>
      <c r="F476" s="309" t="inlineStr"/>
      <c r="G476" s="309" t="inlineStr"/>
      <c r="H476" s="309" t="inlineStr"/>
    </row>
    <row r="477">
      <c r="A477" s="621" t="n">
        <v>475</v>
      </c>
      <c r="B477" s="309" t="n">
        <v>4.8</v>
      </c>
      <c r="C477" s="309" t="n">
        <v>4.8</v>
      </c>
      <c r="D477" s="309" t="inlineStr"/>
      <c r="E477" s="309" t="inlineStr"/>
      <c r="F477" s="309" t="inlineStr"/>
      <c r="G477" s="309" t="inlineStr"/>
      <c r="H477" s="309" t="inlineStr"/>
    </row>
    <row r="478">
      <c r="A478" s="621" t="n">
        <v>476</v>
      </c>
      <c r="B478" s="309" t="n">
        <v>7.1</v>
      </c>
      <c r="C478" s="309" t="n">
        <v>7.1</v>
      </c>
      <c r="D478" s="309" t="inlineStr"/>
      <c r="E478" s="309" t="inlineStr"/>
      <c r="F478" s="309" t="inlineStr"/>
      <c r="G478" s="309" t="inlineStr"/>
      <c r="H478" s="309" t="inlineStr"/>
    </row>
    <row r="479">
      <c r="A479" s="621" t="n">
        <v>477</v>
      </c>
      <c r="B479" s="309" t="n">
        <v>13.5</v>
      </c>
      <c r="C479" s="309" t="n">
        <v>13.5</v>
      </c>
      <c r="D479" s="309" t="inlineStr"/>
      <c r="E479" s="309" t="inlineStr"/>
      <c r="F479" s="309" t="inlineStr"/>
      <c r="G479" s="309" t="inlineStr"/>
      <c r="H479" s="309" t="inlineStr"/>
    </row>
    <row r="480">
      <c r="A480" s="621" t="n">
        <v>478</v>
      </c>
      <c r="B480" s="309" t="n">
        <v>12.1</v>
      </c>
      <c r="C480" s="309" t="n">
        <v>12.1</v>
      </c>
      <c r="D480" s="309" t="inlineStr"/>
      <c r="E480" s="309" t="inlineStr"/>
      <c r="F480" s="309" t="inlineStr"/>
      <c r="G480" s="309" t="inlineStr"/>
      <c r="H480" s="309" t="inlineStr"/>
    </row>
    <row r="481">
      <c r="A481" s="621" t="n">
        <v>479</v>
      </c>
      <c r="B481" s="309" t="n">
        <v>19.9</v>
      </c>
      <c r="C481" s="309" t="n">
        <v>19.9</v>
      </c>
      <c r="D481" s="309" t="inlineStr"/>
      <c r="E481" s="309" t="inlineStr"/>
      <c r="F481" s="309" t="inlineStr"/>
      <c r="G481" s="309" t="inlineStr"/>
      <c r="H481" s="309" t="inlineStr"/>
    </row>
    <row r="482">
      <c r="A482" s="621" t="n">
        <v>480</v>
      </c>
      <c r="B482" s="309" t="n">
        <v>3</v>
      </c>
      <c r="C482" s="309" t="n">
        <v>3</v>
      </c>
      <c r="D482" s="309" t="inlineStr"/>
      <c r="E482" s="309" t="inlineStr"/>
      <c r="F482" s="309" t="inlineStr"/>
      <c r="G482" s="309" t="inlineStr"/>
      <c r="H482" s="309" t="inlineStr"/>
    </row>
    <row r="483">
      <c r="A483" s="621" t="n">
        <v>481</v>
      </c>
      <c r="B483" s="309" t="n">
        <v>11.1</v>
      </c>
      <c r="C483" s="309" t="n">
        <v>11.1</v>
      </c>
      <c r="D483" s="309" t="inlineStr"/>
      <c r="E483" s="309" t="inlineStr"/>
      <c r="F483" s="309" t="inlineStr"/>
      <c r="G483" s="309" t="inlineStr"/>
      <c r="H483" s="309" t="inlineStr"/>
    </row>
    <row r="484">
      <c r="A484" s="621" t="n">
        <v>482</v>
      </c>
      <c r="B484" s="309" t="n">
        <v>12.1</v>
      </c>
      <c r="C484" s="309" t="n">
        <v>12.1</v>
      </c>
      <c r="D484" s="309" t="inlineStr"/>
      <c r="E484" s="309" t="inlineStr"/>
      <c r="F484" s="309" t="inlineStr"/>
      <c r="G484" s="309" t="inlineStr"/>
      <c r="H484" s="309" t="inlineStr"/>
    </row>
    <row r="485">
      <c r="A485" s="621" t="n">
        <v>483</v>
      </c>
      <c r="B485" s="309" t="n">
        <v>4.3</v>
      </c>
      <c r="C485" s="309" t="n">
        <v>4.3</v>
      </c>
      <c r="D485" s="309" t="inlineStr"/>
      <c r="E485" s="309" t="inlineStr"/>
      <c r="F485" s="309" t="inlineStr"/>
      <c r="G485" s="309" t="inlineStr"/>
      <c r="H485" s="309" t="inlineStr"/>
    </row>
    <row r="486">
      <c r="A486" s="621" t="n">
        <v>484</v>
      </c>
      <c r="B486" s="309" t="n">
        <v>7.2</v>
      </c>
      <c r="C486" s="309" t="n">
        <v>7.2</v>
      </c>
      <c r="D486" s="309" t="inlineStr"/>
      <c r="E486" s="309" t="inlineStr"/>
      <c r="F486" s="309" t="inlineStr"/>
      <c r="G486" s="309" t="inlineStr"/>
      <c r="H486" s="309" t="inlineStr"/>
    </row>
    <row r="487">
      <c r="A487" s="621" t="n">
        <v>485</v>
      </c>
      <c r="B487" s="309" t="n">
        <v>8.1</v>
      </c>
      <c r="C487" s="309" t="n">
        <v>8.1</v>
      </c>
      <c r="D487" s="309" t="inlineStr"/>
      <c r="E487" s="309" t="inlineStr"/>
      <c r="F487" s="309" t="inlineStr"/>
      <c r="G487" s="309" t="inlineStr"/>
      <c r="H487" s="309" t="inlineStr"/>
    </row>
    <row r="488">
      <c r="A488" s="621" t="n">
        <v>486</v>
      </c>
      <c r="B488" s="309" t="n">
        <v>8.6</v>
      </c>
      <c r="C488" s="309" t="n">
        <v>8.6</v>
      </c>
      <c r="D488" s="309" t="inlineStr"/>
      <c r="E488" s="309" t="inlineStr"/>
      <c r="F488" s="309" t="inlineStr"/>
      <c r="G488" s="309" t="inlineStr"/>
      <c r="H488" s="309" t="inlineStr"/>
    </row>
    <row r="489">
      <c r="A489" s="621" t="n">
        <v>487</v>
      </c>
      <c r="B489" s="309" t="n">
        <v>10.4</v>
      </c>
      <c r="C489" s="309" t="n">
        <v>10.4</v>
      </c>
      <c r="D489" s="309" t="inlineStr"/>
      <c r="E489" s="309" t="inlineStr"/>
      <c r="F489" s="309" t="inlineStr"/>
      <c r="G489" s="309" t="inlineStr"/>
      <c r="H489" s="309" t="inlineStr"/>
    </row>
    <row r="490">
      <c r="A490" s="621" t="n">
        <v>488</v>
      </c>
      <c r="B490" s="309" t="n">
        <v>2.5</v>
      </c>
      <c r="C490" s="309" t="n">
        <v>2.5</v>
      </c>
      <c r="D490" s="309" t="inlineStr"/>
      <c r="E490" s="309" t="inlineStr"/>
      <c r="F490" s="309" t="inlineStr"/>
      <c r="G490" s="309" t="inlineStr"/>
      <c r="H490" s="309" t="inlineStr"/>
    </row>
    <row r="491">
      <c r="A491" s="621" t="n">
        <v>489</v>
      </c>
      <c r="B491" s="309" t="n">
        <v>4</v>
      </c>
      <c r="C491" s="309" t="n">
        <v>4</v>
      </c>
      <c r="D491" s="309" t="inlineStr"/>
      <c r="E491" s="309" t="inlineStr"/>
      <c r="F491" s="309" t="inlineStr"/>
      <c r="G491" s="309" t="inlineStr"/>
      <c r="H491" s="309" t="inlineStr"/>
    </row>
    <row r="492">
      <c r="A492" s="621" t="n">
        <v>490</v>
      </c>
      <c r="B492" s="309" t="n">
        <v>4.6</v>
      </c>
      <c r="C492" s="309" t="n">
        <v>4.6</v>
      </c>
      <c r="D492" s="309" t="inlineStr"/>
      <c r="E492" s="309" t="inlineStr"/>
      <c r="F492" s="309" t="inlineStr"/>
      <c r="G492" s="309" t="inlineStr"/>
      <c r="H492" s="309" t="inlineStr"/>
    </row>
    <row r="493">
      <c r="A493" s="621" t="n">
        <v>491</v>
      </c>
      <c r="B493" s="309" t="n">
        <v>6.9</v>
      </c>
      <c r="C493" s="309" t="n">
        <v>6.9</v>
      </c>
      <c r="D493" s="309" t="inlineStr"/>
      <c r="E493" s="309" t="inlineStr"/>
      <c r="F493" s="309" t="inlineStr"/>
      <c r="G493" s="309" t="inlineStr"/>
      <c r="H493" s="309" t="inlineStr"/>
    </row>
    <row r="494">
      <c r="A494" s="621" t="n">
        <v>492</v>
      </c>
      <c r="B494" s="309" t="n">
        <v>7.8</v>
      </c>
      <c r="C494" s="309" t="n">
        <v>7.8</v>
      </c>
      <c r="D494" s="309" t="inlineStr"/>
      <c r="E494" s="309" t="inlineStr"/>
      <c r="F494" s="309" t="inlineStr"/>
      <c r="G494" s="309" t="inlineStr"/>
      <c r="H494" s="309" t="inlineStr"/>
    </row>
    <row r="495">
      <c r="A495" s="621" t="n">
        <v>493</v>
      </c>
      <c r="B495" s="309" t="n">
        <v>1</v>
      </c>
      <c r="C495" s="309" t="n">
        <v>1</v>
      </c>
      <c r="D495" s="309" t="inlineStr"/>
      <c r="E495" s="309" t="inlineStr"/>
      <c r="F495" s="309" t="inlineStr"/>
      <c r="G495" s="309" t="inlineStr"/>
      <c r="H495" s="309" t="inlineStr"/>
    </row>
    <row r="496">
      <c r="A496" s="621" t="n">
        <v>494</v>
      </c>
      <c r="B496" s="309" t="n">
        <v>6</v>
      </c>
      <c r="C496" s="309" t="n">
        <v>6</v>
      </c>
      <c r="D496" s="309" t="inlineStr"/>
      <c r="E496" s="309" t="inlineStr"/>
      <c r="F496" s="309" t="inlineStr"/>
      <c r="G496" s="309" t="inlineStr"/>
      <c r="H496" s="309" t="inlineStr"/>
    </row>
    <row r="497">
      <c r="A497" s="621" t="n">
        <v>495</v>
      </c>
      <c r="B497" s="309" t="n">
        <v>2.1</v>
      </c>
      <c r="C497" s="309" t="n">
        <v>2.1</v>
      </c>
      <c r="D497" s="309" t="inlineStr"/>
      <c r="E497" s="309" t="inlineStr"/>
      <c r="F497" s="309" t="inlineStr"/>
      <c r="G497" s="309" t="inlineStr"/>
      <c r="H497" s="309" t="inlineStr"/>
    </row>
    <row r="498">
      <c r="A498" s="621" t="n">
        <v>496</v>
      </c>
      <c r="B498" s="309" t="n">
        <v>2.6</v>
      </c>
      <c r="C498" s="309" t="n">
        <v>2.6</v>
      </c>
      <c r="D498" s="309" t="inlineStr"/>
      <c r="E498" s="309" t="inlineStr"/>
      <c r="F498" s="309" t="inlineStr"/>
      <c r="G498" s="309" t="inlineStr"/>
      <c r="H498" s="309" t="inlineStr"/>
    </row>
    <row r="499">
      <c r="A499" s="621" t="n">
        <v>497</v>
      </c>
      <c r="B499" s="309" t="n">
        <v>2.8</v>
      </c>
      <c r="C499" s="309" t="n">
        <v>2.8</v>
      </c>
      <c r="D499" s="309" t="inlineStr"/>
      <c r="E499" s="309" t="inlineStr"/>
      <c r="F499" s="309" t="inlineStr"/>
      <c r="G499" s="309" t="inlineStr"/>
      <c r="H499" s="309" t="inlineStr"/>
    </row>
    <row r="500">
      <c r="A500" s="621" t="n">
        <v>498</v>
      </c>
      <c r="B500" s="309" t="n">
        <v>3.7</v>
      </c>
      <c r="C500" s="309" t="n">
        <v>3.7</v>
      </c>
      <c r="D500" s="309" t="inlineStr"/>
      <c r="E500" s="309" t="inlineStr"/>
      <c r="F500" s="309" t="inlineStr"/>
      <c r="G500" s="309" t="inlineStr"/>
      <c r="H500" s="309" t="inlineStr"/>
    </row>
    <row r="501">
      <c r="A501" s="621" t="n">
        <v>499</v>
      </c>
      <c r="B501" s="309" t="n">
        <v>4.3</v>
      </c>
      <c r="C501" s="309" t="n">
        <v>4.3</v>
      </c>
      <c r="D501" s="309" t="inlineStr"/>
      <c r="E501" s="309" t="inlineStr"/>
      <c r="F501" s="309" t="inlineStr"/>
      <c r="G501" s="309" t="inlineStr"/>
      <c r="H501" s="309" t="inlineStr"/>
    </row>
    <row r="502">
      <c r="A502" s="621" t="n">
        <v>500</v>
      </c>
      <c r="B502" s="309" t="n">
        <v>4.6</v>
      </c>
      <c r="C502" s="309" t="n">
        <v>4.6</v>
      </c>
      <c r="D502" s="309" t="inlineStr"/>
      <c r="E502" s="309" t="inlineStr"/>
      <c r="F502" s="309" t="inlineStr"/>
      <c r="G502" s="309" t="inlineStr"/>
      <c r="H502" s="309" t="inlineStr"/>
    </row>
    <row r="503">
      <c r="A503" s="621" t="n">
        <v>501</v>
      </c>
      <c r="B503" s="309" t="n">
        <v>6.1</v>
      </c>
      <c r="C503" s="309" t="n">
        <v>6.1</v>
      </c>
      <c r="D503" s="309" t="inlineStr"/>
      <c r="E503" s="309" t="inlineStr"/>
      <c r="F503" s="309" t="inlineStr"/>
      <c r="G503" s="309" t="inlineStr"/>
      <c r="H503" s="309" t="inlineStr"/>
    </row>
    <row r="504">
      <c r="A504" s="621" t="n">
        <v>502</v>
      </c>
      <c r="B504" s="309" t="n">
        <v>6.9</v>
      </c>
      <c r="C504" s="309" t="n">
        <v>6.9</v>
      </c>
      <c r="D504" s="309" t="inlineStr"/>
      <c r="E504" s="309" t="inlineStr"/>
      <c r="F504" s="309" t="inlineStr"/>
      <c r="G504" s="309" t="inlineStr"/>
      <c r="H504" s="309" t="inlineStr"/>
    </row>
    <row r="505">
      <c r="A505" s="621" t="n">
        <v>503</v>
      </c>
      <c r="B505" s="309" t="n">
        <v>7.1</v>
      </c>
      <c r="C505" s="309" t="n">
        <v>7.1</v>
      </c>
      <c r="D505" s="309" t="inlineStr"/>
      <c r="E505" s="309" t="inlineStr"/>
      <c r="F505" s="309" t="inlineStr"/>
      <c r="G505" s="309" t="inlineStr"/>
      <c r="H505" s="309" t="inlineStr"/>
    </row>
    <row r="506">
      <c r="A506" s="621" t="n">
        <v>504</v>
      </c>
      <c r="B506" s="309" t="n">
        <v>5.5</v>
      </c>
      <c r="C506" s="309" t="n">
        <v>5.5</v>
      </c>
      <c r="D506" s="309" t="inlineStr"/>
      <c r="E506" s="309" t="inlineStr"/>
      <c r="F506" s="309" t="inlineStr"/>
      <c r="G506" s="309" t="inlineStr"/>
      <c r="H506" s="309" t="inlineStr"/>
    </row>
    <row r="507">
      <c r="A507" s="621" t="n">
        <v>505</v>
      </c>
      <c r="B507" s="309" t="n">
        <v>5.8</v>
      </c>
      <c r="C507" s="309" t="n">
        <v>5.8</v>
      </c>
      <c r="D507" s="309" t="inlineStr"/>
      <c r="E507" s="309" t="inlineStr"/>
      <c r="F507" s="309" t="inlineStr"/>
      <c r="G507" s="309" t="inlineStr"/>
      <c r="H507" s="309" t="inlineStr"/>
    </row>
    <row r="508">
      <c r="A508" s="621" t="n">
        <v>506</v>
      </c>
      <c r="B508" s="309" t="n">
        <v>5.6</v>
      </c>
      <c r="C508" s="309" t="n">
        <v>5.6</v>
      </c>
      <c r="D508" s="309" t="inlineStr"/>
      <c r="E508" s="309" t="inlineStr"/>
      <c r="F508" s="309" t="inlineStr"/>
      <c r="G508" s="309" t="inlineStr"/>
      <c r="H508" s="309" t="inlineStr"/>
    </row>
    <row r="509">
      <c r="A509" s="621" t="n">
        <v>507</v>
      </c>
      <c r="B509" s="309" t="n">
        <v>1.7</v>
      </c>
      <c r="C509" s="309" t="n">
        <v>1.7</v>
      </c>
      <c r="D509" s="309" t="inlineStr"/>
      <c r="E509" s="309" t="inlineStr"/>
      <c r="F509" s="309" t="inlineStr"/>
      <c r="G509" s="309" t="inlineStr"/>
      <c r="H509" s="309" t="inlineStr"/>
    </row>
    <row r="510">
      <c r="A510" s="621" t="n">
        <v>508</v>
      </c>
      <c r="B510" s="309" t="n">
        <v>2.3</v>
      </c>
      <c r="C510" s="309" t="n">
        <v>2.3</v>
      </c>
      <c r="D510" s="309" t="inlineStr"/>
      <c r="E510" s="309" t="inlineStr"/>
      <c r="F510" s="309" t="inlineStr"/>
      <c r="G510" s="309" t="inlineStr"/>
      <c r="H510" s="309" t="inlineStr"/>
    </row>
    <row r="511">
      <c r="A511" s="621" t="n">
        <v>509</v>
      </c>
      <c r="B511" s="309" t="n">
        <v>2.4</v>
      </c>
      <c r="C511" s="309" t="n">
        <v>2.4</v>
      </c>
      <c r="D511" s="309" t="inlineStr"/>
      <c r="E511" s="309" t="inlineStr"/>
      <c r="F511" s="309" t="inlineStr"/>
      <c r="G511" s="309" t="inlineStr"/>
      <c r="H511" s="309" t="inlineStr"/>
    </row>
    <row r="512">
      <c r="A512" s="621" t="n">
        <v>510</v>
      </c>
      <c r="B512" s="309" t="n">
        <v>3.4</v>
      </c>
      <c r="C512" s="309" t="n">
        <v>3.4</v>
      </c>
      <c r="D512" s="309" t="inlineStr"/>
      <c r="E512" s="309" t="inlineStr"/>
      <c r="F512" s="309" t="inlineStr"/>
      <c r="G512" s="309" t="inlineStr"/>
      <c r="H512" s="309" t="inlineStr"/>
    </row>
    <row r="513">
      <c r="A513" s="621" t="n">
        <v>511</v>
      </c>
      <c r="B513" s="309" t="n">
        <v>4.1</v>
      </c>
      <c r="C513" s="309" t="n">
        <v>4.1</v>
      </c>
      <c r="D513" s="309" t="inlineStr"/>
      <c r="E513" s="309" t="inlineStr"/>
      <c r="F513" s="309" t="inlineStr"/>
      <c r="G513" s="309" t="inlineStr"/>
      <c r="H513" s="309" t="inlineStr"/>
    </row>
    <row r="514">
      <c r="A514" s="621" t="n">
        <v>512</v>
      </c>
      <c r="B514" s="309" t="n">
        <v>4.3</v>
      </c>
      <c r="C514" s="309" t="n">
        <v>4.3</v>
      </c>
      <c r="D514" s="309" t="inlineStr"/>
      <c r="E514" s="309" t="inlineStr"/>
      <c r="F514" s="309" t="inlineStr"/>
      <c r="G514" s="309" t="inlineStr"/>
      <c r="H514" s="309" t="inlineStr"/>
    </row>
    <row r="515">
      <c r="A515" s="621" t="n">
        <v>513</v>
      </c>
      <c r="B515" s="309" t="n">
        <v>5.7</v>
      </c>
      <c r="C515" s="309" t="n">
        <v>5.7</v>
      </c>
      <c r="D515" s="309" t="inlineStr"/>
      <c r="E515" s="309" t="inlineStr"/>
      <c r="F515" s="309" t="inlineStr"/>
      <c r="G515" s="309" t="inlineStr"/>
      <c r="H515" s="309" t="inlineStr"/>
    </row>
    <row r="516">
      <c r="A516" s="621" t="n">
        <v>514</v>
      </c>
      <c r="B516" s="309" t="n">
        <v>6.4</v>
      </c>
      <c r="C516" s="309" t="n">
        <v>6.4</v>
      </c>
      <c r="D516" s="309" t="inlineStr"/>
      <c r="E516" s="309" t="inlineStr"/>
      <c r="F516" s="309" t="inlineStr"/>
      <c r="G516" s="309" t="inlineStr"/>
      <c r="H516" s="309" t="inlineStr"/>
    </row>
    <row r="517">
      <c r="A517" s="621" t="n">
        <v>515</v>
      </c>
      <c r="B517" s="309" t="n">
        <v>6.5</v>
      </c>
      <c r="C517" s="309" t="n">
        <v>6.5</v>
      </c>
      <c r="D517" s="309" t="inlineStr"/>
      <c r="E517" s="309" t="inlineStr"/>
      <c r="F517" s="309" t="inlineStr"/>
      <c r="G517" s="309" t="inlineStr"/>
      <c r="H517" s="309" t="inlineStr"/>
    </row>
    <row r="518">
      <c r="A518" s="621" t="n">
        <v>516</v>
      </c>
      <c r="B518" s="309" t="n">
        <v>5.2</v>
      </c>
      <c r="C518" s="309" t="n">
        <v>5.2</v>
      </c>
      <c r="D518" s="309" t="inlineStr"/>
      <c r="E518" s="309" t="inlineStr"/>
      <c r="F518" s="309" t="inlineStr"/>
      <c r="G518" s="309" t="inlineStr"/>
      <c r="H518" s="309" t="inlineStr"/>
    </row>
    <row r="519">
      <c r="A519" s="621" t="n">
        <v>517</v>
      </c>
      <c r="B519" s="309" t="n">
        <v>5.6</v>
      </c>
      <c r="C519" s="309" t="n">
        <v>5.6</v>
      </c>
      <c r="D519" s="309" t="inlineStr"/>
      <c r="E519" s="309" t="inlineStr"/>
      <c r="F519" s="309" t="inlineStr"/>
      <c r="G519" s="309" t="inlineStr"/>
      <c r="H519" s="309" t="inlineStr"/>
    </row>
    <row r="520">
      <c r="A520" s="621" t="n">
        <v>518</v>
      </c>
      <c r="B520" s="309" t="n">
        <v>5.5</v>
      </c>
      <c r="C520" s="309" t="n">
        <v>5.5</v>
      </c>
      <c r="D520" s="309" t="inlineStr"/>
      <c r="E520" s="309" t="inlineStr"/>
      <c r="F520" s="309" t="inlineStr"/>
      <c r="G520" s="309" t="inlineStr"/>
      <c r="H520" s="309" t="inlineStr"/>
    </row>
    <row r="521">
      <c r="A521" s="621" t="n">
        <v>519</v>
      </c>
      <c r="B521" s="309" t="n">
        <v>2.75</v>
      </c>
      <c r="C521" s="309" t="n">
        <v>2.75</v>
      </c>
      <c r="D521" s="309" t="inlineStr"/>
      <c r="E521" s="309" t="inlineStr"/>
      <c r="F521" s="309" t="inlineStr"/>
      <c r="G521" s="309" t="inlineStr"/>
      <c r="H521" s="309" t="inlineStr"/>
    </row>
    <row r="522">
      <c r="A522" s="621" t="n">
        <v>520</v>
      </c>
      <c r="B522" s="309" t="n">
        <v>2.13</v>
      </c>
      <c r="C522" s="309" t="n">
        <v>2.13</v>
      </c>
      <c r="D522" s="309" t="inlineStr"/>
      <c r="E522" s="309" t="inlineStr"/>
      <c r="F522" s="309" t="inlineStr"/>
      <c r="G522" s="309" t="inlineStr"/>
      <c r="H522" s="309" t="inlineStr"/>
    </row>
    <row r="523">
      <c r="A523" s="621" t="n">
        <v>521</v>
      </c>
      <c r="B523" s="309" t="n">
        <v>3.33</v>
      </c>
      <c r="C523" s="309" t="n">
        <v>3.33</v>
      </c>
      <c r="D523" s="309" t="inlineStr"/>
      <c r="E523" s="309" t="inlineStr"/>
      <c r="F523" s="309" t="inlineStr"/>
      <c r="G523" s="309" t="inlineStr"/>
      <c r="H523" s="309" t="inlineStr"/>
    </row>
    <row r="524">
      <c r="A524" s="621" t="n">
        <v>522</v>
      </c>
      <c r="B524" s="309" t="n">
        <v>2.4</v>
      </c>
      <c r="C524" s="309" t="n">
        <v>2.4</v>
      </c>
      <c r="D524" s="309" t="inlineStr"/>
      <c r="E524" s="309" t="inlineStr"/>
      <c r="F524" s="309" t="inlineStr"/>
      <c r="G524" s="309" t="inlineStr"/>
      <c r="H524" s="309" t="inlineStr"/>
    </row>
    <row r="525">
      <c r="A525" s="621" t="n">
        <v>523</v>
      </c>
      <c r="B525" s="309" t="n">
        <v>2.7</v>
      </c>
      <c r="C525" s="309" t="n">
        <v>2.7</v>
      </c>
      <c r="D525" s="309" t="inlineStr"/>
      <c r="E525" s="309" t="inlineStr"/>
      <c r="F525" s="309" t="inlineStr"/>
      <c r="G525" s="309" t="inlineStr"/>
      <c r="H525" s="309" t="inlineStr"/>
    </row>
    <row r="526">
      <c r="A526" s="621" t="n">
        <v>524</v>
      </c>
      <c r="B526" s="309" t="n">
        <v>1.179333415487125</v>
      </c>
      <c r="C526" s="309" t="n">
        <v>1.179333415487125</v>
      </c>
      <c r="D526" s="309" t="inlineStr"/>
      <c r="E526" s="309" t="inlineStr"/>
      <c r="F526" s="309" t="inlineStr"/>
      <c r="G526" s="309" t="inlineStr"/>
      <c r="H526" s="309" t="inlineStr"/>
    </row>
    <row r="527">
      <c r="A527" s="621" t="n">
        <v>525</v>
      </c>
      <c r="B527" s="309" t="n">
        <v>2.900486350676408</v>
      </c>
      <c r="C527" s="309" t="n">
        <v>2.900486350676408</v>
      </c>
      <c r="D527" s="309" t="inlineStr"/>
      <c r="E527" s="309" t="inlineStr"/>
      <c r="F527" s="309" t="inlineStr"/>
      <c r="G527" s="309" t="inlineStr"/>
      <c r="H527" s="309" t="inlineStr"/>
    </row>
    <row r="528">
      <c r="A528" s="621" t="n">
        <v>526</v>
      </c>
      <c r="B528" s="309" t="n">
        <v>1.819660513585131</v>
      </c>
      <c r="C528" s="309" t="n">
        <v>1.819660513585131</v>
      </c>
      <c r="D528" s="309" t="inlineStr"/>
      <c r="E528" s="309" t="inlineStr"/>
      <c r="F528" s="309" t="inlineStr"/>
      <c r="G528" s="309" t="inlineStr"/>
      <c r="H528" s="309" t="inlineStr"/>
    </row>
    <row r="529">
      <c r="A529" s="621" t="n">
        <v>527</v>
      </c>
      <c r="B529" s="309" t="n">
        <v>2.31772029933979</v>
      </c>
      <c r="C529" s="309" t="n">
        <v>2.31772029933979</v>
      </c>
      <c r="D529" s="309" t="inlineStr"/>
      <c r="E529" s="309" t="inlineStr"/>
      <c r="F529" s="309" t="inlineStr"/>
      <c r="G529" s="309" t="inlineStr"/>
      <c r="H529" s="309" t="inlineStr"/>
    </row>
    <row r="530">
      <c r="A530" s="621" t="n">
        <v>528</v>
      </c>
      <c r="B530" s="309" t="n">
        <v>11.95671372182899</v>
      </c>
      <c r="C530" s="309" t="n">
        <v>11.95671372182899</v>
      </c>
      <c r="D530" s="309" t="inlineStr"/>
      <c r="E530" s="309" t="inlineStr"/>
      <c r="F530" s="309" t="inlineStr"/>
      <c r="G530" s="309" t="inlineStr"/>
      <c r="H530" s="309" t="inlineStr"/>
    </row>
    <row r="531">
      <c r="A531" s="621" t="n">
        <v>529</v>
      </c>
      <c r="B531" s="309" t="n">
        <v>15.54431133101949</v>
      </c>
      <c r="C531" s="309" t="n">
        <v>15.54431133101949</v>
      </c>
      <c r="D531" s="309" t="inlineStr"/>
      <c r="E531" s="309" t="inlineStr"/>
      <c r="F531" s="309" t="inlineStr"/>
      <c r="G531" s="309" t="inlineStr"/>
      <c r="H531" s="309" t="inlineStr"/>
    </row>
    <row r="532">
      <c r="A532" s="621" t="n">
        <v>530</v>
      </c>
      <c r="B532" s="309" t="n">
        <v>15.3812511569443</v>
      </c>
      <c r="C532" s="309" t="n">
        <v>15.3812511569443</v>
      </c>
      <c r="D532" s="309" t="inlineStr"/>
      <c r="E532" s="309" t="inlineStr"/>
      <c r="F532" s="309" t="inlineStr"/>
      <c r="G532" s="309" t="inlineStr"/>
      <c r="H532" s="309" t="inlineStr"/>
    </row>
    <row r="533">
      <c r="A533" s="621" t="n">
        <v>531</v>
      </c>
      <c r="B533" s="309" t="n">
        <v>13.90681731611473</v>
      </c>
      <c r="C533" s="309" t="n">
        <v>13.90681731611473</v>
      </c>
      <c r="D533" s="309" t="inlineStr"/>
      <c r="E533" s="309" t="inlineStr"/>
      <c r="F533" s="309" t="inlineStr"/>
      <c r="G533" s="309" t="inlineStr"/>
      <c r="H533" s="309" t="inlineStr"/>
    </row>
    <row r="534">
      <c r="A534" s="621" t="n">
        <v>532</v>
      </c>
      <c r="B534" s="309" t="n">
        <v>-8.80371759542129</v>
      </c>
      <c r="C534" s="309" t="n">
        <v>-8.80371759542129</v>
      </c>
      <c r="D534" s="309" t="inlineStr"/>
      <c r="E534" s="309" t="inlineStr"/>
      <c r="F534" s="309" t="inlineStr"/>
      <c r="G534" s="309" t="inlineStr"/>
      <c r="H534" s="309" t="inlineStr"/>
    </row>
    <row r="535">
      <c r="A535" s="621" t="n">
        <v>533</v>
      </c>
      <c r="B535" s="309" t="n">
        <v>-5.702627958237443</v>
      </c>
      <c r="C535" s="309" t="n">
        <v>-5.702627958237443</v>
      </c>
      <c r="D535" s="309" t="inlineStr"/>
      <c r="E535" s="309" t="inlineStr"/>
      <c r="F535" s="309" t="inlineStr"/>
      <c r="G535" s="309" t="inlineStr"/>
      <c r="H535" s="309" t="inlineStr"/>
    </row>
    <row r="536">
      <c r="A536" s="621" t="n">
        <v>534</v>
      </c>
      <c r="B536" s="309" t="n">
        <v>-12.3916651982197</v>
      </c>
      <c r="C536" s="309" t="n">
        <v>-12.3916651982197</v>
      </c>
      <c r="D536" s="309" t="inlineStr"/>
      <c r="E536" s="309" t="inlineStr"/>
      <c r="F536" s="309" t="inlineStr"/>
      <c r="G536" s="309" t="inlineStr"/>
      <c r="H536" s="309" t="inlineStr"/>
    </row>
    <row r="537">
      <c r="A537" s="621" t="n">
        <v>535</v>
      </c>
      <c r="B537" s="309" t="n">
        <v>-2.705952732620077</v>
      </c>
      <c r="C537" s="309" t="n">
        <v>-2.705952732620077</v>
      </c>
      <c r="D537" s="309" t="inlineStr"/>
      <c r="E537" s="309" t="inlineStr"/>
      <c r="F537" s="309" t="inlineStr"/>
      <c r="G537" s="309" t="inlineStr"/>
      <c r="H537" s="309" t="inlineStr"/>
    </row>
    <row r="538">
      <c r="A538" s="621" t="n">
        <v>536</v>
      </c>
      <c r="B538" s="309" t="n">
        <v>-7.085650028909313</v>
      </c>
      <c r="C538" s="309" t="n">
        <v>-7.085650028909313</v>
      </c>
      <c r="D538" s="309" t="inlineStr"/>
      <c r="E538" s="309" t="inlineStr"/>
      <c r="F538" s="309" t="inlineStr"/>
      <c r="G538" s="309" t="inlineStr"/>
      <c r="H538" s="309" t="inlineStr"/>
    </row>
    <row r="539">
      <c r="A539" s="621" t="n">
        <v>537</v>
      </c>
      <c r="B539" s="309" t="n">
        <v>-3.89368953057361</v>
      </c>
      <c r="C539" s="309" t="n">
        <v>-3.89368953057361</v>
      </c>
      <c r="D539" s="309" t="inlineStr"/>
      <c r="E539" s="309" t="inlineStr"/>
      <c r="F539" s="309" t="inlineStr"/>
      <c r="G539" s="309" t="inlineStr"/>
      <c r="H539" s="309" t="inlineStr"/>
    </row>
    <row r="540">
      <c r="A540" s="621" t="n">
        <v>538</v>
      </c>
      <c r="B540" s="309" t="n">
        <v>-8.678956636006205</v>
      </c>
      <c r="C540" s="309" t="n">
        <v>-8.678956636006205</v>
      </c>
      <c r="D540" s="309" t="inlineStr"/>
      <c r="E540" s="309" t="inlineStr"/>
      <c r="F540" s="309" t="inlineStr"/>
      <c r="G540" s="309" t="inlineStr"/>
      <c r="H540" s="309" t="inlineStr"/>
    </row>
    <row r="541">
      <c r="A541" s="621" t="n">
        <v>539</v>
      </c>
      <c r="B541" s="309" t="n">
        <v>-1.55798639845009</v>
      </c>
      <c r="C541" s="309" t="n">
        <v>-1.55798639845009</v>
      </c>
      <c r="D541" s="309" t="inlineStr"/>
      <c r="E541" s="309" t="inlineStr"/>
      <c r="F541" s="309" t="inlineStr"/>
      <c r="G541" s="309" t="inlineStr"/>
      <c r="H541" s="309" t="inlineStr"/>
    </row>
    <row r="542">
      <c r="A542" s="621" t="n">
        <v>540</v>
      </c>
      <c r="B542" s="309" t="n">
        <v>-3.418992041837271</v>
      </c>
      <c r="C542" s="309" t="n">
        <v>-3.418992041837271</v>
      </c>
      <c r="D542" s="309" t="inlineStr"/>
      <c r="E542" s="309" t="inlineStr"/>
      <c r="F542" s="309" t="inlineStr"/>
      <c r="G542" s="309" t="inlineStr"/>
      <c r="H542" s="309" t="inlineStr"/>
    </row>
    <row r="543">
      <c r="A543" s="621" t="n">
        <v>541</v>
      </c>
      <c r="B543" s="309" t="n">
        <v>-0.09981282002233627</v>
      </c>
      <c r="C543" s="309" t="n">
        <v>-0.09981282002233627</v>
      </c>
      <c r="D543" s="309" t="inlineStr"/>
      <c r="E543" s="309" t="inlineStr"/>
      <c r="F543" s="309" t="inlineStr"/>
      <c r="G543" s="309" t="inlineStr"/>
      <c r="H543" s="309" t="inlineStr"/>
    </row>
    <row r="544">
      <c r="A544" s="621" t="n">
        <v>542</v>
      </c>
      <c r="B544" s="309" t="n">
        <v>-2.899169857522068</v>
      </c>
      <c r="C544" s="309" t="n">
        <v>-2.899169857522068</v>
      </c>
      <c r="D544" s="309" t="inlineStr"/>
      <c r="E544" s="309" t="inlineStr"/>
      <c r="F544" s="309" t="inlineStr"/>
      <c r="G544" s="309" t="inlineStr"/>
      <c r="H544" s="309" t="inlineStr"/>
    </row>
    <row r="545">
      <c r="A545" s="621" t="n">
        <v>543</v>
      </c>
      <c r="B545" s="309" t="n">
        <v>1.156200631845842</v>
      </c>
      <c r="C545" s="309" t="n">
        <v>1.156200631845842</v>
      </c>
      <c r="D545" s="309" t="inlineStr"/>
      <c r="E545" s="309" t="inlineStr"/>
      <c r="F545" s="309" t="inlineStr"/>
      <c r="G545" s="309" t="inlineStr"/>
      <c r="H545" s="309" t="inlineStr"/>
    </row>
    <row r="546">
      <c r="A546" s="621" t="n">
        <v>544</v>
      </c>
      <c r="B546" s="309" t="n">
        <v>-9.452607405580075</v>
      </c>
      <c r="C546" s="309" t="n">
        <v>-9.452607405580075</v>
      </c>
      <c r="D546" s="309" t="inlineStr"/>
      <c r="E546" s="309" t="inlineStr"/>
      <c r="F546" s="309" t="inlineStr"/>
      <c r="G546" s="309" t="inlineStr"/>
      <c r="H546" s="309" t="inlineStr"/>
    </row>
    <row r="547">
      <c r="A547" s="621" t="n">
        <v>545</v>
      </c>
      <c r="B547" s="309" t="n">
        <v>-1.527825454598513</v>
      </c>
      <c r="C547" s="309" t="n">
        <v>-1.527825454598513</v>
      </c>
      <c r="D547" s="309" t="inlineStr"/>
      <c r="E547" s="309" t="inlineStr"/>
      <c r="F547" s="309" t="inlineStr"/>
      <c r="G547" s="309" t="inlineStr"/>
      <c r="H547" s="309" t="inlineStr"/>
    </row>
    <row r="548">
      <c r="A548" s="621" t="n">
        <v>546</v>
      </c>
      <c r="B548" s="309" t="n">
        <v>-2.124935320747198</v>
      </c>
      <c r="C548" s="309" t="n">
        <v>-2.124935320747198</v>
      </c>
      <c r="D548" s="309" t="inlineStr"/>
      <c r="E548" s="309" t="inlineStr"/>
      <c r="F548" s="309" t="inlineStr"/>
      <c r="G548" s="309" t="inlineStr"/>
      <c r="H548" s="309" t="inlineStr"/>
    </row>
    <row r="549">
      <c r="A549" s="621" t="n">
        <v>547</v>
      </c>
      <c r="B549" s="309" t="n">
        <v>-2.194841618723999</v>
      </c>
      <c r="C549" s="309" t="n">
        <v>-2.194841618723999</v>
      </c>
      <c r="D549" s="309" t="inlineStr"/>
      <c r="E549" s="309" t="inlineStr"/>
      <c r="F549" s="309" t="inlineStr"/>
      <c r="G549" s="309" t="inlineStr"/>
      <c r="H549" s="309" t="inlineStr"/>
    </row>
    <row r="550">
      <c r="A550" s="621" t="n">
        <v>548</v>
      </c>
      <c r="B550" s="309" t="n">
        <v>-5.7556914231292</v>
      </c>
      <c r="C550" s="309" t="n">
        <v>-5.7556914231292</v>
      </c>
      <c r="D550" s="309" t="inlineStr"/>
      <c r="E550" s="309" t="inlineStr"/>
      <c r="F550" s="309" t="inlineStr"/>
      <c r="G550" s="309" t="inlineStr"/>
      <c r="H550" s="309" t="inlineStr"/>
    </row>
    <row r="551">
      <c r="A551" s="621" t="n">
        <v>549</v>
      </c>
      <c r="B551" s="309" t="n">
        <v>0.5435341191117971</v>
      </c>
      <c r="C551" s="309" t="n">
        <v>0.5435341191117971</v>
      </c>
      <c r="D551" s="309" t="inlineStr"/>
      <c r="E551" s="309" t="inlineStr"/>
      <c r="F551" s="309" t="inlineStr"/>
      <c r="G551" s="309" t="inlineStr"/>
      <c r="H551" s="309" t="inlineStr"/>
    </row>
    <row r="552">
      <c r="A552" s="621" t="n">
        <v>550</v>
      </c>
      <c r="B552" s="309" t="n">
        <v>-0.003288043143072628</v>
      </c>
      <c r="C552" s="309" t="n">
        <v>-0.003288043143072628</v>
      </c>
      <c r="D552" s="309" t="inlineStr"/>
      <c r="E552" s="309" t="inlineStr"/>
      <c r="F552" s="309" t="inlineStr"/>
      <c r="G552" s="309" t="inlineStr"/>
      <c r="H552" s="309" t="inlineStr"/>
    </row>
    <row r="553">
      <c r="A553" s="621" t="n">
        <v>551</v>
      </c>
      <c r="B553" s="309" t="n">
        <v>-0.1187800913739778</v>
      </c>
      <c r="C553" s="309" t="n">
        <v>-0.1187800913739778</v>
      </c>
      <c r="D553" s="309" t="inlineStr"/>
      <c r="E553" s="309" t="inlineStr"/>
      <c r="F553" s="309" t="inlineStr"/>
      <c r="G553" s="309" t="inlineStr"/>
      <c r="H553" s="309" t="inlineStr"/>
    </row>
    <row r="554">
      <c r="A554" s="621" t="n">
        <v>552</v>
      </c>
      <c r="B554" s="309" t="n">
        <v>-1.397810370765022</v>
      </c>
      <c r="C554" s="309" t="n">
        <v>-1.397810370765022</v>
      </c>
      <c r="D554" s="309" t="inlineStr"/>
      <c r="E554" s="309" t="inlineStr"/>
      <c r="F554" s="309" t="inlineStr"/>
      <c r="G554" s="309" t="inlineStr"/>
      <c r="H554" s="309" t="inlineStr"/>
    </row>
    <row r="555">
      <c r="A555" s="621" t="n">
        <v>553</v>
      </c>
      <c r="B555" s="309" t="n">
        <v>3.141122923018827</v>
      </c>
      <c r="C555" s="309" t="n">
        <v>3.141122923018827</v>
      </c>
      <c r="D555" s="309" t="inlineStr"/>
      <c r="E555" s="309" t="inlineStr"/>
      <c r="F555" s="309" t="inlineStr"/>
      <c r="G555" s="309" t="inlineStr"/>
      <c r="H555" s="309" t="inlineStr"/>
    </row>
    <row r="556">
      <c r="A556" s="621" t="n">
        <v>554</v>
      </c>
      <c r="B556" s="309" t="n">
        <v>2.709496311726312</v>
      </c>
      <c r="C556" s="309" t="n">
        <v>2.709496311726312</v>
      </c>
      <c r="D556" s="309" t="inlineStr"/>
      <c r="E556" s="309" t="inlineStr"/>
      <c r="F556" s="309" t="inlineStr"/>
      <c r="G556" s="309" t="inlineStr"/>
      <c r="H556" s="309" t="inlineStr"/>
    </row>
    <row r="557">
      <c r="A557" s="621" t="n">
        <v>555</v>
      </c>
      <c r="B557" s="309" t="n">
        <v>2.631501681752226</v>
      </c>
      <c r="C557" s="309" t="n">
        <v>2.631501681752226</v>
      </c>
      <c r="D557" s="309" t="inlineStr"/>
      <c r="E557" s="309" t="inlineStr"/>
      <c r="F557" s="309" t="inlineStr"/>
      <c r="G557" s="309" t="inlineStr"/>
      <c r="H557" s="309" t="inlineStr"/>
    </row>
    <row r="558">
      <c r="A558" s="621" t="n">
        <v>556</v>
      </c>
      <c r="B558" s="309" t="n">
        <v>-1.490376602701009</v>
      </c>
      <c r="C558" s="309" t="n">
        <v>-1.490376602701009</v>
      </c>
      <c r="D558" s="309" t="inlineStr"/>
      <c r="E558" s="309" t="inlineStr"/>
      <c r="F558" s="309" t="inlineStr"/>
      <c r="G558" s="309" t="inlineStr"/>
      <c r="H558" s="309" t="inlineStr"/>
    </row>
    <row r="559">
      <c r="A559" s="621" t="n">
        <v>557</v>
      </c>
      <c r="B559" s="309" t="n">
        <v>-0.5910891050257057</v>
      </c>
      <c r="C559" s="309" t="n">
        <v>-0.5910891050257057</v>
      </c>
      <c r="D559" s="309" t="inlineStr"/>
      <c r="E559" s="309" t="inlineStr"/>
      <c r="F559" s="309" t="inlineStr"/>
      <c r="G559" s="309" t="inlineStr"/>
      <c r="H559" s="309" t="inlineStr"/>
    </row>
    <row r="560">
      <c r="A560" s="621" t="n">
        <v>558</v>
      </c>
      <c r="B560" s="309" t="n">
        <v>-1.316490554893122</v>
      </c>
      <c r="C560" s="309" t="n">
        <v>-1.316490554893122</v>
      </c>
      <c r="D560" s="309" t="inlineStr"/>
      <c r="E560" s="309" t="inlineStr"/>
      <c r="F560" s="309" t="inlineStr"/>
      <c r="G560" s="309" t="inlineStr"/>
      <c r="H560" s="309" t="inlineStr"/>
    </row>
    <row r="561">
      <c r="A561" s="621" t="n">
        <v>559</v>
      </c>
      <c r="B561" s="309" t="n">
        <v>-1.265579240927352</v>
      </c>
      <c r="C561" s="309" t="n">
        <v>-1.265579240927352</v>
      </c>
      <c r="D561" s="309" t="inlineStr"/>
      <c r="E561" s="309" t="inlineStr"/>
      <c r="F561" s="309" t="inlineStr"/>
      <c r="G561" s="309" t="inlineStr"/>
      <c r="H561" s="309" t="inlineStr"/>
    </row>
    <row r="562">
      <c r="A562" s="621" t="n">
        <v>560</v>
      </c>
      <c r="B562" s="309" t="n">
        <v>0.1076324077011073</v>
      </c>
      <c r="C562" s="309" t="n">
        <v>0.1076324077011073</v>
      </c>
      <c r="D562" s="309" t="inlineStr"/>
      <c r="E562" s="309" t="inlineStr"/>
      <c r="F562" s="309" t="inlineStr"/>
      <c r="G562" s="309" t="inlineStr"/>
      <c r="H562" s="309" t="inlineStr"/>
    </row>
    <row r="563">
      <c r="A563" s="621" t="n">
        <v>561</v>
      </c>
      <c r="B563" s="309" t="n">
        <v>0.885149960585963</v>
      </c>
      <c r="C563" s="309" t="n">
        <v>0.885149960585963</v>
      </c>
      <c r="D563" s="309" t="inlineStr"/>
      <c r="E563" s="309" t="inlineStr"/>
      <c r="F563" s="309" t="inlineStr"/>
      <c r="G563" s="309" t="inlineStr"/>
      <c r="H563" s="309" t="inlineStr"/>
    </row>
    <row r="564">
      <c r="A564" s="621" t="n">
        <v>562</v>
      </c>
      <c r="B564" s="309" t="n">
        <v>0.810489531833074</v>
      </c>
      <c r="C564" s="309" t="n">
        <v>0.810489531833074</v>
      </c>
      <c r="D564" s="309" t="inlineStr"/>
      <c r="E564" s="309" t="inlineStr"/>
      <c r="F564" s="309" t="inlineStr"/>
      <c r="G564" s="309" t="inlineStr"/>
      <c r="H564" s="309" t="inlineStr"/>
    </row>
    <row r="565">
      <c r="A565" s="621" t="n">
        <v>563</v>
      </c>
      <c r="B565" s="309" t="n">
        <v>0.8684869655439584</v>
      </c>
      <c r="C565" s="309" t="n">
        <v>0.8684869655439584</v>
      </c>
      <c r="D565" s="309" t="inlineStr"/>
      <c r="E565" s="309" t="inlineStr"/>
      <c r="F565" s="309" t="inlineStr"/>
      <c r="G565" s="309" t="inlineStr"/>
      <c r="H565" s="309" t="inlineStr"/>
    </row>
    <row r="566">
      <c r="A566" s="621" t="n">
        <v>564</v>
      </c>
      <c r="B566" s="309" t="n">
        <v>2.459517282122825</v>
      </c>
      <c r="C566" s="309" t="n">
        <v>2.459517282122825</v>
      </c>
      <c r="D566" s="309" t="inlineStr"/>
      <c r="E566" s="309" t="inlineStr"/>
      <c r="F566" s="309" t="inlineStr"/>
      <c r="G566" s="309" t="inlineStr"/>
      <c r="H566" s="309" t="inlineStr"/>
    </row>
    <row r="567">
      <c r="A567" s="621" t="n">
        <v>565</v>
      </c>
      <c r="B567" s="309" t="n">
        <v>3.344368907964888</v>
      </c>
      <c r="C567" s="309" t="n">
        <v>3.344368907964888</v>
      </c>
      <c r="D567" s="309" t="inlineStr"/>
      <c r="E567" s="309" t="inlineStr"/>
      <c r="F567" s="309" t="inlineStr"/>
      <c r="G567" s="309" t="inlineStr"/>
      <c r="H567" s="309" t="inlineStr"/>
    </row>
    <row r="568">
      <c r="A568" s="621" t="n">
        <v>566</v>
      </c>
      <c r="B568" s="309" t="n">
        <v>3.506851401898665</v>
      </c>
      <c r="C568" s="309" t="n">
        <v>3.506851401898665</v>
      </c>
      <c r="D568" s="309" t="inlineStr"/>
      <c r="E568" s="309" t="inlineStr"/>
      <c r="F568" s="309" t="inlineStr"/>
      <c r="G568" s="309" t="inlineStr"/>
      <c r="H568" s="309" t="inlineStr"/>
    </row>
    <row r="569">
      <c r="A569" s="621" t="n">
        <v>567</v>
      </c>
      <c r="B569" s="309" t="n">
        <v>3.449903821717072</v>
      </c>
      <c r="C569" s="309" t="n">
        <v>3.449903821717072</v>
      </c>
      <c r="D569" s="309" t="inlineStr"/>
      <c r="E569" s="309" t="inlineStr"/>
      <c r="F569" s="309" t="inlineStr"/>
      <c r="G569" s="309" t="inlineStr"/>
      <c r="H569" s="309" t="inlineStr"/>
    </row>
    <row r="570">
      <c r="A570" s="621" t="n">
        <v>568</v>
      </c>
      <c r="B570" s="309" t="n">
        <v>0.2506548812034808</v>
      </c>
      <c r="C570" s="309" t="n">
        <v>0.2506548812034808</v>
      </c>
      <c r="D570" s="309" t="inlineStr"/>
      <c r="E570" s="309" t="inlineStr"/>
      <c r="F570" s="309" t="inlineStr"/>
      <c r="G570" s="309" t="inlineStr"/>
      <c r="H570" s="309" t="inlineStr"/>
    </row>
    <row r="571">
      <c r="A571" s="621" t="n">
        <v>569</v>
      </c>
      <c r="B571" s="309" t="n">
        <v>0.6430927147859968</v>
      </c>
      <c r="C571" s="309" t="n">
        <v>0.6430927147859968</v>
      </c>
      <c r="D571" s="309" t="inlineStr"/>
      <c r="E571" s="309" t="inlineStr"/>
      <c r="F571" s="309" t="inlineStr"/>
      <c r="G571" s="309" t="inlineStr"/>
      <c r="H571" s="309" t="inlineStr"/>
    </row>
    <row r="572">
      <c r="A572" s="621" t="n">
        <v>570</v>
      </c>
      <c r="B572" s="309" t="n">
        <v>0.1889967635939556</v>
      </c>
      <c r="C572" s="309" t="n">
        <v>0.1889967635939556</v>
      </c>
      <c r="D572" s="309" t="inlineStr"/>
      <c r="E572" s="309" t="inlineStr"/>
      <c r="F572" s="309" t="inlineStr"/>
      <c r="G572" s="309" t="inlineStr"/>
      <c r="H572" s="309" t="inlineStr"/>
    </row>
    <row r="573">
      <c r="A573" s="621" t="n">
        <v>571</v>
      </c>
      <c r="B573" s="309" t="n">
        <v>-1.35510266682418</v>
      </c>
      <c r="C573" s="309" t="n">
        <v>-1.35510266682418</v>
      </c>
      <c r="D573" s="309" t="inlineStr"/>
      <c r="E573" s="309" t="inlineStr"/>
      <c r="F573" s="309" t="inlineStr"/>
      <c r="G573" s="309" t="inlineStr"/>
      <c r="H573" s="309" t="inlineStr"/>
    </row>
    <row r="574">
      <c r="A574" s="621" t="n">
        <v>572</v>
      </c>
      <c r="B574" s="309" t="n">
        <v>1.991465190450942</v>
      </c>
      <c r="C574" s="309" t="n">
        <v>1.991465190450942</v>
      </c>
      <c r="D574" s="309" t="inlineStr"/>
      <c r="E574" s="309" t="inlineStr"/>
      <c r="F574" s="309" t="inlineStr"/>
      <c r="G574" s="309" t="inlineStr"/>
      <c r="H574" s="309" t="inlineStr"/>
    </row>
    <row r="575">
      <c r="A575" s="621" t="n">
        <v>573</v>
      </c>
      <c r="B575" s="309" t="n">
        <v>2.511849007304846</v>
      </c>
      <c r="C575" s="309" t="n">
        <v>2.511849007304846</v>
      </c>
      <c r="D575" s="309" t="inlineStr"/>
      <c r="E575" s="309" t="inlineStr"/>
      <c r="F575" s="309" t="inlineStr"/>
      <c r="G575" s="309" t="inlineStr"/>
      <c r="H575" s="309" t="inlineStr"/>
    </row>
    <row r="576">
      <c r="A576" s="621" t="n">
        <v>574</v>
      </c>
      <c r="B576" s="309" t="n">
        <v>2.122541142208899</v>
      </c>
      <c r="C576" s="309" t="n">
        <v>2.122541142208899</v>
      </c>
      <c r="D576" s="309" t="inlineStr"/>
      <c r="E576" s="309" t="inlineStr"/>
      <c r="F576" s="309" t="inlineStr"/>
      <c r="G576" s="309" t="inlineStr"/>
      <c r="H576" s="309" t="inlineStr"/>
    </row>
    <row r="577">
      <c r="A577" s="621" t="n">
        <v>575</v>
      </c>
      <c r="B577" s="309" t="n">
        <v>0.9801127401202798</v>
      </c>
      <c r="C577" s="309" t="n">
        <v>0.9801127401202798</v>
      </c>
      <c r="D577" s="309" t="inlineStr"/>
      <c r="E577" s="309" t="inlineStr"/>
      <c r="F577" s="309" t="inlineStr"/>
      <c r="G577" s="309" t="inlineStr"/>
      <c r="H577" s="309" t="inlineStr"/>
    </row>
    <row r="578">
      <c r="A578" s="621" t="n">
        <v>576</v>
      </c>
      <c r="B578" s="309" t="n">
        <v>4.315941719174333</v>
      </c>
      <c r="C578" s="309" t="n">
        <v>4.315941719174333</v>
      </c>
      <c r="D578" s="309" t="inlineStr"/>
      <c r="E578" s="309" t="inlineStr"/>
      <c r="F578" s="309" t="inlineStr"/>
      <c r="G578" s="309" t="inlineStr"/>
      <c r="H578" s="309" t="inlineStr"/>
    </row>
    <row r="579">
      <c r="A579" s="621" t="n">
        <v>577</v>
      </c>
      <c r="B579" s="309" t="n">
        <v>4.794972501061835</v>
      </c>
      <c r="C579" s="309" t="n">
        <v>4.794972501061835</v>
      </c>
      <c r="D579" s="309" t="inlineStr"/>
      <c r="E579" s="309" t="inlineStr"/>
      <c r="F579" s="309" t="inlineStr"/>
      <c r="G579" s="309" t="inlineStr"/>
      <c r="H579" s="309" t="inlineStr"/>
    </row>
    <row r="580">
      <c r="A580" s="621" t="n">
        <v>578</v>
      </c>
      <c r="B580" s="309" t="n">
        <v>4.623295574369418</v>
      </c>
      <c r="C580" s="309" t="n">
        <v>4.623295574369418</v>
      </c>
      <c r="D580" s="309" t="inlineStr"/>
      <c r="E580" s="309" t="inlineStr"/>
      <c r="F580" s="309" t="inlineStr"/>
      <c r="G580" s="309" t="inlineStr"/>
      <c r="H580" s="309" t="inlineStr"/>
    </row>
    <row r="581">
      <c r="A581" s="621" t="n">
        <v>579</v>
      </c>
      <c r="B581" s="309" t="n">
        <v>3.911733584387946</v>
      </c>
      <c r="C581" s="309" t="n">
        <v>3.911733584387946</v>
      </c>
      <c r="D581" s="309" t="inlineStr"/>
      <c r="E581" s="309" t="inlineStr"/>
      <c r="F581" s="309" t="inlineStr"/>
      <c r="G581" s="309" t="inlineStr"/>
      <c r="H581" s="309" t="inlineStr"/>
    </row>
    <row r="582">
      <c r="A582" s="621" t="n">
        <v>580</v>
      </c>
      <c r="B582" s="309" t="n">
        <v>0.01500288025589924</v>
      </c>
      <c r="C582" s="309" t="n">
        <v>0.01500288025589924</v>
      </c>
      <c r="D582" s="309" t="inlineStr"/>
      <c r="E582" s="309" t="inlineStr"/>
      <c r="F582" s="309" t="inlineStr"/>
      <c r="G582" s="309" t="inlineStr"/>
      <c r="H582" s="309" t="inlineStr"/>
    </row>
    <row r="583">
      <c r="A583" s="621" t="n">
        <v>581</v>
      </c>
      <c r="B583" s="309" t="n">
        <v>5.496718522784278</v>
      </c>
      <c r="C583" s="309" t="n">
        <v>5.496718522784278</v>
      </c>
      <c r="D583" s="309" t="inlineStr"/>
      <c r="E583" s="309" t="inlineStr"/>
      <c r="F583" s="309" t="inlineStr"/>
      <c r="G583" s="309" t="inlineStr"/>
      <c r="H583" s="309" t="inlineStr"/>
    </row>
    <row r="584">
      <c r="A584" s="621" t="n">
        <v>582</v>
      </c>
      <c r="B584" s="309" t="n">
        <v>-1.098411075822725</v>
      </c>
      <c r="C584" s="309" t="n">
        <v>-1.098411075822725</v>
      </c>
      <c r="D584" s="309" t="inlineStr"/>
      <c r="E584" s="309" t="inlineStr"/>
      <c r="F584" s="309" t="inlineStr"/>
      <c r="G584" s="309" t="inlineStr"/>
      <c r="H584" s="309" t="inlineStr"/>
    </row>
    <row r="585">
      <c r="A585" s="621" t="n">
        <v>583</v>
      </c>
      <c r="B585" s="309" t="n">
        <v>-0.04585404456685538</v>
      </c>
      <c r="C585" s="309" t="n">
        <v>-0.04585404456685538</v>
      </c>
      <c r="D585" s="309" t="inlineStr"/>
      <c r="E585" s="309" t="inlineStr"/>
      <c r="F585" s="309" t="inlineStr"/>
      <c r="G585" s="309" t="inlineStr"/>
      <c r="H585" s="309" t="inlineStr"/>
    </row>
    <row r="586">
      <c r="A586" s="621" t="n">
        <v>584</v>
      </c>
      <c r="B586" s="309" t="n">
        <v>0.2515229469897662</v>
      </c>
      <c r="C586" s="309" t="n">
        <v>0.2515229469897662</v>
      </c>
      <c r="D586" s="309" t="inlineStr"/>
      <c r="E586" s="309" t="inlineStr"/>
      <c r="F586" s="309" t="inlineStr"/>
      <c r="G586" s="309" t="inlineStr"/>
      <c r="H586" s="309" t="inlineStr"/>
    </row>
    <row r="587">
      <c r="A587" s="621" t="n">
        <v>585</v>
      </c>
      <c r="B587" s="309" t="n">
        <v>5.661919323785682</v>
      </c>
      <c r="C587" s="309" t="n">
        <v>5.661919323785682</v>
      </c>
      <c r="D587" s="309" t="inlineStr"/>
      <c r="E587" s="309" t="inlineStr"/>
      <c r="F587" s="309" t="inlineStr"/>
      <c r="G587" s="309" t="inlineStr"/>
      <c r="H587" s="309" t="inlineStr"/>
    </row>
    <row r="588">
      <c r="A588" s="621" t="n">
        <v>586</v>
      </c>
      <c r="B588" s="309" t="n">
        <v>0.4722468389789185</v>
      </c>
      <c r="C588" s="309" t="n">
        <v>0.4722468389789185</v>
      </c>
      <c r="D588" s="309" t="inlineStr"/>
      <c r="E588" s="309" t="inlineStr"/>
      <c r="F588" s="309" t="inlineStr"/>
      <c r="G588" s="309" t="inlineStr"/>
      <c r="H588" s="309" t="inlineStr"/>
    </row>
    <row r="589">
      <c r="A589" s="621" t="n">
        <v>587</v>
      </c>
      <c r="B589" s="309" t="n">
        <v>1.777865306782321</v>
      </c>
      <c r="C589" s="309" t="n">
        <v>1.777865306782321</v>
      </c>
      <c r="D589" s="309" t="inlineStr"/>
      <c r="E589" s="309" t="inlineStr"/>
      <c r="F589" s="309" t="inlineStr"/>
      <c r="G589" s="309" t="inlineStr"/>
      <c r="H589" s="309" t="inlineStr"/>
    </row>
    <row r="590">
      <c r="A590" s="621" t="n">
        <v>588</v>
      </c>
      <c r="B590" s="309" t="n">
        <v>2.397744573106003</v>
      </c>
      <c r="C590" s="309" t="n">
        <v>2.397744573106003</v>
      </c>
      <c r="D590" s="309" t="inlineStr"/>
      <c r="E590" s="309" t="inlineStr"/>
      <c r="F590" s="309" t="inlineStr"/>
      <c r="G590" s="309" t="inlineStr"/>
      <c r="H590" s="309" t="inlineStr"/>
    </row>
    <row r="591">
      <c r="A591" s="621" t="n">
        <v>589</v>
      </c>
      <c r="B591" s="309" t="n">
        <v>6.626478102607003</v>
      </c>
      <c r="C591" s="309" t="n">
        <v>6.626478102607003</v>
      </c>
      <c r="D591" s="309" t="inlineStr"/>
      <c r="E591" s="309" t="inlineStr"/>
      <c r="F591" s="309" t="inlineStr"/>
      <c r="G591" s="309" t="inlineStr"/>
      <c r="H591" s="309" t="inlineStr"/>
    </row>
    <row r="592">
      <c r="A592" s="621" t="n">
        <v>590</v>
      </c>
      <c r="B592" s="309" t="n">
        <v>2.935076203982064</v>
      </c>
      <c r="C592" s="309" t="n">
        <v>2.935076203982064</v>
      </c>
      <c r="D592" s="309" t="inlineStr"/>
      <c r="E592" s="309" t="inlineStr"/>
      <c r="F592" s="309" t="inlineStr"/>
      <c r="G592" s="309" t="inlineStr"/>
      <c r="H592" s="309" t="inlineStr"/>
    </row>
    <row r="593">
      <c r="A593" s="621" t="n">
        <v>591</v>
      </c>
      <c r="B593" s="309" t="n">
        <v>4.107062469906399</v>
      </c>
      <c r="C593" s="309" t="n">
        <v>4.107062469906399</v>
      </c>
      <c r="D593" s="309" t="inlineStr"/>
      <c r="E593" s="309" t="inlineStr"/>
      <c r="F593" s="309" t="inlineStr"/>
      <c r="G593" s="309" t="inlineStr"/>
      <c r="H593" s="309" t="inlineStr"/>
    </row>
    <row r="594">
      <c r="A594" s="621" t="n">
        <v>592</v>
      </c>
      <c r="B594" s="309" t="n">
        <v>-4.185675744961646</v>
      </c>
      <c r="C594" s="309" t="n">
        <v>-4.185675744961646</v>
      </c>
      <c r="D594" s="309" t="inlineStr"/>
      <c r="E594" s="309" t="inlineStr"/>
      <c r="F594" s="309" t="inlineStr"/>
      <c r="G594" s="309" t="inlineStr"/>
      <c r="H594" s="309" t="inlineStr"/>
    </row>
    <row r="595">
      <c r="A595" s="621" t="n">
        <v>593</v>
      </c>
      <c r="B595" s="309" t="n">
        <v>-2.949960414878674</v>
      </c>
      <c r="C595" s="309" t="n">
        <v>-2.949960414878674</v>
      </c>
      <c r="D595" s="309" t="inlineStr"/>
      <c r="E595" s="309" t="inlineStr"/>
      <c r="F595" s="309" t="inlineStr"/>
      <c r="G595" s="309" t="inlineStr"/>
      <c r="H595" s="309" t="inlineStr"/>
    </row>
    <row r="596">
      <c r="A596" s="621" t="n">
        <v>594</v>
      </c>
      <c r="B596" s="309" t="n">
        <v>-1.683049664476487</v>
      </c>
      <c r="C596" s="309" t="n">
        <v>-1.683049664476487</v>
      </c>
      <c r="D596" s="309" t="inlineStr"/>
      <c r="E596" s="309" t="inlineStr"/>
      <c r="F596" s="309" t="inlineStr"/>
      <c r="G596" s="309" t="inlineStr"/>
      <c r="H596" s="309" t="inlineStr"/>
    </row>
    <row r="597">
      <c r="A597" s="621" t="n">
        <v>595</v>
      </c>
      <c r="B597" s="309" t="n">
        <v>-2.980848627912223</v>
      </c>
      <c r="C597" s="309" t="n">
        <v>-2.980848627912223</v>
      </c>
      <c r="D597" s="309" t="inlineStr"/>
      <c r="E597" s="309" t="inlineStr"/>
      <c r="F597" s="309" t="inlineStr"/>
      <c r="G597" s="309" t="inlineStr"/>
      <c r="H597" s="309" t="inlineStr"/>
    </row>
    <row r="598">
      <c r="A598" s="621" t="n">
        <v>596</v>
      </c>
      <c r="B598" s="309" t="n">
        <v>-2.063695725296874</v>
      </c>
      <c r="C598" s="309" t="n">
        <v>-2.063695725296874</v>
      </c>
      <c r="D598" s="309" t="inlineStr"/>
      <c r="E598" s="309" t="inlineStr"/>
      <c r="F598" s="309" t="inlineStr"/>
      <c r="G598" s="309" t="inlineStr"/>
      <c r="H598" s="309" t="inlineStr"/>
    </row>
    <row r="599">
      <c r="A599" s="621" t="n">
        <v>597</v>
      </c>
      <c r="B599" s="309" t="n">
        <v>-0.7072256851512893</v>
      </c>
      <c r="C599" s="309" t="n">
        <v>-0.7072256851512893</v>
      </c>
      <c r="D599" s="309" t="inlineStr"/>
      <c r="E599" s="309" t="inlineStr"/>
      <c r="F599" s="309" t="inlineStr"/>
      <c r="G599" s="309" t="inlineStr"/>
      <c r="H599" s="309" t="inlineStr"/>
    </row>
    <row r="600">
      <c r="A600" s="621" t="n">
        <v>598</v>
      </c>
      <c r="B600" s="309" t="n">
        <v>0.5243224006413634</v>
      </c>
      <c r="C600" s="309" t="n">
        <v>0.5243224006413634</v>
      </c>
      <c r="D600" s="309" t="inlineStr"/>
      <c r="E600" s="309" t="inlineStr"/>
      <c r="F600" s="309" t="inlineStr"/>
      <c r="G600" s="309" t="inlineStr"/>
      <c r="H600" s="309" t="inlineStr"/>
    </row>
    <row r="601">
      <c r="A601" s="621" t="n">
        <v>599</v>
      </c>
      <c r="B601" s="309" t="n">
        <v>-0.3084948535360752</v>
      </c>
      <c r="C601" s="309" t="n">
        <v>-0.3084948535360752</v>
      </c>
      <c r="D601" s="309" t="inlineStr"/>
      <c r="E601" s="309" t="inlineStr"/>
      <c r="F601" s="309" t="inlineStr"/>
      <c r="G601" s="309" t="inlineStr"/>
      <c r="H601" s="309" t="inlineStr"/>
    </row>
    <row r="602">
      <c r="A602" s="621" t="n">
        <v>600</v>
      </c>
      <c r="B602" s="309" t="n">
        <v>0.7764052032012501</v>
      </c>
      <c r="C602" s="309" t="n">
        <v>0.7764052032012501</v>
      </c>
      <c r="D602" s="309" t="inlineStr"/>
      <c r="E602" s="309" t="inlineStr"/>
      <c r="F602" s="309" t="inlineStr"/>
      <c r="G602" s="309" t="inlineStr"/>
      <c r="H602" s="309" t="inlineStr"/>
    </row>
    <row r="603">
      <c r="A603" s="621" t="n">
        <v>601</v>
      </c>
      <c r="B603" s="309" t="n">
        <v>1.658141393521462</v>
      </c>
      <c r="C603" s="309" t="n">
        <v>1.658141393521462</v>
      </c>
      <c r="D603" s="309" t="inlineStr"/>
      <c r="E603" s="309" t="inlineStr"/>
      <c r="F603" s="309" t="inlineStr"/>
      <c r="G603" s="309" t="inlineStr"/>
      <c r="H603" s="309" t="inlineStr"/>
    </row>
    <row r="604">
      <c r="A604" s="621" t="n">
        <v>602</v>
      </c>
      <c r="B604" s="309" t="n">
        <v>2.760582230536123</v>
      </c>
      <c r="C604" s="309" t="n">
        <v>2.760582230536123</v>
      </c>
      <c r="D604" s="309" t="inlineStr"/>
      <c r="E604" s="309" t="inlineStr"/>
      <c r="F604" s="309" t="inlineStr"/>
      <c r="G604" s="309" t="inlineStr"/>
      <c r="H604" s="309" t="inlineStr"/>
    </row>
    <row r="605">
      <c r="A605" s="621" t="n">
        <v>603</v>
      </c>
      <c r="B605" s="309" t="n">
        <v>2.392656734853247</v>
      </c>
      <c r="C605" s="309" t="n">
        <v>2.392656734853247</v>
      </c>
      <c r="D605" s="309" t="inlineStr"/>
      <c r="E605" s="309" t="inlineStr"/>
      <c r="F605" s="309" t="inlineStr"/>
      <c r="G605" s="309" t="inlineStr"/>
      <c r="H605" s="309" t="inlineStr"/>
    </row>
    <row r="606">
      <c r="A606" s="621" t="n">
        <v>604</v>
      </c>
      <c r="B606" s="309" t="n">
        <v>-0.3141862533183781</v>
      </c>
      <c r="C606" s="309" t="n">
        <v>-0.3141862533183781</v>
      </c>
      <c r="D606" s="309" t="inlineStr"/>
      <c r="E606" s="309" t="inlineStr"/>
      <c r="F606" s="309" t="inlineStr"/>
      <c r="G606" s="309" t="inlineStr"/>
      <c r="H606" s="309" t="inlineStr"/>
    </row>
    <row r="607">
      <c r="A607" s="621" t="n">
        <v>605</v>
      </c>
      <c r="B607" s="309" t="n">
        <v>0.7929053527133405</v>
      </c>
      <c r="C607" s="309" t="n">
        <v>0.7929053527133405</v>
      </c>
      <c r="D607" s="309" t="inlineStr"/>
      <c r="E607" s="309" t="inlineStr"/>
      <c r="F607" s="309" t="inlineStr"/>
      <c r="G607" s="309" t="inlineStr"/>
      <c r="H607" s="309" t="inlineStr"/>
    </row>
    <row r="608">
      <c r="A608" s="621" t="n">
        <v>606</v>
      </c>
      <c r="B608" s="309" t="n">
        <v>-0.779705247206306</v>
      </c>
      <c r="C608" s="309" t="n">
        <v>-0.779705247206306</v>
      </c>
      <c r="D608" s="309" t="inlineStr"/>
      <c r="E608" s="309" t="inlineStr"/>
      <c r="F608" s="309" t="inlineStr"/>
      <c r="G608" s="309" t="inlineStr"/>
      <c r="H608" s="309" t="inlineStr"/>
    </row>
    <row r="609">
      <c r="A609" s="621" t="n">
        <v>607</v>
      </c>
      <c r="B609" s="309" t="n">
        <v>-0.7410257398025255</v>
      </c>
      <c r="C609" s="309" t="n">
        <v>-0.7410257398025255</v>
      </c>
      <c r="D609" s="309" t="inlineStr"/>
      <c r="E609" s="309" t="inlineStr"/>
      <c r="F609" s="309" t="inlineStr"/>
      <c r="G609" s="309" t="inlineStr"/>
      <c r="H609" s="309" t="inlineStr"/>
    </row>
    <row r="610">
      <c r="A610" s="621" t="n">
        <v>608</v>
      </c>
      <c r="B610" s="309" t="n">
        <v>1.222629715881972</v>
      </c>
      <c r="C610" s="309" t="n">
        <v>1.222629715881972</v>
      </c>
      <c r="D610" s="309" t="inlineStr"/>
      <c r="E610" s="309" t="inlineStr"/>
      <c r="F610" s="309" t="inlineStr"/>
      <c r="G610" s="309" t="inlineStr"/>
      <c r="H610" s="309" t="inlineStr"/>
    </row>
    <row r="611">
      <c r="A611" s="621" t="n">
        <v>609</v>
      </c>
      <c r="B611" s="309" t="n">
        <v>2.024872492521187</v>
      </c>
      <c r="C611" s="309" t="n">
        <v>2.024872492521187</v>
      </c>
      <c r="D611" s="309" t="inlineStr"/>
      <c r="E611" s="309" t="inlineStr"/>
      <c r="F611" s="309" t="inlineStr"/>
      <c r="G611" s="309" t="inlineStr"/>
      <c r="H611" s="309" t="inlineStr"/>
    </row>
    <row r="612">
      <c r="A612" s="621" t="n">
        <v>610</v>
      </c>
      <c r="B612" s="309" t="n">
        <v>1.219458634662144</v>
      </c>
      <c r="C612" s="309" t="n">
        <v>1.219458634662144</v>
      </c>
      <c r="D612" s="309" t="inlineStr"/>
      <c r="E612" s="309" t="inlineStr"/>
      <c r="F612" s="309" t="inlineStr"/>
      <c r="G612" s="309" t="inlineStr"/>
      <c r="H612" s="309" t="inlineStr"/>
    </row>
    <row r="613">
      <c r="A613" s="621" t="n">
        <v>611</v>
      </c>
      <c r="B613" s="309" t="n">
        <v>1.182086004637606</v>
      </c>
      <c r="C613" s="309" t="n">
        <v>1.182086004637606</v>
      </c>
      <c r="D613" s="309" t="inlineStr"/>
      <c r="E613" s="309" t="inlineStr"/>
      <c r="F613" s="309" t="inlineStr"/>
      <c r="G613" s="309" t="inlineStr"/>
      <c r="H613" s="309" t="inlineStr"/>
    </row>
    <row r="614">
      <c r="A614" s="621" t="n">
        <v>612</v>
      </c>
      <c r="B614" s="309" t="n">
        <v>2.978457470614291</v>
      </c>
      <c r="C614" s="309" t="n">
        <v>2.978457470614291</v>
      </c>
      <c r="D614" s="309" t="inlineStr"/>
      <c r="E614" s="309" t="inlineStr"/>
      <c r="F614" s="309" t="inlineStr"/>
      <c r="G614" s="309" t="inlineStr"/>
      <c r="H614" s="309" t="inlineStr"/>
    </row>
    <row r="615">
      <c r="A615" s="621" t="n">
        <v>613</v>
      </c>
      <c r="B615" s="309" t="n">
        <v>3.426962228220711</v>
      </c>
      <c r="C615" s="309" t="n">
        <v>3.426962228220711</v>
      </c>
      <c r="D615" s="309" t="inlineStr"/>
      <c r="E615" s="309" t="inlineStr"/>
      <c r="F615" s="309" t="inlineStr"/>
      <c r="G615" s="309" t="inlineStr"/>
      <c r="H615" s="309" t="inlineStr"/>
    </row>
    <row r="616">
      <c r="A616" s="621" t="n">
        <v>614</v>
      </c>
      <c r="B616" s="309" t="n">
        <v>3.34565915629661</v>
      </c>
      <c r="C616" s="309" t="n">
        <v>3.34565915629661</v>
      </c>
      <c r="D616" s="309" t="inlineStr"/>
      <c r="E616" s="309" t="inlineStr"/>
      <c r="F616" s="309" t="inlineStr"/>
      <c r="G616" s="309" t="inlineStr"/>
      <c r="H616" s="309" t="inlineStr"/>
    </row>
    <row r="617">
      <c r="A617" s="621" t="n">
        <v>615</v>
      </c>
      <c r="B617" s="309" t="n">
        <v>3.195197234415652</v>
      </c>
      <c r="C617" s="309" t="n">
        <v>3.195197234415652</v>
      </c>
      <c r="D617" s="309" t="inlineStr"/>
      <c r="E617" s="309" t="inlineStr"/>
      <c r="F617" s="309" t="inlineStr"/>
      <c r="G617" s="309" t="inlineStr"/>
      <c r="H617" s="309" t="inlineStr"/>
    </row>
    <row r="618">
      <c r="A618" s="621" t="n">
        <v>616</v>
      </c>
      <c r="B618" s="309" t="n">
        <v>1.012673886049849</v>
      </c>
      <c r="C618" s="309" t="n">
        <v>1.012673886049849</v>
      </c>
      <c r="D618" s="309" t="inlineStr"/>
      <c r="E618" s="309" t="inlineStr"/>
      <c r="F618" s="309" t="inlineStr"/>
      <c r="G618" s="309" t="inlineStr"/>
      <c r="H618" s="309" t="inlineStr"/>
    </row>
    <row r="619">
      <c r="A619" s="621" t="n">
        <v>617</v>
      </c>
      <c r="B619" s="309" t="n">
        <v>1.187565654237351</v>
      </c>
      <c r="C619" s="309" t="n">
        <v>1.187565654237351</v>
      </c>
      <c r="D619" s="309" t="inlineStr"/>
      <c r="E619" s="309" t="inlineStr"/>
      <c r="F619" s="309" t="inlineStr"/>
      <c r="G619" s="309" t="inlineStr"/>
      <c r="H619" s="309" t="inlineStr"/>
    </row>
    <row r="620">
      <c r="A620" s="621" t="n">
        <v>618</v>
      </c>
      <c r="B620" s="309" t="n">
        <v>1.256722497156334</v>
      </c>
      <c r="C620" s="309" t="n">
        <v>1.256722497156334</v>
      </c>
      <c r="D620" s="309" t="inlineStr"/>
      <c r="E620" s="309" t="inlineStr"/>
      <c r="F620" s="309" t="inlineStr"/>
      <c r="G620" s="309" t="inlineStr"/>
      <c r="H620" s="309" t="inlineStr"/>
    </row>
    <row r="621">
      <c r="A621" s="621" t="n">
        <v>619</v>
      </c>
      <c r="B621" s="309" t="n">
        <v>1.217502429147796</v>
      </c>
      <c r="C621" s="309" t="n">
        <v>1.217502429147796</v>
      </c>
      <c r="D621" s="309" t="inlineStr"/>
      <c r="E621" s="309" t="inlineStr"/>
      <c r="F621" s="309" t="inlineStr"/>
      <c r="G621" s="309" t="inlineStr"/>
      <c r="H621" s="309" t="inlineStr"/>
    </row>
    <row r="622">
      <c r="A622" s="621" t="n">
        <v>620</v>
      </c>
      <c r="B622" s="309" t="n">
        <v>2.515067490683581</v>
      </c>
      <c r="C622" s="309" t="n">
        <v>2.515067490683581</v>
      </c>
      <c r="D622" s="309" t="inlineStr"/>
      <c r="E622" s="309" t="inlineStr"/>
      <c r="F622" s="309" t="inlineStr"/>
      <c r="G622" s="309" t="inlineStr"/>
      <c r="H622" s="309" t="inlineStr"/>
    </row>
    <row r="623">
      <c r="A623" s="621" t="n">
        <v>621</v>
      </c>
      <c r="B623" s="309" t="n">
        <v>1.395762265038142</v>
      </c>
      <c r="C623" s="309" t="n">
        <v>1.395762265038142</v>
      </c>
      <c r="D623" s="309" t="inlineStr"/>
      <c r="E623" s="309" t="inlineStr"/>
      <c r="F623" s="309" t="inlineStr"/>
      <c r="G623" s="309" t="inlineStr"/>
      <c r="H623" s="309" t="inlineStr"/>
    </row>
    <row r="624">
      <c r="A624" s="621" t="n">
        <v>622</v>
      </c>
      <c r="B624" s="309" t="n">
        <v>0.3239415965588428</v>
      </c>
      <c r="C624" s="309" t="n">
        <v>0.3239415965588428</v>
      </c>
      <c r="D624" s="309" t="inlineStr"/>
      <c r="E624" s="309" t="inlineStr"/>
      <c r="F624" s="309" t="inlineStr"/>
      <c r="G624" s="309" t="inlineStr"/>
      <c r="H624" s="309" t="inlineStr"/>
    </row>
    <row r="625">
      <c r="A625" s="621" t="n">
        <v>623</v>
      </c>
      <c r="B625" s="309" t="n">
        <v>2.494129812562194</v>
      </c>
      <c r="C625" s="309" t="n">
        <v>2.494129812562194</v>
      </c>
      <c r="D625" s="309" t="inlineStr"/>
      <c r="E625" s="309" t="inlineStr"/>
      <c r="F625" s="309" t="inlineStr"/>
      <c r="G625" s="309" t="inlineStr"/>
      <c r="H625" s="309" t="inlineStr"/>
    </row>
    <row r="626">
      <c r="A626" s="621" t="n">
        <v>624</v>
      </c>
      <c r="B626" s="309" t="n">
        <v>4.184454971302602</v>
      </c>
      <c r="C626" s="309" t="n">
        <v>4.184454971302602</v>
      </c>
      <c r="D626" s="309" t="inlineStr"/>
      <c r="E626" s="309" t="inlineStr"/>
      <c r="F626" s="309" t="inlineStr"/>
      <c r="G626" s="309" t="inlineStr"/>
      <c r="H626" s="309" t="inlineStr"/>
    </row>
    <row r="627">
      <c r="A627" s="621" t="n">
        <v>625</v>
      </c>
      <c r="B627" s="309" t="n">
        <v>4.059269104268332</v>
      </c>
      <c r="C627" s="309" t="n">
        <v>4.059269104268332</v>
      </c>
      <c r="D627" s="309" t="inlineStr"/>
      <c r="E627" s="309" t="inlineStr"/>
      <c r="F627" s="309" t="inlineStr"/>
      <c r="G627" s="309" t="inlineStr"/>
      <c r="H627" s="309" t="inlineStr"/>
    </row>
    <row r="628">
      <c r="A628" s="621" t="n">
        <v>626</v>
      </c>
      <c r="B628" s="309" t="n">
        <v>4.094851844641363</v>
      </c>
      <c r="C628" s="309" t="n">
        <v>4.094851844641363</v>
      </c>
      <c r="D628" s="309" t="inlineStr"/>
      <c r="E628" s="309" t="inlineStr"/>
      <c r="F628" s="309" t="inlineStr"/>
      <c r="G628" s="309" t="inlineStr"/>
      <c r="H628" s="309" t="inlineStr"/>
    </row>
    <row r="629">
      <c r="A629" s="621" t="n">
        <v>627</v>
      </c>
      <c r="B629" s="309" t="n">
        <v>4.079399815347029</v>
      </c>
      <c r="C629" s="309" t="n">
        <v>4.079399815347029</v>
      </c>
      <c r="D629" s="309" t="inlineStr"/>
      <c r="E629" s="309" t="inlineStr"/>
      <c r="F629" s="309" t="inlineStr"/>
      <c r="G629" s="309" t="inlineStr"/>
      <c r="H629" s="309" t="inlineStr"/>
    </row>
    <row r="630">
      <c r="A630" s="621" t="n">
        <v>628</v>
      </c>
      <c r="B630" s="309" t="n">
        <v>6.92196911971125</v>
      </c>
      <c r="C630" s="309" t="n">
        <v>6.92196911971125</v>
      </c>
      <c r="D630" s="309" t="inlineStr"/>
      <c r="E630" s="309" t="inlineStr"/>
      <c r="F630" s="309" t="inlineStr"/>
      <c r="G630" s="309" t="inlineStr"/>
      <c r="H630" s="309" t="inlineStr"/>
    </row>
    <row r="631">
      <c r="A631" s="621" t="n">
        <v>629</v>
      </c>
      <c r="B631" s="309" t="n">
        <v>5.685862857142856</v>
      </c>
      <c r="C631" s="309" t="n">
        <v>5.685862857142856</v>
      </c>
      <c r="D631" s="309" t="inlineStr"/>
      <c r="E631" s="309" t="inlineStr"/>
      <c r="F631" s="309" t="inlineStr"/>
      <c r="G631" s="309" t="inlineStr"/>
      <c r="H631" s="309" t="inlineStr"/>
    </row>
    <row r="632">
      <c r="A632" s="621" t="n">
        <v>630</v>
      </c>
      <c r="B632" s="309" t="n">
        <v>6.457098287171917</v>
      </c>
      <c r="C632" s="309" t="n">
        <v>6.457098287171917</v>
      </c>
      <c r="D632" s="309" t="inlineStr"/>
      <c r="E632" s="309" t="inlineStr"/>
      <c r="F632" s="309" t="inlineStr"/>
      <c r="G632" s="309" t="inlineStr"/>
      <c r="H632" s="309" t="inlineStr"/>
    </row>
    <row r="633">
      <c r="A633" s="621" t="n">
        <v>631</v>
      </c>
      <c r="B633" s="309" t="n">
        <v>5.791258950115141</v>
      </c>
      <c r="C633" s="309" t="n">
        <v>5.791258950115141</v>
      </c>
      <c r="D633" s="309" t="inlineStr"/>
      <c r="E633" s="309" t="inlineStr"/>
      <c r="F633" s="309" t="inlineStr"/>
      <c r="G633" s="309" t="inlineStr"/>
      <c r="H633" s="309" t="inlineStr"/>
    </row>
    <row r="634">
      <c r="A634" s="621" t="n">
        <v>632</v>
      </c>
      <c r="B634" s="309" t="n">
        <v>3.224269652676813</v>
      </c>
      <c r="C634" s="309" t="n">
        <v>3.224269652676813</v>
      </c>
      <c r="D634" s="309" t="inlineStr"/>
      <c r="E634" s="309" t="inlineStr"/>
      <c r="F634" s="309" t="inlineStr"/>
      <c r="G634" s="309" t="inlineStr"/>
      <c r="H634" s="309" t="inlineStr"/>
    </row>
    <row r="635">
      <c r="A635" s="621" t="n">
        <v>633</v>
      </c>
      <c r="B635" s="309" t="inlineStr"/>
      <c r="C635" s="309" t="inlineStr"/>
      <c r="D635" s="309" t="inlineStr"/>
      <c r="E635" s="309" t="inlineStr"/>
      <c r="F635" s="309" t="inlineStr"/>
      <c r="G635" s="309" t="inlineStr"/>
      <c r="H635" s="309" t="inlineStr"/>
    </row>
    <row r="636">
      <c r="A636" s="621" t="n">
        <v>634</v>
      </c>
      <c r="B636" s="309" t="inlineStr"/>
      <c r="C636" s="309" t="inlineStr"/>
      <c r="D636" s="309" t="inlineStr"/>
      <c r="E636" s="309" t="inlineStr"/>
      <c r="F636" s="309" t="inlineStr"/>
      <c r="G636" s="309" t="inlineStr"/>
      <c r="H636" s="309" t="inlineStr"/>
    </row>
    <row r="637">
      <c r="A637" s="621" t="n">
        <v>635</v>
      </c>
      <c r="B637" s="309" t="inlineStr"/>
      <c r="C637" s="309" t="inlineStr"/>
      <c r="D637" s="309" t="inlineStr"/>
      <c r="E637" s="309" t="inlineStr"/>
      <c r="F637" s="309" t="inlineStr"/>
      <c r="G637" s="309" t="inlineStr"/>
      <c r="H637" s="309" t="inlineStr"/>
    </row>
    <row r="638">
      <c r="A638" s="621" t="n">
        <v>636</v>
      </c>
      <c r="B638" s="309" t="inlineStr"/>
      <c r="C638" s="309" t="inlineStr"/>
      <c r="D638" s="309" t="inlineStr"/>
      <c r="E638" s="309" t="inlineStr"/>
      <c r="F638" s="309" t="inlineStr"/>
      <c r="G638" s="309" t="inlineStr"/>
      <c r="H638" s="309" t="inlineStr"/>
    </row>
    <row r="639">
      <c r="A639" s="621" t="n">
        <v>637</v>
      </c>
      <c r="B639" s="309" t="inlineStr"/>
      <c r="C639" s="309" t="inlineStr"/>
      <c r="D639" s="309" t="inlineStr"/>
      <c r="E639" s="309" t="inlineStr"/>
      <c r="F639" s="309" t="inlineStr"/>
      <c r="G639" s="309" t="inlineStr"/>
      <c r="H639" s="309" t="inlineStr"/>
    </row>
    <row r="640">
      <c r="A640" s="621" t="n">
        <v>638</v>
      </c>
      <c r="B640" s="309" t="inlineStr"/>
      <c r="C640" s="309" t="inlineStr"/>
      <c r="D640" s="309" t="inlineStr"/>
      <c r="E640" s="309" t="inlineStr"/>
      <c r="F640" s="309" t="inlineStr"/>
      <c r="G640" s="309" t="inlineStr"/>
      <c r="H640" s="309" t="inlineStr"/>
    </row>
    <row r="641">
      <c r="A641" s="621" t="n">
        <v>639</v>
      </c>
      <c r="B641" s="309" t="inlineStr"/>
      <c r="C641" s="309" t="inlineStr"/>
      <c r="D641" s="309" t="inlineStr"/>
      <c r="E641" s="309" t="inlineStr"/>
      <c r="F641" s="309" t="inlineStr"/>
      <c r="G641" s="309" t="inlineStr"/>
      <c r="H641" s="309" t="inlineStr"/>
    </row>
    <row r="642">
      <c r="A642" s="621" t="n">
        <v>640</v>
      </c>
      <c r="B642" s="309" t="inlineStr"/>
      <c r="C642" s="309" t="inlineStr"/>
      <c r="D642" s="309" t="inlineStr"/>
      <c r="E642" s="309" t="inlineStr"/>
      <c r="F642" s="309" t="inlineStr"/>
      <c r="G642" s="309" t="inlineStr"/>
      <c r="H642" s="309" t="inlineStr"/>
    </row>
    <row r="643">
      <c r="A643" s="621" t="n">
        <v>641</v>
      </c>
      <c r="B643" s="309" t="n">
        <v>6.7</v>
      </c>
      <c r="C643" s="309" t="n">
        <v>6.7</v>
      </c>
      <c r="D643" s="309" t="inlineStr"/>
      <c r="E643" s="309" t="inlineStr"/>
      <c r="F643" s="309" t="inlineStr"/>
      <c r="G643" s="309" t="inlineStr"/>
      <c r="H643" s="309" t="inlineStr"/>
    </row>
    <row r="644">
      <c r="A644" s="621" t="n">
        <v>642</v>
      </c>
      <c r="B644" s="309" t="n">
        <v>8.4</v>
      </c>
      <c r="C644" s="309" t="n">
        <v>8.4</v>
      </c>
      <c r="D644" s="309" t="inlineStr"/>
      <c r="E644" s="309" t="inlineStr"/>
      <c r="F644" s="309" t="inlineStr"/>
      <c r="G644" s="309" t="inlineStr"/>
      <c r="H644" s="309" t="inlineStr"/>
    </row>
    <row r="645">
      <c r="A645" s="621" t="n">
        <v>643</v>
      </c>
      <c r="B645" s="309" t="inlineStr"/>
      <c r="C645" s="309" t="inlineStr"/>
      <c r="D645" s="309" t="inlineStr"/>
      <c r="E645" s="309" t="inlineStr"/>
      <c r="F645" s="309" t="inlineStr"/>
      <c r="G645" s="309" t="inlineStr"/>
      <c r="H645" s="309" t="inlineStr"/>
    </row>
    <row r="646">
      <c r="A646" s="621" t="n">
        <v>644</v>
      </c>
      <c r="B646" s="309" t="inlineStr"/>
      <c r="C646" s="309" t="inlineStr"/>
      <c r="D646" s="309" t="inlineStr"/>
      <c r="E646" s="309" t="inlineStr"/>
      <c r="F646" s="309" t="inlineStr"/>
      <c r="G646" s="309" t="inlineStr"/>
      <c r="H646" s="309" t="inlineStr"/>
    </row>
    <row r="647">
      <c r="A647" s="621" t="n">
        <v>645</v>
      </c>
      <c r="B647" s="309" t="n">
        <v>6.4</v>
      </c>
      <c r="C647" s="309" t="n">
        <v>6.4</v>
      </c>
      <c r="D647" s="309" t="inlineStr"/>
      <c r="E647" s="309" t="inlineStr"/>
      <c r="F647" s="309" t="inlineStr"/>
      <c r="G647" s="309" t="inlineStr"/>
      <c r="H647" s="309" t="inlineStr"/>
    </row>
    <row r="648">
      <c r="A648" s="621" t="n">
        <v>646</v>
      </c>
      <c r="B648" s="309" t="inlineStr"/>
      <c r="C648" s="309" t="inlineStr"/>
      <c r="D648" s="309" t="inlineStr"/>
      <c r="E648" s="309" t="inlineStr"/>
      <c r="F648" s="309" t="inlineStr"/>
      <c r="G648" s="309" t="inlineStr"/>
      <c r="H648" s="309" t="inlineStr"/>
    </row>
    <row r="649">
      <c r="A649" s="621" t="n">
        <v>647</v>
      </c>
      <c r="B649" s="309" t="inlineStr"/>
      <c r="C649" s="309" t="inlineStr"/>
      <c r="D649" s="309" t="inlineStr"/>
      <c r="E649" s="309" t="inlineStr"/>
      <c r="F649" s="309" t="inlineStr"/>
      <c r="G649" s="309" t="inlineStr"/>
      <c r="H649" s="309" t="inlineStr"/>
    </row>
    <row r="650">
      <c r="A650" s="621" t="n">
        <v>648</v>
      </c>
      <c r="B650" s="309" t="inlineStr"/>
      <c r="C650" s="309" t="inlineStr"/>
      <c r="D650" s="309" t="inlineStr"/>
      <c r="E650" s="309" t="inlineStr"/>
      <c r="F650" s="309" t="inlineStr"/>
      <c r="G650" s="309" t="inlineStr"/>
      <c r="H650" s="309" t="inlineStr"/>
    </row>
    <row r="651">
      <c r="A651" s="621" t="n">
        <v>649</v>
      </c>
      <c r="B651" s="309" t="n">
        <v>3.7</v>
      </c>
      <c r="C651" s="309" t="n">
        <v>3.7</v>
      </c>
      <c r="D651" s="309" t="inlineStr"/>
      <c r="E651" s="309" t="inlineStr"/>
      <c r="F651" s="309" t="inlineStr"/>
      <c r="G651" s="309" t="inlineStr"/>
      <c r="H651" s="309" t="inlineStr"/>
    </row>
    <row r="652">
      <c r="A652" s="621" t="n">
        <v>650</v>
      </c>
      <c r="B652" s="309" t="inlineStr"/>
      <c r="C652" s="309" t="inlineStr"/>
      <c r="D652" s="309" t="inlineStr"/>
      <c r="E652" s="309" t="inlineStr"/>
      <c r="F652" s="309" t="inlineStr"/>
      <c r="G652" s="309" t="inlineStr"/>
      <c r="H652" s="309" t="inlineStr"/>
    </row>
    <row r="653">
      <c r="A653" s="621" t="n">
        <v>651</v>
      </c>
      <c r="B653" s="309" t="inlineStr"/>
      <c r="C653" s="309" t="inlineStr"/>
      <c r="D653" s="309" t="inlineStr"/>
      <c r="E653" s="309" t="inlineStr"/>
      <c r="F653" s="309" t="inlineStr"/>
      <c r="G653" s="309" t="inlineStr"/>
      <c r="H653" s="309" t="inlineStr"/>
    </row>
    <row r="654">
      <c r="A654" s="621" t="n">
        <v>652</v>
      </c>
      <c r="B654" s="309" t="inlineStr"/>
      <c r="C654" s="309" t="inlineStr"/>
      <c r="D654" s="309" t="inlineStr"/>
      <c r="E654" s="309" t="inlineStr"/>
      <c r="F654" s="309" t="inlineStr"/>
      <c r="G654" s="309" t="inlineStr"/>
      <c r="H654" s="309" t="inlineStr"/>
    </row>
    <row r="655">
      <c r="A655" s="621" t="n">
        <v>653</v>
      </c>
      <c r="B655" s="309" t="inlineStr"/>
      <c r="C655" s="309" t="inlineStr"/>
      <c r="D655" s="309" t="inlineStr"/>
      <c r="E655" s="309" t="inlineStr"/>
      <c r="F655" s="309" t="inlineStr"/>
      <c r="G655" s="309" t="inlineStr"/>
      <c r="H655" s="309" t="inlineStr"/>
    </row>
    <row r="656">
      <c r="A656" s="621" t="n">
        <v>654</v>
      </c>
      <c r="B656" s="309" t="inlineStr"/>
      <c r="C656" s="309" t="inlineStr"/>
      <c r="D656" s="309" t="inlineStr"/>
      <c r="E656" s="309" t="inlineStr"/>
      <c r="F656" s="309" t="inlineStr"/>
      <c r="G656" s="309" t="inlineStr"/>
      <c r="H656" s="309" t="inlineStr"/>
    </row>
    <row r="657">
      <c r="A657" s="621" t="n">
        <v>655</v>
      </c>
      <c r="B657" s="309" t="inlineStr"/>
      <c r="C657" s="309" t="inlineStr"/>
      <c r="D657" s="309" t="inlineStr"/>
      <c r="E657" s="309" t="inlineStr"/>
      <c r="F657" s="309" t="inlineStr"/>
      <c r="G657" s="309" t="inlineStr"/>
      <c r="H657" s="309" t="inlineStr"/>
    </row>
    <row r="658">
      <c r="A658" s="621" t="n">
        <v>656</v>
      </c>
      <c r="B658" s="309" t="inlineStr"/>
      <c r="C658" s="309" t="inlineStr"/>
      <c r="D658" s="309" t="inlineStr"/>
      <c r="E658" s="309" t="inlineStr"/>
      <c r="F658" s="309" t="inlineStr"/>
      <c r="G658" s="309" t="inlineStr"/>
      <c r="H658" s="309" t="inlineStr"/>
    </row>
    <row r="659">
      <c r="A659" s="621" t="n">
        <v>657</v>
      </c>
      <c r="B659" s="309" t="n">
        <v>3.964568938259578</v>
      </c>
      <c r="C659" s="309" t="n">
        <v>3.964568938259578</v>
      </c>
      <c r="D659" s="309" t="inlineStr"/>
      <c r="E659" s="309" t="inlineStr"/>
      <c r="F659" s="309" t="inlineStr"/>
      <c r="G659" s="309" t="inlineStr"/>
      <c r="H659" s="309" t="inlineStr"/>
    </row>
    <row r="660">
      <c r="A660" s="621" t="n">
        <v>658</v>
      </c>
      <c r="B660" s="309" t="n">
        <v>10.8</v>
      </c>
      <c r="C660" s="309" t="n">
        <v>10.8</v>
      </c>
      <c r="D660" s="309" t="inlineStr"/>
      <c r="E660" s="309" t="inlineStr"/>
      <c r="F660" s="309" t="inlineStr"/>
      <c r="G660" s="309" t="inlineStr"/>
      <c r="H660" s="309" t="inlineStr"/>
    </row>
    <row r="661">
      <c r="A661" s="621" t="n">
        <v>659</v>
      </c>
      <c r="B661" s="309" t="n">
        <v>8</v>
      </c>
      <c r="C661" s="309" t="n">
        <v>8</v>
      </c>
      <c r="D661" s="309" t="inlineStr"/>
      <c r="E661" s="309" t="inlineStr"/>
      <c r="F661" s="309" t="inlineStr"/>
      <c r="G661" s="309" t="inlineStr"/>
      <c r="H661" s="309" t="inlineStr"/>
    </row>
    <row r="662">
      <c r="A662" s="621" t="n">
        <v>660</v>
      </c>
      <c r="B662" s="309" t="inlineStr"/>
      <c r="C662" s="309" t="inlineStr"/>
      <c r="D662" s="309" t="inlineStr"/>
      <c r="E662" s="309" t="inlineStr"/>
      <c r="F662" s="309" t="inlineStr"/>
      <c r="G662" s="309" t="inlineStr"/>
      <c r="H662" s="309" t="inlineStr"/>
    </row>
    <row r="663">
      <c r="A663" s="621" t="n">
        <v>661</v>
      </c>
      <c r="B663" s="309" t="n">
        <v>6.9</v>
      </c>
      <c r="C663" s="309" t="n">
        <v>6.9</v>
      </c>
      <c r="D663" s="309" t="inlineStr"/>
      <c r="E663" s="309" t="inlineStr"/>
      <c r="F663" s="309" t="inlineStr"/>
      <c r="G663" s="309" t="inlineStr"/>
      <c r="H663" s="309" t="inlineStr"/>
    </row>
    <row r="664">
      <c r="A664" s="621" t="n">
        <v>662</v>
      </c>
      <c r="B664" s="309" t="inlineStr"/>
      <c r="C664" s="309" t="inlineStr"/>
      <c r="D664" s="309" t="inlineStr"/>
      <c r="E664" s="309" t="inlineStr"/>
      <c r="F664" s="309" t="inlineStr"/>
      <c r="G664" s="309" t="inlineStr"/>
      <c r="H664" s="309" t="inlineStr"/>
    </row>
    <row r="665">
      <c r="A665" s="621" t="n">
        <v>663</v>
      </c>
      <c r="B665" s="309" t="n">
        <v>5.6</v>
      </c>
      <c r="C665" s="309" t="n">
        <v>5.6</v>
      </c>
      <c r="D665" s="309" t="inlineStr"/>
      <c r="E665" s="309" t="inlineStr"/>
      <c r="F665" s="309" t="inlineStr"/>
      <c r="G665" s="309" t="inlineStr"/>
      <c r="H665" s="309" t="inlineStr"/>
    </row>
    <row r="666">
      <c r="A666" s="621" t="n">
        <v>664</v>
      </c>
      <c r="B666" s="309" t="inlineStr"/>
      <c r="C666" s="309" t="inlineStr"/>
      <c r="D666" s="309" t="inlineStr"/>
      <c r="E666" s="309" t="inlineStr"/>
      <c r="F666" s="309" t="inlineStr"/>
      <c r="G666" s="309" t="inlineStr"/>
      <c r="H666" s="309" t="inlineStr"/>
    </row>
    <row r="667">
      <c r="A667" s="621" t="n">
        <v>665</v>
      </c>
      <c r="B667" s="309" t="n">
        <v>4.8</v>
      </c>
      <c r="C667" s="309" t="n">
        <v>4.8</v>
      </c>
      <c r="D667" s="309" t="inlineStr"/>
      <c r="E667" s="309" t="inlineStr"/>
      <c r="F667" s="309" t="inlineStr"/>
      <c r="G667" s="309" t="inlineStr"/>
      <c r="H667" s="309" t="inlineStr"/>
    </row>
    <row r="668">
      <c r="A668" s="621" t="n">
        <v>666</v>
      </c>
      <c r="B668" s="309" t="n">
        <v>3.6</v>
      </c>
      <c r="C668" s="309" t="n">
        <v>3.6</v>
      </c>
      <c r="D668" s="309" t="inlineStr"/>
      <c r="E668" s="309" t="inlineStr"/>
      <c r="F668" s="309" t="inlineStr"/>
      <c r="G668" s="309" t="inlineStr"/>
      <c r="H668" s="309" t="inlineStr"/>
    </row>
    <row r="669">
      <c r="A669" s="621" t="n">
        <v>667</v>
      </c>
      <c r="B669" s="309" t="n">
        <v>4.8</v>
      </c>
      <c r="C669" s="309" t="n">
        <v>4.8</v>
      </c>
      <c r="D669" s="309" t="inlineStr"/>
      <c r="E669" s="309" t="inlineStr"/>
      <c r="F669" s="309" t="inlineStr"/>
      <c r="G669" s="309" t="inlineStr"/>
      <c r="H669" s="309" t="inlineStr"/>
    </row>
    <row r="670">
      <c r="A670" s="621" t="n">
        <v>668</v>
      </c>
      <c r="B670" s="309" t="n">
        <v>7.4</v>
      </c>
      <c r="C670" s="309" t="n">
        <v>7.4</v>
      </c>
      <c r="D670" s="309" t="inlineStr"/>
      <c r="E670" s="309" t="inlineStr"/>
      <c r="F670" s="309" t="inlineStr"/>
      <c r="G670" s="309" t="inlineStr"/>
      <c r="H670" s="309" t="inlineStr"/>
    </row>
    <row r="671">
      <c r="A671" s="621" t="n">
        <v>669</v>
      </c>
      <c r="B671" s="309" t="n">
        <v>5.350053385280251</v>
      </c>
      <c r="C671" s="309" t="n">
        <v>5.350053385280251</v>
      </c>
      <c r="D671" s="309" t="inlineStr"/>
      <c r="E671" s="309" t="inlineStr"/>
      <c r="F671" s="309" t="inlineStr"/>
      <c r="G671" s="309" t="inlineStr"/>
      <c r="H671" s="309" t="inlineStr"/>
    </row>
    <row r="672">
      <c r="A672" s="621" t="n">
        <v>670</v>
      </c>
      <c r="B672" s="309" t="n">
        <v>7.202591098430318</v>
      </c>
      <c r="C672" s="309" t="n">
        <v>7.202591098430318</v>
      </c>
      <c r="D672" s="309" t="inlineStr"/>
      <c r="E672" s="309" t="inlineStr"/>
      <c r="F672" s="309" t="inlineStr"/>
      <c r="G672" s="309" t="inlineStr"/>
      <c r="H672" s="309" t="inlineStr"/>
    </row>
    <row r="673">
      <c r="A673" s="621" t="n">
        <v>671</v>
      </c>
      <c r="B673" s="309" t="n">
        <v>8.173025088441223</v>
      </c>
      <c r="C673" s="309" t="n">
        <v>8.173025088441223</v>
      </c>
      <c r="D673" s="309" t="inlineStr"/>
      <c r="E673" s="309" t="inlineStr"/>
      <c r="F673" s="309" t="inlineStr"/>
      <c r="G673" s="309" t="inlineStr"/>
      <c r="H673" s="309" t="inlineStr"/>
    </row>
    <row r="674">
      <c r="A674" s="621" t="n">
        <v>672</v>
      </c>
      <c r="B674" s="309" t="n">
        <v>7.780936359505115</v>
      </c>
      <c r="C674" s="309" t="n">
        <v>7.780936359505115</v>
      </c>
      <c r="D674" s="309" t="inlineStr"/>
      <c r="E674" s="309" t="inlineStr"/>
      <c r="F674" s="309" t="inlineStr"/>
      <c r="G674" s="309" t="inlineStr"/>
      <c r="H674" s="309" t="inlineStr"/>
    </row>
    <row r="675">
      <c r="A675" s="621" t="n">
        <v>673</v>
      </c>
      <c r="B675" s="309" t="n">
        <v>6.241057391462946</v>
      </c>
      <c r="C675" s="309" t="n">
        <v>6.241057391462946</v>
      </c>
      <c r="D675" s="309" t="inlineStr"/>
      <c r="E675" s="309" t="inlineStr"/>
      <c r="F675" s="309" t="inlineStr"/>
      <c r="G675" s="309" t="inlineStr"/>
      <c r="H675" s="309" t="inlineStr"/>
    </row>
    <row r="676">
      <c r="A676" s="621" t="n">
        <v>674</v>
      </c>
      <c r="B676" s="309" t="n">
        <v>7.267111225076071</v>
      </c>
      <c r="C676" s="309" t="n">
        <v>7.267111225076071</v>
      </c>
      <c r="D676" s="309" t="inlineStr"/>
      <c r="E676" s="309" t="inlineStr"/>
      <c r="F676" s="309" t="inlineStr"/>
      <c r="G676" s="309" t="inlineStr"/>
      <c r="H676" s="309" t="inlineStr"/>
    </row>
    <row r="677">
      <c r="A677" s="621" t="n">
        <v>675</v>
      </c>
      <c r="B677" s="309" t="n">
        <v>7.396329172986862</v>
      </c>
      <c r="C677" s="309" t="n">
        <v>7.396329172986862</v>
      </c>
      <c r="D677" s="309" t="inlineStr"/>
      <c r="E677" s="309" t="inlineStr"/>
      <c r="F677" s="309" t="inlineStr"/>
      <c r="G677" s="309" t="inlineStr"/>
      <c r="H677" s="309" t="inlineStr"/>
    </row>
    <row r="678">
      <c r="A678" s="621" t="n">
        <v>676</v>
      </c>
      <c r="B678" s="309" t="n">
        <v>5.005870455924171</v>
      </c>
      <c r="C678" s="309" t="n">
        <v>5.005870455924171</v>
      </c>
      <c r="D678" s="309" t="inlineStr"/>
      <c r="E678" s="309" t="inlineStr"/>
      <c r="F678" s="309" t="inlineStr"/>
      <c r="G678" s="309" t="inlineStr"/>
      <c r="H678" s="309" t="inlineStr"/>
    </row>
    <row r="679">
      <c r="A679" s="621" t="n">
        <v>677</v>
      </c>
      <c r="B679" s="309" t="n">
        <v>7.126339316282213</v>
      </c>
      <c r="C679" s="309" t="n">
        <v>7.126339316282213</v>
      </c>
      <c r="D679" s="309" t="inlineStr"/>
      <c r="E679" s="309" t="inlineStr"/>
      <c r="F679" s="309" t="inlineStr"/>
      <c r="G679" s="309" t="inlineStr"/>
      <c r="H679" s="309" t="inlineStr"/>
    </row>
    <row r="680">
      <c r="A680" s="621" t="n">
        <v>678</v>
      </c>
      <c r="B680" s="309" t="n">
        <v>9.268394114914813</v>
      </c>
      <c r="C680" s="309" t="n">
        <v>9.268394114914813</v>
      </c>
      <c r="D680" s="309" t="inlineStr"/>
      <c r="E680" s="309" t="inlineStr"/>
      <c r="F680" s="309" t="inlineStr"/>
      <c r="G680" s="309" t="inlineStr"/>
      <c r="H680" s="309" t="inlineStr"/>
    </row>
    <row r="681">
      <c r="A681" s="621" t="n">
        <v>679</v>
      </c>
      <c r="B681" s="309" t="n">
        <v>5.426016096474465</v>
      </c>
      <c r="C681" s="309" t="n">
        <v>5.426016096474465</v>
      </c>
      <c r="D681" s="309" t="inlineStr"/>
      <c r="E681" s="309" t="inlineStr"/>
      <c r="F681" s="309" t="inlineStr"/>
      <c r="G681" s="309" t="inlineStr"/>
      <c r="H681" s="309" t="inlineStr"/>
    </row>
    <row r="682">
      <c r="A682" s="621" t="n">
        <v>680</v>
      </c>
      <c r="B682" s="309" t="n">
        <v>6.467146071041308</v>
      </c>
      <c r="C682" s="309" t="n">
        <v>6.467146071041308</v>
      </c>
      <c r="D682" s="309" t="inlineStr"/>
      <c r="E682" s="309" t="inlineStr"/>
      <c r="F682" s="309" t="inlineStr"/>
      <c r="G682" s="309" t="inlineStr"/>
      <c r="H682" s="309" t="inlineStr"/>
    </row>
    <row r="683">
      <c r="A683" s="621" t="n">
        <v>681</v>
      </c>
      <c r="B683" s="309" t="n">
        <v>7.226002795000341</v>
      </c>
      <c r="C683" s="309" t="n">
        <v>7.226002795000341</v>
      </c>
      <c r="D683" s="309" t="inlineStr"/>
      <c r="E683" s="309" t="inlineStr"/>
      <c r="F683" s="309" t="inlineStr"/>
      <c r="G683" s="309" t="inlineStr"/>
      <c r="H683" s="309" t="inlineStr"/>
    </row>
    <row r="684">
      <c r="A684" s="621" t="n">
        <v>682</v>
      </c>
      <c r="B684" s="309" t="n">
        <v>4.61992428376306</v>
      </c>
      <c r="C684" s="309" t="n">
        <v>4.61992428376306</v>
      </c>
      <c r="D684" s="309" t="inlineStr"/>
      <c r="E684" s="309" t="inlineStr"/>
      <c r="F684" s="309" t="inlineStr"/>
      <c r="G684" s="309" t="inlineStr"/>
      <c r="H684" s="309" t="inlineStr"/>
    </row>
    <row r="685">
      <c r="A685" s="621" t="n">
        <v>683</v>
      </c>
      <c r="B685" s="309" t="n">
        <v>4.596349434196598</v>
      </c>
      <c r="C685" s="309" t="n">
        <v>4.596349434196598</v>
      </c>
      <c r="D685" s="309" t="inlineStr"/>
      <c r="E685" s="309" t="inlineStr"/>
      <c r="F685" s="309" t="inlineStr"/>
      <c r="G685" s="309" t="inlineStr"/>
      <c r="H685" s="309" t="inlineStr"/>
    </row>
    <row r="686">
      <c r="A686" s="621" t="n">
        <v>684</v>
      </c>
      <c r="B686" s="309" t="n">
        <v>4.855672779427686</v>
      </c>
      <c r="C686" s="309" t="n">
        <v>4.855672779427686</v>
      </c>
      <c r="D686" s="309" t="inlineStr"/>
      <c r="E686" s="309" t="inlineStr"/>
      <c r="F686" s="309" t="inlineStr"/>
      <c r="G686" s="309" t="inlineStr"/>
      <c r="H686" s="309" t="inlineStr"/>
    </row>
    <row r="687">
      <c r="A687" s="621" t="n">
        <v>685</v>
      </c>
      <c r="B687" s="309" t="n">
        <v>4.360600938531972</v>
      </c>
      <c r="C687" s="309" t="n">
        <v>4.360600938531972</v>
      </c>
      <c r="D687" s="309" t="inlineStr"/>
      <c r="E687" s="309" t="inlineStr"/>
      <c r="F687" s="309" t="inlineStr"/>
      <c r="G687" s="309" t="inlineStr"/>
      <c r="H687" s="309" t="inlineStr"/>
    </row>
    <row r="688">
      <c r="A688" s="621" t="n">
        <v>686</v>
      </c>
      <c r="B688" s="309" t="n">
        <v>3.002316304502403</v>
      </c>
      <c r="C688" s="309" t="n">
        <v>3.002316304502403</v>
      </c>
      <c r="D688" s="309" t="inlineStr"/>
      <c r="E688" s="309" t="inlineStr"/>
      <c r="F688" s="309" t="inlineStr"/>
      <c r="G688" s="309" t="inlineStr"/>
      <c r="H688" s="309" t="inlineStr"/>
    </row>
    <row r="689">
      <c r="A689" s="621" t="n">
        <v>687</v>
      </c>
      <c r="B689" s="309" t="n">
        <v>4.071424634366728</v>
      </c>
      <c r="C689" s="309" t="n">
        <v>4.071424634366728</v>
      </c>
      <c r="D689" s="309" t="inlineStr"/>
      <c r="E689" s="309" t="inlineStr"/>
      <c r="F689" s="309" t="inlineStr"/>
      <c r="G689" s="309" t="inlineStr"/>
      <c r="H689" s="309" t="inlineStr"/>
    </row>
    <row r="690">
      <c r="A690" s="621" t="n">
        <v>688</v>
      </c>
      <c r="B690" s="309" t="n">
        <v>3.954717163427632</v>
      </c>
      <c r="C690" s="309" t="n">
        <v>3.954717163427632</v>
      </c>
      <c r="D690" s="309" t="inlineStr"/>
      <c r="E690" s="309" t="inlineStr"/>
      <c r="F690" s="309" t="inlineStr"/>
      <c r="G690" s="309" t="inlineStr"/>
      <c r="H690" s="309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B1" s="621" t="inlineStr">
        <is>
          <t>K</t>
        </is>
      </c>
      <c r="C1" s="621" t="inlineStr">
        <is>
          <t>K_imp</t>
        </is>
      </c>
      <c r="D1" s="621" t="inlineStr">
        <is>
          <t>Features to find neighs</t>
        </is>
      </c>
      <c r="E1" s="621" t="inlineStr">
        <is>
          <t>Amount of neighs</t>
        </is>
      </c>
      <c r="F1" s="621" t="inlineStr">
        <is>
          <t>Correlated features</t>
        </is>
      </c>
      <c r="G1" s="621" t="inlineStr">
        <is>
          <t>Correlation coefficients</t>
        </is>
      </c>
      <c r="H1" s="621" t="inlineStr">
        <is>
          <t>Min_max</t>
        </is>
      </c>
    </row>
    <row r="2">
      <c r="A2" s="621" t="n">
        <v>0</v>
      </c>
      <c r="B2" s="309" t="n">
        <v>54.4</v>
      </c>
      <c r="C2" s="309" t="n">
        <v>54.4</v>
      </c>
      <c r="D2" s="309" t="inlineStr"/>
      <c r="E2" s="309" t="inlineStr"/>
      <c r="F2" s="309" t="inlineStr"/>
      <c r="G2" s="309" t="inlineStr"/>
      <c r="H2" s="309" t="inlineStr"/>
    </row>
    <row r="3">
      <c r="A3" s="621" t="n">
        <v>1</v>
      </c>
      <c r="B3" s="309" t="n">
        <v>71.59999999999999</v>
      </c>
      <c r="C3" s="309" t="n">
        <v>71.59999999999999</v>
      </c>
      <c r="D3" s="309" t="inlineStr"/>
      <c r="E3" s="309" t="inlineStr"/>
      <c r="F3" s="309" t="inlineStr"/>
      <c r="G3" s="309" t="inlineStr"/>
      <c r="H3" s="309" t="inlineStr"/>
    </row>
    <row r="4">
      <c r="A4" s="621" t="n">
        <v>2</v>
      </c>
      <c r="B4" s="309" t="n">
        <v>84.40000000000001</v>
      </c>
      <c r="C4" s="309" t="n">
        <v>84.40000000000001</v>
      </c>
      <c r="D4" s="309" t="inlineStr"/>
      <c r="E4" s="309" t="inlineStr"/>
      <c r="F4" s="309" t="inlineStr"/>
      <c r="G4" s="309" t="inlineStr"/>
      <c r="H4" s="309" t="inlineStr"/>
    </row>
    <row r="5">
      <c r="A5" s="621" t="n">
        <v>3</v>
      </c>
      <c r="B5" s="309" t="n">
        <v>123.6</v>
      </c>
      <c r="C5" s="309" t="n">
        <v>123.6</v>
      </c>
      <c r="D5" s="309" t="inlineStr"/>
      <c r="E5" s="309" t="inlineStr"/>
      <c r="F5" s="309" t="inlineStr"/>
      <c r="G5" s="309" t="inlineStr"/>
      <c r="H5" s="309" t="inlineStr"/>
    </row>
    <row r="6">
      <c r="A6" s="621" t="n">
        <v>4</v>
      </c>
      <c r="B6" s="309" t="inlineStr"/>
      <c r="C6" s="309" t="inlineStr"/>
      <c r="D6" s="309" t="inlineStr"/>
      <c r="E6" s="309" t="inlineStr"/>
      <c r="F6" s="309" t="inlineStr"/>
      <c r="G6" s="309" t="inlineStr"/>
      <c r="H6" s="309" t="inlineStr"/>
    </row>
    <row r="7">
      <c r="A7" s="621" t="n">
        <v>5</v>
      </c>
      <c r="B7" s="309" t="inlineStr"/>
      <c r="C7" s="309" t="n">
        <v>105.9756160522043</v>
      </c>
      <c r="D7" s="309" t="inlineStr">
        <is>
          <t>{'Cu', 'aust_temp', 'ausf_czas', 'Mn', 'Mo', 'aust_czas', 'Ni', 'grubosc', 'ausf_temp'}</t>
        </is>
      </c>
      <c r="E7" s="309" t="n">
        <v>16</v>
      </c>
      <c r="F7" s="309" t="inlineStr">
        <is>
          <t>['Rm']</t>
        </is>
      </c>
      <c r="G7" s="309" t="inlineStr">
        <is>
          <t>[-0.7681450387855553]</t>
        </is>
      </c>
      <c r="H7" s="309" t="inlineStr">
        <is>
          <t>[56.2, 140.64774225120112]</t>
        </is>
      </c>
    </row>
    <row r="8">
      <c r="A8" s="621" t="n">
        <v>6</v>
      </c>
      <c r="B8" s="309" t="inlineStr"/>
      <c r="C8" s="309" t="inlineStr"/>
      <c r="D8" s="309" t="inlineStr"/>
      <c r="E8" s="309" t="inlineStr"/>
      <c r="F8" s="309" t="inlineStr"/>
      <c r="G8" s="309" t="inlineStr"/>
      <c r="H8" s="309" t="inlineStr"/>
    </row>
    <row r="9">
      <c r="A9" s="621" t="n">
        <v>7</v>
      </c>
      <c r="B9" s="309" t="inlineStr"/>
      <c r="C9" s="309" t="inlineStr"/>
      <c r="D9" s="309" t="inlineStr"/>
      <c r="E9" s="309" t="inlineStr"/>
      <c r="F9" s="309" t="inlineStr"/>
      <c r="G9" s="309" t="inlineStr"/>
      <c r="H9" s="309" t="inlineStr"/>
    </row>
    <row r="10">
      <c r="A10" s="621" t="n">
        <v>8</v>
      </c>
      <c r="B10" s="309" t="inlineStr"/>
      <c r="C10" s="309" t="inlineStr"/>
      <c r="D10" s="309" t="inlineStr"/>
      <c r="E10" s="309" t="inlineStr"/>
      <c r="F10" s="309" t="inlineStr"/>
      <c r="G10" s="309" t="inlineStr"/>
      <c r="H10" s="309" t="inlineStr"/>
    </row>
    <row r="11">
      <c r="A11" s="621" t="n">
        <v>9</v>
      </c>
      <c r="B11" s="309" t="inlineStr"/>
      <c r="C11" s="309" t="inlineStr"/>
      <c r="D11" s="309" t="inlineStr"/>
      <c r="E11" s="309" t="inlineStr"/>
      <c r="F11" s="309" t="inlineStr"/>
      <c r="G11" s="309" t="inlineStr"/>
      <c r="H11" s="309" t="inlineStr"/>
    </row>
    <row r="12">
      <c r="A12" s="621" t="n">
        <v>10</v>
      </c>
      <c r="B12" s="309" t="n">
        <v>88.56195193899053</v>
      </c>
      <c r="C12" s="309" t="n">
        <v>88.56195193899053</v>
      </c>
      <c r="D12" s="309" t="inlineStr"/>
      <c r="E12" s="309" t="inlineStr"/>
      <c r="F12" s="309" t="inlineStr"/>
      <c r="G12" s="309" t="inlineStr"/>
      <c r="H12" s="309" t="inlineStr"/>
    </row>
    <row r="13">
      <c r="A13" s="621" t="n">
        <v>11</v>
      </c>
      <c r="B13" s="309" t="n">
        <v>86.00914564722369</v>
      </c>
      <c r="C13" s="309" t="n">
        <v>86.00914564722369</v>
      </c>
      <c r="D13" s="309" t="inlineStr"/>
      <c r="E13" s="309" t="inlineStr"/>
      <c r="F13" s="309" t="inlineStr"/>
      <c r="G13" s="309" t="inlineStr"/>
      <c r="H13" s="309" t="inlineStr"/>
    </row>
    <row r="14">
      <c r="A14" s="621" t="n">
        <v>12</v>
      </c>
      <c r="B14" s="309" t="n">
        <v>77.3666666666666</v>
      </c>
      <c r="C14" s="309" t="n">
        <v>77.3666666666666</v>
      </c>
      <c r="D14" s="309" t="inlineStr"/>
      <c r="E14" s="309" t="inlineStr"/>
      <c r="F14" s="309" t="inlineStr"/>
      <c r="G14" s="309" t="inlineStr"/>
      <c r="H14" s="309" t="inlineStr"/>
    </row>
    <row r="15">
      <c r="A15" s="621" t="n">
        <v>13</v>
      </c>
      <c r="B15" s="309" t="n">
        <v>71.1333333333334</v>
      </c>
      <c r="C15" s="309" t="n">
        <v>71.1333333333334</v>
      </c>
      <c r="D15" s="309" t="inlineStr"/>
      <c r="E15" s="309" t="inlineStr"/>
      <c r="F15" s="309" t="inlineStr"/>
      <c r="G15" s="309" t="inlineStr"/>
      <c r="H15" s="309" t="inlineStr"/>
    </row>
    <row r="16">
      <c r="A16" s="621" t="n">
        <v>14</v>
      </c>
      <c r="B16" s="309" t="n">
        <v>154</v>
      </c>
      <c r="C16" s="309" t="n">
        <v>154</v>
      </c>
      <c r="D16" s="309" t="inlineStr"/>
      <c r="E16" s="309" t="inlineStr"/>
      <c r="F16" s="309" t="inlineStr"/>
      <c r="G16" s="309" t="inlineStr"/>
      <c r="H16" s="309" t="inlineStr"/>
    </row>
    <row r="17">
      <c r="A17" s="621" t="n">
        <v>15</v>
      </c>
      <c r="B17" s="309" t="n">
        <v>143</v>
      </c>
      <c r="C17" s="309" t="n">
        <v>143</v>
      </c>
      <c r="D17" s="309" t="inlineStr"/>
      <c r="E17" s="309" t="inlineStr"/>
      <c r="F17" s="309" t="inlineStr"/>
      <c r="G17" s="309" t="inlineStr"/>
      <c r="H17" s="309" t="inlineStr"/>
    </row>
    <row r="18">
      <c r="A18" s="621" t="n">
        <v>16</v>
      </c>
      <c r="B18" s="309" t="n">
        <v>76.03446747356747</v>
      </c>
      <c r="C18" s="309" t="n">
        <v>76.03446747356747</v>
      </c>
      <c r="D18" s="309" t="inlineStr"/>
      <c r="E18" s="309" t="inlineStr"/>
      <c r="F18" s="309" t="inlineStr"/>
      <c r="G18" s="309" t="inlineStr"/>
      <c r="H18" s="309" t="inlineStr"/>
    </row>
    <row r="19">
      <c r="A19" s="621" t="n">
        <v>17</v>
      </c>
      <c r="B19" s="309" t="inlineStr"/>
      <c r="C19" s="309" t="inlineStr"/>
      <c r="D19" s="309" t="inlineStr"/>
      <c r="E19" s="309" t="inlineStr"/>
      <c r="F19" s="309" t="inlineStr"/>
      <c r="G19" s="309" t="inlineStr"/>
      <c r="H19" s="309" t="inlineStr"/>
    </row>
    <row r="20">
      <c r="A20" s="621" t="n">
        <v>18</v>
      </c>
      <c r="B20" s="309" t="n">
        <v>54</v>
      </c>
      <c r="C20" s="309" t="n">
        <v>54</v>
      </c>
      <c r="D20" s="309" t="inlineStr"/>
      <c r="E20" s="309" t="inlineStr"/>
      <c r="F20" s="309" t="inlineStr"/>
      <c r="G20" s="309" t="inlineStr"/>
      <c r="H20" s="309" t="inlineStr"/>
    </row>
    <row r="21">
      <c r="A21" s="621" t="n">
        <v>19</v>
      </c>
      <c r="B21" s="309" t="n">
        <v>72</v>
      </c>
      <c r="C21" s="309" t="n">
        <v>72</v>
      </c>
      <c r="D21" s="309" t="inlineStr"/>
      <c r="E21" s="309" t="inlineStr"/>
      <c r="F21" s="309" t="inlineStr"/>
      <c r="G21" s="309" t="inlineStr"/>
      <c r="H21" s="309" t="inlineStr"/>
    </row>
    <row r="22">
      <c r="A22" s="621" t="n">
        <v>20</v>
      </c>
      <c r="B22" s="309" t="n">
        <v>84</v>
      </c>
      <c r="C22" s="309" t="n">
        <v>84</v>
      </c>
      <c r="D22" s="309" t="inlineStr"/>
      <c r="E22" s="309" t="inlineStr"/>
      <c r="F22" s="309" t="inlineStr"/>
      <c r="G22" s="309" t="inlineStr"/>
      <c r="H22" s="309" t="inlineStr"/>
    </row>
    <row r="23">
      <c r="A23" s="621" t="n">
        <v>21</v>
      </c>
      <c r="B23" s="309" t="n">
        <v>124</v>
      </c>
      <c r="C23" s="309" t="n">
        <v>124</v>
      </c>
      <c r="D23" s="309" t="inlineStr"/>
      <c r="E23" s="309" t="inlineStr"/>
      <c r="F23" s="309" t="inlineStr"/>
      <c r="G23" s="309" t="inlineStr"/>
      <c r="H23" s="309" t="inlineStr"/>
    </row>
    <row r="24">
      <c r="A24" s="621" t="n">
        <v>22</v>
      </c>
      <c r="B24" s="309" t="n">
        <v>74.8</v>
      </c>
      <c r="C24" s="309" t="n">
        <v>74.8</v>
      </c>
      <c r="D24" s="309" t="inlineStr"/>
      <c r="E24" s="309" t="inlineStr"/>
      <c r="F24" s="309" t="inlineStr"/>
      <c r="G24" s="309" t="inlineStr"/>
      <c r="H24" s="309" t="inlineStr"/>
    </row>
    <row r="25">
      <c r="A25" s="621" t="n">
        <v>23</v>
      </c>
      <c r="B25" s="309" t="n">
        <v>60.5</v>
      </c>
      <c r="C25" s="309" t="n">
        <v>60.5</v>
      </c>
      <c r="D25" s="309" t="inlineStr"/>
      <c r="E25" s="309" t="inlineStr"/>
      <c r="F25" s="309" t="inlineStr"/>
      <c r="G25" s="309" t="inlineStr"/>
      <c r="H25" s="309" t="inlineStr"/>
    </row>
    <row r="26">
      <c r="A26" s="621" t="n">
        <v>24</v>
      </c>
      <c r="B26" s="309" t="n">
        <v>89.09999999999999</v>
      </c>
      <c r="C26" s="309" t="n">
        <v>89.09999999999999</v>
      </c>
      <c r="D26" s="309" t="inlineStr"/>
      <c r="E26" s="309" t="inlineStr"/>
      <c r="F26" s="309" t="inlineStr"/>
      <c r="G26" s="309" t="inlineStr"/>
      <c r="H26" s="309" t="inlineStr"/>
    </row>
    <row r="27">
      <c r="A27" s="621" t="n">
        <v>25</v>
      </c>
      <c r="B27" s="309" t="n">
        <v>69.3</v>
      </c>
      <c r="C27" s="309" t="n">
        <v>69.3</v>
      </c>
      <c r="D27" s="309" t="inlineStr"/>
      <c r="E27" s="309" t="inlineStr"/>
      <c r="F27" s="309" t="inlineStr"/>
      <c r="G27" s="309" t="inlineStr"/>
      <c r="H27" s="309" t="inlineStr"/>
    </row>
    <row r="28">
      <c r="A28" s="621" t="n">
        <v>26</v>
      </c>
      <c r="B28" s="309" t="n">
        <v>108.9</v>
      </c>
      <c r="C28" s="309" t="n">
        <v>108.9</v>
      </c>
      <c r="D28" s="309" t="inlineStr"/>
      <c r="E28" s="309" t="inlineStr"/>
      <c r="F28" s="309" t="inlineStr"/>
      <c r="G28" s="309" t="inlineStr"/>
      <c r="H28" s="309" t="inlineStr"/>
    </row>
    <row r="29">
      <c r="A29" s="621" t="n">
        <v>27</v>
      </c>
      <c r="B29" s="309" t="n">
        <v>117.7</v>
      </c>
      <c r="C29" s="309" t="n">
        <v>117.7</v>
      </c>
      <c r="D29" s="309" t="inlineStr"/>
      <c r="E29" s="309" t="inlineStr"/>
      <c r="F29" s="309" t="inlineStr"/>
      <c r="G29" s="309" t="inlineStr"/>
      <c r="H29" s="309" t="inlineStr"/>
    </row>
    <row r="30">
      <c r="A30" s="621" t="n">
        <v>28</v>
      </c>
      <c r="B30" s="309" t="n">
        <v>126.5</v>
      </c>
      <c r="C30" s="309" t="n">
        <v>126.5</v>
      </c>
      <c r="D30" s="309" t="inlineStr"/>
      <c r="E30" s="309" t="inlineStr"/>
      <c r="F30" s="309" t="inlineStr"/>
      <c r="G30" s="309" t="inlineStr"/>
      <c r="H30" s="309" t="inlineStr"/>
    </row>
    <row r="31">
      <c r="A31" s="621" t="n">
        <v>29</v>
      </c>
      <c r="B31" s="309" t="n">
        <v>130.9</v>
      </c>
      <c r="C31" s="309" t="n">
        <v>130.9</v>
      </c>
      <c r="D31" s="309" t="inlineStr"/>
      <c r="E31" s="309" t="inlineStr"/>
      <c r="F31" s="309" t="inlineStr"/>
      <c r="G31" s="309" t="inlineStr"/>
      <c r="H31" s="309" t="inlineStr"/>
    </row>
    <row r="32">
      <c r="A32" s="621" t="n">
        <v>30</v>
      </c>
      <c r="B32" s="309" t="n">
        <v>21.84283093423651</v>
      </c>
      <c r="C32" s="309" t="n">
        <v>21.84283093423651</v>
      </c>
      <c r="D32" s="309" t="inlineStr"/>
      <c r="E32" s="309" t="inlineStr"/>
      <c r="F32" s="309" t="inlineStr"/>
      <c r="G32" s="309" t="inlineStr"/>
      <c r="H32" s="309" t="inlineStr"/>
    </row>
    <row r="33">
      <c r="A33" s="621" t="n">
        <v>31</v>
      </c>
      <c r="B33" s="309" t="n">
        <v>29.32843635337284</v>
      </c>
      <c r="C33" s="309" t="n">
        <v>29.32843635337284</v>
      </c>
      <c r="D33" s="309" t="inlineStr"/>
      <c r="E33" s="309" t="inlineStr"/>
      <c r="F33" s="309" t="inlineStr"/>
      <c r="G33" s="309" t="inlineStr"/>
      <c r="H33" s="309" t="inlineStr"/>
    </row>
    <row r="34">
      <c r="A34" s="621" t="n">
        <v>32</v>
      </c>
      <c r="B34" s="309" t="n">
        <v>35.31692068868189</v>
      </c>
      <c r="C34" s="309" t="n">
        <v>35.31692068868189</v>
      </c>
      <c r="D34" s="309" t="inlineStr"/>
      <c r="E34" s="309" t="inlineStr"/>
      <c r="F34" s="309" t="inlineStr"/>
      <c r="G34" s="309" t="inlineStr"/>
      <c r="H34" s="309" t="inlineStr"/>
    </row>
    <row r="35">
      <c r="A35" s="621" t="n">
        <v>33</v>
      </c>
      <c r="B35" s="309" t="n">
        <v>35.3169206886819</v>
      </c>
      <c r="C35" s="309" t="n">
        <v>35.3169206886819</v>
      </c>
      <c r="D35" s="309" t="inlineStr"/>
      <c r="E35" s="309" t="inlineStr"/>
      <c r="F35" s="309" t="inlineStr"/>
      <c r="G35" s="309" t="inlineStr"/>
      <c r="H35" s="309" t="inlineStr"/>
    </row>
    <row r="36">
      <c r="A36" s="621" t="n">
        <v>34</v>
      </c>
      <c r="B36" s="309" t="n">
        <v>49.16282065685504</v>
      </c>
      <c r="C36" s="309" t="n">
        <v>49.16282065685504</v>
      </c>
      <c r="D36" s="309" t="inlineStr"/>
      <c r="E36" s="309" t="inlineStr"/>
      <c r="F36" s="309" t="inlineStr"/>
      <c r="G36" s="309" t="inlineStr"/>
      <c r="H36" s="309" t="inlineStr"/>
    </row>
    <row r="37">
      <c r="A37" s="621" t="n">
        <v>35</v>
      </c>
      <c r="B37" s="309" t="n">
        <v>56.54143916413886</v>
      </c>
      <c r="C37" s="309" t="n">
        <v>56.54143916413886</v>
      </c>
      <c r="D37" s="309" t="inlineStr"/>
      <c r="E37" s="309" t="inlineStr"/>
      <c r="F37" s="309" t="inlineStr"/>
      <c r="G37" s="309" t="inlineStr"/>
      <c r="H37" s="309" t="inlineStr"/>
    </row>
    <row r="38">
      <c r="A38" s="621" t="n">
        <v>36</v>
      </c>
      <c r="B38" s="309" t="n">
        <v>65.39578137287947</v>
      </c>
      <c r="C38" s="309" t="n">
        <v>65.39578137287947</v>
      </c>
      <c r="D38" s="309" t="inlineStr"/>
      <c r="E38" s="309" t="inlineStr"/>
      <c r="F38" s="309" t="inlineStr"/>
      <c r="G38" s="309" t="inlineStr"/>
      <c r="H38" s="309" t="inlineStr"/>
    </row>
    <row r="39">
      <c r="A39" s="621" t="n">
        <v>37</v>
      </c>
      <c r="B39" s="309" t="n">
        <v>61.87066072408574</v>
      </c>
      <c r="C39" s="309" t="n">
        <v>61.87066072408574</v>
      </c>
      <c r="D39" s="309" t="inlineStr"/>
      <c r="E39" s="309" t="inlineStr"/>
      <c r="F39" s="309" t="inlineStr"/>
      <c r="G39" s="309" t="inlineStr"/>
      <c r="H39" s="309" t="inlineStr"/>
    </row>
    <row r="40">
      <c r="A40" s="621" t="n">
        <v>38</v>
      </c>
      <c r="B40" s="309" t="n">
        <v>213.4477479760824</v>
      </c>
      <c r="C40" s="309" t="n">
        <v>213.4477479760824</v>
      </c>
      <c r="D40" s="309" t="inlineStr"/>
      <c r="E40" s="309" t="inlineStr"/>
      <c r="F40" s="309" t="inlineStr"/>
      <c r="G40" s="309" t="inlineStr"/>
      <c r="H40" s="309" t="inlineStr"/>
    </row>
    <row r="41">
      <c r="A41" s="621" t="n">
        <v>39</v>
      </c>
      <c r="B41" s="309" t="n">
        <v>178.5414539956722</v>
      </c>
      <c r="C41" s="309" t="n">
        <v>178.5414539956722</v>
      </c>
      <c r="D41" s="309" t="inlineStr"/>
      <c r="E41" s="309" t="inlineStr"/>
      <c r="F41" s="309" t="inlineStr"/>
      <c r="G41" s="309" t="inlineStr"/>
      <c r="H41" s="309" t="inlineStr"/>
    </row>
    <row r="42">
      <c r="A42" s="621" t="n">
        <v>40</v>
      </c>
      <c r="B42" s="309" t="n">
        <v>186.1134692043731</v>
      </c>
      <c r="C42" s="309" t="n">
        <v>186.1134692043731</v>
      </c>
      <c r="D42" s="309" t="inlineStr"/>
      <c r="E42" s="309" t="inlineStr"/>
      <c r="F42" s="309" t="inlineStr"/>
      <c r="G42" s="309" t="inlineStr"/>
      <c r="H42" s="309" t="inlineStr"/>
    </row>
    <row r="43">
      <c r="A43" s="621" t="n">
        <v>41</v>
      </c>
      <c r="B43" s="309" t="n">
        <v>204.5437757375828</v>
      </c>
      <c r="C43" s="309" t="n">
        <v>204.5437757375828</v>
      </c>
      <c r="D43" s="309" t="inlineStr"/>
      <c r="E43" s="309" t="inlineStr"/>
      <c r="F43" s="309" t="inlineStr"/>
      <c r="G43" s="309" t="inlineStr"/>
      <c r="H43" s="309" t="inlineStr"/>
    </row>
    <row r="44">
      <c r="A44" s="621" t="n">
        <v>42</v>
      </c>
      <c r="B44" s="309" t="inlineStr"/>
      <c r="C44" s="309" t="inlineStr"/>
      <c r="D44" s="309" t="inlineStr"/>
      <c r="E44" s="309" t="inlineStr"/>
      <c r="F44" s="309" t="inlineStr"/>
      <c r="G44" s="309" t="inlineStr"/>
      <c r="H44" s="309" t="inlineStr"/>
    </row>
    <row r="45">
      <c r="A45" s="621" t="n">
        <v>43</v>
      </c>
      <c r="B45" s="309" t="inlineStr"/>
      <c r="C45" s="309" t="inlineStr"/>
      <c r="D45" s="309" t="inlineStr"/>
      <c r="E45" s="309" t="inlineStr"/>
      <c r="F45" s="309" t="inlineStr"/>
      <c r="G45" s="309" t="inlineStr"/>
      <c r="H45" s="309" t="inlineStr"/>
    </row>
    <row r="46">
      <c r="A46" s="621" t="n">
        <v>44</v>
      </c>
      <c r="B46" s="309" t="inlineStr"/>
      <c r="C46" s="309" t="inlineStr"/>
      <c r="D46" s="309" t="inlineStr"/>
      <c r="E46" s="309" t="inlineStr"/>
      <c r="F46" s="309" t="inlineStr"/>
      <c r="G46" s="309" t="inlineStr"/>
      <c r="H46" s="309" t="inlineStr"/>
    </row>
    <row r="47">
      <c r="A47" s="621" t="n">
        <v>45</v>
      </c>
      <c r="B47" s="309" t="inlineStr"/>
      <c r="C47" s="309" t="inlineStr"/>
      <c r="D47" s="309" t="inlineStr"/>
      <c r="E47" s="309" t="inlineStr"/>
      <c r="F47" s="309" t="inlineStr"/>
      <c r="G47" s="309" t="inlineStr"/>
      <c r="H47" s="309" t="inlineStr"/>
    </row>
    <row r="48">
      <c r="A48" s="621" t="n">
        <v>46</v>
      </c>
      <c r="B48" s="309" t="inlineStr"/>
      <c r="C48" s="309" t="n">
        <v>164.192000165017</v>
      </c>
      <c r="D48" s="309" t="inlineStr">
        <is>
          <t>{'Cu', 'aust_temp', 'ausf_czas', 'Mn', 'Mo', 'aust_czas', 'Ni', 'grubosc', 'ausf_temp'}</t>
        </is>
      </c>
      <c r="E48" s="309" t="n">
        <v>19</v>
      </c>
      <c r="F48" s="309" t="inlineStr">
        <is>
          <t>['HB', 'A5', 'Rm']</t>
        </is>
      </c>
      <c r="G48" s="309" t="inlineStr">
        <is>
          <t>[-0.9506754852582068, 0.711247368889844, -0.934738629831412]</t>
        </is>
      </c>
      <c r="H48" s="309" t="inlineStr">
        <is>
          <t>[57.0, 192.83241962414513]</t>
        </is>
      </c>
    </row>
    <row r="49">
      <c r="A49" s="621" t="n">
        <v>47</v>
      </c>
      <c r="B49" s="309" t="n">
        <v>133.8820887457063</v>
      </c>
      <c r="C49" s="309" t="n">
        <v>133.8820887457063</v>
      </c>
      <c r="D49" s="309" t="inlineStr"/>
      <c r="E49" s="309" t="inlineStr"/>
      <c r="F49" s="309" t="inlineStr"/>
      <c r="G49" s="309" t="inlineStr"/>
      <c r="H49" s="309" t="inlineStr"/>
    </row>
    <row r="50">
      <c r="A50" s="621" t="n">
        <v>48</v>
      </c>
      <c r="B50" s="309" t="n">
        <v>131.7954583658445</v>
      </c>
      <c r="C50" s="309" t="n">
        <v>131.7954583658445</v>
      </c>
      <c r="D50" s="309" t="inlineStr"/>
      <c r="E50" s="309" t="inlineStr"/>
      <c r="F50" s="309" t="inlineStr"/>
      <c r="G50" s="309" t="inlineStr"/>
      <c r="H50" s="309" t="inlineStr"/>
    </row>
    <row r="51">
      <c r="A51" s="621" t="n">
        <v>49</v>
      </c>
      <c r="B51" s="309" t="n">
        <v>132.3789797976002</v>
      </c>
      <c r="C51" s="309" t="n">
        <v>132.3789797976002</v>
      </c>
      <c r="D51" s="309" t="inlineStr"/>
      <c r="E51" s="309" t="inlineStr"/>
      <c r="F51" s="309" t="inlineStr"/>
      <c r="G51" s="309" t="inlineStr"/>
      <c r="H51" s="309" t="inlineStr"/>
    </row>
    <row r="52">
      <c r="A52" s="621" t="n">
        <v>50</v>
      </c>
      <c r="B52" s="309" t="n">
        <v>192.4276662781758</v>
      </c>
      <c r="C52" s="309" t="n">
        <v>192.4276662781758</v>
      </c>
      <c r="D52" s="309" t="inlineStr"/>
      <c r="E52" s="309" t="inlineStr"/>
      <c r="F52" s="309" t="inlineStr"/>
      <c r="G52" s="309" t="inlineStr"/>
      <c r="H52" s="309" t="inlineStr"/>
    </row>
    <row r="53">
      <c r="A53" s="621" t="n">
        <v>51</v>
      </c>
      <c r="B53" s="309" t="n">
        <v>178.1008966832276</v>
      </c>
      <c r="C53" s="309" t="n">
        <v>178.1008966832276</v>
      </c>
      <c r="D53" s="309" t="inlineStr"/>
      <c r="E53" s="309" t="inlineStr"/>
      <c r="F53" s="309" t="inlineStr"/>
      <c r="G53" s="309" t="inlineStr"/>
      <c r="H53" s="309" t="inlineStr"/>
    </row>
    <row r="54">
      <c r="A54" s="621" t="n">
        <v>52</v>
      </c>
      <c r="B54" s="309" t="n">
        <v>192.8324196241451</v>
      </c>
      <c r="C54" s="309" t="n">
        <v>192.8324196241451</v>
      </c>
      <c r="D54" s="309" t="inlineStr"/>
      <c r="E54" s="309" t="inlineStr"/>
      <c r="F54" s="309" t="inlineStr"/>
      <c r="G54" s="309" t="inlineStr"/>
      <c r="H54" s="309" t="inlineStr"/>
    </row>
    <row r="55">
      <c r="A55" s="621" t="n">
        <v>53</v>
      </c>
      <c r="B55" s="309" t="n">
        <v>185.1004256954447</v>
      </c>
      <c r="C55" s="309" t="n">
        <v>185.1004256954447</v>
      </c>
      <c r="D55" s="309" t="inlineStr"/>
      <c r="E55" s="309" t="inlineStr"/>
      <c r="F55" s="309" t="inlineStr"/>
      <c r="G55" s="309" t="inlineStr"/>
      <c r="H55" s="309" t="inlineStr"/>
    </row>
    <row r="56">
      <c r="A56" s="621" t="n">
        <v>54</v>
      </c>
      <c r="B56" s="309" t="inlineStr"/>
      <c r="C56" s="309" t="inlineStr"/>
      <c r="D56" s="309" t="inlineStr"/>
      <c r="E56" s="309" t="inlineStr"/>
      <c r="F56" s="309" t="inlineStr"/>
      <c r="G56" s="309" t="inlineStr"/>
      <c r="H56" s="309" t="inlineStr"/>
    </row>
    <row r="57">
      <c r="A57" s="621" t="n">
        <v>55</v>
      </c>
      <c r="B57" s="309" t="inlineStr"/>
      <c r="C57" s="309" t="inlineStr"/>
      <c r="D57" s="309" t="inlineStr"/>
      <c r="E57" s="309" t="inlineStr"/>
      <c r="F57" s="309" t="inlineStr"/>
      <c r="G57" s="309" t="inlineStr"/>
      <c r="H57" s="309" t="inlineStr"/>
    </row>
    <row r="58">
      <c r="A58" s="621" t="n">
        <v>56</v>
      </c>
      <c r="B58" s="309" t="inlineStr"/>
      <c r="C58" s="309" t="inlineStr"/>
      <c r="D58" s="309" t="inlineStr"/>
      <c r="E58" s="309" t="inlineStr"/>
      <c r="F58" s="309" t="inlineStr"/>
      <c r="G58" s="309" t="inlineStr"/>
      <c r="H58" s="309" t="inlineStr"/>
    </row>
    <row r="59">
      <c r="A59" s="621" t="n">
        <v>57</v>
      </c>
      <c r="B59" s="309" t="inlineStr"/>
      <c r="C59" s="309" t="inlineStr"/>
      <c r="D59" s="309" t="inlineStr"/>
      <c r="E59" s="309" t="inlineStr"/>
      <c r="F59" s="309" t="inlineStr"/>
      <c r="G59" s="309" t="inlineStr"/>
      <c r="H59" s="309" t="inlineStr"/>
    </row>
    <row r="60">
      <c r="A60" s="621" t="n">
        <v>58</v>
      </c>
      <c r="B60" s="309" t="n">
        <v>46.95234501037106</v>
      </c>
      <c r="C60" s="309" t="n">
        <v>46.95234501037106</v>
      </c>
      <c r="D60" s="309" t="inlineStr"/>
      <c r="E60" s="309" t="inlineStr"/>
      <c r="F60" s="309" t="inlineStr"/>
      <c r="G60" s="309" t="inlineStr"/>
      <c r="H60" s="309" t="inlineStr"/>
    </row>
    <row r="61">
      <c r="A61" s="621" t="n">
        <v>59</v>
      </c>
      <c r="B61" s="309" t="n">
        <v>53.14644850683783</v>
      </c>
      <c r="C61" s="309" t="n">
        <v>53.14644850683783</v>
      </c>
      <c r="D61" s="309" t="inlineStr"/>
      <c r="E61" s="309" t="inlineStr"/>
      <c r="F61" s="309" t="inlineStr"/>
      <c r="G61" s="309" t="inlineStr"/>
      <c r="H61" s="309" t="inlineStr"/>
    </row>
    <row r="62">
      <c r="A62" s="621" t="n">
        <v>60</v>
      </c>
      <c r="B62" s="309" t="n">
        <v>59.40742472167953</v>
      </c>
      <c r="C62" s="309" t="n">
        <v>59.40742472167953</v>
      </c>
      <c r="D62" s="309" t="inlineStr"/>
      <c r="E62" s="309" t="inlineStr"/>
      <c r="F62" s="309" t="inlineStr"/>
      <c r="G62" s="309" t="inlineStr"/>
      <c r="H62" s="309" t="inlineStr"/>
    </row>
    <row r="63">
      <c r="A63" s="621" t="n">
        <v>61</v>
      </c>
      <c r="B63" s="309" t="n">
        <v>56.3338474813936</v>
      </c>
      <c r="C63" s="309" t="n">
        <v>56.3338474813936</v>
      </c>
      <c r="D63" s="309" t="inlineStr"/>
      <c r="E63" s="309" t="inlineStr"/>
      <c r="F63" s="309" t="inlineStr"/>
      <c r="G63" s="309" t="inlineStr"/>
      <c r="H63" s="309" t="inlineStr"/>
    </row>
    <row r="64">
      <c r="A64" s="621" t="n">
        <v>62</v>
      </c>
      <c r="B64" s="309" t="n">
        <v>204.1735975129145</v>
      </c>
      <c r="C64" s="309" t="n">
        <v>204.1735975129145</v>
      </c>
      <c r="D64" s="309" t="inlineStr"/>
      <c r="E64" s="309" t="inlineStr"/>
      <c r="F64" s="309" t="inlineStr"/>
      <c r="G64" s="309" t="inlineStr"/>
      <c r="H64" s="309" t="inlineStr"/>
    </row>
    <row r="65">
      <c r="A65" s="621" t="n">
        <v>63</v>
      </c>
      <c r="B65" s="309" t="n">
        <v>127.1664208556866</v>
      </c>
      <c r="C65" s="309" t="n">
        <v>127.1664208556866</v>
      </c>
      <c r="D65" s="309" t="inlineStr"/>
      <c r="E65" s="309" t="inlineStr"/>
      <c r="F65" s="309" t="inlineStr"/>
      <c r="G65" s="309" t="inlineStr"/>
      <c r="H65" s="309" t="inlineStr"/>
    </row>
    <row r="66">
      <c r="A66" s="621" t="n">
        <v>64</v>
      </c>
      <c r="B66" s="309" t="n">
        <v>126.0452166079533</v>
      </c>
      <c r="C66" s="309" t="n">
        <v>126.0452166079533</v>
      </c>
      <c r="D66" s="309" t="inlineStr"/>
      <c r="E66" s="309" t="inlineStr"/>
      <c r="F66" s="309" t="inlineStr"/>
      <c r="G66" s="309" t="inlineStr"/>
      <c r="H66" s="309" t="inlineStr"/>
    </row>
    <row r="67">
      <c r="A67" s="621" t="n">
        <v>65</v>
      </c>
      <c r="B67" s="309" t="n">
        <v>113.7314889682783</v>
      </c>
      <c r="C67" s="309" t="n">
        <v>113.7314889682783</v>
      </c>
      <c r="D67" s="309" t="inlineStr"/>
      <c r="E67" s="309" t="inlineStr"/>
      <c r="F67" s="309" t="inlineStr"/>
      <c r="G67" s="309" t="inlineStr"/>
      <c r="H67" s="309" t="inlineStr"/>
    </row>
    <row r="68">
      <c r="A68" s="621" t="n">
        <v>66</v>
      </c>
      <c r="B68" s="309" t="n">
        <v>24</v>
      </c>
      <c r="C68" s="309" t="n">
        <v>24</v>
      </c>
      <c r="D68" s="309" t="inlineStr"/>
      <c r="E68" s="309" t="inlineStr"/>
      <c r="F68" s="309" t="inlineStr"/>
      <c r="G68" s="309" t="inlineStr"/>
      <c r="H68" s="309" t="inlineStr"/>
    </row>
    <row r="69">
      <c r="A69" s="621" t="n">
        <v>67</v>
      </c>
      <c r="B69" s="309" t="n">
        <v>62</v>
      </c>
      <c r="C69" s="309" t="n">
        <v>62</v>
      </c>
      <c r="D69" s="309" t="inlineStr"/>
      <c r="E69" s="309" t="inlineStr"/>
      <c r="F69" s="309" t="inlineStr"/>
      <c r="G69" s="309" t="inlineStr"/>
      <c r="H69" s="309" t="inlineStr"/>
    </row>
    <row r="70">
      <c r="A70" s="621" t="n">
        <v>68</v>
      </c>
      <c r="B70" s="309" t="n">
        <v>72</v>
      </c>
      <c r="C70" s="309" t="n">
        <v>72</v>
      </c>
      <c r="D70" s="309" t="inlineStr"/>
      <c r="E70" s="309" t="inlineStr"/>
      <c r="F70" s="309" t="inlineStr"/>
      <c r="G70" s="309" t="inlineStr"/>
      <c r="H70" s="309" t="inlineStr"/>
    </row>
    <row r="71">
      <c r="A71" s="621" t="n">
        <v>69</v>
      </c>
      <c r="B71" s="309" t="n">
        <v>95</v>
      </c>
      <c r="C71" s="309" t="n">
        <v>95</v>
      </c>
      <c r="D71" s="309" t="inlineStr"/>
      <c r="E71" s="309" t="inlineStr"/>
      <c r="F71" s="309" t="inlineStr"/>
      <c r="G71" s="309" t="inlineStr"/>
      <c r="H71" s="309" t="inlineStr"/>
    </row>
    <row r="72">
      <c r="A72" s="621" t="n">
        <v>70</v>
      </c>
      <c r="B72" s="309" t="n">
        <v>111</v>
      </c>
      <c r="C72" s="309" t="n">
        <v>111</v>
      </c>
      <c r="D72" s="309" t="inlineStr"/>
      <c r="E72" s="309" t="inlineStr"/>
      <c r="F72" s="309" t="inlineStr"/>
      <c r="G72" s="309" t="inlineStr"/>
      <c r="H72" s="309" t="inlineStr"/>
    </row>
    <row r="73">
      <c r="A73" s="621" t="n">
        <v>71</v>
      </c>
      <c r="B73" s="309" t="n">
        <v>84</v>
      </c>
      <c r="C73" s="309" t="n">
        <v>84</v>
      </c>
      <c r="D73" s="309" t="inlineStr"/>
      <c r="E73" s="309" t="inlineStr"/>
      <c r="F73" s="309" t="inlineStr"/>
      <c r="G73" s="309" t="inlineStr"/>
      <c r="H73" s="309" t="inlineStr"/>
    </row>
    <row r="74">
      <c r="A74" s="621" t="n">
        <v>72</v>
      </c>
      <c r="B74" s="309" t="n">
        <v>93</v>
      </c>
      <c r="C74" s="309" t="n">
        <v>93</v>
      </c>
      <c r="D74" s="309" t="inlineStr"/>
      <c r="E74" s="309" t="inlineStr"/>
      <c r="F74" s="309" t="inlineStr"/>
      <c r="G74" s="309" t="inlineStr"/>
      <c r="H74" s="309" t="inlineStr"/>
    </row>
    <row r="75">
      <c r="A75" s="621" t="n">
        <v>73</v>
      </c>
      <c r="B75" s="309" t="n">
        <v>12.5</v>
      </c>
      <c r="C75" s="309" t="n">
        <v>12.5</v>
      </c>
      <c r="D75" s="309" t="inlineStr"/>
      <c r="E75" s="309" t="inlineStr"/>
      <c r="F75" s="309" t="inlineStr"/>
      <c r="G75" s="309" t="inlineStr"/>
      <c r="H75" s="309" t="inlineStr"/>
    </row>
    <row r="76">
      <c r="A76" s="621" t="n">
        <v>74</v>
      </c>
      <c r="B76" s="309" t="n">
        <v>16.2</v>
      </c>
      <c r="C76" s="309" t="n">
        <v>16.2</v>
      </c>
      <c r="D76" s="309" t="inlineStr"/>
      <c r="E76" s="309" t="inlineStr"/>
      <c r="F76" s="309" t="inlineStr"/>
      <c r="G76" s="309" t="inlineStr"/>
      <c r="H76" s="309" t="inlineStr"/>
    </row>
    <row r="77">
      <c r="A77" s="621" t="n">
        <v>75</v>
      </c>
      <c r="B77" s="309" t="n">
        <v>16.2</v>
      </c>
      <c r="C77" s="309" t="n">
        <v>16.2</v>
      </c>
      <c r="D77" s="309" t="inlineStr"/>
      <c r="E77" s="309" t="inlineStr"/>
      <c r="F77" s="309" t="inlineStr"/>
      <c r="G77" s="309" t="inlineStr"/>
      <c r="H77" s="309" t="inlineStr"/>
    </row>
    <row r="78">
      <c r="A78" s="621" t="n">
        <v>76</v>
      </c>
      <c r="B78" s="309" t="n">
        <v>16.2</v>
      </c>
      <c r="C78" s="309" t="n">
        <v>16.2</v>
      </c>
      <c r="D78" s="309" t="inlineStr"/>
      <c r="E78" s="309" t="inlineStr"/>
      <c r="F78" s="309" t="inlineStr"/>
      <c r="G78" s="309" t="inlineStr"/>
      <c r="H78" s="309" t="inlineStr"/>
    </row>
    <row r="79">
      <c r="A79" s="621" t="n">
        <v>77</v>
      </c>
      <c r="B79" s="309" t="n">
        <v>17</v>
      </c>
      <c r="C79" s="309" t="n">
        <v>17</v>
      </c>
      <c r="D79" s="309" t="inlineStr"/>
      <c r="E79" s="309" t="inlineStr"/>
      <c r="F79" s="309" t="inlineStr"/>
      <c r="G79" s="309" t="inlineStr"/>
      <c r="H79" s="309" t="inlineStr"/>
    </row>
    <row r="80">
      <c r="A80" s="621" t="n">
        <v>78</v>
      </c>
      <c r="B80" s="309" t="n">
        <v>91.56468989931179</v>
      </c>
      <c r="C80" s="309" t="n">
        <v>91.56468989931179</v>
      </c>
      <c r="D80" s="309" t="inlineStr"/>
      <c r="E80" s="309" t="inlineStr"/>
      <c r="F80" s="309" t="inlineStr"/>
      <c r="G80" s="309" t="inlineStr"/>
      <c r="H80" s="309" t="inlineStr"/>
    </row>
    <row r="81">
      <c r="A81" s="621" t="n">
        <v>79</v>
      </c>
      <c r="B81" s="309" t="n">
        <v>85.05795493574175</v>
      </c>
      <c r="C81" s="309" t="n">
        <v>85.05795493574175</v>
      </c>
      <c r="D81" s="309" t="inlineStr"/>
      <c r="E81" s="309" t="inlineStr"/>
      <c r="F81" s="309" t="inlineStr"/>
      <c r="G81" s="309" t="inlineStr"/>
      <c r="H81" s="309" t="inlineStr"/>
    </row>
    <row r="82">
      <c r="A82" s="621" t="n">
        <v>80</v>
      </c>
      <c r="B82" s="309" t="n">
        <v>81.746956234668</v>
      </c>
      <c r="C82" s="309" t="n">
        <v>81.746956234668</v>
      </c>
      <c r="D82" s="309" t="inlineStr"/>
      <c r="E82" s="309" t="inlineStr"/>
      <c r="F82" s="309" t="inlineStr"/>
      <c r="G82" s="309" t="inlineStr"/>
      <c r="H82" s="309" t="inlineStr"/>
    </row>
    <row r="83">
      <c r="A83" s="621" t="n">
        <v>81</v>
      </c>
      <c r="B83" s="309" t="n">
        <v>92.8</v>
      </c>
      <c r="C83" s="309" t="n">
        <v>92.8</v>
      </c>
      <c r="D83" s="309" t="inlineStr"/>
      <c r="E83" s="309" t="inlineStr"/>
      <c r="F83" s="309" t="inlineStr"/>
      <c r="G83" s="309" t="inlineStr"/>
      <c r="H83" s="309" t="inlineStr"/>
    </row>
    <row r="84">
      <c r="A84" s="621" t="n">
        <v>82</v>
      </c>
      <c r="B84" s="309" t="n">
        <v>103.8</v>
      </c>
      <c r="C84" s="309" t="n">
        <v>103.8</v>
      </c>
      <c r="D84" s="309" t="inlineStr"/>
      <c r="E84" s="309" t="inlineStr"/>
      <c r="F84" s="309" t="inlineStr"/>
      <c r="G84" s="309" t="inlineStr"/>
      <c r="H84" s="309" t="inlineStr"/>
    </row>
    <row r="85">
      <c r="A85" s="621" t="n">
        <v>83</v>
      </c>
      <c r="B85" s="309" t="n">
        <v>97.8</v>
      </c>
      <c r="C85" s="309" t="n">
        <v>97.8</v>
      </c>
      <c r="D85" s="309" t="inlineStr"/>
      <c r="E85" s="309" t="inlineStr"/>
      <c r="F85" s="309" t="inlineStr"/>
      <c r="G85" s="309" t="inlineStr"/>
      <c r="H85" s="309" t="inlineStr"/>
    </row>
    <row r="86">
      <c r="A86" s="621" t="n">
        <v>84</v>
      </c>
      <c r="B86" s="309" t="n">
        <v>60</v>
      </c>
      <c r="C86" s="309" t="n">
        <v>60</v>
      </c>
      <c r="D86" s="309" t="inlineStr"/>
      <c r="E86" s="309" t="inlineStr"/>
      <c r="F86" s="309" t="inlineStr"/>
      <c r="G86" s="309" t="inlineStr"/>
      <c r="H86" s="309" t="inlineStr"/>
    </row>
    <row r="87">
      <c r="A87" s="621" t="n">
        <v>85</v>
      </c>
      <c r="B87" s="309" t="n">
        <v>61</v>
      </c>
      <c r="C87" s="309" t="n">
        <v>61</v>
      </c>
      <c r="D87" s="309" t="inlineStr"/>
      <c r="E87" s="309" t="inlineStr"/>
      <c r="F87" s="309" t="inlineStr"/>
      <c r="G87" s="309" t="inlineStr"/>
      <c r="H87" s="309" t="inlineStr"/>
    </row>
    <row r="88">
      <c r="A88" s="621" t="n">
        <v>86</v>
      </c>
      <c r="B88" s="309" t="n">
        <v>65</v>
      </c>
      <c r="C88" s="309" t="n">
        <v>65</v>
      </c>
      <c r="D88" s="309" t="inlineStr"/>
      <c r="E88" s="309" t="inlineStr"/>
      <c r="F88" s="309" t="inlineStr"/>
      <c r="G88" s="309" t="inlineStr"/>
      <c r="H88" s="309" t="inlineStr"/>
    </row>
    <row r="89">
      <c r="A89" s="621" t="n">
        <v>87</v>
      </c>
      <c r="B89" s="309" t="n">
        <v>61</v>
      </c>
      <c r="C89" s="309" t="n">
        <v>61</v>
      </c>
      <c r="D89" s="309" t="inlineStr"/>
      <c r="E89" s="309" t="inlineStr"/>
      <c r="F89" s="309" t="inlineStr"/>
      <c r="G89" s="309" t="inlineStr"/>
      <c r="H89" s="309" t="inlineStr"/>
    </row>
    <row r="90">
      <c r="A90" s="621" t="n">
        <v>88</v>
      </c>
      <c r="B90" s="309" t="n">
        <v>71.33</v>
      </c>
      <c r="C90" s="309" t="n">
        <v>71.33</v>
      </c>
      <c r="D90" s="309" t="inlineStr"/>
      <c r="E90" s="309" t="inlineStr"/>
      <c r="F90" s="309" t="inlineStr"/>
      <c r="G90" s="309" t="inlineStr"/>
      <c r="H90" s="309" t="inlineStr"/>
    </row>
    <row r="91">
      <c r="A91" s="621" t="n">
        <v>89</v>
      </c>
      <c r="B91" s="309" t="n">
        <v>80.33</v>
      </c>
      <c r="C91" s="309" t="n">
        <v>80.33</v>
      </c>
      <c r="D91" s="309" t="inlineStr"/>
      <c r="E91" s="309" t="inlineStr"/>
      <c r="F91" s="309" t="inlineStr"/>
      <c r="G91" s="309" t="inlineStr"/>
      <c r="H91" s="309" t="inlineStr"/>
    </row>
    <row r="92">
      <c r="A92" s="621" t="n">
        <v>90</v>
      </c>
      <c r="B92" s="309" t="n">
        <v>84.3</v>
      </c>
      <c r="C92" s="309" t="n">
        <v>84.3</v>
      </c>
      <c r="D92" s="309" t="inlineStr"/>
      <c r="E92" s="309" t="inlineStr"/>
      <c r="F92" s="309" t="inlineStr"/>
      <c r="G92" s="309" t="inlineStr"/>
      <c r="H92" s="309" t="inlineStr"/>
    </row>
    <row r="93">
      <c r="A93" s="621" t="n">
        <v>91</v>
      </c>
      <c r="B93" s="309" t="n">
        <v>82.33</v>
      </c>
      <c r="C93" s="309" t="n">
        <v>82.33</v>
      </c>
      <c r="D93" s="309" t="inlineStr"/>
      <c r="E93" s="309" t="inlineStr"/>
      <c r="F93" s="309" t="inlineStr"/>
      <c r="G93" s="309" t="inlineStr"/>
      <c r="H93" s="309" t="inlineStr"/>
    </row>
    <row r="94">
      <c r="A94" s="621" t="n">
        <v>92</v>
      </c>
      <c r="B94" s="309" t="n">
        <v>79</v>
      </c>
      <c r="C94" s="309" t="n">
        <v>79</v>
      </c>
      <c r="D94" s="309" t="inlineStr"/>
      <c r="E94" s="309" t="inlineStr"/>
      <c r="F94" s="309" t="inlineStr"/>
      <c r="G94" s="309" t="inlineStr"/>
      <c r="H94" s="309" t="inlineStr"/>
    </row>
    <row r="95">
      <c r="A95" s="621" t="n">
        <v>93</v>
      </c>
      <c r="B95" s="309" t="n">
        <v>80</v>
      </c>
      <c r="C95" s="309" t="n">
        <v>80</v>
      </c>
      <c r="D95" s="309" t="inlineStr"/>
      <c r="E95" s="309" t="inlineStr"/>
      <c r="F95" s="309" t="inlineStr"/>
      <c r="G95" s="309" t="inlineStr"/>
      <c r="H95" s="309" t="inlineStr"/>
    </row>
    <row r="96">
      <c r="A96" s="621" t="n">
        <v>94</v>
      </c>
      <c r="B96" s="309" t="n">
        <v>85</v>
      </c>
      <c r="C96" s="309" t="n">
        <v>85</v>
      </c>
      <c r="D96" s="309" t="inlineStr"/>
      <c r="E96" s="309" t="inlineStr"/>
      <c r="F96" s="309" t="inlineStr"/>
      <c r="G96" s="309" t="inlineStr"/>
      <c r="H96" s="309" t="inlineStr"/>
    </row>
    <row r="97">
      <c r="A97" s="621" t="n">
        <v>95</v>
      </c>
      <c r="B97" s="309" t="n">
        <v>82</v>
      </c>
      <c r="C97" s="309" t="n">
        <v>82</v>
      </c>
      <c r="D97" s="309" t="inlineStr"/>
      <c r="E97" s="309" t="inlineStr"/>
      <c r="F97" s="309" t="inlineStr"/>
      <c r="G97" s="309" t="inlineStr"/>
      <c r="H97" s="309" t="inlineStr"/>
    </row>
    <row r="98">
      <c r="A98" s="621" t="n">
        <v>96</v>
      </c>
      <c r="B98" s="309" t="n">
        <v>67</v>
      </c>
      <c r="C98" s="309" t="n">
        <v>67</v>
      </c>
      <c r="D98" s="309" t="inlineStr"/>
      <c r="E98" s="309" t="inlineStr"/>
      <c r="F98" s="309" t="inlineStr"/>
      <c r="G98" s="309" t="inlineStr"/>
      <c r="H98" s="309" t="inlineStr"/>
    </row>
    <row r="99">
      <c r="A99" s="621" t="n">
        <v>97</v>
      </c>
      <c r="B99" s="309" t="n">
        <v>84</v>
      </c>
      <c r="C99" s="309" t="n">
        <v>84</v>
      </c>
      <c r="D99" s="309" t="inlineStr"/>
      <c r="E99" s="309" t="inlineStr"/>
      <c r="F99" s="309" t="inlineStr"/>
      <c r="G99" s="309" t="inlineStr"/>
      <c r="H99" s="309" t="inlineStr"/>
    </row>
    <row r="100">
      <c r="A100" s="621" t="n">
        <v>98</v>
      </c>
      <c r="B100" s="309" t="n">
        <v>71.67</v>
      </c>
      <c r="C100" s="309" t="n">
        <v>71.67</v>
      </c>
      <c r="D100" s="309" t="inlineStr"/>
      <c r="E100" s="309" t="inlineStr"/>
      <c r="F100" s="309" t="inlineStr"/>
      <c r="G100" s="309" t="inlineStr"/>
      <c r="H100" s="309" t="inlineStr"/>
    </row>
    <row r="101">
      <c r="A101" s="621" t="n">
        <v>99</v>
      </c>
      <c r="B101" s="309" t="n">
        <v>71.66</v>
      </c>
      <c r="C101" s="309" t="n">
        <v>71.66</v>
      </c>
      <c r="D101" s="309" t="inlineStr"/>
      <c r="E101" s="309" t="inlineStr"/>
      <c r="F101" s="309" t="inlineStr"/>
      <c r="G101" s="309" t="inlineStr"/>
      <c r="H101" s="309" t="inlineStr"/>
    </row>
    <row r="102">
      <c r="A102" s="621" t="n">
        <v>100</v>
      </c>
      <c r="B102" s="309" t="n">
        <v>77.59999999999999</v>
      </c>
      <c r="C102" s="309" t="n">
        <v>77.59999999999999</v>
      </c>
      <c r="D102" s="309" t="inlineStr"/>
      <c r="E102" s="309" t="inlineStr"/>
      <c r="F102" s="309" t="inlineStr"/>
      <c r="G102" s="309" t="inlineStr"/>
      <c r="H102" s="309" t="inlineStr"/>
    </row>
    <row r="103">
      <c r="A103" s="621" t="n">
        <v>101</v>
      </c>
      <c r="B103" s="309" t="n">
        <v>78</v>
      </c>
      <c r="C103" s="309" t="n">
        <v>78</v>
      </c>
      <c r="D103" s="309" t="inlineStr"/>
      <c r="E103" s="309" t="inlineStr"/>
      <c r="F103" s="309" t="inlineStr"/>
      <c r="G103" s="309" t="inlineStr"/>
      <c r="H103" s="309" t="inlineStr"/>
    </row>
    <row r="104">
      <c r="A104" s="621" t="n">
        <v>102</v>
      </c>
      <c r="B104" s="309" t="n">
        <v>80</v>
      </c>
      <c r="C104" s="309" t="n">
        <v>80</v>
      </c>
      <c r="D104" s="309" t="inlineStr"/>
      <c r="E104" s="309" t="inlineStr"/>
      <c r="F104" s="309" t="inlineStr"/>
      <c r="G104" s="309" t="inlineStr"/>
      <c r="H104" s="309" t="inlineStr"/>
    </row>
    <row r="105">
      <c r="A105" s="621" t="n">
        <v>103</v>
      </c>
      <c r="B105" s="309" t="n">
        <v>74.33</v>
      </c>
      <c r="C105" s="309" t="n">
        <v>74.33</v>
      </c>
      <c r="D105" s="309" t="inlineStr"/>
      <c r="E105" s="309" t="inlineStr"/>
      <c r="F105" s="309" t="inlineStr"/>
      <c r="G105" s="309" t="inlineStr"/>
      <c r="H105" s="309" t="inlineStr"/>
    </row>
    <row r="106">
      <c r="A106" s="621" t="n">
        <v>104</v>
      </c>
      <c r="B106" s="309" t="n">
        <v>62.66</v>
      </c>
      <c r="C106" s="309" t="n">
        <v>62.66</v>
      </c>
      <c r="D106" s="309" t="inlineStr"/>
      <c r="E106" s="309" t="inlineStr"/>
      <c r="F106" s="309" t="inlineStr"/>
      <c r="G106" s="309" t="inlineStr"/>
      <c r="H106" s="309" t="inlineStr"/>
    </row>
    <row r="107">
      <c r="A107" s="621" t="n">
        <v>105</v>
      </c>
      <c r="B107" s="309" t="n">
        <v>74.33</v>
      </c>
      <c r="C107" s="309" t="n">
        <v>74.33</v>
      </c>
      <c r="D107" s="309" t="inlineStr"/>
      <c r="E107" s="309" t="inlineStr"/>
      <c r="F107" s="309" t="inlineStr"/>
      <c r="G107" s="309" t="inlineStr"/>
      <c r="H107" s="309" t="inlineStr"/>
    </row>
    <row r="108">
      <c r="A108" s="621" t="n">
        <v>106</v>
      </c>
      <c r="B108" s="309" t="n">
        <v>70</v>
      </c>
      <c r="C108" s="309" t="n">
        <v>70</v>
      </c>
      <c r="D108" s="309" t="inlineStr"/>
      <c r="E108" s="309" t="inlineStr"/>
      <c r="F108" s="309" t="inlineStr"/>
      <c r="G108" s="309" t="inlineStr"/>
      <c r="H108" s="309" t="inlineStr"/>
    </row>
    <row r="109">
      <c r="A109" s="621" t="n">
        <v>107</v>
      </c>
      <c r="B109" s="309" t="n">
        <v>67.33</v>
      </c>
      <c r="C109" s="309" t="n">
        <v>67.33</v>
      </c>
      <c r="D109" s="309" t="inlineStr"/>
      <c r="E109" s="309" t="inlineStr"/>
      <c r="F109" s="309" t="inlineStr"/>
      <c r="G109" s="309" t="inlineStr"/>
      <c r="H109" s="309" t="inlineStr"/>
    </row>
    <row r="110">
      <c r="A110" s="621" t="n">
        <v>108</v>
      </c>
      <c r="B110" s="309" t="n">
        <v>125</v>
      </c>
      <c r="C110" s="309" t="n">
        <v>125</v>
      </c>
      <c r="D110" s="309" t="inlineStr"/>
      <c r="E110" s="309" t="inlineStr"/>
      <c r="F110" s="309" t="inlineStr"/>
      <c r="G110" s="309" t="inlineStr"/>
      <c r="H110" s="309" t="inlineStr"/>
    </row>
    <row r="111">
      <c r="A111" s="621" t="n">
        <v>109</v>
      </c>
      <c r="B111" s="309" t="n">
        <v>115</v>
      </c>
      <c r="C111" s="309" t="n">
        <v>115</v>
      </c>
      <c r="D111" s="309" t="inlineStr"/>
      <c r="E111" s="309" t="inlineStr"/>
      <c r="F111" s="309" t="inlineStr"/>
      <c r="G111" s="309" t="inlineStr"/>
      <c r="H111" s="309" t="inlineStr"/>
    </row>
    <row r="112">
      <c r="A112" s="621" t="n">
        <v>110</v>
      </c>
      <c r="B112" s="309" t="n">
        <v>98</v>
      </c>
      <c r="C112" s="309" t="n">
        <v>98</v>
      </c>
      <c r="D112" s="309" t="inlineStr"/>
      <c r="E112" s="309" t="inlineStr"/>
      <c r="F112" s="309" t="inlineStr"/>
      <c r="G112" s="309" t="inlineStr"/>
      <c r="H112" s="309" t="inlineStr"/>
    </row>
    <row r="113">
      <c r="A113" s="621" t="n">
        <v>111</v>
      </c>
      <c r="B113" s="309" t="n">
        <v>125.9910444598251</v>
      </c>
      <c r="C113" s="309" t="n">
        <v>125.9910444598251</v>
      </c>
      <c r="D113" s="309" t="inlineStr"/>
      <c r="E113" s="309" t="inlineStr"/>
      <c r="F113" s="309" t="inlineStr"/>
      <c r="G113" s="309" t="inlineStr"/>
      <c r="H113" s="309" t="inlineStr"/>
    </row>
    <row r="114">
      <c r="A114" s="621" t="n">
        <v>112</v>
      </c>
      <c r="B114" s="309" t="n">
        <v>122.3059467486008</v>
      </c>
      <c r="C114" s="309" t="n">
        <v>122.3059467486008</v>
      </c>
      <c r="D114" s="309" t="inlineStr"/>
      <c r="E114" s="309" t="inlineStr"/>
      <c r="F114" s="309" t="inlineStr"/>
      <c r="G114" s="309" t="inlineStr"/>
      <c r="H114" s="309" t="inlineStr"/>
    </row>
    <row r="115">
      <c r="A115" s="621" t="n">
        <v>113</v>
      </c>
      <c r="B115" s="309" t="n">
        <v>87.91961040722956</v>
      </c>
      <c r="C115" s="309" t="n">
        <v>87.91961040722956</v>
      </c>
      <c r="D115" s="309" t="inlineStr"/>
      <c r="E115" s="309" t="inlineStr"/>
      <c r="F115" s="309" t="inlineStr"/>
      <c r="G115" s="309" t="inlineStr"/>
      <c r="H115" s="309" t="inlineStr"/>
    </row>
    <row r="116">
      <c r="A116" s="621" t="n">
        <v>114</v>
      </c>
      <c r="B116" s="309" t="n">
        <v>65.20899931876698</v>
      </c>
      <c r="C116" s="309" t="n">
        <v>65.20899931876698</v>
      </c>
      <c r="D116" s="309" t="inlineStr"/>
      <c r="E116" s="309" t="inlineStr"/>
      <c r="F116" s="309" t="inlineStr"/>
      <c r="G116" s="309" t="inlineStr"/>
      <c r="H116" s="309" t="inlineStr"/>
    </row>
    <row r="117">
      <c r="A117" s="621" t="n">
        <v>115</v>
      </c>
      <c r="B117" s="309" t="n">
        <v>122.0578997211874</v>
      </c>
      <c r="C117" s="309" t="n">
        <v>122.0578997211874</v>
      </c>
      <c r="D117" s="309" t="inlineStr"/>
      <c r="E117" s="309" t="inlineStr"/>
      <c r="F117" s="309" t="inlineStr"/>
      <c r="G117" s="309" t="inlineStr"/>
      <c r="H117" s="309" t="inlineStr"/>
    </row>
    <row r="118">
      <c r="A118" s="621" t="n">
        <v>116</v>
      </c>
      <c r="B118" s="309" t="n">
        <v>101.9</v>
      </c>
      <c r="C118" s="309" t="n">
        <v>101.9</v>
      </c>
      <c r="D118" s="309" t="inlineStr"/>
      <c r="E118" s="309" t="inlineStr"/>
      <c r="F118" s="309" t="inlineStr"/>
      <c r="G118" s="309" t="inlineStr"/>
      <c r="H118" s="309" t="inlineStr"/>
    </row>
    <row r="119">
      <c r="A119" s="621" t="n">
        <v>117</v>
      </c>
      <c r="B119" s="309" t="n">
        <v>116.5</v>
      </c>
      <c r="C119" s="309" t="n">
        <v>116.5</v>
      </c>
      <c r="D119" s="309" t="inlineStr"/>
      <c r="E119" s="309" t="inlineStr"/>
      <c r="F119" s="309" t="inlineStr"/>
      <c r="G119" s="309" t="inlineStr"/>
      <c r="H119" s="309" t="inlineStr"/>
    </row>
    <row r="120">
      <c r="A120" s="621" t="n">
        <v>118</v>
      </c>
      <c r="B120" s="309" t="n">
        <v>128.9</v>
      </c>
      <c r="C120" s="309" t="n">
        <v>128.9</v>
      </c>
      <c r="D120" s="309" t="inlineStr"/>
      <c r="E120" s="309" t="inlineStr"/>
      <c r="F120" s="309" t="inlineStr"/>
      <c r="G120" s="309" t="inlineStr"/>
      <c r="H120" s="309" t="inlineStr"/>
    </row>
    <row r="121">
      <c r="A121" s="621" t="n">
        <v>119</v>
      </c>
      <c r="B121" s="309" t="n">
        <v>136.2</v>
      </c>
      <c r="C121" s="309" t="n">
        <v>136.2</v>
      </c>
      <c r="D121" s="309" t="inlineStr"/>
      <c r="E121" s="309" t="inlineStr"/>
      <c r="F121" s="309" t="inlineStr"/>
      <c r="G121" s="309" t="inlineStr"/>
      <c r="H121" s="309" t="inlineStr"/>
    </row>
    <row r="122">
      <c r="A122" s="621" t="n">
        <v>120</v>
      </c>
      <c r="B122" s="309" t="n">
        <v>39.64004756282119</v>
      </c>
      <c r="C122" s="309" t="n">
        <v>39.64004756282119</v>
      </c>
      <c r="D122" s="309" t="inlineStr"/>
      <c r="E122" s="309" t="inlineStr"/>
      <c r="F122" s="309" t="inlineStr"/>
      <c r="G122" s="309" t="inlineStr"/>
      <c r="H122" s="309" t="inlineStr"/>
    </row>
    <row r="123">
      <c r="A123" s="621" t="n">
        <v>121</v>
      </c>
      <c r="B123" s="309" t="n">
        <v>100.5563285907497</v>
      </c>
      <c r="C123" s="309" t="n">
        <v>100.5563285907497</v>
      </c>
      <c r="D123" s="309" t="inlineStr"/>
      <c r="E123" s="309" t="inlineStr"/>
      <c r="F123" s="309" t="inlineStr"/>
      <c r="G123" s="309" t="inlineStr"/>
      <c r="H123" s="309" t="inlineStr"/>
    </row>
    <row r="124">
      <c r="A124" s="621" t="n">
        <v>122</v>
      </c>
      <c r="B124" s="309" t="n">
        <v>100</v>
      </c>
      <c r="C124" s="309" t="n">
        <v>100</v>
      </c>
      <c r="D124" s="309" t="inlineStr"/>
      <c r="E124" s="309" t="inlineStr"/>
      <c r="F124" s="309" t="inlineStr"/>
      <c r="G124" s="309" t="inlineStr"/>
      <c r="H124" s="309" t="inlineStr"/>
    </row>
    <row r="125">
      <c r="A125" s="621" t="n">
        <v>123</v>
      </c>
      <c r="B125" s="309" t="n">
        <v>118</v>
      </c>
      <c r="C125" s="309" t="n">
        <v>118</v>
      </c>
      <c r="D125" s="309" t="inlineStr"/>
      <c r="E125" s="309" t="inlineStr"/>
      <c r="F125" s="309" t="inlineStr"/>
      <c r="G125" s="309" t="inlineStr"/>
      <c r="H125" s="309" t="inlineStr"/>
    </row>
    <row r="126">
      <c r="A126" s="621" t="n">
        <v>124</v>
      </c>
      <c r="B126" s="309" t="n">
        <v>123</v>
      </c>
      <c r="C126" s="309" t="n">
        <v>123</v>
      </c>
      <c r="D126" s="309" t="inlineStr"/>
      <c r="E126" s="309" t="inlineStr"/>
      <c r="F126" s="309" t="inlineStr"/>
      <c r="G126" s="309" t="inlineStr"/>
      <c r="H126" s="309" t="inlineStr"/>
    </row>
    <row r="127">
      <c r="A127" s="621" t="n">
        <v>125</v>
      </c>
      <c r="B127" s="309" t="n">
        <v>132</v>
      </c>
      <c r="C127" s="309" t="n">
        <v>132</v>
      </c>
      <c r="D127" s="309" t="inlineStr"/>
      <c r="E127" s="309" t="inlineStr"/>
      <c r="F127" s="309" t="inlineStr"/>
      <c r="G127" s="309" t="inlineStr"/>
      <c r="H127" s="309" t="inlineStr"/>
    </row>
    <row r="128">
      <c r="A128" s="621" t="n">
        <v>126</v>
      </c>
      <c r="B128" s="309" t="n">
        <v>52.6</v>
      </c>
      <c r="C128" s="309" t="n">
        <v>52.6</v>
      </c>
      <c r="D128" s="309" t="inlineStr"/>
      <c r="E128" s="309" t="inlineStr"/>
      <c r="F128" s="309" t="inlineStr"/>
      <c r="G128" s="309" t="inlineStr"/>
      <c r="H128" s="309" t="inlineStr"/>
    </row>
    <row r="129">
      <c r="A129" s="621" t="n">
        <v>127</v>
      </c>
      <c r="B129" s="309" t="n">
        <v>59.7</v>
      </c>
      <c r="C129" s="309" t="n">
        <v>59.7</v>
      </c>
      <c r="D129" s="309" t="inlineStr"/>
      <c r="E129" s="309" t="inlineStr"/>
      <c r="F129" s="309" t="inlineStr"/>
      <c r="G129" s="309" t="inlineStr"/>
      <c r="H129" s="309" t="inlineStr"/>
    </row>
    <row r="130">
      <c r="A130" s="621" t="n">
        <v>128</v>
      </c>
      <c r="B130" s="309" t="n">
        <v>76.90000000000001</v>
      </c>
      <c r="C130" s="309" t="n">
        <v>76.90000000000001</v>
      </c>
      <c r="D130" s="309" t="inlineStr"/>
      <c r="E130" s="309" t="inlineStr"/>
      <c r="F130" s="309" t="inlineStr"/>
      <c r="G130" s="309" t="inlineStr"/>
      <c r="H130" s="309" t="inlineStr"/>
    </row>
    <row r="131">
      <c r="A131" s="621" t="n">
        <v>129</v>
      </c>
      <c r="B131" s="309" t="n">
        <v>71.5</v>
      </c>
      <c r="C131" s="309" t="n">
        <v>71.5</v>
      </c>
      <c r="D131" s="309" t="inlineStr"/>
      <c r="E131" s="309" t="inlineStr"/>
      <c r="F131" s="309" t="inlineStr"/>
      <c r="G131" s="309" t="inlineStr"/>
      <c r="H131" s="309" t="inlineStr"/>
    </row>
    <row r="132">
      <c r="A132" s="621" t="n">
        <v>130</v>
      </c>
      <c r="B132" s="309" t="n">
        <v>69.40000000000001</v>
      </c>
      <c r="C132" s="309" t="n">
        <v>69.40000000000001</v>
      </c>
      <c r="D132" s="309" t="inlineStr"/>
      <c r="E132" s="309" t="inlineStr"/>
      <c r="F132" s="309" t="inlineStr"/>
      <c r="G132" s="309" t="inlineStr"/>
      <c r="H132" s="309" t="inlineStr"/>
    </row>
    <row r="133">
      <c r="A133" s="621" t="n">
        <v>131</v>
      </c>
      <c r="B133" s="309" t="n">
        <v>45.1</v>
      </c>
      <c r="C133" s="309" t="n">
        <v>45.1</v>
      </c>
      <c r="D133" s="309" t="inlineStr"/>
      <c r="E133" s="309" t="inlineStr"/>
      <c r="F133" s="309" t="inlineStr"/>
      <c r="G133" s="309" t="inlineStr"/>
      <c r="H133" s="309" t="inlineStr"/>
    </row>
    <row r="134">
      <c r="A134" s="621" t="n">
        <v>132</v>
      </c>
      <c r="B134" s="309" t="n">
        <v>90.2</v>
      </c>
      <c r="C134" s="309" t="n">
        <v>90.2</v>
      </c>
      <c r="D134" s="309" t="inlineStr"/>
      <c r="E134" s="309" t="inlineStr"/>
      <c r="F134" s="309" t="inlineStr"/>
      <c r="G134" s="309" t="inlineStr"/>
      <c r="H134" s="309" t="inlineStr"/>
    </row>
    <row r="135">
      <c r="A135" s="621" t="n">
        <v>133</v>
      </c>
      <c r="B135" s="309" t="n">
        <v>122.1</v>
      </c>
      <c r="C135" s="309" t="n">
        <v>122.1</v>
      </c>
      <c r="D135" s="309" t="inlineStr"/>
      <c r="E135" s="309" t="inlineStr"/>
      <c r="F135" s="309" t="inlineStr"/>
      <c r="G135" s="309" t="inlineStr"/>
      <c r="H135" s="309" t="inlineStr"/>
    </row>
    <row r="136">
      <c r="A136" s="621" t="n">
        <v>134</v>
      </c>
      <c r="B136" s="309" t="n">
        <v>106.1</v>
      </c>
      <c r="C136" s="309" t="n">
        <v>106.1</v>
      </c>
      <c r="D136" s="309" t="inlineStr"/>
      <c r="E136" s="309" t="inlineStr"/>
      <c r="F136" s="309" t="inlineStr"/>
      <c r="G136" s="309" t="inlineStr"/>
      <c r="H136" s="309" t="inlineStr"/>
    </row>
    <row r="137">
      <c r="A137" s="621" t="n">
        <v>135</v>
      </c>
      <c r="B137" s="309" t="n">
        <v>50.3</v>
      </c>
      <c r="C137" s="309" t="n">
        <v>50.3</v>
      </c>
      <c r="D137" s="309" t="inlineStr"/>
      <c r="E137" s="309" t="inlineStr"/>
      <c r="F137" s="309" t="inlineStr"/>
      <c r="G137" s="309" t="inlineStr"/>
      <c r="H137" s="309" t="inlineStr"/>
    </row>
    <row r="138">
      <c r="A138" s="621" t="n">
        <v>136</v>
      </c>
      <c r="B138" s="309" t="n">
        <v>100.2</v>
      </c>
      <c r="C138" s="309" t="n">
        <v>100.2</v>
      </c>
      <c r="D138" s="309" t="inlineStr"/>
      <c r="E138" s="309" t="inlineStr"/>
      <c r="F138" s="309" t="inlineStr"/>
      <c r="G138" s="309" t="inlineStr"/>
      <c r="H138" s="309" t="inlineStr"/>
    </row>
    <row r="139">
      <c r="A139" s="621" t="n">
        <v>137</v>
      </c>
      <c r="B139" s="309" t="n">
        <v>94.3</v>
      </c>
      <c r="C139" s="309" t="n">
        <v>94.3</v>
      </c>
      <c r="D139" s="309" t="inlineStr"/>
      <c r="E139" s="309" t="inlineStr"/>
      <c r="F139" s="309" t="inlineStr"/>
      <c r="G139" s="309" t="inlineStr"/>
      <c r="H139" s="309" t="inlineStr"/>
    </row>
    <row r="140">
      <c r="A140" s="621" t="n">
        <v>138</v>
      </c>
      <c r="B140" s="309" t="n">
        <v>82.5</v>
      </c>
      <c r="C140" s="309" t="n">
        <v>82.5</v>
      </c>
      <c r="D140" s="309" t="inlineStr"/>
      <c r="E140" s="309" t="inlineStr"/>
      <c r="F140" s="309" t="inlineStr"/>
      <c r="G140" s="309" t="inlineStr"/>
      <c r="H140" s="309" t="inlineStr"/>
    </row>
    <row r="141">
      <c r="A141" s="621" t="n">
        <v>139</v>
      </c>
      <c r="B141" s="309" t="n">
        <v>78.40000000000001</v>
      </c>
      <c r="C141" s="309" t="n">
        <v>78.40000000000001</v>
      </c>
      <c r="D141" s="309" t="inlineStr"/>
      <c r="E141" s="309" t="inlineStr"/>
      <c r="F141" s="309" t="inlineStr"/>
      <c r="G141" s="309" t="inlineStr"/>
      <c r="H141" s="309" t="inlineStr"/>
    </row>
    <row r="142">
      <c r="A142" s="621" t="n">
        <v>140</v>
      </c>
      <c r="B142" s="309" t="n">
        <v>57.8</v>
      </c>
      <c r="C142" s="309" t="n">
        <v>57.8</v>
      </c>
      <c r="D142" s="309" t="inlineStr"/>
      <c r="E142" s="309" t="inlineStr"/>
      <c r="F142" s="309" t="inlineStr"/>
      <c r="G142" s="309" t="inlineStr"/>
      <c r="H142" s="309" t="inlineStr"/>
    </row>
    <row r="143">
      <c r="A143" s="621" t="n">
        <v>141</v>
      </c>
      <c r="B143" s="309" t="inlineStr"/>
      <c r="C143" s="309" t="inlineStr"/>
      <c r="D143" s="309" t="inlineStr"/>
      <c r="E143" s="309" t="inlineStr"/>
      <c r="F143" s="309" t="inlineStr"/>
      <c r="G143" s="309" t="inlineStr"/>
      <c r="H143" s="309" t="inlineStr"/>
    </row>
    <row r="144">
      <c r="A144" s="621" t="n">
        <v>142</v>
      </c>
      <c r="B144" s="309" t="n">
        <v>138</v>
      </c>
      <c r="C144" s="309" t="n">
        <v>138</v>
      </c>
      <c r="D144" s="309" t="inlineStr"/>
      <c r="E144" s="309" t="inlineStr"/>
      <c r="F144" s="309" t="inlineStr"/>
      <c r="G144" s="309" t="inlineStr"/>
      <c r="H144" s="309" t="inlineStr"/>
    </row>
    <row r="145">
      <c r="A145" s="621" t="n">
        <v>143</v>
      </c>
      <c r="B145" s="309" t="n">
        <v>132</v>
      </c>
      <c r="C145" s="309" t="n">
        <v>132</v>
      </c>
      <c r="D145" s="309" t="inlineStr"/>
      <c r="E145" s="309" t="inlineStr"/>
      <c r="F145" s="309" t="inlineStr"/>
      <c r="G145" s="309" t="inlineStr"/>
      <c r="H145" s="309" t="inlineStr"/>
    </row>
    <row r="146">
      <c r="A146" s="621" t="n">
        <v>144</v>
      </c>
      <c r="B146" s="309" t="n">
        <v>114</v>
      </c>
      <c r="C146" s="309" t="n">
        <v>114</v>
      </c>
      <c r="D146" s="309" t="inlineStr"/>
      <c r="E146" s="309" t="inlineStr"/>
      <c r="F146" s="309" t="inlineStr"/>
      <c r="G146" s="309" t="inlineStr"/>
      <c r="H146" s="309" t="inlineStr"/>
    </row>
    <row r="147">
      <c r="A147" s="621" t="n">
        <v>145</v>
      </c>
      <c r="B147" s="309" t="n">
        <v>133</v>
      </c>
      <c r="C147" s="309" t="n">
        <v>133</v>
      </c>
      <c r="D147" s="309" t="inlineStr"/>
      <c r="E147" s="309" t="inlineStr"/>
      <c r="F147" s="309" t="inlineStr"/>
      <c r="G147" s="309" t="inlineStr"/>
      <c r="H147" s="309" t="inlineStr"/>
    </row>
    <row r="148">
      <c r="A148" s="621" t="n">
        <v>146</v>
      </c>
      <c r="B148" s="309" t="n">
        <v>142</v>
      </c>
      <c r="C148" s="309" t="n">
        <v>142</v>
      </c>
      <c r="D148" s="309" t="inlineStr"/>
      <c r="E148" s="309" t="inlineStr"/>
      <c r="F148" s="309" t="inlineStr"/>
      <c r="G148" s="309" t="inlineStr"/>
      <c r="H148" s="309" t="inlineStr"/>
    </row>
    <row r="149">
      <c r="A149" s="621" t="n">
        <v>147</v>
      </c>
      <c r="B149" s="309" t="n">
        <v>103</v>
      </c>
      <c r="C149" s="309" t="n">
        <v>103</v>
      </c>
      <c r="D149" s="309" t="inlineStr"/>
      <c r="E149" s="309" t="inlineStr"/>
      <c r="F149" s="309" t="inlineStr"/>
      <c r="G149" s="309" t="inlineStr"/>
      <c r="H149" s="309" t="inlineStr"/>
    </row>
    <row r="150">
      <c r="A150" s="621" t="n">
        <v>148</v>
      </c>
      <c r="B150" s="309" t="n">
        <v>108</v>
      </c>
      <c r="C150" s="309" t="n">
        <v>108</v>
      </c>
      <c r="D150" s="309" t="inlineStr"/>
      <c r="E150" s="309" t="inlineStr"/>
      <c r="F150" s="309" t="inlineStr"/>
      <c r="G150" s="309" t="inlineStr"/>
      <c r="H150" s="309" t="inlineStr"/>
    </row>
    <row r="151">
      <c r="A151" s="621" t="n">
        <v>149</v>
      </c>
      <c r="B151" s="309" t="n">
        <v>89</v>
      </c>
      <c r="C151" s="309" t="n">
        <v>89</v>
      </c>
      <c r="D151" s="309" t="inlineStr"/>
      <c r="E151" s="309" t="inlineStr"/>
      <c r="F151" s="309" t="inlineStr"/>
      <c r="G151" s="309" t="inlineStr"/>
      <c r="H151" s="309" t="inlineStr"/>
    </row>
    <row r="152">
      <c r="A152" s="621" t="n">
        <v>150</v>
      </c>
      <c r="B152" s="309" t="n">
        <v>106</v>
      </c>
      <c r="C152" s="309" t="n">
        <v>106</v>
      </c>
      <c r="D152" s="309" t="inlineStr"/>
      <c r="E152" s="309" t="inlineStr"/>
      <c r="F152" s="309" t="inlineStr"/>
      <c r="G152" s="309" t="inlineStr"/>
      <c r="H152" s="309" t="inlineStr"/>
    </row>
    <row r="153">
      <c r="A153" s="621" t="n">
        <v>151</v>
      </c>
      <c r="B153" s="309" t="n">
        <v>63</v>
      </c>
      <c r="C153" s="309" t="n">
        <v>63</v>
      </c>
      <c r="D153" s="309" t="inlineStr"/>
      <c r="E153" s="309" t="inlineStr"/>
      <c r="F153" s="309" t="inlineStr"/>
      <c r="G153" s="309" t="inlineStr"/>
      <c r="H153" s="309" t="inlineStr"/>
    </row>
    <row r="154">
      <c r="A154" s="621" t="n">
        <v>152</v>
      </c>
      <c r="B154" s="309" t="n">
        <v>53</v>
      </c>
      <c r="C154" s="309" t="n">
        <v>53</v>
      </c>
      <c r="D154" s="309" t="inlineStr"/>
      <c r="E154" s="309" t="inlineStr"/>
      <c r="F154" s="309" t="inlineStr"/>
      <c r="G154" s="309" t="inlineStr"/>
      <c r="H154" s="309" t="inlineStr"/>
    </row>
    <row r="155">
      <c r="A155" s="621" t="n">
        <v>153</v>
      </c>
      <c r="B155" s="309" t="n">
        <v>43</v>
      </c>
      <c r="C155" s="309" t="n">
        <v>43</v>
      </c>
      <c r="D155" s="309" t="inlineStr"/>
      <c r="E155" s="309" t="inlineStr"/>
      <c r="F155" s="309" t="inlineStr"/>
      <c r="G155" s="309" t="inlineStr"/>
      <c r="H155" s="309" t="inlineStr"/>
    </row>
    <row r="156">
      <c r="A156" s="621" t="n">
        <v>154</v>
      </c>
      <c r="B156" s="309" t="n">
        <v>57</v>
      </c>
      <c r="C156" s="309" t="n">
        <v>57</v>
      </c>
      <c r="D156" s="309" t="inlineStr"/>
      <c r="E156" s="309" t="inlineStr"/>
      <c r="F156" s="309" t="inlineStr"/>
      <c r="G156" s="309" t="inlineStr"/>
      <c r="H156" s="309" t="inlineStr"/>
    </row>
    <row r="157">
      <c r="A157" s="621" t="n">
        <v>155</v>
      </c>
      <c r="B157" s="309" t="n">
        <v>76</v>
      </c>
      <c r="C157" s="309" t="n">
        <v>76</v>
      </c>
      <c r="D157" s="309" t="inlineStr"/>
      <c r="E157" s="309" t="inlineStr"/>
      <c r="F157" s="309" t="inlineStr"/>
      <c r="G157" s="309" t="inlineStr"/>
      <c r="H157" s="309" t="inlineStr"/>
    </row>
    <row r="158">
      <c r="A158" s="621" t="n">
        <v>156</v>
      </c>
      <c r="B158" s="309" t="n">
        <v>64</v>
      </c>
      <c r="C158" s="309" t="n">
        <v>64</v>
      </c>
      <c r="D158" s="309" t="inlineStr"/>
      <c r="E158" s="309" t="inlineStr"/>
      <c r="F158" s="309" t="inlineStr"/>
      <c r="G158" s="309" t="inlineStr"/>
      <c r="H158" s="309" t="inlineStr"/>
    </row>
    <row r="159">
      <c r="A159" s="621" t="n">
        <v>157</v>
      </c>
      <c r="B159" s="309" t="n">
        <v>112</v>
      </c>
      <c r="C159" s="309" t="n">
        <v>112</v>
      </c>
      <c r="D159" s="309" t="inlineStr"/>
      <c r="E159" s="309" t="inlineStr"/>
      <c r="F159" s="309" t="inlineStr"/>
      <c r="G159" s="309" t="inlineStr"/>
      <c r="H159" s="309" t="inlineStr"/>
    </row>
    <row r="160">
      <c r="A160" s="621" t="n">
        <v>158</v>
      </c>
      <c r="B160" s="309" t="n">
        <v>126</v>
      </c>
      <c r="C160" s="309" t="n">
        <v>126</v>
      </c>
      <c r="D160" s="309" t="inlineStr"/>
      <c r="E160" s="309" t="inlineStr"/>
      <c r="F160" s="309" t="inlineStr"/>
      <c r="G160" s="309" t="inlineStr"/>
      <c r="H160" s="309" t="inlineStr"/>
    </row>
    <row r="161">
      <c r="A161" s="621" t="n">
        <v>159</v>
      </c>
      <c r="B161" s="309" t="n">
        <v>132</v>
      </c>
      <c r="C161" s="309" t="n">
        <v>132</v>
      </c>
      <c r="D161" s="309" t="inlineStr"/>
      <c r="E161" s="309" t="inlineStr"/>
      <c r="F161" s="309" t="inlineStr"/>
      <c r="G161" s="309" t="inlineStr"/>
      <c r="H161" s="309" t="inlineStr"/>
    </row>
    <row r="162">
      <c r="A162" s="621" t="n">
        <v>160</v>
      </c>
      <c r="B162" s="309" t="n">
        <v>80</v>
      </c>
      <c r="C162" s="309" t="n">
        <v>80</v>
      </c>
      <c r="D162" s="309" t="inlineStr"/>
      <c r="E162" s="309" t="inlineStr"/>
      <c r="F162" s="309" t="inlineStr"/>
      <c r="G162" s="309" t="inlineStr"/>
      <c r="H162" s="309" t="inlineStr"/>
    </row>
    <row r="163">
      <c r="A163" s="621" t="n">
        <v>161</v>
      </c>
      <c r="B163" s="309" t="n">
        <v>71</v>
      </c>
      <c r="C163" s="309" t="n">
        <v>71</v>
      </c>
      <c r="D163" s="309" t="inlineStr"/>
      <c r="E163" s="309" t="inlineStr"/>
      <c r="F163" s="309" t="inlineStr"/>
      <c r="G163" s="309" t="inlineStr"/>
      <c r="H163" s="309" t="inlineStr"/>
    </row>
    <row r="164">
      <c r="A164" s="621" t="n">
        <v>162</v>
      </c>
      <c r="B164" s="309" t="n">
        <v>76</v>
      </c>
      <c r="C164" s="309" t="n">
        <v>76</v>
      </c>
      <c r="D164" s="309" t="inlineStr"/>
      <c r="E164" s="309" t="inlineStr"/>
      <c r="F164" s="309" t="inlineStr"/>
      <c r="G164" s="309" t="inlineStr"/>
      <c r="H164" s="309" t="inlineStr"/>
    </row>
    <row r="165">
      <c r="A165" s="621" t="n">
        <v>163</v>
      </c>
      <c r="B165" s="309" t="n">
        <v>120</v>
      </c>
      <c r="C165" s="309" t="n">
        <v>120</v>
      </c>
      <c r="D165" s="309" t="inlineStr"/>
      <c r="E165" s="309" t="inlineStr"/>
      <c r="F165" s="309" t="inlineStr"/>
      <c r="G165" s="309" t="inlineStr"/>
      <c r="H165" s="309" t="inlineStr"/>
    </row>
    <row r="166">
      <c r="A166" s="621" t="n">
        <v>164</v>
      </c>
      <c r="B166" s="309" t="n">
        <v>130</v>
      </c>
      <c r="C166" s="309" t="n">
        <v>130</v>
      </c>
      <c r="D166" s="309" t="inlineStr"/>
      <c r="E166" s="309" t="inlineStr"/>
      <c r="F166" s="309" t="inlineStr"/>
      <c r="G166" s="309" t="inlineStr"/>
      <c r="H166" s="309" t="inlineStr"/>
    </row>
    <row r="167">
      <c r="A167" s="621" t="n">
        <v>165</v>
      </c>
      <c r="B167" s="309" t="n">
        <v>134</v>
      </c>
      <c r="C167" s="309" t="n">
        <v>134</v>
      </c>
      <c r="D167" s="309" t="inlineStr"/>
      <c r="E167" s="309" t="inlineStr"/>
      <c r="F167" s="309" t="inlineStr"/>
      <c r="G167" s="309" t="inlineStr"/>
      <c r="H167" s="309" t="inlineStr"/>
    </row>
    <row r="168">
      <c r="A168" s="621" t="n">
        <v>166</v>
      </c>
      <c r="B168" s="309" t="n">
        <v>92</v>
      </c>
      <c r="C168" s="309" t="n">
        <v>92</v>
      </c>
      <c r="D168" s="309" t="inlineStr"/>
      <c r="E168" s="309" t="inlineStr"/>
      <c r="F168" s="309" t="inlineStr"/>
      <c r="G168" s="309" t="inlineStr"/>
      <c r="H168" s="309" t="inlineStr"/>
    </row>
    <row r="169">
      <c r="A169" s="621" t="n">
        <v>167</v>
      </c>
      <c r="B169" s="309" t="n">
        <v>95</v>
      </c>
      <c r="C169" s="309" t="n">
        <v>95</v>
      </c>
      <c r="D169" s="309" t="inlineStr"/>
      <c r="E169" s="309" t="inlineStr"/>
      <c r="F169" s="309" t="inlineStr"/>
      <c r="G169" s="309" t="inlineStr"/>
      <c r="H169" s="309" t="inlineStr"/>
    </row>
    <row r="170">
      <c r="A170" s="621" t="n">
        <v>168</v>
      </c>
      <c r="B170" s="309" t="n">
        <v>76</v>
      </c>
      <c r="C170" s="309" t="n">
        <v>76</v>
      </c>
      <c r="D170" s="309" t="inlineStr"/>
      <c r="E170" s="309" t="inlineStr"/>
      <c r="F170" s="309" t="inlineStr"/>
      <c r="G170" s="309" t="inlineStr"/>
      <c r="H170" s="309" t="inlineStr"/>
    </row>
    <row r="171">
      <c r="A171" s="621" t="n">
        <v>169</v>
      </c>
      <c r="B171" s="309" t="n">
        <v>102</v>
      </c>
      <c r="C171" s="309" t="n">
        <v>102</v>
      </c>
      <c r="D171" s="309" t="inlineStr"/>
      <c r="E171" s="309" t="inlineStr"/>
      <c r="F171" s="309" t="inlineStr"/>
      <c r="G171" s="309" t="inlineStr"/>
      <c r="H171" s="309" t="inlineStr"/>
    </row>
    <row r="172">
      <c r="A172" s="621" t="n">
        <v>170</v>
      </c>
      <c r="B172" s="309" t="n">
        <v>121</v>
      </c>
      <c r="C172" s="309" t="n">
        <v>121</v>
      </c>
      <c r="D172" s="309" t="inlineStr"/>
      <c r="E172" s="309" t="inlineStr"/>
      <c r="F172" s="309" t="inlineStr"/>
      <c r="G172" s="309" t="inlineStr"/>
      <c r="H172" s="309" t="inlineStr"/>
    </row>
    <row r="173">
      <c r="A173" s="621" t="n">
        <v>171</v>
      </c>
      <c r="B173" s="309" t="n">
        <v>110</v>
      </c>
      <c r="C173" s="309" t="n">
        <v>110</v>
      </c>
      <c r="D173" s="309" t="inlineStr"/>
      <c r="E173" s="309" t="inlineStr"/>
      <c r="F173" s="309" t="inlineStr"/>
      <c r="G173" s="309" t="inlineStr"/>
      <c r="H173" s="309" t="inlineStr"/>
    </row>
    <row r="174">
      <c r="A174" s="621" t="n">
        <v>172</v>
      </c>
      <c r="B174" s="309" t="n">
        <v>74</v>
      </c>
      <c r="C174" s="309" t="n">
        <v>74</v>
      </c>
      <c r="D174" s="309" t="inlineStr"/>
      <c r="E174" s="309" t="inlineStr"/>
      <c r="F174" s="309" t="inlineStr"/>
      <c r="G174" s="309" t="inlineStr"/>
      <c r="H174" s="309" t="inlineStr"/>
    </row>
    <row r="175">
      <c r="A175" s="621" t="n">
        <v>173</v>
      </c>
      <c r="B175" s="309" t="n">
        <v>85</v>
      </c>
      <c r="C175" s="309" t="n">
        <v>85</v>
      </c>
      <c r="D175" s="309" t="inlineStr"/>
      <c r="E175" s="309" t="inlineStr"/>
      <c r="F175" s="309" t="inlineStr"/>
      <c r="G175" s="309" t="inlineStr"/>
      <c r="H175" s="309" t="inlineStr"/>
    </row>
    <row r="176">
      <c r="A176" s="621" t="n">
        <v>174</v>
      </c>
      <c r="B176" s="309" t="n">
        <v>70</v>
      </c>
      <c r="C176" s="309" t="n">
        <v>70</v>
      </c>
      <c r="D176" s="309" t="inlineStr"/>
      <c r="E176" s="309" t="inlineStr"/>
      <c r="F176" s="309" t="inlineStr"/>
      <c r="G176" s="309" t="inlineStr"/>
      <c r="H176" s="309" t="inlineStr"/>
    </row>
    <row r="177">
      <c r="A177" s="621" t="n">
        <v>175</v>
      </c>
      <c r="B177" s="309" t="n">
        <v>35</v>
      </c>
      <c r="C177" s="309" t="n">
        <v>35</v>
      </c>
      <c r="D177" s="309" t="inlineStr"/>
      <c r="E177" s="309" t="inlineStr"/>
      <c r="F177" s="309" t="inlineStr"/>
      <c r="G177" s="309" t="inlineStr"/>
      <c r="H177" s="309" t="inlineStr"/>
    </row>
    <row r="178">
      <c r="A178" s="621" t="n">
        <v>176</v>
      </c>
      <c r="B178" s="309" t="n">
        <v>74</v>
      </c>
      <c r="C178" s="309" t="n">
        <v>74</v>
      </c>
      <c r="D178" s="309" t="inlineStr"/>
      <c r="E178" s="309" t="inlineStr"/>
      <c r="F178" s="309" t="inlineStr"/>
      <c r="G178" s="309" t="inlineStr"/>
      <c r="H178" s="309" t="inlineStr"/>
    </row>
    <row r="179">
      <c r="A179" s="621" t="n">
        <v>177</v>
      </c>
      <c r="B179" s="309" t="n">
        <v>110</v>
      </c>
      <c r="C179" s="309" t="n">
        <v>110</v>
      </c>
      <c r="D179" s="309" t="inlineStr"/>
      <c r="E179" s="309" t="inlineStr"/>
      <c r="F179" s="309" t="inlineStr"/>
      <c r="G179" s="309" t="inlineStr"/>
      <c r="H179" s="309" t="inlineStr"/>
    </row>
    <row r="180">
      <c r="A180" s="621" t="n">
        <v>178</v>
      </c>
      <c r="B180" s="309" t="n">
        <v>72</v>
      </c>
      <c r="C180" s="309" t="n">
        <v>72</v>
      </c>
      <c r="D180" s="309" t="inlineStr"/>
      <c r="E180" s="309" t="inlineStr"/>
      <c r="F180" s="309" t="inlineStr"/>
      <c r="G180" s="309" t="inlineStr"/>
      <c r="H180" s="309" t="inlineStr"/>
    </row>
    <row r="181">
      <c r="A181" s="621" t="n">
        <v>179</v>
      </c>
      <c r="B181" s="309" t="n">
        <v>61</v>
      </c>
      <c r="C181" s="309" t="n">
        <v>61</v>
      </c>
      <c r="D181" s="309" t="inlineStr"/>
      <c r="E181" s="309" t="inlineStr"/>
      <c r="F181" s="309" t="inlineStr"/>
      <c r="G181" s="309" t="inlineStr"/>
      <c r="H181" s="309" t="inlineStr"/>
    </row>
    <row r="182">
      <c r="A182" s="621" t="n">
        <v>180</v>
      </c>
      <c r="B182" s="309" t="n">
        <v>40.1</v>
      </c>
      <c r="C182" s="309" t="n">
        <v>40.1</v>
      </c>
      <c r="D182" s="309" t="inlineStr"/>
      <c r="E182" s="309" t="inlineStr"/>
      <c r="F182" s="309" t="inlineStr"/>
      <c r="G182" s="309" t="inlineStr"/>
      <c r="H182" s="309" t="inlineStr"/>
    </row>
    <row r="183">
      <c r="A183" s="621" t="n">
        <v>181</v>
      </c>
      <c r="B183" s="309" t="n">
        <v>56.2</v>
      </c>
      <c r="C183" s="309" t="n">
        <v>56.2</v>
      </c>
      <c r="D183" s="309" t="inlineStr"/>
      <c r="E183" s="309" t="inlineStr"/>
      <c r="F183" s="309" t="inlineStr"/>
      <c r="G183" s="309" t="inlineStr"/>
      <c r="H183" s="309" t="inlineStr"/>
    </row>
    <row r="184">
      <c r="A184" s="621" t="n">
        <v>182</v>
      </c>
      <c r="B184" s="309" t="n">
        <v>62.6</v>
      </c>
      <c r="C184" s="309" t="n">
        <v>62.6</v>
      </c>
      <c r="D184" s="309" t="inlineStr"/>
      <c r="E184" s="309" t="inlineStr"/>
      <c r="F184" s="309" t="inlineStr"/>
      <c r="G184" s="309" t="inlineStr"/>
      <c r="H184" s="309" t="inlineStr"/>
    </row>
    <row r="185">
      <c r="A185" s="621" t="n">
        <v>183</v>
      </c>
      <c r="B185" s="309" t="n">
        <v>79.40000000000001</v>
      </c>
      <c r="C185" s="309" t="n">
        <v>79.40000000000001</v>
      </c>
      <c r="D185" s="309" t="inlineStr"/>
      <c r="E185" s="309" t="inlineStr"/>
      <c r="F185" s="309" t="inlineStr"/>
      <c r="G185" s="309" t="inlineStr"/>
      <c r="H185" s="309" t="inlineStr"/>
    </row>
    <row r="186">
      <c r="A186" s="621" t="n">
        <v>184</v>
      </c>
      <c r="B186" s="309" t="n">
        <v>86.2</v>
      </c>
      <c r="C186" s="309" t="n">
        <v>86.2</v>
      </c>
      <c r="D186" s="309" t="inlineStr"/>
      <c r="E186" s="309" t="inlineStr"/>
      <c r="F186" s="309" t="inlineStr"/>
      <c r="G186" s="309" t="inlineStr"/>
      <c r="H186" s="309" t="inlineStr"/>
    </row>
    <row r="187">
      <c r="A187" s="621" t="n">
        <v>185</v>
      </c>
      <c r="B187" s="309" t="n">
        <v>43.5</v>
      </c>
      <c r="C187" s="309" t="n">
        <v>43.5</v>
      </c>
      <c r="D187" s="309" t="inlineStr"/>
      <c r="E187" s="309" t="inlineStr"/>
      <c r="F187" s="309" t="inlineStr"/>
      <c r="G187" s="309" t="inlineStr"/>
      <c r="H187" s="309" t="inlineStr"/>
    </row>
    <row r="188">
      <c r="A188" s="621" t="n">
        <v>186</v>
      </c>
      <c r="B188" s="309" t="n">
        <v>65</v>
      </c>
      <c r="C188" s="309" t="n">
        <v>65</v>
      </c>
      <c r="D188" s="309" t="inlineStr"/>
      <c r="E188" s="309" t="inlineStr"/>
      <c r="F188" s="309" t="inlineStr"/>
      <c r="G188" s="309" t="inlineStr"/>
      <c r="H188" s="309" t="inlineStr"/>
    </row>
    <row r="189">
      <c r="A189" s="621" t="n">
        <v>187</v>
      </c>
      <c r="B189" s="309" t="n">
        <v>140</v>
      </c>
      <c r="C189" s="309" t="n">
        <v>140</v>
      </c>
      <c r="D189" s="309" t="inlineStr"/>
      <c r="E189" s="309" t="inlineStr"/>
      <c r="F189" s="309" t="inlineStr"/>
      <c r="G189" s="309" t="inlineStr"/>
      <c r="H189" s="309" t="inlineStr"/>
    </row>
    <row r="190">
      <c r="A190" s="621" t="n">
        <v>188</v>
      </c>
      <c r="B190" s="309" t="n">
        <v>58.98476034346029</v>
      </c>
      <c r="C190" s="309" t="n">
        <v>58.98476034346029</v>
      </c>
      <c r="D190" s="309" t="inlineStr"/>
      <c r="E190" s="309" t="inlineStr"/>
      <c r="F190" s="309" t="inlineStr"/>
      <c r="G190" s="309" t="inlineStr"/>
      <c r="H190" s="309" t="inlineStr"/>
    </row>
    <row r="191">
      <c r="A191" s="621" t="n">
        <v>189</v>
      </c>
      <c r="B191" s="309" t="n">
        <v>53.84448078489336</v>
      </c>
      <c r="C191" s="309" t="n">
        <v>53.84448078489336</v>
      </c>
      <c r="D191" s="309" t="inlineStr"/>
      <c r="E191" s="309" t="inlineStr"/>
      <c r="F191" s="309" t="inlineStr"/>
      <c r="G191" s="309" t="inlineStr"/>
      <c r="H191" s="309" t="inlineStr"/>
    </row>
    <row r="192">
      <c r="A192" s="621" t="n">
        <v>190</v>
      </c>
      <c r="B192" s="309" t="n">
        <v>51.3922373257605</v>
      </c>
      <c r="C192" s="309" t="n">
        <v>51.3922373257605</v>
      </c>
      <c r="D192" s="309" t="inlineStr"/>
      <c r="E192" s="309" t="inlineStr"/>
      <c r="F192" s="309" t="inlineStr"/>
      <c r="G192" s="309" t="inlineStr"/>
      <c r="H192" s="309" t="inlineStr"/>
    </row>
    <row r="193">
      <c r="A193" s="621" t="n">
        <v>191</v>
      </c>
      <c r="B193" s="309" t="n">
        <v>52.61835905532692</v>
      </c>
      <c r="C193" s="309" t="n">
        <v>52.61835905532692</v>
      </c>
      <c r="D193" s="309" t="inlineStr"/>
      <c r="E193" s="309" t="inlineStr"/>
      <c r="F193" s="309" t="inlineStr"/>
      <c r="G193" s="309" t="inlineStr"/>
      <c r="H193" s="309" t="inlineStr"/>
    </row>
    <row r="194">
      <c r="A194" s="621" t="n">
        <v>192</v>
      </c>
      <c r="B194" s="309" t="n">
        <v>48.15486475605516</v>
      </c>
      <c r="C194" s="309" t="n">
        <v>48.15486475605516</v>
      </c>
      <c r="D194" s="309" t="inlineStr"/>
      <c r="E194" s="309" t="inlineStr"/>
      <c r="F194" s="309" t="inlineStr"/>
      <c r="G194" s="309" t="inlineStr"/>
      <c r="H194" s="309" t="inlineStr"/>
    </row>
    <row r="195">
      <c r="A195" s="621" t="n">
        <v>193</v>
      </c>
      <c r="B195" s="309" t="n">
        <v>165.0245773177242</v>
      </c>
      <c r="C195" s="309" t="n">
        <v>165.0245773177242</v>
      </c>
      <c r="D195" s="309" t="inlineStr"/>
      <c r="E195" s="309" t="inlineStr"/>
      <c r="F195" s="309" t="inlineStr"/>
      <c r="G195" s="309" t="inlineStr"/>
      <c r="H195" s="309" t="inlineStr"/>
    </row>
    <row r="196">
      <c r="A196" s="621" t="n">
        <v>194</v>
      </c>
      <c r="B196" s="309" t="n">
        <v>135.7528292322963</v>
      </c>
      <c r="C196" s="309" t="n">
        <v>135.7528292322963</v>
      </c>
      <c r="D196" s="309" t="inlineStr"/>
      <c r="E196" s="309" t="inlineStr"/>
      <c r="F196" s="309" t="inlineStr"/>
      <c r="G196" s="309" t="inlineStr"/>
      <c r="H196" s="309" t="inlineStr"/>
    </row>
    <row r="197">
      <c r="A197" s="621" t="n">
        <v>195</v>
      </c>
      <c r="B197" s="309" t="n">
        <v>140.7680392374504</v>
      </c>
      <c r="C197" s="309" t="n">
        <v>140.7680392374504</v>
      </c>
      <c r="D197" s="309" t="inlineStr"/>
      <c r="E197" s="309" t="inlineStr"/>
      <c r="F197" s="309" t="inlineStr"/>
      <c r="G197" s="309" t="inlineStr"/>
      <c r="H197" s="309" t="inlineStr"/>
    </row>
    <row r="198">
      <c r="A198" s="621" t="n">
        <v>196</v>
      </c>
      <c r="B198" s="309" t="n">
        <v>128.9301329636523</v>
      </c>
      <c r="C198" s="309" t="n">
        <v>128.9301329636523</v>
      </c>
      <c r="D198" s="309" t="inlineStr"/>
      <c r="E198" s="309" t="inlineStr"/>
      <c r="F198" s="309" t="inlineStr"/>
      <c r="G198" s="309" t="inlineStr"/>
      <c r="H198" s="309" t="inlineStr"/>
    </row>
    <row r="199">
      <c r="A199" s="621" t="n">
        <v>197</v>
      </c>
      <c r="B199" s="309" t="n">
        <v>45.56928956921229</v>
      </c>
      <c r="C199" s="309" t="n">
        <v>45.56928956921229</v>
      </c>
      <c r="D199" s="309" t="inlineStr"/>
      <c r="E199" s="309" t="inlineStr"/>
      <c r="F199" s="309" t="inlineStr"/>
      <c r="G199" s="309" t="inlineStr"/>
      <c r="H199" s="309" t="inlineStr"/>
    </row>
    <row r="200">
      <c r="A200" s="621" t="n">
        <v>198</v>
      </c>
      <c r="B200" s="309" t="n">
        <v>106.1459286457304</v>
      </c>
      <c r="C200" s="309" t="n">
        <v>106.1459286457304</v>
      </c>
      <c r="D200" s="309" t="inlineStr"/>
      <c r="E200" s="309" t="inlineStr"/>
      <c r="F200" s="309" t="inlineStr"/>
      <c r="G200" s="309" t="inlineStr"/>
      <c r="H200" s="309" t="inlineStr"/>
    </row>
    <row r="201">
      <c r="A201" s="621" t="n">
        <v>199</v>
      </c>
      <c r="B201" s="309" t="n">
        <v>129.6384816128832</v>
      </c>
      <c r="C201" s="309" t="n">
        <v>129.6384816128832</v>
      </c>
      <c r="D201" s="309" t="inlineStr"/>
      <c r="E201" s="309" t="inlineStr"/>
      <c r="F201" s="309" t="inlineStr"/>
      <c r="G201" s="309" t="inlineStr"/>
      <c r="H201" s="309" t="inlineStr"/>
    </row>
    <row r="202">
      <c r="A202" s="621" t="n">
        <v>200</v>
      </c>
      <c r="B202" s="309" t="n">
        <v>125.7451851726109</v>
      </c>
      <c r="C202" s="309" t="n">
        <v>125.7451851726109</v>
      </c>
      <c r="D202" s="309" t="inlineStr"/>
      <c r="E202" s="309" t="inlineStr"/>
      <c r="F202" s="309" t="inlineStr"/>
      <c r="G202" s="309" t="inlineStr"/>
      <c r="H202" s="309" t="inlineStr"/>
    </row>
    <row r="203">
      <c r="A203" s="621" t="n">
        <v>201</v>
      </c>
      <c r="B203" s="309" t="n">
        <v>127.9591962642837</v>
      </c>
      <c r="C203" s="309" t="n">
        <v>127.9591962642837</v>
      </c>
      <c r="D203" s="309" t="inlineStr"/>
      <c r="E203" s="309" t="inlineStr"/>
      <c r="F203" s="309" t="inlineStr"/>
      <c r="G203" s="309" t="inlineStr"/>
      <c r="H203" s="309" t="inlineStr"/>
    </row>
    <row r="204">
      <c r="A204" s="621" t="n">
        <v>202</v>
      </c>
      <c r="B204" s="309" t="inlineStr"/>
      <c r="C204" s="309" t="inlineStr"/>
      <c r="D204" s="309" t="inlineStr"/>
      <c r="E204" s="309" t="inlineStr"/>
      <c r="F204" s="309" t="inlineStr"/>
      <c r="G204" s="309" t="inlineStr"/>
      <c r="H204" s="309" t="inlineStr"/>
    </row>
    <row r="205">
      <c r="A205" s="621" t="n">
        <v>203</v>
      </c>
      <c r="B205" s="309" t="n">
        <v>127.9415208369668</v>
      </c>
      <c r="C205" s="309" t="n">
        <v>127.9415208369668</v>
      </c>
      <c r="D205" s="309" t="inlineStr"/>
      <c r="E205" s="309" t="inlineStr"/>
      <c r="F205" s="309" t="inlineStr"/>
      <c r="G205" s="309" t="inlineStr"/>
      <c r="H205" s="309" t="inlineStr"/>
    </row>
    <row r="206">
      <c r="A206" s="621" t="n">
        <v>204</v>
      </c>
      <c r="B206" s="309" t="n">
        <v>122.7748923251779</v>
      </c>
      <c r="C206" s="309" t="n">
        <v>122.7748923251779</v>
      </c>
      <c r="D206" s="309" t="inlineStr"/>
      <c r="E206" s="309" t="inlineStr"/>
      <c r="F206" s="309" t="inlineStr"/>
      <c r="G206" s="309" t="inlineStr"/>
      <c r="H206" s="309" t="inlineStr"/>
    </row>
    <row r="207">
      <c r="A207" s="621" t="n">
        <v>205</v>
      </c>
      <c r="B207" s="309" t="n">
        <v>52.06982624927293</v>
      </c>
      <c r="C207" s="309" t="n">
        <v>52.06982624927293</v>
      </c>
      <c r="D207" s="309" t="inlineStr"/>
      <c r="E207" s="309" t="inlineStr"/>
      <c r="F207" s="309" t="inlineStr"/>
      <c r="G207" s="309" t="inlineStr"/>
      <c r="H207" s="309" t="inlineStr"/>
    </row>
    <row r="208">
      <c r="A208" s="621" t="n">
        <v>206</v>
      </c>
      <c r="B208" s="309" t="n">
        <v>62.27113579336451</v>
      </c>
      <c r="C208" s="309" t="n">
        <v>62.27113579336451</v>
      </c>
      <c r="D208" s="309" t="inlineStr"/>
      <c r="E208" s="309" t="inlineStr"/>
      <c r="F208" s="309" t="inlineStr"/>
      <c r="G208" s="309" t="inlineStr"/>
      <c r="H208" s="309" t="inlineStr"/>
    </row>
    <row r="209">
      <c r="A209" s="621" t="n">
        <v>207</v>
      </c>
      <c r="B209" s="309" t="n">
        <v>98.90479484684974</v>
      </c>
      <c r="C209" s="309" t="n">
        <v>98.90479484684974</v>
      </c>
      <c r="D209" s="309" t="inlineStr"/>
      <c r="E209" s="309" t="inlineStr"/>
      <c r="F209" s="309" t="inlineStr"/>
      <c r="G209" s="309" t="inlineStr"/>
      <c r="H209" s="309" t="inlineStr"/>
    </row>
    <row r="210">
      <c r="A210" s="621" t="n">
        <v>208</v>
      </c>
      <c r="B210" s="309" t="n">
        <v>121.9003565261305</v>
      </c>
      <c r="C210" s="309" t="n">
        <v>121.9003565261305</v>
      </c>
      <c r="D210" s="309" t="inlineStr"/>
      <c r="E210" s="309" t="inlineStr"/>
      <c r="F210" s="309" t="inlineStr"/>
      <c r="G210" s="309" t="inlineStr"/>
      <c r="H210" s="309" t="inlineStr"/>
    </row>
    <row r="211">
      <c r="A211" s="621" t="n">
        <v>209</v>
      </c>
      <c r="B211" s="309" t="n">
        <v>59.21174994237899</v>
      </c>
      <c r="C211" s="309" t="n">
        <v>59.21174994237899</v>
      </c>
      <c r="D211" s="309" t="inlineStr"/>
      <c r="E211" s="309" t="inlineStr"/>
      <c r="F211" s="309" t="inlineStr"/>
      <c r="G211" s="309" t="inlineStr"/>
      <c r="H211" s="309" t="inlineStr"/>
    </row>
    <row r="212">
      <c r="A212" s="621" t="n">
        <v>210</v>
      </c>
      <c r="B212" s="309" t="n">
        <v>66.43989877217463</v>
      </c>
      <c r="C212" s="309" t="n">
        <v>66.43989877217463</v>
      </c>
      <c r="D212" s="309" t="inlineStr"/>
      <c r="E212" s="309" t="inlineStr"/>
      <c r="F212" s="309" t="inlineStr"/>
      <c r="G212" s="309" t="inlineStr"/>
      <c r="H212" s="309" t="inlineStr"/>
    </row>
    <row r="213">
      <c r="A213" s="621" t="n">
        <v>211</v>
      </c>
      <c r="B213" s="309" t="n">
        <v>96.73010822628368</v>
      </c>
      <c r="C213" s="309" t="n">
        <v>96.73010822628368</v>
      </c>
      <c r="D213" s="309" t="inlineStr"/>
      <c r="E213" s="309" t="inlineStr"/>
      <c r="F213" s="309" t="inlineStr"/>
      <c r="G213" s="309" t="inlineStr"/>
      <c r="H213" s="309" t="inlineStr"/>
    </row>
    <row r="214">
      <c r="A214" s="621" t="n">
        <v>212</v>
      </c>
      <c r="B214" s="309" t="inlineStr"/>
      <c r="C214" s="309" t="inlineStr"/>
      <c r="D214" s="309" t="inlineStr"/>
      <c r="E214" s="309" t="inlineStr"/>
      <c r="F214" s="309" t="inlineStr"/>
      <c r="G214" s="309" t="inlineStr"/>
      <c r="H214" s="309" t="inlineStr"/>
    </row>
    <row r="215">
      <c r="A215" s="621" t="n">
        <v>213</v>
      </c>
      <c r="B215" s="309" t="n">
        <v>106.4705808579881</v>
      </c>
      <c r="C215" s="309" t="n">
        <v>106.4705808579881</v>
      </c>
      <c r="D215" s="309" t="inlineStr"/>
      <c r="E215" s="309" t="inlineStr"/>
      <c r="F215" s="309" t="inlineStr"/>
      <c r="G215" s="309" t="inlineStr"/>
      <c r="H215" s="309" t="inlineStr"/>
    </row>
    <row r="216">
      <c r="A216" s="621" t="n">
        <v>214</v>
      </c>
      <c r="B216" s="309" t="n">
        <v>101.0131245122951</v>
      </c>
      <c r="C216" s="309" t="n">
        <v>101.0131245122951</v>
      </c>
      <c r="D216" s="309" t="inlineStr"/>
      <c r="E216" s="309" t="inlineStr"/>
      <c r="F216" s="309" t="inlineStr"/>
      <c r="G216" s="309" t="inlineStr"/>
      <c r="H216" s="309" t="inlineStr"/>
    </row>
    <row r="217">
      <c r="A217" s="621" t="n">
        <v>215</v>
      </c>
      <c r="B217" s="309" t="n">
        <v>110.0471852129746</v>
      </c>
      <c r="C217" s="309" t="n">
        <v>110.0471852129746</v>
      </c>
      <c r="D217" s="309" t="inlineStr"/>
      <c r="E217" s="309" t="inlineStr"/>
      <c r="F217" s="309" t="inlineStr"/>
      <c r="G217" s="309" t="inlineStr"/>
      <c r="H217" s="309" t="inlineStr"/>
    </row>
    <row r="218">
      <c r="A218" s="621" t="n">
        <v>216</v>
      </c>
      <c r="B218" s="309" t="n">
        <v>100.38133325008</v>
      </c>
      <c r="C218" s="309" t="n">
        <v>100.38133325008</v>
      </c>
      <c r="D218" s="309" t="inlineStr"/>
      <c r="E218" s="309" t="inlineStr"/>
      <c r="F218" s="309" t="inlineStr"/>
      <c r="G218" s="309" t="inlineStr"/>
      <c r="H218" s="309" t="inlineStr"/>
    </row>
    <row r="219">
      <c r="A219" s="621" t="n">
        <v>217</v>
      </c>
      <c r="B219" s="309" t="inlineStr"/>
      <c r="C219" s="309" t="inlineStr"/>
      <c r="D219" s="309" t="inlineStr"/>
      <c r="E219" s="309" t="inlineStr"/>
      <c r="F219" s="309" t="inlineStr"/>
      <c r="G219" s="309" t="inlineStr"/>
      <c r="H219" s="309" t="inlineStr"/>
    </row>
    <row r="220">
      <c r="A220" s="621" t="n">
        <v>218</v>
      </c>
      <c r="B220" s="309" t="inlineStr"/>
      <c r="C220" s="309" t="inlineStr"/>
      <c r="D220" s="309" t="inlineStr"/>
      <c r="E220" s="309" t="inlineStr"/>
      <c r="F220" s="309" t="inlineStr"/>
      <c r="G220" s="309" t="inlineStr"/>
      <c r="H220" s="309" t="inlineStr"/>
    </row>
    <row r="221">
      <c r="A221" s="621" t="n">
        <v>219</v>
      </c>
      <c r="B221" s="309" t="inlineStr"/>
      <c r="C221" s="309" t="inlineStr"/>
      <c r="D221" s="309" t="inlineStr"/>
      <c r="E221" s="309" t="inlineStr"/>
      <c r="F221" s="309" t="inlineStr"/>
      <c r="G221" s="309" t="inlineStr"/>
      <c r="H221" s="309" t="inlineStr"/>
    </row>
    <row r="222">
      <c r="A222" s="621" t="n">
        <v>220</v>
      </c>
      <c r="B222" s="309" t="inlineStr"/>
      <c r="C222" s="309" t="inlineStr"/>
      <c r="D222" s="309" t="inlineStr"/>
      <c r="E222" s="309" t="inlineStr"/>
      <c r="F222" s="309" t="inlineStr"/>
      <c r="G222" s="309" t="inlineStr"/>
      <c r="H222" s="309" t="inlineStr"/>
    </row>
    <row r="223">
      <c r="A223" s="621" t="n">
        <v>221</v>
      </c>
      <c r="B223" s="309" t="inlineStr"/>
      <c r="C223" s="309" t="inlineStr"/>
      <c r="D223" s="309" t="inlineStr"/>
      <c r="E223" s="309" t="inlineStr"/>
      <c r="F223" s="309" t="inlineStr"/>
      <c r="G223" s="309" t="inlineStr"/>
      <c r="H223" s="309" t="inlineStr"/>
    </row>
    <row r="224">
      <c r="A224" s="621" t="n">
        <v>222</v>
      </c>
      <c r="B224" s="309" t="inlineStr"/>
      <c r="C224" s="309" t="inlineStr"/>
      <c r="D224" s="309" t="inlineStr"/>
      <c r="E224" s="309" t="inlineStr"/>
      <c r="F224" s="309" t="inlineStr"/>
      <c r="G224" s="309" t="inlineStr"/>
      <c r="H224" s="309" t="inlineStr"/>
    </row>
    <row r="225">
      <c r="A225" s="621" t="n">
        <v>223</v>
      </c>
      <c r="B225" s="309" t="inlineStr"/>
      <c r="C225" s="309" t="inlineStr"/>
      <c r="D225" s="309" t="inlineStr"/>
      <c r="E225" s="309" t="inlineStr"/>
      <c r="F225" s="309" t="inlineStr"/>
      <c r="G225" s="309" t="inlineStr"/>
      <c r="H225" s="309" t="inlineStr"/>
    </row>
    <row r="226">
      <c r="A226" s="621" t="n">
        <v>224</v>
      </c>
      <c r="B226" s="309" t="inlineStr"/>
      <c r="C226" s="309" t="inlineStr"/>
      <c r="D226" s="309" t="inlineStr"/>
      <c r="E226" s="309" t="inlineStr"/>
      <c r="F226" s="309" t="inlineStr"/>
      <c r="G226" s="309" t="inlineStr"/>
      <c r="H226" s="309" t="inlineStr"/>
    </row>
    <row r="227">
      <c r="A227" s="621" t="n">
        <v>225</v>
      </c>
      <c r="B227" s="309" t="n">
        <v>45.43375982257365</v>
      </c>
      <c r="C227" s="309" t="n">
        <v>45.43375982257365</v>
      </c>
      <c r="D227" s="309" t="inlineStr"/>
      <c r="E227" s="309" t="inlineStr"/>
      <c r="F227" s="309" t="inlineStr"/>
      <c r="G227" s="309" t="inlineStr"/>
      <c r="H227" s="309" t="inlineStr"/>
    </row>
    <row r="228">
      <c r="A228" s="621" t="n">
        <v>226</v>
      </c>
      <c r="B228" s="309" t="n">
        <v>21.1071763233606</v>
      </c>
      <c r="C228" s="309" t="n">
        <v>21.1071763233606</v>
      </c>
      <c r="D228" s="309" t="inlineStr"/>
      <c r="E228" s="309" t="inlineStr"/>
      <c r="F228" s="309" t="inlineStr"/>
      <c r="G228" s="309" t="inlineStr"/>
      <c r="H228" s="309" t="inlineStr"/>
    </row>
    <row r="229">
      <c r="A229" s="621" t="n">
        <v>227</v>
      </c>
      <c r="B229" s="309" t="n">
        <v>68.00070264823651</v>
      </c>
      <c r="C229" s="309" t="n">
        <v>68.00070264823651</v>
      </c>
      <c r="D229" s="309" t="inlineStr"/>
      <c r="E229" s="309" t="inlineStr"/>
      <c r="F229" s="309" t="inlineStr"/>
      <c r="G229" s="309" t="inlineStr"/>
      <c r="H229" s="309" t="inlineStr"/>
    </row>
    <row r="230">
      <c r="A230" s="621" t="n">
        <v>228</v>
      </c>
      <c r="B230" s="309" t="inlineStr"/>
      <c r="C230" s="309" t="inlineStr"/>
      <c r="D230" s="309" t="inlineStr"/>
      <c r="E230" s="309" t="inlineStr"/>
      <c r="F230" s="309" t="inlineStr"/>
      <c r="G230" s="309" t="inlineStr"/>
      <c r="H230" s="309" t="inlineStr"/>
    </row>
    <row r="231">
      <c r="A231" s="621" t="n">
        <v>229</v>
      </c>
      <c r="B231" s="309" t="inlineStr"/>
      <c r="C231" s="309" t="inlineStr"/>
      <c r="D231" s="309" t="inlineStr"/>
      <c r="E231" s="309" t="inlineStr"/>
      <c r="F231" s="309" t="inlineStr"/>
      <c r="G231" s="309" t="inlineStr"/>
      <c r="H231" s="309" t="inlineStr"/>
    </row>
    <row r="232">
      <c r="A232" s="621" t="n">
        <v>230</v>
      </c>
      <c r="B232" s="309" t="n">
        <v>228</v>
      </c>
      <c r="C232" s="309" t="n">
        <v>228</v>
      </c>
      <c r="D232" s="309" t="inlineStr"/>
      <c r="E232" s="309" t="inlineStr"/>
      <c r="F232" s="309" t="inlineStr"/>
      <c r="G232" s="309" t="inlineStr"/>
      <c r="H232" s="309" t="inlineStr"/>
    </row>
    <row r="233">
      <c r="A233" s="621" t="n">
        <v>231</v>
      </c>
      <c r="B233" s="309" t="n">
        <v>255.5</v>
      </c>
      <c r="C233" s="309" t="n">
        <v>255.5</v>
      </c>
      <c r="D233" s="309" t="inlineStr"/>
      <c r="E233" s="309" t="inlineStr"/>
      <c r="F233" s="309" t="inlineStr"/>
      <c r="G233" s="309" t="inlineStr"/>
      <c r="H233" s="309" t="inlineStr"/>
    </row>
    <row r="234">
      <c r="A234" s="621" t="n">
        <v>232</v>
      </c>
      <c r="B234" s="309" t="n">
        <v>127.3</v>
      </c>
      <c r="C234" s="309" t="n">
        <v>127.3</v>
      </c>
      <c r="D234" s="309" t="inlineStr"/>
      <c r="E234" s="309" t="inlineStr"/>
      <c r="F234" s="309" t="inlineStr"/>
      <c r="G234" s="309" t="inlineStr"/>
      <c r="H234" s="309" t="inlineStr"/>
    </row>
    <row r="235">
      <c r="A235" s="621" t="n">
        <v>233</v>
      </c>
      <c r="B235" s="309" t="n">
        <v>114.4</v>
      </c>
      <c r="C235" s="309" t="n">
        <v>114.4</v>
      </c>
      <c r="D235" s="309" t="inlineStr"/>
      <c r="E235" s="309" t="inlineStr"/>
      <c r="F235" s="309" t="inlineStr"/>
      <c r="G235" s="309" t="inlineStr"/>
      <c r="H235" s="309" t="inlineStr"/>
    </row>
    <row r="236">
      <c r="A236" s="621" t="n">
        <v>234</v>
      </c>
      <c r="B236" s="309" t="n">
        <v>237.2</v>
      </c>
      <c r="C236" s="309" t="n">
        <v>237.2</v>
      </c>
      <c r="D236" s="309" t="inlineStr"/>
      <c r="E236" s="309" t="inlineStr"/>
      <c r="F236" s="309" t="inlineStr"/>
      <c r="G236" s="309" t="inlineStr"/>
      <c r="H236" s="309" t="inlineStr"/>
    </row>
    <row r="237">
      <c r="A237" s="621" t="n">
        <v>235</v>
      </c>
      <c r="B237" s="309" t="n">
        <v>174.6</v>
      </c>
      <c r="C237" s="309" t="n">
        <v>174.6</v>
      </c>
      <c r="D237" s="309" t="inlineStr"/>
      <c r="E237" s="309" t="inlineStr"/>
      <c r="F237" s="309" t="inlineStr"/>
      <c r="G237" s="309" t="inlineStr"/>
      <c r="H237" s="309" t="inlineStr"/>
    </row>
    <row r="238">
      <c r="A238" s="621" t="n">
        <v>236</v>
      </c>
      <c r="B238" s="309" t="n">
        <v>182.5</v>
      </c>
      <c r="C238" s="309" t="n">
        <v>182.5</v>
      </c>
      <c r="D238" s="309" t="inlineStr"/>
      <c r="E238" s="309" t="inlineStr"/>
      <c r="F238" s="309" t="inlineStr"/>
      <c r="G238" s="309" t="inlineStr"/>
      <c r="H238" s="309" t="inlineStr"/>
    </row>
    <row r="239">
      <c r="A239" s="621" t="n">
        <v>237</v>
      </c>
      <c r="B239" s="309" t="n">
        <v>207.9</v>
      </c>
      <c r="C239" s="309" t="n">
        <v>207.9</v>
      </c>
      <c r="D239" s="309" t="inlineStr"/>
      <c r="E239" s="309" t="inlineStr"/>
      <c r="F239" s="309" t="inlineStr"/>
      <c r="G239" s="309" t="inlineStr"/>
      <c r="H239" s="309" t="inlineStr"/>
    </row>
    <row r="240">
      <c r="A240" s="621" t="n">
        <v>238</v>
      </c>
      <c r="B240" s="309" t="n">
        <v>133.8</v>
      </c>
      <c r="C240" s="309" t="n">
        <v>133.8</v>
      </c>
      <c r="D240" s="309" t="inlineStr"/>
      <c r="E240" s="309" t="inlineStr"/>
      <c r="F240" s="309" t="inlineStr"/>
      <c r="G240" s="309" t="inlineStr"/>
      <c r="H240" s="309" t="inlineStr"/>
    </row>
    <row r="241">
      <c r="A241" s="621" t="n">
        <v>239</v>
      </c>
      <c r="B241" s="309" t="n">
        <v>99.40000000000001</v>
      </c>
      <c r="C241" s="309" t="n">
        <v>99.40000000000001</v>
      </c>
      <c r="D241" s="309" t="inlineStr"/>
      <c r="E241" s="309" t="inlineStr"/>
      <c r="F241" s="309" t="inlineStr"/>
      <c r="G241" s="309" t="inlineStr"/>
      <c r="H241" s="309" t="inlineStr"/>
    </row>
    <row r="242">
      <c r="A242" s="621" t="n">
        <v>240</v>
      </c>
      <c r="B242" s="309" t="n">
        <v>132</v>
      </c>
      <c r="C242" s="309" t="n">
        <v>132</v>
      </c>
      <c r="D242" s="309" t="inlineStr"/>
      <c r="E242" s="309" t="inlineStr"/>
      <c r="F242" s="309" t="inlineStr"/>
      <c r="G242" s="309" t="inlineStr"/>
      <c r="H242" s="309" t="inlineStr"/>
    </row>
    <row r="243">
      <c r="A243" s="621" t="n">
        <v>241</v>
      </c>
      <c r="B243" s="309" t="n">
        <v>145.7</v>
      </c>
      <c r="C243" s="309" t="n">
        <v>145.7</v>
      </c>
      <c r="D243" s="309" t="inlineStr"/>
      <c r="E243" s="309" t="inlineStr"/>
      <c r="F243" s="309" t="inlineStr"/>
      <c r="G243" s="309" t="inlineStr"/>
      <c r="H243" s="309" t="inlineStr"/>
    </row>
    <row r="244">
      <c r="A244" s="621" t="n">
        <v>242</v>
      </c>
      <c r="B244" s="309" t="n">
        <v>42.7</v>
      </c>
      <c r="C244" s="309" t="n">
        <v>42.7</v>
      </c>
      <c r="D244" s="309" t="inlineStr"/>
      <c r="E244" s="309" t="inlineStr"/>
      <c r="F244" s="309" t="inlineStr"/>
      <c r="G244" s="309" t="inlineStr"/>
      <c r="H244" s="309" t="inlineStr"/>
    </row>
    <row r="245">
      <c r="A245" s="621" t="n">
        <v>243</v>
      </c>
      <c r="B245" s="309" t="n">
        <v>30.3</v>
      </c>
      <c r="C245" s="309" t="n">
        <v>30.3</v>
      </c>
      <c r="D245" s="309" t="inlineStr"/>
      <c r="E245" s="309" t="inlineStr"/>
      <c r="F245" s="309" t="inlineStr"/>
      <c r="G245" s="309" t="inlineStr"/>
      <c r="H245" s="309" t="inlineStr"/>
    </row>
    <row r="246">
      <c r="A246" s="621" t="n">
        <v>244</v>
      </c>
      <c r="B246" s="309" t="n">
        <v>59.5</v>
      </c>
      <c r="C246" s="309" t="n">
        <v>59.5</v>
      </c>
      <c r="D246" s="309" t="inlineStr"/>
      <c r="E246" s="309" t="inlineStr"/>
      <c r="F246" s="309" t="inlineStr"/>
      <c r="G246" s="309" t="inlineStr"/>
      <c r="H246" s="309" t="inlineStr"/>
    </row>
    <row r="247">
      <c r="A247" s="621" t="n">
        <v>245</v>
      </c>
      <c r="B247" s="309" t="n">
        <v>55.6</v>
      </c>
      <c r="C247" s="309" t="n">
        <v>55.6</v>
      </c>
      <c r="D247" s="309" t="inlineStr"/>
      <c r="E247" s="309" t="inlineStr"/>
      <c r="F247" s="309" t="inlineStr"/>
      <c r="G247" s="309" t="inlineStr"/>
      <c r="H247" s="309" t="inlineStr"/>
    </row>
    <row r="248">
      <c r="A248" s="621" t="n">
        <v>246</v>
      </c>
      <c r="B248" s="309" t="n">
        <v>35.4</v>
      </c>
      <c r="C248" s="309" t="n">
        <v>35.4</v>
      </c>
      <c r="D248" s="309" t="inlineStr"/>
      <c r="E248" s="309" t="inlineStr"/>
      <c r="F248" s="309" t="inlineStr"/>
      <c r="G248" s="309" t="inlineStr"/>
      <c r="H248" s="309" t="inlineStr"/>
    </row>
    <row r="249">
      <c r="A249" s="621" t="n">
        <v>247</v>
      </c>
      <c r="B249" s="309" t="n">
        <v>61.4</v>
      </c>
      <c r="C249" s="309" t="n">
        <v>61.4</v>
      </c>
      <c r="D249" s="309" t="inlineStr"/>
      <c r="E249" s="309" t="inlineStr"/>
      <c r="F249" s="309" t="inlineStr"/>
      <c r="G249" s="309" t="inlineStr"/>
      <c r="H249" s="309" t="inlineStr"/>
    </row>
    <row r="250">
      <c r="A250" s="621" t="n">
        <v>248</v>
      </c>
      <c r="B250" s="309" t="n">
        <v>73.09999999999999</v>
      </c>
      <c r="C250" s="309" t="n">
        <v>73.09999999999999</v>
      </c>
      <c r="D250" s="309" t="inlineStr"/>
      <c r="E250" s="309" t="inlineStr"/>
      <c r="F250" s="309" t="inlineStr"/>
      <c r="G250" s="309" t="inlineStr"/>
      <c r="H250" s="309" t="inlineStr"/>
    </row>
    <row r="251">
      <c r="A251" s="621" t="n">
        <v>249</v>
      </c>
      <c r="B251" s="309" t="n">
        <v>36.4</v>
      </c>
      <c r="C251" s="309" t="n">
        <v>36.4</v>
      </c>
      <c r="D251" s="309" t="inlineStr"/>
      <c r="E251" s="309" t="inlineStr"/>
      <c r="F251" s="309" t="inlineStr"/>
      <c r="G251" s="309" t="inlineStr"/>
      <c r="H251" s="309" t="inlineStr"/>
    </row>
    <row r="252">
      <c r="A252" s="621" t="n">
        <v>250</v>
      </c>
      <c r="B252" s="309" t="n">
        <v>58.8</v>
      </c>
      <c r="C252" s="309" t="n">
        <v>58.8</v>
      </c>
      <c r="D252" s="309" t="inlineStr"/>
      <c r="E252" s="309" t="inlineStr"/>
      <c r="F252" s="309" t="inlineStr"/>
      <c r="G252" s="309" t="inlineStr"/>
      <c r="H252" s="309" t="inlineStr"/>
    </row>
    <row r="253">
      <c r="A253" s="621" t="n">
        <v>251</v>
      </c>
      <c r="B253" s="309" t="n">
        <v>84.5</v>
      </c>
      <c r="C253" s="309" t="n">
        <v>84.5</v>
      </c>
      <c r="D253" s="309" t="inlineStr"/>
      <c r="E253" s="309" t="inlineStr"/>
      <c r="F253" s="309" t="inlineStr"/>
      <c r="G253" s="309" t="inlineStr"/>
      <c r="H253" s="309" t="inlineStr"/>
    </row>
    <row r="254">
      <c r="A254" s="621" t="n">
        <v>252</v>
      </c>
      <c r="B254" s="309" t="n">
        <v>90.5</v>
      </c>
      <c r="C254" s="309" t="n">
        <v>90.5</v>
      </c>
      <c r="D254" s="309" t="inlineStr"/>
      <c r="E254" s="309" t="inlineStr"/>
      <c r="F254" s="309" t="inlineStr"/>
      <c r="G254" s="309" t="inlineStr"/>
      <c r="H254" s="309" t="inlineStr"/>
    </row>
    <row r="255">
      <c r="A255" s="621" t="n">
        <v>253</v>
      </c>
      <c r="B255" s="309" t="n">
        <v>114.5</v>
      </c>
      <c r="C255" s="309" t="n">
        <v>114.5</v>
      </c>
      <c r="D255" s="309" t="inlineStr"/>
      <c r="E255" s="309" t="inlineStr"/>
      <c r="F255" s="309" t="inlineStr"/>
      <c r="G255" s="309" t="inlineStr"/>
      <c r="H255" s="309" t="inlineStr"/>
    </row>
    <row r="256">
      <c r="A256" s="621" t="n">
        <v>254</v>
      </c>
      <c r="B256" s="309" t="n">
        <v>33.6</v>
      </c>
      <c r="C256" s="309" t="n">
        <v>33.6</v>
      </c>
      <c r="D256" s="309" t="inlineStr"/>
      <c r="E256" s="309" t="inlineStr"/>
      <c r="F256" s="309" t="inlineStr"/>
      <c r="G256" s="309" t="inlineStr"/>
      <c r="H256" s="309" t="inlineStr"/>
    </row>
    <row r="257">
      <c r="A257" s="621" t="n">
        <v>255</v>
      </c>
      <c r="B257" s="309" t="n">
        <v>31.2</v>
      </c>
      <c r="C257" s="309" t="n">
        <v>31.2</v>
      </c>
      <c r="D257" s="309" t="inlineStr"/>
      <c r="E257" s="309" t="inlineStr"/>
      <c r="F257" s="309" t="inlineStr"/>
      <c r="G257" s="309" t="inlineStr"/>
      <c r="H257" s="309" t="inlineStr"/>
    </row>
    <row r="258">
      <c r="A258" s="621" t="n">
        <v>256</v>
      </c>
      <c r="B258" s="309" t="n">
        <v>40.5</v>
      </c>
      <c r="C258" s="309" t="n">
        <v>40.5</v>
      </c>
      <c r="D258" s="309" t="inlineStr"/>
      <c r="E258" s="309" t="inlineStr"/>
      <c r="F258" s="309" t="inlineStr"/>
      <c r="G258" s="309" t="inlineStr"/>
      <c r="H258" s="309" t="inlineStr"/>
    </row>
    <row r="259">
      <c r="A259" s="621" t="n">
        <v>257</v>
      </c>
      <c r="B259" s="309" t="n">
        <v>50.3</v>
      </c>
      <c r="C259" s="309" t="n">
        <v>50.3</v>
      </c>
      <c r="D259" s="309" t="inlineStr"/>
      <c r="E259" s="309" t="inlineStr"/>
      <c r="F259" s="309" t="inlineStr"/>
      <c r="G259" s="309" t="inlineStr"/>
      <c r="H259" s="309" t="inlineStr"/>
    </row>
    <row r="260">
      <c r="A260" s="621" t="n">
        <v>258</v>
      </c>
      <c r="B260" s="309" t="n">
        <v>4.4</v>
      </c>
      <c r="C260" s="309" t="n">
        <v>4.4</v>
      </c>
      <c r="D260" s="309" t="inlineStr"/>
      <c r="E260" s="309" t="inlineStr"/>
      <c r="F260" s="309" t="inlineStr"/>
      <c r="G260" s="309" t="inlineStr"/>
      <c r="H260" s="309" t="inlineStr"/>
    </row>
    <row r="261">
      <c r="A261" s="621" t="n">
        <v>259</v>
      </c>
      <c r="B261" s="309" t="n">
        <v>12.4</v>
      </c>
      <c r="C261" s="309" t="n">
        <v>12.4</v>
      </c>
      <c r="D261" s="309" t="inlineStr"/>
      <c r="E261" s="309" t="inlineStr"/>
      <c r="F261" s="309" t="inlineStr"/>
      <c r="G261" s="309" t="inlineStr"/>
      <c r="H261" s="309" t="inlineStr"/>
    </row>
    <row r="262">
      <c r="A262" s="621" t="n">
        <v>260</v>
      </c>
      <c r="B262" s="309" t="n">
        <v>12.9</v>
      </c>
      <c r="C262" s="309" t="n">
        <v>12.9</v>
      </c>
      <c r="D262" s="309" t="inlineStr"/>
      <c r="E262" s="309" t="inlineStr"/>
      <c r="F262" s="309" t="inlineStr"/>
      <c r="G262" s="309" t="inlineStr"/>
      <c r="H262" s="309" t="inlineStr"/>
    </row>
    <row r="263">
      <c r="A263" s="621" t="n">
        <v>261</v>
      </c>
      <c r="B263" s="309" t="n">
        <v>16.4</v>
      </c>
      <c r="C263" s="309" t="n">
        <v>16.4</v>
      </c>
      <c r="D263" s="309" t="inlineStr"/>
      <c r="E263" s="309" t="inlineStr"/>
      <c r="F263" s="309" t="inlineStr"/>
      <c r="G263" s="309" t="inlineStr"/>
      <c r="H263" s="309" t="inlineStr"/>
    </row>
    <row r="264">
      <c r="A264" s="621" t="n">
        <v>262</v>
      </c>
      <c r="B264" s="309" t="n">
        <v>125</v>
      </c>
      <c r="C264" s="309" t="n">
        <v>125</v>
      </c>
      <c r="D264" s="309" t="inlineStr"/>
      <c r="E264" s="309" t="inlineStr"/>
      <c r="F264" s="309" t="inlineStr"/>
      <c r="G264" s="309" t="inlineStr"/>
      <c r="H264" s="309" t="inlineStr"/>
    </row>
    <row r="265">
      <c r="A265" s="621" t="n">
        <v>263</v>
      </c>
      <c r="B265" s="309" t="n">
        <v>157</v>
      </c>
      <c r="C265" s="309" t="n">
        <v>157</v>
      </c>
      <c r="D265" s="309" t="inlineStr"/>
      <c r="E265" s="309" t="inlineStr"/>
      <c r="F265" s="309" t="inlineStr"/>
      <c r="G265" s="309" t="inlineStr"/>
      <c r="H265" s="309" t="inlineStr"/>
    </row>
    <row r="266">
      <c r="A266" s="621" t="n">
        <v>264</v>
      </c>
      <c r="B266" s="309" t="n">
        <v>63</v>
      </c>
      <c r="C266" s="309" t="n">
        <v>63</v>
      </c>
      <c r="D266" s="309" t="inlineStr"/>
      <c r="E266" s="309" t="inlineStr"/>
      <c r="F266" s="309" t="inlineStr"/>
      <c r="G266" s="309" t="inlineStr"/>
      <c r="H266" s="309" t="inlineStr"/>
    </row>
    <row r="267">
      <c r="A267" s="621" t="n">
        <v>265</v>
      </c>
      <c r="B267" s="309" t="n">
        <v>148</v>
      </c>
      <c r="C267" s="309" t="n">
        <v>148</v>
      </c>
      <c r="D267" s="309" t="inlineStr"/>
      <c r="E267" s="309" t="inlineStr"/>
      <c r="F267" s="309" t="inlineStr"/>
      <c r="G267" s="309" t="inlineStr"/>
      <c r="H267" s="309" t="inlineStr"/>
    </row>
    <row r="268">
      <c r="A268" s="621" t="n">
        <v>266</v>
      </c>
      <c r="B268" s="309" t="n">
        <v>70.09999999999999</v>
      </c>
      <c r="C268" s="309" t="n">
        <v>70.09999999999999</v>
      </c>
      <c r="D268" s="309" t="inlineStr"/>
      <c r="E268" s="309" t="inlineStr"/>
      <c r="F268" s="309" t="inlineStr"/>
      <c r="G268" s="309" t="inlineStr"/>
      <c r="H268" s="309" t="inlineStr"/>
    </row>
    <row r="269">
      <c r="A269" s="621" t="n">
        <v>267</v>
      </c>
      <c r="B269" s="309" t="n">
        <v>57</v>
      </c>
      <c r="C269" s="309" t="n">
        <v>57</v>
      </c>
      <c r="D269" s="309" t="inlineStr"/>
      <c r="E269" s="309" t="inlineStr"/>
      <c r="F269" s="309" t="inlineStr"/>
      <c r="G269" s="309" t="inlineStr"/>
      <c r="H269" s="309" t="inlineStr"/>
    </row>
    <row r="270">
      <c r="A270" s="621" t="n">
        <v>268</v>
      </c>
      <c r="B270" s="309" t="n">
        <v>38.5</v>
      </c>
      <c r="C270" s="309" t="n">
        <v>38.5</v>
      </c>
      <c r="D270" s="309" t="inlineStr"/>
      <c r="E270" s="309" t="inlineStr"/>
      <c r="F270" s="309" t="inlineStr"/>
      <c r="G270" s="309" t="inlineStr"/>
      <c r="H270" s="309" t="inlineStr"/>
    </row>
    <row r="271">
      <c r="A271" s="621" t="n">
        <v>269</v>
      </c>
      <c r="B271" s="309" t="n">
        <v>143</v>
      </c>
      <c r="C271" s="309" t="n">
        <v>143</v>
      </c>
      <c r="D271" s="309" t="inlineStr"/>
      <c r="E271" s="309" t="inlineStr"/>
      <c r="F271" s="309" t="inlineStr"/>
      <c r="G271" s="309" t="inlineStr"/>
      <c r="H271" s="309" t="inlineStr"/>
    </row>
    <row r="272">
      <c r="A272" s="621" t="n">
        <v>270</v>
      </c>
      <c r="B272" s="309" t="n">
        <v>98.59999999999999</v>
      </c>
      <c r="C272" s="309" t="n">
        <v>98.59999999999999</v>
      </c>
      <c r="D272" s="309" t="inlineStr"/>
      <c r="E272" s="309" t="inlineStr"/>
      <c r="F272" s="309" t="inlineStr"/>
      <c r="G272" s="309" t="inlineStr"/>
      <c r="H272" s="309" t="inlineStr"/>
    </row>
    <row r="273">
      <c r="A273" s="621" t="n">
        <v>271</v>
      </c>
      <c r="B273" s="309" t="n">
        <v>70.8</v>
      </c>
      <c r="C273" s="309" t="n">
        <v>70.8</v>
      </c>
      <c r="D273" s="309" t="inlineStr"/>
      <c r="E273" s="309" t="inlineStr"/>
      <c r="F273" s="309" t="inlineStr"/>
      <c r="G273" s="309" t="inlineStr"/>
      <c r="H273" s="309" t="inlineStr"/>
    </row>
    <row r="274">
      <c r="A274" s="621" t="n">
        <v>272</v>
      </c>
      <c r="B274" s="309" t="inlineStr"/>
      <c r="C274" s="309" t="n">
        <v>-20.58174825449152</v>
      </c>
      <c r="D274" s="309" t="inlineStr">
        <is>
          <t>{'Cu', 'aust_temp', 'ausf_czas', 'Mn', 'Mo', 'aust_czas', 'Ni', 'grubosc', 'ausf_temp'}</t>
        </is>
      </c>
      <c r="E274" s="309" t="n">
        <v>15</v>
      </c>
      <c r="F274" s="309" t="inlineStr">
        <is>
          <t>['HB', 'A5']</t>
        </is>
      </c>
      <c r="G274" s="309" t="inlineStr">
        <is>
          <t>[-0.7316323582679627, 0.7346900692459083]</t>
        </is>
      </c>
      <c r="H274" s="309" t="inlineStr">
        <is>
          <t>[14.499878681038481, 95.0]</t>
        </is>
      </c>
    </row>
    <row r="275">
      <c r="A275" s="621" t="n">
        <v>273</v>
      </c>
      <c r="B275" s="309" t="inlineStr"/>
      <c r="C275" s="309" t="n">
        <v>74.9724327456895</v>
      </c>
      <c r="D275" s="309" t="inlineStr">
        <is>
          <t>{'Cu', 'aust_temp', 'ausf_czas', 'Mn', 'Mo', 'aust_czas', 'Ni', 'grubosc', 'ausf_temp'}</t>
        </is>
      </c>
      <c r="E275" s="309" t="n">
        <v>15</v>
      </c>
      <c r="F275" s="309" t="inlineStr">
        <is>
          <t>['Rm']</t>
        </is>
      </c>
      <c r="G275" s="309" t="inlineStr">
        <is>
          <t>[-0.7935400207466611]</t>
        </is>
      </c>
      <c r="H275" s="309" t="inlineStr">
        <is>
          <t>[52.84883119460543, 143.0]</t>
        </is>
      </c>
    </row>
    <row r="276">
      <c r="A276" s="621" t="n">
        <v>274</v>
      </c>
      <c r="B276" s="309" t="inlineStr"/>
      <c r="C276" s="309" t="inlineStr"/>
      <c r="D276" s="309" t="inlineStr"/>
      <c r="E276" s="309" t="inlineStr"/>
      <c r="F276" s="309" t="inlineStr"/>
      <c r="G276" s="309" t="inlineStr"/>
      <c r="H276" s="309" t="inlineStr"/>
    </row>
    <row r="277">
      <c r="A277" s="621" t="n">
        <v>275</v>
      </c>
      <c r="B277" s="309" t="inlineStr"/>
      <c r="C277" s="309" t="inlineStr"/>
      <c r="D277" s="309" t="inlineStr"/>
      <c r="E277" s="309" t="inlineStr"/>
      <c r="F277" s="309" t="inlineStr"/>
      <c r="G277" s="309" t="inlineStr"/>
      <c r="H277" s="309" t="inlineStr"/>
    </row>
    <row r="278">
      <c r="A278" s="621" t="n">
        <v>276</v>
      </c>
      <c r="B278" s="309" t="inlineStr"/>
      <c r="C278" s="309" t="inlineStr"/>
      <c r="D278" s="309" t="inlineStr"/>
      <c r="E278" s="309" t="inlineStr"/>
      <c r="F278" s="309" t="inlineStr"/>
      <c r="G278" s="309" t="inlineStr"/>
      <c r="H278" s="309" t="inlineStr"/>
    </row>
    <row r="279">
      <c r="A279" s="621" t="n">
        <v>277</v>
      </c>
      <c r="B279" s="309" t="inlineStr"/>
      <c r="C279" s="309" t="inlineStr"/>
      <c r="D279" s="309" t="inlineStr"/>
      <c r="E279" s="309" t="inlineStr"/>
      <c r="F279" s="309" t="inlineStr"/>
      <c r="G279" s="309" t="inlineStr"/>
      <c r="H279" s="309" t="inlineStr"/>
    </row>
    <row r="280">
      <c r="A280" s="621" t="n">
        <v>278</v>
      </c>
      <c r="B280" s="309" t="n">
        <v>84</v>
      </c>
      <c r="C280" s="309" t="n">
        <v>84</v>
      </c>
      <c r="D280" s="309" t="inlineStr"/>
      <c r="E280" s="309" t="inlineStr"/>
      <c r="F280" s="309" t="inlineStr"/>
      <c r="G280" s="309" t="inlineStr"/>
      <c r="H280" s="309" t="inlineStr"/>
    </row>
    <row r="281">
      <c r="A281" s="621" t="n">
        <v>279</v>
      </c>
      <c r="B281" s="309" t="n">
        <v>85.5</v>
      </c>
      <c r="C281" s="309" t="n">
        <v>85.5</v>
      </c>
      <c r="D281" s="309" t="inlineStr"/>
      <c r="E281" s="309" t="inlineStr"/>
      <c r="F281" s="309" t="inlineStr"/>
      <c r="G281" s="309" t="inlineStr"/>
      <c r="H281" s="309" t="inlineStr"/>
    </row>
    <row r="282">
      <c r="A282" s="621" t="n">
        <v>280</v>
      </c>
      <c r="B282" s="309" t="n">
        <v>87</v>
      </c>
      <c r="C282" s="309" t="n">
        <v>87</v>
      </c>
      <c r="D282" s="309" t="inlineStr"/>
      <c r="E282" s="309" t="inlineStr"/>
      <c r="F282" s="309" t="inlineStr"/>
      <c r="G282" s="309" t="inlineStr"/>
      <c r="H282" s="309" t="inlineStr"/>
    </row>
    <row r="283">
      <c r="A283" s="621" t="n">
        <v>281</v>
      </c>
      <c r="B283" s="309" t="n">
        <v>94</v>
      </c>
      <c r="C283" s="309" t="n">
        <v>94</v>
      </c>
      <c r="D283" s="309" t="inlineStr"/>
      <c r="E283" s="309" t="inlineStr"/>
      <c r="F283" s="309" t="inlineStr"/>
      <c r="G283" s="309" t="inlineStr"/>
      <c r="H283" s="309" t="inlineStr"/>
    </row>
    <row r="284">
      <c r="A284" s="621" t="n">
        <v>282</v>
      </c>
      <c r="B284" s="309" t="n">
        <v>78.5</v>
      </c>
      <c r="C284" s="309" t="n">
        <v>78.5</v>
      </c>
      <c r="D284" s="309" t="inlineStr"/>
      <c r="E284" s="309" t="inlineStr"/>
      <c r="F284" s="309" t="inlineStr"/>
      <c r="G284" s="309" t="inlineStr"/>
      <c r="H284" s="309" t="inlineStr"/>
    </row>
    <row r="285">
      <c r="A285" s="621" t="n">
        <v>283</v>
      </c>
      <c r="B285" s="309" t="n">
        <v>89</v>
      </c>
      <c r="C285" s="309" t="n">
        <v>89</v>
      </c>
      <c r="D285" s="309" t="inlineStr"/>
      <c r="E285" s="309" t="inlineStr"/>
      <c r="F285" s="309" t="inlineStr"/>
      <c r="G285" s="309" t="inlineStr"/>
      <c r="H285" s="309" t="inlineStr"/>
    </row>
    <row r="286">
      <c r="A286" s="621" t="n">
        <v>284</v>
      </c>
      <c r="B286" s="309" t="n">
        <v>100</v>
      </c>
      <c r="C286" s="309" t="n">
        <v>100</v>
      </c>
      <c r="D286" s="309" t="inlineStr"/>
      <c r="E286" s="309" t="inlineStr"/>
      <c r="F286" s="309" t="inlineStr"/>
      <c r="G286" s="309" t="inlineStr"/>
      <c r="H286" s="309" t="inlineStr"/>
    </row>
    <row r="287">
      <c r="A287" s="621" t="n">
        <v>285</v>
      </c>
      <c r="B287" s="309" t="n">
        <v>59</v>
      </c>
      <c r="C287" s="309" t="n">
        <v>59</v>
      </c>
      <c r="D287" s="309" t="inlineStr"/>
      <c r="E287" s="309" t="inlineStr"/>
      <c r="F287" s="309" t="inlineStr"/>
      <c r="G287" s="309" t="inlineStr"/>
      <c r="H287" s="309" t="inlineStr"/>
    </row>
    <row r="288">
      <c r="A288" s="621" t="n">
        <v>286</v>
      </c>
      <c r="B288" s="309" t="n">
        <v>86.5</v>
      </c>
      <c r="C288" s="309" t="n">
        <v>86.5</v>
      </c>
      <c r="D288" s="309" t="inlineStr"/>
      <c r="E288" s="309" t="inlineStr"/>
      <c r="F288" s="309" t="inlineStr"/>
      <c r="G288" s="309" t="inlineStr"/>
      <c r="H288" s="309" t="inlineStr"/>
    </row>
    <row r="289">
      <c r="A289" s="621" t="n">
        <v>287</v>
      </c>
      <c r="B289" s="309" t="n">
        <v>93.5</v>
      </c>
      <c r="C289" s="309" t="n">
        <v>93.5</v>
      </c>
      <c r="D289" s="309" t="inlineStr"/>
      <c r="E289" s="309" t="inlineStr"/>
      <c r="F289" s="309" t="inlineStr"/>
      <c r="G289" s="309" t="inlineStr"/>
      <c r="H289" s="309" t="inlineStr"/>
    </row>
    <row r="290">
      <c r="A290" s="621" t="n">
        <v>288</v>
      </c>
      <c r="B290" s="309" t="n">
        <v>97</v>
      </c>
      <c r="C290" s="309" t="n">
        <v>97</v>
      </c>
      <c r="D290" s="309" t="inlineStr"/>
      <c r="E290" s="309" t="inlineStr"/>
      <c r="F290" s="309" t="inlineStr"/>
      <c r="G290" s="309" t="inlineStr"/>
      <c r="H290" s="309" t="inlineStr"/>
    </row>
    <row r="291">
      <c r="A291" s="621" t="n">
        <v>289</v>
      </c>
      <c r="B291" s="309" t="n">
        <v>100</v>
      </c>
      <c r="C291" s="309" t="n">
        <v>100</v>
      </c>
      <c r="D291" s="309" t="inlineStr"/>
      <c r="E291" s="309" t="inlineStr"/>
      <c r="F291" s="309" t="inlineStr"/>
      <c r="G291" s="309" t="inlineStr"/>
      <c r="H291" s="309" t="inlineStr"/>
    </row>
    <row r="292">
      <c r="A292" s="621" t="n">
        <v>290</v>
      </c>
      <c r="B292" s="309" t="n">
        <v>103.5</v>
      </c>
      <c r="C292" s="309" t="n">
        <v>103.5</v>
      </c>
      <c r="D292" s="309" t="inlineStr"/>
      <c r="E292" s="309" t="inlineStr"/>
      <c r="F292" s="309" t="inlineStr"/>
      <c r="G292" s="309" t="inlineStr"/>
      <c r="H292" s="309" t="inlineStr"/>
    </row>
    <row r="293">
      <c r="A293" s="621" t="n">
        <v>291</v>
      </c>
      <c r="B293" s="309" t="n">
        <v>106</v>
      </c>
      <c r="C293" s="309" t="n">
        <v>106</v>
      </c>
      <c r="D293" s="309" t="inlineStr"/>
      <c r="E293" s="309" t="inlineStr"/>
      <c r="F293" s="309" t="inlineStr"/>
      <c r="G293" s="309" t="inlineStr"/>
      <c r="H293" s="309" t="inlineStr"/>
    </row>
    <row r="294">
      <c r="A294" s="621" t="n">
        <v>292</v>
      </c>
      <c r="B294" s="309" t="n">
        <v>74</v>
      </c>
      <c r="C294" s="309" t="n">
        <v>74</v>
      </c>
      <c r="D294" s="309" t="inlineStr"/>
      <c r="E294" s="309" t="inlineStr"/>
      <c r="F294" s="309" t="inlineStr"/>
      <c r="G294" s="309" t="inlineStr"/>
      <c r="H294" s="309" t="inlineStr"/>
    </row>
    <row r="295">
      <c r="A295" s="621" t="n">
        <v>293</v>
      </c>
      <c r="B295" s="309" t="n">
        <v>108.5</v>
      </c>
      <c r="C295" s="309" t="n">
        <v>108.5</v>
      </c>
      <c r="D295" s="309" t="inlineStr"/>
      <c r="E295" s="309" t="inlineStr"/>
      <c r="F295" s="309" t="inlineStr"/>
      <c r="G295" s="309" t="inlineStr"/>
      <c r="H295" s="309" t="inlineStr"/>
    </row>
    <row r="296">
      <c r="A296" s="621" t="n">
        <v>294</v>
      </c>
      <c r="B296" s="309" t="n">
        <v>109.5</v>
      </c>
      <c r="C296" s="309" t="n">
        <v>109.5</v>
      </c>
      <c r="D296" s="309" t="inlineStr"/>
      <c r="E296" s="309" t="inlineStr"/>
      <c r="F296" s="309" t="inlineStr"/>
      <c r="G296" s="309" t="inlineStr"/>
      <c r="H296" s="309" t="inlineStr"/>
    </row>
    <row r="297">
      <c r="A297" s="621" t="n">
        <v>295</v>
      </c>
      <c r="B297" s="309" t="n">
        <v>103</v>
      </c>
      <c r="C297" s="309" t="n">
        <v>103</v>
      </c>
      <c r="D297" s="309" t="inlineStr"/>
      <c r="E297" s="309" t="inlineStr"/>
      <c r="F297" s="309" t="inlineStr"/>
      <c r="G297" s="309" t="inlineStr"/>
      <c r="H297" s="309" t="inlineStr"/>
    </row>
    <row r="298">
      <c r="A298" s="621" t="n">
        <v>296</v>
      </c>
      <c r="B298" s="309" t="n">
        <v>109</v>
      </c>
      <c r="C298" s="309" t="n">
        <v>109</v>
      </c>
      <c r="D298" s="309" t="inlineStr"/>
      <c r="E298" s="309" t="inlineStr"/>
      <c r="F298" s="309" t="inlineStr"/>
      <c r="G298" s="309" t="inlineStr"/>
      <c r="H298" s="309" t="inlineStr"/>
    </row>
    <row r="299">
      <c r="A299" s="621" t="n">
        <v>297</v>
      </c>
      <c r="B299" s="309" t="n">
        <v>110</v>
      </c>
      <c r="C299" s="309" t="n">
        <v>110</v>
      </c>
      <c r="D299" s="309" t="inlineStr"/>
      <c r="E299" s="309" t="inlineStr"/>
      <c r="F299" s="309" t="inlineStr"/>
      <c r="G299" s="309" t="inlineStr"/>
      <c r="H299" s="309" t="inlineStr"/>
    </row>
    <row r="300">
      <c r="A300" s="621" t="n">
        <v>298</v>
      </c>
      <c r="B300" s="309" t="n">
        <v>109</v>
      </c>
      <c r="C300" s="309" t="n">
        <v>109</v>
      </c>
      <c r="D300" s="309" t="inlineStr"/>
      <c r="E300" s="309" t="inlineStr"/>
      <c r="F300" s="309" t="inlineStr"/>
      <c r="G300" s="309" t="inlineStr"/>
      <c r="H300" s="309" t="inlineStr"/>
    </row>
    <row r="301">
      <c r="A301" s="621" t="n">
        <v>299</v>
      </c>
      <c r="B301" s="309" t="n">
        <v>78.5</v>
      </c>
      <c r="C301" s="309" t="n">
        <v>78.5</v>
      </c>
      <c r="D301" s="309" t="inlineStr"/>
      <c r="E301" s="309" t="inlineStr"/>
      <c r="F301" s="309" t="inlineStr"/>
      <c r="G301" s="309" t="inlineStr"/>
      <c r="H301" s="309" t="inlineStr"/>
    </row>
    <row r="302">
      <c r="A302" s="621" t="n">
        <v>300</v>
      </c>
      <c r="B302" s="309" t="n">
        <v>112</v>
      </c>
      <c r="C302" s="309" t="n">
        <v>112</v>
      </c>
      <c r="D302" s="309" t="inlineStr"/>
      <c r="E302" s="309" t="inlineStr"/>
      <c r="F302" s="309" t="inlineStr"/>
      <c r="G302" s="309" t="inlineStr"/>
      <c r="H302" s="309" t="inlineStr"/>
    </row>
    <row r="303">
      <c r="A303" s="621" t="n">
        <v>301</v>
      </c>
      <c r="B303" s="309" t="n">
        <v>110.5</v>
      </c>
      <c r="C303" s="309" t="n">
        <v>110.5</v>
      </c>
      <c r="D303" s="309" t="inlineStr"/>
      <c r="E303" s="309" t="inlineStr"/>
      <c r="F303" s="309" t="inlineStr"/>
      <c r="G303" s="309" t="inlineStr"/>
      <c r="H303" s="309" t="inlineStr"/>
    </row>
    <row r="304">
      <c r="A304" s="621" t="n">
        <v>302</v>
      </c>
      <c r="B304" s="309" t="n">
        <v>100</v>
      </c>
      <c r="C304" s="309" t="n">
        <v>100</v>
      </c>
      <c r="D304" s="309" t="inlineStr"/>
      <c r="E304" s="309" t="inlineStr"/>
      <c r="F304" s="309" t="inlineStr"/>
      <c r="G304" s="309" t="inlineStr"/>
      <c r="H304" s="309" t="inlineStr"/>
    </row>
    <row r="305">
      <c r="A305" s="621" t="n">
        <v>303</v>
      </c>
      <c r="B305" s="309" t="n">
        <v>111</v>
      </c>
      <c r="C305" s="309" t="n">
        <v>111</v>
      </c>
      <c r="D305" s="309" t="inlineStr"/>
      <c r="E305" s="309" t="inlineStr"/>
      <c r="F305" s="309" t="inlineStr"/>
      <c r="G305" s="309" t="inlineStr"/>
      <c r="H305" s="309" t="inlineStr"/>
    </row>
    <row r="306">
      <c r="A306" s="621" t="n">
        <v>304</v>
      </c>
      <c r="B306" s="309" t="n">
        <v>103</v>
      </c>
      <c r="C306" s="309" t="n">
        <v>103</v>
      </c>
      <c r="D306" s="309" t="inlineStr"/>
      <c r="E306" s="309" t="inlineStr"/>
      <c r="F306" s="309" t="inlineStr"/>
      <c r="G306" s="309" t="inlineStr"/>
      <c r="H306" s="309" t="inlineStr"/>
    </row>
    <row r="307">
      <c r="A307" s="621" t="n">
        <v>305</v>
      </c>
      <c r="B307" s="309" t="n">
        <v>78</v>
      </c>
      <c r="C307" s="309" t="n">
        <v>78</v>
      </c>
      <c r="D307" s="309" t="inlineStr"/>
      <c r="E307" s="309" t="inlineStr"/>
      <c r="F307" s="309" t="inlineStr"/>
      <c r="G307" s="309" t="inlineStr"/>
      <c r="H307" s="309" t="inlineStr"/>
    </row>
    <row r="308">
      <c r="A308" s="621" t="n">
        <v>306</v>
      </c>
      <c r="B308" s="309" t="n">
        <v>50</v>
      </c>
      <c r="C308" s="309" t="n">
        <v>50</v>
      </c>
      <c r="D308" s="309" t="inlineStr"/>
      <c r="E308" s="309" t="inlineStr"/>
      <c r="F308" s="309" t="inlineStr"/>
      <c r="G308" s="309" t="inlineStr"/>
      <c r="H308" s="309" t="inlineStr"/>
    </row>
    <row r="309">
      <c r="A309" s="621" t="n">
        <v>307</v>
      </c>
      <c r="B309" s="309" t="n">
        <v>57</v>
      </c>
      <c r="C309" s="309" t="n">
        <v>57</v>
      </c>
      <c r="D309" s="309" t="inlineStr"/>
      <c r="E309" s="309" t="inlineStr"/>
      <c r="F309" s="309" t="inlineStr"/>
      <c r="G309" s="309" t="inlineStr"/>
      <c r="H309" s="309" t="inlineStr"/>
    </row>
    <row r="310">
      <c r="A310" s="621" t="n">
        <v>308</v>
      </c>
      <c r="B310" s="309" t="n">
        <v>61.5</v>
      </c>
      <c r="C310" s="309" t="n">
        <v>61.5</v>
      </c>
      <c r="D310" s="309" t="inlineStr"/>
      <c r="E310" s="309" t="inlineStr"/>
      <c r="F310" s="309" t="inlineStr"/>
      <c r="G310" s="309" t="inlineStr"/>
      <c r="H310" s="309" t="inlineStr"/>
    </row>
    <row r="311">
      <c r="A311" s="621" t="n">
        <v>309</v>
      </c>
      <c r="B311" s="309" t="n">
        <v>75</v>
      </c>
      <c r="C311" s="309" t="n">
        <v>75</v>
      </c>
      <c r="D311" s="309" t="inlineStr"/>
      <c r="E311" s="309" t="inlineStr"/>
      <c r="F311" s="309" t="inlineStr"/>
      <c r="G311" s="309" t="inlineStr"/>
      <c r="H311" s="309" t="inlineStr"/>
    </row>
    <row r="312">
      <c r="A312" s="621" t="n">
        <v>310</v>
      </c>
      <c r="B312" s="309" t="n">
        <v>86</v>
      </c>
      <c r="C312" s="309" t="n">
        <v>86</v>
      </c>
      <c r="D312" s="309" t="inlineStr"/>
      <c r="E312" s="309" t="inlineStr"/>
      <c r="F312" s="309" t="inlineStr"/>
      <c r="G312" s="309" t="inlineStr"/>
      <c r="H312" s="309" t="inlineStr"/>
    </row>
    <row r="313">
      <c r="A313" s="621" t="n">
        <v>311</v>
      </c>
      <c r="B313" s="309" t="n">
        <v>93.5</v>
      </c>
      <c r="C313" s="309" t="n">
        <v>93.5</v>
      </c>
      <c r="D313" s="309" t="inlineStr"/>
      <c r="E313" s="309" t="inlineStr"/>
      <c r="F313" s="309" t="inlineStr"/>
      <c r="G313" s="309" t="inlineStr"/>
      <c r="H313" s="309" t="inlineStr"/>
    </row>
    <row r="314">
      <c r="A314" s="621" t="n">
        <v>312</v>
      </c>
      <c r="B314" s="309" t="n">
        <v>96</v>
      </c>
      <c r="C314" s="309" t="n">
        <v>96</v>
      </c>
      <c r="D314" s="309" t="inlineStr"/>
      <c r="E314" s="309" t="inlineStr"/>
      <c r="F314" s="309" t="inlineStr"/>
      <c r="G314" s="309" t="inlineStr"/>
      <c r="H314" s="309" t="inlineStr"/>
    </row>
    <row r="315">
      <c r="A315" s="621" t="n">
        <v>313</v>
      </c>
      <c r="B315" s="309" t="n">
        <v>20</v>
      </c>
      <c r="C315" s="309" t="n">
        <v>20</v>
      </c>
      <c r="D315" s="309" t="inlineStr"/>
      <c r="E315" s="309" t="inlineStr"/>
      <c r="F315" s="309" t="inlineStr"/>
      <c r="G315" s="309" t="inlineStr"/>
      <c r="H315" s="309" t="inlineStr"/>
    </row>
    <row r="316">
      <c r="A316" s="621" t="n">
        <v>314</v>
      </c>
      <c r="B316" s="309" t="n">
        <v>52.5</v>
      </c>
      <c r="C316" s="309" t="n">
        <v>52.5</v>
      </c>
      <c r="D316" s="309" t="inlineStr"/>
      <c r="E316" s="309" t="inlineStr"/>
      <c r="F316" s="309" t="inlineStr"/>
      <c r="G316" s="309" t="inlineStr"/>
      <c r="H316" s="309" t="inlineStr"/>
    </row>
    <row r="317">
      <c r="A317" s="621" t="n">
        <v>315</v>
      </c>
      <c r="B317" s="309" t="n">
        <v>73.5</v>
      </c>
      <c r="C317" s="309" t="n">
        <v>73.5</v>
      </c>
      <c r="D317" s="309" t="inlineStr"/>
      <c r="E317" s="309" t="inlineStr"/>
      <c r="F317" s="309" t="inlineStr"/>
      <c r="G317" s="309" t="inlineStr"/>
      <c r="H317" s="309" t="inlineStr"/>
    </row>
    <row r="318">
      <c r="A318" s="621" t="n">
        <v>316</v>
      </c>
      <c r="B318" s="309" t="n">
        <v>78.5</v>
      </c>
      <c r="C318" s="309" t="n">
        <v>78.5</v>
      </c>
      <c r="D318" s="309" t="inlineStr"/>
      <c r="E318" s="309" t="inlineStr"/>
      <c r="F318" s="309" t="inlineStr"/>
      <c r="G318" s="309" t="inlineStr"/>
      <c r="H318" s="309" t="inlineStr"/>
    </row>
    <row r="319">
      <c r="A319" s="621" t="n">
        <v>317</v>
      </c>
      <c r="B319" s="309" t="n">
        <v>79</v>
      </c>
      <c r="C319" s="309" t="n">
        <v>79</v>
      </c>
      <c r="D319" s="309" t="inlineStr"/>
      <c r="E319" s="309" t="inlineStr"/>
      <c r="F319" s="309" t="inlineStr"/>
      <c r="G319" s="309" t="inlineStr"/>
      <c r="H319" s="309" t="inlineStr"/>
    </row>
    <row r="320">
      <c r="A320" s="621" t="n">
        <v>318</v>
      </c>
      <c r="B320" s="309" t="n">
        <v>78.5</v>
      </c>
      <c r="C320" s="309" t="n">
        <v>78.5</v>
      </c>
      <c r="D320" s="309" t="inlineStr"/>
      <c r="E320" s="309" t="inlineStr"/>
      <c r="F320" s="309" t="inlineStr"/>
      <c r="G320" s="309" t="inlineStr"/>
      <c r="H320" s="309" t="inlineStr"/>
    </row>
    <row r="321">
      <c r="A321" s="621" t="n">
        <v>319</v>
      </c>
      <c r="B321" s="309" t="n">
        <v>79</v>
      </c>
      <c r="C321" s="309" t="n">
        <v>79</v>
      </c>
      <c r="D321" s="309" t="inlineStr"/>
      <c r="E321" s="309" t="inlineStr"/>
      <c r="F321" s="309" t="inlineStr"/>
      <c r="G321" s="309" t="inlineStr"/>
      <c r="H321" s="309" t="inlineStr"/>
    </row>
    <row r="322">
      <c r="A322" s="621" t="n">
        <v>320</v>
      </c>
      <c r="B322" s="309" t="n">
        <v>20</v>
      </c>
      <c r="C322" s="309" t="n">
        <v>20</v>
      </c>
      <c r="D322" s="309" t="inlineStr"/>
      <c r="E322" s="309" t="inlineStr"/>
      <c r="F322" s="309" t="inlineStr"/>
      <c r="G322" s="309" t="inlineStr"/>
      <c r="H322" s="309" t="inlineStr"/>
    </row>
    <row r="323">
      <c r="A323" s="621" t="n">
        <v>321</v>
      </c>
      <c r="B323" s="309" t="n">
        <v>57.5</v>
      </c>
      <c r="C323" s="309" t="n">
        <v>57.5</v>
      </c>
      <c r="D323" s="309" t="inlineStr"/>
      <c r="E323" s="309" t="inlineStr"/>
      <c r="F323" s="309" t="inlineStr"/>
      <c r="G323" s="309" t="inlineStr"/>
      <c r="H323" s="309" t="inlineStr"/>
    </row>
    <row r="324">
      <c r="A324" s="621" t="n">
        <v>322</v>
      </c>
      <c r="B324" s="309" t="n">
        <v>94.5</v>
      </c>
      <c r="C324" s="309" t="n">
        <v>94.5</v>
      </c>
      <c r="D324" s="309" t="inlineStr"/>
      <c r="E324" s="309" t="inlineStr"/>
      <c r="F324" s="309" t="inlineStr"/>
      <c r="G324" s="309" t="inlineStr"/>
      <c r="H324" s="309" t="inlineStr"/>
    </row>
    <row r="325">
      <c r="A325" s="621" t="n">
        <v>323</v>
      </c>
      <c r="B325" s="309" t="n">
        <v>95</v>
      </c>
      <c r="C325" s="309" t="n">
        <v>95</v>
      </c>
      <c r="D325" s="309" t="inlineStr"/>
      <c r="E325" s="309" t="inlineStr"/>
      <c r="F325" s="309" t="inlineStr"/>
      <c r="G325" s="309" t="inlineStr"/>
      <c r="H325" s="309" t="inlineStr"/>
    </row>
    <row r="326">
      <c r="A326" s="621" t="n">
        <v>324</v>
      </c>
      <c r="B326" s="309" t="n">
        <v>94</v>
      </c>
      <c r="C326" s="309" t="n">
        <v>94</v>
      </c>
      <c r="D326" s="309" t="inlineStr"/>
      <c r="E326" s="309" t="inlineStr"/>
      <c r="F326" s="309" t="inlineStr"/>
      <c r="G326" s="309" t="inlineStr"/>
      <c r="H326" s="309" t="inlineStr"/>
    </row>
    <row r="327">
      <c r="A327" s="621" t="n">
        <v>325</v>
      </c>
      <c r="B327" s="309" t="n">
        <v>94</v>
      </c>
      <c r="C327" s="309" t="n">
        <v>94</v>
      </c>
      <c r="D327" s="309" t="inlineStr"/>
      <c r="E327" s="309" t="inlineStr"/>
      <c r="F327" s="309" t="inlineStr"/>
      <c r="G327" s="309" t="inlineStr"/>
      <c r="H327" s="309" t="inlineStr"/>
    </row>
    <row r="328">
      <c r="A328" s="621" t="n">
        <v>326</v>
      </c>
      <c r="B328" s="309" t="n">
        <v>94</v>
      </c>
      <c r="C328" s="309" t="n">
        <v>94</v>
      </c>
      <c r="D328" s="309" t="inlineStr"/>
      <c r="E328" s="309" t="inlineStr"/>
      <c r="F328" s="309" t="inlineStr"/>
      <c r="G328" s="309" t="inlineStr"/>
      <c r="H328" s="309" t="inlineStr"/>
    </row>
    <row r="329">
      <c r="A329" s="621" t="n">
        <v>327</v>
      </c>
      <c r="B329" s="309" t="n">
        <v>13.5</v>
      </c>
      <c r="C329" s="309" t="n">
        <v>13.5</v>
      </c>
      <c r="D329" s="309" t="inlineStr"/>
      <c r="E329" s="309" t="inlineStr"/>
      <c r="F329" s="309" t="inlineStr"/>
      <c r="G329" s="309" t="inlineStr"/>
      <c r="H329" s="309" t="inlineStr"/>
    </row>
    <row r="330">
      <c r="A330" s="621" t="n">
        <v>328</v>
      </c>
      <c r="B330" s="309" t="n">
        <v>33.5</v>
      </c>
      <c r="C330" s="309" t="n">
        <v>33.5</v>
      </c>
      <c r="D330" s="309" t="inlineStr"/>
      <c r="E330" s="309" t="inlineStr"/>
      <c r="F330" s="309" t="inlineStr"/>
      <c r="G330" s="309" t="inlineStr"/>
      <c r="H330" s="309" t="inlineStr"/>
    </row>
    <row r="331">
      <c r="A331" s="621" t="n">
        <v>329</v>
      </c>
      <c r="B331" s="309" t="n">
        <v>94.5</v>
      </c>
      <c r="C331" s="309" t="n">
        <v>94.5</v>
      </c>
      <c r="D331" s="309" t="inlineStr"/>
      <c r="E331" s="309" t="inlineStr"/>
      <c r="F331" s="309" t="inlineStr"/>
      <c r="G331" s="309" t="inlineStr"/>
      <c r="H331" s="309" t="inlineStr"/>
    </row>
    <row r="332">
      <c r="A332" s="621" t="n">
        <v>330</v>
      </c>
      <c r="B332" s="309" t="n">
        <v>113.5</v>
      </c>
      <c r="C332" s="309" t="n">
        <v>113.5</v>
      </c>
      <c r="D332" s="309" t="inlineStr"/>
      <c r="E332" s="309" t="inlineStr"/>
      <c r="F332" s="309" t="inlineStr"/>
      <c r="G332" s="309" t="inlineStr"/>
      <c r="H332" s="309" t="inlineStr"/>
    </row>
    <row r="333">
      <c r="A333" s="621" t="n">
        <v>331</v>
      </c>
      <c r="B333" s="309" t="n">
        <v>108</v>
      </c>
      <c r="C333" s="309" t="n">
        <v>108</v>
      </c>
      <c r="D333" s="309" t="inlineStr"/>
      <c r="E333" s="309" t="inlineStr"/>
      <c r="F333" s="309" t="inlineStr"/>
      <c r="G333" s="309" t="inlineStr"/>
      <c r="H333" s="309" t="inlineStr"/>
    </row>
    <row r="334">
      <c r="A334" s="621" t="n">
        <v>332</v>
      </c>
      <c r="B334" s="309" t="n">
        <v>105</v>
      </c>
      <c r="C334" s="309" t="n">
        <v>105</v>
      </c>
      <c r="D334" s="309" t="inlineStr"/>
      <c r="E334" s="309" t="inlineStr"/>
      <c r="F334" s="309" t="inlineStr"/>
      <c r="G334" s="309" t="inlineStr"/>
      <c r="H334" s="309" t="inlineStr"/>
    </row>
    <row r="335">
      <c r="A335" s="621" t="n">
        <v>333</v>
      </c>
      <c r="B335" s="309" t="n">
        <v>100</v>
      </c>
      <c r="C335" s="309" t="n">
        <v>100</v>
      </c>
      <c r="D335" s="309" t="inlineStr"/>
      <c r="E335" s="309" t="inlineStr"/>
      <c r="F335" s="309" t="inlineStr"/>
      <c r="G335" s="309" t="inlineStr"/>
      <c r="H335" s="309" t="inlineStr"/>
    </row>
    <row r="336">
      <c r="A336" s="621" t="n">
        <v>334</v>
      </c>
      <c r="B336" s="309" t="n">
        <v>20</v>
      </c>
      <c r="C336" s="309" t="n">
        <v>20</v>
      </c>
      <c r="D336" s="309" t="inlineStr"/>
      <c r="E336" s="309" t="inlineStr"/>
      <c r="F336" s="309" t="inlineStr"/>
      <c r="G336" s="309" t="inlineStr"/>
      <c r="H336" s="309" t="inlineStr"/>
    </row>
    <row r="337">
      <c r="A337" s="621" t="n">
        <v>335</v>
      </c>
      <c r="B337" s="309" t="n">
        <v>57.5</v>
      </c>
      <c r="C337" s="309" t="n">
        <v>57.5</v>
      </c>
      <c r="D337" s="309" t="inlineStr"/>
      <c r="E337" s="309" t="inlineStr"/>
      <c r="F337" s="309" t="inlineStr"/>
      <c r="G337" s="309" t="inlineStr"/>
      <c r="H337" s="309" t="inlineStr"/>
    </row>
    <row r="338">
      <c r="A338" s="621" t="n">
        <v>336</v>
      </c>
      <c r="B338" s="309" t="n">
        <v>81.5</v>
      </c>
      <c r="C338" s="309" t="n">
        <v>81.5</v>
      </c>
      <c r="D338" s="309" t="inlineStr"/>
      <c r="E338" s="309" t="inlineStr"/>
      <c r="F338" s="309" t="inlineStr"/>
      <c r="G338" s="309" t="inlineStr"/>
      <c r="H338" s="309" t="inlineStr"/>
    </row>
    <row r="339">
      <c r="A339" s="621" t="n">
        <v>337</v>
      </c>
      <c r="B339" s="309" t="n">
        <v>84</v>
      </c>
      <c r="C339" s="309" t="n">
        <v>84</v>
      </c>
      <c r="D339" s="309" t="inlineStr"/>
      <c r="E339" s="309" t="inlineStr"/>
      <c r="F339" s="309" t="inlineStr"/>
      <c r="G339" s="309" t="inlineStr"/>
      <c r="H339" s="309" t="inlineStr"/>
    </row>
    <row r="340">
      <c r="A340" s="621" t="n">
        <v>338</v>
      </c>
      <c r="B340" s="309" t="n">
        <v>86</v>
      </c>
      <c r="C340" s="309" t="n">
        <v>86</v>
      </c>
      <c r="D340" s="309" t="inlineStr"/>
      <c r="E340" s="309" t="inlineStr"/>
      <c r="F340" s="309" t="inlineStr"/>
      <c r="G340" s="309" t="inlineStr"/>
      <c r="H340" s="309" t="inlineStr"/>
    </row>
    <row r="341">
      <c r="A341" s="621" t="n">
        <v>339</v>
      </c>
      <c r="B341" s="309" t="n">
        <v>88</v>
      </c>
      <c r="C341" s="309" t="n">
        <v>88</v>
      </c>
      <c r="D341" s="309" t="inlineStr"/>
      <c r="E341" s="309" t="inlineStr"/>
      <c r="F341" s="309" t="inlineStr"/>
      <c r="G341" s="309" t="inlineStr"/>
      <c r="H341" s="309" t="inlineStr"/>
    </row>
    <row r="342">
      <c r="A342" s="621" t="n">
        <v>340</v>
      </c>
      <c r="B342" s="309" t="n">
        <v>90</v>
      </c>
      <c r="C342" s="309" t="n">
        <v>90</v>
      </c>
      <c r="D342" s="309" t="inlineStr"/>
      <c r="E342" s="309" t="inlineStr"/>
      <c r="F342" s="309" t="inlineStr"/>
      <c r="G342" s="309" t="inlineStr"/>
      <c r="H342" s="309" t="inlineStr"/>
    </row>
    <row r="343">
      <c r="A343" s="621" t="n">
        <v>341</v>
      </c>
      <c r="B343" s="309" t="n">
        <v>20</v>
      </c>
      <c r="C343" s="309" t="n">
        <v>20</v>
      </c>
      <c r="D343" s="309" t="inlineStr"/>
      <c r="E343" s="309" t="inlineStr"/>
      <c r="F343" s="309" t="inlineStr"/>
      <c r="G343" s="309" t="inlineStr"/>
      <c r="H343" s="309" t="inlineStr"/>
    </row>
    <row r="344">
      <c r="A344" s="621" t="n">
        <v>342</v>
      </c>
      <c r="B344" s="309" t="n">
        <v>44.5</v>
      </c>
      <c r="C344" s="309" t="n">
        <v>44.5</v>
      </c>
      <c r="D344" s="309" t="inlineStr"/>
      <c r="E344" s="309" t="inlineStr"/>
      <c r="F344" s="309" t="inlineStr"/>
      <c r="G344" s="309" t="inlineStr"/>
      <c r="H344" s="309" t="inlineStr"/>
    </row>
    <row r="345">
      <c r="A345" s="621" t="n">
        <v>343</v>
      </c>
      <c r="B345" s="309" t="n">
        <v>57</v>
      </c>
      <c r="C345" s="309" t="n">
        <v>57</v>
      </c>
      <c r="D345" s="309" t="inlineStr"/>
      <c r="E345" s="309" t="inlineStr"/>
      <c r="F345" s="309" t="inlineStr"/>
      <c r="G345" s="309" t="inlineStr"/>
      <c r="H345" s="309" t="inlineStr"/>
    </row>
    <row r="346">
      <c r="A346" s="621" t="n">
        <v>344</v>
      </c>
      <c r="B346" s="309" t="n">
        <v>56</v>
      </c>
      <c r="C346" s="309" t="n">
        <v>56</v>
      </c>
      <c r="D346" s="309" t="inlineStr"/>
      <c r="E346" s="309" t="inlineStr"/>
      <c r="F346" s="309" t="inlineStr"/>
      <c r="G346" s="309" t="inlineStr"/>
      <c r="H346" s="309" t="inlineStr"/>
    </row>
    <row r="347">
      <c r="A347" s="621" t="n">
        <v>345</v>
      </c>
      <c r="B347" s="309" t="n">
        <v>51.5</v>
      </c>
      <c r="C347" s="309" t="n">
        <v>51.5</v>
      </c>
      <c r="D347" s="309" t="inlineStr"/>
      <c r="E347" s="309" t="inlineStr"/>
      <c r="F347" s="309" t="inlineStr"/>
      <c r="G347" s="309" t="inlineStr"/>
      <c r="H347" s="309" t="inlineStr"/>
    </row>
    <row r="348">
      <c r="A348" s="621" t="n">
        <v>346</v>
      </c>
      <c r="B348" s="309" t="n">
        <v>43</v>
      </c>
      <c r="C348" s="309" t="n">
        <v>43</v>
      </c>
      <c r="D348" s="309" t="inlineStr"/>
      <c r="E348" s="309" t="inlineStr"/>
      <c r="F348" s="309" t="inlineStr"/>
      <c r="G348" s="309" t="inlineStr"/>
      <c r="H348" s="309" t="inlineStr"/>
    </row>
    <row r="349">
      <c r="A349" s="621" t="n">
        <v>347</v>
      </c>
      <c r="B349" s="309" t="n">
        <v>37</v>
      </c>
      <c r="C349" s="309" t="n">
        <v>37</v>
      </c>
      <c r="D349" s="309" t="inlineStr"/>
      <c r="E349" s="309" t="inlineStr"/>
      <c r="F349" s="309" t="inlineStr"/>
      <c r="G349" s="309" t="inlineStr"/>
      <c r="H349" s="309" t="inlineStr"/>
    </row>
    <row r="350">
      <c r="A350" s="621" t="n">
        <v>348</v>
      </c>
      <c r="B350" s="309" t="n">
        <v>12.5</v>
      </c>
      <c r="C350" s="309" t="n">
        <v>12.5</v>
      </c>
      <c r="D350" s="309" t="inlineStr"/>
      <c r="E350" s="309" t="inlineStr"/>
      <c r="F350" s="309" t="inlineStr"/>
      <c r="G350" s="309" t="inlineStr"/>
      <c r="H350" s="309" t="inlineStr"/>
    </row>
    <row r="351">
      <c r="A351" s="621" t="n">
        <v>349</v>
      </c>
      <c r="B351" s="309" t="n">
        <v>31.5</v>
      </c>
      <c r="C351" s="309" t="n">
        <v>31.5</v>
      </c>
      <c r="D351" s="309" t="inlineStr"/>
      <c r="E351" s="309" t="inlineStr"/>
      <c r="F351" s="309" t="inlineStr"/>
      <c r="G351" s="309" t="inlineStr"/>
      <c r="H351" s="309" t="inlineStr"/>
    </row>
    <row r="352">
      <c r="A352" s="621" t="n">
        <v>350</v>
      </c>
      <c r="B352" s="309" t="n">
        <v>65.5</v>
      </c>
      <c r="C352" s="309" t="n">
        <v>65.5</v>
      </c>
      <c r="D352" s="309" t="inlineStr"/>
      <c r="E352" s="309" t="inlineStr"/>
      <c r="F352" s="309" t="inlineStr"/>
      <c r="G352" s="309" t="inlineStr"/>
      <c r="H352" s="309" t="inlineStr"/>
    </row>
    <row r="353">
      <c r="A353" s="621" t="n">
        <v>351</v>
      </c>
      <c r="B353" s="309" t="n">
        <v>73.5</v>
      </c>
      <c r="C353" s="309" t="n">
        <v>73.5</v>
      </c>
      <c r="D353" s="309" t="inlineStr"/>
      <c r="E353" s="309" t="inlineStr"/>
      <c r="F353" s="309" t="inlineStr"/>
      <c r="G353" s="309" t="inlineStr"/>
      <c r="H353" s="309" t="inlineStr"/>
    </row>
    <row r="354">
      <c r="A354" s="621" t="n">
        <v>352</v>
      </c>
      <c r="B354" s="309" t="n">
        <v>111</v>
      </c>
      <c r="C354" s="309" t="n">
        <v>111</v>
      </c>
      <c r="D354" s="309" t="inlineStr"/>
      <c r="E354" s="309" t="inlineStr"/>
      <c r="F354" s="309" t="inlineStr"/>
      <c r="G354" s="309" t="inlineStr"/>
      <c r="H354" s="309" t="inlineStr"/>
    </row>
    <row r="355">
      <c r="A355" s="621" t="n">
        <v>353</v>
      </c>
      <c r="B355" s="309" t="n">
        <v>107</v>
      </c>
      <c r="C355" s="309" t="n">
        <v>107</v>
      </c>
      <c r="D355" s="309" t="inlineStr"/>
      <c r="E355" s="309" t="inlineStr"/>
      <c r="F355" s="309" t="inlineStr"/>
      <c r="G355" s="309" t="inlineStr"/>
      <c r="H355" s="309" t="inlineStr"/>
    </row>
    <row r="356">
      <c r="A356" s="621" t="n">
        <v>354</v>
      </c>
      <c r="B356" s="309" t="n">
        <v>87</v>
      </c>
      <c r="C356" s="309" t="n">
        <v>87</v>
      </c>
      <c r="D356" s="309" t="inlineStr"/>
      <c r="E356" s="309" t="inlineStr"/>
      <c r="F356" s="309" t="inlineStr"/>
      <c r="G356" s="309" t="inlineStr"/>
      <c r="H356" s="309" t="inlineStr"/>
    </row>
    <row r="357">
      <c r="A357" s="621" t="n">
        <v>355</v>
      </c>
      <c r="B357" s="309" t="n">
        <v>12</v>
      </c>
      <c r="C357" s="309" t="n">
        <v>12</v>
      </c>
      <c r="D357" s="309" t="inlineStr"/>
      <c r="E357" s="309" t="inlineStr"/>
      <c r="F357" s="309" t="inlineStr"/>
      <c r="G357" s="309" t="inlineStr"/>
      <c r="H357" s="309" t="inlineStr"/>
    </row>
    <row r="358">
      <c r="A358" s="621" t="n">
        <v>356</v>
      </c>
      <c r="B358" s="309" t="n">
        <v>26.5</v>
      </c>
      <c r="C358" s="309" t="n">
        <v>26.5</v>
      </c>
      <c r="D358" s="309" t="inlineStr"/>
      <c r="E358" s="309" t="inlineStr"/>
      <c r="F358" s="309" t="inlineStr"/>
      <c r="G358" s="309" t="inlineStr"/>
      <c r="H358" s="309" t="inlineStr"/>
    </row>
    <row r="359">
      <c r="A359" s="621" t="n">
        <v>357</v>
      </c>
      <c r="B359" s="309" t="n">
        <v>75</v>
      </c>
      <c r="C359" s="309" t="n">
        <v>75</v>
      </c>
      <c r="D359" s="309" t="inlineStr"/>
      <c r="E359" s="309" t="inlineStr"/>
      <c r="F359" s="309" t="inlineStr"/>
      <c r="G359" s="309" t="inlineStr"/>
      <c r="H359" s="309" t="inlineStr"/>
    </row>
    <row r="360">
      <c r="A360" s="621" t="n">
        <v>358</v>
      </c>
      <c r="B360" s="309" t="n">
        <v>85</v>
      </c>
      <c r="C360" s="309" t="n">
        <v>85</v>
      </c>
      <c r="D360" s="309" t="inlineStr"/>
      <c r="E360" s="309" t="inlineStr"/>
      <c r="F360" s="309" t="inlineStr"/>
      <c r="G360" s="309" t="inlineStr"/>
      <c r="H360" s="309" t="inlineStr"/>
    </row>
    <row r="361">
      <c r="A361" s="621" t="n">
        <v>359</v>
      </c>
      <c r="B361" s="309" t="n">
        <v>99.5</v>
      </c>
      <c r="C361" s="309" t="n">
        <v>99.5</v>
      </c>
      <c r="D361" s="309" t="inlineStr"/>
      <c r="E361" s="309" t="inlineStr"/>
      <c r="F361" s="309" t="inlineStr"/>
      <c r="G361" s="309" t="inlineStr"/>
      <c r="H361" s="309" t="inlineStr"/>
    </row>
    <row r="362">
      <c r="A362" s="621" t="n">
        <v>360</v>
      </c>
      <c r="B362" s="309" t="n">
        <v>87.5</v>
      </c>
      <c r="C362" s="309" t="n">
        <v>87.5</v>
      </c>
      <c r="D362" s="309" t="inlineStr"/>
      <c r="E362" s="309" t="inlineStr"/>
      <c r="F362" s="309" t="inlineStr"/>
      <c r="G362" s="309" t="inlineStr"/>
      <c r="H362" s="309" t="inlineStr"/>
    </row>
    <row r="363">
      <c r="A363" s="621" t="n">
        <v>361</v>
      </c>
      <c r="B363" s="309" t="n">
        <v>83</v>
      </c>
      <c r="C363" s="309" t="n">
        <v>83</v>
      </c>
      <c r="D363" s="309" t="inlineStr"/>
      <c r="E363" s="309" t="inlineStr"/>
      <c r="F363" s="309" t="inlineStr"/>
      <c r="G363" s="309" t="inlineStr"/>
      <c r="H363" s="309" t="inlineStr"/>
    </row>
    <row r="364">
      <c r="A364" s="621" t="n">
        <v>362</v>
      </c>
      <c r="B364" s="309" t="n">
        <v>5</v>
      </c>
      <c r="C364" s="309" t="n">
        <v>5</v>
      </c>
      <c r="D364" s="309" t="inlineStr"/>
      <c r="E364" s="309" t="inlineStr"/>
      <c r="F364" s="309" t="inlineStr"/>
      <c r="G364" s="309" t="inlineStr"/>
      <c r="H364" s="309" t="inlineStr"/>
    </row>
    <row r="365">
      <c r="A365" s="621" t="n">
        <v>363</v>
      </c>
      <c r="B365" s="309" t="n">
        <v>11</v>
      </c>
      <c r="C365" s="309" t="n">
        <v>11</v>
      </c>
      <c r="D365" s="309" t="inlineStr"/>
      <c r="E365" s="309" t="inlineStr"/>
      <c r="F365" s="309" t="inlineStr"/>
      <c r="G365" s="309" t="inlineStr"/>
      <c r="H365" s="309" t="inlineStr"/>
    </row>
    <row r="366">
      <c r="A366" s="621" t="n">
        <v>364</v>
      </c>
      <c r="B366" s="309" t="n">
        <v>38.5</v>
      </c>
      <c r="C366" s="309" t="n">
        <v>38.5</v>
      </c>
      <c r="D366" s="309" t="inlineStr"/>
      <c r="E366" s="309" t="inlineStr"/>
      <c r="F366" s="309" t="inlineStr"/>
      <c r="G366" s="309" t="inlineStr"/>
      <c r="H366" s="309" t="inlineStr"/>
    </row>
    <row r="367">
      <c r="A367" s="621" t="n">
        <v>365</v>
      </c>
      <c r="B367" s="309" t="n">
        <v>74.5</v>
      </c>
      <c r="C367" s="309" t="n">
        <v>74.5</v>
      </c>
      <c r="D367" s="309" t="inlineStr"/>
      <c r="E367" s="309" t="inlineStr"/>
      <c r="F367" s="309" t="inlineStr"/>
      <c r="G367" s="309" t="inlineStr"/>
      <c r="H367" s="309" t="inlineStr"/>
    </row>
    <row r="368">
      <c r="A368" s="621" t="n">
        <v>366</v>
      </c>
      <c r="B368" s="309" t="n">
        <v>75</v>
      </c>
      <c r="C368" s="309" t="n">
        <v>75</v>
      </c>
      <c r="D368" s="309" t="inlineStr"/>
      <c r="E368" s="309" t="inlineStr"/>
      <c r="F368" s="309" t="inlineStr"/>
      <c r="G368" s="309" t="inlineStr"/>
      <c r="H368" s="309" t="inlineStr"/>
    </row>
    <row r="369">
      <c r="A369" s="621" t="n">
        <v>367</v>
      </c>
      <c r="B369" s="309" t="n">
        <v>70</v>
      </c>
      <c r="C369" s="309" t="n">
        <v>70</v>
      </c>
      <c r="D369" s="309" t="inlineStr"/>
      <c r="E369" s="309" t="inlineStr"/>
      <c r="F369" s="309" t="inlineStr"/>
      <c r="G369" s="309" t="inlineStr"/>
      <c r="H369" s="309" t="inlineStr"/>
    </row>
    <row r="370">
      <c r="A370" s="621" t="n">
        <v>368</v>
      </c>
      <c r="B370" s="309" t="n">
        <v>66.5</v>
      </c>
      <c r="C370" s="309" t="n">
        <v>66.5</v>
      </c>
      <c r="D370" s="309" t="inlineStr"/>
      <c r="E370" s="309" t="inlineStr"/>
      <c r="F370" s="309" t="inlineStr"/>
      <c r="G370" s="309" t="inlineStr"/>
      <c r="H370" s="309" t="inlineStr"/>
    </row>
    <row r="371">
      <c r="A371" s="621" t="n">
        <v>369</v>
      </c>
      <c r="B371" s="309" t="n">
        <v>7</v>
      </c>
      <c r="C371" s="309" t="n">
        <v>7</v>
      </c>
      <c r="D371" s="309" t="inlineStr"/>
      <c r="E371" s="309" t="inlineStr"/>
      <c r="F371" s="309" t="inlineStr"/>
      <c r="G371" s="309" t="inlineStr"/>
      <c r="H371" s="309" t="inlineStr"/>
    </row>
    <row r="372">
      <c r="A372" s="621" t="n">
        <v>370</v>
      </c>
      <c r="B372" s="309" t="n">
        <v>15</v>
      </c>
      <c r="C372" s="309" t="n">
        <v>15</v>
      </c>
      <c r="D372" s="309" t="inlineStr"/>
      <c r="E372" s="309" t="inlineStr"/>
      <c r="F372" s="309" t="inlineStr"/>
      <c r="G372" s="309" t="inlineStr"/>
      <c r="H372" s="309" t="inlineStr"/>
    </row>
    <row r="373">
      <c r="A373" s="621" t="n">
        <v>371</v>
      </c>
      <c r="B373" s="309" t="n">
        <v>36</v>
      </c>
      <c r="C373" s="309" t="n">
        <v>36</v>
      </c>
      <c r="D373" s="309" t="inlineStr"/>
      <c r="E373" s="309" t="inlineStr"/>
      <c r="F373" s="309" t="inlineStr"/>
      <c r="G373" s="309" t="inlineStr"/>
      <c r="H373" s="309" t="inlineStr"/>
    </row>
    <row r="374">
      <c r="A374" s="621" t="n">
        <v>372</v>
      </c>
      <c r="B374" s="309" t="n">
        <v>46</v>
      </c>
      <c r="C374" s="309" t="n">
        <v>46</v>
      </c>
      <c r="D374" s="309" t="inlineStr"/>
      <c r="E374" s="309" t="inlineStr"/>
      <c r="F374" s="309" t="inlineStr"/>
      <c r="G374" s="309" t="inlineStr"/>
      <c r="H374" s="309" t="inlineStr"/>
    </row>
    <row r="375">
      <c r="A375" s="621" t="n">
        <v>373</v>
      </c>
      <c r="B375" s="309" t="n">
        <v>52</v>
      </c>
      <c r="C375" s="309" t="n">
        <v>52</v>
      </c>
      <c r="D375" s="309" t="inlineStr"/>
      <c r="E375" s="309" t="inlineStr"/>
      <c r="F375" s="309" t="inlineStr"/>
      <c r="G375" s="309" t="inlineStr"/>
      <c r="H375" s="309" t="inlineStr"/>
    </row>
    <row r="376">
      <c r="A376" s="621" t="n">
        <v>374</v>
      </c>
      <c r="B376" s="309" t="n">
        <v>53</v>
      </c>
      <c r="C376" s="309" t="n">
        <v>53</v>
      </c>
      <c r="D376" s="309" t="inlineStr"/>
      <c r="E376" s="309" t="inlineStr"/>
      <c r="F376" s="309" t="inlineStr"/>
      <c r="G376" s="309" t="inlineStr"/>
      <c r="H376" s="309" t="inlineStr"/>
    </row>
    <row r="377">
      <c r="A377" s="621" t="n">
        <v>375</v>
      </c>
      <c r="B377" s="309" t="n">
        <v>53</v>
      </c>
      <c r="C377" s="309" t="n">
        <v>53</v>
      </c>
      <c r="D377" s="309" t="inlineStr"/>
      <c r="E377" s="309" t="inlineStr"/>
      <c r="F377" s="309" t="inlineStr"/>
      <c r="G377" s="309" t="inlineStr"/>
      <c r="H377" s="309" t="inlineStr"/>
    </row>
    <row r="378">
      <c r="A378" s="621" t="n">
        <v>376</v>
      </c>
      <c r="B378" s="309" t="n">
        <v>8.5</v>
      </c>
      <c r="C378" s="309" t="n">
        <v>8.5</v>
      </c>
      <c r="D378" s="309" t="inlineStr"/>
      <c r="E378" s="309" t="inlineStr"/>
      <c r="F378" s="309" t="inlineStr"/>
      <c r="G378" s="309" t="inlineStr"/>
      <c r="H378" s="309" t="inlineStr"/>
    </row>
    <row r="379">
      <c r="A379" s="621" t="n">
        <v>377</v>
      </c>
      <c r="B379" s="309" t="n">
        <v>22</v>
      </c>
      <c r="C379" s="309" t="n">
        <v>22</v>
      </c>
      <c r="D379" s="309" t="inlineStr"/>
      <c r="E379" s="309" t="inlineStr"/>
      <c r="F379" s="309" t="inlineStr"/>
      <c r="G379" s="309" t="inlineStr"/>
      <c r="H379" s="309" t="inlineStr"/>
    </row>
    <row r="380">
      <c r="A380" s="621" t="n">
        <v>378</v>
      </c>
      <c r="B380" s="309" t="n">
        <v>36</v>
      </c>
      <c r="C380" s="309" t="n">
        <v>36</v>
      </c>
      <c r="D380" s="309" t="inlineStr"/>
      <c r="E380" s="309" t="inlineStr"/>
      <c r="F380" s="309" t="inlineStr"/>
      <c r="G380" s="309" t="inlineStr"/>
      <c r="H380" s="309" t="inlineStr"/>
    </row>
    <row r="381">
      <c r="A381" s="621" t="n">
        <v>379</v>
      </c>
      <c r="B381" s="309" t="n">
        <v>36.5</v>
      </c>
      <c r="C381" s="309" t="n">
        <v>36.5</v>
      </c>
      <c r="D381" s="309" t="inlineStr"/>
      <c r="E381" s="309" t="inlineStr"/>
      <c r="F381" s="309" t="inlineStr"/>
      <c r="G381" s="309" t="inlineStr"/>
      <c r="H381" s="309" t="inlineStr"/>
    </row>
    <row r="382">
      <c r="A382" s="621" t="n">
        <v>380</v>
      </c>
      <c r="B382" s="309" t="n">
        <v>37</v>
      </c>
      <c r="C382" s="309" t="n">
        <v>37</v>
      </c>
      <c r="D382" s="309" t="inlineStr"/>
      <c r="E382" s="309" t="inlineStr"/>
      <c r="F382" s="309" t="inlineStr"/>
      <c r="G382" s="309" t="inlineStr"/>
      <c r="H382" s="309" t="inlineStr"/>
    </row>
    <row r="383">
      <c r="A383" s="621" t="n">
        <v>381</v>
      </c>
      <c r="B383" s="309" t="n">
        <v>33</v>
      </c>
      <c r="C383" s="309" t="n">
        <v>33</v>
      </c>
      <c r="D383" s="309" t="inlineStr"/>
      <c r="E383" s="309" t="inlineStr"/>
      <c r="F383" s="309" t="inlineStr"/>
      <c r="G383" s="309" t="inlineStr"/>
      <c r="H383" s="309" t="inlineStr"/>
    </row>
    <row r="384">
      <c r="A384" s="621" t="n">
        <v>382</v>
      </c>
      <c r="B384" s="309" t="n">
        <v>27.5</v>
      </c>
      <c r="C384" s="309" t="n">
        <v>27.5</v>
      </c>
      <c r="D384" s="309" t="inlineStr"/>
      <c r="E384" s="309" t="inlineStr"/>
      <c r="F384" s="309" t="inlineStr"/>
      <c r="G384" s="309" t="inlineStr"/>
      <c r="H384" s="309" t="inlineStr"/>
    </row>
    <row r="385">
      <c r="A385" s="621" t="n">
        <v>383</v>
      </c>
      <c r="B385" s="309" t="n">
        <v>131.2032188141971</v>
      </c>
      <c r="C385" s="309" t="n">
        <v>131.2032188141971</v>
      </c>
      <c r="D385" s="309" t="inlineStr"/>
      <c r="E385" s="309" t="inlineStr"/>
      <c r="F385" s="309" t="inlineStr"/>
      <c r="G385" s="309" t="inlineStr"/>
      <c r="H385" s="309" t="inlineStr"/>
    </row>
    <row r="386">
      <c r="A386" s="621" t="n">
        <v>384</v>
      </c>
      <c r="B386" s="309" t="n">
        <v>120.9971329735979</v>
      </c>
      <c r="C386" s="309" t="n">
        <v>120.9971329735979</v>
      </c>
      <c r="D386" s="309" t="inlineStr"/>
      <c r="E386" s="309" t="inlineStr"/>
      <c r="F386" s="309" t="inlineStr"/>
      <c r="G386" s="309" t="inlineStr"/>
      <c r="H386" s="309" t="inlineStr"/>
    </row>
    <row r="387">
      <c r="A387" s="621" t="n">
        <v>385</v>
      </c>
      <c r="B387" s="309" t="n">
        <v>130.492509195617</v>
      </c>
      <c r="C387" s="309" t="n">
        <v>130.492509195617</v>
      </c>
      <c r="D387" s="309" t="inlineStr"/>
      <c r="E387" s="309" t="inlineStr"/>
      <c r="F387" s="309" t="inlineStr"/>
      <c r="G387" s="309" t="inlineStr"/>
      <c r="H387" s="309" t="inlineStr"/>
    </row>
    <row r="388">
      <c r="A388" s="621" t="n">
        <v>386</v>
      </c>
      <c r="B388" s="309" t="n">
        <v>120.6163106596307</v>
      </c>
      <c r="C388" s="309" t="n">
        <v>120.6163106596307</v>
      </c>
      <c r="D388" s="309" t="inlineStr"/>
      <c r="E388" s="309" t="inlineStr"/>
      <c r="F388" s="309" t="inlineStr"/>
      <c r="G388" s="309" t="inlineStr"/>
      <c r="H388" s="309" t="inlineStr"/>
    </row>
    <row r="389">
      <c r="A389" s="621" t="n">
        <v>387</v>
      </c>
      <c r="B389" s="309" t="n">
        <v>132.43457877239</v>
      </c>
      <c r="C389" s="309" t="n">
        <v>132.43457877239</v>
      </c>
      <c r="D389" s="309" t="inlineStr"/>
      <c r="E389" s="309" t="inlineStr"/>
      <c r="F389" s="309" t="inlineStr"/>
      <c r="G389" s="309" t="inlineStr"/>
      <c r="H389" s="309" t="inlineStr"/>
    </row>
    <row r="390">
      <c r="A390" s="621" t="n">
        <v>388</v>
      </c>
      <c r="B390" s="309" t="n">
        <v>145.2008716443406</v>
      </c>
      <c r="C390" s="309" t="n">
        <v>145.2008716443406</v>
      </c>
      <c r="D390" s="309" t="inlineStr"/>
      <c r="E390" s="309" t="inlineStr"/>
      <c r="F390" s="309" t="inlineStr"/>
      <c r="G390" s="309" t="inlineStr"/>
      <c r="H390" s="309" t="inlineStr"/>
    </row>
    <row r="391">
      <c r="A391" s="621" t="n">
        <v>389</v>
      </c>
      <c r="B391" s="309" t="n">
        <v>113.983169579352</v>
      </c>
      <c r="C391" s="309" t="n">
        <v>113.983169579352</v>
      </c>
      <c r="D391" s="309" t="inlineStr"/>
      <c r="E391" s="309" t="inlineStr"/>
      <c r="F391" s="309" t="inlineStr"/>
      <c r="G391" s="309" t="inlineStr"/>
      <c r="H391" s="309" t="inlineStr"/>
    </row>
    <row r="392">
      <c r="A392" s="621" t="n">
        <v>390</v>
      </c>
      <c r="B392" s="309" t="n">
        <v>116.1183232174521</v>
      </c>
      <c r="C392" s="309" t="n">
        <v>116.1183232174521</v>
      </c>
      <c r="D392" s="309" t="inlineStr"/>
      <c r="E392" s="309" t="inlineStr"/>
      <c r="F392" s="309" t="inlineStr"/>
      <c r="G392" s="309" t="inlineStr"/>
      <c r="H392" s="309" t="inlineStr"/>
    </row>
    <row r="393">
      <c r="A393" s="621" t="n">
        <v>391</v>
      </c>
      <c r="B393" s="309" t="n">
        <v>114.4632804881592</v>
      </c>
      <c r="C393" s="309" t="n">
        <v>114.4632804881592</v>
      </c>
      <c r="D393" s="309" t="inlineStr"/>
      <c r="E393" s="309" t="inlineStr"/>
      <c r="F393" s="309" t="inlineStr"/>
      <c r="G393" s="309" t="inlineStr"/>
      <c r="H393" s="309" t="inlineStr"/>
    </row>
    <row r="394">
      <c r="A394" s="621" t="n">
        <v>392</v>
      </c>
      <c r="B394" s="309" t="n">
        <v>108.5795971337337</v>
      </c>
      <c r="C394" s="309" t="n">
        <v>108.5795971337337</v>
      </c>
      <c r="D394" s="309" t="inlineStr"/>
      <c r="E394" s="309" t="inlineStr"/>
      <c r="F394" s="309" t="inlineStr"/>
      <c r="G394" s="309" t="inlineStr"/>
      <c r="H394" s="309" t="inlineStr"/>
    </row>
    <row r="395">
      <c r="A395" s="621" t="n">
        <v>393</v>
      </c>
      <c r="B395" s="309" t="n">
        <v>119.4022837486474</v>
      </c>
      <c r="C395" s="309" t="n">
        <v>119.4022837486474</v>
      </c>
      <c r="D395" s="309" t="inlineStr"/>
      <c r="E395" s="309" t="inlineStr"/>
      <c r="F395" s="309" t="inlineStr"/>
      <c r="G395" s="309" t="inlineStr"/>
      <c r="H395" s="309" t="inlineStr"/>
    </row>
    <row r="396">
      <c r="A396" s="621" t="n">
        <v>394</v>
      </c>
      <c r="B396" s="309" t="n">
        <v>135.5224021914022</v>
      </c>
      <c r="C396" s="309" t="n">
        <v>135.5224021914022</v>
      </c>
      <c r="D396" s="309" t="inlineStr"/>
      <c r="E396" s="309" t="inlineStr"/>
      <c r="F396" s="309" t="inlineStr"/>
      <c r="G396" s="309" t="inlineStr"/>
      <c r="H396" s="309" t="inlineStr"/>
    </row>
    <row r="397">
      <c r="A397" s="621" t="n">
        <v>395</v>
      </c>
      <c r="B397" s="309" t="n">
        <v>107.5196899335313</v>
      </c>
      <c r="C397" s="309" t="n">
        <v>107.5196899335313</v>
      </c>
      <c r="D397" s="309" t="inlineStr"/>
      <c r="E397" s="309" t="inlineStr"/>
      <c r="F397" s="309" t="inlineStr"/>
      <c r="G397" s="309" t="inlineStr"/>
      <c r="H397" s="309" t="inlineStr"/>
    </row>
    <row r="398">
      <c r="A398" s="621" t="n">
        <v>396</v>
      </c>
      <c r="B398" s="309" t="n">
        <v>107.8775709468817</v>
      </c>
      <c r="C398" s="309" t="n">
        <v>107.8775709468817</v>
      </c>
      <c r="D398" s="309" t="inlineStr"/>
      <c r="E398" s="309" t="inlineStr"/>
      <c r="F398" s="309" t="inlineStr"/>
      <c r="G398" s="309" t="inlineStr"/>
      <c r="H398" s="309" t="inlineStr"/>
    </row>
    <row r="399">
      <c r="A399" s="621" t="n">
        <v>397</v>
      </c>
      <c r="B399" s="309" t="inlineStr"/>
      <c r="C399" s="309" t="inlineStr"/>
      <c r="D399" s="309" t="inlineStr"/>
      <c r="E399" s="309" t="inlineStr"/>
      <c r="F399" s="309" t="inlineStr"/>
      <c r="G399" s="309" t="inlineStr"/>
      <c r="H399" s="309" t="inlineStr"/>
    </row>
    <row r="400">
      <c r="A400" s="621" t="n">
        <v>398</v>
      </c>
      <c r="B400" s="309" t="inlineStr"/>
      <c r="C400" s="309" t="n">
        <v>114.4322180890717</v>
      </c>
      <c r="D400" s="309" t="inlineStr">
        <is>
          <t>{'Cu', 'aust_temp', 'ausf_czas', 'Mn', 'Mo', 'aust_czas', 'Ni', 'grubosc', 'ausf_temp'}</t>
        </is>
      </c>
      <c r="E400" s="309" t="n">
        <v>18</v>
      </c>
      <c r="F400" s="309" t="inlineStr">
        <is>
          <t>['HB']</t>
        </is>
      </c>
      <c r="G400" s="309" t="inlineStr">
        <is>
          <t>[-0.8338313670807693]</t>
        </is>
      </c>
      <c r="H400" s="309" t="inlineStr">
        <is>
          <t>[97.0, 140.64774225120112]</t>
        </is>
      </c>
    </row>
    <row r="401">
      <c r="A401" s="621" t="n">
        <v>399</v>
      </c>
      <c r="B401" s="309" t="inlineStr"/>
      <c r="C401" s="309" t="n">
        <v>115.351636918458</v>
      </c>
      <c r="D401" s="309" t="inlineStr">
        <is>
          <t>{'Cu', 'aust_temp', 'ausf_czas', 'Mn', 'Mo', 'aust_czas', 'Ni', 'grubosc', 'ausf_temp'}</t>
        </is>
      </c>
      <c r="E401" s="309" t="n">
        <v>16</v>
      </c>
      <c r="F401" s="309" t="inlineStr">
        <is>
          <t>['HB']</t>
        </is>
      </c>
      <c r="G401" s="309" t="inlineStr">
        <is>
          <t>[-0.835576003906044]</t>
        </is>
      </c>
      <c r="H401" s="309" t="inlineStr">
        <is>
          <t>[100.0, 140.64774225120112]</t>
        </is>
      </c>
    </row>
    <row r="402">
      <c r="A402" s="621" t="n">
        <v>400</v>
      </c>
      <c r="B402" s="309" t="inlineStr"/>
      <c r="C402" s="309" t="inlineStr"/>
      <c r="D402" s="309" t="inlineStr"/>
      <c r="E402" s="309" t="inlineStr"/>
      <c r="F402" s="309" t="inlineStr"/>
      <c r="G402" s="309" t="inlineStr"/>
      <c r="H402" s="309" t="inlineStr"/>
    </row>
    <row r="403">
      <c r="A403" s="621" t="n">
        <v>401</v>
      </c>
      <c r="B403" s="309" t="n">
        <v>132.7479481324984</v>
      </c>
      <c r="C403" s="309" t="n">
        <v>132.7479481324984</v>
      </c>
      <c r="D403" s="309" t="inlineStr"/>
      <c r="E403" s="309" t="inlineStr"/>
      <c r="F403" s="309" t="inlineStr"/>
      <c r="G403" s="309" t="inlineStr"/>
      <c r="H403" s="309" t="inlineStr"/>
    </row>
    <row r="404">
      <c r="A404" s="621" t="n">
        <v>402</v>
      </c>
      <c r="B404" s="309" t="n">
        <v>122.5841625165003</v>
      </c>
      <c r="C404" s="309" t="n">
        <v>122.5841625165003</v>
      </c>
      <c r="D404" s="309" t="inlineStr"/>
      <c r="E404" s="309" t="inlineStr"/>
      <c r="F404" s="309" t="inlineStr"/>
      <c r="G404" s="309" t="inlineStr"/>
      <c r="H404" s="309" t="inlineStr"/>
    </row>
    <row r="405">
      <c r="A405" s="621" t="n">
        <v>403</v>
      </c>
      <c r="B405" s="309" t="n">
        <v>127.1247864748931</v>
      </c>
      <c r="C405" s="309" t="n">
        <v>127.1247864748931</v>
      </c>
      <c r="D405" s="309" t="inlineStr"/>
      <c r="E405" s="309" t="inlineStr"/>
      <c r="F405" s="309" t="inlineStr"/>
      <c r="G405" s="309" t="inlineStr"/>
      <c r="H405" s="309" t="inlineStr"/>
    </row>
    <row r="406">
      <c r="A406" s="621" t="n">
        <v>404</v>
      </c>
      <c r="B406" s="309" t="n">
        <v>140.6477422512011</v>
      </c>
      <c r="C406" s="309" t="n">
        <v>140.6477422512011</v>
      </c>
      <c r="D406" s="309" t="inlineStr"/>
      <c r="E406" s="309" t="inlineStr"/>
      <c r="F406" s="309" t="inlineStr"/>
      <c r="G406" s="309" t="inlineStr"/>
      <c r="H406" s="309" t="inlineStr"/>
    </row>
    <row r="407">
      <c r="A407" s="621" t="n">
        <v>405</v>
      </c>
      <c r="B407" s="309" t="n">
        <v>124.2740463779542</v>
      </c>
      <c r="C407" s="309" t="n">
        <v>124.2740463779542</v>
      </c>
      <c r="D407" s="309" t="inlineStr"/>
      <c r="E407" s="309" t="inlineStr"/>
      <c r="F407" s="309" t="inlineStr"/>
      <c r="G407" s="309" t="inlineStr"/>
      <c r="H407" s="309" t="inlineStr"/>
    </row>
    <row r="408">
      <c r="A408" s="621" t="n">
        <v>406</v>
      </c>
      <c r="B408" s="309" t="n">
        <v>123.513006116054</v>
      </c>
      <c r="C408" s="309" t="n">
        <v>123.513006116054</v>
      </c>
      <c r="D408" s="309" t="inlineStr"/>
      <c r="E408" s="309" t="inlineStr"/>
      <c r="F408" s="309" t="inlineStr"/>
      <c r="G408" s="309" t="inlineStr"/>
      <c r="H408" s="309" t="inlineStr"/>
    </row>
    <row r="409">
      <c r="A409" s="621" t="n">
        <v>407</v>
      </c>
      <c r="B409" s="309" t="n">
        <v>105.6</v>
      </c>
      <c r="C409" s="309" t="n">
        <v>105.6</v>
      </c>
      <c r="D409" s="309" t="inlineStr"/>
      <c r="E409" s="309" t="inlineStr"/>
      <c r="F409" s="309" t="inlineStr"/>
      <c r="G409" s="309" t="inlineStr"/>
      <c r="H409" s="309" t="inlineStr"/>
    </row>
    <row r="410">
      <c r="A410" s="621" t="n">
        <v>408</v>
      </c>
      <c r="B410" s="309" t="n">
        <v>91.3</v>
      </c>
      <c r="C410" s="309" t="n">
        <v>91.3</v>
      </c>
      <c r="D410" s="309" t="inlineStr"/>
      <c r="E410" s="309" t="inlineStr"/>
      <c r="F410" s="309" t="inlineStr"/>
      <c r="G410" s="309" t="inlineStr"/>
      <c r="H410" s="309" t="inlineStr"/>
    </row>
    <row r="411">
      <c r="A411" s="621" t="n">
        <v>409</v>
      </c>
      <c r="B411" s="309" t="n">
        <v>80.3</v>
      </c>
      <c r="C411" s="309" t="n">
        <v>80.3</v>
      </c>
      <c r="D411" s="309" t="inlineStr"/>
      <c r="E411" s="309" t="inlineStr"/>
      <c r="F411" s="309" t="inlineStr"/>
      <c r="G411" s="309" t="inlineStr"/>
      <c r="H411" s="309" t="inlineStr"/>
    </row>
    <row r="412">
      <c r="A412" s="621" t="n">
        <v>410</v>
      </c>
      <c r="B412" s="309" t="n">
        <v>108.9</v>
      </c>
      <c r="C412" s="309" t="n">
        <v>108.9</v>
      </c>
      <c r="D412" s="309" t="inlineStr"/>
      <c r="E412" s="309" t="inlineStr"/>
      <c r="F412" s="309" t="inlineStr"/>
      <c r="G412" s="309" t="inlineStr"/>
      <c r="H412" s="309" t="inlineStr"/>
    </row>
    <row r="413">
      <c r="A413" s="621" t="n">
        <v>411</v>
      </c>
      <c r="B413" s="309" t="n">
        <v>94.59999999999999</v>
      </c>
      <c r="C413" s="309" t="n">
        <v>94.59999999999999</v>
      </c>
      <c r="D413" s="309" t="inlineStr"/>
      <c r="E413" s="309" t="inlineStr"/>
      <c r="F413" s="309" t="inlineStr"/>
      <c r="G413" s="309" t="inlineStr"/>
      <c r="H413" s="309" t="inlineStr"/>
    </row>
    <row r="414">
      <c r="A414" s="621" t="n">
        <v>412</v>
      </c>
      <c r="B414" s="309" t="n">
        <v>86.90000000000001</v>
      </c>
      <c r="C414" s="309" t="n">
        <v>86.90000000000001</v>
      </c>
      <c r="D414" s="309" t="inlineStr"/>
      <c r="E414" s="309" t="inlineStr"/>
      <c r="F414" s="309" t="inlineStr"/>
      <c r="G414" s="309" t="inlineStr"/>
      <c r="H414" s="309" t="inlineStr"/>
    </row>
    <row r="415">
      <c r="A415" s="621" t="n">
        <v>413</v>
      </c>
      <c r="B415" s="309" t="inlineStr"/>
      <c r="C415" s="309" t="inlineStr"/>
      <c r="D415" s="309" t="inlineStr"/>
      <c r="E415" s="309" t="inlineStr"/>
      <c r="F415" s="309" t="inlineStr"/>
      <c r="G415" s="309" t="inlineStr"/>
      <c r="H415" s="309" t="inlineStr"/>
    </row>
    <row r="416">
      <c r="A416" s="621" t="n">
        <v>414</v>
      </c>
      <c r="B416" s="309" t="inlineStr"/>
      <c r="C416" s="309" t="inlineStr"/>
      <c r="D416" s="309" t="inlineStr"/>
      <c r="E416" s="309" t="inlineStr"/>
      <c r="F416" s="309" t="inlineStr"/>
      <c r="G416" s="309" t="inlineStr"/>
      <c r="H416" s="309" t="inlineStr"/>
    </row>
    <row r="417">
      <c r="A417" s="621" t="n">
        <v>415</v>
      </c>
      <c r="B417" s="309" t="inlineStr"/>
      <c r="C417" s="309" t="inlineStr"/>
      <c r="D417" s="309" t="inlineStr"/>
      <c r="E417" s="309" t="inlineStr"/>
      <c r="F417" s="309" t="inlineStr"/>
      <c r="G417" s="309" t="inlineStr"/>
      <c r="H417" s="309" t="inlineStr"/>
    </row>
    <row r="418">
      <c r="A418" s="621" t="n">
        <v>416</v>
      </c>
      <c r="B418" s="309" t="inlineStr"/>
      <c r="C418" s="309" t="inlineStr"/>
      <c r="D418" s="309" t="inlineStr"/>
      <c r="E418" s="309" t="inlineStr"/>
      <c r="F418" s="309" t="inlineStr"/>
      <c r="G418" s="309" t="inlineStr"/>
      <c r="H418" s="309" t="inlineStr"/>
    </row>
    <row r="419">
      <c r="A419" s="621" t="n">
        <v>417</v>
      </c>
      <c r="B419" s="309" t="n">
        <v>31.52903830895229</v>
      </c>
      <c r="C419" s="309" t="n">
        <v>31.52903830895229</v>
      </c>
      <c r="D419" s="309" t="inlineStr"/>
      <c r="E419" s="309" t="inlineStr"/>
      <c r="F419" s="309" t="inlineStr"/>
      <c r="G419" s="309" t="inlineStr"/>
      <c r="H419" s="309" t="inlineStr"/>
    </row>
    <row r="420">
      <c r="A420" s="621" t="n">
        <v>418</v>
      </c>
      <c r="B420" s="309" t="n">
        <v>55.91414161046805</v>
      </c>
      <c r="C420" s="309" t="n">
        <v>55.91414161046805</v>
      </c>
      <c r="D420" s="309" t="inlineStr"/>
      <c r="E420" s="309" t="inlineStr"/>
      <c r="F420" s="309" t="inlineStr"/>
      <c r="G420" s="309" t="inlineStr"/>
      <c r="H420" s="309" t="inlineStr"/>
    </row>
    <row r="421">
      <c r="A421" s="621" t="n">
        <v>419</v>
      </c>
      <c r="B421" s="309" t="n">
        <v>52.2234003235958</v>
      </c>
      <c r="C421" s="309" t="n">
        <v>52.2234003235958</v>
      </c>
      <c r="D421" s="309" t="inlineStr"/>
      <c r="E421" s="309" t="inlineStr"/>
      <c r="F421" s="309" t="inlineStr"/>
      <c r="G421" s="309" t="inlineStr"/>
      <c r="H421" s="309" t="inlineStr"/>
    </row>
    <row r="422">
      <c r="A422" s="621" t="n">
        <v>420</v>
      </c>
      <c r="B422" s="309" t="n">
        <v>78.6406060151262</v>
      </c>
      <c r="C422" s="309" t="n">
        <v>78.6406060151262</v>
      </c>
      <c r="D422" s="309" t="inlineStr"/>
      <c r="E422" s="309" t="inlineStr"/>
      <c r="F422" s="309" t="inlineStr"/>
      <c r="G422" s="309" t="inlineStr"/>
      <c r="H422" s="309" t="inlineStr"/>
    </row>
    <row r="423">
      <c r="A423" s="621" t="n">
        <v>421</v>
      </c>
      <c r="B423" s="309" t="n">
        <v>64.23190853643302</v>
      </c>
      <c r="C423" s="309" t="n">
        <v>64.23190853643302</v>
      </c>
      <c r="D423" s="309" t="inlineStr"/>
      <c r="E423" s="309" t="inlineStr"/>
      <c r="F423" s="309" t="inlineStr"/>
      <c r="G423" s="309" t="inlineStr"/>
      <c r="H423" s="309" t="inlineStr"/>
    </row>
    <row r="424">
      <c r="A424" s="621" t="n">
        <v>422</v>
      </c>
      <c r="B424" s="309" t="n">
        <v>80.53803087978862</v>
      </c>
      <c r="C424" s="309" t="n">
        <v>80.53803087978862</v>
      </c>
      <c r="D424" s="309" t="inlineStr"/>
      <c r="E424" s="309" t="inlineStr"/>
      <c r="F424" s="309" t="inlineStr"/>
      <c r="G424" s="309" t="inlineStr"/>
      <c r="H424" s="309" t="inlineStr"/>
    </row>
    <row r="425">
      <c r="A425" s="621" t="n">
        <v>423</v>
      </c>
      <c r="B425" s="309" t="inlineStr"/>
      <c r="C425" s="309" t="n">
        <v>156.7783722962184</v>
      </c>
      <c r="D425" s="309" t="inlineStr">
        <is>
          <t>{'Cu', 'aust_temp', 'ausf_czas', 'Mn', 'Mo', 'aust_czas', 'Ni', 'grubosc', 'ausf_temp'}</t>
        </is>
      </c>
      <c r="E425" s="309" t="n">
        <v>16</v>
      </c>
      <c r="F425" s="309" t="inlineStr">
        <is>
          <t>['HB', 'A5']</t>
        </is>
      </c>
      <c r="G425" s="309" t="inlineStr">
        <is>
          <t>[-0.9052301379081024, 0.9904053454231211]</t>
        </is>
      </c>
      <c r="H425" s="309" t="inlineStr">
        <is>
          <t>[80.2723715021768, 213.6015549147417]</t>
        </is>
      </c>
    </row>
    <row r="426">
      <c r="A426" s="621" t="n">
        <v>424</v>
      </c>
      <c r="B426" s="309" t="n">
        <v>94.5</v>
      </c>
      <c r="C426" s="309" t="n">
        <v>94.5</v>
      </c>
      <c r="D426" s="309" t="inlineStr"/>
      <c r="E426" s="309" t="inlineStr"/>
      <c r="F426" s="309" t="inlineStr"/>
      <c r="G426" s="309" t="inlineStr"/>
      <c r="H426" s="309" t="inlineStr"/>
    </row>
    <row r="427">
      <c r="A427" s="621" t="n">
        <v>425</v>
      </c>
      <c r="B427" s="309" t="n">
        <v>78.59999999999999</v>
      </c>
      <c r="C427" s="309" t="n">
        <v>78.59999999999999</v>
      </c>
      <c r="D427" s="309" t="inlineStr"/>
      <c r="E427" s="309" t="inlineStr"/>
      <c r="F427" s="309" t="inlineStr"/>
      <c r="G427" s="309" t="inlineStr"/>
      <c r="H427" s="309" t="inlineStr"/>
    </row>
    <row r="428">
      <c r="A428" s="621" t="n">
        <v>426</v>
      </c>
      <c r="B428" s="309" t="n">
        <v>54</v>
      </c>
      <c r="C428" s="309" t="n">
        <v>54</v>
      </c>
      <c r="D428" s="309" t="inlineStr"/>
      <c r="E428" s="309" t="inlineStr"/>
      <c r="F428" s="309" t="inlineStr"/>
      <c r="G428" s="309" t="inlineStr"/>
      <c r="H428" s="309" t="inlineStr"/>
    </row>
    <row r="429">
      <c r="A429" s="621" t="n">
        <v>427</v>
      </c>
      <c r="B429" s="309" t="n">
        <v>85.5</v>
      </c>
      <c r="C429" s="309" t="n">
        <v>85.5</v>
      </c>
      <c r="D429" s="309" t="inlineStr"/>
      <c r="E429" s="309" t="inlineStr"/>
      <c r="F429" s="309" t="inlineStr"/>
      <c r="G429" s="309" t="inlineStr"/>
      <c r="H429" s="309" t="inlineStr"/>
    </row>
    <row r="430">
      <c r="A430" s="621" t="n">
        <v>428</v>
      </c>
      <c r="B430" s="309" t="n">
        <v>105</v>
      </c>
      <c r="C430" s="309" t="n">
        <v>105</v>
      </c>
      <c r="D430" s="309" t="inlineStr"/>
      <c r="E430" s="309" t="inlineStr"/>
      <c r="F430" s="309" t="inlineStr"/>
      <c r="G430" s="309" t="inlineStr"/>
      <c r="H430" s="309" t="inlineStr"/>
    </row>
    <row r="431">
      <c r="A431" s="621" t="n">
        <v>429</v>
      </c>
      <c r="B431" s="309" t="n">
        <v>105</v>
      </c>
      <c r="C431" s="309" t="n">
        <v>105</v>
      </c>
      <c r="D431" s="309" t="inlineStr"/>
      <c r="E431" s="309" t="inlineStr"/>
      <c r="F431" s="309" t="inlineStr"/>
      <c r="G431" s="309" t="inlineStr"/>
      <c r="H431" s="309" t="inlineStr"/>
    </row>
    <row r="432">
      <c r="A432" s="621" t="n">
        <v>430</v>
      </c>
      <c r="B432" s="309" t="n">
        <v>100.5</v>
      </c>
      <c r="C432" s="309" t="n">
        <v>100.5</v>
      </c>
      <c r="D432" s="309" t="inlineStr"/>
      <c r="E432" s="309" t="inlineStr"/>
      <c r="F432" s="309" t="inlineStr"/>
      <c r="G432" s="309" t="inlineStr"/>
      <c r="H432" s="309" t="inlineStr"/>
    </row>
    <row r="433">
      <c r="A433" s="621" t="n">
        <v>431</v>
      </c>
      <c r="B433" s="309" t="n">
        <v>81.5</v>
      </c>
      <c r="C433" s="309" t="n">
        <v>81.5</v>
      </c>
      <c r="D433" s="309" t="inlineStr"/>
      <c r="E433" s="309" t="inlineStr"/>
      <c r="F433" s="309" t="inlineStr"/>
      <c r="G433" s="309" t="inlineStr"/>
      <c r="H433" s="309" t="inlineStr"/>
    </row>
    <row r="434">
      <c r="A434" s="621" t="n">
        <v>432</v>
      </c>
      <c r="B434" s="309" t="n">
        <v>46</v>
      </c>
      <c r="C434" s="309" t="n">
        <v>46</v>
      </c>
      <c r="D434" s="309" t="inlineStr"/>
      <c r="E434" s="309" t="inlineStr"/>
      <c r="F434" s="309" t="inlineStr"/>
      <c r="G434" s="309" t="inlineStr"/>
      <c r="H434" s="309" t="inlineStr"/>
    </row>
    <row r="435">
      <c r="A435" s="621" t="n">
        <v>433</v>
      </c>
      <c r="B435" s="309" t="n">
        <v>89.5</v>
      </c>
      <c r="C435" s="309" t="n">
        <v>89.5</v>
      </c>
      <c r="D435" s="309" t="inlineStr"/>
      <c r="E435" s="309" t="inlineStr"/>
      <c r="F435" s="309" t="inlineStr"/>
      <c r="G435" s="309" t="inlineStr"/>
      <c r="H435" s="309" t="inlineStr"/>
    </row>
    <row r="436">
      <c r="A436" s="621" t="n">
        <v>434</v>
      </c>
      <c r="B436" s="309" t="n">
        <v>121.5</v>
      </c>
      <c r="C436" s="309" t="n">
        <v>121.5</v>
      </c>
      <c r="D436" s="309" t="inlineStr"/>
      <c r="E436" s="309" t="inlineStr"/>
      <c r="F436" s="309" t="inlineStr"/>
      <c r="G436" s="309" t="inlineStr"/>
      <c r="H436" s="309" t="inlineStr"/>
    </row>
    <row r="437">
      <c r="A437" s="621" t="n">
        <v>435</v>
      </c>
      <c r="B437" s="309" t="n">
        <v>105</v>
      </c>
      <c r="C437" s="309" t="n">
        <v>105</v>
      </c>
      <c r="D437" s="309" t="inlineStr"/>
      <c r="E437" s="309" t="inlineStr"/>
      <c r="F437" s="309" t="inlineStr"/>
      <c r="G437" s="309" t="inlineStr"/>
      <c r="H437" s="309" t="inlineStr"/>
    </row>
    <row r="438">
      <c r="A438" s="621" t="n">
        <v>436</v>
      </c>
      <c r="B438" s="309" t="n">
        <v>50.5</v>
      </c>
      <c r="C438" s="309" t="n">
        <v>50.5</v>
      </c>
      <c r="D438" s="309" t="inlineStr"/>
      <c r="E438" s="309" t="inlineStr"/>
      <c r="F438" s="309" t="inlineStr"/>
      <c r="G438" s="309" t="inlineStr"/>
      <c r="H438" s="309" t="inlineStr"/>
    </row>
    <row r="439">
      <c r="A439" s="621" t="n">
        <v>437</v>
      </c>
      <c r="B439" s="309" t="n">
        <v>69.39592098031487</v>
      </c>
      <c r="C439" s="309" t="n">
        <v>69.39592098031487</v>
      </c>
      <c r="D439" s="309" t="inlineStr"/>
      <c r="E439" s="309" t="inlineStr"/>
      <c r="F439" s="309" t="inlineStr"/>
      <c r="G439" s="309" t="inlineStr"/>
      <c r="H439" s="309" t="inlineStr"/>
    </row>
    <row r="440">
      <c r="A440" s="621" t="n">
        <v>438</v>
      </c>
      <c r="B440" s="309" t="n">
        <v>80.2723715021768</v>
      </c>
      <c r="C440" s="309" t="n">
        <v>80.2723715021768</v>
      </c>
      <c r="D440" s="309" t="inlineStr"/>
      <c r="E440" s="309" t="inlineStr"/>
      <c r="F440" s="309" t="inlineStr"/>
      <c r="G440" s="309" t="inlineStr"/>
      <c r="H440" s="309" t="inlineStr"/>
    </row>
    <row r="441">
      <c r="A441" s="621" t="n">
        <v>439</v>
      </c>
      <c r="B441" s="309" t="n">
        <v>83.35875278251866</v>
      </c>
      <c r="C441" s="309" t="n">
        <v>83.35875278251866</v>
      </c>
      <c r="D441" s="309" t="inlineStr"/>
      <c r="E441" s="309" t="inlineStr"/>
      <c r="F441" s="309" t="inlineStr"/>
      <c r="G441" s="309" t="inlineStr"/>
      <c r="H441" s="309" t="inlineStr"/>
    </row>
    <row r="442">
      <c r="A442" s="621" t="n">
        <v>440</v>
      </c>
      <c r="B442" s="309" t="n">
        <v>101.5593145538152</v>
      </c>
      <c r="C442" s="309" t="n">
        <v>101.5593145538152</v>
      </c>
      <c r="D442" s="309" t="inlineStr"/>
      <c r="E442" s="309" t="inlineStr"/>
      <c r="F442" s="309" t="inlineStr"/>
      <c r="G442" s="309" t="inlineStr"/>
      <c r="H442" s="309" t="inlineStr"/>
    </row>
    <row r="443">
      <c r="A443" s="621" t="n">
        <v>441</v>
      </c>
      <c r="B443" s="309" t="n">
        <v>111.6016671285226</v>
      </c>
      <c r="C443" s="309" t="n">
        <v>111.6016671285226</v>
      </c>
      <c r="D443" s="309" t="inlineStr"/>
      <c r="E443" s="309" t="inlineStr"/>
      <c r="F443" s="309" t="inlineStr"/>
      <c r="G443" s="309" t="inlineStr"/>
      <c r="H443" s="309" t="inlineStr"/>
    </row>
    <row r="444">
      <c r="A444" s="621" t="n">
        <v>442</v>
      </c>
      <c r="B444" s="309" t="n">
        <v>135.0564821864742</v>
      </c>
      <c r="C444" s="309" t="n">
        <v>135.0564821864742</v>
      </c>
      <c r="D444" s="309" t="inlineStr"/>
      <c r="E444" s="309" t="inlineStr"/>
      <c r="F444" s="309" t="inlineStr"/>
      <c r="G444" s="309" t="inlineStr"/>
      <c r="H444" s="309" t="inlineStr"/>
    </row>
    <row r="445">
      <c r="A445" s="621" t="n">
        <v>443</v>
      </c>
      <c r="B445" s="309" t="n">
        <v>147.2495764814634</v>
      </c>
      <c r="C445" s="309" t="n">
        <v>147.2495764814634</v>
      </c>
      <c r="D445" s="309" t="inlineStr"/>
      <c r="E445" s="309" t="inlineStr"/>
      <c r="F445" s="309" t="inlineStr"/>
      <c r="G445" s="309" t="inlineStr"/>
      <c r="H445" s="309" t="inlineStr"/>
    </row>
    <row r="446">
      <c r="A446" s="621" t="n">
        <v>444</v>
      </c>
      <c r="B446" s="309" t="n">
        <v>160.5917423970858</v>
      </c>
      <c r="C446" s="309" t="n">
        <v>160.5917423970858</v>
      </c>
      <c r="D446" s="309" t="inlineStr"/>
      <c r="E446" s="309" t="inlineStr"/>
      <c r="F446" s="309" t="inlineStr"/>
      <c r="G446" s="309" t="inlineStr"/>
      <c r="H446" s="309" t="inlineStr"/>
    </row>
    <row r="447">
      <c r="A447" s="621" t="n">
        <v>445</v>
      </c>
      <c r="B447" s="309" t="n">
        <v>169.1840483076328</v>
      </c>
      <c r="C447" s="309" t="n">
        <v>169.1840483076328</v>
      </c>
      <c r="D447" s="309" t="inlineStr"/>
      <c r="E447" s="309" t="inlineStr"/>
      <c r="F447" s="309" t="inlineStr"/>
      <c r="G447" s="309" t="inlineStr"/>
      <c r="H447" s="309" t="inlineStr"/>
    </row>
    <row r="448">
      <c r="A448" s="621" t="n">
        <v>446</v>
      </c>
      <c r="B448" s="309" t="n">
        <v>203.7796971861228</v>
      </c>
      <c r="C448" s="309" t="n">
        <v>203.7796971861228</v>
      </c>
      <c r="D448" s="309" t="inlineStr"/>
      <c r="E448" s="309" t="inlineStr"/>
      <c r="F448" s="309" t="inlineStr"/>
      <c r="G448" s="309" t="inlineStr"/>
      <c r="H448" s="309" t="inlineStr"/>
    </row>
    <row r="449">
      <c r="A449" s="621" t="n">
        <v>447</v>
      </c>
      <c r="B449" s="309" t="inlineStr"/>
      <c r="C449" s="309" t="n">
        <v>172.248332999572</v>
      </c>
      <c r="D449" s="309" t="inlineStr">
        <is>
          <t>{'Cu', 'aust_temp', 'ausf_czas', 'Mn', 'Mo', 'aust_czas', 'Ni', 'grubosc', 'ausf_temp'}</t>
        </is>
      </c>
      <c r="E449" s="309" t="n">
        <v>18</v>
      </c>
      <c r="F449" s="309" t="inlineStr">
        <is>
          <t>['HB', 'A5']</t>
        </is>
      </c>
      <c r="G449" s="309" t="inlineStr">
        <is>
          <t>[-0.9173258956414754, 0.9910511667365732]</t>
        </is>
      </c>
      <c r="H449" s="309" t="inlineStr">
        <is>
          <t>[69.39592098031487, 213.6015549147417]</t>
        </is>
      </c>
    </row>
    <row r="450">
      <c r="A450" s="621" t="n">
        <v>448</v>
      </c>
      <c r="B450" s="309" t="n">
        <v>8.9</v>
      </c>
      <c r="C450" s="309" t="n">
        <v>8.9</v>
      </c>
      <c r="D450" s="309" t="inlineStr"/>
      <c r="E450" s="309" t="inlineStr"/>
      <c r="F450" s="309" t="inlineStr"/>
      <c r="G450" s="309" t="inlineStr"/>
      <c r="H450" s="309" t="inlineStr"/>
    </row>
    <row r="451">
      <c r="A451" s="621" t="n">
        <v>449</v>
      </c>
      <c r="B451" s="309" t="n">
        <v>90.82300410184587</v>
      </c>
      <c r="C451" s="309" t="n">
        <v>90.82300410184587</v>
      </c>
      <c r="D451" s="309" t="inlineStr"/>
      <c r="E451" s="309" t="inlineStr"/>
      <c r="F451" s="309" t="inlineStr"/>
      <c r="G451" s="309" t="inlineStr"/>
      <c r="H451" s="309" t="inlineStr"/>
    </row>
    <row r="452">
      <c r="A452" s="621" t="n">
        <v>450</v>
      </c>
      <c r="B452" s="309" t="n">
        <v>12.2</v>
      </c>
      <c r="C452" s="309" t="n">
        <v>12.2</v>
      </c>
      <c r="D452" s="309" t="inlineStr"/>
      <c r="E452" s="309" t="inlineStr"/>
      <c r="F452" s="309" t="inlineStr"/>
      <c r="G452" s="309" t="inlineStr"/>
      <c r="H452" s="309" t="inlineStr"/>
    </row>
    <row r="453">
      <c r="A453" s="621" t="n">
        <v>451</v>
      </c>
      <c r="B453" s="309" t="n">
        <v>127.426905767426</v>
      </c>
      <c r="C453" s="309" t="n">
        <v>127.426905767426</v>
      </c>
      <c r="D453" s="309" t="inlineStr"/>
      <c r="E453" s="309" t="inlineStr"/>
      <c r="F453" s="309" t="inlineStr"/>
      <c r="G453" s="309" t="inlineStr"/>
      <c r="H453" s="309" t="inlineStr"/>
    </row>
    <row r="454">
      <c r="A454" s="621" t="n">
        <v>452</v>
      </c>
      <c r="B454" s="309" t="inlineStr"/>
      <c r="C454" s="309" t="inlineStr"/>
      <c r="D454" s="309" t="inlineStr"/>
      <c r="E454" s="309" t="inlineStr"/>
      <c r="F454" s="309" t="inlineStr"/>
      <c r="G454" s="309" t="inlineStr"/>
      <c r="H454" s="309" t="inlineStr"/>
    </row>
    <row r="455">
      <c r="A455" s="621" t="n">
        <v>453</v>
      </c>
      <c r="B455" s="309" t="inlineStr"/>
      <c r="C455" s="309" t="n">
        <v>79.06313154323573</v>
      </c>
      <c r="D455" s="309" t="inlineStr">
        <is>
          <t>{'Cu', 'aust_temp', 'ausf_czas', 'Mn', 'Mo', 'aust_czas', 'Ni', 'grubosc', 'ausf_temp'}</t>
        </is>
      </c>
      <c r="E455" s="309" t="n">
        <v>15</v>
      </c>
      <c r="F455" s="309" t="inlineStr">
        <is>
          <t>['A5']</t>
        </is>
      </c>
      <c r="G455" s="309" t="inlineStr">
        <is>
          <t>[0.8331091273503489]</t>
        </is>
      </c>
      <c r="H455" s="309" t="inlineStr">
        <is>
          <t>[62.6, 213.6015549147417]</t>
        </is>
      </c>
    </row>
    <row r="456">
      <c r="A456" s="621" t="n">
        <v>454</v>
      </c>
      <c r="B456" s="309" t="n">
        <v>81.23553708463191</v>
      </c>
      <c r="C456" s="309" t="n">
        <v>81.23553708463191</v>
      </c>
      <c r="D456" s="309" t="inlineStr"/>
      <c r="E456" s="309" t="inlineStr"/>
      <c r="F456" s="309" t="inlineStr"/>
      <c r="G456" s="309" t="inlineStr"/>
      <c r="H456" s="309" t="inlineStr"/>
    </row>
    <row r="457">
      <c r="A457" s="621" t="n">
        <v>455</v>
      </c>
      <c r="B457" s="309" t="n">
        <v>81.23553708463191</v>
      </c>
      <c r="C457" s="309" t="n">
        <v>81.23553708463191</v>
      </c>
      <c r="D457" s="309" t="inlineStr"/>
      <c r="E457" s="309" t="inlineStr"/>
      <c r="F457" s="309" t="inlineStr"/>
      <c r="G457" s="309" t="inlineStr"/>
      <c r="H457" s="309" t="inlineStr"/>
    </row>
    <row r="458">
      <c r="A458" s="621" t="n">
        <v>456</v>
      </c>
      <c r="B458" s="309" t="n">
        <v>21.42958833897426</v>
      </c>
      <c r="C458" s="309" t="n">
        <v>21.42958833897426</v>
      </c>
      <c r="D458" s="309" t="inlineStr"/>
      <c r="E458" s="309" t="inlineStr"/>
      <c r="F458" s="309" t="inlineStr"/>
      <c r="G458" s="309" t="inlineStr"/>
      <c r="H458" s="309" t="inlineStr"/>
    </row>
    <row r="459">
      <c r="A459" s="621" t="n">
        <v>457</v>
      </c>
      <c r="B459" s="309" t="n">
        <v>23.48707746075397</v>
      </c>
      <c r="C459" s="309" t="n">
        <v>23.48707746075397</v>
      </c>
      <c r="D459" s="309" t="inlineStr"/>
      <c r="E459" s="309" t="inlineStr"/>
      <c r="F459" s="309" t="inlineStr"/>
      <c r="G459" s="309" t="inlineStr"/>
      <c r="H459" s="309" t="inlineStr"/>
    </row>
    <row r="460">
      <c r="A460" s="621" t="n">
        <v>458</v>
      </c>
      <c r="B460" s="309" t="n">
        <v>39.35721485575603</v>
      </c>
      <c r="C460" s="309" t="n">
        <v>39.35721485575603</v>
      </c>
      <c r="D460" s="309" t="inlineStr"/>
      <c r="E460" s="309" t="inlineStr"/>
      <c r="F460" s="309" t="inlineStr"/>
      <c r="G460" s="309" t="inlineStr"/>
      <c r="H460" s="309" t="inlineStr"/>
    </row>
    <row r="461">
      <c r="A461" s="621" t="n">
        <v>459</v>
      </c>
      <c r="B461" s="309" t="n">
        <v>82.25218680356289</v>
      </c>
      <c r="C461" s="309" t="n">
        <v>82.25218680356289</v>
      </c>
      <c r="D461" s="309" t="inlineStr"/>
      <c r="E461" s="309" t="inlineStr"/>
      <c r="F461" s="309" t="inlineStr"/>
      <c r="G461" s="309" t="inlineStr"/>
      <c r="H461" s="309" t="inlineStr"/>
    </row>
    <row r="462">
      <c r="A462" s="621" t="n">
        <v>460</v>
      </c>
      <c r="B462" s="309" t="inlineStr"/>
      <c r="C462" s="309" t="inlineStr"/>
      <c r="D462" s="309" t="inlineStr"/>
      <c r="E462" s="309" t="inlineStr"/>
      <c r="F462" s="309" t="inlineStr"/>
      <c r="G462" s="309" t="inlineStr"/>
      <c r="H462" s="309" t="inlineStr"/>
    </row>
    <row r="463">
      <c r="A463" s="621" t="n">
        <v>461</v>
      </c>
      <c r="B463" s="309" t="n">
        <v>80.48338472739738</v>
      </c>
      <c r="C463" s="309" t="n">
        <v>80.48338472739738</v>
      </c>
      <c r="D463" s="309" t="inlineStr"/>
      <c r="E463" s="309" t="inlineStr"/>
      <c r="F463" s="309" t="inlineStr"/>
      <c r="G463" s="309" t="inlineStr"/>
      <c r="H463" s="309" t="inlineStr"/>
    </row>
    <row r="464">
      <c r="A464" s="621" t="n">
        <v>462</v>
      </c>
      <c r="B464" s="309" t="n">
        <v>84.99281456772565</v>
      </c>
      <c r="C464" s="309" t="n">
        <v>84.99281456772565</v>
      </c>
      <c r="D464" s="309" t="inlineStr"/>
      <c r="E464" s="309" t="inlineStr"/>
      <c r="F464" s="309" t="inlineStr"/>
      <c r="G464" s="309" t="inlineStr"/>
      <c r="H464" s="309" t="inlineStr"/>
    </row>
    <row r="465">
      <c r="A465" s="621" t="n">
        <v>463</v>
      </c>
      <c r="B465" s="309" t="n">
        <v>81.23553708463191</v>
      </c>
      <c r="C465" s="309" t="n">
        <v>81.23553708463191</v>
      </c>
      <c r="D465" s="309" t="inlineStr"/>
      <c r="E465" s="309" t="inlineStr"/>
      <c r="F465" s="309" t="inlineStr"/>
      <c r="G465" s="309" t="inlineStr"/>
      <c r="H465" s="309" t="inlineStr"/>
    </row>
    <row r="466">
      <c r="A466" s="621" t="n">
        <v>464</v>
      </c>
      <c r="B466" s="309" t="inlineStr"/>
      <c r="C466" s="309" t="inlineStr"/>
      <c r="D466" s="309" t="inlineStr"/>
      <c r="E466" s="309" t="inlineStr"/>
      <c r="F466" s="309" t="inlineStr"/>
      <c r="G466" s="309" t="inlineStr"/>
      <c r="H466" s="309" t="inlineStr"/>
    </row>
    <row r="467">
      <c r="A467" s="621" t="n">
        <v>465</v>
      </c>
      <c r="B467" s="309" t="n">
        <v>173.2504247097206</v>
      </c>
      <c r="C467" s="309" t="n">
        <v>173.2504247097206</v>
      </c>
      <c r="D467" s="309" t="inlineStr"/>
      <c r="E467" s="309" t="inlineStr"/>
      <c r="F467" s="309" t="inlineStr"/>
      <c r="G467" s="309" t="inlineStr"/>
      <c r="H467" s="309" t="inlineStr"/>
    </row>
    <row r="468">
      <c r="A468" s="621" t="n">
        <v>466</v>
      </c>
      <c r="B468" s="309" t="n">
        <v>111.9071662929948</v>
      </c>
      <c r="C468" s="309" t="n">
        <v>111.9071662929948</v>
      </c>
      <c r="D468" s="309" t="inlineStr"/>
      <c r="E468" s="309" t="inlineStr"/>
      <c r="F468" s="309" t="inlineStr"/>
      <c r="G468" s="309" t="inlineStr"/>
      <c r="H468" s="309" t="inlineStr"/>
    </row>
    <row r="469">
      <c r="A469" s="621" t="n">
        <v>467</v>
      </c>
      <c r="B469" s="309" t="n">
        <v>50.56390787626901</v>
      </c>
      <c r="C469" s="309" t="n">
        <v>50.56390787626901</v>
      </c>
      <c r="D469" s="309" t="inlineStr"/>
      <c r="E469" s="309" t="inlineStr"/>
      <c r="F469" s="309" t="inlineStr"/>
      <c r="G469" s="309" t="inlineStr"/>
      <c r="H469" s="309" t="inlineStr"/>
    </row>
    <row r="470">
      <c r="A470" s="621" t="n">
        <v>468</v>
      </c>
      <c r="B470" s="309" t="n">
        <v>77.78971412308783</v>
      </c>
      <c r="C470" s="309" t="n">
        <v>77.78971412308783</v>
      </c>
      <c r="D470" s="309" t="inlineStr"/>
      <c r="E470" s="309" t="inlineStr"/>
      <c r="F470" s="309" t="inlineStr"/>
      <c r="G470" s="309" t="inlineStr"/>
      <c r="H470" s="309" t="inlineStr"/>
    </row>
    <row r="471">
      <c r="A471" s="621" t="n">
        <v>469</v>
      </c>
      <c r="B471" s="309" t="n">
        <v>81.23553708463191</v>
      </c>
      <c r="C471" s="309" t="n">
        <v>81.23553708463191</v>
      </c>
      <c r="D471" s="309" t="inlineStr"/>
      <c r="E471" s="309" t="inlineStr"/>
      <c r="F471" s="309" t="inlineStr"/>
      <c r="G471" s="309" t="inlineStr"/>
      <c r="H471" s="309" t="inlineStr"/>
    </row>
    <row r="472">
      <c r="A472" s="621" t="n">
        <v>470</v>
      </c>
      <c r="B472" s="309" t="n">
        <v>87.05009487666052</v>
      </c>
      <c r="C472" s="309" t="n">
        <v>87.05009487666052</v>
      </c>
      <c r="D472" s="309" t="inlineStr"/>
      <c r="E472" s="309" t="inlineStr"/>
      <c r="F472" s="309" t="inlineStr"/>
      <c r="G472" s="309" t="inlineStr"/>
      <c r="H472" s="309" t="inlineStr"/>
    </row>
    <row r="473">
      <c r="A473" s="621" t="n">
        <v>471</v>
      </c>
      <c r="B473" s="309" t="n">
        <v>116.9448010098644</v>
      </c>
      <c r="C473" s="309" t="n">
        <v>116.9448010098644</v>
      </c>
      <c r="D473" s="309" t="inlineStr"/>
      <c r="E473" s="309" t="inlineStr"/>
      <c r="F473" s="309" t="inlineStr"/>
      <c r="G473" s="309" t="inlineStr"/>
      <c r="H473" s="309" t="inlineStr"/>
    </row>
    <row r="474">
      <c r="A474" s="621" t="n">
        <v>472</v>
      </c>
      <c r="B474" s="309" t="n">
        <v>102.8071339725666</v>
      </c>
      <c r="C474" s="309" t="n">
        <v>102.8071339725666</v>
      </c>
      <c r="D474" s="309" t="inlineStr"/>
      <c r="E474" s="309" t="inlineStr"/>
      <c r="F474" s="309" t="inlineStr"/>
      <c r="G474" s="309" t="inlineStr"/>
      <c r="H474" s="309" t="inlineStr"/>
    </row>
    <row r="475">
      <c r="A475" s="621" t="n">
        <v>473</v>
      </c>
      <c r="B475" s="309" t="n">
        <v>130</v>
      </c>
      <c r="C475" s="309" t="n">
        <v>130</v>
      </c>
      <c r="D475" s="309" t="inlineStr"/>
      <c r="E475" s="309" t="inlineStr"/>
      <c r="F475" s="309" t="inlineStr"/>
      <c r="G475" s="309" t="inlineStr"/>
      <c r="H475" s="309" t="inlineStr"/>
    </row>
    <row r="476">
      <c r="A476" s="621" t="n">
        <v>474</v>
      </c>
      <c r="B476" s="309" t="n">
        <v>146</v>
      </c>
      <c r="C476" s="309" t="n">
        <v>146</v>
      </c>
      <c r="D476" s="309" t="inlineStr"/>
      <c r="E476" s="309" t="inlineStr"/>
      <c r="F476" s="309" t="inlineStr"/>
      <c r="G476" s="309" t="inlineStr"/>
      <c r="H476" s="309" t="inlineStr"/>
    </row>
    <row r="477">
      <c r="A477" s="621" t="n">
        <v>475</v>
      </c>
      <c r="B477" s="309" t="n">
        <v>90.92951563232212</v>
      </c>
      <c r="C477" s="309" t="n">
        <v>90.92951563232212</v>
      </c>
      <c r="D477" s="309" t="inlineStr"/>
      <c r="E477" s="309" t="inlineStr"/>
      <c r="F477" s="309" t="inlineStr"/>
      <c r="G477" s="309" t="inlineStr"/>
      <c r="H477" s="309" t="inlineStr"/>
    </row>
    <row r="478">
      <c r="A478" s="621" t="n">
        <v>476</v>
      </c>
      <c r="B478" s="309" t="n">
        <v>104.8840927630812</v>
      </c>
      <c r="C478" s="309" t="n">
        <v>104.8840927630812</v>
      </c>
      <c r="D478" s="309" t="inlineStr"/>
      <c r="E478" s="309" t="inlineStr"/>
      <c r="F478" s="309" t="inlineStr"/>
      <c r="G478" s="309" t="inlineStr"/>
      <c r="H478" s="309" t="inlineStr"/>
    </row>
    <row r="479">
      <c r="A479" s="621" t="n">
        <v>477</v>
      </c>
      <c r="B479" s="309" t="n">
        <v>160.9215058031532</v>
      </c>
      <c r="C479" s="309" t="n">
        <v>160.9215058031532</v>
      </c>
      <c r="D479" s="309" t="inlineStr"/>
      <c r="E479" s="309" t="inlineStr"/>
      <c r="F479" s="309" t="inlineStr"/>
      <c r="G479" s="309" t="inlineStr"/>
      <c r="H479" s="309" t="inlineStr"/>
    </row>
    <row r="480">
      <c r="A480" s="621" t="n">
        <v>478</v>
      </c>
      <c r="B480" s="309" t="n">
        <v>149.4944056381058</v>
      </c>
      <c r="C480" s="309" t="n">
        <v>149.4944056381058</v>
      </c>
      <c r="D480" s="309" t="inlineStr"/>
      <c r="E480" s="309" t="inlineStr"/>
      <c r="F480" s="309" t="inlineStr"/>
      <c r="G480" s="309" t="inlineStr"/>
      <c r="H480" s="309" t="inlineStr"/>
    </row>
    <row r="481">
      <c r="A481" s="621" t="n">
        <v>479</v>
      </c>
      <c r="B481" s="309" t="n">
        <v>213.6015549147417</v>
      </c>
      <c r="C481" s="309" t="n">
        <v>213.6015549147417</v>
      </c>
      <c r="D481" s="309" t="inlineStr"/>
      <c r="E481" s="309" t="inlineStr"/>
      <c r="F481" s="309" t="inlineStr"/>
      <c r="G481" s="309" t="inlineStr"/>
      <c r="H481" s="309" t="inlineStr"/>
    </row>
    <row r="482">
      <c r="A482" s="621" t="n">
        <v>480</v>
      </c>
      <c r="B482" s="309" t="n">
        <v>103.0367239442508</v>
      </c>
      <c r="C482" s="309" t="n">
        <v>103.0367239442508</v>
      </c>
      <c r="D482" s="309" t="inlineStr"/>
      <c r="E482" s="309" t="inlineStr"/>
      <c r="F482" s="309" t="inlineStr"/>
      <c r="G482" s="309" t="inlineStr"/>
      <c r="H482" s="309" t="inlineStr"/>
    </row>
    <row r="483">
      <c r="A483" s="621" t="n">
        <v>481</v>
      </c>
      <c r="B483" s="309" t="n">
        <v>107.4556181547196</v>
      </c>
      <c r="C483" s="309" t="n">
        <v>107.4556181547196</v>
      </c>
      <c r="D483" s="309" t="inlineStr"/>
      <c r="E483" s="309" t="inlineStr"/>
      <c r="F483" s="309" t="inlineStr"/>
      <c r="G483" s="309" t="inlineStr"/>
      <c r="H483" s="309" t="inlineStr"/>
    </row>
    <row r="484">
      <c r="A484" s="621" t="n">
        <v>482</v>
      </c>
      <c r="B484" s="309" t="n">
        <v>114.6904639329372</v>
      </c>
      <c r="C484" s="309" t="n">
        <v>114.6904639329372</v>
      </c>
      <c r="D484" s="309" t="inlineStr"/>
      <c r="E484" s="309" t="inlineStr"/>
      <c r="F484" s="309" t="inlineStr"/>
      <c r="G484" s="309" t="inlineStr"/>
      <c r="H484" s="309" t="inlineStr"/>
    </row>
    <row r="485">
      <c r="A485" s="621" t="n">
        <v>483</v>
      </c>
      <c r="B485" s="309" t="n">
        <v>88</v>
      </c>
      <c r="C485" s="309" t="n">
        <v>88</v>
      </c>
      <c r="D485" s="309" t="inlineStr"/>
      <c r="E485" s="309" t="inlineStr"/>
      <c r="F485" s="309" t="inlineStr"/>
      <c r="G485" s="309" t="inlineStr"/>
      <c r="H485" s="309" t="inlineStr"/>
    </row>
    <row r="486">
      <c r="A486" s="621" t="n">
        <v>484</v>
      </c>
      <c r="B486" s="309" t="n">
        <v>124</v>
      </c>
      <c r="C486" s="309" t="n">
        <v>124</v>
      </c>
      <c r="D486" s="309" t="inlineStr"/>
      <c r="E486" s="309" t="inlineStr"/>
      <c r="F486" s="309" t="inlineStr"/>
      <c r="G486" s="309" t="inlineStr"/>
      <c r="H486" s="309" t="inlineStr"/>
    </row>
    <row r="487">
      <c r="A487" s="621" t="n">
        <v>485</v>
      </c>
      <c r="B487" s="309" t="n">
        <v>132</v>
      </c>
      <c r="C487" s="309" t="n">
        <v>132</v>
      </c>
      <c r="D487" s="309" t="inlineStr"/>
      <c r="E487" s="309" t="inlineStr"/>
      <c r="F487" s="309" t="inlineStr"/>
      <c r="G487" s="309" t="inlineStr"/>
      <c r="H487" s="309" t="inlineStr"/>
    </row>
    <row r="488">
      <c r="A488" s="621" t="n">
        <v>486</v>
      </c>
      <c r="B488" s="309" t="n">
        <v>138</v>
      </c>
      <c r="C488" s="309" t="n">
        <v>138</v>
      </c>
      <c r="D488" s="309" t="inlineStr"/>
      <c r="E488" s="309" t="inlineStr"/>
      <c r="F488" s="309" t="inlineStr"/>
      <c r="G488" s="309" t="inlineStr"/>
      <c r="H488" s="309" t="inlineStr"/>
    </row>
    <row r="489">
      <c r="A489" s="621" t="n">
        <v>487</v>
      </c>
      <c r="B489" s="309" t="n">
        <v>140</v>
      </c>
      <c r="C489" s="309" t="n">
        <v>140</v>
      </c>
      <c r="D489" s="309" t="inlineStr"/>
      <c r="E489" s="309" t="inlineStr"/>
      <c r="F489" s="309" t="inlineStr"/>
      <c r="G489" s="309" t="inlineStr"/>
      <c r="H489" s="309" t="inlineStr"/>
    </row>
    <row r="490">
      <c r="A490" s="621" t="n">
        <v>488</v>
      </c>
      <c r="B490" s="309" t="n">
        <v>40</v>
      </c>
      <c r="C490" s="309" t="n">
        <v>40</v>
      </c>
      <c r="D490" s="309" t="inlineStr"/>
      <c r="E490" s="309" t="inlineStr"/>
      <c r="F490" s="309" t="inlineStr"/>
      <c r="G490" s="309" t="inlineStr"/>
      <c r="H490" s="309" t="inlineStr"/>
    </row>
    <row r="491">
      <c r="A491" s="621" t="n">
        <v>489</v>
      </c>
      <c r="B491" s="309" t="n">
        <v>46</v>
      </c>
      <c r="C491" s="309" t="n">
        <v>46</v>
      </c>
      <c r="D491" s="309" t="inlineStr"/>
      <c r="E491" s="309" t="inlineStr"/>
      <c r="F491" s="309" t="inlineStr"/>
      <c r="G491" s="309" t="inlineStr"/>
      <c r="H491" s="309" t="inlineStr"/>
    </row>
    <row r="492">
      <c r="A492" s="621" t="n">
        <v>490</v>
      </c>
      <c r="B492" s="309" t="n">
        <v>65</v>
      </c>
      <c r="C492" s="309" t="n">
        <v>65</v>
      </c>
      <c r="D492" s="309" t="inlineStr"/>
      <c r="E492" s="309" t="inlineStr"/>
      <c r="F492" s="309" t="inlineStr"/>
      <c r="G492" s="309" t="inlineStr"/>
      <c r="H492" s="309" t="inlineStr"/>
    </row>
    <row r="493">
      <c r="A493" s="621" t="n">
        <v>491</v>
      </c>
      <c r="B493" s="309" t="n">
        <v>74</v>
      </c>
      <c r="C493" s="309" t="n">
        <v>74</v>
      </c>
      <c r="D493" s="309" t="inlineStr"/>
      <c r="E493" s="309" t="inlineStr"/>
      <c r="F493" s="309" t="inlineStr"/>
      <c r="G493" s="309" t="inlineStr"/>
      <c r="H493" s="309" t="inlineStr"/>
    </row>
    <row r="494">
      <c r="A494" s="621" t="n">
        <v>492</v>
      </c>
      <c r="B494" s="309" t="n">
        <v>102.3</v>
      </c>
      <c r="C494" s="309" t="n">
        <v>102.3</v>
      </c>
      <c r="D494" s="309" t="inlineStr"/>
      <c r="E494" s="309" t="inlineStr"/>
      <c r="F494" s="309" t="inlineStr"/>
      <c r="G494" s="309" t="inlineStr"/>
      <c r="H494" s="309" t="inlineStr"/>
    </row>
    <row r="495">
      <c r="A495" s="621" t="n">
        <v>493</v>
      </c>
      <c r="B495" s="309" t="n">
        <v>62.97832764290672</v>
      </c>
      <c r="C495" s="309" t="n">
        <v>62.97832764290672</v>
      </c>
      <c r="D495" s="309" t="inlineStr"/>
      <c r="E495" s="309" t="inlineStr"/>
      <c r="F495" s="309" t="inlineStr"/>
      <c r="G495" s="309" t="inlineStr"/>
      <c r="H495" s="309" t="inlineStr"/>
    </row>
    <row r="496">
      <c r="A496" s="621" t="n">
        <v>494</v>
      </c>
      <c r="B496" s="309" t="inlineStr"/>
      <c r="C496" s="309" t="n">
        <v>114.3357655132276</v>
      </c>
      <c r="D496" s="309" t="inlineStr">
        <is>
          <t>{'Cu', 'aust_temp', 'ausf_czas', 'Mn', 'Mo', 'aust_czas', 'Ni', 'grubosc', 'ausf_temp'}</t>
        </is>
      </c>
      <c r="E496" s="309" t="n">
        <v>18</v>
      </c>
      <c r="F496" s="309" t="inlineStr">
        <is>
          <t>['Rm']</t>
        </is>
      </c>
      <c r="G496" s="309" t="inlineStr">
        <is>
          <t>[-0.7424201248632253]</t>
        </is>
      </c>
      <c r="H496" s="309" t="inlineStr">
        <is>
          <t>[62.97832764290672, 146.0]</t>
        </is>
      </c>
    </row>
    <row r="497">
      <c r="A497" s="621" t="n">
        <v>495</v>
      </c>
      <c r="B497" s="309" t="inlineStr"/>
      <c r="C497" s="309" t="n">
        <v>15.85437525248917</v>
      </c>
      <c r="D497" s="309" t="inlineStr">
        <is>
          <t>{'Cu', 'aust_temp', 'ausf_czas', 'Mn', 'Mo', 'aust_czas', 'Ni', 'grubosc', 'ausf_temp'}</t>
        </is>
      </c>
      <c r="E497" s="309" t="n">
        <v>15</v>
      </c>
      <c r="F497" s="309" t="inlineStr">
        <is>
          <t>['A5']</t>
        </is>
      </c>
      <c r="G497" s="309" t="inlineStr">
        <is>
          <t>[0.9238445881522555]</t>
        </is>
      </c>
      <c r="H497" s="309" t="inlineStr">
        <is>
          <t>[-7.535881442509471, 64.89334076344385]</t>
        </is>
      </c>
    </row>
    <row r="498">
      <c r="A498" s="621" t="n">
        <v>496</v>
      </c>
      <c r="B498" s="309" t="inlineStr"/>
      <c r="C498" s="309" t="n">
        <v>25.32628782766764</v>
      </c>
      <c r="D498" s="309" t="inlineStr">
        <is>
          <t>{'Cu', 'aust_temp', 'ausf_czas', 'Mn', 'Mo', 'aust_czas', 'Ni', 'grubosc', 'ausf_temp'}</t>
        </is>
      </c>
      <c r="E498" s="309" t="n">
        <v>15</v>
      </c>
      <c r="F498" s="309" t="inlineStr">
        <is>
          <t>['A5']</t>
        </is>
      </c>
      <c r="G498" s="309" t="inlineStr">
        <is>
          <t>[0.9238445881522556]</t>
        </is>
      </c>
      <c r="H498" s="309" t="inlineStr">
        <is>
          <t>[-7.535881442509471, 64.89334076344385]</t>
        </is>
      </c>
    </row>
    <row r="499">
      <c r="A499" s="621" t="n">
        <v>497</v>
      </c>
      <c r="B499" s="309" t="n">
        <v>31.50912185860325</v>
      </c>
      <c r="C499" s="309" t="n">
        <v>31.50912185860325</v>
      </c>
      <c r="D499" s="309" t="inlineStr"/>
      <c r="E499" s="309" t="inlineStr"/>
      <c r="F499" s="309" t="inlineStr"/>
      <c r="G499" s="309" t="inlineStr"/>
      <c r="H499" s="309" t="inlineStr"/>
    </row>
    <row r="500">
      <c r="A500" s="621" t="n">
        <v>498</v>
      </c>
      <c r="B500" s="309" t="n">
        <v>50.57777121945461</v>
      </c>
      <c r="C500" s="309" t="n">
        <v>50.57777121945461</v>
      </c>
      <c r="D500" s="309" t="inlineStr"/>
      <c r="E500" s="309" t="inlineStr"/>
      <c r="F500" s="309" t="inlineStr"/>
      <c r="G500" s="309" t="inlineStr"/>
      <c r="H500" s="309" t="inlineStr"/>
    </row>
    <row r="501">
      <c r="A501" s="621" t="n">
        <v>499</v>
      </c>
      <c r="B501" s="309" t="n">
        <v>60.03903594315965</v>
      </c>
      <c r="C501" s="309" t="n">
        <v>60.03903594315965</v>
      </c>
      <c r="D501" s="309" t="inlineStr"/>
      <c r="E501" s="309" t="inlineStr"/>
      <c r="F501" s="309" t="inlineStr"/>
      <c r="G501" s="309" t="inlineStr"/>
      <c r="H501" s="309" t="inlineStr"/>
    </row>
    <row r="502">
      <c r="A502" s="621" t="n">
        <v>500</v>
      </c>
      <c r="B502" s="309" t="n">
        <v>64.89334076344385</v>
      </c>
      <c r="C502" s="309" t="n">
        <v>64.89334076344385</v>
      </c>
      <c r="D502" s="309" t="inlineStr"/>
      <c r="E502" s="309" t="inlineStr"/>
      <c r="F502" s="309" t="inlineStr"/>
      <c r="G502" s="309" t="inlineStr"/>
      <c r="H502" s="309" t="inlineStr"/>
    </row>
    <row r="503">
      <c r="A503" s="621" t="n">
        <v>501</v>
      </c>
      <c r="B503" s="309" t="n">
        <v>269.6881812475378</v>
      </c>
      <c r="C503" s="309" t="n">
        <v>269.6881812475378</v>
      </c>
      <c r="D503" s="309" t="inlineStr"/>
      <c r="E503" s="309" t="inlineStr"/>
      <c r="F503" s="309" t="inlineStr"/>
      <c r="G503" s="309" t="inlineStr"/>
      <c r="H503" s="309" t="inlineStr"/>
    </row>
    <row r="504">
      <c r="A504" s="621" t="n">
        <v>502</v>
      </c>
      <c r="B504" s="309" t="n">
        <v>230.1529121650045</v>
      </c>
      <c r="C504" s="309" t="n">
        <v>230.1529121650045</v>
      </c>
      <c r="D504" s="309" t="inlineStr"/>
      <c r="E504" s="309" t="inlineStr"/>
      <c r="F504" s="309" t="inlineStr"/>
      <c r="G504" s="309" t="inlineStr"/>
      <c r="H504" s="309" t="inlineStr"/>
    </row>
    <row r="505">
      <c r="A505" s="621" t="n">
        <v>503</v>
      </c>
      <c r="B505" s="309" t="n">
        <v>236.0667729567626</v>
      </c>
      <c r="C505" s="309" t="n">
        <v>236.0667729567626</v>
      </c>
      <c r="D505" s="309" t="inlineStr"/>
      <c r="E505" s="309" t="inlineStr"/>
      <c r="F505" s="309" t="inlineStr"/>
      <c r="G505" s="309" t="inlineStr"/>
      <c r="H505" s="309" t="inlineStr"/>
    </row>
    <row r="506">
      <c r="A506" s="621" t="n">
        <v>504</v>
      </c>
      <c r="B506" s="309" t="n">
        <v>173.2504247097206</v>
      </c>
      <c r="C506" s="309" t="n">
        <v>173.2504247097206</v>
      </c>
      <c r="D506" s="309" t="inlineStr"/>
      <c r="E506" s="309" t="inlineStr"/>
      <c r="F506" s="309" t="inlineStr"/>
      <c r="G506" s="309" t="inlineStr"/>
      <c r="H506" s="309" t="inlineStr"/>
    </row>
    <row r="507">
      <c r="A507" s="621" t="n">
        <v>505</v>
      </c>
      <c r="B507" s="309" t="n">
        <v>173.2504247097206</v>
      </c>
      <c r="C507" s="309" t="n">
        <v>173.2504247097206</v>
      </c>
      <c r="D507" s="309" t="inlineStr"/>
      <c r="E507" s="309" t="inlineStr"/>
      <c r="F507" s="309" t="inlineStr"/>
      <c r="G507" s="309" t="inlineStr"/>
      <c r="H507" s="309" t="inlineStr"/>
    </row>
    <row r="508">
      <c r="A508" s="621" t="n">
        <v>506</v>
      </c>
      <c r="B508" s="309" t="n">
        <v>173.2504247097206</v>
      </c>
      <c r="C508" s="309" t="n">
        <v>173.2504247097206</v>
      </c>
      <c r="D508" s="309" t="inlineStr"/>
      <c r="E508" s="309" t="inlineStr"/>
      <c r="F508" s="309" t="inlineStr"/>
      <c r="G508" s="309" t="inlineStr"/>
      <c r="H508" s="309" t="inlineStr"/>
    </row>
    <row r="509">
      <c r="A509" s="621" t="n">
        <v>507</v>
      </c>
      <c r="B509" s="309" t="n">
        <v>-7.535881442509471</v>
      </c>
      <c r="C509" s="309" t="n">
        <v>-7.535881442509471</v>
      </c>
      <c r="D509" s="309" t="inlineStr"/>
      <c r="E509" s="309" t="inlineStr"/>
      <c r="F509" s="309" t="inlineStr"/>
      <c r="G509" s="309" t="inlineStr"/>
      <c r="H509" s="309" t="inlineStr"/>
    </row>
    <row r="510">
      <c r="A510" s="621" t="n">
        <v>508</v>
      </c>
      <c r="B510" s="309" t="n">
        <v>11.40711438802603</v>
      </c>
      <c r="C510" s="309" t="n">
        <v>11.40711438802603</v>
      </c>
      <c r="D510" s="309" t="inlineStr"/>
      <c r="E510" s="309" t="inlineStr"/>
      <c r="F510" s="309" t="inlineStr"/>
      <c r="G510" s="309" t="inlineStr"/>
      <c r="H510" s="309" t="inlineStr"/>
    </row>
    <row r="511">
      <c r="A511" s="621" t="n">
        <v>509</v>
      </c>
      <c r="B511" s="309" t="n">
        <v>14.56428035978195</v>
      </c>
      <c r="C511" s="309" t="n">
        <v>14.56428035978195</v>
      </c>
      <c r="D511" s="309" t="inlineStr"/>
      <c r="E511" s="309" t="inlineStr"/>
      <c r="F511" s="309" t="inlineStr"/>
      <c r="G511" s="309" t="inlineStr"/>
      <c r="H511" s="309" t="inlineStr"/>
    </row>
    <row r="512">
      <c r="A512" s="621" t="n">
        <v>510</v>
      </c>
      <c r="B512" s="309" t="n">
        <v>44.10749680279444</v>
      </c>
      <c r="C512" s="309" t="n">
        <v>44.10749680279444</v>
      </c>
      <c r="D512" s="309" t="inlineStr"/>
      <c r="E512" s="309" t="inlineStr"/>
      <c r="F512" s="309" t="inlineStr"/>
      <c r="G512" s="309" t="inlineStr"/>
      <c r="H512" s="309" t="inlineStr"/>
    </row>
    <row r="513">
      <c r="A513" s="621" t="n">
        <v>511</v>
      </c>
      <c r="B513" s="309" t="inlineStr"/>
      <c r="C513" s="309" t="inlineStr"/>
      <c r="D513" s="309" t="inlineStr"/>
      <c r="E513" s="309" t="inlineStr"/>
      <c r="F513" s="309" t="inlineStr"/>
      <c r="G513" s="309" t="inlineStr"/>
      <c r="H513" s="309" t="inlineStr"/>
    </row>
    <row r="514">
      <c r="A514" s="621" t="n">
        <v>512</v>
      </c>
      <c r="B514" s="309" t="inlineStr"/>
      <c r="C514" s="309" t="n">
        <v>92.4051229271484</v>
      </c>
      <c r="D514" s="309" t="inlineStr">
        <is>
          <t>{'Cu', 'aust_temp', 'ausf_czas', 'Mn', 'Mo', 'aust_czas', 'Ni', 'grubosc', 'ausf_temp'}</t>
        </is>
      </c>
      <c r="E514" s="309" t="n">
        <v>16</v>
      </c>
      <c r="F514" s="309" t="inlineStr">
        <is>
          <t>['A5']</t>
        </is>
      </c>
      <c r="G514" s="309" t="inlineStr">
        <is>
          <t>[0.7153143431526767]</t>
        </is>
      </c>
      <c r="H514" s="309" t="inlineStr">
        <is>
          <t>[-7.535881442509471, 236.06677295676263]</t>
        </is>
      </c>
    </row>
    <row r="515">
      <c r="A515" s="621" t="n">
        <v>513</v>
      </c>
      <c r="B515" s="309" t="n">
        <v>175.9011936583649</v>
      </c>
      <c r="C515" s="309" t="n">
        <v>175.9011936583649</v>
      </c>
      <c r="D515" s="309" t="inlineStr"/>
      <c r="E515" s="309" t="inlineStr"/>
      <c r="F515" s="309" t="inlineStr"/>
      <c r="G515" s="309" t="inlineStr"/>
      <c r="H515" s="309" t="inlineStr"/>
    </row>
    <row r="516">
      <c r="A516" s="621" t="n">
        <v>514</v>
      </c>
      <c r="B516" s="309" t="n">
        <v>175.9011936583649</v>
      </c>
      <c r="C516" s="309" t="n">
        <v>175.9011936583649</v>
      </c>
      <c r="D516" s="309" t="inlineStr"/>
      <c r="E516" s="309" t="inlineStr"/>
      <c r="F516" s="309" t="inlineStr"/>
      <c r="G516" s="309" t="inlineStr"/>
      <c r="H516" s="309" t="inlineStr"/>
    </row>
    <row r="517">
      <c r="A517" s="621" t="n">
        <v>515</v>
      </c>
      <c r="B517" s="309" t="n">
        <v>173.1002686823208</v>
      </c>
      <c r="C517" s="309" t="n">
        <v>173.1002686823208</v>
      </c>
      <c r="D517" s="309" t="inlineStr"/>
      <c r="E517" s="309" t="inlineStr"/>
      <c r="F517" s="309" t="inlineStr"/>
      <c r="G517" s="309" t="inlineStr"/>
      <c r="H517" s="309" t="inlineStr"/>
    </row>
    <row r="518">
      <c r="A518" s="621" t="n">
        <v>516</v>
      </c>
      <c r="B518" s="309" t="n">
        <v>178.1574941646322</v>
      </c>
      <c r="C518" s="309" t="n">
        <v>178.1574941646322</v>
      </c>
      <c r="D518" s="309" t="inlineStr"/>
      <c r="E518" s="309" t="inlineStr"/>
      <c r="F518" s="309" t="inlineStr"/>
      <c r="G518" s="309" t="inlineStr"/>
      <c r="H518" s="309" t="inlineStr"/>
    </row>
    <row r="519">
      <c r="A519" s="621" t="n">
        <v>517</v>
      </c>
      <c r="B519" s="309" t="n">
        <v>179.9940931624479</v>
      </c>
      <c r="C519" s="309" t="n">
        <v>179.9940931624479</v>
      </c>
      <c r="D519" s="309" t="inlineStr"/>
      <c r="E519" s="309" t="inlineStr"/>
      <c r="F519" s="309" t="inlineStr"/>
      <c r="G519" s="309" t="inlineStr"/>
      <c r="H519" s="309" t="inlineStr"/>
    </row>
    <row r="520">
      <c r="A520" s="621" t="n">
        <v>518</v>
      </c>
      <c r="B520" s="309" t="n">
        <v>181.1164592166688</v>
      </c>
      <c r="C520" s="309" t="n">
        <v>181.1164592166688</v>
      </c>
      <c r="D520" s="309" t="inlineStr"/>
      <c r="E520" s="309" t="inlineStr"/>
      <c r="F520" s="309" t="inlineStr"/>
      <c r="G520" s="309" t="inlineStr"/>
      <c r="H520" s="309" t="inlineStr"/>
    </row>
    <row r="521">
      <c r="A521" s="621" t="n">
        <v>519</v>
      </c>
      <c r="B521" s="309" t="n">
        <v>112.195564028291</v>
      </c>
      <c r="C521" s="309" t="n">
        <v>112.195564028291</v>
      </c>
      <c r="D521" s="309" t="inlineStr"/>
      <c r="E521" s="309" t="inlineStr"/>
      <c r="F521" s="309" t="inlineStr"/>
      <c r="G521" s="309" t="inlineStr"/>
      <c r="H521" s="309" t="inlineStr"/>
    </row>
    <row r="522">
      <c r="A522" s="621" t="n">
        <v>520</v>
      </c>
      <c r="B522" s="309" t="n">
        <v>113.2638127290811</v>
      </c>
      <c r="C522" s="309" t="n">
        <v>113.2638127290811</v>
      </c>
      <c r="D522" s="309" t="inlineStr"/>
      <c r="E522" s="309" t="inlineStr"/>
      <c r="F522" s="309" t="inlineStr"/>
      <c r="G522" s="309" t="inlineStr"/>
      <c r="H522" s="309" t="inlineStr"/>
    </row>
    <row r="523">
      <c r="A523" s="621" t="n">
        <v>521</v>
      </c>
      <c r="B523" s="309" t="n">
        <v>133.832839313019</v>
      </c>
      <c r="C523" s="309" t="n">
        <v>133.832839313019</v>
      </c>
      <c r="D523" s="309" t="inlineStr"/>
      <c r="E523" s="309" t="inlineStr"/>
      <c r="F523" s="309" t="inlineStr"/>
      <c r="G523" s="309" t="inlineStr"/>
      <c r="H523" s="309" t="inlineStr"/>
    </row>
    <row r="524">
      <c r="A524" s="621" t="n">
        <v>522</v>
      </c>
      <c r="B524" s="309" t="n">
        <v>124.5459625078409</v>
      </c>
      <c r="C524" s="309" t="n">
        <v>124.5459625078409</v>
      </c>
      <c r="D524" s="309" t="inlineStr"/>
      <c r="E524" s="309" t="inlineStr"/>
      <c r="F524" s="309" t="inlineStr"/>
      <c r="G524" s="309" t="inlineStr"/>
      <c r="H524" s="309" t="inlineStr"/>
    </row>
    <row r="525">
      <c r="A525" s="621" t="n">
        <v>523</v>
      </c>
      <c r="B525" s="309" t="n">
        <v>127.4848817764375</v>
      </c>
      <c r="C525" s="309" t="n">
        <v>127.4848817764375</v>
      </c>
      <c r="D525" s="309" t="inlineStr"/>
      <c r="E525" s="309" t="inlineStr"/>
      <c r="F525" s="309" t="inlineStr"/>
      <c r="G525" s="309" t="inlineStr"/>
      <c r="H525" s="309" t="inlineStr"/>
    </row>
    <row r="526">
      <c r="A526" s="621" t="n">
        <v>524</v>
      </c>
      <c r="B526" s="309" t="inlineStr"/>
      <c r="C526" s="309" t="n">
        <v>67.54056276785367</v>
      </c>
      <c r="D526" s="309" t="inlineStr">
        <is>
          <t>{'Cu', 'aust_temp', 'ausf_czas', 'Mn', 'Mo', 'aust_czas', 'Ni', 'grubosc', 'ausf_temp'}</t>
        </is>
      </c>
      <c r="E526" s="309" t="n">
        <v>16</v>
      </c>
      <c r="F526" s="309" t="inlineStr">
        <is>
          <t>['HB', 'A5']</t>
        </is>
      </c>
      <c r="G526" s="309" t="inlineStr">
        <is>
          <t>[-0.9632193203827117, 0.9756453741296717]</t>
        </is>
      </c>
      <c r="H526" s="309" t="inlineStr">
        <is>
          <t>[14.499878681038481, 160.9215058031532]</t>
        </is>
      </c>
    </row>
    <row r="527">
      <c r="A527" s="621" t="n">
        <v>525</v>
      </c>
      <c r="B527" s="309" t="inlineStr"/>
      <c r="C527" s="309" t="n">
        <v>78.12958251178935</v>
      </c>
      <c r="D527" s="309" t="inlineStr">
        <is>
          <t>{'Cu', 'aust_temp', 'ausf_czas', 'Mn', 'Mo', 'aust_czas', 'Ni', 'grubosc', 'ausf_temp'}</t>
        </is>
      </c>
      <c r="E527" s="309" t="n">
        <v>16</v>
      </c>
      <c r="F527" s="309" t="inlineStr">
        <is>
          <t>['HB', 'A5']</t>
        </is>
      </c>
      <c r="G527" s="309" t="inlineStr">
        <is>
          <t>[-0.9632193203827117, 0.9756453741296717]</t>
        </is>
      </c>
      <c r="H527" s="309" t="inlineStr">
        <is>
          <t>[14.499878681038481, 160.9215058031532]</t>
        </is>
      </c>
    </row>
    <row r="528">
      <c r="A528" s="621" t="n">
        <v>526</v>
      </c>
      <c r="B528" s="309" t="inlineStr"/>
      <c r="C528" s="309" t="n">
        <v>71.83003103697519</v>
      </c>
      <c r="D528" s="309" t="inlineStr">
        <is>
          <t>{'Cu', 'aust_temp', 'ausf_czas', 'Mn', 'Mo', 'aust_czas', 'Ni', 'grubosc', 'ausf_temp'}</t>
        </is>
      </c>
      <c r="E528" s="309" t="n">
        <v>17</v>
      </c>
      <c r="F528" s="309" t="inlineStr">
        <is>
          <t>['HB', 'A5']</t>
        </is>
      </c>
      <c r="G528" s="309" t="inlineStr">
        <is>
          <t>[-0.9628926008353498, 0.971575386276325]</t>
        </is>
      </c>
      <c r="H528" s="309" t="inlineStr">
        <is>
          <t>[14.499878681038481, 160.9215058031532]</t>
        </is>
      </c>
    </row>
    <row r="529">
      <c r="A529" s="621" t="n">
        <v>527</v>
      </c>
      <c r="B529" s="309" t="inlineStr"/>
      <c r="C529" s="309" t="n">
        <v>75.52383578133647</v>
      </c>
      <c r="D529" s="309" t="inlineStr">
        <is>
          <t>{'Cu', 'aust_temp', 'ausf_czas', 'Mn', 'Mo', 'aust_czas', 'Ni', 'grubosc', 'ausf_temp'}</t>
        </is>
      </c>
      <c r="E529" s="309" t="n">
        <v>17</v>
      </c>
      <c r="F529" s="309" t="inlineStr">
        <is>
          <t>['HB', 'A5']</t>
        </is>
      </c>
      <c r="G529" s="309" t="inlineStr">
        <is>
          <t>[-0.9628926008353498, 0.971575386276325]</t>
        </is>
      </c>
      <c r="H529" s="309" t="inlineStr">
        <is>
          <t>[14.499878681038481, 160.9215058031532]</t>
        </is>
      </c>
    </row>
    <row r="530">
      <c r="A530" s="621" t="n">
        <v>528</v>
      </c>
      <c r="B530" s="309" t="inlineStr"/>
      <c r="C530" s="309" t="inlineStr"/>
      <c r="D530" s="309" t="inlineStr"/>
      <c r="E530" s="309" t="inlineStr"/>
      <c r="F530" s="309" t="inlineStr"/>
      <c r="G530" s="309" t="inlineStr"/>
      <c r="H530" s="309" t="inlineStr"/>
    </row>
    <row r="531">
      <c r="A531" s="621" t="n">
        <v>529</v>
      </c>
      <c r="B531" s="309" t="inlineStr"/>
      <c r="C531" s="309" t="inlineStr"/>
      <c r="D531" s="309" t="inlineStr"/>
      <c r="E531" s="309" t="inlineStr"/>
      <c r="F531" s="309" t="inlineStr"/>
      <c r="G531" s="309" t="inlineStr"/>
      <c r="H531" s="309" t="inlineStr"/>
    </row>
    <row r="532">
      <c r="A532" s="621" t="n">
        <v>530</v>
      </c>
      <c r="B532" s="309" t="inlineStr"/>
      <c r="C532" s="309" t="inlineStr"/>
      <c r="D532" s="309" t="inlineStr"/>
      <c r="E532" s="309" t="inlineStr"/>
      <c r="F532" s="309" t="inlineStr"/>
      <c r="G532" s="309" t="inlineStr"/>
      <c r="H532" s="309" t="inlineStr"/>
    </row>
    <row r="533">
      <c r="A533" s="621" t="n">
        <v>531</v>
      </c>
      <c r="B533" s="309" t="inlineStr"/>
      <c r="C533" s="309" t="inlineStr"/>
      <c r="D533" s="309" t="inlineStr"/>
      <c r="E533" s="309" t="inlineStr"/>
      <c r="F533" s="309" t="inlineStr"/>
      <c r="G533" s="309" t="inlineStr"/>
      <c r="H533" s="309" t="inlineStr"/>
    </row>
    <row r="534">
      <c r="A534" s="621" t="n">
        <v>532</v>
      </c>
      <c r="B534" s="309" t="inlineStr"/>
      <c r="C534" s="309" t="n">
        <v>9.805361036987094</v>
      </c>
      <c r="D534" s="309" t="inlineStr">
        <is>
          <t>{'Cu', 'aust_temp', 'ausf_czas', 'Mn', 'Mo', 'aust_czas', 'Ni', 'grubosc', 'ausf_temp'}</t>
        </is>
      </c>
      <c r="E534" s="309" t="n">
        <v>16</v>
      </c>
      <c r="F534" s="309" t="inlineStr">
        <is>
          <t>['A5']</t>
        </is>
      </c>
      <c r="G534" s="309" t="inlineStr">
        <is>
          <t>[0.9205759173557936]</t>
        </is>
      </c>
      <c r="H534" s="309" t="inlineStr">
        <is>
          <t>[14.499878681038481, 125.0]</t>
        </is>
      </c>
    </row>
    <row r="535">
      <c r="A535" s="621" t="n">
        <v>533</v>
      </c>
      <c r="B535" s="309" t="inlineStr"/>
      <c r="C535" s="309" t="n">
        <v>27.96194265332727</v>
      </c>
      <c r="D535" s="309" t="inlineStr">
        <is>
          <t>{'Cu', 'aust_temp', 'ausf_czas', 'Mn', 'Mo', 'aust_czas', 'Ni', 'grubosc', 'ausf_temp'}</t>
        </is>
      </c>
      <c r="E535" s="309" t="n">
        <v>15</v>
      </c>
      <c r="F535" s="309" t="inlineStr">
        <is>
          <t>['HB', 'A5']</t>
        </is>
      </c>
      <c r="G535" s="309" t="inlineStr">
        <is>
          <t>[-0.7472727607502507, 0.8781095157656124]</t>
        </is>
      </c>
      <c r="H535" s="309" t="inlineStr">
        <is>
          <t>[14.499878681038481, 125.0]</t>
        </is>
      </c>
    </row>
    <row r="536">
      <c r="A536" s="621" t="n">
        <v>534</v>
      </c>
      <c r="B536" s="309" t="inlineStr"/>
      <c r="C536" s="309" t="n">
        <v>3.446366530370511</v>
      </c>
      <c r="D536" s="309" t="inlineStr">
        <is>
          <t>{'Cu', 'aust_temp', 'ausf_czas', 'Mn', 'Mo', 'aust_czas', 'Ni', 'grubosc', 'ausf_temp'}</t>
        </is>
      </c>
      <c r="E536" s="309" t="n">
        <v>16</v>
      </c>
      <c r="F536" s="309" t="inlineStr">
        <is>
          <t>['HB', 'A5']</t>
        </is>
      </c>
      <c r="G536" s="309" t="inlineStr">
        <is>
          <t>[-0.7925053853585567, 0.8272758827243784]</t>
        </is>
      </c>
      <c r="H536" s="309" t="inlineStr">
        <is>
          <t>[14.499878681038481, 125.0]</t>
        </is>
      </c>
    </row>
    <row r="537">
      <c r="A537" s="621" t="n">
        <v>535</v>
      </c>
      <c r="B537" s="309" t="inlineStr"/>
      <c r="C537" s="309" t="n">
        <v>40.65648756490862</v>
      </c>
      <c r="D537" s="309" t="inlineStr">
        <is>
          <t>{'Cu', 'aust_temp', 'ausf_czas', 'Mn', 'Mo', 'aust_czas', 'Ni', 'grubosc', 'ausf_temp'}</t>
        </is>
      </c>
      <c r="E537" s="309" t="n">
        <v>16</v>
      </c>
      <c r="F537" s="309" t="inlineStr">
        <is>
          <t>['HB', 'A5']</t>
        </is>
      </c>
      <c r="G537" s="309" t="inlineStr">
        <is>
          <t>[-0.7925053853585567, 0.8272758827243785]</t>
        </is>
      </c>
      <c r="H537" s="309" t="inlineStr">
        <is>
          <t>[14.499878681038481, 125.0]</t>
        </is>
      </c>
    </row>
    <row r="538">
      <c r="A538" s="621" t="n">
        <v>536</v>
      </c>
      <c r="B538" s="309" t="inlineStr"/>
      <c r="C538" s="309" t="n">
        <v>19.69070218244077</v>
      </c>
      <c r="D538" s="309" t="inlineStr">
        <is>
          <t>{'Cu', 'aust_temp', 'ausf_czas', 'Mn', 'Mo', 'aust_czas', 'Ni', 'grubosc', 'ausf_temp'}</t>
        </is>
      </c>
      <c r="E538" s="309" t="n">
        <v>15</v>
      </c>
      <c r="F538" s="309" t="inlineStr">
        <is>
          <t>['A5']</t>
        </is>
      </c>
      <c r="G538" s="309" t="inlineStr">
        <is>
          <t>[0.9366317941059561]</t>
        </is>
      </c>
      <c r="H538" s="309" t="inlineStr">
        <is>
          <t>[14.499878681038481, 125.0]</t>
        </is>
      </c>
    </row>
    <row r="539">
      <c r="A539" s="621" t="n">
        <v>537</v>
      </c>
      <c r="B539" s="309" t="inlineStr"/>
      <c r="C539" s="309" t="n">
        <v>36.27402950601685</v>
      </c>
      <c r="D539" s="309" t="inlineStr">
        <is>
          <t>{'Cu', 'aust_temp', 'ausf_czas', 'Mn', 'Mo', 'aust_czas', 'Ni', 'grubosc', 'ausf_temp'}</t>
        </is>
      </c>
      <c r="E539" s="309" t="n">
        <v>15</v>
      </c>
      <c r="F539" s="309" t="inlineStr">
        <is>
          <t>['A5']</t>
        </is>
      </c>
      <c r="G539" s="309" t="inlineStr">
        <is>
          <t>[0.9366317941059561]</t>
        </is>
      </c>
      <c r="H539" s="309" t="inlineStr">
        <is>
          <t>[14.499878681038481, 125.0]</t>
        </is>
      </c>
    </row>
    <row r="540">
      <c r="A540" s="621" t="n">
        <v>538</v>
      </c>
      <c r="B540" s="309" t="inlineStr"/>
      <c r="C540" s="309" t="n">
        <v>11.41292900633756</v>
      </c>
      <c r="D540" s="309" t="inlineStr">
        <is>
          <t>{'Cu', 'aust_temp', 'ausf_czas', 'Mn', 'Mo', 'aust_czas', 'Ni', 'grubosc', 'ausf_temp'}</t>
        </is>
      </c>
      <c r="E540" s="309" t="n">
        <v>15</v>
      </c>
      <c r="F540" s="309" t="inlineStr">
        <is>
          <t>['A5']</t>
        </is>
      </c>
      <c r="G540" s="309" t="inlineStr">
        <is>
          <t>[0.936631794105956]</t>
        </is>
      </c>
      <c r="H540" s="309" t="inlineStr">
        <is>
          <t>[14.499878681038481, 125.0]</t>
        </is>
      </c>
    </row>
    <row r="541">
      <c r="A541" s="621" t="n">
        <v>539</v>
      </c>
      <c r="B541" s="309" t="inlineStr"/>
      <c r="C541" s="309" t="n">
        <v>48.4088067349024</v>
      </c>
      <c r="D541" s="309" t="inlineStr">
        <is>
          <t>{'Cu', 'aust_temp', 'ausf_czas', 'Mn', 'Mo', 'aust_czas', 'Ni', 'grubosc', 'ausf_temp'}</t>
        </is>
      </c>
      <c r="E541" s="309" t="n">
        <v>15</v>
      </c>
      <c r="F541" s="309" t="inlineStr">
        <is>
          <t>['A5']</t>
        </is>
      </c>
      <c r="G541" s="309" t="inlineStr">
        <is>
          <t>[0.9366317941059561]</t>
        </is>
      </c>
      <c r="H541" s="309" t="inlineStr">
        <is>
          <t>[14.499878681038481, 125.0]</t>
        </is>
      </c>
    </row>
    <row r="542">
      <c r="A542" s="621" t="n">
        <v>540</v>
      </c>
      <c r="B542" s="309" t="inlineStr"/>
      <c r="C542" s="309" t="n">
        <v>41.42654181993439</v>
      </c>
      <c r="D542" s="309" t="inlineStr">
        <is>
          <t>{'Cu', 'aust_temp', 'ausf_czas', 'Mn', 'Mo', 'aust_czas', 'Ni', 'grubosc', 'ausf_temp'}</t>
        </is>
      </c>
      <c r="E542" s="309" t="n">
        <v>15</v>
      </c>
      <c r="F542" s="309" t="inlineStr">
        <is>
          <t>['A5']</t>
        </is>
      </c>
      <c r="G542" s="309" t="inlineStr">
        <is>
          <t>[0.8478065256037276]</t>
        </is>
      </c>
      <c r="H542" s="309" t="inlineStr">
        <is>
          <t>[14.499878681038481, 125.0]</t>
        </is>
      </c>
    </row>
    <row r="543">
      <c r="A543" s="621" t="n">
        <v>541</v>
      </c>
      <c r="B543" s="309" t="inlineStr"/>
      <c r="C543" s="309" t="n">
        <v>53.99004741795284</v>
      </c>
      <c r="D543" s="309" t="inlineStr">
        <is>
          <t>{'Cu', 'aust_temp', 'ausf_czas', 'Mn', 'Mo', 'aust_czas', 'Ni', 'grubosc', 'ausf_temp'}</t>
        </is>
      </c>
      <c r="E543" s="309" t="n">
        <v>15</v>
      </c>
      <c r="F543" s="309" t="inlineStr">
        <is>
          <t>['A5']</t>
        </is>
      </c>
      <c r="G543" s="309" t="inlineStr">
        <is>
          <t>[0.8107996101513905]</t>
        </is>
      </c>
      <c r="H543" s="309" t="inlineStr">
        <is>
          <t>[14.499878681038481, 125.0]</t>
        </is>
      </c>
    </row>
    <row r="544">
      <c r="A544" s="621" t="n">
        <v>542</v>
      </c>
      <c r="B544" s="309" t="inlineStr"/>
      <c r="C544" s="309" t="n">
        <v>44.92160918540718</v>
      </c>
      <c r="D544" s="309" t="inlineStr">
        <is>
          <t>{'Cu', 'aust_temp', 'ausf_czas', 'Mn', 'Mo', 'aust_czas', 'Ni', 'grubosc', 'ausf_temp'}</t>
        </is>
      </c>
      <c r="E544" s="309" t="n">
        <v>15</v>
      </c>
      <c r="F544" s="309" t="inlineStr">
        <is>
          <t>['A5']</t>
        </is>
      </c>
      <c r="G544" s="309" t="inlineStr">
        <is>
          <t>[0.7849779755529522]</t>
        </is>
      </c>
      <c r="H544" s="309" t="inlineStr">
        <is>
          <t>[14.499878681038481, 125.0]</t>
        </is>
      </c>
    </row>
    <row r="545">
      <c r="A545" s="621" t="n">
        <v>543</v>
      </c>
      <c r="B545" s="309" t="inlineStr"/>
      <c r="C545" s="309" t="n">
        <v>59.31920227934102</v>
      </c>
      <c r="D545" s="309" t="inlineStr">
        <is>
          <t>{'Cu', 'aust_temp', 'ausf_czas', 'Mn', 'Mo', 'aust_czas', 'Ni', 'grubosc', 'ausf_temp'}</t>
        </is>
      </c>
      <c r="E545" s="309" t="n">
        <v>16</v>
      </c>
      <c r="F545" s="309" t="inlineStr">
        <is>
          <t>['A5']</t>
        </is>
      </c>
      <c r="G545" s="309" t="inlineStr">
        <is>
          <t>[0.7672805842842536]</t>
        </is>
      </c>
      <c r="H545" s="309" t="inlineStr">
        <is>
          <t>[14.499878681038481, 125.0]</t>
        </is>
      </c>
    </row>
    <row r="546">
      <c r="A546" s="621" t="n">
        <v>544</v>
      </c>
      <c r="B546" s="309" t="n">
        <v>14.49987868103848</v>
      </c>
      <c r="C546" s="309" t="n">
        <v>14.49987868103848</v>
      </c>
      <c r="D546" s="309" t="inlineStr"/>
      <c r="E546" s="309" t="inlineStr"/>
      <c r="F546" s="309" t="inlineStr"/>
      <c r="G546" s="309" t="inlineStr"/>
      <c r="H546" s="309" t="inlineStr"/>
    </row>
    <row r="547">
      <c r="A547" s="621" t="n">
        <v>545</v>
      </c>
      <c r="B547" s="309" t="n">
        <v>52.4227325107897</v>
      </c>
      <c r="C547" s="309" t="n">
        <v>52.4227325107897</v>
      </c>
      <c r="D547" s="309" t="inlineStr"/>
      <c r="E547" s="309" t="inlineStr"/>
      <c r="F547" s="309" t="inlineStr"/>
      <c r="G547" s="309" t="inlineStr"/>
      <c r="H547" s="309" t="inlineStr"/>
    </row>
    <row r="548">
      <c r="A548" s="621" t="n">
        <v>546</v>
      </c>
      <c r="B548" s="309" t="n">
        <v>51.82110557892508</v>
      </c>
      <c r="C548" s="309" t="n">
        <v>51.82110557892508</v>
      </c>
      <c r="D548" s="309" t="inlineStr"/>
      <c r="E548" s="309" t="inlineStr"/>
      <c r="F548" s="309" t="inlineStr"/>
      <c r="G548" s="309" t="inlineStr"/>
      <c r="H548" s="309" t="inlineStr"/>
    </row>
    <row r="549">
      <c r="A549" s="621" t="n">
        <v>547</v>
      </c>
      <c r="B549" s="309" t="n">
        <v>51.59009436591089</v>
      </c>
      <c r="C549" s="309" t="n">
        <v>51.59009436591089</v>
      </c>
      <c r="D549" s="309" t="inlineStr"/>
      <c r="E549" s="309" t="inlineStr"/>
      <c r="F549" s="309" t="inlineStr"/>
      <c r="G549" s="309" t="inlineStr"/>
      <c r="H549" s="309" t="inlineStr"/>
    </row>
    <row r="550">
      <c r="A550" s="621" t="n">
        <v>548</v>
      </c>
      <c r="B550" s="309" t="inlineStr"/>
      <c r="C550" s="309" t="n">
        <v>31.16235036201525</v>
      </c>
      <c r="D550" s="309" t="inlineStr">
        <is>
          <t>{'Cu', 'aust_temp', 'ausf_czas', 'Mn', 'Mo', 'aust_czas', 'Ni', 'grubosc', 'ausf_temp'}</t>
        </is>
      </c>
      <c r="E550" s="309" t="n">
        <v>16</v>
      </c>
      <c r="F550" s="309" t="inlineStr">
        <is>
          <t>['A5']</t>
        </is>
      </c>
      <c r="G550" s="309" t="inlineStr">
        <is>
          <t>[0.882294265490308]</t>
        </is>
      </c>
      <c r="H550" s="309" t="inlineStr">
        <is>
          <t>[14.499878681038481, 115.0]</t>
        </is>
      </c>
    </row>
    <row r="551">
      <c r="A551" s="621" t="n">
        <v>549</v>
      </c>
      <c r="B551" s="309" t="inlineStr"/>
      <c r="C551" s="309" t="n">
        <v>60.10486105429931</v>
      </c>
      <c r="D551" s="309" t="inlineStr">
        <is>
          <t>{'Cu', 'aust_temp', 'ausf_czas', 'Mn', 'Mo', 'aust_czas', 'Ni', 'grubosc', 'ausf_temp'}</t>
        </is>
      </c>
      <c r="E551" s="309" t="n">
        <v>16</v>
      </c>
      <c r="F551" s="309" t="inlineStr">
        <is>
          <t>['A5']</t>
        </is>
      </c>
      <c r="G551" s="309" t="inlineStr">
        <is>
          <t>[0.882294265490308]</t>
        </is>
      </c>
      <c r="H551" s="309" t="inlineStr">
        <is>
          <t>[14.499878681038481, 115.0]</t>
        </is>
      </c>
    </row>
    <row r="552">
      <c r="A552" s="621" t="n">
        <v>550</v>
      </c>
      <c r="B552" s="309" t="inlineStr"/>
      <c r="C552" s="309" t="n">
        <v>55.47679952672593</v>
      </c>
      <c r="D552" s="309" t="inlineStr">
        <is>
          <t>{'Cu', 'aust_temp', 'ausf_czas', 'Mn', 'Mo', 'aust_czas', 'Ni', 'grubosc', 'ausf_temp'}</t>
        </is>
      </c>
      <c r="E552" s="309" t="n">
        <v>15</v>
      </c>
      <c r="F552" s="309" t="inlineStr">
        <is>
          <t>['A5']</t>
        </is>
      </c>
      <c r="G552" s="309" t="inlineStr">
        <is>
          <t>[0.9445503139500202]</t>
        </is>
      </c>
      <c r="H552" s="309" t="inlineStr">
        <is>
          <t>[14.499878681038481, 115.0]</t>
        </is>
      </c>
    </row>
    <row r="553">
      <c r="A553" s="621" t="n">
        <v>551</v>
      </c>
      <c r="B553" s="309" t="inlineStr"/>
      <c r="C553" s="309" t="n">
        <v>57.01652788087146</v>
      </c>
      <c r="D553" s="309" t="inlineStr">
        <is>
          <t>{'Cu', 'aust_temp', 'ausf_czas', 'Mn', 'Mo', 'aust_czas', 'Ni', 'grubosc', 'ausf_temp'}</t>
        </is>
      </c>
      <c r="E553" s="309" t="n">
        <v>15</v>
      </c>
      <c r="F553" s="309" t="inlineStr">
        <is>
          <t>['A5']</t>
        </is>
      </c>
      <c r="G553" s="309" t="inlineStr">
        <is>
          <t>[0.7977056884758612]</t>
        </is>
      </c>
      <c r="H553" s="309" t="inlineStr">
        <is>
          <t>[14.499878681038481, 95.0]</t>
        </is>
      </c>
    </row>
    <row r="554">
      <c r="A554" s="621" t="n">
        <v>552</v>
      </c>
      <c r="B554" s="309" t="inlineStr"/>
      <c r="C554" s="309" t="n">
        <v>51.10026297484374</v>
      </c>
      <c r="D554" s="309" t="inlineStr">
        <is>
          <t>{'Cu', 'aust_temp', 'ausf_czas', 'Mn', 'Mo', 'aust_czas', 'Ni', 'grubosc', 'ausf_temp'}</t>
        </is>
      </c>
      <c r="E554" s="309" t="n">
        <v>16</v>
      </c>
      <c r="F554" s="309" t="inlineStr">
        <is>
          <t>['A5']</t>
        </is>
      </c>
      <c r="G554" s="309" t="inlineStr">
        <is>
          <t>[0.7972553248185852]</t>
        </is>
      </c>
      <c r="H554" s="309" t="inlineStr">
        <is>
          <t>[14.499878681038481, 115.0]</t>
        </is>
      </c>
    </row>
    <row r="555">
      <c r="A555" s="621" t="n">
        <v>553</v>
      </c>
      <c r="B555" s="309" t="inlineStr"/>
      <c r="C555" s="309" t="inlineStr"/>
      <c r="D555" s="309" t="inlineStr"/>
      <c r="E555" s="309" t="inlineStr"/>
      <c r="F555" s="309" t="inlineStr"/>
      <c r="G555" s="309" t="inlineStr"/>
      <c r="H555" s="309" t="inlineStr"/>
    </row>
    <row r="556">
      <c r="A556" s="621" t="n">
        <v>554</v>
      </c>
      <c r="B556" s="309" t="inlineStr"/>
      <c r="C556" s="309" t="inlineStr"/>
      <c r="D556" s="309" t="inlineStr"/>
      <c r="E556" s="309" t="inlineStr"/>
      <c r="F556" s="309" t="inlineStr"/>
      <c r="G556" s="309" t="inlineStr"/>
      <c r="H556" s="309" t="inlineStr"/>
    </row>
    <row r="557">
      <c r="A557" s="621" t="n">
        <v>555</v>
      </c>
      <c r="B557" s="309" t="inlineStr"/>
      <c r="C557" s="309" t="inlineStr"/>
      <c r="D557" s="309" t="inlineStr"/>
      <c r="E557" s="309" t="inlineStr"/>
      <c r="F557" s="309" t="inlineStr"/>
      <c r="G557" s="309" t="inlineStr"/>
      <c r="H557" s="309" t="inlineStr"/>
    </row>
    <row r="558">
      <c r="A558" s="621" t="n">
        <v>556</v>
      </c>
      <c r="B558" s="309" t="inlineStr"/>
      <c r="C558" s="309" t="n">
        <v>50.59152985896636</v>
      </c>
      <c r="D558" s="309" t="inlineStr">
        <is>
          <t>{'Cu', 'aust_temp', 'ausf_czas', 'Mn', 'Mo', 'aust_czas', 'Ni', 'grubosc', 'ausf_temp'}</t>
        </is>
      </c>
      <c r="E558" s="309" t="n">
        <v>15</v>
      </c>
      <c r="F558" s="309" t="inlineStr">
        <is>
          <t>['A5']</t>
        </is>
      </c>
      <c r="G558" s="309" t="inlineStr">
        <is>
          <t>[0.7991987180671681]</t>
        </is>
      </c>
      <c r="H558" s="309" t="inlineStr">
        <is>
          <t>[14.499878681038481, 92.0]</t>
        </is>
      </c>
    </row>
    <row r="559">
      <c r="A559" s="621" t="n">
        <v>557</v>
      </c>
      <c r="B559" s="309" t="inlineStr"/>
      <c r="C559" s="309" t="n">
        <v>54.24715072021532</v>
      </c>
      <c r="D559" s="309" t="inlineStr">
        <is>
          <t>{'Cu', 'aust_temp', 'ausf_czas', 'Mn', 'Mo', 'aust_czas', 'Ni', 'grubosc', 'ausf_temp'}</t>
        </is>
      </c>
      <c r="E559" s="309" t="n">
        <v>15</v>
      </c>
      <c r="F559" s="309" t="inlineStr">
        <is>
          <t>['A5']</t>
        </is>
      </c>
      <c r="G559" s="309" t="inlineStr">
        <is>
          <t>[0.7991987180671681]</t>
        </is>
      </c>
      <c r="H559" s="309" t="inlineStr">
        <is>
          <t>[14.499878681038481, 92.0]</t>
        </is>
      </c>
    </row>
    <row r="560">
      <c r="A560" s="621" t="n">
        <v>558</v>
      </c>
      <c r="B560" s="309" t="inlineStr"/>
      <c r="C560" s="309" t="n">
        <v>49.0190032442891</v>
      </c>
      <c r="D560" s="309" t="inlineStr">
        <is>
          <t>{'Cu', 'aust_temp', 'ausf_czas', 'Mn', 'Mo', 'aust_czas', 'Ni', 'grubosc', 'ausf_temp'}</t>
        </is>
      </c>
      <c r="E560" s="309" t="n">
        <v>15</v>
      </c>
      <c r="F560" s="309" t="inlineStr">
        <is>
          <t>['A5']</t>
        </is>
      </c>
      <c r="G560" s="309" t="inlineStr">
        <is>
          <t>[0.9129633638475159]</t>
        </is>
      </c>
      <c r="H560" s="309" t="inlineStr">
        <is>
          <t>[14.499878681038481, 80.18981461290338]</t>
        </is>
      </c>
    </row>
    <row r="561">
      <c r="A561" s="621" t="n">
        <v>559</v>
      </c>
      <c r="B561" s="309" t="inlineStr"/>
      <c r="C561" s="309" t="n">
        <v>51.87720275057527</v>
      </c>
      <c r="D561" s="309" t="inlineStr">
        <is>
          <t>{'Cu', 'aust_temp', 'ausf_czas', 'Mn', 'Mo', 'aust_czas', 'Ni', 'grubosc', 'ausf_temp'}</t>
        </is>
      </c>
      <c r="E561" s="309" t="n">
        <v>16</v>
      </c>
      <c r="F561" s="309" t="inlineStr">
        <is>
          <t>['A5']</t>
        </is>
      </c>
      <c r="G561" s="309" t="inlineStr">
        <is>
          <t>[0.7783843866704878]</t>
        </is>
      </c>
      <c r="H561" s="309" t="inlineStr">
        <is>
          <t>[14.499878681038481, 95.0]</t>
        </is>
      </c>
    </row>
    <row r="562">
      <c r="A562" s="621" t="n">
        <v>560</v>
      </c>
      <c r="B562" s="309" t="inlineStr"/>
      <c r="C562" s="309" t="n">
        <v>62.55332567084844</v>
      </c>
      <c r="D562" s="309" t="inlineStr">
        <is>
          <t>{'Cu', 'aust_temp', 'ausf_czas', 'Mn', 'Mo', 'aust_czas', 'Ni', 'grubosc', 'ausf_temp'}</t>
        </is>
      </c>
      <c r="E562" s="309" t="n">
        <v>15</v>
      </c>
      <c r="F562" s="309" t="inlineStr">
        <is>
          <t>['A5']</t>
        </is>
      </c>
      <c r="G562" s="309" t="inlineStr">
        <is>
          <t>[0.8265660554250001]</t>
        </is>
      </c>
      <c r="H562" s="309" t="inlineStr">
        <is>
          <t>[14.499878681038481, 115.0]</t>
        </is>
      </c>
    </row>
    <row r="563">
      <c r="A563" s="621" t="n">
        <v>561</v>
      </c>
      <c r="B563" s="309" t="inlineStr"/>
      <c r="C563" s="309" t="n">
        <v>65.91435344763299</v>
      </c>
      <c r="D563" s="309" t="inlineStr">
        <is>
          <t>{'Cu', 'aust_temp', 'ausf_czas', 'Mn', 'Mo', 'aust_czas', 'Ni', 'grubosc', 'ausf_temp'}</t>
        </is>
      </c>
      <c r="E563" s="309" t="n">
        <v>15</v>
      </c>
      <c r="F563" s="309" t="inlineStr">
        <is>
          <t>['A5']</t>
        </is>
      </c>
      <c r="G563" s="309" t="inlineStr">
        <is>
          <t>[0.8265660554250004]</t>
        </is>
      </c>
      <c r="H563" s="309" t="inlineStr">
        <is>
          <t>[14.499878681038481, 115.0]</t>
        </is>
      </c>
    </row>
    <row r="564">
      <c r="A564" s="621" t="n">
        <v>562</v>
      </c>
      <c r="B564" s="309" t="inlineStr"/>
      <c r="C564" s="309" t="n">
        <v>66.81302226358459</v>
      </c>
      <c r="D564" s="309" t="inlineStr">
        <is>
          <t>{'Cu', 'aust_temp', 'ausf_czas', 'Mn', 'Mo', 'aust_czas', 'Ni', 'grubosc', 'ausf_temp'}</t>
        </is>
      </c>
      <c r="E564" s="309" t="n">
        <v>15</v>
      </c>
      <c r="F564" s="309" t="inlineStr">
        <is>
          <t>['A5']</t>
        </is>
      </c>
      <c r="G564" s="309" t="inlineStr">
        <is>
          <t>[0.8207115721640935]</t>
        </is>
      </c>
      <c r="H564" s="309" t="inlineStr">
        <is>
          <t>[14.499878681038481, 115.0]</t>
        </is>
      </c>
    </row>
    <row r="565">
      <c r="A565" s="621" t="n">
        <v>563</v>
      </c>
      <c r="B565" s="309" t="inlineStr"/>
      <c r="C565" s="309" t="n">
        <v>66.90562520388102</v>
      </c>
      <c r="D565" s="309" t="inlineStr">
        <is>
          <t>{'Cu', 'aust_temp', 'ausf_czas', 'Mn', 'Mo', 'aust_czas', 'Ni', 'grubosc', 'ausf_temp'}</t>
        </is>
      </c>
      <c r="E565" s="309" t="n">
        <v>16</v>
      </c>
      <c r="F565" s="309" t="inlineStr">
        <is>
          <t>['A5']</t>
        </is>
      </c>
      <c r="G565" s="309" t="inlineStr">
        <is>
          <t>[0.823857983333996]</t>
        </is>
      </c>
      <c r="H565" s="309" t="inlineStr">
        <is>
          <t>[14.499878681038481, 115.0]</t>
        </is>
      </c>
    </row>
    <row r="566">
      <c r="A566" s="621" t="n">
        <v>564</v>
      </c>
      <c r="B566" s="309" t="inlineStr"/>
      <c r="C566" s="309" t="inlineStr"/>
      <c r="D566" s="309" t="inlineStr"/>
      <c r="E566" s="309" t="inlineStr"/>
      <c r="F566" s="309" t="inlineStr"/>
      <c r="G566" s="309" t="inlineStr"/>
      <c r="H566" s="309" t="inlineStr"/>
    </row>
    <row r="567">
      <c r="A567" s="621" t="n">
        <v>565</v>
      </c>
      <c r="B567" s="309" t="inlineStr"/>
      <c r="C567" s="309" t="inlineStr"/>
      <c r="D567" s="309" t="inlineStr"/>
      <c r="E567" s="309" t="inlineStr"/>
      <c r="F567" s="309" t="inlineStr"/>
      <c r="G567" s="309" t="inlineStr"/>
      <c r="H567" s="309" t="inlineStr"/>
    </row>
    <row r="568">
      <c r="A568" s="621" t="n">
        <v>566</v>
      </c>
      <c r="B568" s="309" t="inlineStr"/>
      <c r="C568" s="309" t="inlineStr"/>
      <c r="D568" s="309" t="inlineStr"/>
      <c r="E568" s="309" t="inlineStr"/>
      <c r="F568" s="309" t="inlineStr"/>
      <c r="G568" s="309" t="inlineStr"/>
      <c r="H568" s="309" t="inlineStr"/>
    </row>
    <row r="569">
      <c r="A569" s="621" t="n">
        <v>567</v>
      </c>
      <c r="B569" s="309" t="inlineStr"/>
      <c r="C569" s="309" t="inlineStr"/>
      <c r="D569" s="309" t="inlineStr"/>
      <c r="E569" s="309" t="inlineStr"/>
      <c r="F569" s="309" t="inlineStr"/>
      <c r="G569" s="309" t="inlineStr"/>
      <c r="H569" s="309" t="inlineStr"/>
    </row>
    <row r="570">
      <c r="A570" s="621" t="n">
        <v>568</v>
      </c>
      <c r="B570" s="309" t="inlineStr"/>
      <c r="C570" s="309" t="n">
        <v>60.58204789799058</v>
      </c>
      <c r="D570" s="309" t="inlineStr">
        <is>
          <t>{'Cu', 'aust_temp', 'ausf_czas', 'Mn', 'Mo', 'aust_czas', 'Ni', 'grubosc', 'ausf_temp'}</t>
        </is>
      </c>
      <c r="E570" s="309" t="n">
        <v>17</v>
      </c>
      <c r="F570" s="309" t="inlineStr">
        <is>
          <t>['A5']</t>
        </is>
      </c>
      <c r="G570" s="309" t="inlineStr">
        <is>
          <t>[0.7458902851744398]</t>
        </is>
      </c>
      <c r="H570" s="309" t="inlineStr">
        <is>
          <t>[14.499878681038481, 95.0]</t>
        </is>
      </c>
    </row>
    <row r="571">
      <c r="A571" s="621" t="n">
        <v>569</v>
      </c>
      <c r="B571" s="309" t="inlineStr"/>
      <c r="C571" s="309" t="n">
        <v>61.05467038212093</v>
      </c>
      <c r="D571" s="309" t="inlineStr">
        <is>
          <t>{'Cu', 'aust_temp', 'ausf_czas', 'Mn', 'Mo', 'aust_czas', 'Ni', 'grubosc', 'ausf_temp'}</t>
        </is>
      </c>
      <c r="E571" s="309" t="n">
        <v>17</v>
      </c>
      <c r="F571" s="309" t="inlineStr">
        <is>
          <t>['A5']</t>
        </is>
      </c>
      <c r="G571" s="309" t="inlineStr">
        <is>
          <t>[0.7177405542327553]</t>
        </is>
      </c>
      <c r="H571" s="309" t="inlineStr">
        <is>
          <t>[14.499878681038481, 95.0]</t>
        </is>
      </c>
    </row>
    <row r="572">
      <c r="A572" s="621" t="n">
        <v>570</v>
      </c>
      <c r="B572" s="309" t="inlineStr"/>
      <c r="C572" s="309" t="n">
        <v>60.84718323173732</v>
      </c>
      <c r="D572" s="309" t="inlineStr">
        <is>
          <t>{'Cu', 'aust_temp', 'ausf_czas', 'Mn', 'Mo', 'aust_czas', 'Ni', 'grubosc', 'ausf_temp'}</t>
        </is>
      </c>
      <c r="E572" s="309" t="n">
        <v>15</v>
      </c>
      <c r="F572" s="309" t="inlineStr">
        <is>
          <t>['A5']</t>
        </is>
      </c>
      <c r="G572" s="309" t="inlineStr">
        <is>
          <t>[0.7370294500028449]</t>
        </is>
      </c>
      <c r="H572" s="309" t="inlineStr">
        <is>
          <t>[14.499878681038481, 95.0]</t>
        </is>
      </c>
    </row>
    <row r="573">
      <c r="A573" s="621" t="n">
        <v>571</v>
      </c>
      <c r="B573" s="309" t="inlineStr"/>
      <c r="C573" s="309" t="n">
        <v>50.98690147864805</v>
      </c>
      <c r="D573" s="309" t="inlineStr">
        <is>
          <t>{'Cu', 'aust_temp', 'ausf_czas', 'Mn', 'Mo', 'aust_czas', 'Ni', 'grubosc', 'ausf_temp'}</t>
        </is>
      </c>
      <c r="E573" s="309" t="n">
        <v>15</v>
      </c>
      <c r="F573" s="309" t="inlineStr">
        <is>
          <t>['A5']</t>
        </is>
      </c>
      <c r="G573" s="309" t="inlineStr">
        <is>
          <t>[0.7593410358714715]</t>
        </is>
      </c>
      <c r="H573" s="309" t="inlineStr">
        <is>
          <t>[14.499878681038481, 95.0]</t>
        </is>
      </c>
    </row>
    <row r="574">
      <c r="A574" s="621" t="n">
        <v>572</v>
      </c>
      <c r="B574" s="309" t="inlineStr"/>
      <c r="C574" s="309" t="inlineStr"/>
      <c r="D574" s="309" t="inlineStr"/>
      <c r="E574" s="309" t="inlineStr"/>
      <c r="F574" s="309" t="inlineStr"/>
      <c r="G574" s="309" t="inlineStr"/>
      <c r="H574" s="309" t="inlineStr"/>
    </row>
    <row r="575">
      <c r="A575" s="621" t="n">
        <v>573</v>
      </c>
      <c r="B575" s="309" t="inlineStr"/>
      <c r="C575" s="309" t="n">
        <v>72.51325133589445</v>
      </c>
      <c r="D575" s="309" t="inlineStr">
        <is>
          <t>{'Cu', 'aust_temp', 'ausf_czas', 'Mn', 'Mo', 'aust_czas', 'Ni', 'grubosc', 'ausf_temp'}</t>
        </is>
      </c>
      <c r="E575" s="309" t="n">
        <v>15</v>
      </c>
      <c r="F575" s="309" t="inlineStr">
        <is>
          <t>['A5']</t>
        </is>
      </c>
      <c r="G575" s="309" t="inlineStr">
        <is>
          <t>[0.8025452601016133]</t>
        </is>
      </c>
      <c r="H575" s="309" t="inlineStr">
        <is>
          <t>[14.499878681038481, 115.0]</t>
        </is>
      </c>
    </row>
    <row r="576">
      <c r="A576" s="621" t="n">
        <v>574</v>
      </c>
      <c r="B576" s="309" t="inlineStr"/>
      <c r="C576" s="309" t="n">
        <v>73.08381471317092</v>
      </c>
      <c r="D576" s="309" t="inlineStr">
        <is>
          <t>{'Cu', 'aust_temp', 'ausf_czas', 'Mn', 'Mo', 'aust_czas', 'Ni', 'grubosc', 'ausf_temp'}</t>
        </is>
      </c>
      <c r="E576" s="309" t="n">
        <v>15</v>
      </c>
      <c r="F576" s="309" t="inlineStr">
        <is>
          <t>['A5']</t>
        </is>
      </c>
      <c r="G576" s="309" t="inlineStr">
        <is>
          <t>[0.8282928631874017]</t>
        </is>
      </c>
      <c r="H576" s="309" t="inlineStr">
        <is>
          <t>[14.499878681038481, 115.0]</t>
        </is>
      </c>
    </row>
    <row r="577">
      <c r="A577" s="621" t="n">
        <v>575</v>
      </c>
      <c r="B577" s="309" t="inlineStr"/>
      <c r="C577" s="309" t="n">
        <v>69.65853920206465</v>
      </c>
      <c r="D577" s="309" t="inlineStr">
        <is>
          <t>{'Cu', 'aust_temp', 'ausf_czas', 'Mn', 'Mo', 'aust_czas', 'Ni', 'grubosc', 'ausf_temp'}</t>
        </is>
      </c>
      <c r="E577" s="309" t="n">
        <v>15</v>
      </c>
      <c r="F577" s="309" t="inlineStr">
        <is>
          <t>['A5']</t>
        </is>
      </c>
      <c r="G577" s="309" t="inlineStr">
        <is>
          <t>[0.8439853181604537]</t>
        </is>
      </c>
      <c r="H577" s="309" t="inlineStr">
        <is>
          <t>[14.499878681038481, 115.0]</t>
        </is>
      </c>
    </row>
    <row r="578">
      <c r="A578" s="621" t="n">
        <v>576</v>
      </c>
      <c r="B578" s="309" t="inlineStr"/>
      <c r="C578" s="309" t="inlineStr"/>
      <c r="D578" s="309" t="inlineStr"/>
      <c r="E578" s="309" t="inlineStr"/>
      <c r="F578" s="309" t="inlineStr"/>
      <c r="G578" s="309" t="inlineStr"/>
      <c r="H578" s="309" t="inlineStr"/>
    </row>
    <row r="579">
      <c r="A579" s="621" t="n">
        <v>577</v>
      </c>
      <c r="B579" s="309" t="inlineStr"/>
      <c r="C579" s="309" t="inlineStr"/>
      <c r="D579" s="309" t="inlineStr"/>
      <c r="E579" s="309" t="inlineStr"/>
      <c r="F579" s="309" t="inlineStr"/>
      <c r="G579" s="309" t="inlineStr"/>
      <c r="H579" s="309" t="inlineStr"/>
    </row>
    <row r="580">
      <c r="A580" s="621" t="n">
        <v>578</v>
      </c>
      <c r="B580" s="309" t="inlineStr"/>
      <c r="C580" s="309" t="inlineStr"/>
      <c r="D580" s="309" t="inlineStr"/>
      <c r="E580" s="309" t="inlineStr"/>
      <c r="F580" s="309" t="inlineStr"/>
      <c r="G580" s="309" t="inlineStr"/>
      <c r="H580" s="309" t="inlineStr"/>
    </row>
    <row r="581">
      <c r="A581" s="621" t="n">
        <v>579</v>
      </c>
      <c r="B581" s="309" t="inlineStr"/>
      <c r="C581" s="309" t="inlineStr"/>
      <c r="D581" s="309" t="inlineStr"/>
      <c r="E581" s="309" t="inlineStr"/>
      <c r="F581" s="309" t="inlineStr"/>
      <c r="G581" s="309" t="inlineStr"/>
      <c r="H581" s="309" t="inlineStr"/>
    </row>
    <row r="582">
      <c r="A582" s="621" t="n">
        <v>580</v>
      </c>
      <c r="B582" s="309" t="inlineStr"/>
      <c r="C582" s="309" t="n">
        <v>53.2990493647093</v>
      </c>
      <c r="D582" s="309" t="inlineStr">
        <is>
          <t>{'Cu', 'aust_temp', 'ausf_czas', 'Mn', 'Mo', 'aust_czas', 'Ni', 'grubosc', 'ausf_temp'}</t>
        </is>
      </c>
      <c r="E582" s="309" t="n">
        <v>17</v>
      </c>
      <c r="F582" s="309" t="inlineStr">
        <is>
          <t>['A5']</t>
        </is>
      </c>
      <c r="G582" s="309" t="inlineStr">
        <is>
          <t>[0.9159933591732424]</t>
        </is>
      </c>
      <c r="H582" s="309" t="inlineStr">
        <is>
          <t>[14.499878681038481, 125.0]</t>
        </is>
      </c>
    </row>
    <row r="583">
      <c r="A583" s="621" t="n">
        <v>581</v>
      </c>
      <c r="B583" s="309" t="n">
        <v>80.18981461290338</v>
      </c>
      <c r="C583" s="309" t="n">
        <v>80.18981461290338</v>
      </c>
      <c r="D583" s="309" t="inlineStr"/>
      <c r="E583" s="309" t="inlineStr"/>
      <c r="F583" s="309" t="inlineStr"/>
      <c r="G583" s="309" t="inlineStr"/>
      <c r="H583" s="309" t="inlineStr"/>
    </row>
    <row r="584">
      <c r="A584" s="621" t="n">
        <v>582</v>
      </c>
      <c r="B584" s="309" t="n">
        <v>38.591679528619</v>
      </c>
      <c r="C584" s="309" t="n">
        <v>38.591679528619</v>
      </c>
      <c r="D584" s="309" t="inlineStr"/>
      <c r="E584" s="309" t="inlineStr"/>
      <c r="F584" s="309" t="inlineStr"/>
      <c r="G584" s="309" t="inlineStr"/>
      <c r="H584" s="309" t="inlineStr"/>
    </row>
    <row r="585">
      <c r="A585" s="621" t="n">
        <v>583</v>
      </c>
      <c r="B585" s="309" t="n">
        <v>45.23058008628855</v>
      </c>
      <c r="C585" s="309" t="n">
        <v>45.23058008628855</v>
      </c>
      <c r="D585" s="309" t="inlineStr"/>
      <c r="E585" s="309" t="inlineStr"/>
      <c r="F585" s="309" t="inlineStr"/>
      <c r="G585" s="309" t="inlineStr"/>
      <c r="H585" s="309" t="inlineStr"/>
    </row>
    <row r="586">
      <c r="A586" s="621" t="n">
        <v>584</v>
      </c>
      <c r="B586" s="309" t="n">
        <v>56.26612682948228</v>
      </c>
      <c r="C586" s="309" t="n">
        <v>56.26612682948228</v>
      </c>
      <c r="D586" s="309" t="inlineStr"/>
      <c r="E586" s="309" t="inlineStr"/>
      <c r="F586" s="309" t="inlineStr"/>
      <c r="G586" s="309" t="inlineStr"/>
      <c r="H586" s="309" t="inlineStr"/>
    </row>
    <row r="587">
      <c r="A587" s="621" t="n">
        <v>585</v>
      </c>
      <c r="B587" s="309" t="n">
        <v>78.58784959341182</v>
      </c>
      <c r="C587" s="309" t="n">
        <v>78.58784959341182</v>
      </c>
      <c r="D587" s="309" t="inlineStr"/>
      <c r="E587" s="309" t="inlineStr"/>
      <c r="F587" s="309" t="inlineStr"/>
      <c r="G587" s="309" t="inlineStr"/>
      <c r="H587" s="309" t="inlineStr"/>
    </row>
    <row r="588">
      <c r="A588" s="621" t="n">
        <v>586</v>
      </c>
      <c r="B588" s="309" t="n">
        <v>52.84883119460543</v>
      </c>
      <c r="C588" s="309" t="n">
        <v>52.84883119460543</v>
      </c>
      <c r="D588" s="309" t="inlineStr"/>
      <c r="E588" s="309" t="inlineStr"/>
      <c r="F588" s="309" t="inlineStr"/>
      <c r="G588" s="309" t="inlineStr"/>
      <c r="H588" s="309" t="inlineStr"/>
    </row>
    <row r="589">
      <c r="A589" s="621" t="n">
        <v>587</v>
      </c>
      <c r="B589" s="309" t="n">
        <v>59.76365231773789</v>
      </c>
      <c r="C589" s="309" t="n">
        <v>59.76365231773789</v>
      </c>
      <c r="D589" s="309" t="inlineStr"/>
      <c r="E589" s="309" t="inlineStr"/>
      <c r="F589" s="309" t="inlineStr"/>
      <c r="G589" s="309" t="inlineStr"/>
      <c r="H589" s="309" t="inlineStr"/>
    </row>
    <row r="590">
      <c r="A590" s="621" t="n">
        <v>588</v>
      </c>
      <c r="B590" s="309" t="inlineStr"/>
      <c r="C590" s="309" t="n">
        <v>60.26799236708771</v>
      </c>
      <c r="D590" s="309" t="inlineStr">
        <is>
          <t>{'Cu', 'aust_temp', 'ausf_czas', 'Mn', 'Mo', 'aust_czas', 'Ni', 'grubosc', 'ausf_temp'}</t>
        </is>
      </c>
      <c r="E590" s="309" t="n">
        <v>15</v>
      </c>
      <c r="F590" s="309" t="inlineStr">
        <is>
          <t>['A5']</t>
        </is>
      </c>
      <c r="G590" s="309" t="inlineStr">
        <is>
          <t>[0.8007680842922031]</t>
        </is>
      </c>
      <c r="H590" s="309" t="inlineStr">
        <is>
          <t>[38.591679528619004, 125.0]</t>
        </is>
      </c>
    </row>
    <row r="591">
      <c r="A591" s="621" t="n">
        <v>589</v>
      </c>
      <c r="B591" s="309" t="inlineStr"/>
      <c r="C591" s="309" t="n">
        <v>80.43966692337735</v>
      </c>
      <c r="D591" s="309" t="inlineStr">
        <is>
          <t>{'Cu', 'aust_temp', 'ausf_czas', 'Mn', 'Mo', 'aust_czas', 'Ni', 'grubosc', 'ausf_temp'}</t>
        </is>
      </c>
      <c r="E591" s="309" t="n">
        <v>15</v>
      </c>
      <c r="F591" s="309" t="inlineStr">
        <is>
          <t>['A5']</t>
        </is>
      </c>
      <c r="G591" s="309" t="inlineStr">
        <is>
          <t>[0.8007680842922033]</t>
        </is>
      </c>
      <c r="H591" s="309" t="inlineStr">
        <is>
          <t>[38.591679528619004, 125.0]</t>
        </is>
      </c>
    </row>
    <row r="592">
      <c r="A592" s="621" t="n">
        <v>590</v>
      </c>
      <c r="B592" s="309" t="inlineStr"/>
      <c r="C592" s="309" t="n">
        <v>61.96571791957737</v>
      </c>
      <c r="D592" s="309" t="inlineStr">
        <is>
          <t>{'Cu', 'aust_temp', 'ausf_czas', 'Mn', 'Mo', 'aust_czas', 'Ni', 'grubosc', 'ausf_temp'}</t>
        </is>
      </c>
      <c r="E592" s="309" t="n">
        <v>15</v>
      </c>
      <c r="F592" s="309" t="inlineStr">
        <is>
          <t>['A5']</t>
        </is>
      </c>
      <c r="G592" s="309" t="inlineStr">
        <is>
          <t>[0.7127184916730945]</t>
        </is>
      </c>
      <c r="H592" s="309" t="inlineStr">
        <is>
          <t>[38.591679528619004, 125.0]</t>
        </is>
      </c>
    </row>
    <row r="593">
      <c r="A593" s="621" t="n">
        <v>591</v>
      </c>
      <c r="B593" s="309" t="inlineStr"/>
      <c r="C593" s="309" t="inlineStr"/>
      <c r="D593" s="309" t="inlineStr"/>
      <c r="E593" s="309" t="inlineStr"/>
      <c r="F593" s="309" t="inlineStr"/>
      <c r="G593" s="309" t="inlineStr"/>
      <c r="H593" s="309" t="inlineStr"/>
    </row>
    <row r="594">
      <c r="A594" s="621" t="n">
        <v>592</v>
      </c>
      <c r="B594" s="309" t="inlineStr"/>
      <c r="C594" s="309" t="n">
        <v>34.83976565320377</v>
      </c>
      <c r="D594" s="309" t="inlineStr">
        <is>
          <t>{'Cu', 'aust_temp', 'ausf_czas', 'Mn', 'Mo', 'aust_czas', 'Ni', 'grubosc', 'ausf_temp'}</t>
        </is>
      </c>
      <c r="E594" s="309" t="n">
        <v>18</v>
      </c>
      <c r="F594" s="309" t="inlineStr">
        <is>
          <t>['A5']</t>
        </is>
      </c>
      <c r="G594" s="309" t="inlineStr">
        <is>
          <t>[0.9168072034563227]</t>
        </is>
      </c>
      <c r="H594" s="309" t="inlineStr">
        <is>
          <t>[14.499878681038481, 84.4]</t>
        </is>
      </c>
    </row>
    <row r="595">
      <c r="A595" s="621" t="n">
        <v>593</v>
      </c>
      <c r="B595" s="309" t="inlineStr"/>
      <c r="C595" s="309" t="n">
        <v>40.33799924554749</v>
      </c>
      <c r="D595" s="309" t="inlineStr">
        <is>
          <t>{'Cu', 'aust_temp', 'ausf_czas', 'Mn', 'Mo', 'aust_czas', 'Ni', 'grubosc', 'ausf_temp'}</t>
        </is>
      </c>
      <c r="E595" s="309" t="n">
        <v>15</v>
      </c>
      <c r="F595" s="309" t="inlineStr">
        <is>
          <t>['A5']</t>
        </is>
      </c>
      <c r="G595" s="309" t="inlineStr">
        <is>
          <t>[0.901007266200218]</t>
        </is>
      </c>
      <c r="H595" s="309" t="inlineStr">
        <is>
          <t>[14.499878681038481, 80.18981461290338]</t>
        </is>
      </c>
    </row>
    <row r="596">
      <c r="A596" s="621" t="n">
        <v>594</v>
      </c>
      <c r="B596" s="309" t="inlineStr"/>
      <c r="C596" s="309" t="n">
        <v>45.36603176264718</v>
      </c>
      <c r="D596" s="309" t="inlineStr">
        <is>
          <t>{'Cu', 'aust_temp', 'ausf_czas', 'Mn', 'Mo', 'aust_czas', 'Ni', 'grubosc', 'ausf_temp'}</t>
        </is>
      </c>
      <c r="E596" s="309" t="n">
        <v>15</v>
      </c>
      <c r="F596" s="309" t="inlineStr">
        <is>
          <t>['A5']</t>
        </is>
      </c>
      <c r="G596" s="309" t="inlineStr">
        <is>
          <t>[0.901007266200218]</t>
        </is>
      </c>
      <c r="H596" s="309" t="inlineStr">
        <is>
          <t>[14.499878681038481, 80.18981461290338]</t>
        </is>
      </c>
    </row>
    <row r="597">
      <c r="A597" s="621" t="n">
        <v>595</v>
      </c>
      <c r="B597" s="309" t="inlineStr"/>
      <c r="C597" s="309" t="n">
        <v>40.21541212606928</v>
      </c>
      <c r="D597" s="309" t="inlineStr">
        <is>
          <t>{'Cu', 'aust_temp', 'ausf_czas', 'Mn', 'Mo', 'aust_czas', 'Ni', 'grubosc', 'ausf_temp'}</t>
        </is>
      </c>
      <c r="E597" s="309" t="n">
        <v>15</v>
      </c>
      <c r="F597" s="309" t="inlineStr">
        <is>
          <t>['A5']</t>
        </is>
      </c>
      <c r="G597" s="309" t="inlineStr">
        <is>
          <t>[0.901007266200218]</t>
        </is>
      </c>
      <c r="H597" s="309" t="inlineStr">
        <is>
          <t>[14.499878681038481, 80.18981461290338]</t>
        </is>
      </c>
    </row>
    <row r="598">
      <c r="A598" s="621" t="n">
        <v>596</v>
      </c>
      <c r="B598" s="309" t="inlineStr"/>
      <c r="C598" s="309" t="n">
        <v>43.39337134452271</v>
      </c>
      <c r="D598" s="309" t="inlineStr">
        <is>
          <t>{'Cu', 'aust_temp', 'ausf_czas', 'Mn', 'Mo', 'aust_czas', 'Ni', 'grubosc', 'ausf_temp'}</t>
        </is>
      </c>
      <c r="E598" s="309" t="n">
        <v>18</v>
      </c>
      <c r="F598" s="309" t="inlineStr">
        <is>
          <t>['A5']</t>
        </is>
      </c>
      <c r="G598" s="309" t="inlineStr">
        <is>
          <t>[0.7962726215065288]</t>
        </is>
      </c>
      <c r="H598" s="309" t="inlineStr">
        <is>
          <t>[14.499878681038481, 115.0]</t>
        </is>
      </c>
    </row>
    <row r="599">
      <c r="A599" s="621" t="n">
        <v>597</v>
      </c>
      <c r="B599" s="309" t="inlineStr"/>
      <c r="C599" s="309" t="n">
        <v>49.73550635813531</v>
      </c>
      <c r="D599" s="309" t="inlineStr">
        <is>
          <t>{'Cu', 'aust_temp', 'ausf_czas', 'Mn', 'Mo', 'aust_czas', 'Ni', 'grubosc', 'ausf_temp'}</t>
        </is>
      </c>
      <c r="E599" s="309" t="n">
        <v>18</v>
      </c>
      <c r="F599" s="309" t="inlineStr">
        <is>
          <t>['A5']</t>
        </is>
      </c>
      <c r="G599" s="309" t="inlineStr">
        <is>
          <t>[0.9391622621954087]</t>
        </is>
      </c>
      <c r="H599" s="309" t="inlineStr">
        <is>
          <t>[14.499878681038481, 115.0]</t>
        </is>
      </c>
    </row>
    <row r="600">
      <c r="A600" s="621" t="n">
        <v>598</v>
      </c>
      <c r="B600" s="309" t="inlineStr"/>
      <c r="C600" s="309" t="n">
        <v>55.58402789354923</v>
      </c>
      <c r="D600" s="309" t="inlineStr">
        <is>
          <t>{'Cu', 'aust_temp', 'ausf_czas', 'Mn', 'Mo', 'aust_czas', 'Ni', 'grubosc', 'ausf_temp'}</t>
        </is>
      </c>
      <c r="E600" s="309" t="n">
        <v>18</v>
      </c>
      <c r="F600" s="309" t="inlineStr">
        <is>
          <t>['A5']</t>
        </is>
      </c>
      <c r="G600" s="309" t="inlineStr">
        <is>
          <t>[0.9391622621954089]</t>
        </is>
      </c>
      <c r="H600" s="309" t="inlineStr">
        <is>
          <t>[14.499878681038481, 115.0]</t>
        </is>
      </c>
    </row>
    <row r="601">
      <c r="A601" s="621" t="n">
        <v>599</v>
      </c>
      <c r="B601" s="309" t="inlineStr"/>
      <c r="C601" s="309" t="n">
        <v>51.62904659617983</v>
      </c>
      <c r="D601" s="309" t="inlineStr">
        <is>
          <t>{'Cu', 'aust_temp', 'ausf_czas', 'Mn', 'Mo', 'aust_czas', 'Ni', 'grubosc', 'ausf_temp'}</t>
        </is>
      </c>
      <c r="E601" s="309" t="n">
        <v>18</v>
      </c>
      <c r="F601" s="309" t="inlineStr">
        <is>
          <t>['A5']</t>
        </is>
      </c>
      <c r="G601" s="309" t="inlineStr">
        <is>
          <t>[0.9391622621954089]</t>
        </is>
      </c>
      <c r="H601" s="309" t="inlineStr">
        <is>
          <t>[14.499878681038481, 115.0]</t>
        </is>
      </c>
    </row>
    <row r="602">
      <c r="A602" s="621" t="n">
        <v>600</v>
      </c>
      <c r="B602" s="309" t="inlineStr"/>
      <c r="C602" s="309" t="n">
        <v>54.03618180844602</v>
      </c>
      <c r="D602" s="309" t="inlineStr">
        <is>
          <t>{'Cu', 'aust_temp', 'ausf_czas', 'Mn', 'Mo', 'aust_czas', 'Ni', 'grubosc', 'ausf_temp'}</t>
        </is>
      </c>
      <c r="E602" s="309" t="n">
        <v>17</v>
      </c>
      <c r="F602" s="309" t="inlineStr">
        <is>
          <t>['A5']</t>
        </is>
      </c>
      <c r="G602" s="309" t="inlineStr">
        <is>
          <t>[0.8519695646974714]</t>
        </is>
      </c>
      <c r="H602" s="309" t="inlineStr">
        <is>
          <t>[14.499878681038481, 115.0]</t>
        </is>
      </c>
    </row>
    <row r="603">
      <c r="A603" s="621" t="n">
        <v>601</v>
      </c>
      <c r="B603" s="309" t="inlineStr"/>
      <c r="C603" s="309" t="n">
        <v>57.74605887123434</v>
      </c>
      <c r="D603" s="309" t="inlineStr">
        <is>
          <t>{'Cu', 'aust_temp', 'ausf_czas', 'Mn', 'Mo', 'aust_czas', 'Ni', 'grubosc', 'ausf_temp'}</t>
        </is>
      </c>
      <c r="E603" s="309" t="n">
        <v>17</v>
      </c>
      <c r="F603" s="309" t="inlineStr">
        <is>
          <t>['A5']</t>
        </is>
      </c>
      <c r="G603" s="309" t="inlineStr">
        <is>
          <t>[0.7358794237400604]</t>
        </is>
      </c>
      <c r="H603" s="309" t="inlineStr">
        <is>
          <t>[38.591679528619004, 115.0]</t>
        </is>
      </c>
    </row>
    <row r="604">
      <c r="A604" s="621" t="n">
        <v>602</v>
      </c>
      <c r="B604" s="309" t="inlineStr"/>
      <c r="C604" s="309" t="n">
        <v>60.55782291150517</v>
      </c>
      <c r="D604" s="309" t="inlineStr">
        <is>
          <t>{'Cu', 'aust_temp', 'ausf_czas', 'Mn', 'Mo', 'aust_czas', 'Ni', 'grubosc', 'ausf_temp'}</t>
        </is>
      </c>
      <c r="E604" s="309" t="n">
        <v>16</v>
      </c>
      <c r="F604" s="309" t="inlineStr">
        <is>
          <t>['A5']</t>
        </is>
      </c>
      <c r="G604" s="309" t="inlineStr">
        <is>
          <t>[0.7237467993441657]</t>
        </is>
      </c>
      <c r="H604" s="309" t="inlineStr">
        <is>
          <t>[38.591679528619004, 115.0]</t>
        </is>
      </c>
    </row>
    <row r="605">
      <c r="A605" s="621" t="n">
        <v>603</v>
      </c>
      <c r="B605" s="309" t="inlineStr"/>
      <c r="C605" s="309" t="n">
        <v>59.37997128772371</v>
      </c>
      <c r="D605" s="309" t="inlineStr">
        <is>
          <t>{'Cu', 'aust_temp', 'ausf_czas', 'Mn', 'Mo', 'aust_czas', 'Ni', 'grubosc', 'ausf_temp'}</t>
        </is>
      </c>
      <c r="E605" s="309" t="n">
        <v>16</v>
      </c>
      <c r="F605" s="309" t="inlineStr">
        <is>
          <t>['A5']</t>
        </is>
      </c>
      <c r="G605" s="309" t="inlineStr">
        <is>
          <t>[0.7237467993441657]</t>
        </is>
      </c>
      <c r="H605" s="309" t="inlineStr">
        <is>
          <t>[38.591679528619004, 115.0]</t>
        </is>
      </c>
    </row>
    <row r="606">
      <c r="A606" s="621" t="n">
        <v>604</v>
      </c>
      <c r="B606" s="309" t="inlineStr"/>
      <c r="C606" s="309" t="n">
        <v>50.79868733099406</v>
      </c>
      <c r="D606" s="309" t="inlineStr">
        <is>
          <t>{'Cu', 'aust_temp', 'ausf_czas', 'Mn', 'Mo', 'aust_czas', 'Ni', 'grubosc', 'ausf_temp'}</t>
        </is>
      </c>
      <c r="E606" s="309" t="n">
        <v>15</v>
      </c>
      <c r="F606" s="309" t="inlineStr">
        <is>
          <t>['A5']</t>
        </is>
      </c>
      <c r="G606" s="309" t="inlineStr">
        <is>
          <t>[0.9010072662002181]</t>
        </is>
      </c>
      <c r="H606" s="309" t="inlineStr">
        <is>
          <t>[14.499878681038481, 80.18981461290338]</t>
        </is>
      </c>
    </row>
    <row r="607">
      <c r="A607" s="621" t="n">
        <v>605</v>
      </c>
      <c r="B607" s="309" t="inlineStr"/>
      <c r="C607" s="309" t="n">
        <v>55.19244008174503</v>
      </c>
      <c r="D607" s="309" t="inlineStr">
        <is>
          <t>{'Cu', 'aust_temp', 'ausf_czas', 'Mn', 'Mo', 'aust_czas', 'Ni', 'grubosc', 'ausf_temp'}</t>
        </is>
      </c>
      <c r="E607" s="309" t="n">
        <v>15</v>
      </c>
      <c r="F607" s="309" t="inlineStr">
        <is>
          <t>['A5']</t>
        </is>
      </c>
      <c r="G607" s="309" t="inlineStr">
        <is>
          <t>[0.901007266200218]</t>
        </is>
      </c>
      <c r="H607" s="309" t="inlineStr">
        <is>
          <t>[14.499878681038481, 80.18981461290338]</t>
        </is>
      </c>
    </row>
    <row r="608">
      <c r="A608" s="621" t="n">
        <v>606</v>
      </c>
      <c r="B608" s="309" t="inlineStr"/>
      <c r="C608" s="309" t="n">
        <v>49.26881844894189</v>
      </c>
      <c r="D608" s="309" t="inlineStr">
        <is>
          <t>{'Cu', 'aust_temp', 'ausf_czas', 'Mn', 'Mo', 'aust_czas', 'Ni', 'grubosc', 'ausf_temp'}</t>
        </is>
      </c>
      <c r="E608" s="309" t="n">
        <v>16</v>
      </c>
      <c r="F608" s="309" t="inlineStr">
        <is>
          <t>['A5']</t>
        </is>
      </c>
      <c r="G608" s="309" t="inlineStr">
        <is>
          <t>[0.9084040022218101]</t>
        </is>
      </c>
      <c r="H608" s="309" t="inlineStr">
        <is>
          <t>[14.499878681038481, 84.4]</t>
        </is>
      </c>
    </row>
    <row r="609">
      <c r="A609" s="621" t="n">
        <v>607</v>
      </c>
      <c r="B609" s="309" t="inlineStr"/>
      <c r="C609" s="309" t="n">
        <v>49.10467469676303</v>
      </c>
      <c r="D609" s="309" t="inlineStr">
        <is>
          <t>{'Cu', 'aust_temp', 'ausf_czas', 'Mn', 'Mo', 'aust_czas', 'Ni', 'grubosc', 'ausf_temp'}</t>
        </is>
      </c>
      <c r="E609" s="309" t="n">
        <v>15</v>
      </c>
      <c r="F609" s="309" t="inlineStr">
        <is>
          <t>['A5']</t>
        </is>
      </c>
      <c r="G609" s="309" t="inlineStr">
        <is>
          <t>[0.901007266200218]</t>
        </is>
      </c>
      <c r="H609" s="309" t="inlineStr">
        <is>
          <t>[14.499878681038481, 80.18981461290338]</t>
        </is>
      </c>
    </row>
    <row r="610">
      <c r="A610" s="621" t="n">
        <v>608</v>
      </c>
      <c r="B610" s="309" t="inlineStr"/>
      <c r="C610" s="309" t="n">
        <v>56.13120585119237</v>
      </c>
      <c r="D610" s="309" t="inlineStr">
        <is>
          <t>{'Cu', 'aust_temp', 'ausf_czas', 'Mn', 'Mo', 'aust_czas', 'Ni', 'grubosc', 'ausf_temp'}</t>
        </is>
      </c>
      <c r="E610" s="309" t="n">
        <v>18</v>
      </c>
      <c r="F610" s="309" t="inlineStr">
        <is>
          <t>['A5']</t>
        </is>
      </c>
      <c r="G610" s="309" t="inlineStr">
        <is>
          <t>[0.7420300016275211]</t>
        </is>
      </c>
      <c r="H610" s="309" t="inlineStr">
        <is>
          <t>[14.499878681038481, 84.4]</t>
        </is>
      </c>
    </row>
    <row r="611">
      <c r="A611" s="621" t="n">
        <v>609</v>
      </c>
      <c r="B611" s="309" t="inlineStr"/>
      <c r="C611" s="309" t="n">
        <v>58.93581673965421</v>
      </c>
      <c r="D611" s="309" t="inlineStr">
        <is>
          <t>{'Cu', 'aust_temp', 'ausf_czas', 'Mn', 'Mo', 'aust_czas', 'Ni', 'grubosc', 'ausf_temp'}</t>
        </is>
      </c>
      <c r="E611" s="309" t="n">
        <v>18</v>
      </c>
      <c r="F611" s="309" t="inlineStr">
        <is>
          <t>['A5']</t>
        </is>
      </c>
      <c r="G611" s="309" t="inlineStr">
        <is>
          <t>[0.7420300016275211]</t>
        </is>
      </c>
      <c r="H611" s="309" t="inlineStr">
        <is>
          <t>[14.499878681038481, 84.4]</t>
        </is>
      </c>
    </row>
    <row r="612">
      <c r="A612" s="621" t="n">
        <v>610</v>
      </c>
      <c r="B612" s="309" t="inlineStr"/>
      <c r="C612" s="309" t="n">
        <v>59.75136260005736</v>
      </c>
      <c r="D612" s="309" t="inlineStr">
        <is>
          <t>{'Cu', 'aust_temp', 'ausf_czas', 'Mn', 'Mo', 'aust_czas', 'Ni', 'grubosc', 'ausf_temp'}</t>
        </is>
      </c>
      <c r="E612" s="309" t="n">
        <v>18</v>
      </c>
      <c r="F612" s="309" t="inlineStr">
        <is>
          <t>['A5']</t>
        </is>
      </c>
      <c r="G612" s="309" t="inlineStr">
        <is>
          <t>[0.9181747277532794]</t>
        </is>
      </c>
      <c r="H612" s="309" t="inlineStr">
        <is>
          <t>[14.499878681038481, 95.0]</t>
        </is>
      </c>
    </row>
    <row r="613">
      <c r="A613" s="621" t="n">
        <v>611</v>
      </c>
      <c r="B613" s="309" t="inlineStr"/>
      <c r="C613" s="309" t="n">
        <v>62.12178085361058</v>
      </c>
      <c r="D613" s="309" t="inlineStr">
        <is>
          <t>{'Cu', 'aust_temp', 'ausf_czas', 'Mn', 'Mo', 'aust_czas', 'Ni', 'grubosc', 'ausf_temp'}</t>
        </is>
      </c>
      <c r="E613" s="309" t="n">
        <v>18</v>
      </c>
      <c r="F613" s="309" t="inlineStr">
        <is>
          <t>['A5']</t>
        </is>
      </c>
      <c r="G613" s="309" t="inlineStr">
        <is>
          <t>[0.879190276385207]</t>
        </is>
      </c>
      <c r="H613" s="309" t="inlineStr">
        <is>
          <t>[14.499878681038481, 111.0]</t>
        </is>
      </c>
    </row>
    <row r="614">
      <c r="A614" s="621" t="n">
        <v>612</v>
      </c>
      <c r="B614" s="309" t="inlineStr"/>
      <c r="C614" s="309" t="inlineStr"/>
      <c r="D614" s="309" t="inlineStr"/>
      <c r="E614" s="309" t="inlineStr"/>
      <c r="F614" s="309" t="inlineStr"/>
      <c r="G614" s="309" t="inlineStr"/>
      <c r="H614" s="309" t="inlineStr"/>
    </row>
    <row r="615">
      <c r="A615" s="621" t="n">
        <v>613</v>
      </c>
      <c r="B615" s="309" t="inlineStr"/>
      <c r="C615" s="309" t="inlineStr"/>
      <c r="D615" s="309" t="inlineStr"/>
      <c r="E615" s="309" t="inlineStr"/>
      <c r="F615" s="309" t="inlineStr"/>
      <c r="G615" s="309" t="inlineStr"/>
      <c r="H615" s="309" t="inlineStr"/>
    </row>
    <row r="616">
      <c r="A616" s="621" t="n">
        <v>614</v>
      </c>
      <c r="B616" s="309" t="inlineStr"/>
      <c r="C616" s="309" t="inlineStr"/>
      <c r="D616" s="309" t="inlineStr"/>
      <c r="E616" s="309" t="inlineStr"/>
      <c r="F616" s="309" t="inlineStr"/>
      <c r="G616" s="309" t="inlineStr"/>
      <c r="H616" s="309" t="inlineStr"/>
    </row>
    <row r="617">
      <c r="A617" s="621" t="n">
        <v>615</v>
      </c>
      <c r="B617" s="309" t="inlineStr"/>
      <c r="C617" s="309" t="n">
        <v>72.3110951330667</v>
      </c>
      <c r="D617" s="309" t="inlineStr">
        <is>
          <t>{'Cu', 'aust_temp', 'ausf_czas', 'Mn', 'Mo', 'aust_czas', 'Ni', 'grubosc', 'ausf_temp'}</t>
        </is>
      </c>
      <c r="E617" s="309" t="n">
        <v>15</v>
      </c>
      <c r="F617" s="309" t="inlineStr">
        <is>
          <t>['A5', 'Rm']</t>
        </is>
      </c>
      <c r="G617" s="309" t="inlineStr">
        <is>
          <t>[0.8500702414660278, -0.7578892839029366]</t>
        </is>
      </c>
      <c r="H617" s="309" t="inlineStr">
        <is>
          <t>[38.591679528619004, 115.0]</t>
        </is>
      </c>
    </row>
    <row r="618">
      <c r="A618" s="621" t="n">
        <v>616</v>
      </c>
      <c r="B618" s="309" t="inlineStr"/>
      <c r="C618" s="309" t="inlineStr"/>
      <c r="D618" s="309" t="inlineStr"/>
      <c r="E618" s="309" t="inlineStr"/>
      <c r="F618" s="309" t="inlineStr"/>
      <c r="G618" s="309" t="inlineStr"/>
      <c r="H618" s="309" t="inlineStr"/>
    </row>
    <row r="619">
      <c r="A619" s="621" t="n">
        <v>617</v>
      </c>
      <c r="B619" s="309" t="inlineStr"/>
      <c r="C619" s="309" t="n">
        <v>58.25733866873384</v>
      </c>
      <c r="D619" s="309" t="inlineStr">
        <is>
          <t>{'Cu', 'aust_temp', 'ausf_czas', 'Mn', 'Mo', 'aust_czas', 'Ni', 'grubosc', 'ausf_temp'}</t>
        </is>
      </c>
      <c r="E619" s="309" t="n">
        <v>15</v>
      </c>
      <c r="F619" s="309" t="inlineStr">
        <is>
          <t>['A5']</t>
        </is>
      </c>
      <c r="G619" s="309" t="inlineStr">
        <is>
          <t>[0.9408249558844105]</t>
        </is>
      </c>
      <c r="H619" s="309" t="inlineStr">
        <is>
          <t>[14.499878681038481, 80.18981461290338]</t>
        </is>
      </c>
    </row>
    <row r="620">
      <c r="A620" s="621" t="n">
        <v>618</v>
      </c>
      <c r="B620" s="309" t="inlineStr"/>
      <c r="C620" s="309" t="n">
        <v>58.54039386015578</v>
      </c>
      <c r="D620" s="309" t="inlineStr">
        <is>
          <t>{'Cu', 'aust_temp', 'ausf_czas', 'Mn', 'Mo', 'aust_czas', 'Ni', 'grubosc', 'ausf_temp'}</t>
        </is>
      </c>
      <c r="E620" s="309" t="n">
        <v>15</v>
      </c>
      <c r="F620" s="309" t="inlineStr">
        <is>
          <t>['A5']</t>
        </is>
      </c>
      <c r="G620" s="309" t="inlineStr">
        <is>
          <t>[0.9408249558844104]</t>
        </is>
      </c>
      <c r="H620" s="309" t="inlineStr">
        <is>
          <t>[14.499878681038481, 80.18981461290338]</t>
        </is>
      </c>
    </row>
    <row r="621">
      <c r="A621" s="621" t="n">
        <v>619</v>
      </c>
      <c r="B621" s="309" t="inlineStr"/>
      <c r="C621" s="309" t="n">
        <v>57.28382176151134</v>
      </c>
      <c r="D621" s="309" t="inlineStr">
        <is>
          <t>{'Cu', 'aust_temp', 'ausf_czas', 'Mn', 'Mo', 'aust_czas', 'Ni', 'grubosc', 'ausf_temp'}</t>
        </is>
      </c>
      <c r="E621" s="309" t="n">
        <v>16</v>
      </c>
      <c r="F621" s="309" t="inlineStr">
        <is>
          <t>['A5']</t>
        </is>
      </c>
      <c r="G621" s="309" t="inlineStr">
        <is>
          <t>[0.9084060950716255]</t>
        </is>
      </c>
      <c r="H621" s="309" t="inlineStr">
        <is>
          <t>[14.499878681038481, 80.18981461290338]</t>
        </is>
      </c>
    </row>
    <row r="622">
      <c r="A622" s="621" t="n">
        <v>620</v>
      </c>
      <c r="B622" s="309" t="inlineStr"/>
      <c r="C622" s="309" t="n">
        <v>60.80031097084665</v>
      </c>
      <c r="D622" s="309" t="inlineStr">
        <is>
          <t>{'Cu', 'aust_temp', 'ausf_czas', 'Mn', 'Mo', 'aust_czas', 'Ni', 'grubosc', 'ausf_temp'}</t>
        </is>
      </c>
      <c r="E622" s="309" t="n">
        <v>16</v>
      </c>
      <c r="F622" s="309" t="inlineStr">
        <is>
          <t>['A5']</t>
        </is>
      </c>
      <c r="G622" s="309" t="inlineStr">
        <is>
          <t>[0.7189882090159088]</t>
        </is>
      </c>
      <c r="H622" s="309" t="inlineStr">
        <is>
          <t>[14.499878681038481, 95.0]</t>
        </is>
      </c>
    </row>
    <row r="623">
      <c r="A623" s="621" t="n">
        <v>621</v>
      </c>
      <c r="B623" s="309" t="inlineStr"/>
      <c r="C623" s="309" t="inlineStr"/>
      <c r="D623" s="309" t="inlineStr"/>
      <c r="E623" s="309" t="inlineStr"/>
      <c r="F623" s="309" t="inlineStr"/>
      <c r="G623" s="309" t="inlineStr"/>
      <c r="H623" s="309" t="inlineStr"/>
    </row>
    <row r="624">
      <c r="A624" s="621" t="n">
        <v>622</v>
      </c>
      <c r="B624" s="309" t="inlineStr"/>
      <c r="C624" s="309" t="inlineStr"/>
      <c r="D624" s="309" t="inlineStr"/>
      <c r="E624" s="309" t="inlineStr"/>
      <c r="F624" s="309" t="inlineStr"/>
      <c r="G624" s="309" t="inlineStr"/>
      <c r="H624" s="309" t="inlineStr"/>
    </row>
    <row r="625">
      <c r="A625" s="621" t="n">
        <v>623</v>
      </c>
      <c r="B625" s="309" t="inlineStr"/>
      <c r="C625" s="309" t="n">
        <v>66.77055303268992</v>
      </c>
      <c r="D625" s="309" t="inlineStr">
        <is>
          <t>{'Cu', 'aust_temp', 'ausf_czas', 'Mn', 'Mo', 'aust_czas', 'Ni', 'grubosc', 'ausf_temp'}</t>
        </is>
      </c>
      <c r="E625" s="309" t="n">
        <v>15</v>
      </c>
      <c r="F625" s="309" t="inlineStr">
        <is>
          <t>['A5']</t>
        </is>
      </c>
      <c r="G625" s="309" t="inlineStr">
        <is>
          <t>[0.7809796691540533]</t>
        </is>
      </c>
      <c r="H625" s="309" t="inlineStr">
        <is>
          <t>[38.591679528619004, 111.0]</t>
        </is>
      </c>
    </row>
    <row r="626">
      <c r="A626" s="621" t="n">
        <v>624</v>
      </c>
      <c r="B626" s="309" t="inlineStr"/>
      <c r="C626" s="309" t="inlineStr"/>
      <c r="D626" s="309" t="inlineStr"/>
      <c r="E626" s="309" t="inlineStr"/>
      <c r="F626" s="309" t="inlineStr"/>
      <c r="G626" s="309" t="inlineStr"/>
      <c r="H626" s="309" t="inlineStr"/>
    </row>
    <row r="627">
      <c r="A627" s="621" t="n">
        <v>625</v>
      </c>
      <c r="B627" s="309" t="inlineStr"/>
      <c r="C627" s="309" t="inlineStr"/>
      <c r="D627" s="309" t="inlineStr"/>
      <c r="E627" s="309" t="inlineStr"/>
      <c r="F627" s="309" t="inlineStr"/>
      <c r="G627" s="309" t="inlineStr"/>
      <c r="H627" s="309" t="inlineStr"/>
    </row>
    <row r="628">
      <c r="A628" s="621" t="n">
        <v>626</v>
      </c>
      <c r="B628" s="309" t="inlineStr"/>
      <c r="C628" s="309" t="inlineStr"/>
      <c r="D628" s="309" t="inlineStr"/>
      <c r="E628" s="309" t="inlineStr"/>
      <c r="F628" s="309" t="inlineStr"/>
      <c r="G628" s="309" t="inlineStr"/>
      <c r="H628" s="309" t="inlineStr"/>
    </row>
    <row r="629">
      <c r="A629" s="621" t="n">
        <v>627</v>
      </c>
      <c r="B629" s="309" t="inlineStr"/>
      <c r="C629" s="309" t="inlineStr"/>
      <c r="D629" s="309" t="inlineStr"/>
      <c r="E629" s="309" t="inlineStr"/>
      <c r="F629" s="309" t="inlineStr"/>
      <c r="G629" s="309" t="inlineStr"/>
      <c r="H629" s="309" t="inlineStr"/>
    </row>
    <row r="630">
      <c r="A630" s="621" t="n">
        <v>628</v>
      </c>
      <c r="B630" s="309" t="n">
        <v>11.30422248956438</v>
      </c>
      <c r="C630" s="309" t="n">
        <v>11.30422248956438</v>
      </c>
      <c r="D630" s="309" t="inlineStr"/>
      <c r="E630" s="309" t="inlineStr"/>
      <c r="F630" s="309" t="inlineStr"/>
      <c r="G630" s="309" t="inlineStr"/>
      <c r="H630" s="309" t="inlineStr"/>
    </row>
    <row r="631">
      <c r="A631" s="621" t="n">
        <v>629</v>
      </c>
      <c r="B631" s="309" t="n">
        <v>7.338135894699462</v>
      </c>
      <c r="C631" s="309" t="n">
        <v>7.338135894699462</v>
      </c>
      <c r="D631" s="309" t="inlineStr"/>
      <c r="E631" s="309" t="inlineStr"/>
      <c r="F631" s="309" t="inlineStr"/>
      <c r="G631" s="309" t="inlineStr"/>
      <c r="H631" s="309" t="inlineStr"/>
    </row>
    <row r="632">
      <c r="A632" s="621" t="n">
        <v>630</v>
      </c>
      <c r="B632" s="309" t="inlineStr"/>
      <c r="C632" s="309" t="inlineStr"/>
      <c r="D632" s="309" t="inlineStr"/>
      <c r="E632" s="309" t="inlineStr"/>
      <c r="F632" s="309" t="inlineStr"/>
      <c r="G632" s="309" t="inlineStr"/>
      <c r="H632" s="309" t="inlineStr"/>
    </row>
    <row r="633">
      <c r="A633" s="621" t="n">
        <v>631</v>
      </c>
      <c r="B633" s="309" t="inlineStr"/>
      <c r="C633" s="309" t="inlineStr"/>
      <c r="D633" s="309" t="inlineStr"/>
      <c r="E633" s="309" t="inlineStr"/>
      <c r="F633" s="309" t="inlineStr"/>
      <c r="G633" s="309" t="inlineStr"/>
      <c r="H633" s="309" t="inlineStr"/>
    </row>
    <row r="634">
      <c r="A634" s="621" t="n">
        <v>632</v>
      </c>
      <c r="B634" s="309" t="inlineStr"/>
      <c r="C634" s="309" t="inlineStr"/>
      <c r="D634" s="309" t="inlineStr"/>
      <c r="E634" s="309" t="inlineStr"/>
      <c r="F634" s="309" t="inlineStr"/>
      <c r="G634" s="309" t="inlineStr"/>
      <c r="H634" s="309" t="inlineStr"/>
    </row>
    <row r="635">
      <c r="A635" s="621" t="n">
        <v>633</v>
      </c>
      <c r="B635" s="309" t="n">
        <v>28.95650166188062</v>
      </c>
      <c r="C635" s="309" t="n">
        <v>28.95650166188062</v>
      </c>
      <c r="D635" s="309" t="inlineStr"/>
      <c r="E635" s="309" t="inlineStr"/>
      <c r="F635" s="309" t="inlineStr"/>
      <c r="G635" s="309" t="inlineStr"/>
      <c r="H635" s="309" t="inlineStr"/>
    </row>
    <row r="636">
      <c r="A636" s="621" t="n">
        <v>634</v>
      </c>
      <c r="B636" s="309" t="n">
        <v>31.14858423717379</v>
      </c>
      <c r="C636" s="309" t="n">
        <v>31.14858423717379</v>
      </c>
      <c r="D636" s="309" t="inlineStr"/>
      <c r="E636" s="309" t="inlineStr"/>
      <c r="F636" s="309" t="inlineStr"/>
      <c r="G636" s="309" t="inlineStr"/>
      <c r="H636" s="309" t="inlineStr"/>
    </row>
    <row r="637">
      <c r="A637" s="621" t="n">
        <v>635</v>
      </c>
      <c r="B637" s="309" t="n">
        <v>39.09473579587149</v>
      </c>
      <c r="C637" s="309" t="n">
        <v>39.09473579587149</v>
      </c>
      <c r="D637" s="309" t="inlineStr"/>
      <c r="E637" s="309" t="inlineStr"/>
      <c r="F637" s="309" t="inlineStr"/>
      <c r="G637" s="309" t="inlineStr"/>
      <c r="H637" s="309" t="inlineStr"/>
    </row>
    <row r="638">
      <c r="A638" s="621" t="n">
        <v>636</v>
      </c>
      <c r="B638" s="309" t="n">
        <v>44.78597155555209</v>
      </c>
      <c r="C638" s="309" t="n">
        <v>44.78597155555209</v>
      </c>
      <c r="D638" s="309" t="inlineStr"/>
      <c r="E638" s="309" t="inlineStr"/>
      <c r="F638" s="309" t="inlineStr"/>
      <c r="G638" s="309" t="inlineStr"/>
      <c r="H638" s="309" t="inlineStr"/>
    </row>
    <row r="639">
      <c r="A639" s="621" t="n">
        <v>637</v>
      </c>
      <c r="B639" s="309" t="n">
        <v>51.77507938459871</v>
      </c>
      <c r="C639" s="309" t="n">
        <v>51.77507938459871</v>
      </c>
      <c r="D639" s="309" t="inlineStr"/>
      <c r="E639" s="309" t="inlineStr"/>
      <c r="F639" s="309" t="inlineStr"/>
      <c r="G639" s="309" t="inlineStr"/>
      <c r="H639" s="309" t="inlineStr"/>
    </row>
    <row r="640">
      <c r="A640" s="621" t="n">
        <v>638</v>
      </c>
      <c r="B640" s="309" t="n">
        <v>63.37815796958472</v>
      </c>
      <c r="C640" s="309" t="n">
        <v>63.37815796958472</v>
      </c>
      <c r="D640" s="309" t="inlineStr"/>
      <c r="E640" s="309" t="inlineStr"/>
      <c r="F640" s="309" t="inlineStr"/>
      <c r="G640" s="309" t="inlineStr"/>
      <c r="H640" s="309" t="inlineStr"/>
    </row>
    <row r="641">
      <c r="A641" s="621" t="n">
        <v>639</v>
      </c>
      <c r="B641" s="309" t="n">
        <v>62.308298271355</v>
      </c>
      <c r="C641" s="309" t="n">
        <v>62.308298271355</v>
      </c>
      <c r="D641" s="309" t="inlineStr"/>
      <c r="E641" s="309" t="inlineStr"/>
      <c r="F641" s="309" t="inlineStr"/>
      <c r="G641" s="309" t="inlineStr"/>
      <c r="H641" s="309" t="inlineStr"/>
    </row>
    <row r="642">
      <c r="A642" s="621" t="n">
        <v>640</v>
      </c>
      <c r="B642" s="309" t="n">
        <v>39.56863565542608</v>
      </c>
      <c r="C642" s="309" t="n">
        <v>39.56863565542608</v>
      </c>
      <c r="D642" s="309" t="inlineStr"/>
      <c r="E642" s="309" t="inlineStr"/>
      <c r="F642" s="309" t="inlineStr"/>
      <c r="G642" s="309" t="inlineStr"/>
      <c r="H642" s="309" t="inlineStr"/>
    </row>
    <row r="643">
      <c r="A643" s="621" t="n">
        <v>641</v>
      </c>
      <c r="B643" s="309" t="n">
        <v>133.6536023268067</v>
      </c>
      <c r="C643" s="309" t="n">
        <v>133.6536023268067</v>
      </c>
      <c r="D643" s="309" t="inlineStr"/>
      <c r="E643" s="309" t="inlineStr"/>
      <c r="F643" s="309" t="inlineStr"/>
      <c r="G643" s="309" t="inlineStr"/>
      <c r="H643" s="309" t="inlineStr"/>
    </row>
    <row r="644">
      <c r="A644" s="621" t="n">
        <v>642</v>
      </c>
      <c r="B644" s="309" t="n">
        <v>140.3796829912367</v>
      </c>
      <c r="C644" s="309" t="n">
        <v>140.3796829912367</v>
      </c>
      <c r="D644" s="309" t="inlineStr"/>
      <c r="E644" s="309" t="inlineStr"/>
      <c r="F644" s="309" t="inlineStr"/>
      <c r="G644" s="309" t="inlineStr"/>
      <c r="H644" s="309" t="inlineStr"/>
    </row>
    <row r="645">
      <c r="A645" s="621" t="n">
        <v>643</v>
      </c>
      <c r="B645" s="309" t="n">
        <v>139.6204723591363</v>
      </c>
      <c r="C645" s="309" t="n">
        <v>139.6204723591363</v>
      </c>
      <c r="D645" s="309" t="inlineStr"/>
      <c r="E645" s="309" t="inlineStr"/>
      <c r="F645" s="309" t="inlineStr"/>
      <c r="G645" s="309" t="inlineStr"/>
      <c r="H645" s="309" t="inlineStr"/>
    </row>
    <row r="646">
      <c r="A646" s="621" t="n">
        <v>644</v>
      </c>
      <c r="B646" s="309" t="n">
        <v>152.2891983252835</v>
      </c>
      <c r="C646" s="309" t="n">
        <v>152.2891983252835</v>
      </c>
      <c r="D646" s="309" t="inlineStr"/>
      <c r="E646" s="309" t="inlineStr"/>
      <c r="F646" s="309" t="inlineStr"/>
      <c r="G646" s="309" t="inlineStr"/>
      <c r="H646" s="309" t="inlineStr"/>
    </row>
    <row r="647">
      <c r="A647" s="621" t="n">
        <v>645</v>
      </c>
      <c r="B647" s="309" t="n">
        <v>151.2462492133956</v>
      </c>
      <c r="C647" s="309" t="n">
        <v>151.2462492133956</v>
      </c>
      <c r="D647" s="309" t="inlineStr"/>
      <c r="E647" s="309" t="inlineStr"/>
      <c r="F647" s="309" t="inlineStr"/>
      <c r="G647" s="309" t="inlineStr"/>
      <c r="H647" s="309" t="inlineStr"/>
    </row>
    <row r="648">
      <c r="A648" s="621" t="n">
        <v>646</v>
      </c>
      <c r="B648" s="309" t="n">
        <v>142.4741924192481</v>
      </c>
      <c r="C648" s="309" t="n">
        <v>142.4741924192481</v>
      </c>
      <c r="D648" s="309" t="inlineStr"/>
      <c r="E648" s="309" t="inlineStr"/>
      <c r="F648" s="309" t="inlineStr"/>
      <c r="G648" s="309" t="inlineStr"/>
      <c r="H648" s="309" t="inlineStr"/>
    </row>
    <row r="649">
      <c r="A649" s="621" t="n">
        <v>647</v>
      </c>
      <c r="B649" s="309" t="n">
        <v>137.352268907563</v>
      </c>
      <c r="C649" s="309" t="n">
        <v>137.352268907563</v>
      </c>
      <c r="D649" s="309" t="inlineStr"/>
      <c r="E649" s="309" t="inlineStr"/>
      <c r="F649" s="309" t="inlineStr"/>
      <c r="G649" s="309" t="inlineStr"/>
      <c r="H649" s="309" t="inlineStr"/>
    </row>
    <row r="650">
      <c r="A650" s="621" t="n">
        <v>648</v>
      </c>
      <c r="B650" s="309" t="n">
        <v>125.5255671583004</v>
      </c>
      <c r="C650" s="309" t="n">
        <v>125.5255671583004</v>
      </c>
      <c r="D650" s="309" t="inlineStr"/>
      <c r="E650" s="309" t="inlineStr"/>
      <c r="F650" s="309" t="inlineStr"/>
      <c r="G650" s="309" t="inlineStr"/>
      <c r="H650" s="309" t="inlineStr"/>
    </row>
    <row r="651">
      <c r="A651" s="621" t="n">
        <v>649</v>
      </c>
      <c r="B651" s="309" t="n">
        <v>62.85916805750705</v>
      </c>
      <c r="C651" s="309" t="n">
        <v>62.85916805750705</v>
      </c>
      <c r="D651" s="309" t="inlineStr"/>
      <c r="E651" s="309" t="inlineStr"/>
      <c r="F651" s="309" t="inlineStr"/>
      <c r="G651" s="309" t="inlineStr"/>
      <c r="H651" s="309" t="inlineStr"/>
    </row>
    <row r="652">
      <c r="A652" s="621" t="n">
        <v>650</v>
      </c>
      <c r="B652" s="309" t="n">
        <v>42.24255931446771</v>
      </c>
      <c r="C652" s="309" t="n">
        <v>42.24255931446771</v>
      </c>
      <c r="D652" s="309" t="inlineStr"/>
      <c r="E652" s="309" t="inlineStr"/>
      <c r="F652" s="309" t="inlineStr"/>
      <c r="G652" s="309" t="inlineStr"/>
      <c r="H652" s="309" t="inlineStr"/>
    </row>
    <row r="653">
      <c r="A653" s="621" t="n">
        <v>651</v>
      </c>
      <c r="B653" s="309" t="n">
        <v>45.93667793842229</v>
      </c>
      <c r="C653" s="309" t="n">
        <v>45.93667793842229</v>
      </c>
      <c r="D653" s="309" t="inlineStr"/>
      <c r="E653" s="309" t="inlineStr"/>
      <c r="F653" s="309" t="inlineStr"/>
      <c r="G653" s="309" t="inlineStr"/>
      <c r="H653" s="309" t="inlineStr"/>
    </row>
    <row r="654">
      <c r="A654" s="621" t="n">
        <v>652</v>
      </c>
      <c r="B654" s="309" t="n">
        <v>51.62498851978432</v>
      </c>
      <c r="C654" s="309" t="n">
        <v>51.62498851978432</v>
      </c>
      <c r="D654" s="309" t="inlineStr"/>
      <c r="E654" s="309" t="inlineStr"/>
      <c r="F654" s="309" t="inlineStr"/>
      <c r="G654" s="309" t="inlineStr"/>
      <c r="H654" s="309" t="inlineStr"/>
    </row>
    <row r="655">
      <c r="A655" s="621" t="n">
        <v>653</v>
      </c>
      <c r="B655" s="309" t="n">
        <v>53.56836896716217</v>
      </c>
      <c r="C655" s="309" t="n">
        <v>53.56836896716217</v>
      </c>
      <c r="D655" s="309" t="inlineStr"/>
      <c r="E655" s="309" t="inlineStr"/>
      <c r="F655" s="309" t="inlineStr"/>
      <c r="G655" s="309" t="inlineStr"/>
      <c r="H655" s="309" t="inlineStr"/>
    </row>
    <row r="656">
      <c r="A656" s="621" t="n">
        <v>654</v>
      </c>
      <c r="B656" s="309" t="n">
        <v>52.97039690668811</v>
      </c>
      <c r="C656" s="309" t="n">
        <v>52.97039690668811</v>
      </c>
      <c r="D656" s="309" t="inlineStr"/>
      <c r="E656" s="309" t="inlineStr"/>
      <c r="F656" s="309" t="inlineStr"/>
      <c r="G656" s="309" t="inlineStr"/>
      <c r="H656" s="309" t="inlineStr"/>
    </row>
    <row r="657">
      <c r="A657" s="621" t="n">
        <v>655</v>
      </c>
      <c r="B657" s="309" t="n">
        <v>56.43269625697201</v>
      </c>
      <c r="C657" s="309" t="n">
        <v>56.43269625697201</v>
      </c>
      <c r="D657" s="309" t="inlineStr"/>
      <c r="E657" s="309" t="inlineStr"/>
      <c r="F657" s="309" t="inlineStr"/>
      <c r="G657" s="309" t="inlineStr"/>
      <c r="H657" s="309" t="inlineStr"/>
    </row>
    <row r="658">
      <c r="A658" s="621" t="n">
        <v>656</v>
      </c>
      <c r="B658" s="309" t="n">
        <v>52.52323595028031</v>
      </c>
      <c r="C658" s="309" t="n">
        <v>52.52323595028031</v>
      </c>
      <c r="D658" s="309" t="inlineStr"/>
      <c r="E658" s="309" t="inlineStr"/>
      <c r="F658" s="309" t="inlineStr"/>
      <c r="G658" s="309" t="inlineStr"/>
      <c r="H658" s="309" t="inlineStr"/>
    </row>
    <row r="659">
      <c r="A659" s="621" t="n">
        <v>657</v>
      </c>
      <c r="B659" s="309" t="n">
        <v>63.96116678866632</v>
      </c>
      <c r="C659" s="309" t="n">
        <v>63.96116678866632</v>
      </c>
      <c r="D659" s="309" t="inlineStr"/>
      <c r="E659" s="309" t="inlineStr"/>
      <c r="F659" s="309" t="inlineStr"/>
      <c r="G659" s="309" t="inlineStr"/>
      <c r="H659" s="309" t="inlineStr"/>
    </row>
    <row r="660">
      <c r="A660" s="621" t="n">
        <v>658</v>
      </c>
      <c r="B660" s="309" t="n">
        <v>74.53135441566417</v>
      </c>
      <c r="C660" s="309" t="n">
        <v>74.53135441566417</v>
      </c>
      <c r="D660" s="309" t="inlineStr"/>
      <c r="E660" s="309" t="inlineStr"/>
      <c r="F660" s="309" t="inlineStr"/>
      <c r="G660" s="309" t="inlineStr"/>
      <c r="H660" s="309" t="inlineStr"/>
    </row>
    <row r="661">
      <c r="A661" s="621" t="n">
        <v>659</v>
      </c>
      <c r="B661" s="309" t="n">
        <v>77.3099623284063</v>
      </c>
      <c r="C661" s="309" t="n">
        <v>77.3099623284063</v>
      </c>
      <c r="D661" s="309" t="inlineStr"/>
      <c r="E661" s="309" t="inlineStr"/>
      <c r="F661" s="309" t="inlineStr"/>
      <c r="G661" s="309" t="inlineStr"/>
      <c r="H661" s="309" t="inlineStr"/>
    </row>
    <row r="662">
      <c r="A662" s="621" t="n">
        <v>660</v>
      </c>
      <c r="B662" s="309" t="n">
        <v>92.06265097495964</v>
      </c>
      <c r="C662" s="309" t="n">
        <v>92.06265097495964</v>
      </c>
      <c r="D662" s="309" t="inlineStr"/>
      <c r="E662" s="309" t="inlineStr"/>
      <c r="F662" s="309" t="inlineStr"/>
      <c r="G662" s="309" t="inlineStr"/>
      <c r="H662" s="309" t="inlineStr"/>
    </row>
    <row r="663">
      <c r="A663" s="621" t="n">
        <v>661</v>
      </c>
      <c r="B663" s="309" t="n">
        <v>89.27745029086577</v>
      </c>
      <c r="C663" s="309" t="n">
        <v>89.27745029086577</v>
      </c>
      <c r="D663" s="309" t="inlineStr"/>
      <c r="E663" s="309" t="inlineStr"/>
      <c r="F663" s="309" t="inlineStr"/>
      <c r="G663" s="309" t="inlineStr"/>
      <c r="H663" s="309" t="inlineStr"/>
    </row>
    <row r="664">
      <c r="A664" s="621" t="n">
        <v>662</v>
      </c>
      <c r="B664" s="309" t="n">
        <v>90.00043413997605</v>
      </c>
      <c r="C664" s="309" t="n">
        <v>90.00043413997605</v>
      </c>
      <c r="D664" s="309" t="inlineStr"/>
      <c r="E664" s="309" t="inlineStr"/>
      <c r="F664" s="309" t="inlineStr"/>
      <c r="G664" s="309" t="inlineStr"/>
      <c r="H664" s="309" t="inlineStr"/>
    </row>
    <row r="665">
      <c r="A665" s="621" t="n">
        <v>663</v>
      </c>
      <c r="B665" s="309" t="n">
        <v>92.69943725958342</v>
      </c>
      <c r="C665" s="309" t="n">
        <v>92.69943725958342</v>
      </c>
      <c r="D665" s="309" t="inlineStr"/>
      <c r="E665" s="309" t="inlineStr"/>
      <c r="F665" s="309" t="inlineStr"/>
      <c r="G665" s="309" t="inlineStr"/>
      <c r="H665" s="309" t="inlineStr"/>
    </row>
    <row r="666">
      <c r="A666" s="621" t="n">
        <v>664</v>
      </c>
      <c r="B666" s="309" t="n">
        <v>84.90382663030721</v>
      </c>
      <c r="C666" s="309" t="n">
        <v>84.90382663030721</v>
      </c>
      <c r="D666" s="309" t="inlineStr"/>
      <c r="E666" s="309" t="inlineStr"/>
      <c r="F666" s="309" t="inlineStr"/>
      <c r="G666" s="309" t="inlineStr"/>
      <c r="H666" s="309" t="inlineStr"/>
    </row>
    <row r="667">
      <c r="A667" s="621" t="n">
        <v>665</v>
      </c>
      <c r="B667" s="309" t="n">
        <v>84.75817596783084</v>
      </c>
      <c r="C667" s="309" t="n">
        <v>84.75817596783084</v>
      </c>
      <c r="D667" s="309" t="inlineStr"/>
      <c r="E667" s="309" t="inlineStr"/>
      <c r="F667" s="309" t="inlineStr"/>
      <c r="G667" s="309" t="inlineStr"/>
      <c r="H667" s="309" t="inlineStr"/>
    </row>
    <row r="668">
      <c r="A668" s="621" t="n">
        <v>666</v>
      </c>
      <c r="B668" s="309" t="inlineStr"/>
      <c r="C668" s="309" t="inlineStr"/>
      <c r="D668" s="309" t="inlineStr"/>
      <c r="E668" s="309" t="inlineStr"/>
      <c r="F668" s="309" t="inlineStr"/>
      <c r="G668" s="309" t="inlineStr"/>
      <c r="H668" s="309" t="inlineStr"/>
    </row>
    <row r="669">
      <c r="A669" s="621" t="n">
        <v>667</v>
      </c>
      <c r="B669" s="309" t="inlineStr"/>
      <c r="C669" s="309" t="inlineStr"/>
      <c r="D669" s="309" t="inlineStr"/>
      <c r="E669" s="309" t="inlineStr"/>
      <c r="F669" s="309" t="inlineStr"/>
      <c r="G669" s="309" t="inlineStr"/>
      <c r="H669" s="309" t="inlineStr"/>
    </row>
    <row r="670">
      <c r="A670" s="621" t="n">
        <v>668</v>
      </c>
      <c r="B670" s="309" t="inlineStr"/>
      <c r="C670" s="309" t="inlineStr"/>
      <c r="D670" s="309" t="inlineStr"/>
      <c r="E670" s="309" t="inlineStr"/>
      <c r="F670" s="309" t="inlineStr"/>
      <c r="G670" s="309" t="inlineStr"/>
      <c r="H670" s="309" t="inlineStr"/>
    </row>
    <row r="671">
      <c r="A671" s="621" t="n">
        <v>669</v>
      </c>
      <c r="B671" s="309" t="n">
        <v>100.5</v>
      </c>
      <c r="C671" s="309" t="n">
        <v>100.5</v>
      </c>
      <c r="D671" s="309" t="inlineStr"/>
      <c r="E671" s="309" t="inlineStr"/>
      <c r="F671" s="309" t="inlineStr"/>
      <c r="G671" s="309" t="inlineStr"/>
      <c r="H671" s="309" t="inlineStr"/>
    </row>
    <row r="672">
      <c r="A672" s="621" t="n">
        <v>670</v>
      </c>
      <c r="B672" s="309" t="n">
        <v>163.5</v>
      </c>
      <c r="C672" s="309" t="n">
        <v>163.5</v>
      </c>
      <c r="D672" s="309" t="inlineStr"/>
      <c r="E672" s="309" t="inlineStr"/>
      <c r="F672" s="309" t="inlineStr"/>
      <c r="G672" s="309" t="inlineStr"/>
      <c r="H672" s="309" t="inlineStr"/>
    </row>
    <row r="673">
      <c r="A673" s="621" t="n">
        <v>671</v>
      </c>
      <c r="B673" s="309" t="n">
        <v>170.5</v>
      </c>
      <c r="C673" s="309" t="n">
        <v>170.5</v>
      </c>
      <c r="D673" s="309" t="inlineStr"/>
      <c r="E673" s="309" t="inlineStr"/>
      <c r="F673" s="309" t="inlineStr"/>
      <c r="G673" s="309" t="inlineStr"/>
      <c r="H673" s="309" t="inlineStr"/>
    </row>
    <row r="674">
      <c r="A674" s="621" t="n">
        <v>672</v>
      </c>
      <c r="B674" s="309" t="n">
        <v>126</v>
      </c>
      <c r="C674" s="309" t="n">
        <v>126</v>
      </c>
      <c r="D674" s="309" t="inlineStr"/>
      <c r="E674" s="309" t="inlineStr"/>
      <c r="F674" s="309" t="inlineStr"/>
      <c r="G674" s="309" t="inlineStr"/>
      <c r="H674" s="309" t="inlineStr"/>
    </row>
    <row r="675">
      <c r="A675" s="621" t="n">
        <v>673</v>
      </c>
      <c r="B675" s="309" t="n">
        <v>94.5</v>
      </c>
      <c r="C675" s="309" t="n">
        <v>94.5</v>
      </c>
      <c r="D675" s="309" t="inlineStr"/>
      <c r="E675" s="309" t="inlineStr"/>
      <c r="F675" s="309" t="inlineStr"/>
      <c r="G675" s="309" t="inlineStr"/>
      <c r="H675" s="309" t="inlineStr"/>
    </row>
    <row r="676">
      <c r="A676" s="621" t="n">
        <v>674</v>
      </c>
      <c r="B676" s="309" t="n">
        <v>126</v>
      </c>
      <c r="C676" s="309" t="n">
        <v>126</v>
      </c>
      <c r="D676" s="309" t="inlineStr"/>
      <c r="E676" s="309" t="inlineStr"/>
      <c r="F676" s="309" t="inlineStr"/>
      <c r="G676" s="309" t="inlineStr"/>
      <c r="H676" s="309" t="inlineStr"/>
    </row>
    <row r="677">
      <c r="A677" s="621" t="n">
        <v>675</v>
      </c>
      <c r="B677" s="309" t="n">
        <v>109.5</v>
      </c>
      <c r="C677" s="309" t="n">
        <v>109.5</v>
      </c>
      <c r="D677" s="309" t="inlineStr"/>
      <c r="E677" s="309" t="inlineStr"/>
      <c r="F677" s="309" t="inlineStr"/>
      <c r="G677" s="309" t="inlineStr"/>
      <c r="H677" s="309" t="inlineStr"/>
    </row>
    <row r="678">
      <c r="A678" s="621" t="n">
        <v>676</v>
      </c>
      <c r="B678" s="309" t="n">
        <v>60</v>
      </c>
      <c r="C678" s="309" t="n">
        <v>60</v>
      </c>
      <c r="D678" s="309" t="inlineStr"/>
      <c r="E678" s="309" t="inlineStr"/>
      <c r="F678" s="309" t="inlineStr"/>
      <c r="G678" s="309" t="inlineStr"/>
      <c r="H678" s="309" t="inlineStr"/>
    </row>
    <row r="679">
      <c r="A679" s="621" t="n">
        <v>677</v>
      </c>
      <c r="B679" s="309" t="n">
        <v>103</v>
      </c>
      <c r="C679" s="309" t="n">
        <v>103</v>
      </c>
      <c r="D679" s="309" t="inlineStr"/>
      <c r="E679" s="309" t="inlineStr"/>
      <c r="F679" s="309" t="inlineStr"/>
      <c r="G679" s="309" t="inlineStr"/>
      <c r="H679" s="309" t="inlineStr"/>
    </row>
    <row r="680">
      <c r="A680" s="621" t="n">
        <v>678</v>
      </c>
      <c r="B680" s="309" t="n">
        <v>77.5</v>
      </c>
      <c r="C680" s="309" t="n">
        <v>77.5</v>
      </c>
      <c r="D680" s="309" t="inlineStr"/>
      <c r="E680" s="309" t="inlineStr"/>
      <c r="F680" s="309" t="inlineStr"/>
      <c r="G680" s="309" t="inlineStr"/>
      <c r="H680" s="309" t="inlineStr"/>
    </row>
    <row r="681">
      <c r="A681" s="621" t="n">
        <v>679</v>
      </c>
      <c r="B681" s="309" t="n">
        <v>77.5</v>
      </c>
      <c r="C681" s="309" t="n">
        <v>77.5</v>
      </c>
      <c r="D681" s="309" t="inlineStr"/>
      <c r="E681" s="309" t="inlineStr"/>
      <c r="F681" s="309" t="inlineStr"/>
      <c r="G681" s="309" t="inlineStr"/>
      <c r="H681" s="309" t="inlineStr"/>
    </row>
    <row r="682">
      <c r="A682" s="621" t="n">
        <v>680</v>
      </c>
      <c r="B682" s="309" t="n">
        <v>85</v>
      </c>
      <c r="C682" s="309" t="n">
        <v>85</v>
      </c>
      <c r="D682" s="309" t="inlineStr"/>
      <c r="E682" s="309" t="inlineStr"/>
      <c r="F682" s="309" t="inlineStr"/>
      <c r="G682" s="309" t="inlineStr"/>
      <c r="H682" s="309" t="inlineStr"/>
    </row>
    <row r="683">
      <c r="A683" s="621" t="n">
        <v>681</v>
      </c>
      <c r="B683" s="309" t="n">
        <v>82.5</v>
      </c>
      <c r="C683" s="309" t="n">
        <v>82.5</v>
      </c>
      <c r="D683" s="309" t="inlineStr"/>
      <c r="E683" s="309" t="inlineStr"/>
      <c r="F683" s="309" t="inlineStr"/>
      <c r="G683" s="309" t="inlineStr"/>
      <c r="H683" s="309" t="inlineStr"/>
    </row>
    <row r="684">
      <c r="A684" s="621" t="n">
        <v>682</v>
      </c>
      <c r="B684" s="309" t="n">
        <v>41</v>
      </c>
      <c r="C684" s="309" t="n">
        <v>41</v>
      </c>
      <c r="D684" s="309" t="inlineStr"/>
      <c r="E684" s="309" t="inlineStr"/>
      <c r="F684" s="309" t="inlineStr"/>
      <c r="G684" s="309" t="inlineStr"/>
      <c r="H684" s="309" t="inlineStr"/>
    </row>
    <row r="685">
      <c r="A685" s="621" t="n">
        <v>683</v>
      </c>
      <c r="B685" s="309" t="n">
        <v>40</v>
      </c>
      <c r="C685" s="309" t="n">
        <v>40</v>
      </c>
      <c r="D685" s="309" t="inlineStr"/>
      <c r="E685" s="309" t="inlineStr"/>
      <c r="F685" s="309" t="inlineStr"/>
      <c r="G685" s="309" t="inlineStr"/>
      <c r="H685" s="309" t="inlineStr"/>
    </row>
    <row r="686">
      <c r="A686" s="621" t="n">
        <v>684</v>
      </c>
      <c r="B686" s="309" t="n">
        <v>51</v>
      </c>
      <c r="C686" s="309" t="n">
        <v>51</v>
      </c>
      <c r="D686" s="309" t="inlineStr"/>
      <c r="E686" s="309" t="inlineStr"/>
      <c r="F686" s="309" t="inlineStr"/>
      <c r="G686" s="309" t="inlineStr"/>
      <c r="H686" s="309" t="inlineStr"/>
    </row>
    <row r="687">
      <c r="A687" s="621" t="n">
        <v>685</v>
      </c>
      <c r="B687" s="309" t="n">
        <v>30</v>
      </c>
      <c r="C687" s="309" t="n">
        <v>30</v>
      </c>
      <c r="D687" s="309" t="inlineStr"/>
      <c r="E687" s="309" t="inlineStr"/>
      <c r="F687" s="309" t="inlineStr"/>
      <c r="G687" s="309" t="inlineStr"/>
      <c r="H687" s="309" t="inlineStr"/>
    </row>
    <row r="688">
      <c r="A688" s="621" t="n">
        <v>686</v>
      </c>
      <c r="B688" s="309" t="n">
        <v>28</v>
      </c>
      <c r="C688" s="309" t="n">
        <v>28</v>
      </c>
      <c r="D688" s="309" t="inlineStr"/>
      <c r="E688" s="309" t="inlineStr"/>
      <c r="F688" s="309" t="inlineStr"/>
      <c r="G688" s="309" t="inlineStr"/>
      <c r="H688" s="309" t="inlineStr"/>
    </row>
    <row r="689">
      <c r="A689" s="621" t="n">
        <v>687</v>
      </c>
      <c r="B689" s="309" t="n">
        <v>48.5</v>
      </c>
      <c r="C689" s="309" t="n">
        <v>48.5</v>
      </c>
      <c r="D689" s="309" t="inlineStr"/>
      <c r="E689" s="309" t="inlineStr"/>
      <c r="F689" s="309" t="inlineStr"/>
      <c r="G689" s="309" t="inlineStr"/>
      <c r="H689" s="309" t="inlineStr"/>
    </row>
    <row r="690">
      <c r="A690" s="621" t="n">
        <v>688</v>
      </c>
      <c r="B690" s="309" t="n">
        <v>25.5</v>
      </c>
      <c r="C690" s="309" t="n">
        <v>25.5</v>
      </c>
      <c r="D690" s="309" t="inlineStr"/>
      <c r="E690" s="309" t="inlineStr"/>
      <c r="F690" s="309" t="inlineStr"/>
      <c r="G690" s="309" t="inlineStr"/>
      <c r="H690" s="309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B1" s="621" t="inlineStr">
        <is>
          <t>HB</t>
        </is>
      </c>
      <c r="C1" s="621" t="inlineStr">
        <is>
          <t>HB_imp</t>
        </is>
      </c>
      <c r="D1" s="621" t="inlineStr">
        <is>
          <t>Features to find neighs</t>
        </is>
      </c>
      <c r="E1" s="621" t="inlineStr">
        <is>
          <t>Amount of neighs</t>
        </is>
      </c>
      <c r="F1" s="621" t="inlineStr">
        <is>
          <t>Correlated features</t>
        </is>
      </c>
      <c r="G1" s="621" t="inlineStr">
        <is>
          <t>Correlation coefficients</t>
        </is>
      </c>
      <c r="H1" s="621" t="inlineStr">
        <is>
          <t>Min_max</t>
        </is>
      </c>
    </row>
    <row r="2">
      <c r="A2" s="621" t="n">
        <v>0</v>
      </c>
      <c r="B2" s="309" t="n">
        <v>429</v>
      </c>
      <c r="C2" s="309" t="n">
        <v>429</v>
      </c>
      <c r="D2" s="309" t="inlineStr"/>
      <c r="E2" s="309" t="inlineStr"/>
      <c r="F2" s="309" t="inlineStr"/>
      <c r="G2" s="309" t="inlineStr"/>
      <c r="H2" s="309" t="inlineStr"/>
    </row>
    <row r="3">
      <c r="A3" s="621" t="n">
        <v>1</v>
      </c>
      <c r="B3" s="309" t="n">
        <v>388</v>
      </c>
      <c r="C3" s="309" t="n">
        <v>388</v>
      </c>
      <c r="D3" s="309" t="inlineStr"/>
      <c r="E3" s="309" t="inlineStr"/>
      <c r="F3" s="309" t="inlineStr"/>
      <c r="G3" s="309" t="inlineStr"/>
      <c r="H3" s="309" t="inlineStr"/>
    </row>
    <row r="4">
      <c r="A4" s="621" t="n">
        <v>2</v>
      </c>
      <c r="B4" s="309" t="n">
        <v>341</v>
      </c>
      <c r="C4" s="309" t="n">
        <v>341</v>
      </c>
      <c r="D4" s="309" t="inlineStr"/>
      <c r="E4" s="309" t="inlineStr"/>
      <c r="F4" s="309" t="inlineStr"/>
      <c r="G4" s="309" t="inlineStr"/>
      <c r="H4" s="309" t="inlineStr"/>
    </row>
    <row r="5">
      <c r="A5" s="621" t="n">
        <v>3</v>
      </c>
      <c r="B5" s="309" t="n">
        <v>285</v>
      </c>
      <c r="C5" s="309" t="n">
        <v>285</v>
      </c>
      <c r="D5" s="309" t="inlineStr"/>
      <c r="E5" s="309" t="inlineStr"/>
      <c r="F5" s="309" t="inlineStr"/>
      <c r="G5" s="309" t="inlineStr"/>
      <c r="H5" s="309" t="inlineStr"/>
    </row>
    <row r="6">
      <c r="A6" s="621" t="n">
        <v>4</v>
      </c>
      <c r="B6" s="309" t="n">
        <v>296.8</v>
      </c>
      <c r="C6" s="309" t="n">
        <v>296.8</v>
      </c>
      <c r="D6" s="309" t="inlineStr"/>
      <c r="E6" s="309" t="inlineStr"/>
      <c r="F6" s="309" t="inlineStr"/>
      <c r="G6" s="309" t="inlineStr"/>
      <c r="H6" s="309" t="inlineStr"/>
    </row>
    <row r="7">
      <c r="A7" s="621" t="n">
        <v>5</v>
      </c>
      <c r="B7" s="309" t="n">
        <v>261.9</v>
      </c>
      <c r="C7" s="309" t="n">
        <v>261.9</v>
      </c>
      <c r="D7" s="309" t="inlineStr"/>
      <c r="E7" s="309" t="inlineStr"/>
      <c r="F7" s="309" t="inlineStr"/>
      <c r="G7" s="309" t="inlineStr"/>
      <c r="H7" s="309" t="inlineStr"/>
    </row>
    <row r="8">
      <c r="A8" s="621" t="n">
        <v>6</v>
      </c>
      <c r="B8" s="309" t="n">
        <v>345.912654019929</v>
      </c>
      <c r="C8" s="309" t="n">
        <v>345.912654019929</v>
      </c>
      <c r="D8" s="309" t="inlineStr"/>
      <c r="E8" s="309" t="inlineStr"/>
      <c r="F8" s="309" t="inlineStr"/>
      <c r="G8" s="309" t="inlineStr"/>
      <c r="H8" s="309" t="inlineStr"/>
    </row>
    <row r="9">
      <c r="A9" s="621" t="n">
        <v>7</v>
      </c>
      <c r="B9" s="309" t="n">
        <v>295.180241790394</v>
      </c>
      <c r="C9" s="309" t="n">
        <v>295.180241790394</v>
      </c>
      <c r="D9" s="309" t="inlineStr"/>
      <c r="E9" s="309" t="inlineStr"/>
      <c r="F9" s="309" t="inlineStr"/>
      <c r="G9" s="309" t="inlineStr"/>
      <c r="H9" s="309" t="inlineStr"/>
    </row>
    <row r="10">
      <c r="A10" s="621" t="n">
        <v>8</v>
      </c>
      <c r="B10" s="309" t="n">
        <v>367.559086576744</v>
      </c>
      <c r="C10" s="309" t="n">
        <v>367.559086576744</v>
      </c>
      <c r="D10" s="309" t="inlineStr"/>
      <c r="E10" s="309" t="inlineStr"/>
      <c r="F10" s="309" t="inlineStr"/>
      <c r="G10" s="309" t="inlineStr"/>
      <c r="H10" s="309" t="inlineStr"/>
    </row>
    <row r="11">
      <c r="A11" s="621" t="n">
        <v>9</v>
      </c>
      <c r="B11" s="309" t="n">
        <v>363.623168327974</v>
      </c>
      <c r="C11" s="309" t="n">
        <v>363.623168327974</v>
      </c>
      <c r="D11" s="309" t="inlineStr"/>
      <c r="E11" s="309" t="inlineStr"/>
      <c r="F11" s="309" t="inlineStr"/>
      <c r="G11" s="309" t="inlineStr"/>
      <c r="H11" s="309" t="inlineStr"/>
    </row>
    <row r="12">
      <c r="A12" s="621" t="n">
        <v>10</v>
      </c>
      <c r="B12" s="309" t="n">
        <v>393.841066618097</v>
      </c>
      <c r="C12" s="309" t="n">
        <v>393.841066618097</v>
      </c>
      <c r="D12" s="309" t="inlineStr"/>
      <c r="E12" s="309" t="inlineStr"/>
      <c r="F12" s="309" t="inlineStr"/>
      <c r="G12" s="309" t="inlineStr"/>
      <c r="H12" s="309" t="inlineStr"/>
    </row>
    <row r="13">
      <c r="A13" s="621" t="n">
        <v>11</v>
      </c>
      <c r="B13" s="309" t="n">
        <v>402.243746383339</v>
      </c>
      <c r="C13" s="309" t="n">
        <v>402.243746383339</v>
      </c>
      <c r="D13" s="309" t="inlineStr"/>
      <c r="E13" s="309" t="inlineStr"/>
      <c r="F13" s="309" t="inlineStr"/>
      <c r="G13" s="309" t="inlineStr"/>
      <c r="H13" s="309" t="inlineStr"/>
    </row>
    <row r="14">
      <c r="A14" s="621" t="n">
        <v>12</v>
      </c>
      <c r="B14" s="309" t="n">
        <v>376</v>
      </c>
      <c r="C14" s="309" t="n">
        <v>376</v>
      </c>
      <c r="D14" s="309" t="inlineStr"/>
      <c r="E14" s="309" t="inlineStr"/>
      <c r="F14" s="309" t="inlineStr"/>
      <c r="G14" s="309" t="inlineStr"/>
      <c r="H14" s="309" t="inlineStr"/>
    </row>
    <row r="15">
      <c r="A15" s="621" t="n">
        <v>13</v>
      </c>
      <c r="B15" s="309" t="n">
        <v>396</v>
      </c>
      <c r="C15" s="309" t="n">
        <v>396</v>
      </c>
      <c r="D15" s="309" t="inlineStr"/>
      <c r="E15" s="309" t="inlineStr"/>
      <c r="F15" s="309" t="inlineStr"/>
      <c r="G15" s="309" t="inlineStr"/>
      <c r="H15" s="309" t="inlineStr"/>
    </row>
    <row r="16">
      <c r="A16" s="621" t="n">
        <v>14</v>
      </c>
      <c r="B16" s="309" t="n">
        <v>259</v>
      </c>
      <c r="C16" s="309" t="n">
        <v>259</v>
      </c>
      <c r="D16" s="309" t="inlineStr"/>
      <c r="E16" s="309" t="inlineStr"/>
      <c r="F16" s="309" t="inlineStr"/>
      <c r="G16" s="309" t="inlineStr"/>
      <c r="H16" s="309" t="inlineStr"/>
    </row>
    <row r="17">
      <c r="A17" s="621" t="n">
        <v>15</v>
      </c>
      <c r="B17" s="309" t="n">
        <v>258</v>
      </c>
      <c r="C17" s="309" t="n">
        <v>258</v>
      </c>
      <c r="D17" s="309" t="inlineStr"/>
      <c r="E17" s="309" t="inlineStr"/>
      <c r="F17" s="309" t="inlineStr"/>
      <c r="G17" s="309" t="inlineStr"/>
      <c r="H17" s="309" t="inlineStr"/>
    </row>
    <row r="18">
      <c r="A18" s="621" t="n">
        <v>16</v>
      </c>
      <c r="B18" s="309" t="n">
        <v>388</v>
      </c>
      <c r="C18" s="309" t="n">
        <v>388</v>
      </c>
      <c r="D18" s="309" t="inlineStr"/>
      <c r="E18" s="309" t="inlineStr"/>
      <c r="F18" s="309" t="inlineStr"/>
      <c r="G18" s="309" t="inlineStr"/>
      <c r="H18" s="309" t="inlineStr"/>
    </row>
    <row r="19">
      <c r="A19" s="621" t="n">
        <v>17</v>
      </c>
      <c r="B19" s="309" t="n">
        <v>311</v>
      </c>
      <c r="C19" s="309" t="n">
        <v>311</v>
      </c>
      <c r="D19" s="309" t="inlineStr"/>
      <c r="E19" s="309" t="inlineStr"/>
      <c r="F19" s="309" t="inlineStr"/>
      <c r="G19" s="309" t="inlineStr"/>
      <c r="H19" s="309" t="inlineStr"/>
    </row>
    <row r="20">
      <c r="A20" s="621" t="n">
        <v>18</v>
      </c>
      <c r="B20" s="309" t="n">
        <v>415</v>
      </c>
      <c r="C20" s="309" t="n">
        <v>415</v>
      </c>
      <c r="D20" s="309" t="inlineStr"/>
      <c r="E20" s="309" t="inlineStr"/>
      <c r="F20" s="309" t="inlineStr"/>
      <c r="G20" s="309" t="inlineStr"/>
      <c r="H20" s="309" t="inlineStr"/>
    </row>
    <row r="21">
      <c r="A21" s="621" t="n">
        <v>19</v>
      </c>
      <c r="B21" s="309" t="n">
        <v>388</v>
      </c>
      <c r="C21" s="309" t="n">
        <v>388</v>
      </c>
      <c r="D21" s="309" t="inlineStr"/>
      <c r="E21" s="309" t="inlineStr"/>
      <c r="F21" s="309" t="inlineStr"/>
      <c r="G21" s="309" t="inlineStr"/>
      <c r="H21" s="309" t="inlineStr"/>
    </row>
    <row r="22">
      <c r="A22" s="621" t="n">
        <v>20</v>
      </c>
      <c r="B22" s="309" t="n">
        <v>331</v>
      </c>
      <c r="C22" s="309" t="n">
        <v>331</v>
      </c>
      <c r="D22" s="309" t="inlineStr"/>
      <c r="E22" s="309" t="inlineStr"/>
      <c r="F22" s="309" t="inlineStr"/>
      <c r="G22" s="309" t="inlineStr"/>
      <c r="H22" s="309" t="inlineStr"/>
    </row>
    <row r="23">
      <c r="A23" s="621" t="n">
        <v>21</v>
      </c>
      <c r="B23" s="309" t="n">
        <v>283</v>
      </c>
      <c r="C23" s="309" t="n">
        <v>283</v>
      </c>
      <c r="D23" s="309" t="inlineStr"/>
      <c r="E23" s="309" t="inlineStr"/>
      <c r="F23" s="309" t="inlineStr"/>
      <c r="G23" s="309" t="inlineStr"/>
      <c r="H23" s="309" t="inlineStr"/>
    </row>
    <row r="24">
      <c r="A24" s="621" t="n">
        <v>22</v>
      </c>
      <c r="B24" s="309" t="n">
        <v>452</v>
      </c>
      <c r="C24" s="309" t="n">
        <v>452</v>
      </c>
      <c r="D24" s="309" t="inlineStr"/>
      <c r="E24" s="309" t="inlineStr"/>
      <c r="F24" s="309" t="inlineStr"/>
      <c r="G24" s="309" t="inlineStr"/>
      <c r="H24" s="309" t="inlineStr"/>
    </row>
    <row r="25">
      <c r="A25" s="621" t="n">
        <v>23</v>
      </c>
      <c r="B25" s="309" t="n">
        <v>437</v>
      </c>
      <c r="C25" s="309" t="n">
        <v>437</v>
      </c>
      <c r="D25" s="309" t="inlineStr"/>
      <c r="E25" s="309" t="inlineStr"/>
      <c r="F25" s="309" t="inlineStr"/>
      <c r="G25" s="309" t="inlineStr"/>
      <c r="H25" s="309" t="inlineStr"/>
    </row>
    <row r="26">
      <c r="A26" s="621" t="n">
        <v>24</v>
      </c>
      <c r="B26" s="309" t="n">
        <v>392</v>
      </c>
      <c r="C26" s="309" t="n">
        <v>392</v>
      </c>
      <c r="D26" s="309" t="inlineStr"/>
      <c r="E26" s="309" t="inlineStr"/>
      <c r="F26" s="309" t="inlineStr"/>
      <c r="G26" s="309" t="inlineStr"/>
      <c r="H26" s="309" t="inlineStr"/>
    </row>
    <row r="27">
      <c r="A27" s="621" t="n">
        <v>25</v>
      </c>
      <c r="B27" s="309" t="n">
        <v>375</v>
      </c>
      <c r="C27" s="309" t="n">
        <v>375</v>
      </c>
      <c r="D27" s="309" t="inlineStr"/>
      <c r="E27" s="309" t="inlineStr"/>
      <c r="F27" s="309" t="inlineStr"/>
      <c r="G27" s="309" t="inlineStr"/>
      <c r="H27" s="309" t="inlineStr"/>
    </row>
    <row r="28">
      <c r="A28" s="621" t="n">
        <v>26</v>
      </c>
      <c r="B28" s="309" t="n">
        <v>371</v>
      </c>
      <c r="C28" s="309" t="n">
        <v>371</v>
      </c>
      <c r="D28" s="309" t="inlineStr"/>
      <c r="E28" s="309" t="inlineStr"/>
      <c r="F28" s="309" t="inlineStr"/>
      <c r="G28" s="309" t="inlineStr"/>
      <c r="H28" s="309" t="inlineStr"/>
    </row>
    <row r="29">
      <c r="A29" s="621" t="n">
        <v>27</v>
      </c>
      <c r="B29" s="309" t="n">
        <v>325</v>
      </c>
      <c r="C29" s="309" t="n">
        <v>325</v>
      </c>
      <c r="D29" s="309" t="inlineStr"/>
      <c r="E29" s="309" t="inlineStr"/>
      <c r="F29" s="309" t="inlineStr"/>
      <c r="G29" s="309" t="inlineStr"/>
      <c r="H29" s="309" t="inlineStr"/>
    </row>
    <row r="30">
      <c r="A30" s="621" t="n">
        <v>28</v>
      </c>
      <c r="B30" s="309" t="n">
        <v>285</v>
      </c>
      <c r="C30" s="309" t="n">
        <v>285</v>
      </c>
      <c r="D30" s="309" t="inlineStr"/>
      <c r="E30" s="309" t="inlineStr"/>
      <c r="F30" s="309" t="inlineStr"/>
      <c r="G30" s="309" t="inlineStr"/>
      <c r="H30" s="309" t="inlineStr"/>
    </row>
    <row r="31">
      <c r="A31" s="621" t="n">
        <v>29</v>
      </c>
      <c r="B31" s="309" t="n">
        <v>270</v>
      </c>
      <c r="C31" s="309" t="n">
        <v>270</v>
      </c>
      <c r="D31" s="309" t="inlineStr"/>
      <c r="E31" s="309" t="inlineStr"/>
      <c r="F31" s="309" t="inlineStr"/>
      <c r="G31" s="309" t="inlineStr"/>
      <c r="H31" s="309" t="inlineStr"/>
    </row>
    <row r="32">
      <c r="A32" s="621" t="n">
        <v>30</v>
      </c>
      <c r="B32" s="309" t="n">
        <v>286</v>
      </c>
      <c r="C32" s="309" t="n">
        <v>286</v>
      </c>
      <c r="D32" s="309" t="inlineStr"/>
      <c r="E32" s="309" t="inlineStr"/>
      <c r="F32" s="309" t="inlineStr"/>
      <c r="G32" s="309" t="inlineStr"/>
      <c r="H32" s="309" t="inlineStr"/>
    </row>
    <row r="33">
      <c r="A33" s="621" t="n">
        <v>31</v>
      </c>
      <c r="B33" s="309" t="n">
        <v>363.8</v>
      </c>
      <c r="C33" s="309" t="n">
        <v>363.8</v>
      </c>
      <c r="D33" s="309" t="inlineStr"/>
      <c r="E33" s="309" t="inlineStr"/>
      <c r="F33" s="309" t="inlineStr"/>
      <c r="G33" s="309" t="inlineStr"/>
      <c r="H33" s="309" t="inlineStr"/>
    </row>
    <row r="34">
      <c r="A34" s="621" t="n">
        <v>32</v>
      </c>
      <c r="B34" s="309" t="n">
        <v>347</v>
      </c>
      <c r="C34" s="309" t="n">
        <v>347</v>
      </c>
      <c r="D34" s="309" t="inlineStr"/>
      <c r="E34" s="309" t="inlineStr"/>
      <c r="F34" s="309" t="inlineStr"/>
      <c r="G34" s="309" t="inlineStr"/>
      <c r="H34" s="309" t="inlineStr"/>
    </row>
    <row r="35">
      <c r="A35" s="621" t="n">
        <v>33</v>
      </c>
      <c r="B35" s="309" t="n">
        <v>331.2</v>
      </c>
      <c r="C35" s="309" t="n">
        <v>331.2</v>
      </c>
      <c r="D35" s="309" t="inlineStr"/>
      <c r="E35" s="309" t="inlineStr"/>
      <c r="F35" s="309" t="inlineStr"/>
      <c r="G35" s="309" t="inlineStr"/>
      <c r="H35" s="309" t="inlineStr"/>
    </row>
    <row r="36">
      <c r="A36" s="621" t="n">
        <v>34</v>
      </c>
      <c r="B36" s="309" t="n">
        <v>217.2</v>
      </c>
      <c r="C36" s="309" t="n">
        <v>217.2</v>
      </c>
      <c r="D36" s="309" t="inlineStr"/>
      <c r="E36" s="309" t="inlineStr"/>
      <c r="F36" s="309" t="inlineStr"/>
      <c r="G36" s="309" t="inlineStr"/>
      <c r="H36" s="309" t="inlineStr"/>
    </row>
    <row r="37">
      <c r="A37" s="621" t="n">
        <v>35</v>
      </c>
      <c r="B37" s="309" t="n">
        <v>260.4</v>
      </c>
      <c r="C37" s="309" t="n">
        <v>260.4</v>
      </c>
      <c r="D37" s="309" t="inlineStr"/>
      <c r="E37" s="309" t="inlineStr"/>
      <c r="F37" s="309" t="inlineStr"/>
      <c r="G37" s="309" t="inlineStr"/>
      <c r="H37" s="309" t="inlineStr"/>
    </row>
    <row r="38">
      <c r="A38" s="621" t="n">
        <v>36</v>
      </c>
      <c r="B38" s="309" t="n">
        <v>240</v>
      </c>
      <c r="C38" s="309" t="n">
        <v>240</v>
      </c>
      <c r="D38" s="309" t="inlineStr"/>
      <c r="E38" s="309" t="inlineStr"/>
      <c r="F38" s="309" t="inlineStr"/>
      <c r="G38" s="309" t="inlineStr"/>
      <c r="H38" s="309" t="inlineStr"/>
    </row>
    <row r="39">
      <c r="A39" s="621" t="n">
        <v>37</v>
      </c>
      <c r="B39" s="309" t="n">
        <v>251.333333333333</v>
      </c>
      <c r="C39" s="309" t="n">
        <v>251.333333333333</v>
      </c>
      <c r="D39" s="309" t="inlineStr"/>
      <c r="E39" s="309" t="inlineStr"/>
      <c r="F39" s="309" t="inlineStr"/>
      <c r="G39" s="309" t="inlineStr"/>
      <c r="H39" s="309" t="inlineStr"/>
    </row>
    <row r="40">
      <c r="A40" s="621" t="n">
        <v>38</v>
      </c>
      <c r="B40" s="309" t="n">
        <v>169.2</v>
      </c>
      <c r="C40" s="309" t="n">
        <v>169.2</v>
      </c>
      <c r="D40" s="309" t="inlineStr"/>
      <c r="E40" s="309" t="inlineStr"/>
      <c r="F40" s="309" t="inlineStr"/>
      <c r="G40" s="309" t="inlineStr"/>
      <c r="H40" s="309" t="inlineStr"/>
    </row>
    <row r="41">
      <c r="A41" s="621" t="n">
        <v>39</v>
      </c>
      <c r="B41" s="309" t="n">
        <v>217.2</v>
      </c>
      <c r="C41" s="309" t="n">
        <v>217.2</v>
      </c>
      <c r="D41" s="309" t="inlineStr"/>
      <c r="E41" s="309" t="inlineStr"/>
      <c r="F41" s="309" t="inlineStr"/>
      <c r="G41" s="309" t="inlineStr"/>
      <c r="H41" s="309" t="inlineStr"/>
    </row>
    <row r="42">
      <c r="A42" s="621" t="n">
        <v>40</v>
      </c>
      <c r="B42" s="309" t="n">
        <v>205.2</v>
      </c>
      <c r="C42" s="309" t="n">
        <v>205.2</v>
      </c>
      <c r="D42" s="309" t="inlineStr"/>
      <c r="E42" s="309" t="inlineStr"/>
      <c r="F42" s="309" t="inlineStr"/>
      <c r="G42" s="309" t="inlineStr"/>
      <c r="H42" s="309" t="inlineStr"/>
    </row>
    <row r="43">
      <c r="A43" s="621" t="n">
        <v>41</v>
      </c>
      <c r="B43" s="309" t="n">
        <v>193.2</v>
      </c>
      <c r="C43" s="309" t="n">
        <v>193.2</v>
      </c>
      <c r="D43" s="309" t="inlineStr"/>
      <c r="E43" s="309" t="inlineStr"/>
      <c r="F43" s="309" t="inlineStr"/>
      <c r="G43" s="309" t="inlineStr"/>
      <c r="H43" s="309" t="inlineStr"/>
    </row>
    <row r="44">
      <c r="A44" s="621" t="n">
        <v>42</v>
      </c>
      <c r="B44" s="309" t="n">
        <v>299</v>
      </c>
      <c r="C44" s="309" t="n">
        <v>299</v>
      </c>
      <c r="D44" s="309" t="inlineStr"/>
      <c r="E44" s="309" t="inlineStr"/>
      <c r="F44" s="309" t="inlineStr"/>
      <c r="G44" s="309" t="inlineStr"/>
      <c r="H44" s="309" t="inlineStr"/>
    </row>
    <row r="45">
      <c r="A45" s="621" t="n">
        <v>43</v>
      </c>
      <c r="B45" s="309" t="n">
        <v>400</v>
      </c>
      <c r="C45" s="309" t="n">
        <v>400</v>
      </c>
      <c r="D45" s="309" t="inlineStr"/>
      <c r="E45" s="309" t="inlineStr"/>
      <c r="F45" s="309" t="inlineStr"/>
      <c r="G45" s="309" t="inlineStr"/>
      <c r="H45" s="309" t="inlineStr"/>
    </row>
    <row r="46">
      <c r="A46" s="621" t="n">
        <v>44</v>
      </c>
      <c r="B46" s="309" t="n">
        <v>363.8</v>
      </c>
      <c r="C46" s="309" t="n">
        <v>363.8</v>
      </c>
      <c r="D46" s="309" t="inlineStr"/>
      <c r="E46" s="309" t="inlineStr"/>
      <c r="F46" s="309" t="inlineStr"/>
      <c r="G46" s="309" t="inlineStr"/>
      <c r="H46" s="309" t="inlineStr"/>
    </row>
    <row r="47">
      <c r="A47" s="621" t="n">
        <v>45</v>
      </c>
      <c r="B47" s="309" t="n">
        <v>347</v>
      </c>
      <c r="C47" s="309" t="n">
        <v>347</v>
      </c>
      <c r="D47" s="309" t="inlineStr"/>
      <c r="E47" s="309" t="inlineStr"/>
      <c r="F47" s="309" t="inlineStr"/>
      <c r="G47" s="309" t="inlineStr"/>
      <c r="H47" s="309" t="inlineStr"/>
    </row>
    <row r="48">
      <c r="A48" s="621" t="n">
        <v>46</v>
      </c>
      <c r="B48" s="309" t="n">
        <v>240</v>
      </c>
      <c r="C48" s="309" t="n">
        <v>240</v>
      </c>
      <c r="D48" s="309" t="inlineStr"/>
      <c r="E48" s="309" t="inlineStr"/>
      <c r="F48" s="309" t="inlineStr"/>
      <c r="G48" s="309" t="inlineStr"/>
      <c r="H48" s="309" t="inlineStr"/>
    </row>
    <row r="49">
      <c r="A49" s="621" t="n">
        <v>47</v>
      </c>
      <c r="B49" s="309" t="n">
        <v>272.333333333333</v>
      </c>
      <c r="C49" s="309" t="n">
        <v>272.333333333333</v>
      </c>
      <c r="D49" s="309" t="inlineStr"/>
      <c r="E49" s="309" t="inlineStr"/>
      <c r="F49" s="309" t="inlineStr"/>
      <c r="G49" s="309" t="inlineStr"/>
      <c r="H49" s="309" t="inlineStr"/>
    </row>
    <row r="50">
      <c r="A50" s="621" t="n">
        <v>48</v>
      </c>
      <c r="B50" s="309" t="n">
        <v>251.333333333333</v>
      </c>
      <c r="C50" s="309" t="n">
        <v>251.333333333333</v>
      </c>
      <c r="D50" s="309" t="inlineStr"/>
      <c r="E50" s="309" t="inlineStr"/>
      <c r="F50" s="309" t="inlineStr"/>
      <c r="G50" s="309" t="inlineStr"/>
      <c r="H50" s="309" t="inlineStr"/>
    </row>
    <row r="51">
      <c r="A51" s="621" t="n">
        <v>49</v>
      </c>
      <c r="B51" s="309" t="n">
        <v>260.4</v>
      </c>
      <c r="C51" s="309" t="n">
        <v>260.4</v>
      </c>
      <c r="D51" s="309" t="inlineStr"/>
      <c r="E51" s="309" t="inlineStr"/>
      <c r="F51" s="309" t="inlineStr"/>
      <c r="G51" s="309" t="inlineStr"/>
      <c r="H51" s="309" t="inlineStr"/>
    </row>
    <row r="52">
      <c r="A52" s="621" t="n">
        <v>50</v>
      </c>
      <c r="B52" s="309" t="n">
        <v>205.2</v>
      </c>
      <c r="C52" s="309" t="n">
        <v>205.2</v>
      </c>
      <c r="D52" s="309" t="inlineStr"/>
      <c r="E52" s="309" t="inlineStr"/>
      <c r="F52" s="309" t="inlineStr"/>
      <c r="G52" s="309" t="inlineStr"/>
      <c r="H52" s="309" t="inlineStr"/>
    </row>
    <row r="53">
      <c r="A53" s="621" t="n">
        <v>51</v>
      </c>
      <c r="B53" s="309" t="n">
        <v>251.333333333333</v>
      </c>
      <c r="C53" s="309" t="n">
        <v>251.333333333333</v>
      </c>
      <c r="D53" s="309" t="inlineStr"/>
      <c r="E53" s="309" t="inlineStr"/>
      <c r="F53" s="309" t="inlineStr"/>
      <c r="G53" s="309" t="inlineStr"/>
      <c r="H53" s="309" t="inlineStr"/>
    </row>
    <row r="54">
      <c r="A54" s="621" t="n">
        <v>52</v>
      </c>
      <c r="B54" s="309" t="n">
        <v>229</v>
      </c>
      <c r="C54" s="309" t="n">
        <v>229</v>
      </c>
      <c r="D54" s="309" t="inlineStr"/>
      <c r="E54" s="309" t="inlineStr"/>
      <c r="F54" s="309" t="inlineStr"/>
      <c r="G54" s="309" t="inlineStr"/>
      <c r="H54" s="309" t="inlineStr"/>
    </row>
    <row r="55">
      <c r="A55" s="621" t="n">
        <v>53</v>
      </c>
      <c r="B55" s="309" t="n">
        <v>217.2</v>
      </c>
      <c r="C55" s="309" t="n">
        <v>217.2</v>
      </c>
      <c r="D55" s="309" t="inlineStr"/>
      <c r="E55" s="309" t="inlineStr"/>
      <c r="F55" s="309" t="inlineStr"/>
      <c r="G55" s="309" t="inlineStr"/>
      <c r="H55" s="309" t="inlineStr"/>
    </row>
    <row r="56">
      <c r="A56" s="621" t="n">
        <v>54</v>
      </c>
      <c r="B56" s="309" t="n">
        <v>292.6</v>
      </c>
      <c r="C56" s="309" t="n">
        <v>292.6</v>
      </c>
      <c r="D56" s="309" t="inlineStr"/>
      <c r="E56" s="309" t="inlineStr"/>
      <c r="F56" s="309" t="inlineStr"/>
      <c r="G56" s="309" t="inlineStr"/>
      <c r="H56" s="309" t="inlineStr"/>
    </row>
    <row r="57">
      <c r="A57" s="621" t="n">
        <v>55</v>
      </c>
      <c r="B57" s="309" t="n">
        <v>382.5</v>
      </c>
      <c r="C57" s="309" t="n">
        <v>382.5</v>
      </c>
      <c r="D57" s="309" t="inlineStr"/>
      <c r="E57" s="309" t="inlineStr"/>
      <c r="F57" s="309" t="inlineStr"/>
      <c r="G57" s="309" t="inlineStr"/>
      <c r="H57" s="309" t="inlineStr"/>
    </row>
    <row r="58">
      <c r="A58" s="621" t="n">
        <v>56</v>
      </c>
      <c r="B58" s="309" t="n">
        <v>354.8</v>
      </c>
      <c r="C58" s="309" t="n">
        <v>354.8</v>
      </c>
      <c r="D58" s="309" t="inlineStr"/>
      <c r="E58" s="309" t="inlineStr"/>
      <c r="F58" s="309" t="inlineStr"/>
      <c r="G58" s="309" t="inlineStr"/>
      <c r="H58" s="309" t="inlineStr"/>
    </row>
    <row r="59">
      <c r="A59" s="621" t="n">
        <v>57</v>
      </c>
      <c r="B59" s="309" t="n">
        <v>347</v>
      </c>
      <c r="C59" s="309" t="n">
        <v>347</v>
      </c>
      <c r="D59" s="309" t="inlineStr"/>
      <c r="E59" s="309" t="inlineStr"/>
      <c r="F59" s="309" t="inlineStr"/>
      <c r="G59" s="309" t="inlineStr"/>
      <c r="H59" s="309" t="inlineStr"/>
    </row>
    <row r="60">
      <c r="A60" s="621" t="n">
        <v>58</v>
      </c>
      <c r="B60" s="309" t="n">
        <v>223.2</v>
      </c>
      <c r="C60" s="309" t="n">
        <v>223.2</v>
      </c>
      <c r="D60" s="309" t="inlineStr"/>
      <c r="E60" s="309" t="inlineStr"/>
      <c r="F60" s="309" t="inlineStr"/>
      <c r="G60" s="309" t="inlineStr"/>
      <c r="H60" s="309" t="inlineStr"/>
    </row>
    <row r="61">
      <c r="A61" s="621" t="n">
        <v>59</v>
      </c>
      <c r="B61" s="309" t="n">
        <v>266.333333333333</v>
      </c>
      <c r="C61" s="309" t="n">
        <v>266.333333333333</v>
      </c>
      <c r="D61" s="309" t="inlineStr"/>
      <c r="E61" s="309" t="inlineStr"/>
      <c r="F61" s="309" t="inlineStr"/>
      <c r="G61" s="309" t="inlineStr"/>
      <c r="H61" s="309" t="inlineStr"/>
    </row>
    <row r="62">
      <c r="A62" s="621" t="n">
        <v>60</v>
      </c>
      <c r="B62" s="309" t="n">
        <v>246</v>
      </c>
      <c r="C62" s="309" t="n">
        <v>246</v>
      </c>
      <c r="D62" s="309" t="inlineStr"/>
      <c r="E62" s="309" t="inlineStr"/>
      <c r="F62" s="309" t="inlineStr"/>
      <c r="G62" s="309" t="inlineStr"/>
      <c r="H62" s="309" t="inlineStr"/>
    </row>
    <row r="63">
      <c r="A63" s="621" t="n">
        <v>61</v>
      </c>
      <c r="B63" s="309" t="n">
        <v>254.4</v>
      </c>
      <c r="C63" s="309" t="n">
        <v>254.4</v>
      </c>
      <c r="D63" s="309" t="inlineStr"/>
      <c r="E63" s="309" t="inlineStr"/>
      <c r="F63" s="309" t="inlineStr"/>
      <c r="G63" s="309" t="inlineStr"/>
      <c r="H63" s="309" t="inlineStr"/>
    </row>
    <row r="64">
      <c r="A64" s="621" t="n">
        <v>62</v>
      </c>
      <c r="B64" s="309" t="n">
        <v>193.2</v>
      </c>
      <c r="C64" s="309" t="n">
        <v>193.2</v>
      </c>
      <c r="D64" s="309" t="inlineStr"/>
      <c r="E64" s="309" t="inlineStr"/>
      <c r="F64" s="309" t="inlineStr"/>
      <c r="G64" s="309" t="inlineStr"/>
      <c r="H64" s="309" t="inlineStr"/>
    </row>
    <row r="65">
      <c r="A65" s="621" t="n">
        <v>63</v>
      </c>
      <c r="B65" s="309" t="n">
        <v>240</v>
      </c>
      <c r="C65" s="309" t="n">
        <v>240</v>
      </c>
      <c r="D65" s="309" t="inlineStr"/>
      <c r="E65" s="309" t="inlineStr"/>
      <c r="F65" s="309" t="inlineStr"/>
      <c r="G65" s="309" t="inlineStr"/>
      <c r="H65" s="309" t="inlineStr"/>
    </row>
    <row r="66">
      <c r="A66" s="621" t="n">
        <v>64</v>
      </c>
      <c r="B66" s="309" t="n">
        <v>217.2</v>
      </c>
      <c r="C66" s="309" t="n">
        <v>217.2</v>
      </c>
      <c r="D66" s="309" t="inlineStr"/>
      <c r="E66" s="309" t="inlineStr"/>
      <c r="F66" s="309" t="inlineStr"/>
      <c r="G66" s="309" t="inlineStr"/>
      <c r="H66" s="309" t="inlineStr"/>
    </row>
    <row r="67">
      <c r="A67" s="621" t="n">
        <v>65</v>
      </c>
      <c r="B67" s="309" t="n">
        <v>205.2</v>
      </c>
      <c r="C67" s="309" t="n">
        <v>205.2</v>
      </c>
      <c r="D67" s="309" t="inlineStr"/>
      <c r="E67" s="309" t="inlineStr"/>
      <c r="F67" s="309" t="inlineStr"/>
      <c r="G67" s="309" t="inlineStr"/>
      <c r="H67" s="309" t="inlineStr"/>
    </row>
    <row r="68">
      <c r="A68" s="621" t="n">
        <v>66</v>
      </c>
      <c r="B68" s="309" t="n">
        <v>363.4989618171826</v>
      </c>
      <c r="C68" s="309" t="n">
        <v>363.4989618171826</v>
      </c>
      <c r="D68" s="309" t="inlineStr"/>
      <c r="E68" s="309" t="inlineStr"/>
      <c r="F68" s="309" t="inlineStr"/>
      <c r="G68" s="309" t="inlineStr"/>
      <c r="H68" s="309" t="inlineStr"/>
    </row>
    <row r="69">
      <c r="A69" s="621" t="n">
        <v>67</v>
      </c>
      <c r="B69" s="309" t="n">
        <v>363.4989618171828</v>
      </c>
      <c r="C69" s="309" t="n">
        <v>363.4989618171828</v>
      </c>
      <c r="D69" s="309" t="inlineStr"/>
      <c r="E69" s="309" t="inlineStr"/>
      <c r="F69" s="309" t="inlineStr"/>
      <c r="G69" s="309" t="inlineStr"/>
      <c r="H69" s="309" t="inlineStr"/>
    </row>
    <row r="70">
      <c r="A70" s="621" t="n">
        <v>68</v>
      </c>
      <c r="B70" s="309" t="n">
        <v>363.4989618171827</v>
      </c>
      <c r="C70" s="309" t="n">
        <v>363.4989618171827</v>
      </c>
      <c r="D70" s="309" t="inlineStr"/>
      <c r="E70" s="309" t="inlineStr"/>
      <c r="F70" s="309" t="inlineStr"/>
      <c r="G70" s="309" t="inlineStr"/>
      <c r="H70" s="309" t="inlineStr"/>
    </row>
    <row r="71">
      <c r="A71" s="621" t="n">
        <v>69</v>
      </c>
      <c r="B71" s="309" t="n">
        <v>365.3065675071715</v>
      </c>
      <c r="C71" s="309" t="n">
        <v>365.3065675071715</v>
      </c>
      <c r="D71" s="309" t="inlineStr"/>
      <c r="E71" s="309" t="inlineStr"/>
      <c r="F71" s="309" t="inlineStr"/>
      <c r="G71" s="309" t="inlineStr"/>
      <c r="H71" s="309" t="inlineStr"/>
    </row>
    <row r="72">
      <c r="A72" s="621" t="n">
        <v>70</v>
      </c>
      <c r="B72" s="309" t="n">
        <v>362.1426046920065</v>
      </c>
      <c r="C72" s="309" t="n">
        <v>362.1426046920065</v>
      </c>
      <c r="D72" s="309" t="inlineStr"/>
      <c r="E72" s="309" t="inlineStr"/>
      <c r="F72" s="309" t="inlineStr"/>
      <c r="G72" s="309" t="inlineStr"/>
      <c r="H72" s="309" t="inlineStr"/>
    </row>
    <row r="73">
      <c r="A73" s="621" t="n">
        <v>71</v>
      </c>
      <c r="B73" s="309" t="n">
        <v>362.1426046920066</v>
      </c>
      <c r="C73" s="309" t="n">
        <v>362.1426046920066</v>
      </c>
      <c r="D73" s="309" t="inlineStr"/>
      <c r="E73" s="309" t="inlineStr"/>
      <c r="F73" s="309" t="inlineStr"/>
      <c r="G73" s="309" t="inlineStr"/>
      <c r="H73" s="309" t="inlineStr"/>
    </row>
    <row r="74">
      <c r="A74" s="621" t="n">
        <v>72</v>
      </c>
      <c r="B74" s="309" t="n">
        <v>367.5874882938894</v>
      </c>
      <c r="C74" s="309" t="n">
        <v>367.5874882938894</v>
      </c>
      <c r="D74" s="309" t="inlineStr"/>
      <c r="E74" s="309" t="inlineStr"/>
      <c r="F74" s="309" t="inlineStr"/>
      <c r="G74" s="309" t="inlineStr"/>
      <c r="H74" s="309" t="inlineStr"/>
    </row>
    <row r="75">
      <c r="A75" s="621" t="n">
        <v>73</v>
      </c>
      <c r="B75" s="309" t="n">
        <v>273.2606836206807</v>
      </c>
      <c r="C75" s="309" t="n">
        <v>273.2606836206807</v>
      </c>
      <c r="D75" s="309" t="inlineStr"/>
      <c r="E75" s="309" t="inlineStr"/>
      <c r="F75" s="309" t="inlineStr"/>
      <c r="G75" s="309" t="inlineStr"/>
      <c r="H75" s="309" t="inlineStr"/>
    </row>
    <row r="76">
      <c r="A76" s="621" t="n">
        <v>74</v>
      </c>
      <c r="B76" s="309" t="n">
        <v>267.2044960933166</v>
      </c>
      <c r="C76" s="309" t="n">
        <v>267.2044960933166</v>
      </c>
      <c r="D76" s="309" t="inlineStr"/>
      <c r="E76" s="309" t="inlineStr"/>
      <c r="F76" s="309" t="inlineStr"/>
      <c r="G76" s="309" t="inlineStr"/>
      <c r="H76" s="309" t="inlineStr"/>
    </row>
    <row r="77">
      <c r="A77" s="621" t="n">
        <v>75</v>
      </c>
      <c r="B77" s="309" t="n">
        <v>267.9534420669319</v>
      </c>
      <c r="C77" s="309" t="n">
        <v>267.9534420669319</v>
      </c>
      <c r="D77" s="309" t="inlineStr"/>
      <c r="E77" s="309" t="inlineStr"/>
      <c r="F77" s="309" t="inlineStr"/>
      <c r="G77" s="309" t="inlineStr"/>
      <c r="H77" s="309" t="inlineStr"/>
    </row>
    <row r="78">
      <c r="A78" s="621" t="n">
        <v>76</v>
      </c>
      <c r="B78" s="309" t="n">
        <v>267.953442066932</v>
      </c>
      <c r="C78" s="309" t="n">
        <v>267.953442066932</v>
      </c>
      <c r="D78" s="309" t="inlineStr"/>
      <c r="E78" s="309" t="inlineStr"/>
      <c r="F78" s="309" t="inlineStr"/>
      <c r="G78" s="309" t="inlineStr"/>
      <c r="H78" s="309" t="inlineStr"/>
    </row>
    <row r="79">
      <c r="A79" s="621" t="n">
        <v>77</v>
      </c>
      <c r="B79" s="309" t="n">
        <v>265.6812505743081</v>
      </c>
      <c r="C79" s="309" t="n">
        <v>265.6812505743081</v>
      </c>
      <c r="D79" s="309" t="inlineStr"/>
      <c r="E79" s="309" t="inlineStr"/>
      <c r="F79" s="309" t="inlineStr"/>
      <c r="G79" s="309" t="inlineStr"/>
      <c r="H79" s="309" t="inlineStr"/>
    </row>
    <row r="80">
      <c r="A80" s="621" t="n">
        <v>78</v>
      </c>
      <c r="B80" s="309" t="n">
        <v>398</v>
      </c>
      <c r="C80" s="309" t="n">
        <v>398</v>
      </c>
      <c r="D80" s="309" t="inlineStr"/>
      <c r="E80" s="309" t="inlineStr"/>
      <c r="F80" s="309" t="inlineStr"/>
      <c r="G80" s="309" t="inlineStr"/>
      <c r="H80" s="309" t="inlineStr"/>
    </row>
    <row r="81">
      <c r="A81" s="621" t="n">
        <v>79</v>
      </c>
      <c r="B81" s="309" t="n">
        <v>417</v>
      </c>
      <c r="C81" s="309" t="n">
        <v>417</v>
      </c>
      <c r="D81" s="309" t="inlineStr"/>
      <c r="E81" s="309" t="inlineStr"/>
      <c r="F81" s="309" t="inlineStr"/>
      <c r="G81" s="309" t="inlineStr"/>
      <c r="H81" s="309" t="inlineStr"/>
    </row>
    <row r="82">
      <c r="A82" s="621" t="n">
        <v>80</v>
      </c>
      <c r="B82" s="309" t="n">
        <v>419</v>
      </c>
      <c r="C82" s="309" t="n">
        <v>419</v>
      </c>
      <c r="D82" s="309" t="inlineStr"/>
      <c r="E82" s="309" t="inlineStr"/>
      <c r="F82" s="309" t="inlineStr"/>
      <c r="G82" s="309" t="inlineStr"/>
      <c r="H82" s="309" t="inlineStr"/>
    </row>
    <row r="83">
      <c r="A83" s="621" t="n">
        <v>81</v>
      </c>
      <c r="B83" s="309" t="n">
        <v>408</v>
      </c>
      <c r="C83" s="309" t="n">
        <v>408</v>
      </c>
      <c r="D83" s="309" t="inlineStr"/>
      <c r="E83" s="309" t="inlineStr"/>
      <c r="F83" s="309" t="inlineStr"/>
      <c r="G83" s="309" t="inlineStr"/>
      <c r="H83" s="309" t="inlineStr"/>
    </row>
    <row r="84">
      <c r="A84" s="621" t="n">
        <v>82</v>
      </c>
      <c r="B84" s="309" t="n">
        <v>316</v>
      </c>
      <c r="C84" s="309" t="n">
        <v>316</v>
      </c>
      <c r="D84" s="309" t="inlineStr"/>
      <c r="E84" s="309" t="inlineStr"/>
      <c r="F84" s="309" t="inlineStr"/>
      <c r="G84" s="309" t="inlineStr"/>
      <c r="H84" s="309" t="inlineStr"/>
    </row>
    <row r="85">
      <c r="A85" s="621" t="n">
        <v>83</v>
      </c>
      <c r="B85" s="309" t="n">
        <v>331</v>
      </c>
      <c r="C85" s="309" t="n">
        <v>331</v>
      </c>
      <c r="D85" s="309" t="inlineStr"/>
      <c r="E85" s="309" t="inlineStr"/>
      <c r="F85" s="309" t="inlineStr"/>
      <c r="G85" s="309" t="inlineStr"/>
      <c r="H85" s="309" t="inlineStr"/>
    </row>
    <row r="86">
      <c r="A86" s="621" t="n">
        <v>84</v>
      </c>
      <c r="B86" s="309" t="n">
        <v>318.44</v>
      </c>
      <c r="C86" s="309" t="n">
        <v>318.44</v>
      </c>
      <c r="D86" s="309" t="inlineStr"/>
      <c r="E86" s="309" t="inlineStr"/>
      <c r="F86" s="309" t="inlineStr"/>
      <c r="G86" s="309" t="inlineStr"/>
      <c r="H86" s="309" t="inlineStr"/>
    </row>
    <row r="87">
      <c r="A87" s="621" t="n">
        <v>85</v>
      </c>
      <c r="B87" s="309" t="n">
        <v>313.56</v>
      </c>
      <c r="C87" s="309" t="n">
        <v>313.56</v>
      </c>
      <c r="D87" s="309" t="inlineStr"/>
      <c r="E87" s="309" t="inlineStr"/>
      <c r="F87" s="309" t="inlineStr"/>
      <c r="G87" s="309" t="inlineStr"/>
      <c r="H87" s="309" t="inlineStr"/>
    </row>
    <row r="88">
      <c r="A88" s="621" t="n">
        <v>86</v>
      </c>
      <c r="B88" s="309" t="n">
        <v>311</v>
      </c>
      <c r="C88" s="309" t="n">
        <v>311</v>
      </c>
      <c r="D88" s="309" t="inlineStr"/>
      <c r="E88" s="309" t="inlineStr"/>
      <c r="F88" s="309" t="inlineStr"/>
      <c r="G88" s="309" t="inlineStr"/>
      <c r="H88" s="309" t="inlineStr"/>
    </row>
    <row r="89">
      <c r="A89" s="621" t="n">
        <v>87</v>
      </c>
      <c r="B89" s="309" t="n">
        <v>312.6</v>
      </c>
      <c r="C89" s="309" t="n">
        <v>312.6</v>
      </c>
      <c r="D89" s="309" t="inlineStr"/>
      <c r="E89" s="309" t="inlineStr"/>
      <c r="F89" s="309" t="inlineStr"/>
      <c r="G89" s="309" t="inlineStr"/>
      <c r="H89" s="309" t="inlineStr"/>
    </row>
    <row r="90">
      <c r="A90" s="621" t="n">
        <v>88</v>
      </c>
      <c r="B90" s="309" t="n">
        <v>329.97</v>
      </c>
      <c r="C90" s="309" t="n">
        <v>329.97</v>
      </c>
      <c r="D90" s="309" t="inlineStr"/>
      <c r="E90" s="309" t="inlineStr"/>
      <c r="F90" s="309" t="inlineStr"/>
      <c r="G90" s="309" t="inlineStr"/>
      <c r="H90" s="309" t="inlineStr"/>
    </row>
    <row r="91">
      <c r="A91" s="621" t="n">
        <v>89</v>
      </c>
      <c r="B91" s="309" t="n">
        <v>324.21</v>
      </c>
      <c r="C91" s="309" t="n">
        <v>324.21</v>
      </c>
      <c r="D91" s="309" t="inlineStr"/>
      <c r="E91" s="309" t="inlineStr"/>
      <c r="F91" s="309" t="inlineStr"/>
      <c r="G91" s="309" t="inlineStr"/>
      <c r="H91" s="309" t="inlineStr"/>
    </row>
    <row r="92">
      <c r="A92" s="621" t="n">
        <v>90</v>
      </c>
      <c r="B92" s="309" t="n">
        <v>313.96</v>
      </c>
      <c r="C92" s="309" t="n">
        <v>313.96</v>
      </c>
      <c r="D92" s="309" t="inlineStr"/>
      <c r="E92" s="309" t="inlineStr"/>
      <c r="F92" s="309" t="inlineStr"/>
      <c r="G92" s="309" t="inlineStr"/>
      <c r="H92" s="309" t="inlineStr"/>
    </row>
    <row r="93">
      <c r="A93" s="621" t="n">
        <v>91</v>
      </c>
      <c r="B93" s="309" t="n">
        <v>325.92</v>
      </c>
      <c r="C93" s="309" t="n">
        <v>325.92</v>
      </c>
      <c r="D93" s="309" t="inlineStr"/>
      <c r="E93" s="309" t="inlineStr"/>
      <c r="F93" s="309" t="inlineStr"/>
      <c r="G93" s="309" t="inlineStr"/>
      <c r="H93" s="309" t="inlineStr"/>
    </row>
    <row r="94">
      <c r="A94" s="621" t="n">
        <v>92</v>
      </c>
      <c r="B94" s="309" t="n">
        <v>315.88</v>
      </c>
      <c r="C94" s="309" t="n">
        <v>315.88</v>
      </c>
      <c r="D94" s="309" t="inlineStr"/>
      <c r="E94" s="309" t="inlineStr"/>
      <c r="F94" s="309" t="inlineStr"/>
      <c r="G94" s="309" t="inlineStr"/>
      <c r="H94" s="309" t="inlineStr"/>
    </row>
    <row r="95">
      <c r="A95" s="621" t="n">
        <v>93</v>
      </c>
      <c r="B95" s="309" t="n">
        <v>314.52</v>
      </c>
      <c r="C95" s="309" t="n">
        <v>314.52</v>
      </c>
      <c r="D95" s="309" t="inlineStr"/>
      <c r="E95" s="309" t="inlineStr"/>
      <c r="F95" s="309" t="inlineStr"/>
      <c r="G95" s="309" t="inlineStr"/>
      <c r="H95" s="309" t="inlineStr"/>
    </row>
    <row r="96">
      <c r="A96" s="621" t="n">
        <v>94</v>
      </c>
      <c r="B96" s="309" t="n">
        <v>315.4</v>
      </c>
      <c r="C96" s="309" t="n">
        <v>315.4</v>
      </c>
      <c r="D96" s="309" t="inlineStr"/>
      <c r="E96" s="309" t="inlineStr"/>
      <c r="F96" s="309" t="inlineStr"/>
      <c r="G96" s="309" t="inlineStr"/>
      <c r="H96" s="309" t="inlineStr"/>
    </row>
    <row r="97">
      <c r="A97" s="621" t="n">
        <v>95</v>
      </c>
      <c r="B97" s="309" t="n">
        <v>316.36</v>
      </c>
      <c r="C97" s="309" t="n">
        <v>316.36</v>
      </c>
      <c r="D97" s="309" t="inlineStr"/>
      <c r="E97" s="309" t="inlineStr"/>
      <c r="F97" s="309" t="inlineStr"/>
      <c r="G97" s="309" t="inlineStr"/>
      <c r="H97" s="309" t="inlineStr"/>
    </row>
    <row r="98">
      <c r="A98" s="621" t="n">
        <v>96</v>
      </c>
      <c r="B98" s="309" t="n">
        <v>326.1</v>
      </c>
      <c r="C98" s="309" t="n">
        <v>326.1</v>
      </c>
      <c r="D98" s="309" t="inlineStr"/>
      <c r="E98" s="309" t="inlineStr"/>
      <c r="F98" s="309" t="inlineStr"/>
      <c r="G98" s="309" t="inlineStr"/>
      <c r="H98" s="309" t="inlineStr"/>
    </row>
    <row r="99">
      <c r="A99" s="621" t="n">
        <v>97</v>
      </c>
      <c r="B99" s="309" t="n">
        <v>319</v>
      </c>
      <c r="C99" s="309" t="n">
        <v>319</v>
      </c>
      <c r="D99" s="309" t="inlineStr"/>
      <c r="E99" s="309" t="inlineStr"/>
      <c r="F99" s="309" t="inlineStr"/>
      <c r="G99" s="309" t="inlineStr"/>
      <c r="H99" s="309" t="inlineStr"/>
    </row>
    <row r="100">
      <c r="A100" s="621" t="n">
        <v>98</v>
      </c>
      <c r="B100" s="309" t="n">
        <v>319.8</v>
      </c>
      <c r="C100" s="309" t="n">
        <v>319.8</v>
      </c>
      <c r="D100" s="309" t="inlineStr"/>
      <c r="E100" s="309" t="inlineStr"/>
      <c r="F100" s="309" t="inlineStr"/>
      <c r="G100" s="309" t="inlineStr"/>
      <c r="H100" s="309" t="inlineStr"/>
    </row>
    <row r="101">
      <c r="A101" s="621" t="n">
        <v>99</v>
      </c>
      <c r="B101" s="309" t="n">
        <v>323.4</v>
      </c>
      <c r="C101" s="309" t="n">
        <v>323.4</v>
      </c>
      <c r="D101" s="309" t="inlineStr"/>
      <c r="E101" s="309" t="inlineStr"/>
      <c r="F101" s="309" t="inlineStr"/>
      <c r="G101" s="309" t="inlineStr"/>
      <c r="H101" s="309" t="inlineStr"/>
    </row>
    <row r="102">
      <c r="A102" s="621" t="n">
        <v>100</v>
      </c>
      <c r="B102" s="309" t="n">
        <v>309.8</v>
      </c>
      <c r="C102" s="309" t="n">
        <v>309.8</v>
      </c>
      <c r="D102" s="309" t="inlineStr"/>
      <c r="E102" s="309" t="inlineStr"/>
      <c r="F102" s="309" t="inlineStr"/>
      <c r="G102" s="309" t="inlineStr"/>
      <c r="H102" s="309" t="inlineStr"/>
    </row>
    <row r="103">
      <c r="A103" s="621" t="n">
        <v>101</v>
      </c>
      <c r="B103" s="309" t="n">
        <v>309.64</v>
      </c>
      <c r="C103" s="309" t="n">
        <v>309.64</v>
      </c>
      <c r="D103" s="309" t="inlineStr"/>
      <c r="E103" s="309" t="inlineStr"/>
      <c r="F103" s="309" t="inlineStr"/>
      <c r="G103" s="309" t="inlineStr"/>
      <c r="H103" s="309" t="inlineStr"/>
    </row>
    <row r="104">
      <c r="A104" s="621" t="n">
        <v>102</v>
      </c>
      <c r="B104" s="309" t="n">
        <v>312.84</v>
      </c>
      <c r="C104" s="309" t="n">
        <v>312.84</v>
      </c>
      <c r="D104" s="309" t="inlineStr"/>
      <c r="E104" s="309" t="inlineStr"/>
      <c r="F104" s="309" t="inlineStr"/>
      <c r="G104" s="309" t="inlineStr"/>
      <c r="H104" s="309" t="inlineStr"/>
    </row>
    <row r="105">
      <c r="A105" s="621" t="n">
        <v>103</v>
      </c>
      <c r="B105" s="309" t="n">
        <v>320.12</v>
      </c>
      <c r="C105" s="309" t="n">
        <v>320.12</v>
      </c>
      <c r="D105" s="309" t="inlineStr"/>
      <c r="E105" s="309" t="inlineStr"/>
      <c r="F105" s="309" t="inlineStr"/>
      <c r="G105" s="309" t="inlineStr"/>
      <c r="H105" s="309" t="inlineStr"/>
    </row>
    <row r="106">
      <c r="A106" s="621" t="n">
        <v>104</v>
      </c>
      <c r="B106" s="309" t="n">
        <v>300.9</v>
      </c>
      <c r="C106" s="309" t="n">
        <v>300.9</v>
      </c>
      <c r="D106" s="309" t="inlineStr"/>
      <c r="E106" s="309" t="inlineStr"/>
      <c r="F106" s="309" t="inlineStr"/>
      <c r="G106" s="309" t="inlineStr"/>
      <c r="H106" s="309" t="inlineStr"/>
    </row>
    <row r="107">
      <c r="A107" s="621" t="n">
        <v>105</v>
      </c>
      <c r="B107" s="309" t="n">
        <v>296.24</v>
      </c>
      <c r="C107" s="309" t="n">
        <v>296.24</v>
      </c>
      <c r="D107" s="309" t="inlineStr"/>
      <c r="E107" s="309" t="inlineStr"/>
      <c r="F107" s="309" t="inlineStr"/>
      <c r="G107" s="309" t="inlineStr"/>
      <c r="H107" s="309" t="inlineStr"/>
    </row>
    <row r="108">
      <c r="A108" s="621" t="n">
        <v>106</v>
      </c>
      <c r="B108" s="309" t="n">
        <v>297.01</v>
      </c>
      <c r="C108" s="309" t="n">
        <v>297.01</v>
      </c>
      <c r="D108" s="309" t="inlineStr"/>
      <c r="E108" s="309" t="inlineStr"/>
      <c r="F108" s="309" t="inlineStr"/>
      <c r="G108" s="309" t="inlineStr"/>
      <c r="H108" s="309" t="inlineStr"/>
    </row>
    <row r="109">
      <c r="A109" s="621" t="n">
        <v>107</v>
      </c>
      <c r="B109" s="309" t="n">
        <v>299.4</v>
      </c>
      <c r="C109" s="309" t="n">
        <v>299.4</v>
      </c>
      <c r="D109" s="309" t="inlineStr"/>
      <c r="E109" s="309" t="inlineStr"/>
      <c r="F109" s="309" t="inlineStr"/>
      <c r="G109" s="309" t="inlineStr"/>
      <c r="H109" s="309" t="inlineStr"/>
    </row>
    <row r="110">
      <c r="A110" s="621" t="n">
        <v>108</v>
      </c>
      <c r="B110" s="309" t="n">
        <v>278</v>
      </c>
      <c r="C110" s="309" t="n">
        <v>278</v>
      </c>
      <c r="D110" s="309" t="inlineStr"/>
      <c r="E110" s="309" t="inlineStr"/>
      <c r="F110" s="309" t="inlineStr"/>
      <c r="G110" s="309" t="inlineStr"/>
      <c r="H110" s="309" t="inlineStr"/>
    </row>
    <row r="111">
      <c r="A111" s="621" t="n">
        <v>109</v>
      </c>
      <c r="B111" s="309" t="n">
        <v>340</v>
      </c>
      <c r="C111" s="309" t="n">
        <v>340</v>
      </c>
      <c r="D111" s="309" t="inlineStr"/>
      <c r="E111" s="309" t="inlineStr"/>
      <c r="F111" s="309" t="inlineStr"/>
      <c r="G111" s="309" t="inlineStr"/>
      <c r="H111" s="309" t="inlineStr"/>
    </row>
    <row r="112">
      <c r="A112" s="621" t="n">
        <v>110</v>
      </c>
      <c r="B112" s="309" t="n">
        <v>383</v>
      </c>
      <c r="C112" s="309" t="n">
        <v>383</v>
      </c>
      <c r="D112" s="309" t="inlineStr"/>
      <c r="E112" s="309" t="inlineStr"/>
      <c r="F112" s="309" t="inlineStr"/>
      <c r="G112" s="309" t="inlineStr"/>
      <c r="H112" s="309" t="inlineStr"/>
    </row>
    <row r="113">
      <c r="A113" s="621" t="n">
        <v>111</v>
      </c>
      <c r="B113" s="309" t="n">
        <v>287.7220784148245</v>
      </c>
      <c r="C113" s="309" t="n">
        <v>287.7220784148245</v>
      </c>
      <c r="D113" s="309" t="inlineStr"/>
      <c r="E113" s="309" t="inlineStr"/>
      <c r="F113" s="309" t="inlineStr"/>
      <c r="G113" s="309" t="inlineStr"/>
      <c r="H113" s="309" t="inlineStr"/>
    </row>
    <row r="114">
      <c r="A114" s="621" t="n">
        <v>112</v>
      </c>
      <c r="B114" s="309" t="n">
        <v>294.1202032507105</v>
      </c>
      <c r="C114" s="309" t="n">
        <v>294.1202032507105</v>
      </c>
      <c r="D114" s="309" t="inlineStr"/>
      <c r="E114" s="309" t="inlineStr"/>
      <c r="F114" s="309" t="inlineStr"/>
      <c r="G114" s="309" t="inlineStr"/>
      <c r="H114" s="309" t="inlineStr"/>
    </row>
    <row r="115">
      <c r="A115" s="621" t="n">
        <v>113</v>
      </c>
      <c r="B115" s="309" t="n">
        <v>375.4744770623643</v>
      </c>
      <c r="C115" s="309" t="n">
        <v>375.4744770623643</v>
      </c>
      <c r="D115" s="309" t="inlineStr"/>
      <c r="E115" s="309" t="inlineStr"/>
      <c r="F115" s="309" t="inlineStr"/>
      <c r="G115" s="309" t="inlineStr"/>
      <c r="H115" s="309" t="inlineStr"/>
    </row>
    <row r="116">
      <c r="A116" s="621" t="n">
        <v>114</v>
      </c>
      <c r="B116" s="309" t="n">
        <v>404.8974028690311</v>
      </c>
      <c r="C116" s="309" t="n">
        <v>404.8974028690311</v>
      </c>
      <c r="D116" s="309" t="inlineStr"/>
      <c r="E116" s="309" t="inlineStr"/>
      <c r="F116" s="309" t="inlineStr"/>
      <c r="G116" s="309" t="inlineStr"/>
      <c r="H116" s="309" t="inlineStr"/>
    </row>
    <row r="117">
      <c r="A117" s="621" t="n">
        <v>115</v>
      </c>
      <c r="B117" s="309" t="n">
        <v>296.2002627331541</v>
      </c>
      <c r="C117" s="309" t="n">
        <v>296.2002627331541</v>
      </c>
      <c r="D117" s="309" t="inlineStr"/>
      <c r="E117" s="309" t="inlineStr"/>
      <c r="F117" s="309" t="inlineStr"/>
      <c r="G117" s="309" t="inlineStr"/>
      <c r="H117" s="309" t="inlineStr"/>
    </row>
    <row r="118">
      <c r="A118" s="621" t="n">
        <v>116</v>
      </c>
      <c r="B118" s="309" t="n">
        <v>341</v>
      </c>
      <c r="C118" s="309" t="n">
        <v>341</v>
      </c>
      <c r="D118" s="309" t="inlineStr"/>
      <c r="E118" s="309" t="inlineStr"/>
      <c r="F118" s="309" t="inlineStr"/>
      <c r="G118" s="309" t="inlineStr"/>
      <c r="H118" s="309" t="inlineStr"/>
    </row>
    <row r="119">
      <c r="A119" s="621" t="n">
        <v>117</v>
      </c>
      <c r="B119" s="309" t="n">
        <v>336</v>
      </c>
      <c r="C119" s="309" t="n">
        <v>336</v>
      </c>
      <c r="D119" s="309" t="inlineStr"/>
      <c r="E119" s="309" t="inlineStr"/>
      <c r="F119" s="309" t="inlineStr"/>
      <c r="G119" s="309" t="inlineStr"/>
      <c r="H119" s="309" t="inlineStr"/>
    </row>
    <row r="120">
      <c r="A120" s="621" t="n">
        <v>118</v>
      </c>
      <c r="B120" s="309" t="n">
        <v>299</v>
      </c>
      <c r="C120" s="309" t="n">
        <v>299</v>
      </c>
      <c r="D120" s="309" t="inlineStr"/>
      <c r="E120" s="309" t="inlineStr"/>
      <c r="F120" s="309" t="inlineStr"/>
      <c r="G120" s="309" t="inlineStr"/>
      <c r="H120" s="309" t="inlineStr"/>
    </row>
    <row r="121">
      <c r="A121" s="621" t="n">
        <v>119</v>
      </c>
      <c r="B121" s="309" t="n">
        <v>292</v>
      </c>
      <c r="C121" s="309" t="n">
        <v>292</v>
      </c>
      <c r="D121" s="309" t="inlineStr"/>
      <c r="E121" s="309" t="inlineStr"/>
      <c r="F121" s="309" t="inlineStr"/>
      <c r="G121" s="309" t="inlineStr"/>
      <c r="H121" s="309" t="inlineStr"/>
    </row>
    <row r="122">
      <c r="A122" s="621" t="n">
        <v>120</v>
      </c>
      <c r="B122" s="309" t="n">
        <v>471.4228397372692</v>
      </c>
      <c r="C122" s="309" t="n">
        <v>471.4228397372692</v>
      </c>
      <c r="D122" s="309" t="inlineStr"/>
      <c r="E122" s="309" t="inlineStr"/>
      <c r="F122" s="309" t="inlineStr"/>
      <c r="G122" s="309" t="inlineStr"/>
      <c r="H122" s="309" t="inlineStr"/>
    </row>
    <row r="123">
      <c r="A123" s="621" t="n">
        <v>121</v>
      </c>
      <c r="B123" s="309" t="n">
        <v>324.7372006206292</v>
      </c>
      <c r="C123" s="309" t="n">
        <v>324.7372006206292</v>
      </c>
      <c r="D123" s="309" t="inlineStr"/>
      <c r="E123" s="309" t="inlineStr"/>
      <c r="F123" s="309" t="inlineStr"/>
      <c r="G123" s="309" t="inlineStr"/>
      <c r="H123" s="309" t="inlineStr"/>
    </row>
    <row r="124">
      <c r="A124" s="621" t="n">
        <v>122</v>
      </c>
      <c r="B124" s="309" t="n">
        <v>415</v>
      </c>
      <c r="C124" s="309" t="n">
        <v>415</v>
      </c>
      <c r="D124" s="309" t="inlineStr"/>
      <c r="E124" s="309" t="inlineStr"/>
      <c r="F124" s="309" t="inlineStr"/>
      <c r="G124" s="309" t="inlineStr"/>
      <c r="H124" s="309" t="inlineStr"/>
    </row>
    <row r="125">
      <c r="A125" s="621" t="n">
        <v>123</v>
      </c>
      <c r="B125" s="309" t="n">
        <v>331</v>
      </c>
      <c r="C125" s="309" t="n">
        <v>331</v>
      </c>
      <c r="D125" s="309" t="inlineStr"/>
      <c r="E125" s="309" t="inlineStr"/>
      <c r="F125" s="309" t="inlineStr"/>
      <c r="G125" s="309" t="inlineStr"/>
      <c r="H125" s="309" t="inlineStr"/>
    </row>
    <row r="126">
      <c r="A126" s="621" t="n">
        <v>124</v>
      </c>
      <c r="B126" s="309" t="n">
        <v>302</v>
      </c>
      <c r="C126" s="309" t="n">
        <v>302</v>
      </c>
      <c r="D126" s="309" t="inlineStr"/>
      <c r="E126" s="309" t="inlineStr"/>
      <c r="F126" s="309" t="inlineStr"/>
      <c r="G126" s="309" t="inlineStr"/>
      <c r="H126" s="309" t="inlineStr"/>
    </row>
    <row r="127">
      <c r="A127" s="621" t="n">
        <v>125</v>
      </c>
      <c r="B127" s="309" t="n">
        <v>389</v>
      </c>
      <c r="C127" s="309" t="n">
        <v>389</v>
      </c>
      <c r="D127" s="309" t="inlineStr"/>
      <c r="E127" s="309" t="inlineStr"/>
      <c r="F127" s="309" t="inlineStr"/>
      <c r="G127" s="309" t="inlineStr"/>
      <c r="H127" s="309" t="inlineStr"/>
    </row>
    <row r="128">
      <c r="A128" s="621" t="n">
        <v>126</v>
      </c>
      <c r="B128" s="309" t="n">
        <v>408.6</v>
      </c>
      <c r="C128" s="309" t="n">
        <v>408.6</v>
      </c>
      <c r="D128" s="309" t="inlineStr"/>
      <c r="E128" s="309" t="inlineStr"/>
      <c r="F128" s="309" t="inlineStr"/>
      <c r="G128" s="309" t="inlineStr"/>
      <c r="H128" s="309" t="inlineStr"/>
    </row>
    <row r="129">
      <c r="A129" s="621" t="n">
        <v>127</v>
      </c>
      <c r="B129" s="309" t="n">
        <v>372.6</v>
      </c>
      <c r="C129" s="309" t="n">
        <v>372.6</v>
      </c>
      <c r="D129" s="309" t="inlineStr"/>
      <c r="E129" s="309" t="inlineStr"/>
      <c r="F129" s="309" t="inlineStr"/>
      <c r="G129" s="309" t="inlineStr"/>
      <c r="H129" s="309" t="inlineStr"/>
    </row>
    <row r="130">
      <c r="A130" s="621" t="n">
        <v>128</v>
      </c>
      <c r="B130" s="309" t="n">
        <v>345.6</v>
      </c>
      <c r="C130" s="309" t="n">
        <v>345.6</v>
      </c>
      <c r="D130" s="309" t="inlineStr"/>
      <c r="E130" s="309" t="inlineStr"/>
      <c r="F130" s="309" t="inlineStr"/>
      <c r="G130" s="309" t="inlineStr"/>
      <c r="H130" s="309" t="inlineStr"/>
    </row>
    <row r="131">
      <c r="A131" s="621" t="n">
        <v>129</v>
      </c>
      <c r="B131" s="309" t="n">
        <v>381.6</v>
      </c>
      <c r="C131" s="309" t="n">
        <v>381.6</v>
      </c>
      <c r="D131" s="309" t="inlineStr"/>
      <c r="E131" s="309" t="inlineStr"/>
      <c r="F131" s="309" t="inlineStr"/>
      <c r="G131" s="309" t="inlineStr"/>
      <c r="H131" s="309" t="inlineStr"/>
    </row>
    <row r="132">
      <c r="A132" s="621" t="n">
        <v>130</v>
      </c>
      <c r="B132" s="309" t="n">
        <v>415.8</v>
      </c>
      <c r="C132" s="309" t="n">
        <v>415.8</v>
      </c>
      <c r="D132" s="309" t="inlineStr"/>
      <c r="E132" s="309" t="inlineStr"/>
      <c r="F132" s="309" t="inlineStr"/>
      <c r="G132" s="309" t="inlineStr"/>
      <c r="H132" s="309" t="inlineStr"/>
    </row>
    <row r="133">
      <c r="A133" s="621" t="n">
        <v>131</v>
      </c>
      <c r="B133" s="309" t="n">
        <v>373.5</v>
      </c>
      <c r="C133" s="309" t="n">
        <v>373.5</v>
      </c>
      <c r="D133" s="309" t="inlineStr"/>
      <c r="E133" s="309" t="inlineStr"/>
      <c r="F133" s="309" t="inlineStr"/>
      <c r="G133" s="309" t="inlineStr"/>
      <c r="H133" s="309" t="inlineStr"/>
    </row>
    <row r="134">
      <c r="A134" s="621" t="n">
        <v>132</v>
      </c>
      <c r="B134" s="309" t="n">
        <v>344.7</v>
      </c>
      <c r="C134" s="309" t="n">
        <v>344.7</v>
      </c>
      <c r="D134" s="309" t="inlineStr"/>
      <c r="E134" s="309" t="inlineStr"/>
      <c r="F134" s="309" t="inlineStr"/>
      <c r="G134" s="309" t="inlineStr"/>
      <c r="H134" s="309" t="inlineStr"/>
    </row>
    <row r="135">
      <c r="A135" s="621" t="n">
        <v>133</v>
      </c>
      <c r="B135" s="309" t="n">
        <v>277.2</v>
      </c>
      <c r="C135" s="309" t="n">
        <v>277.2</v>
      </c>
      <c r="D135" s="309" t="inlineStr"/>
      <c r="E135" s="309" t="inlineStr"/>
      <c r="F135" s="309" t="inlineStr"/>
      <c r="G135" s="309" t="inlineStr"/>
      <c r="H135" s="309" t="inlineStr"/>
    </row>
    <row r="136">
      <c r="A136" s="621" t="n">
        <v>134</v>
      </c>
      <c r="B136" s="309" t="n">
        <v>315.9</v>
      </c>
      <c r="C136" s="309" t="n">
        <v>315.9</v>
      </c>
      <c r="D136" s="309" t="inlineStr"/>
      <c r="E136" s="309" t="inlineStr"/>
      <c r="F136" s="309" t="inlineStr"/>
      <c r="G136" s="309" t="inlineStr"/>
      <c r="H136" s="309" t="inlineStr"/>
    </row>
    <row r="137">
      <c r="A137" s="621" t="n">
        <v>135</v>
      </c>
      <c r="B137" s="309" t="n">
        <v>342</v>
      </c>
      <c r="C137" s="309" t="n">
        <v>342</v>
      </c>
      <c r="D137" s="309" t="inlineStr"/>
      <c r="E137" s="309" t="inlineStr"/>
      <c r="F137" s="309" t="inlineStr"/>
      <c r="G137" s="309" t="inlineStr"/>
      <c r="H137" s="309" t="inlineStr"/>
    </row>
    <row r="138">
      <c r="A138" s="621" t="n">
        <v>136</v>
      </c>
      <c r="B138" s="309" t="n">
        <v>289.8</v>
      </c>
      <c r="C138" s="309" t="n">
        <v>289.8</v>
      </c>
      <c r="D138" s="309" t="inlineStr"/>
      <c r="E138" s="309" t="inlineStr"/>
      <c r="F138" s="309" t="inlineStr"/>
      <c r="G138" s="309" t="inlineStr"/>
      <c r="H138" s="309" t="inlineStr"/>
    </row>
    <row r="139">
      <c r="A139" s="621" t="n">
        <v>137</v>
      </c>
      <c r="B139" s="309" t="n">
        <v>277.2</v>
      </c>
      <c r="C139" s="309" t="n">
        <v>277.2</v>
      </c>
      <c r="D139" s="309" t="inlineStr"/>
      <c r="E139" s="309" t="inlineStr"/>
      <c r="F139" s="309" t="inlineStr"/>
      <c r="G139" s="309" t="inlineStr"/>
      <c r="H139" s="309" t="inlineStr"/>
    </row>
    <row r="140">
      <c r="A140" s="621" t="n">
        <v>138</v>
      </c>
      <c r="B140" s="309" t="n">
        <v>309.6</v>
      </c>
      <c r="C140" s="309" t="n">
        <v>309.6</v>
      </c>
      <c r="D140" s="309" t="inlineStr"/>
      <c r="E140" s="309" t="inlineStr"/>
      <c r="F140" s="309" t="inlineStr"/>
      <c r="G140" s="309" t="inlineStr"/>
      <c r="H140" s="309" t="inlineStr"/>
    </row>
    <row r="141">
      <c r="A141" s="621" t="n">
        <v>139</v>
      </c>
      <c r="B141" s="309" t="n">
        <v>324.9</v>
      </c>
      <c r="C141" s="309" t="n">
        <v>324.9</v>
      </c>
      <c r="D141" s="309" t="inlineStr"/>
      <c r="E141" s="309" t="inlineStr"/>
      <c r="F141" s="309" t="inlineStr"/>
      <c r="G141" s="309" t="inlineStr"/>
      <c r="H141" s="309" t="inlineStr"/>
    </row>
    <row r="142">
      <c r="A142" s="621" t="n">
        <v>140</v>
      </c>
      <c r="B142" s="309" t="n">
        <v>394.2</v>
      </c>
      <c r="C142" s="309" t="n">
        <v>394.2</v>
      </c>
      <c r="D142" s="309" t="inlineStr"/>
      <c r="E142" s="309" t="inlineStr"/>
      <c r="F142" s="309" t="inlineStr"/>
      <c r="G142" s="309" t="inlineStr"/>
      <c r="H142" s="309" t="inlineStr"/>
    </row>
    <row r="143">
      <c r="A143" s="621" t="n">
        <v>141</v>
      </c>
      <c r="B143" s="309" t="n">
        <v>292</v>
      </c>
      <c r="C143" s="309" t="n">
        <v>292</v>
      </c>
      <c r="D143" s="309" t="inlineStr"/>
      <c r="E143" s="309" t="inlineStr"/>
      <c r="F143" s="309" t="inlineStr"/>
      <c r="G143" s="309" t="inlineStr"/>
      <c r="H143" s="309" t="inlineStr"/>
    </row>
    <row r="144">
      <c r="A144" s="621" t="n">
        <v>142</v>
      </c>
      <c r="B144" s="309" t="n">
        <v>304</v>
      </c>
      <c r="C144" s="309" t="n">
        <v>304</v>
      </c>
      <c r="D144" s="309" t="inlineStr"/>
      <c r="E144" s="309" t="inlineStr"/>
      <c r="F144" s="309" t="inlineStr"/>
      <c r="G144" s="309" t="inlineStr"/>
      <c r="H144" s="309" t="inlineStr"/>
    </row>
    <row r="145">
      <c r="A145" s="621" t="n">
        <v>143</v>
      </c>
      <c r="B145" s="309" t="n">
        <v>312.6</v>
      </c>
      <c r="C145" s="309" t="n">
        <v>312.6</v>
      </c>
      <c r="D145" s="309" t="inlineStr"/>
      <c r="E145" s="309" t="inlineStr"/>
      <c r="F145" s="309" t="inlineStr"/>
      <c r="G145" s="309" t="inlineStr"/>
      <c r="H145" s="309" t="inlineStr"/>
    </row>
    <row r="146">
      <c r="A146" s="621" t="n">
        <v>144</v>
      </c>
      <c r="B146" s="309" t="n">
        <v>311</v>
      </c>
      <c r="C146" s="309" t="n">
        <v>311</v>
      </c>
      <c r="D146" s="309" t="inlineStr"/>
      <c r="E146" s="309" t="inlineStr"/>
      <c r="F146" s="309" t="inlineStr"/>
      <c r="G146" s="309" t="inlineStr"/>
      <c r="H146" s="309" t="inlineStr"/>
    </row>
    <row r="147">
      <c r="A147" s="621" t="n">
        <v>145</v>
      </c>
      <c r="B147" s="309" t="n">
        <v>319.8</v>
      </c>
      <c r="C147" s="309" t="n">
        <v>319.8</v>
      </c>
      <c r="D147" s="309" t="inlineStr"/>
      <c r="E147" s="309" t="inlineStr"/>
      <c r="F147" s="309" t="inlineStr"/>
      <c r="G147" s="309" t="inlineStr"/>
      <c r="H147" s="309" t="inlineStr"/>
    </row>
    <row r="148">
      <c r="A148" s="621" t="n">
        <v>146</v>
      </c>
      <c r="B148" s="309" t="n">
        <v>324.3</v>
      </c>
      <c r="C148" s="309" t="n">
        <v>324.3</v>
      </c>
      <c r="D148" s="309" t="inlineStr"/>
      <c r="E148" s="309" t="inlineStr"/>
      <c r="F148" s="309" t="inlineStr"/>
      <c r="G148" s="309" t="inlineStr"/>
      <c r="H148" s="309" t="inlineStr"/>
    </row>
    <row r="149">
      <c r="A149" s="621" t="n">
        <v>147</v>
      </c>
      <c r="B149" s="309" t="n">
        <v>305</v>
      </c>
      <c r="C149" s="309" t="n">
        <v>305</v>
      </c>
      <c r="D149" s="309" t="inlineStr"/>
      <c r="E149" s="309" t="inlineStr"/>
      <c r="F149" s="309" t="inlineStr"/>
      <c r="G149" s="309" t="inlineStr"/>
      <c r="H149" s="309" t="inlineStr"/>
    </row>
    <row r="150">
      <c r="A150" s="621" t="n">
        <v>148</v>
      </c>
      <c r="B150" s="309" t="n">
        <v>368</v>
      </c>
      <c r="C150" s="309" t="n">
        <v>368</v>
      </c>
      <c r="D150" s="309" t="inlineStr"/>
      <c r="E150" s="309" t="inlineStr"/>
      <c r="F150" s="309" t="inlineStr"/>
      <c r="G150" s="309" t="inlineStr"/>
      <c r="H150" s="309" t="inlineStr"/>
    </row>
    <row r="151">
      <c r="A151" s="621" t="n">
        <v>149</v>
      </c>
      <c r="B151" s="309" t="n">
        <v>362</v>
      </c>
      <c r="C151" s="309" t="n">
        <v>362</v>
      </c>
      <c r="D151" s="309" t="inlineStr"/>
      <c r="E151" s="309" t="inlineStr"/>
      <c r="F151" s="309" t="inlineStr"/>
      <c r="G151" s="309" t="inlineStr"/>
      <c r="H151" s="309" t="inlineStr"/>
    </row>
    <row r="152">
      <c r="A152" s="621" t="n">
        <v>150</v>
      </c>
      <c r="B152" s="309" t="n">
        <v>369</v>
      </c>
      <c r="C152" s="309" t="n">
        <v>369</v>
      </c>
      <c r="D152" s="309" t="inlineStr"/>
      <c r="E152" s="309" t="inlineStr"/>
      <c r="F152" s="309" t="inlineStr"/>
      <c r="G152" s="309" t="inlineStr"/>
      <c r="H152" s="309" t="inlineStr"/>
    </row>
    <row r="153">
      <c r="A153" s="621" t="n">
        <v>151</v>
      </c>
      <c r="B153" s="309" t="n">
        <v>431</v>
      </c>
      <c r="C153" s="309" t="n">
        <v>431</v>
      </c>
      <c r="D153" s="309" t="inlineStr"/>
      <c r="E153" s="309" t="inlineStr"/>
      <c r="F153" s="309" t="inlineStr"/>
      <c r="G153" s="309" t="inlineStr"/>
      <c r="H153" s="309" t="inlineStr"/>
    </row>
    <row r="154">
      <c r="A154" s="621" t="n">
        <v>152</v>
      </c>
      <c r="B154" s="309" t="n">
        <v>430</v>
      </c>
      <c r="C154" s="309" t="n">
        <v>430</v>
      </c>
      <c r="D154" s="309" t="inlineStr"/>
      <c r="E154" s="309" t="inlineStr"/>
      <c r="F154" s="309" t="inlineStr"/>
      <c r="G154" s="309" t="inlineStr"/>
      <c r="H154" s="309" t="inlineStr"/>
    </row>
    <row r="155">
      <c r="A155" s="621" t="n">
        <v>153</v>
      </c>
      <c r="B155" s="309" t="n">
        <v>424.3</v>
      </c>
      <c r="C155" s="309" t="n">
        <v>424.3</v>
      </c>
      <c r="D155" s="309" t="inlineStr"/>
      <c r="E155" s="309" t="inlineStr"/>
      <c r="F155" s="309" t="inlineStr"/>
      <c r="G155" s="309" t="inlineStr"/>
      <c r="H155" s="309" t="inlineStr"/>
    </row>
    <row r="156">
      <c r="A156" s="621" t="n">
        <v>154</v>
      </c>
      <c r="B156" s="309" t="n">
        <v>417.7</v>
      </c>
      <c r="C156" s="309" t="n">
        <v>417.7</v>
      </c>
      <c r="D156" s="309" t="inlineStr"/>
      <c r="E156" s="309" t="inlineStr"/>
      <c r="F156" s="309" t="inlineStr"/>
      <c r="G156" s="309" t="inlineStr"/>
      <c r="H156" s="309" t="inlineStr"/>
    </row>
    <row r="157">
      <c r="A157" s="621" t="n">
        <v>155</v>
      </c>
      <c r="B157" s="309" t="n">
        <v>418.8</v>
      </c>
      <c r="C157" s="309" t="n">
        <v>418.8</v>
      </c>
      <c r="D157" s="309" t="inlineStr"/>
      <c r="E157" s="309" t="inlineStr"/>
      <c r="F157" s="309" t="inlineStr"/>
      <c r="G157" s="309" t="inlineStr"/>
      <c r="H157" s="309" t="inlineStr"/>
    </row>
    <row r="158">
      <c r="A158" s="621" t="n">
        <v>156</v>
      </c>
      <c r="B158" s="309" t="n">
        <v>425.4</v>
      </c>
      <c r="C158" s="309" t="n">
        <v>425.4</v>
      </c>
      <c r="D158" s="309" t="inlineStr"/>
      <c r="E158" s="309" t="inlineStr"/>
      <c r="F158" s="309" t="inlineStr"/>
      <c r="G158" s="309" t="inlineStr"/>
      <c r="H158" s="309" t="inlineStr"/>
    </row>
    <row r="159">
      <c r="A159" s="621" t="n">
        <v>157</v>
      </c>
      <c r="B159" s="309" t="n">
        <v>332</v>
      </c>
      <c r="C159" s="309" t="n">
        <v>332</v>
      </c>
      <c r="D159" s="309" t="inlineStr"/>
      <c r="E159" s="309" t="inlineStr"/>
      <c r="F159" s="309" t="inlineStr"/>
      <c r="G159" s="309" t="inlineStr"/>
      <c r="H159" s="309" t="inlineStr"/>
    </row>
    <row r="160">
      <c r="A160" s="621" t="n">
        <v>158</v>
      </c>
      <c r="B160" s="309" t="n">
        <v>334.4</v>
      </c>
      <c r="C160" s="309" t="n">
        <v>334.4</v>
      </c>
      <c r="D160" s="309" t="inlineStr"/>
      <c r="E160" s="309" t="inlineStr"/>
      <c r="F160" s="309" t="inlineStr"/>
      <c r="G160" s="309" t="inlineStr"/>
      <c r="H160" s="309" t="inlineStr"/>
    </row>
    <row r="161">
      <c r="A161" s="621" t="n">
        <v>159</v>
      </c>
      <c r="B161" s="309" t="n">
        <v>336.8</v>
      </c>
      <c r="C161" s="309" t="n">
        <v>336.8</v>
      </c>
      <c r="D161" s="309" t="inlineStr"/>
      <c r="E161" s="309" t="inlineStr"/>
      <c r="F161" s="309" t="inlineStr"/>
      <c r="G161" s="309" t="inlineStr"/>
      <c r="H161" s="309" t="inlineStr"/>
    </row>
    <row r="162">
      <c r="A162" s="621" t="n">
        <v>160</v>
      </c>
      <c r="B162" s="309" t="n">
        <v>424.3</v>
      </c>
      <c r="C162" s="309" t="n">
        <v>424.3</v>
      </c>
      <c r="D162" s="309" t="inlineStr"/>
      <c r="E162" s="309" t="inlineStr"/>
      <c r="F162" s="309" t="inlineStr"/>
      <c r="G162" s="309" t="inlineStr"/>
      <c r="H162" s="309" t="inlineStr"/>
    </row>
    <row r="163">
      <c r="A163" s="621" t="n">
        <v>161</v>
      </c>
      <c r="B163" s="309" t="n">
        <v>434</v>
      </c>
      <c r="C163" s="309" t="n">
        <v>434</v>
      </c>
      <c r="D163" s="309" t="inlineStr"/>
      <c r="E163" s="309" t="inlineStr"/>
      <c r="F163" s="309" t="inlineStr"/>
      <c r="G163" s="309" t="inlineStr"/>
      <c r="H163" s="309" t="inlineStr"/>
    </row>
    <row r="164">
      <c r="A164" s="621" t="n">
        <v>162</v>
      </c>
      <c r="B164" s="309" t="n">
        <v>421</v>
      </c>
      <c r="C164" s="309" t="n">
        <v>421</v>
      </c>
      <c r="D164" s="309" t="inlineStr"/>
      <c r="E164" s="309" t="inlineStr"/>
      <c r="F164" s="309" t="inlineStr"/>
      <c r="G164" s="309" t="inlineStr"/>
      <c r="H164" s="309" t="inlineStr"/>
    </row>
    <row r="165">
      <c r="A165" s="621" t="n">
        <v>163</v>
      </c>
      <c r="B165" s="309" t="n">
        <v>332.8</v>
      </c>
      <c r="C165" s="309" t="n">
        <v>332.8</v>
      </c>
      <c r="D165" s="309" t="inlineStr"/>
      <c r="E165" s="309" t="inlineStr"/>
      <c r="F165" s="309" t="inlineStr"/>
      <c r="G165" s="309" t="inlineStr"/>
      <c r="H165" s="309" t="inlineStr"/>
    </row>
    <row r="166">
      <c r="A166" s="621" t="n">
        <v>164</v>
      </c>
      <c r="B166" s="309" t="n">
        <v>337.6</v>
      </c>
      <c r="C166" s="309" t="n">
        <v>337.6</v>
      </c>
      <c r="D166" s="309" t="inlineStr"/>
      <c r="E166" s="309" t="inlineStr"/>
      <c r="F166" s="309" t="inlineStr"/>
      <c r="G166" s="309" t="inlineStr"/>
      <c r="H166" s="309" t="inlineStr"/>
    </row>
    <row r="167">
      <c r="A167" s="621" t="n">
        <v>165</v>
      </c>
      <c r="B167" s="309" t="n">
        <v>336.8</v>
      </c>
      <c r="C167" s="309" t="n">
        <v>336.8</v>
      </c>
      <c r="D167" s="309" t="inlineStr"/>
      <c r="E167" s="309" t="inlineStr"/>
      <c r="F167" s="309" t="inlineStr"/>
      <c r="G167" s="309" t="inlineStr"/>
      <c r="H167" s="309" t="inlineStr"/>
    </row>
    <row r="168">
      <c r="A168" s="621" t="n">
        <v>166</v>
      </c>
      <c r="B168" s="309" t="n">
        <v>418.8</v>
      </c>
      <c r="C168" s="309" t="n">
        <v>418.8</v>
      </c>
      <c r="D168" s="309" t="inlineStr"/>
      <c r="E168" s="309" t="inlineStr"/>
      <c r="F168" s="309" t="inlineStr"/>
      <c r="G168" s="309" t="inlineStr"/>
      <c r="H168" s="309" t="inlineStr"/>
    </row>
    <row r="169">
      <c r="A169" s="621" t="n">
        <v>167</v>
      </c>
      <c r="B169" s="309" t="n">
        <v>411.4</v>
      </c>
      <c r="C169" s="309" t="n">
        <v>411.4</v>
      </c>
      <c r="D169" s="309" t="inlineStr"/>
      <c r="E169" s="309" t="inlineStr"/>
      <c r="F169" s="309" t="inlineStr"/>
      <c r="G169" s="309" t="inlineStr"/>
      <c r="H169" s="309" t="inlineStr"/>
    </row>
    <row r="170">
      <c r="A170" s="621" t="n">
        <v>168</v>
      </c>
      <c r="B170" s="309" t="n">
        <v>413.8</v>
      </c>
      <c r="C170" s="309" t="n">
        <v>413.8</v>
      </c>
      <c r="D170" s="309" t="inlineStr"/>
      <c r="E170" s="309" t="inlineStr"/>
      <c r="F170" s="309" t="inlineStr"/>
      <c r="G170" s="309" t="inlineStr"/>
      <c r="H170" s="309" t="inlineStr"/>
    </row>
    <row r="171">
      <c r="A171" s="621" t="n">
        <v>169</v>
      </c>
      <c r="B171" s="309" t="n">
        <v>322.2</v>
      </c>
      <c r="C171" s="309" t="n">
        <v>322.2</v>
      </c>
      <c r="D171" s="309" t="inlineStr"/>
      <c r="E171" s="309" t="inlineStr"/>
      <c r="F171" s="309" t="inlineStr"/>
      <c r="G171" s="309" t="inlineStr"/>
      <c r="H171" s="309" t="inlineStr"/>
    </row>
    <row r="172">
      <c r="A172" s="621" t="n">
        <v>170</v>
      </c>
      <c r="B172" s="309" t="n">
        <v>321.4</v>
      </c>
      <c r="C172" s="309" t="n">
        <v>321.4</v>
      </c>
      <c r="D172" s="309" t="inlineStr"/>
      <c r="E172" s="309" t="inlineStr"/>
      <c r="F172" s="309" t="inlineStr"/>
      <c r="G172" s="309" t="inlineStr"/>
      <c r="H172" s="309" t="inlineStr"/>
    </row>
    <row r="173">
      <c r="A173" s="621" t="n">
        <v>171</v>
      </c>
      <c r="B173" s="309" t="n">
        <v>310.2</v>
      </c>
      <c r="C173" s="309" t="n">
        <v>310.2</v>
      </c>
      <c r="D173" s="309" t="inlineStr"/>
      <c r="E173" s="309" t="inlineStr"/>
      <c r="F173" s="309" t="inlineStr"/>
      <c r="G173" s="309" t="inlineStr"/>
      <c r="H173" s="309" t="inlineStr"/>
    </row>
    <row r="174">
      <c r="A174" s="621" t="n">
        <v>172</v>
      </c>
      <c r="B174" s="309" t="n">
        <v>380</v>
      </c>
      <c r="C174" s="309" t="n">
        <v>380</v>
      </c>
      <c r="D174" s="309" t="inlineStr"/>
      <c r="E174" s="309" t="inlineStr"/>
      <c r="F174" s="309" t="inlineStr"/>
      <c r="G174" s="309" t="inlineStr"/>
      <c r="H174" s="309" t="inlineStr"/>
    </row>
    <row r="175">
      <c r="A175" s="621" t="n">
        <v>173</v>
      </c>
      <c r="B175" s="309" t="n">
        <v>370</v>
      </c>
      <c r="C175" s="309" t="n">
        <v>370</v>
      </c>
      <c r="D175" s="309" t="inlineStr"/>
      <c r="E175" s="309" t="inlineStr"/>
      <c r="F175" s="309" t="inlineStr"/>
      <c r="G175" s="309" t="inlineStr"/>
      <c r="H175" s="309" t="inlineStr"/>
    </row>
    <row r="176">
      <c r="A176" s="621" t="n">
        <v>174</v>
      </c>
      <c r="B176" s="309" t="n">
        <v>380</v>
      </c>
      <c r="C176" s="309" t="n">
        <v>380</v>
      </c>
      <c r="D176" s="309" t="inlineStr"/>
      <c r="E176" s="309" t="inlineStr"/>
      <c r="F176" s="309" t="inlineStr"/>
      <c r="G176" s="309" t="inlineStr"/>
      <c r="H176" s="309" t="inlineStr"/>
    </row>
    <row r="177">
      <c r="A177" s="621" t="n">
        <v>175</v>
      </c>
      <c r="B177" s="309" t="n">
        <v>380</v>
      </c>
      <c r="C177" s="309" t="n">
        <v>380</v>
      </c>
      <c r="D177" s="309" t="inlineStr"/>
      <c r="E177" s="309" t="inlineStr"/>
      <c r="F177" s="309" t="inlineStr"/>
      <c r="G177" s="309" t="inlineStr"/>
      <c r="H177" s="309" t="inlineStr"/>
    </row>
    <row r="178">
      <c r="A178" s="621" t="n">
        <v>176</v>
      </c>
      <c r="B178" s="309" t="n">
        <v>320</v>
      </c>
      <c r="C178" s="309" t="n">
        <v>320</v>
      </c>
      <c r="D178" s="309" t="inlineStr"/>
      <c r="E178" s="309" t="inlineStr"/>
      <c r="F178" s="309" t="inlineStr"/>
      <c r="G178" s="309" t="inlineStr"/>
      <c r="H178" s="309" t="inlineStr"/>
    </row>
    <row r="179">
      <c r="A179" s="621" t="n">
        <v>177</v>
      </c>
      <c r="B179" s="309" t="n">
        <v>304</v>
      </c>
      <c r="C179" s="309" t="n">
        <v>304</v>
      </c>
      <c r="D179" s="309" t="inlineStr"/>
      <c r="E179" s="309" t="inlineStr"/>
      <c r="F179" s="309" t="inlineStr"/>
      <c r="G179" s="309" t="inlineStr"/>
      <c r="H179" s="309" t="inlineStr"/>
    </row>
    <row r="180">
      <c r="A180" s="621" t="n">
        <v>178</v>
      </c>
      <c r="B180" s="309" t="n">
        <v>310</v>
      </c>
      <c r="C180" s="309" t="n">
        <v>310</v>
      </c>
      <c r="D180" s="309" t="inlineStr"/>
      <c r="E180" s="309" t="inlineStr"/>
      <c r="F180" s="309" t="inlineStr"/>
      <c r="G180" s="309" t="inlineStr"/>
      <c r="H180" s="309" t="inlineStr"/>
    </row>
    <row r="181">
      <c r="A181" s="621" t="n">
        <v>179</v>
      </c>
      <c r="B181" s="309" t="n">
        <v>310</v>
      </c>
      <c r="C181" s="309" t="n">
        <v>310</v>
      </c>
      <c r="D181" s="309" t="inlineStr"/>
      <c r="E181" s="309" t="inlineStr"/>
      <c r="F181" s="309" t="inlineStr"/>
      <c r="G181" s="309" t="inlineStr"/>
      <c r="H181" s="309" t="inlineStr"/>
    </row>
    <row r="182">
      <c r="A182" s="621" t="n">
        <v>180</v>
      </c>
      <c r="B182" s="309" t="n">
        <v>403.6</v>
      </c>
      <c r="C182" s="309" t="n">
        <v>403.6</v>
      </c>
      <c r="D182" s="309" t="inlineStr"/>
      <c r="E182" s="309" t="inlineStr"/>
      <c r="F182" s="309" t="inlineStr"/>
      <c r="G182" s="309" t="inlineStr"/>
      <c r="H182" s="309" t="inlineStr"/>
    </row>
    <row r="183">
      <c r="A183" s="621" t="n">
        <v>181</v>
      </c>
      <c r="B183" s="309" t="n">
        <v>364.7</v>
      </c>
      <c r="C183" s="309" t="n">
        <v>364.7</v>
      </c>
      <c r="D183" s="309" t="inlineStr"/>
      <c r="E183" s="309" t="inlineStr"/>
      <c r="F183" s="309" t="inlineStr"/>
      <c r="G183" s="309" t="inlineStr"/>
      <c r="H183" s="309" t="inlineStr"/>
    </row>
    <row r="184">
      <c r="A184" s="621" t="n">
        <v>182</v>
      </c>
      <c r="B184" s="309" t="n">
        <v>340.4</v>
      </c>
      <c r="C184" s="309" t="n">
        <v>340.4</v>
      </c>
      <c r="D184" s="309" t="inlineStr"/>
      <c r="E184" s="309" t="inlineStr"/>
      <c r="F184" s="309" t="inlineStr"/>
      <c r="G184" s="309" t="inlineStr"/>
      <c r="H184" s="309" t="inlineStr"/>
    </row>
    <row r="185">
      <c r="A185" s="621" t="n">
        <v>183</v>
      </c>
      <c r="B185" s="309" t="n">
        <v>308.6</v>
      </c>
      <c r="C185" s="309" t="n">
        <v>308.6</v>
      </c>
      <c r="D185" s="309" t="inlineStr"/>
      <c r="E185" s="309" t="inlineStr"/>
      <c r="F185" s="309" t="inlineStr"/>
      <c r="G185" s="309" t="inlineStr"/>
      <c r="H185" s="309" t="inlineStr"/>
    </row>
    <row r="186">
      <c r="A186" s="621" t="n">
        <v>184</v>
      </c>
      <c r="B186" s="309" t="n">
        <v>252.5</v>
      </c>
      <c r="C186" s="309" t="n">
        <v>252.5</v>
      </c>
      <c r="D186" s="309" t="inlineStr"/>
      <c r="E186" s="309" t="inlineStr"/>
      <c r="F186" s="309" t="inlineStr"/>
      <c r="G186" s="309" t="inlineStr"/>
      <c r="H186" s="309" t="inlineStr"/>
    </row>
    <row r="187">
      <c r="A187" s="621" t="n">
        <v>185</v>
      </c>
      <c r="B187" s="309" t="n">
        <v>231</v>
      </c>
      <c r="C187" s="309" t="n">
        <v>231</v>
      </c>
      <c r="D187" s="309" t="inlineStr"/>
      <c r="E187" s="309" t="inlineStr"/>
      <c r="F187" s="309" t="inlineStr"/>
      <c r="G187" s="309" t="inlineStr"/>
      <c r="H187" s="309" t="inlineStr"/>
    </row>
    <row r="188">
      <c r="A188" s="621" t="n">
        <v>186</v>
      </c>
      <c r="B188" s="309" t="n">
        <v>433.538461538462</v>
      </c>
      <c r="C188" s="309" t="n">
        <v>433.538461538462</v>
      </c>
      <c r="D188" s="309" t="inlineStr"/>
      <c r="E188" s="309" t="inlineStr"/>
      <c r="F188" s="309" t="inlineStr"/>
      <c r="G188" s="309" t="inlineStr"/>
      <c r="H188" s="309" t="inlineStr"/>
    </row>
    <row r="189">
      <c r="A189" s="621" t="n">
        <v>187</v>
      </c>
      <c r="B189" s="309" t="n">
        <v>280.75</v>
      </c>
      <c r="C189" s="309" t="n">
        <v>280.75</v>
      </c>
      <c r="D189" s="309" t="inlineStr"/>
      <c r="E189" s="309" t="inlineStr"/>
      <c r="F189" s="309" t="inlineStr"/>
      <c r="G189" s="309" t="inlineStr"/>
      <c r="H189" s="309" t="inlineStr"/>
    </row>
    <row r="190">
      <c r="A190" s="621" t="n">
        <v>188</v>
      </c>
      <c r="B190" s="309" t="n">
        <v>437.5</v>
      </c>
      <c r="C190" s="309" t="n">
        <v>437.5</v>
      </c>
      <c r="D190" s="309" t="inlineStr"/>
      <c r="E190" s="309" t="inlineStr"/>
      <c r="F190" s="309" t="inlineStr"/>
      <c r="G190" s="309" t="inlineStr"/>
      <c r="H190" s="309" t="inlineStr"/>
    </row>
    <row r="191">
      <c r="A191" s="621" t="n">
        <v>189</v>
      </c>
      <c r="B191" s="309" t="n">
        <v>448.4</v>
      </c>
      <c r="C191" s="309" t="n">
        <v>448.4</v>
      </c>
      <c r="D191" s="309" t="inlineStr"/>
      <c r="E191" s="309" t="inlineStr"/>
      <c r="F191" s="309" t="inlineStr"/>
      <c r="G191" s="309" t="inlineStr"/>
      <c r="H191" s="309" t="inlineStr"/>
    </row>
    <row r="192">
      <c r="A192" s="621" t="n">
        <v>190</v>
      </c>
      <c r="B192" s="309" t="n">
        <v>453.6</v>
      </c>
      <c r="C192" s="309" t="n">
        <v>453.6</v>
      </c>
      <c r="D192" s="309" t="inlineStr"/>
      <c r="E192" s="309" t="inlineStr"/>
      <c r="F192" s="309" t="inlineStr"/>
      <c r="G192" s="309" t="inlineStr"/>
      <c r="H192" s="309" t="inlineStr"/>
    </row>
    <row r="193">
      <c r="A193" s="621" t="n">
        <v>191</v>
      </c>
      <c r="B193" s="309" t="n">
        <v>451</v>
      </c>
      <c r="C193" s="309" t="n">
        <v>451</v>
      </c>
      <c r="D193" s="309" t="inlineStr"/>
      <c r="E193" s="309" t="inlineStr"/>
      <c r="F193" s="309" t="inlineStr"/>
      <c r="G193" s="309" t="inlineStr"/>
      <c r="H193" s="309" t="inlineStr"/>
    </row>
    <row r="194">
      <c r="A194" s="621" t="n">
        <v>192</v>
      </c>
      <c r="B194" s="309" t="n">
        <v>462.9</v>
      </c>
      <c r="C194" s="309" t="n">
        <v>462.9</v>
      </c>
      <c r="D194" s="309" t="inlineStr"/>
      <c r="E194" s="309" t="inlineStr"/>
      <c r="F194" s="309" t="inlineStr"/>
      <c r="G194" s="309" t="inlineStr"/>
      <c r="H194" s="309" t="inlineStr"/>
    </row>
    <row r="195">
      <c r="A195" s="621" t="n">
        <v>193</v>
      </c>
      <c r="B195" s="309" t="n">
        <v>296</v>
      </c>
      <c r="C195" s="309" t="n">
        <v>296</v>
      </c>
      <c r="D195" s="309" t="inlineStr"/>
      <c r="E195" s="309" t="inlineStr"/>
      <c r="F195" s="309" t="inlineStr"/>
      <c r="G195" s="309" t="inlineStr"/>
      <c r="H195" s="309" t="inlineStr"/>
    </row>
    <row r="196">
      <c r="A196" s="621" t="n">
        <v>194</v>
      </c>
      <c r="B196" s="309" t="n">
        <v>288.4</v>
      </c>
      <c r="C196" s="309" t="n">
        <v>288.4</v>
      </c>
      <c r="D196" s="309" t="inlineStr"/>
      <c r="E196" s="309" t="inlineStr"/>
      <c r="F196" s="309" t="inlineStr"/>
      <c r="G196" s="309" t="inlineStr"/>
      <c r="H196" s="309" t="inlineStr"/>
    </row>
    <row r="197">
      <c r="A197" s="621" t="n">
        <v>195</v>
      </c>
      <c r="B197" s="309" t="n">
        <v>311.8</v>
      </c>
      <c r="C197" s="309" t="n">
        <v>311.8</v>
      </c>
      <c r="D197" s="309" t="inlineStr"/>
      <c r="E197" s="309" t="inlineStr"/>
      <c r="F197" s="309" t="inlineStr"/>
      <c r="G197" s="309" t="inlineStr"/>
      <c r="H197" s="309" t="inlineStr"/>
    </row>
    <row r="198">
      <c r="A198" s="621" t="n">
        <v>196</v>
      </c>
      <c r="B198" s="309" t="n">
        <v>283.6</v>
      </c>
      <c r="C198" s="309" t="n">
        <v>283.6</v>
      </c>
      <c r="D198" s="309" t="inlineStr"/>
      <c r="E198" s="309" t="inlineStr"/>
      <c r="F198" s="309" t="inlineStr"/>
      <c r="G198" s="309" t="inlineStr"/>
      <c r="H198" s="309" t="inlineStr"/>
    </row>
    <row r="199">
      <c r="A199" s="621" t="n">
        <v>197</v>
      </c>
      <c r="B199" s="309" t="n">
        <v>451</v>
      </c>
      <c r="C199" s="309" t="n">
        <v>451</v>
      </c>
      <c r="D199" s="309" t="inlineStr"/>
      <c r="E199" s="309" t="inlineStr"/>
      <c r="F199" s="309" t="inlineStr"/>
      <c r="G199" s="309" t="inlineStr"/>
      <c r="H199" s="309" t="inlineStr"/>
    </row>
    <row r="200">
      <c r="A200" s="621" t="n">
        <v>198</v>
      </c>
      <c r="B200" s="309" t="n">
        <v>353</v>
      </c>
      <c r="C200" s="309" t="n">
        <v>353</v>
      </c>
      <c r="D200" s="309" t="inlineStr"/>
      <c r="E200" s="309" t="inlineStr"/>
      <c r="F200" s="309" t="inlineStr"/>
      <c r="G200" s="309" t="inlineStr"/>
      <c r="H200" s="309" t="inlineStr"/>
    </row>
    <row r="201">
      <c r="A201" s="621" t="n">
        <v>199</v>
      </c>
      <c r="B201" s="309" t="n">
        <v>311</v>
      </c>
      <c r="C201" s="309" t="n">
        <v>311</v>
      </c>
      <c r="D201" s="309" t="inlineStr"/>
      <c r="E201" s="309" t="inlineStr"/>
      <c r="F201" s="309" t="inlineStr"/>
      <c r="G201" s="309" t="inlineStr"/>
      <c r="H201" s="309" t="inlineStr"/>
    </row>
    <row r="202">
      <c r="A202" s="621" t="n">
        <v>200</v>
      </c>
      <c r="B202" s="309" t="n">
        <v>301</v>
      </c>
      <c r="C202" s="309" t="n">
        <v>301</v>
      </c>
      <c r="D202" s="309" t="inlineStr"/>
      <c r="E202" s="309" t="inlineStr"/>
      <c r="F202" s="309" t="inlineStr"/>
      <c r="G202" s="309" t="inlineStr"/>
      <c r="H202" s="309" t="inlineStr"/>
    </row>
    <row r="203">
      <c r="A203" s="621" t="n">
        <v>201</v>
      </c>
      <c r="B203" s="309" t="n">
        <v>279</v>
      </c>
      <c r="C203" s="309" t="n">
        <v>279</v>
      </c>
      <c r="D203" s="309" t="inlineStr"/>
      <c r="E203" s="309" t="inlineStr"/>
      <c r="F203" s="309" t="inlineStr"/>
      <c r="G203" s="309" t="inlineStr"/>
      <c r="H203" s="309" t="inlineStr"/>
    </row>
    <row r="204">
      <c r="A204" s="621" t="n">
        <v>202</v>
      </c>
      <c r="B204" s="309" t="n">
        <v>420.083333333333</v>
      </c>
      <c r="C204" s="309" t="n">
        <v>420.083333333333</v>
      </c>
      <c r="D204" s="309" t="inlineStr"/>
      <c r="E204" s="309" t="inlineStr"/>
      <c r="F204" s="309" t="inlineStr"/>
      <c r="G204" s="309" t="inlineStr"/>
      <c r="H204" s="309" t="inlineStr"/>
    </row>
    <row r="205">
      <c r="A205" s="621" t="n">
        <v>203</v>
      </c>
      <c r="B205" s="309" t="n">
        <v>336</v>
      </c>
      <c r="C205" s="309" t="n">
        <v>336</v>
      </c>
      <c r="D205" s="309" t="inlineStr"/>
      <c r="E205" s="309" t="inlineStr"/>
      <c r="F205" s="309" t="inlineStr"/>
      <c r="G205" s="309" t="inlineStr"/>
      <c r="H205" s="309" t="inlineStr"/>
    </row>
    <row r="206">
      <c r="A206" s="621" t="n">
        <v>204</v>
      </c>
      <c r="B206" s="309" t="n">
        <v>311</v>
      </c>
      <c r="C206" s="309" t="n">
        <v>311</v>
      </c>
      <c r="D206" s="309" t="inlineStr"/>
      <c r="E206" s="309" t="inlineStr"/>
      <c r="F206" s="309" t="inlineStr"/>
      <c r="G206" s="309" t="inlineStr"/>
      <c r="H206" s="309" t="inlineStr"/>
    </row>
    <row r="207">
      <c r="A207" s="621" t="n">
        <v>205</v>
      </c>
      <c r="B207" s="309" t="n">
        <v>421</v>
      </c>
      <c r="C207" s="309" t="n">
        <v>421</v>
      </c>
      <c r="D207" s="309" t="inlineStr"/>
      <c r="E207" s="309" t="inlineStr"/>
      <c r="F207" s="309" t="inlineStr"/>
      <c r="G207" s="309" t="inlineStr"/>
      <c r="H207" s="309" t="inlineStr"/>
    </row>
    <row r="208">
      <c r="A208" s="621" t="n">
        <v>206</v>
      </c>
      <c r="B208" s="309" t="n">
        <v>371</v>
      </c>
      <c r="C208" s="309" t="n">
        <v>371</v>
      </c>
      <c r="D208" s="309" t="inlineStr"/>
      <c r="E208" s="309" t="inlineStr"/>
      <c r="F208" s="309" t="inlineStr"/>
      <c r="G208" s="309" t="inlineStr"/>
      <c r="H208" s="309" t="inlineStr"/>
    </row>
    <row r="209">
      <c r="A209" s="621" t="n">
        <v>207</v>
      </c>
      <c r="B209" s="309" t="n">
        <v>327</v>
      </c>
      <c r="C209" s="309" t="n">
        <v>327</v>
      </c>
      <c r="D209" s="309" t="inlineStr"/>
      <c r="E209" s="309" t="inlineStr"/>
      <c r="F209" s="309" t="inlineStr"/>
      <c r="G209" s="309" t="inlineStr"/>
      <c r="H209" s="309" t="inlineStr"/>
    </row>
    <row r="210">
      <c r="A210" s="621" t="n">
        <v>208</v>
      </c>
      <c r="B210" s="309" t="n">
        <v>286</v>
      </c>
      <c r="C210" s="309" t="n">
        <v>286</v>
      </c>
      <c r="D210" s="309" t="inlineStr"/>
      <c r="E210" s="309" t="inlineStr"/>
      <c r="F210" s="309" t="inlineStr"/>
      <c r="G210" s="309" t="inlineStr"/>
      <c r="H210" s="309" t="inlineStr"/>
    </row>
    <row r="211">
      <c r="A211" s="621" t="n">
        <v>209</v>
      </c>
      <c r="B211" s="309" t="n">
        <v>451</v>
      </c>
      <c r="C211" s="309" t="n">
        <v>451</v>
      </c>
      <c r="D211" s="309" t="inlineStr"/>
      <c r="E211" s="309" t="inlineStr"/>
      <c r="F211" s="309" t="inlineStr"/>
      <c r="G211" s="309" t="inlineStr"/>
      <c r="H211" s="309" t="inlineStr"/>
    </row>
    <row r="212">
      <c r="A212" s="621" t="n">
        <v>210</v>
      </c>
      <c r="B212" s="309" t="n">
        <v>421</v>
      </c>
      <c r="C212" s="309" t="n">
        <v>421</v>
      </c>
      <c r="D212" s="309" t="inlineStr"/>
      <c r="E212" s="309" t="inlineStr"/>
      <c r="F212" s="309" t="inlineStr"/>
      <c r="G212" s="309" t="inlineStr"/>
      <c r="H212" s="309" t="inlineStr"/>
    </row>
    <row r="213">
      <c r="A213" s="621" t="n">
        <v>211</v>
      </c>
      <c r="B213" s="309" t="n">
        <v>327</v>
      </c>
      <c r="C213" s="309" t="n">
        <v>327</v>
      </c>
      <c r="D213" s="309" t="inlineStr"/>
      <c r="E213" s="309" t="inlineStr"/>
      <c r="F213" s="309" t="inlineStr"/>
      <c r="G213" s="309" t="inlineStr"/>
      <c r="H213" s="309" t="inlineStr"/>
    </row>
    <row r="214">
      <c r="A214" s="621" t="n">
        <v>212</v>
      </c>
      <c r="B214" s="309" t="n">
        <v>301</v>
      </c>
      <c r="C214" s="309" t="n">
        <v>301</v>
      </c>
      <c r="D214" s="309" t="inlineStr"/>
      <c r="E214" s="309" t="inlineStr"/>
      <c r="F214" s="309" t="inlineStr"/>
      <c r="G214" s="309" t="inlineStr"/>
      <c r="H214" s="309" t="inlineStr"/>
    </row>
    <row r="215">
      <c r="A215" s="621" t="n">
        <v>213</v>
      </c>
      <c r="B215" s="309" t="n">
        <v>327</v>
      </c>
      <c r="C215" s="309" t="n">
        <v>327</v>
      </c>
      <c r="D215" s="309" t="inlineStr"/>
      <c r="E215" s="309" t="inlineStr"/>
      <c r="F215" s="309" t="inlineStr"/>
      <c r="G215" s="309" t="inlineStr"/>
      <c r="H215" s="309" t="inlineStr"/>
    </row>
    <row r="216">
      <c r="A216" s="621" t="n">
        <v>214</v>
      </c>
      <c r="B216" s="309" t="n">
        <v>308.333333333333</v>
      </c>
      <c r="C216" s="309" t="n">
        <v>308.333333333333</v>
      </c>
      <c r="D216" s="309" t="inlineStr"/>
      <c r="E216" s="309" t="inlineStr"/>
      <c r="F216" s="309" t="inlineStr"/>
      <c r="G216" s="309" t="inlineStr"/>
      <c r="H216" s="309" t="inlineStr"/>
    </row>
    <row r="217">
      <c r="A217" s="621" t="n">
        <v>215</v>
      </c>
      <c r="B217" s="309" t="n">
        <v>286</v>
      </c>
      <c r="C217" s="309" t="n">
        <v>286</v>
      </c>
      <c r="D217" s="309" t="inlineStr"/>
      <c r="E217" s="309" t="inlineStr"/>
      <c r="F217" s="309" t="inlineStr"/>
      <c r="G217" s="309" t="inlineStr"/>
      <c r="H217" s="309" t="inlineStr"/>
    </row>
    <row r="218">
      <c r="A218" s="621" t="n">
        <v>216</v>
      </c>
      <c r="B218" s="309" t="n">
        <v>297.666666666667</v>
      </c>
      <c r="C218" s="309" t="n">
        <v>297.666666666667</v>
      </c>
      <c r="D218" s="309" t="inlineStr"/>
      <c r="E218" s="309" t="inlineStr"/>
      <c r="F218" s="309" t="inlineStr"/>
      <c r="G218" s="309" t="inlineStr"/>
      <c r="H218" s="309" t="inlineStr"/>
    </row>
    <row r="219">
      <c r="A219" s="621" t="n">
        <v>217</v>
      </c>
      <c r="B219" s="309" t="n">
        <v>289</v>
      </c>
      <c r="C219" s="309" t="n">
        <v>289</v>
      </c>
      <c r="D219" s="309" t="inlineStr"/>
      <c r="E219" s="309" t="inlineStr"/>
      <c r="F219" s="309" t="inlineStr"/>
      <c r="G219" s="309" t="inlineStr"/>
      <c r="H219" s="309" t="inlineStr"/>
    </row>
    <row r="220">
      <c r="A220" s="621" t="n">
        <v>218</v>
      </c>
      <c r="B220" s="309" t="n">
        <v>266</v>
      </c>
      <c r="C220" s="309" t="n">
        <v>266</v>
      </c>
      <c r="D220" s="309" t="inlineStr"/>
      <c r="E220" s="309" t="inlineStr"/>
      <c r="F220" s="309" t="inlineStr"/>
      <c r="G220" s="309" t="inlineStr"/>
      <c r="H220" s="309" t="inlineStr"/>
    </row>
    <row r="221">
      <c r="A221" s="621" t="n">
        <v>219</v>
      </c>
      <c r="B221" s="309" t="n">
        <v>286</v>
      </c>
      <c r="C221" s="309" t="n">
        <v>286</v>
      </c>
      <c r="D221" s="309" t="inlineStr"/>
      <c r="E221" s="309" t="inlineStr"/>
      <c r="F221" s="309" t="inlineStr"/>
      <c r="G221" s="309" t="inlineStr"/>
      <c r="H221" s="309" t="inlineStr"/>
    </row>
    <row r="222">
      <c r="A222" s="621" t="n">
        <v>220</v>
      </c>
      <c r="B222" s="309" t="n">
        <v>292.25</v>
      </c>
      <c r="C222" s="309" t="n">
        <v>292.25</v>
      </c>
      <c r="D222" s="309" t="inlineStr"/>
      <c r="E222" s="309" t="inlineStr"/>
      <c r="F222" s="309" t="inlineStr"/>
      <c r="G222" s="309" t="inlineStr"/>
      <c r="H222" s="309" t="inlineStr"/>
    </row>
    <row r="223">
      <c r="A223" s="621" t="n">
        <v>221</v>
      </c>
      <c r="B223" s="309" t="n">
        <v>409.8671118049947</v>
      </c>
      <c r="C223" s="309" t="n">
        <v>409.8671118049947</v>
      </c>
      <c r="D223" s="309" t="inlineStr"/>
      <c r="E223" s="309" t="inlineStr"/>
      <c r="F223" s="309" t="inlineStr"/>
      <c r="G223" s="309" t="inlineStr"/>
      <c r="H223" s="309" t="inlineStr"/>
    </row>
    <row r="224">
      <c r="A224" s="621" t="n">
        <v>222</v>
      </c>
      <c r="B224" s="309" t="n">
        <v>332.6576862818463</v>
      </c>
      <c r="C224" s="309" t="n">
        <v>332.6576862818463</v>
      </c>
      <c r="D224" s="309" t="inlineStr"/>
      <c r="E224" s="309" t="inlineStr"/>
      <c r="F224" s="309" t="inlineStr"/>
      <c r="G224" s="309" t="inlineStr"/>
      <c r="H224" s="309" t="inlineStr"/>
    </row>
    <row r="225">
      <c r="A225" s="621" t="n">
        <v>223</v>
      </c>
      <c r="B225" s="309" t="n">
        <v>304.8982540485007</v>
      </c>
      <c r="C225" s="309" t="n">
        <v>304.8982540485007</v>
      </c>
      <c r="D225" s="309" t="inlineStr"/>
      <c r="E225" s="309" t="inlineStr"/>
      <c r="F225" s="309" t="inlineStr"/>
      <c r="G225" s="309" t="inlineStr"/>
      <c r="H225" s="309" t="inlineStr"/>
    </row>
    <row r="226">
      <c r="A226" s="621" t="n">
        <v>224</v>
      </c>
      <c r="B226" s="309" t="n">
        <v>557.0134562583862</v>
      </c>
      <c r="C226" s="309" t="n">
        <v>557.0134562583862</v>
      </c>
      <c r="D226" s="309" t="inlineStr"/>
      <c r="E226" s="309" t="inlineStr"/>
      <c r="F226" s="309" t="inlineStr"/>
      <c r="G226" s="309" t="inlineStr"/>
      <c r="H226" s="309" t="inlineStr"/>
    </row>
    <row r="227">
      <c r="A227" s="621" t="n">
        <v>225</v>
      </c>
      <c r="B227" s="309" t="n">
        <v>467.9346633223685</v>
      </c>
      <c r="C227" s="309" t="n">
        <v>467.9346633223685</v>
      </c>
      <c r="D227" s="309" t="inlineStr"/>
      <c r="E227" s="309" t="inlineStr"/>
      <c r="F227" s="309" t="inlineStr"/>
      <c r="G227" s="309" t="inlineStr"/>
      <c r="H227" s="309" t="inlineStr"/>
    </row>
    <row r="228">
      <c r="A228" s="621" t="n">
        <v>226</v>
      </c>
      <c r="B228" s="309" t="n">
        <v>244.1010775116895</v>
      </c>
      <c r="C228" s="309" t="n">
        <v>244.1010775116895</v>
      </c>
      <c r="D228" s="309" t="inlineStr"/>
      <c r="E228" s="309" t="inlineStr"/>
      <c r="F228" s="309" t="inlineStr"/>
      <c r="G228" s="309" t="inlineStr"/>
      <c r="H228" s="309" t="inlineStr"/>
    </row>
    <row r="229">
      <c r="A229" s="621" t="n">
        <v>227</v>
      </c>
      <c r="B229" s="309" t="n">
        <v>416.2069705832554</v>
      </c>
      <c r="C229" s="309" t="n">
        <v>416.2069705832554</v>
      </c>
      <c r="D229" s="309" t="inlineStr"/>
      <c r="E229" s="309" t="inlineStr"/>
      <c r="F229" s="309" t="inlineStr"/>
      <c r="G229" s="309" t="inlineStr"/>
      <c r="H229" s="309" t="inlineStr"/>
    </row>
    <row r="230">
      <c r="A230" s="621" t="n">
        <v>228</v>
      </c>
      <c r="B230" s="309" t="n">
        <v>317.7419144234246</v>
      </c>
      <c r="C230" s="309" t="n">
        <v>317.7419144234246</v>
      </c>
      <c r="D230" s="309" t="inlineStr"/>
      <c r="E230" s="309" t="inlineStr"/>
      <c r="F230" s="309" t="inlineStr"/>
      <c r="G230" s="309" t="inlineStr"/>
      <c r="H230" s="309" t="inlineStr"/>
    </row>
    <row r="231">
      <c r="A231" s="621" t="n">
        <v>229</v>
      </c>
      <c r="B231" s="309" t="n">
        <v>233.7665221629799</v>
      </c>
      <c r="C231" s="309" t="n">
        <v>233.7665221629799</v>
      </c>
      <c r="D231" s="309" t="inlineStr"/>
      <c r="E231" s="309" t="inlineStr"/>
      <c r="F231" s="309" t="inlineStr"/>
      <c r="G231" s="309" t="inlineStr"/>
      <c r="H231" s="309" t="inlineStr"/>
    </row>
    <row r="232">
      <c r="A232" s="621" t="n">
        <v>230</v>
      </c>
      <c r="B232" s="309" t="n">
        <v>247</v>
      </c>
      <c r="C232" s="309" t="n">
        <v>247</v>
      </c>
      <c r="D232" s="309" t="inlineStr"/>
      <c r="E232" s="309" t="inlineStr"/>
      <c r="F232" s="309" t="inlineStr"/>
      <c r="G232" s="309" t="inlineStr"/>
      <c r="H232" s="309" t="inlineStr"/>
    </row>
    <row r="233">
      <c r="A233" s="621" t="n">
        <v>231</v>
      </c>
      <c r="B233" s="309" t="n">
        <v>237.666666666667</v>
      </c>
      <c r="C233" s="309" t="n">
        <v>237.666666666667</v>
      </c>
      <c r="D233" s="309" t="inlineStr"/>
      <c r="E233" s="309" t="inlineStr"/>
      <c r="F233" s="309" t="inlineStr"/>
      <c r="G233" s="309" t="inlineStr"/>
      <c r="H233" s="309" t="inlineStr"/>
    </row>
    <row r="234">
      <c r="A234" s="621" t="n">
        <v>232</v>
      </c>
      <c r="B234" s="309" t="n">
        <v>250.5</v>
      </c>
      <c r="C234" s="309" t="n">
        <v>250.5</v>
      </c>
      <c r="D234" s="309" t="inlineStr"/>
      <c r="E234" s="309" t="inlineStr"/>
      <c r="F234" s="309" t="inlineStr"/>
      <c r="G234" s="309" t="inlineStr"/>
      <c r="H234" s="309" t="inlineStr"/>
    </row>
    <row r="235">
      <c r="A235" s="621" t="n">
        <v>233</v>
      </c>
      <c r="B235" s="309" t="n">
        <v>234</v>
      </c>
      <c r="C235" s="309" t="n">
        <v>234</v>
      </c>
      <c r="D235" s="309" t="inlineStr"/>
      <c r="E235" s="309" t="inlineStr"/>
      <c r="F235" s="309" t="inlineStr"/>
      <c r="G235" s="309" t="inlineStr"/>
      <c r="H235" s="309" t="inlineStr"/>
    </row>
    <row r="236">
      <c r="A236" s="621" t="n">
        <v>234</v>
      </c>
      <c r="B236" s="309" t="n">
        <v>303.222222222222</v>
      </c>
      <c r="C236" s="309" t="n">
        <v>303.222222222222</v>
      </c>
      <c r="D236" s="309" t="inlineStr"/>
      <c r="E236" s="309" t="inlineStr"/>
      <c r="F236" s="309" t="inlineStr"/>
      <c r="G236" s="309" t="inlineStr"/>
      <c r="H236" s="309" t="inlineStr"/>
    </row>
    <row r="237">
      <c r="A237" s="621" t="n">
        <v>235</v>
      </c>
      <c r="B237" s="309" t="n">
        <v>307.444444444444</v>
      </c>
      <c r="C237" s="309" t="n">
        <v>307.444444444444</v>
      </c>
      <c r="D237" s="309" t="inlineStr"/>
      <c r="E237" s="309" t="inlineStr"/>
      <c r="F237" s="309" t="inlineStr"/>
      <c r="G237" s="309" t="inlineStr"/>
      <c r="H237" s="309" t="inlineStr"/>
    </row>
    <row r="238">
      <c r="A238" s="621" t="n">
        <v>236</v>
      </c>
      <c r="B238" s="309" t="n">
        <v>293.125</v>
      </c>
      <c r="C238" s="309" t="n">
        <v>293.125</v>
      </c>
      <c r="D238" s="309" t="inlineStr"/>
      <c r="E238" s="309" t="inlineStr"/>
      <c r="F238" s="309" t="inlineStr"/>
      <c r="G238" s="309" t="inlineStr"/>
      <c r="H238" s="309" t="inlineStr"/>
    </row>
    <row r="239">
      <c r="A239" s="621" t="n">
        <v>237</v>
      </c>
      <c r="B239" s="309" t="n">
        <v>236.5</v>
      </c>
      <c r="C239" s="309" t="n">
        <v>236.5</v>
      </c>
      <c r="D239" s="309" t="inlineStr"/>
      <c r="E239" s="309" t="inlineStr"/>
      <c r="F239" s="309" t="inlineStr"/>
      <c r="G239" s="309" t="inlineStr"/>
      <c r="H239" s="309" t="inlineStr"/>
    </row>
    <row r="240">
      <c r="A240" s="621" t="n">
        <v>238</v>
      </c>
      <c r="B240" s="309" t="n">
        <v>303.222222222222</v>
      </c>
      <c r="C240" s="309" t="n">
        <v>303.222222222222</v>
      </c>
      <c r="D240" s="309" t="inlineStr"/>
      <c r="E240" s="309" t="inlineStr"/>
      <c r="F240" s="309" t="inlineStr"/>
      <c r="G240" s="309" t="inlineStr"/>
      <c r="H240" s="309" t="inlineStr"/>
    </row>
    <row r="241">
      <c r="A241" s="621" t="n">
        <v>239</v>
      </c>
      <c r="B241" s="309" t="n">
        <v>307.444444444444</v>
      </c>
      <c r="C241" s="309" t="n">
        <v>307.444444444444</v>
      </c>
      <c r="D241" s="309" t="inlineStr"/>
      <c r="E241" s="309" t="inlineStr"/>
      <c r="F241" s="309" t="inlineStr"/>
      <c r="G241" s="309" t="inlineStr"/>
      <c r="H241" s="309" t="inlineStr"/>
    </row>
    <row r="242">
      <c r="A242" s="621" t="n">
        <v>240</v>
      </c>
      <c r="B242" s="309" t="n">
        <v>293.125</v>
      </c>
      <c r="C242" s="309" t="n">
        <v>293.125</v>
      </c>
      <c r="D242" s="309" t="inlineStr"/>
      <c r="E242" s="309" t="inlineStr"/>
      <c r="F242" s="309" t="inlineStr"/>
      <c r="G242" s="309" t="inlineStr"/>
      <c r="H242" s="309" t="inlineStr"/>
    </row>
    <row r="243">
      <c r="A243" s="621" t="n">
        <v>241</v>
      </c>
      <c r="B243" s="309" t="n">
        <v>362.9</v>
      </c>
      <c r="C243" s="309" t="n">
        <v>362.9</v>
      </c>
      <c r="D243" s="309" t="inlineStr"/>
      <c r="E243" s="309" t="inlineStr"/>
      <c r="F243" s="309" t="inlineStr"/>
      <c r="G243" s="309" t="inlineStr"/>
      <c r="H243" s="309" t="inlineStr"/>
    </row>
    <row r="244">
      <c r="A244" s="621" t="n">
        <v>242</v>
      </c>
      <c r="B244" s="309" t="n">
        <v>344</v>
      </c>
      <c r="C244" s="309" t="n">
        <v>344</v>
      </c>
      <c r="D244" s="309" t="inlineStr"/>
      <c r="E244" s="309" t="inlineStr"/>
      <c r="F244" s="309" t="inlineStr"/>
      <c r="G244" s="309" t="inlineStr"/>
      <c r="H244" s="309" t="inlineStr"/>
    </row>
    <row r="245">
      <c r="A245" s="621" t="n">
        <v>243</v>
      </c>
      <c r="B245" s="309" t="n">
        <v>317.222222222222</v>
      </c>
      <c r="C245" s="309" t="n">
        <v>317.222222222222</v>
      </c>
      <c r="D245" s="309" t="inlineStr"/>
      <c r="E245" s="309" t="inlineStr"/>
      <c r="F245" s="309" t="inlineStr"/>
      <c r="G245" s="309" t="inlineStr"/>
      <c r="H245" s="309" t="inlineStr"/>
    </row>
    <row r="246">
      <c r="A246" s="621" t="n">
        <v>244</v>
      </c>
      <c r="B246" s="309" t="n">
        <v>279</v>
      </c>
      <c r="C246" s="309" t="n">
        <v>279</v>
      </c>
      <c r="D246" s="309" t="inlineStr"/>
      <c r="E246" s="309" t="inlineStr"/>
      <c r="F246" s="309" t="inlineStr"/>
      <c r="G246" s="309" t="inlineStr"/>
      <c r="H246" s="309" t="inlineStr"/>
    </row>
    <row r="247">
      <c r="A247" s="621" t="n">
        <v>245</v>
      </c>
      <c r="B247" s="309" t="n">
        <v>279</v>
      </c>
      <c r="C247" s="309" t="n">
        <v>279</v>
      </c>
      <c r="D247" s="309" t="inlineStr"/>
      <c r="E247" s="309" t="inlineStr"/>
      <c r="F247" s="309" t="inlineStr"/>
      <c r="G247" s="309" t="inlineStr"/>
      <c r="H247" s="309" t="inlineStr"/>
    </row>
    <row r="248">
      <c r="A248" s="621" t="n">
        <v>246</v>
      </c>
      <c r="B248" s="309" t="n">
        <v>252.166666666667</v>
      </c>
      <c r="C248" s="309" t="n">
        <v>252.166666666667</v>
      </c>
      <c r="D248" s="309" t="inlineStr"/>
      <c r="E248" s="309" t="inlineStr"/>
      <c r="F248" s="309" t="inlineStr"/>
      <c r="G248" s="309" t="inlineStr"/>
      <c r="H248" s="309" t="inlineStr"/>
    </row>
    <row r="249">
      <c r="A249" s="621" t="n">
        <v>247</v>
      </c>
      <c r="B249" s="309" t="n">
        <v>250.5</v>
      </c>
      <c r="C249" s="309" t="n">
        <v>250.5</v>
      </c>
      <c r="D249" s="309" t="inlineStr"/>
      <c r="E249" s="309" t="inlineStr"/>
      <c r="F249" s="309" t="inlineStr"/>
      <c r="G249" s="309" t="inlineStr"/>
      <c r="H249" s="309" t="inlineStr"/>
    </row>
    <row r="250">
      <c r="A250" s="621" t="n">
        <v>248</v>
      </c>
      <c r="B250" s="309" t="n">
        <v>254.666666666667</v>
      </c>
      <c r="C250" s="309" t="n">
        <v>254.666666666667</v>
      </c>
      <c r="D250" s="309" t="inlineStr"/>
      <c r="E250" s="309" t="inlineStr"/>
      <c r="F250" s="309" t="inlineStr"/>
      <c r="G250" s="309" t="inlineStr"/>
      <c r="H250" s="309" t="inlineStr"/>
    </row>
    <row r="251">
      <c r="A251" s="621" t="n">
        <v>249</v>
      </c>
      <c r="B251" s="309" t="n">
        <v>267</v>
      </c>
      <c r="C251" s="309" t="n">
        <v>267</v>
      </c>
      <c r="D251" s="309" t="inlineStr"/>
      <c r="E251" s="309" t="inlineStr"/>
      <c r="F251" s="309" t="inlineStr"/>
      <c r="G251" s="309" t="inlineStr"/>
      <c r="H251" s="309" t="inlineStr"/>
    </row>
    <row r="252">
      <c r="A252" s="621" t="n">
        <v>250</v>
      </c>
      <c r="B252" s="309" t="n">
        <v>303.222222222222</v>
      </c>
      <c r="C252" s="309" t="n">
        <v>303.222222222222</v>
      </c>
      <c r="D252" s="309" t="inlineStr"/>
      <c r="E252" s="309" t="inlineStr"/>
      <c r="F252" s="309" t="inlineStr"/>
      <c r="G252" s="309" t="inlineStr"/>
      <c r="H252" s="309" t="inlineStr"/>
    </row>
    <row r="253">
      <c r="A253" s="621" t="n">
        <v>251</v>
      </c>
      <c r="B253" s="309" t="n">
        <v>321.666666666667</v>
      </c>
      <c r="C253" s="309" t="n">
        <v>321.666666666667</v>
      </c>
      <c r="D253" s="309" t="inlineStr"/>
      <c r="E253" s="309" t="inlineStr"/>
      <c r="F253" s="309" t="inlineStr"/>
      <c r="G253" s="309" t="inlineStr"/>
      <c r="H253" s="309" t="inlineStr"/>
    </row>
    <row r="254">
      <c r="A254" s="621" t="n">
        <v>252</v>
      </c>
      <c r="B254" s="309" t="n">
        <v>321.666666666667</v>
      </c>
      <c r="C254" s="309" t="n">
        <v>321.666666666667</v>
      </c>
      <c r="D254" s="309" t="inlineStr"/>
      <c r="E254" s="309" t="inlineStr"/>
      <c r="F254" s="309" t="inlineStr"/>
      <c r="G254" s="309" t="inlineStr"/>
      <c r="H254" s="309" t="inlineStr"/>
    </row>
    <row r="255">
      <c r="A255" s="621" t="n">
        <v>253</v>
      </c>
      <c r="B255" s="309" t="n">
        <v>323</v>
      </c>
      <c r="C255" s="309" t="n">
        <v>323</v>
      </c>
      <c r="D255" s="309" t="inlineStr"/>
      <c r="E255" s="309" t="inlineStr"/>
      <c r="F255" s="309" t="inlineStr"/>
      <c r="G255" s="309" t="inlineStr"/>
      <c r="H255" s="309" t="inlineStr"/>
    </row>
    <row r="256">
      <c r="A256" s="621" t="n">
        <v>254</v>
      </c>
      <c r="B256" s="309" t="n">
        <v>395.909090909091</v>
      </c>
      <c r="C256" s="309" t="n">
        <v>395.909090909091</v>
      </c>
      <c r="D256" s="309" t="inlineStr"/>
      <c r="E256" s="309" t="inlineStr"/>
      <c r="F256" s="309" t="inlineStr"/>
      <c r="G256" s="309" t="inlineStr"/>
      <c r="H256" s="309" t="inlineStr"/>
    </row>
    <row r="257">
      <c r="A257" s="621" t="n">
        <v>255</v>
      </c>
      <c r="B257" s="309" t="n">
        <v>404.090909090909</v>
      </c>
      <c r="C257" s="309" t="n">
        <v>404.090909090909</v>
      </c>
      <c r="D257" s="309" t="inlineStr"/>
      <c r="E257" s="309" t="inlineStr"/>
      <c r="F257" s="309" t="inlineStr"/>
      <c r="G257" s="309" t="inlineStr"/>
      <c r="H257" s="309" t="inlineStr"/>
    </row>
    <row r="258">
      <c r="A258" s="621" t="n">
        <v>256</v>
      </c>
      <c r="B258" s="309" t="n">
        <v>392.727272727273</v>
      </c>
      <c r="C258" s="309" t="n">
        <v>392.727272727273</v>
      </c>
      <c r="D258" s="309" t="inlineStr"/>
      <c r="E258" s="309" t="inlineStr"/>
      <c r="F258" s="309" t="inlineStr"/>
      <c r="G258" s="309" t="inlineStr"/>
      <c r="H258" s="309" t="inlineStr"/>
    </row>
    <row r="259">
      <c r="A259" s="621" t="n">
        <v>257</v>
      </c>
      <c r="B259" s="309" t="n">
        <v>396.727272727273</v>
      </c>
      <c r="C259" s="309" t="n">
        <v>396.727272727273</v>
      </c>
      <c r="D259" s="309" t="inlineStr"/>
      <c r="E259" s="309" t="inlineStr"/>
      <c r="F259" s="309" t="inlineStr"/>
      <c r="G259" s="309" t="inlineStr"/>
      <c r="H259" s="309" t="inlineStr"/>
    </row>
    <row r="260">
      <c r="A260" s="621" t="n">
        <v>258</v>
      </c>
      <c r="B260" s="309" t="n">
        <v>492.6875</v>
      </c>
      <c r="C260" s="309" t="n">
        <v>492.6875</v>
      </c>
      <c r="D260" s="309" t="inlineStr"/>
      <c r="E260" s="309" t="inlineStr"/>
      <c r="F260" s="309" t="inlineStr"/>
      <c r="G260" s="309" t="inlineStr"/>
      <c r="H260" s="309" t="inlineStr"/>
    </row>
    <row r="261">
      <c r="A261" s="621" t="n">
        <v>259</v>
      </c>
      <c r="B261" s="309" t="n">
        <v>432</v>
      </c>
      <c r="C261" s="309" t="n">
        <v>432</v>
      </c>
      <c r="D261" s="309" t="inlineStr"/>
      <c r="E261" s="309" t="inlineStr"/>
      <c r="F261" s="309" t="inlineStr"/>
      <c r="G261" s="309" t="inlineStr"/>
      <c r="H261" s="309" t="inlineStr"/>
    </row>
    <row r="262">
      <c r="A262" s="621" t="n">
        <v>260</v>
      </c>
      <c r="B262" s="309" t="n">
        <v>443.384615384615</v>
      </c>
      <c r="C262" s="309" t="n">
        <v>443.384615384615</v>
      </c>
      <c r="D262" s="309" t="inlineStr"/>
      <c r="E262" s="309" t="inlineStr"/>
      <c r="F262" s="309" t="inlineStr"/>
      <c r="G262" s="309" t="inlineStr"/>
      <c r="H262" s="309" t="inlineStr"/>
    </row>
    <row r="263">
      <c r="A263" s="621" t="n">
        <v>261</v>
      </c>
      <c r="B263" s="309" t="n">
        <v>431.230769230769</v>
      </c>
      <c r="C263" s="309" t="n">
        <v>431.230769230769</v>
      </c>
      <c r="D263" s="309" t="inlineStr"/>
      <c r="E263" s="309" t="inlineStr"/>
      <c r="F263" s="309" t="inlineStr"/>
      <c r="G263" s="309" t="inlineStr"/>
      <c r="H263" s="309" t="inlineStr"/>
    </row>
    <row r="264">
      <c r="A264" s="621" t="n">
        <v>262</v>
      </c>
      <c r="B264" s="309" t="n">
        <v>413</v>
      </c>
      <c r="C264" s="309" t="n">
        <v>413</v>
      </c>
      <c r="D264" s="309" t="inlineStr"/>
      <c r="E264" s="309" t="inlineStr"/>
      <c r="F264" s="309" t="inlineStr"/>
      <c r="G264" s="309" t="inlineStr"/>
      <c r="H264" s="309" t="inlineStr"/>
    </row>
    <row r="265">
      <c r="A265" s="621" t="n">
        <v>263</v>
      </c>
      <c r="B265" s="309" t="n">
        <v>365.6</v>
      </c>
      <c r="C265" s="309" t="n">
        <v>365.6</v>
      </c>
      <c r="D265" s="309" t="inlineStr"/>
      <c r="E265" s="309" t="inlineStr"/>
      <c r="F265" s="309" t="inlineStr"/>
      <c r="G265" s="309" t="inlineStr"/>
      <c r="H265" s="309" t="inlineStr"/>
    </row>
    <row r="266">
      <c r="A266" s="621" t="n">
        <v>264</v>
      </c>
      <c r="B266" s="309" t="n">
        <v>451.928571428571</v>
      </c>
      <c r="C266" s="309" t="n">
        <v>451.928571428571</v>
      </c>
      <c r="D266" s="309" t="inlineStr"/>
      <c r="E266" s="309" t="inlineStr"/>
      <c r="F266" s="309" t="inlineStr"/>
      <c r="G266" s="309" t="inlineStr"/>
      <c r="H266" s="309" t="inlineStr"/>
    </row>
    <row r="267">
      <c r="A267" s="621" t="n">
        <v>265</v>
      </c>
      <c r="B267" s="309" t="n">
        <v>394.545454545455</v>
      </c>
      <c r="C267" s="309" t="n">
        <v>394.545454545455</v>
      </c>
      <c r="D267" s="309" t="inlineStr"/>
      <c r="E267" s="309" t="inlineStr"/>
      <c r="F267" s="309" t="inlineStr"/>
      <c r="G267" s="309" t="inlineStr"/>
      <c r="H267" s="309" t="inlineStr"/>
    </row>
    <row r="268">
      <c r="A268" s="621" t="n">
        <v>266</v>
      </c>
      <c r="B268" s="309" t="n">
        <v>445.8</v>
      </c>
      <c r="C268" s="309" t="n">
        <v>445.8</v>
      </c>
      <c r="D268" s="309" t="inlineStr"/>
      <c r="E268" s="309" t="inlineStr"/>
      <c r="F268" s="309" t="inlineStr"/>
      <c r="G268" s="309" t="inlineStr"/>
      <c r="H268" s="309" t="inlineStr"/>
    </row>
    <row r="269">
      <c r="A269" s="621" t="n">
        <v>267</v>
      </c>
      <c r="B269" s="309" t="n">
        <v>449.7</v>
      </c>
      <c r="C269" s="309" t="n">
        <v>449.7</v>
      </c>
      <c r="D269" s="309" t="inlineStr"/>
      <c r="E269" s="309" t="inlineStr"/>
      <c r="F269" s="309" t="inlineStr"/>
      <c r="G269" s="309" t="inlineStr"/>
      <c r="H269" s="309" t="inlineStr"/>
    </row>
    <row r="270">
      <c r="A270" s="621" t="n">
        <v>268</v>
      </c>
      <c r="B270" s="309" t="n">
        <v>467.85</v>
      </c>
      <c r="C270" s="309" t="n">
        <v>467.85</v>
      </c>
      <c r="D270" s="309" t="inlineStr"/>
      <c r="E270" s="309" t="inlineStr"/>
      <c r="F270" s="309" t="inlineStr"/>
      <c r="G270" s="309" t="inlineStr"/>
      <c r="H270" s="309" t="inlineStr"/>
    </row>
    <row r="271">
      <c r="A271" s="621" t="n">
        <v>269</v>
      </c>
      <c r="B271" s="309" t="n">
        <v>356.6</v>
      </c>
      <c r="C271" s="309" t="n">
        <v>356.6</v>
      </c>
      <c r="D271" s="309" t="inlineStr"/>
      <c r="E271" s="309" t="inlineStr"/>
      <c r="F271" s="309" t="inlineStr"/>
      <c r="G271" s="309" t="inlineStr"/>
      <c r="H271" s="309" t="inlineStr"/>
    </row>
    <row r="272">
      <c r="A272" s="621" t="n">
        <v>270</v>
      </c>
      <c r="B272" s="309" t="n">
        <v>359.3</v>
      </c>
      <c r="C272" s="309" t="n">
        <v>359.3</v>
      </c>
      <c r="D272" s="309" t="inlineStr"/>
      <c r="E272" s="309" t="inlineStr"/>
      <c r="F272" s="309" t="inlineStr"/>
      <c r="G272" s="309" t="inlineStr"/>
      <c r="H272" s="309" t="inlineStr"/>
    </row>
    <row r="273">
      <c r="A273" s="621" t="n">
        <v>271</v>
      </c>
      <c r="B273" s="309" t="n">
        <v>358.4</v>
      </c>
      <c r="C273" s="309" t="n">
        <v>358.4</v>
      </c>
      <c r="D273" s="309" t="inlineStr"/>
      <c r="E273" s="309" t="inlineStr"/>
      <c r="F273" s="309" t="inlineStr"/>
      <c r="G273" s="309" t="inlineStr"/>
      <c r="H273" s="309" t="inlineStr"/>
    </row>
    <row r="274">
      <c r="A274" s="621" t="n">
        <v>272</v>
      </c>
      <c r="B274" s="309" t="n">
        <v>615</v>
      </c>
      <c r="C274" s="309" t="n">
        <v>615</v>
      </c>
      <c r="D274" s="309" t="inlineStr"/>
      <c r="E274" s="309" t="inlineStr"/>
      <c r="F274" s="309" t="inlineStr"/>
      <c r="G274" s="309" t="inlineStr"/>
      <c r="H274" s="309" t="inlineStr"/>
    </row>
    <row r="275">
      <c r="A275" s="621" t="n">
        <v>273</v>
      </c>
      <c r="B275" s="309" t="n">
        <v>464</v>
      </c>
      <c r="C275" s="309" t="n">
        <v>464</v>
      </c>
      <c r="D275" s="309" t="inlineStr"/>
      <c r="E275" s="309" t="inlineStr"/>
      <c r="F275" s="309" t="inlineStr"/>
      <c r="G275" s="309" t="inlineStr"/>
      <c r="H275" s="309" t="inlineStr"/>
    </row>
    <row r="276">
      <c r="A276" s="621" t="n">
        <v>274</v>
      </c>
      <c r="B276" s="309" t="n">
        <v>390</v>
      </c>
      <c r="C276" s="309" t="n">
        <v>390</v>
      </c>
      <c r="D276" s="309" t="inlineStr"/>
      <c r="E276" s="309" t="inlineStr"/>
      <c r="F276" s="309" t="inlineStr"/>
      <c r="G276" s="309" t="inlineStr"/>
      <c r="H276" s="309" t="inlineStr"/>
    </row>
    <row r="277">
      <c r="A277" s="621" t="n">
        <v>275</v>
      </c>
      <c r="B277" s="309" t="n">
        <v>344</v>
      </c>
      <c r="C277" s="309" t="n">
        <v>344</v>
      </c>
      <c r="D277" s="309" t="inlineStr"/>
      <c r="E277" s="309" t="inlineStr"/>
      <c r="F277" s="309" t="inlineStr"/>
      <c r="G277" s="309" t="inlineStr"/>
      <c r="H277" s="309" t="inlineStr"/>
    </row>
    <row r="278">
      <c r="A278" s="621" t="n">
        <v>276</v>
      </c>
      <c r="B278" s="309" t="n">
        <v>348</v>
      </c>
      <c r="C278" s="309" t="n">
        <v>348</v>
      </c>
      <c r="D278" s="309" t="inlineStr"/>
      <c r="E278" s="309" t="inlineStr"/>
      <c r="F278" s="309" t="inlineStr"/>
      <c r="G278" s="309" t="inlineStr"/>
      <c r="H278" s="309" t="inlineStr"/>
    </row>
    <row r="279">
      <c r="A279" s="621" t="n">
        <v>277</v>
      </c>
      <c r="B279" s="309" t="n">
        <v>354</v>
      </c>
      <c r="C279" s="309" t="n">
        <v>354</v>
      </c>
      <c r="D279" s="309" t="inlineStr"/>
      <c r="E279" s="309" t="inlineStr"/>
      <c r="F279" s="309" t="inlineStr"/>
      <c r="G279" s="309" t="inlineStr"/>
      <c r="H279" s="309" t="inlineStr"/>
    </row>
    <row r="280">
      <c r="A280" s="621" t="n">
        <v>278</v>
      </c>
      <c r="B280" s="309" t="n">
        <v>385.8844021550198</v>
      </c>
      <c r="C280" s="309" t="n">
        <v>385.8844021550198</v>
      </c>
      <c r="D280" s="309" t="inlineStr"/>
      <c r="E280" s="309" t="inlineStr"/>
      <c r="F280" s="309" t="inlineStr"/>
      <c r="G280" s="309" t="inlineStr"/>
      <c r="H280" s="309" t="inlineStr"/>
    </row>
    <row r="281">
      <c r="A281" s="621" t="n">
        <v>279</v>
      </c>
      <c r="B281" s="309" t="n">
        <v>385.8844021550197</v>
      </c>
      <c r="C281" s="309" t="n">
        <v>385.8844021550197</v>
      </c>
      <c r="D281" s="309" t="inlineStr"/>
      <c r="E281" s="309" t="inlineStr"/>
      <c r="F281" s="309" t="inlineStr"/>
      <c r="G281" s="309" t="inlineStr"/>
      <c r="H281" s="309" t="inlineStr"/>
    </row>
    <row r="282">
      <c r="A282" s="621" t="n">
        <v>280</v>
      </c>
      <c r="B282" s="309" t="n">
        <v>381.5685097446348</v>
      </c>
      <c r="C282" s="309" t="n">
        <v>381.5685097446348</v>
      </c>
      <c r="D282" s="309" t="inlineStr"/>
      <c r="E282" s="309" t="inlineStr"/>
      <c r="F282" s="309" t="inlineStr"/>
      <c r="G282" s="309" t="inlineStr"/>
      <c r="H282" s="309" t="inlineStr"/>
    </row>
    <row r="283">
      <c r="A283" s="621" t="n">
        <v>281</v>
      </c>
      <c r="B283" s="309" t="n">
        <v>380.8555555555556</v>
      </c>
      <c r="C283" s="309" t="n">
        <v>380.8555555555556</v>
      </c>
      <c r="D283" s="309" t="inlineStr"/>
      <c r="E283" s="309" t="inlineStr"/>
      <c r="F283" s="309" t="inlineStr"/>
      <c r="G283" s="309" t="inlineStr"/>
      <c r="H283" s="309" t="inlineStr"/>
    </row>
    <row r="284">
      <c r="A284" s="621" t="n">
        <v>282</v>
      </c>
      <c r="B284" s="309" t="n">
        <v>398.4691216370441</v>
      </c>
      <c r="C284" s="309" t="n">
        <v>398.4691216370441</v>
      </c>
      <c r="D284" s="309" t="inlineStr"/>
      <c r="E284" s="309" t="inlineStr"/>
      <c r="F284" s="309" t="inlineStr"/>
      <c r="G284" s="309" t="inlineStr"/>
      <c r="H284" s="309" t="inlineStr"/>
    </row>
    <row r="285">
      <c r="A285" s="621" t="n">
        <v>283</v>
      </c>
      <c r="B285" s="309" t="n">
        <v>396.8766920894054</v>
      </c>
      <c r="C285" s="309" t="n">
        <v>396.8766920894054</v>
      </c>
      <c r="D285" s="309" t="inlineStr"/>
      <c r="E285" s="309" t="inlineStr"/>
      <c r="F285" s="309" t="inlineStr"/>
      <c r="G285" s="309" t="inlineStr"/>
      <c r="H285" s="309" t="inlineStr"/>
    </row>
    <row r="286">
      <c r="A286" s="621" t="n">
        <v>284</v>
      </c>
      <c r="B286" s="309" t="n">
        <v>384.0380584325883</v>
      </c>
      <c r="C286" s="309" t="n">
        <v>384.0380584325883</v>
      </c>
      <c r="D286" s="309" t="inlineStr"/>
      <c r="E286" s="309" t="inlineStr"/>
      <c r="F286" s="309" t="inlineStr"/>
      <c r="G286" s="309" t="inlineStr"/>
      <c r="H286" s="309" t="inlineStr"/>
    </row>
    <row r="287">
      <c r="A287" s="621" t="n">
        <v>285</v>
      </c>
      <c r="B287" s="309" t="n">
        <v>364.9474426840869</v>
      </c>
      <c r="C287" s="309" t="n">
        <v>364.9474426840869</v>
      </c>
      <c r="D287" s="309" t="inlineStr"/>
      <c r="E287" s="309" t="inlineStr"/>
      <c r="F287" s="309" t="inlineStr"/>
      <c r="G287" s="309" t="inlineStr"/>
      <c r="H287" s="309" t="inlineStr"/>
    </row>
    <row r="288">
      <c r="A288" s="621" t="n">
        <v>286</v>
      </c>
      <c r="B288" s="309" t="n">
        <v>364.9474426840868</v>
      </c>
      <c r="C288" s="309" t="n">
        <v>364.9474426840868</v>
      </c>
      <c r="D288" s="309" t="inlineStr"/>
      <c r="E288" s="309" t="inlineStr"/>
      <c r="F288" s="309" t="inlineStr"/>
      <c r="G288" s="309" t="inlineStr"/>
      <c r="H288" s="309" t="inlineStr"/>
    </row>
    <row r="289">
      <c r="A289" s="621" t="n">
        <v>287</v>
      </c>
      <c r="B289" s="309" t="n">
        <v>358.375390554544</v>
      </c>
      <c r="C289" s="309" t="n">
        <v>358.375390554544</v>
      </c>
      <c r="D289" s="309" t="inlineStr"/>
      <c r="E289" s="309" t="inlineStr"/>
      <c r="F289" s="309" t="inlineStr"/>
      <c r="G289" s="309" t="inlineStr"/>
      <c r="H289" s="309" t="inlineStr"/>
    </row>
    <row r="290">
      <c r="A290" s="621" t="n">
        <v>288</v>
      </c>
      <c r="B290" s="309" t="n">
        <v>359.1450980392157</v>
      </c>
      <c r="C290" s="309" t="n">
        <v>359.1450980392157</v>
      </c>
      <c r="D290" s="309" t="inlineStr"/>
      <c r="E290" s="309" t="inlineStr"/>
      <c r="F290" s="309" t="inlineStr"/>
      <c r="G290" s="309" t="inlineStr"/>
      <c r="H290" s="309" t="inlineStr"/>
    </row>
    <row r="291">
      <c r="A291" s="621" t="n">
        <v>289</v>
      </c>
      <c r="B291" s="309" t="n">
        <v>371.267728989898</v>
      </c>
      <c r="C291" s="309" t="n">
        <v>371.267728989898</v>
      </c>
      <c r="D291" s="309" t="inlineStr"/>
      <c r="E291" s="309" t="inlineStr"/>
      <c r="F291" s="309" t="inlineStr"/>
      <c r="G291" s="309" t="inlineStr"/>
      <c r="H291" s="309" t="inlineStr"/>
    </row>
    <row r="292">
      <c r="A292" s="621" t="n">
        <v>290</v>
      </c>
      <c r="B292" s="309" t="n">
        <v>369.3276573855404</v>
      </c>
      <c r="C292" s="309" t="n">
        <v>369.3276573855404</v>
      </c>
      <c r="D292" s="309" t="inlineStr"/>
      <c r="E292" s="309" t="inlineStr"/>
      <c r="F292" s="309" t="inlineStr"/>
      <c r="G292" s="309" t="inlineStr"/>
      <c r="H292" s="309" t="inlineStr"/>
    </row>
    <row r="293">
      <c r="A293" s="621" t="n">
        <v>291</v>
      </c>
      <c r="B293" s="309" t="n">
        <v>365.0174485674354</v>
      </c>
      <c r="C293" s="309" t="n">
        <v>365.0174485674354</v>
      </c>
      <c r="D293" s="309" t="inlineStr"/>
      <c r="E293" s="309" t="inlineStr"/>
      <c r="F293" s="309" t="inlineStr"/>
      <c r="G293" s="309" t="inlineStr"/>
      <c r="H293" s="309" t="inlineStr"/>
    </row>
    <row r="294">
      <c r="A294" s="621" t="n">
        <v>292</v>
      </c>
      <c r="B294" s="309" t="n">
        <v>344.010483213154</v>
      </c>
      <c r="C294" s="309" t="n">
        <v>344.010483213154</v>
      </c>
      <c r="D294" s="309" t="inlineStr"/>
      <c r="E294" s="309" t="inlineStr"/>
      <c r="F294" s="309" t="inlineStr"/>
      <c r="G294" s="309" t="inlineStr"/>
      <c r="H294" s="309" t="inlineStr"/>
    </row>
    <row r="295">
      <c r="A295" s="621" t="n">
        <v>293</v>
      </c>
      <c r="B295" s="309" t="n">
        <v>344.0104832131539</v>
      </c>
      <c r="C295" s="309" t="n">
        <v>344.0104832131539</v>
      </c>
      <c r="D295" s="309" t="inlineStr"/>
      <c r="E295" s="309" t="inlineStr"/>
      <c r="F295" s="309" t="inlineStr"/>
      <c r="G295" s="309" t="inlineStr"/>
      <c r="H295" s="309" t="inlineStr"/>
    </row>
    <row r="296">
      <c r="A296" s="621" t="n">
        <v>294</v>
      </c>
      <c r="B296" s="309" t="n">
        <v>335.1822713644531</v>
      </c>
      <c r="C296" s="309" t="n">
        <v>335.1822713644531</v>
      </c>
      <c r="D296" s="309" t="inlineStr"/>
      <c r="E296" s="309" t="inlineStr"/>
      <c r="F296" s="309" t="inlineStr"/>
      <c r="G296" s="309" t="inlineStr"/>
      <c r="H296" s="309" t="inlineStr"/>
    </row>
    <row r="297">
      <c r="A297" s="621" t="n">
        <v>295</v>
      </c>
      <c r="B297" s="309" t="n">
        <v>337.4346405228758</v>
      </c>
      <c r="C297" s="309" t="n">
        <v>337.4346405228758</v>
      </c>
      <c r="D297" s="309" t="inlineStr"/>
      <c r="E297" s="309" t="inlineStr"/>
      <c r="F297" s="309" t="inlineStr"/>
      <c r="G297" s="309" t="inlineStr"/>
      <c r="H297" s="309" t="inlineStr"/>
    </row>
    <row r="298">
      <c r="A298" s="621" t="n">
        <v>296</v>
      </c>
      <c r="B298" s="309" t="n">
        <v>336</v>
      </c>
      <c r="C298" s="309" t="n">
        <v>336</v>
      </c>
      <c r="D298" s="309" t="inlineStr"/>
      <c r="E298" s="309" t="inlineStr"/>
      <c r="F298" s="309" t="inlineStr"/>
      <c r="G298" s="309" t="inlineStr"/>
      <c r="H298" s="309" t="inlineStr"/>
    </row>
    <row r="299">
      <c r="A299" s="621" t="n">
        <v>297</v>
      </c>
      <c r="B299" s="309" t="n">
        <v>341.7786226816755</v>
      </c>
      <c r="C299" s="309" t="n">
        <v>341.7786226816755</v>
      </c>
      <c r="D299" s="309" t="inlineStr"/>
      <c r="E299" s="309" t="inlineStr"/>
      <c r="F299" s="309" t="inlineStr"/>
      <c r="G299" s="309" t="inlineStr"/>
      <c r="H299" s="309" t="inlineStr"/>
    </row>
    <row r="300">
      <c r="A300" s="621" t="n">
        <v>298</v>
      </c>
      <c r="B300" s="309" t="n">
        <v>345.9968387022824</v>
      </c>
      <c r="C300" s="309" t="n">
        <v>345.9968387022824</v>
      </c>
      <c r="D300" s="309" t="inlineStr"/>
      <c r="E300" s="309" t="inlineStr"/>
      <c r="F300" s="309" t="inlineStr"/>
      <c r="G300" s="309" t="inlineStr"/>
      <c r="H300" s="309" t="inlineStr"/>
    </row>
    <row r="301">
      <c r="A301" s="621" t="n">
        <v>299</v>
      </c>
      <c r="B301" s="309" t="n">
        <v>323.0735237422211</v>
      </c>
      <c r="C301" s="309" t="n">
        <v>323.0735237422211</v>
      </c>
      <c r="D301" s="309" t="inlineStr"/>
      <c r="E301" s="309" t="inlineStr"/>
      <c r="F301" s="309" t="inlineStr"/>
      <c r="G301" s="309" t="inlineStr"/>
      <c r="H301" s="309" t="inlineStr"/>
    </row>
    <row r="302">
      <c r="A302" s="621" t="n">
        <v>300</v>
      </c>
      <c r="B302" s="309" t="n">
        <v>323.073523742221</v>
      </c>
      <c r="C302" s="309" t="n">
        <v>323.073523742221</v>
      </c>
      <c r="D302" s="309" t="inlineStr"/>
      <c r="E302" s="309" t="inlineStr"/>
      <c r="F302" s="309" t="inlineStr"/>
      <c r="G302" s="309" t="inlineStr"/>
      <c r="H302" s="309" t="inlineStr"/>
    </row>
    <row r="303">
      <c r="A303" s="621" t="n">
        <v>301</v>
      </c>
      <c r="B303" s="309" t="n">
        <v>311.9891521743622</v>
      </c>
      <c r="C303" s="309" t="n">
        <v>311.9891521743622</v>
      </c>
      <c r="D303" s="309" t="inlineStr"/>
      <c r="E303" s="309" t="inlineStr"/>
      <c r="F303" s="309" t="inlineStr"/>
      <c r="G303" s="309" t="inlineStr"/>
      <c r="H303" s="309" t="inlineStr"/>
    </row>
    <row r="304">
      <c r="A304" s="621" t="n">
        <v>302</v>
      </c>
      <c r="B304" s="309" t="n">
        <v>315.7241830065359</v>
      </c>
      <c r="C304" s="309" t="n">
        <v>315.7241830065359</v>
      </c>
      <c r="D304" s="309" t="inlineStr"/>
      <c r="E304" s="309" t="inlineStr"/>
      <c r="F304" s="309" t="inlineStr"/>
      <c r="G304" s="309" t="inlineStr"/>
      <c r="H304" s="309" t="inlineStr"/>
    </row>
    <row r="305">
      <c r="A305" s="621" t="n">
        <v>303</v>
      </c>
      <c r="B305" s="309" t="n">
        <v>316.864943695606</v>
      </c>
      <c r="C305" s="309" t="n">
        <v>316.864943695606</v>
      </c>
      <c r="D305" s="309" t="inlineStr"/>
      <c r="E305" s="309" t="inlineStr"/>
      <c r="F305" s="309" t="inlineStr"/>
      <c r="G305" s="309" t="inlineStr"/>
      <c r="H305" s="309" t="inlineStr"/>
    </row>
    <row r="306">
      <c r="A306" s="621" t="n">
        <v>304</v>
      </c>
      <c r="B306" s="309" t="n">
        <v>314.2295879778106</v>
      </c>
      <c r="C306" s="309" t="n">
        <v>314.2295879778106</v>
      </c>
      <c r="D306" s="309" t="inlineStr"/>
      <c r="E306" s="309" t="inlineStr"/>
      <c r="F306" s="309" t="inlineStr"/>
      <c r="G306" s="309" t="inlineStr"/>
      <c r="H306" s="309" t="inlineStr"/>
    </row>
    <row r="307">
      <c r="A307" s="621" t="n">
        <v>305</v>
      </c>
      <c r="B307" s="309" t="n">
        <v>326.9762288371294</v>
      </c>
      <c r="C307" s="309" t="n">
        <v>326.9762288371294</v>
      </c>
      <c r="D307" s="309" t="inlineStr"/>
      <c r="E307" s="309" t="inlineStr"/>
      <c r="F307" s="309" t="inlineStr"/>
      <c r="G307" s="309" t="inlineStr"/>
      <c r="H307" s="309" t="inlineStr"/>
    </row>
    <row r="308">
      <c r="A308" s="621" t="n">
        <v>306</v>
      </c>
      <c r="B308" s="309" t="n">
        <v>302.1365642712882</v>
      </c>
      <c r="C308" s="309" t="n">
        <v>302.1365642712882</v>
      </c>
      <c r="D308" s="309" t="inlineStr"/>
      <c r="E308" s="309" t="inlineStr"/>
      <c r="F308" s="309" t="inlineStr"/>
      <c r="G308" s="309" t="inlineStr"/>
      <c r="H308" s="309" t="inlineStr"/>
    </row>
    <row r="309">
      <c r="A309" s="621" t="n">
        <v>307</v>
      </c>
      <c r="B309" s="309" t="n">
        <v>302.1365642712881</v>
      </c>
      <c r="C309" s="309" t="n">
        <v>302.1365642712881</v>
      </c>
      <c r="D309" s="309" t="inlineStr"/>
      <c r="E309" s="309" t="inlineStr"/>
      <c r="F309" s="309" t="inlineStr"/>
      <c r="G309" s="309" t="inlineStr"/>
      <c r="H309" s="309" t="inlineStr"/>
    </row>
    <row r="310">
      <c r="A310" s="621" t="n">
        <v>308</v>
      </c>
      <c r="B310" s="309" t="n">
        <v>288.7960329842713</v>
      </c>
      <c r="C310" s="309" t="n">
        <v>288.7960329842713</v>
      </c>
      <c r="D310" s="309" t="inlineStr"/>
      <c r="E310" s="309" t="inlineStr"/>
      <c r="F310" s="309" t="inlineStr"/>
      <c r="G310" s="309" t="inlineStr"/>
      <c r="H310" s="309" t="inlineStr"/>
    </row>
    <row r="311">
      <c r="A311" s="621" t="n">
        <v>309</v>
      </c>
      <c r="B311" s="309" t="n">
        <v>294.013725490196</v>
      </c>
      <c r="C311" s="309" t="n">
        <v>294.013725490196</v>
      </c>
      <c r="D311" s="309" t="inlineStr"/>
      <c r="E311" s="309" t="inlineStr"/>
      <c r="F311" s="309" t="inlineStr"/>
      <c r="G311" s="309" t="inlineStr"/>
      <c r="H311" s="309" t="inlineStr"/>
    </row>
    <row r="312">
      <c r="A312" s="621" t="n">
        <v>310</v>
      </c>
      <c r="B312" s="309" t="n">
        <v>289.66355104846</v>
      </c>
      <c r="C312" s="309" t="n">
        <v>289.66355104846</v>
      </c>
      <c r="D312" s="309" t="inlineStr"/>
      <c r="E312" s="309" t="inlineStr"/>
      <c r="F312" s="309" t="inlineStr"/>
      <c r="G312" s="309" t="inlineStr"/>
      <c r="H312" s="309" t="inlineStr"/>
    </row>
    <row r="313">
      <c r="A313" s="621" t="n">
        <v>311</v>
      </c>
      <c r="B313" s="309" t="n">
        <v>286.6805532739457</v>
      </c>
      <c r="C313" s="309" t="n">
        <v>286.6805532739457</v>
      </c>
      <c r="D313" s="309" t="inlineStr"/>
      <c r="E313" s="309" t="inlineStr"/>
      <c r="F313" s="309" t="inlineStr"/>
      <c r="G313" s="309" t="inlineStr"/>
      <c r="H313" s="309" t="inlineStr"/>
    </row>
    <row r="314">
      <c r="A314" s="621" t="n">
        <v>312</v>
      </c>
      <c r="B314" s="309" t="n">
        <v>307.9556189719765</v>
      </c>
      <c r="C314" s="309" t="n">
        <v>307.9556189719765</v>
      </c>
      <c r="D314" s="309" t="inlineStr"/>
      <c r="E314" s="309" t="inlineStr"/>
      <c r="F314" s="309" t="inlineStr"/>
      <c r="G314" s="309" t="inlineStr"/>
      <c r="H314" s="309" t="inlineStr"/>
    </row>
    <row r="315">
      <c r="A315" s="621" t="n">
        <v>313</v>
      </c>
      <c r="B315" s="309" t="n">
        <v>379.01415642911</v>
      </c>
      <c r="C315" s="309" t="n">
        <v>379.01415642911</v>
      </c>
      <c r="D315" s="309" t="inlineStr"/>
      <c r="E315" s="309" t="inlineStr"/>
      <c r="F315" s="309" t="inlineStr"/>
      <c r="G315" s="309" t="inlineStr"/>
      <c r="H315" s="309" t="inlineStr"/>
    </row>
    <row r="316">
      <c r="A316" s="621" t="n">
        <v>314</v>
      </c>
      <c r="B316" s="309" t="n">
        <v>370.038216234519</v>
      </c>
      <c r="C316" s="309" t="n">
        <v>370.038216234519</v>
      </c>
      <c r="D316" s="309" t="inlineStr"/>
      <c r="E316" s="309" t="inlineStr"/>
      <c r="F316" s="309" t="inlineStr"/>
      <c r="G316" s="309" t="inlineStr"/>
      <c r="H316" s="309" t="inlineStr"/>
    </row>
    <row r="317">
      <c r="A317" s="621" t="n">
        <v>315</v>
      </c>
      <c r="B317" s="309" t="n">
        <v>368.5954766540925</v>
      </c>
      <c r="C317" s="309" t="n">
        <v>368.5954766540925</v>
      </c>
      <c r="D317" s="309" t="inlineStr"/>
      <c r="E317" s="309" t="inlineStr"/>
      <c r="F317" s="309" t="inlineStr"/>
      <c r="G317" s="309" t="inlineStr"/>
      <c r="H317" s="309" t="inlineStr"/>
    </row>
    <row r="318">
      <c r="A318" s="621" t="n">
        <v>316</v>
      </c>
      <c r="B318" s="309" t="n">
        <v>380.9452205882353</v>
      </c>
      <c r="C318" s="309" t="n">
        <v>380.9452205882353</v>
      </c>
      <c r="D318" s="309" t="inlineStr"/>
      <c r="E318" s="309" t="inlineStr"/>
      <c r="F318" s="309" t="inlineStr"/>
      <c r="G318" s="309" t="inlineStr"/>
      <c r="H318" s="309" t="inlineStr"/>
    </row>
    <row r="319">
      <c r="A319" s="621" t="n">
        <v>317</v>
      </c>
      <c r="B319" s="309" t="n">
        <v>462.533333333333</v>
      </c>
      <c r="C319" s="309" t="n">
        <v>462.533333333333</v>
      </c>
      <c r="D319" s="309" t="inlineStr"/>
      <c r="E319" s="309" t="inlineStr"/>
      <c r="F319" s="309" t="inlineStr"/>
      <c r="G319" s="309" t="inlineStr"/>
      <c r="H319" s="309" t="inlineStr"/>
    </row>
    <row r="320">
      <c r="A320" s="621" t="n">
        <v>318</v>
      </c>
      <c r="B320" s="309" t="n">
        <v>396.2241375567274</v>
      </c>
      <c r="C320" s="309" t="n">
        <v>396.2241375567274</v>
      </c>
      <c r="D320" s="309" t="inlineStr"/>
      <c r="E320" s="309" t="inlineStr"/>
      <c r="F320" s="309" t="inlineStr"/>
      <c r="G320" s="309" t="inlineStr"/>
      <c r="H320" s="309" t="inlineStr"/>
    </row>
    <row r="321">
      <c r="A321" s="621" t="n">
        <v>319</v>
      </c>
      <c r="B321" s="309" t="n">
        <v>396.2241375567274</v>
      </c>
      <c r="C321" s="309" t="n">
        <v>396.2241375567274</v>
      </c>
      <c r="D321" s="309" t="inlineStr"/>
      <c r="E321" s="309" t="inlineStr"/>
      <c r="F321" s="309" t="inlineStr"/>
      <c r="G321" s="309" t="inlineStr"/>
      <c r="H321" s="309" t="inlineStr"/>
    </row>
    <row r="322">
      <c r="A322" s="621" t="n">
        <v>320</v>
      </c>
      <c r="B322" s="309" t="n">
        <v>360.309408527531</v>
      </c>
      <c r="C322" s="309" t="n">
        <v>360.309408527531</v>
      </c>
      <c r="D322" s="309" t="inlineStr"/>
      <c r="E322" s="309" t="inlineStr"/>
      <c r="F322" s="309" t="inlineStr"/>
      <c r="G322" s="309" t="inlineStr"/>
      <c r="H322" s="309" t="inlineStr"/>
    </row>
    <row r="323">
      <c r="A323" s="621" t="n">
        <v>321</v>
      </c>
      <c r="B323" s="309" t="n">
        <v>354.4979355839976</v>
      </c>
      <c r="C323" s="309" t="n">
        <v>354.4979355839976</v>
      </c>
      <c r="D323" s="309" t="inlineStr"/>
      <c r="E323" s="309" t="inlineStr"/>
      <c r="F323" s="309" t="inlineStr"/>
      <c r="G323" s="309" t="inlineStr"/>
      <c r="H323" s="309" t="inlineStr"/>
    </row>
    <row r="324">
      <c r="A324" s="621" t="n">
        <v>322</v>
      </c>
      <c r="B324" s="309" t="n">
        <v>353.8063231806494</v>
      </c>
      <c r="C324" s="309" t="n">
        <v>353.8063231806494</v>
      </c>
      <c r="D324" s="309" t="inlineStr"/>
      <c r="E324" s="309" t="inlineStr"/>
      <c r="F324" s="309" t="inlineStr"/>
      <c r="G324" s="309" t="inlineStr"/>
      <c r="H324" s="309" t="inlineStr"/>
    </row>
    <row r="325">
      <c r="A325" s="621" t="n">
        <v>323</v>
      </c>
      <c r="B325" s="309" t="n">
        <v>359.2347630718954</v>
      </c>
      <c r="C325" s="309" t="n">
        <v>359.2347630718954</v>
      </c>
      <c r="D325" s="309" t="inlineStr"/>
      <c r="E325" s="309" t="inlineStr"/>
      <c r="F325" s="309" t="inlineStr"/>
      <c r="G325" s="309" t="inlineStr"/>
      <c r="H325" s="309" t="inlineStr"/>
    </row>
    <row r="326">
      <c r="A326" s="621" t="n">
        <v>324</v>
      </c>
      <c r="B326" s="309" t="n">
        <v>369</v>
      </c>
      <c r="C326" s="309" t="n">
        <v>369</v>
      </c>
      <c r="D326" s="309" t="inlineStr"/>
      <c r="E326" s="309" t="inlineStr"/>
      <c r="F326" s="309" t="inlineStr"/>
      <c r="G326" s="309" t="inlineStr"/>
      <c r="H326" s="309" t="inlineStr"/>
    </row>
    <row r="327">
      <c r="A327" s="621" t="n">
        <v>325</v>
      </c>
      <c r="B327" s="309" t="n">
        <v>375.1762722446177</v>
      </c>
      <c r="C327" s="309" t="n">
        <v>375.1762722446177</v>
      </c>
      <c r="D327" s="309" t="inlineStr"/>
      <c r="E327" s="309" t="inlineStr"/>
      <c r="F327" s="309" t="inlineStr"/>
      <c r="G327" s="309" t="inlineStr"/>
      <c r="H327" s="309" t="inlineStr"/>
    </row>
    <row r="328">
      <c r="A328" s="621" t="n">
        <v>326</v>
      </c>
      <c r="B328" s="309" t="n">
        <v>375.1762722446177</v>
      </c>
      <c r="C328" s="309" t="n">
        <v>375.1762722446177</v>
      </c>
      <c r="D328" s="309" t="inlineStr"/>
      <c r="E328" s="309" t="inlineStr"/>
      <c r="F328" s="309" t="inlineStr"/>
      <c r="G328" s="309" t="inlineStr"/>
      <c r="H328" s="309" t="inlineStr"/>
    </row>
    <row r="329">
      <c r="A329" s="621" t="n">
        <v>327</v>
      </c>
      <c r="B329" s="309" t="n">
        <v>341.6046606259519</v>
      </c>
      <c r="C329" s="309" t="n">
        <v>341.6046606259519</v>
      </c>
      <c r="D329" s="309" t="inlineStr"/>
      <c r="E329" s="309" t="inlineStr"/>
      <c r="F329" s="309" t="inlineStr"/>
      <c r="G329" s="309" t="inlineStr"/>
      <c r="H329" s="309" t="inlineStr"/>
    </row>
    <row r="330">
      <c r="A330" s="621" t="n">
        <v>328</v>
      </c>
      <c r="B330" s="309" t="n">
        <v>332.444444444444</v>
      </c>
      <c r="C330" s="309" t="n">
        <v>332.444444444444</v>
      </c>
      <c r="D330" s="309" t="inlineStr"/>
      <c r="E330" s="309" t="inlineStr"/>
      <c r="F330" s="309" t="inlineStr"/>
      <c r="G330" s="309" t="inlineStr"/>
      <c r="H330" s="309" t="inlineStr"/>
    </row>
    <row r="331">
      <c r="A331" s="621" t="n">
        <v>329</v>
      </c>
      <c r="B331" s="309" t="n">
        <v>333.333333333333</v>
      </c>
      <c r="C331" s="309" t="n">
        <v>333.333333333333</v>
      </c>
      <c r="D331" s="309" t="inlineStr"/>
      <c r="E331" s="309" t="inlineStr"/>
      <c r="F331" s="309" t="inlineStr"/>
      <c r="G331" s="309" t="inlineStr"/>
      <c r="H331" s="309" t="inlineStr"/>
    </row>
    <row r="332">
      <c r="A332" s="621" t="n">
        <v>330</v>
      </c>
      <c r="B332" s="309" t="n">
        <v>330</v>
      </c>
      <c r="C332" s="309" t="n">
        <v>330</v>
      </c>
      <c r="D332" s="309" t="inlineStr"/>
      <c r="E332" s="309" t="inlineStr"/>
      <c r="F332" s="309" t="inlineStr"/>
      <c r="G332" s="309" t="inlineStr"/>
      <c r="H332" s="309" t="inlineStr"/>
    </row>
    <row r="333">
      <c r="A333" s="621" t="n">
        <v>331</v>
      </c>
      <c r="B333" s="309" t="n">
        <v>332.444444444444</v>
      </c>
      <c r="C333" s="309" t="n">
        <v>332.444444444444</v>
      </c>
      <c r="D333" s="309" t="inlineStr"/>
      <c r="E333" s="309" t="inlineStr"/>
      <c r="F333" s="309" t="inlineStr"/>
      <c r="G333" s="309" t="inlineStr"/>
      <c r="H333" s="309" t="inlineStr"/>
    </row>
    <row r="334">
      <c r="A334" s="621" t="n">
        <v>332</v>
      </c>
      <c r="B334" s="309" t="n">
        <v>354.1284069325079</v>
      </c>
      <c r="C334" s="309" t="n">
        <v>354.1284069325079</v>
      </c>
      <c r="D334" s="309" t="inlineStr"/>
      <c r="E334" s="309" t="inlineStr"/>
      <c r="F334" s="309" t="inlineStr"/>
      <c r="G334" s="309" t="inlineStr"/>
      <c r="H334" s="309" t="inlineStr"/>
    </row>
    <row r="335">
      <c r="A335" s="621" t="n">
        <v>333</v>
      </c>
      <c r="B335" s="309" t="n">
        <v>341</v>
      </c>
      <c r="C335" s="309" t="n">
        <v>341</v>
      </c>
      <c r="D335" s="309" t="inlineStr"/>
      <c r="E335" s="309" t="inlineStr"/>
      <c r="F335" s="309" t="inlineStr"/>
      <c r="G335" s="309" t="inlineStr"/>
      <c r="H335" s="309" t="inlineStr"/>
    </row>
    <row r="336">
      <c r="A336" s="621" t="n">
        <v>334</v>
      </c>
      <c r="B336" s="309" t="n">
        <v>322.8999127243728</v>
      </c>
      <c r="C336" s="309" t="n">
        <v>322.8999127243728</v>
      </c>
      <c r="D336" s="309" t="inlineStr"/>
      <c r="E336" s="309" t="inlineStr"/>
      <c r="F336" s="309" t="inlineStr"/>
      <c r="G336" s="309" t="inlineStr"/>
      <c r="H336" s="309" t="inlineStr"/>
    </row>
    <row r="337">
      <c r="A337" s="621" t="n">
        <v>335</v>
      </c>
      <c r="B337" s="309" t="n">
        <v>323.4173742829546</v>
      </c>
      <c r="C337" s="309" t="n">
        <v>323.4173742829546</v>
      </c>
      <c r="D337" s="309" t="inlineStr"/>
      <c r="E337" s="309" t="inlineStr"/>
      <c r="F337" s="309" t="inlineStr"/>
      <c r="G337" s="309" t="inlineStr"/>
      <c r="H337" s="309" t="inlineStr"/>
    </row>
    <row r="338">
      <c r="A338" s="621" t="n">
        <v>336</v>
      </c>
      <c r="B338" s="309" t="n">
        <v>324.2280162337632</v>
      </c>
      <c r="C338" s="309" t="n">
        <v>324.2280162337632</v>
      </c>
      <c r="D338" s="309" t="inlineStr"/>
      <c r="E338" s="309" t="inlineStr"/>
      <c r="F338" s="309" t="inlineStr"/>
      <c r="G338" s="309" t="inlineStr"/>
      <c r="H338" s="309" t="inlineStr"/>
    </row>
    <row r="339">
      <c r="A339" s="621" t="n">
        <v>337</v>
      </c>
      <c r="B339" s="309" t="n">
        <v>315.8138480392156</v>
      </c>
      <c r="C339" s="309" t="n">
        <v>315.8138480392156</v>
      </c>
      <c r="D339" s="309" t="inlineStr"/>
      <c r="E339" s="309" t="inlineStr"/>
      <c r="F339" s="309" t="inlineStr"/>
      <c r="G339" s="309" t="inlineStr"/>
      <c r="H339" s="309" t="inlineStr"/>
    </row>
    <row r="340">
      <c r="A340" s="621" t="n">
        <v>338</v>
      </c>
      <c r="B340" s="309" t="n">
        <v>315.444444444444</v>
      </c>
      <c r="C340" s="309" t="n">
        <v>315.444444444444</v>
      </c>
      <c r="D340" s="309" t="inlineStr"/>
      <c r="E340" s="309" t="inlineStr"/>
      <c r="F340" s="309" t="inlineStr"/>
      <c r="G340" s="309" t="inlineStr"/>
      <c r="H340" s="309" t="inlineStr"/>
    </row>
    <row r="341">
      <c r="A341" s="621" t="n">
        <v>339</v>
      </c>
      <c r="B341" s="309" t="n">
        <v>333.0805416203981</v>
      </c>
      <c r="C341" s="309" t="n">
        <v>333.0805416203981</v>
      </c>
      <c r="D341" s="309" t="inlineStr"/>
      <c r="E341" s="309" t="inlineStr"/>
      <c r="F341" s="309" t="inlineStr"/>
      <c r="G341" s="309" t="inlineStr"/>
      <c r="H341" s="309" t="inlineStr"/>
    </row>
    <row r="342">
      <c r="A342" s="621" t="n">
        <v>340</v>
      </c>
      <c r="B342" s="309" t="n">
        <v>333.0805416203979</v>
      </c>
      <c r="C342" s="309" t="n">
        <v>333.0805416203979</v>
      </c>
      <c r="D342" s="309" t="inlineStr"/>
      <c r="E342" s="309" t="inlineStr"/>
      <c r="F342" s="309" t="inlineStr"/>
      <c r="G342" s="309" t="inlineStr"/>
      <c r="H342" s="309" t="inlineStr"/>
    </row>
    <row r="343">
      <c r="A343" s="621" t="n">
        <v>341</v>
      </c>
      <c r="B343" s="309" t="n">
        <v>370</v>
      </c>
      <c r="C343" s="309" t="n">
        <v>370</v>
      </c>
      <c r="D343" s="309" t="inlineStr"/>
      <c r="E343" s="309" t="inlineStr"/>
      <c r="F343" s="309" t="inlineStr"/>
      <c r="G343" s="309" t="inlineStr"/>
      <c r="H343" s="309" t="inlineStr"/>
    </row>
    <row r="344">
      <c r="A344" s="621" t="n">
        <v>342</v>
      </c>
      <c r="B344" s="309" t="n">
        <v>307.8770936324331</v>
      </c>
      <c r="C344" s="309" t="n">
        <v>307.8770936324331</v>
      </c>
      <c r="D344" s="309" t="inlineStr"/>
      <c r="E344" s="309" t="inlineStr"/>
      <c r="F344" s="309" t="inlineStr"/>
      <c r="G344" s="309" t="inlineStr"/>
      <c r="H344" s="309" t="inlineStr"/>
    </row>
    <row r="345">
      <c r="A345" s="621" t="n">
        <v>343</v>
      </c>
      <c r="B345" s="309" t="n">
        <v>309.4388627603201</v>
      </c>
      <c r="C345" s="309" t="n">
        <v>309.4388627603201</v>
      </c>
      <c r="D345" s="309" t="inlineStr"/>
      <c r="E345" s="309" t="inlineStr"/>
      <c r="F345" s="309" t="inlineStr"/>
      <c r="G345" s="309" t="inlineStr"/>
      <c r="H345" s="309" t="inlineStr"/>
    </row>
    <row r="346">
      <c r="A346" s="621" t="n">
        <v>344</v>
      </c>
      <c r="B346" s="309" t="n">
        <v>294.1033905228757</v>
      </c>
      <c r="C346" s="309" t="n">
        <v>294.1033905228757</v>
      </c>
      <c r="D346" s="309" t="inlineStr"/>
      <c r="E346" s="309" t="inlineStr"/>
      <c r="F346" s="309" t="inlineStr"/>
      <c r="G346" s="309" t="inlineStr"/>
      <c r="H346" s="309" t="inlineStr"/>
    </row>
    <row r="347">
      <c r="A347" s="621" t="n">
        <v>345</v>
      </c>
      <c r="B347" s="309" t="n">
        <v>308.333333333333</v>
      </c>
      <c r="C347" s="309" t="n">
        <v>308.333333333333</v>
      </c>
      <c r="D347" s="309" t="inlineStr"/>
      <c r="E347" s="309" t="inlineStr"/>
      <c r="F347" s="309" t="inlineStr"/>
      <c r="G347" s="309" t="inlineStr"/>
      <c r="H347" s="309" t="inlineStr"/>
    </row>
    <row r="348">
      <c r="A348" s="621" t="n">
        <v>346</v>
      </c>
      <c r="B348" s="309" t="n">
        <v>312.0326763082882</v>
      </c>
      <c r="C348" s="309" t="n">
        <v>312.0326763082882</v>
      </c>
      <c r="D348" s="309" t="inlineStr"/>
      <c r="E348" s="309" t="inlineStr"/>
      <c r="F348" s="309" t="inlineStr"/>
      <c r="G348" s="309" t="inlineStr"/>
      <c r="H348" s="309" t="inlineStr"/>
    </row>
    <row r="349">
      <c r="A349" s="621" t="n">
        <v>347</v>
      </c>
      <c r="B349" s="309" t="n">
        <v>312.0326763082882</v>
      </c>
      <c r="C349" s="309" t="n">
        <v>312.0326763082882</v>
      </c>
      <c r="D349" s="309" t="inlineStr"/>
      <c r="E349" s="309" t="inlineStr"/>
      <c r="F349" s="309" t="inlineStr"/>
      <c r="G349" s="309" t="inlineStr"/>
      <c r="H349" s="309" t="inlineStr"/>
    </row>
    <row r="350">
      <c r="A350" s="621" t="n">
        <v>348</v>
      </c>
      <c r="B350" s="309" t="inlineStr"/>
      <c r="C350" s="309" t="n">
        <v>389.1996878668715</v>
      </c>
      <c r="D350" s="309" t="inlineStr">
        <is>
          <t>{'Cu', 'aust_temp', 'ausf_czas', 'Mo', 'aust_czas', 'Ni', 'grubosc', 'Mn'}</t>
        </is>
      </c>
      <c r="E350" s="309" t="n">
        <v>15</v>
      </c>
      <c r="F350" s="309" t="inlineStr">
        <is>
          <t>['Rp02', 'Rm', 'ausf_temp']</t>
        </is>
      </c>
      <c r="G350" s="309" t="inlineStr">
        <is>
          <t>[0.760770260584389, 0.7084630522340163, -0.8618247140391735]</t>
        </is>
      </c>
      <c r="H350" s="309" t="inlineStr">
        <is>
          <t>[299.51591529237714, 418.25]</t>
        </is>
      </c>
    </row>
    <row r="351">
      <c r="A351" s="621" t="n">
        <v>349</v>
      </c>
      <c r="B351" s="309" t="inlineStr"/>
      <c r="C351" s="309" t="n">
        <v>389.1996878668715</v>
      </c>
      <c r="D351" s="309" t="inlineStr">
        <is>
          <t>{'Cu', 'aust_temp', 'ausf_czas', 'Mo', 'aust_czas', 'Ni', 'grubosc', 'Mn'}</t>
        </is>
      </c>
      <c r="E351" s="309" t="n">
        <v>15</v>
      </c>
      <c r="F351" s="309" t="inlineStr">
        <is>
          <t>['Rp02', 'Rm', 'ausf_temp']</t>
        </is>
      </c>
      <c r="G351" s="309" t="inlineStr">
        <is>
          <t>[0.7607702605843893, 0.7084630522340164, -0.8618247140391735]</t>
        </is>
      </c>
      <c r="H351" s="309" t="inlineStr">
        <is>
          <t>[299.51591529237714, 418.25]</t>
        </is>
      </c>
    </row>
    <row r="352">
      <c r="A352" s="621" t="n">
        <v>350</v>
      </c>
      <c r="B352" s="309" t="n">
        <v>384.3728867553405</v>
      </c>
      <c r="C352" s="309" t="n">
        <v>384.3728867553405</v>
      </c>
      <c r="D352" s="309" t="inlineStr"/>
      <c r="E352" s="309" t="inlineStr"/>
      <c r="F352" s="309" t="inlineStr"/>
      <c r="G352" s="309" t="inlineStr"/>
      <c r="H352" s="309" t="inlineStr"/>
    </row>
    <row r="353">
      <c r="A353" s="621" t="n">
        <v>351</v>
      </c>
      <c r="B353" s="309" t="n">
        <v>389.5756014463157</v>
      </c>
      <c r="C353" s="309" t="n">
        <v>389.5756014463157</v>
      </c>
      <c r="D353" s="309" t="inlineStr"/>
      <c r="E353" s="309" t="inlineStr"/>
      <c r="F353" s="309" t="inlineStr"/>
      <c r="G353" s="309" t="inlineStr"/>
      <c r="H353" s="309" t="inlineStr"/>
    </row>
    <row r="354">
      <c r="A354" s="621" t="n">
        <v>352</v>
      </c>
      <c r="B354" s="309" t="n">
        <v>398.7745977034333</v>
      </c>
      <c r="C354" s="309" t="n">
        <v>398.7745977034333</v>
      </c>
      <c r="D354" s="309" t="inlineStr"/>
      <c r="E354" s="309" t="inlineStr"/>
      <c r="F354" s="309" t="inlineStr"/>
      <c r="G354" s="309" t="inlineStr"/>
      <c r="H354" s="309" t="inlineStr"/>
    </row>
    <row r="355">
      <c r="A355" s="621" t="n">
        <v>353</v>
      </c>
      <c r="B355" s="309" t="n">
        <v>398.5</v>
      </c>
      <c r="C355" s="309" t="n">
        <v>398.5</v>
      </c>
      <c r="D355" s="309" t="inlineStr"/>
      <c r="E355" s="309" t="inlineStr"/>
      <c r="F355" s="309" t="inlineStr"/>
      <c r="G355" s="309" t="inlineStr"/>
      <c r="H355" s="309" t="inlineStr"/>
    </row>
    <row r="356">
      <c r="A356" s="621" t="n">
        <v>354</v>
      </c>
      <c r="B356" s="309" t="n">
        <v>397.75</v>
      </c>
      <c r="C356" s="309" t="n">
        <v>397.75</v>
      </c>
      <c r="D356" s="309" t="inlineStr"/>
      <c r="E356" s="309" t="inlineStr"/>
      <c r="F356" s="309" t="inlineStr"/>
      <c r="G356" s="309" t="inlineStr"/>
      <c r="H356" s="309" t="inlineStr"/>
    </row>
    <row r="357">
      <c r="A357" s="621" t="n">
        <v>355</v>
      </c>
      <c r="B357" s="309" t="inlineStr"/>
      <c r="C357" s="309" t="n">
        <v>362.4531937050556</v>
      </c>
      <c r="D357" s="309" t="inlineStr">
        <is>
          <t>{'Cu', 'aust_temp', 'ausf_czas', 'Mo', 'aust_czas', 'Ni', 'grubosc', 'Mn'}</t>
        </is>
      </c>
      <c r="E357" s="309" t="n">
        <v>15</v>
      </c>
      <c r="F357" s="309" t="inlineStr">
        <is>
          <t>['Rp02', 'Rm', 'ausf_temp']</t>
        </is>
      </c>
      <c r="G357" s="309" t="inlineStr">
        <is>
          <t>[0.760770260584389, 0.7084630522340163, -0.8618247140391735]</t>
        </is>
      </c>
      <c r="H357" s="309" t="inlineStr">
        <is>
          <t>[299.51591529237714, 418.25]</t>
        </is>
      </c>
    </row>
    <row r="358">
      <c r="A358" s="621" t="n">
        <v>356</v>
      </c>
      <c r="B358" s="309" t="inlineStr"/>
      <c r="C358" s="309" t="n">
        <v>362.4531937050554</v>
      </c>
      <c r="D358" s="309" t="inlineStr">
        <is>
          <t>{'Cu', 'aust_temp', 'ausf_czas', 'Mo', 'aust_czas', 'Ni', 'grubosc', 'Mn'}</t>
        </is>
      </c>
      <c r="E358" s="309" t="n">
        <v>15</v>
      </c>
      <c r="F358" s="309" t="inlineStr">
        <is>
          <t>['Rp02', 'Rm', 'ausf_temp']</t>
        </is>
      </c>
      <c r="G358" s="309" t="inlineStr">
        <is>
          <t>[0.7607702605843893, 0.7084630522340164, -0.8618247140391735]</t>
        </is>
      </c>
      <c r="H358" s="309" t="inlineStr">
        <is>
          <t>[299.51591529237714, 418.25]</t>
        </is>
      </c>
    </row>
    <row r="359">
      <c r="A359" s="621" t="n">
        <v>357</v>
      </c>
      <c r="B359" s="309" t="n">
        <v>363.1586438895996</v>
      </c>
      <c r="C359" s="309" t="n">
        <v>363.1586438895996</v>
      </c>
      <c r="D359" s="309" t="inlineStr"/>
      <c r="E359" s="309" t="inlineStr"/>
      <c r="F359" s="309" t="inlineStr"/>
      <c r="G359" s="309" t="inlineStr"/>
      <c r="H359" s="309" t="inlineStr"/>
    </row>
    <row r="360">
      <c r="A360" s="621" t="n">
        <v>358</v>
      </c>
      <c r="B360" s="309" t="n">
        <v>368.8931883100981</v>
      </c>
      <c r="C360" s="309" t="n">
        <v>368.8931883100981</v>
      </c>
      <c r="D360" s="309" t="inlineStr"/>
      <c r="E360" s="309" t="inlineStr"/>
      <c r="F360" s="309" t="inlineStr"/>
      <c r="G360" s="309" t="inlineStr"/>
      <c r="H360" s="309" t="inlineStr"/>
    </row>
    <row r="361">
      <c r="A361" s="621" t="n">
        <v>359</v>
      </c>
      <c r="B361" s="309" t="n">
        <v>374.5854497554938</v>
      </c>
      <c r="C361" s="309" t="n">
        <v>374.5854497554938</v>
      </c>
      <c r="D361" s="309" t="inlineStr"/>
      <c r="E361" s="309" t="inlineStr"/>
      <c r="F361" s="309" t="inlineStr"/>
      <c r="G361" s="309" t="inlineStr"/>
      <c r="H361" s="309" t="inlineStr"/>
    </row>
    <row r="362">
      <c r="A362" s="621" t="n">
        <v>360</v>
      </c>
      <c r="B362" s="309" t="n">
        <v>376</v>
      </c>
      <c r="C362" s="309" t="n">
        <v>376</v>
      </c>
      <c r="D362" s="309" t="inlineStr"/>
      <c r="E362" s="309" t="inlineStr"/>
      <c r="F362" s="309" t="inlineStr"/>
      <c r="G362" s="309" t="inlineStr"/>
      <c r="H362" s="309" t="inlineStr"/>
    </row>
    <row r="363">
      <c r="A363" s="621" t="n">
        <v>361</v>
      </c>
      <c r="B363" s="309" t="n">
        <v>375.21875</v>
      </c>
      <c r="C363" s="309" t="n">
        <v>375.21875</v>
      </c>
      <c r="D363" s="309" t="inlineStr"/>
      <c r="E363" s="309" t="inlineStr"/>
      <c r="F363" s="309" t="inlineStr"/>
      <c r="G363" s="309" t="inlineStr"/>
      <c r="H363" s="309" t="inlineStr"/>
    </row>
    <row r="364">
      <c r="A364" s="621" t="n">
        <v>362</v>
      </c>
      <c r="B364" s="309" t="inlineStr"/>
      <c r="C364" s="309" t="n">
        <v>335.7066995432393</v>
      </c>
      <c r="D364" s="309" t="inlineStr">
        <is>
          <t>{'Cu', 'aust_temp', 'ausf_czas', 'Mo', 'aust_czas', 'Ni', 'grubosc', 'Mn'}</t>
        </is>
      </c>
      <c r="E364" s="309" t="n">
        <v>15</v>
      </c>
      <c r="F364" s="309" t="inlineStr">
        <is>
          <t>['Rp02', 'Rm', 'ausf_temp']</t>
        </is>
      </c>
      <c r="G364" s="309" t="inlineStr">
        <is>
          <t>[0.760770260584389, 0.7084630522340163, -0.8618247140391735]</t>
        </is>
      </c>
      <c r="H364" s="309" t="inlineStr">
        <is>
          <t>[299.51591529237714, 418.25]</t>
        </is>
      </c>
    </row>
    <row r="365">
      <c r="A365" s="621" t="n">
        <v>363</v>
      </c>
      <c r="B365" s="309" t="inlineStr"/>
      <c r="C365" s="309" t="n">
        <v>335.7066995432397</v>
      </c>
      <c r="D365" s="309" t="inlineStr">
        <is>
          <t>{'Cu', 'aust_temp', 'ausf_czas', 'Mo', 'aust_czas', 'Ni', 'grubosc', 'Mn'}</t>
        </is>
      </c>
      <c r="E365" s="309" t="n">
        <v>15</v>
      </c>
      <c r="F365" s="309" t="inlineStr">
        <is>
          <t>['Rp02', 'Rm', 'ausf_temp']</t>
        </is>
      </c>
      <c r="G365" s="309" t="inlineStr">
        <is>
          <t>[0.7607702605843893, 0.7084630522340164, -0.8618247140391735]</t>
        </is>
      </c>
      <c r="H365" s="309" t="inlineStr">
        <is>
          <t>[299.51591529237714, 418.25]</t>
        </is>
      </c>
    </row>
    <row r="366">
      <c r="A366" s="621" t="n">
        <v>364</v>
      </c>
      <c r="B366" s="309" t="n">
        <v>341.9444010238589</v>
      </c>
      <c r="C366" s="309" t="n">
        <v>341.9444010238589</v>
      </c>
      <c r="D366" s="309" t="inlineStr"/>
      <c r="E366" s="309" t="inlineStr"/>
      <c r="F366" s="309" t="inlineStr"/>
      <c r="G366" s="309" t="inlineStr"/>
      <c r="H366" s="309" t="inlineStr"/>
    </row>
    <row r="367">
      <c r="A367" s="621" t="n">
        <v>365</v>
      </c>
      <c r="B367" s="309" t="n">
        <v>348.2107751738808</v>
      </c>
      <c r="C367" s="309" t="n">
        <v>348.2107751738808</v>
      </c>
      <c r="D367" s="309" t="inlineStr"/>
      <c r="E367" s="309" t="inlineStr"/>
      <c r="F367" s="309" t="inlineStr"/>
      <c r="G367" s="309" t="inlineStr"/>
      <c r="H367" s="309" t="inlineStr"/>
    </row>
    <row r="368">
      <c r="A368" s="621" t="n">
        <v>366</v>
      </c>
      <c r="B368" s="309" t="n">
        <v>418.25</v>
      </c>
      <c r="C368" s="309" t="n">
        <v>418.25</v>
      </c>
      <c r="D368" s="309" t="inlineStr"/>
      <c r="E368" s="309" t="inlineStr"/>
      <c r="F368" s="309" t="inlineStr"/>
      <c r="G368" s="309" t="inlineStr"/>
      <c r="H368" s="309" t="inlineStr"/>
    </row>
    <row r="369">
      <c r="A369" s="621" t="n">
        <v>367</v>
      </c>
      <c r="B369" s="309" t="n">
        <v>353.5</v>
      </c>
      <c r="C369" s="309" t="n">
        <v>353.5</v>
      </c>
      <c r="D369" s="309" t="inlineStr"/>
      <c r="E369" s="309" t="inlineStr"/>
      <c r="F369" s="309" t="inlineStr"/>
      <c r="G369" s="309" t="inlineStr"/>
      <c r="H369" s="309" t="inlineStr"/>
    </row>
    <row r="370">
      <c r="A370" s="621" t="n">
        <v>368</v>
      </c>
      <c r="B370" s="309" t="n">
        <v>352.75</v>
      </c>
      <c r="C370" s="309" t="n">
        <v>352.75</v>
      </c>
      <c r="D370" s="309" t="inlineStr"/>
      <c r="E370" s="309" t="inlineStr"/>
      <c r="F370" s="309" t="inlineStr"/>
      <c r="G370" s="309" t="inlineStr"/>
      <c r="H370" s="309" t="inlineStr"/>
    </row>
    <row r="371">
      <c r="A371" s="621" t="n">
        <v>369</v>
      </c>
      <c r="B371" s="309" t="inlineStr"/>
      <c r="C371" s="309" t="n">
        <v>308.9602053814233</v>
      </c>
      <c r="D371" s="309" t="inlineStr">
        <is>
          <t>{'Cu', 'aust_temp', 'ausf_czas', 'Mo', 'aust_czas', 'Ni', 'grubosc', 'Mn'}</t>
        </is>
      </c>
      <c r="E371" s="309" t="n">
        <v>15</v>
      </c>
      <c r="F371" s="309" t="inlineStr">
        <is>
          <t>['Rp02', 'Rm', 'ausf_temp']</t>
        </is>
      </c>
      <c r="G371" s="309" t="inlineStr">
        <is>
          <t>[0.760770260584389, 0.7084630522340163, -0.8618247140391735]</t>
        </is>
      </c>
      <c r="H371" s="309" t="inlineStr">
        <is>
          <t>[299.51591529237714, 418.25]</t>
        </is>
      </c>
    </row>
    <row r="372">
      <c r="A372" s="621" t="n">
        <v>370</v>
      </c>
      <c r="B372" s="309" t="inlineStr"/>
      <c r="C372" s="309" t="n">
        <v>308.9602053814237</v>
      </c>
      <c r="D372" s="309" t="inlineStr">
        <is>
          <t>{'Cu', 'aust_temp', 'ausf_czas', 'Mo', 'aust_czas', 'Ni', 'grubosc', 'Mn'}</t>
        </is>
      </c>
      <c r="E372" s="309" t="n">
        <v>15</v>
      </c>
      <c r="F372" s="309" t="inlineStr">
        <is>
          <t>['Rp02', 'Rm', 'ausf_temp']</t>
        </is>
      </c>
      <c r="G372" s="309" t="inlineStr">
        <is>
          <t>[0.7607702605843893, 0.7084630522340164, -0.8618247140391735]</t>
        </is>
      </c>
      <c r="H372" s="309" t="inlineStr">
        <is>
          <t>[299.51591529237714, 418.25]</t>
        </is>
      </c>
    </row>
    <row r="373">
      <c r="A373" s="621" t="n">
        <v>371</v>
      </c>
      <c r="B373" s="309" t="n">
        <v>320.730158158118</v>
      </c>
      <c r="C373" s="309" t="n">
        <v>320.730158158118</v>
      </c>
      <c r="D373" s="309" t="inlineStr"/>
      <c r="E373" s="309" t="inlineStr"/>
      <c r="F373" s="309" t="inlineStr"/>
      <c r="G373" s="309" t="inlineStr"/>
      <c r="H373" s="309" t="inlineStr"/>
    </row>
    <row r="374">
      <c r="A374" s="621" t="n">
        <v>372</v>
      </c>
      <c r="B374" s="309" t="n">
        <v>327.5283620376633</v>
      </c>
      <c r="C374" s="309" t="n">
        <v>327.5283620376633</v>
      </c>
      <c r="D374" s="309" t="inlineStr"/>
      <c r="E374" s="309" t="inlineStr"/>
      <c r="F374" s="309" t="inlineStr"/>
      <c r="G374" s="309" t="inlineStr"/>
      <c r="H374" s="309" t="inlineStr"/>
    </row>
    <row r="375">
      <c r="A375" s="621" t="n">
        <v>373</v>
      </c>
      <c r="B375" s="309" t="n">
        <v>326.2071538596148</v>
      </c>
      <c r="C375" s="309" t="n">
        <v>326.2071538596148</v>
      </c>
      <c r="D375" s="309" t="inlineStr"/>
      <c r="E375" s="309" t="inlineStr"/>
      <c r="F375" s="309" t="inlineStr"/>
      <c r="G375" s="309" t="inlineStr"/>
      <c r="H375" s="309" t="inlineStr"/>
    </row>
    <row r="376">
      <c r="A376" s="621" t="n">
        <v>374</v>
      </c>
      <c r="B376" s="309" t="n">
        <v>331.5</v>
      </c>
      <c r="C376" s="309" t="n">
        <v>331.5</v>
      </c>
      <c r="D376" s="309" t="inlineStr"/>
      <c r="E376" s="309" t="inlineStr"/>
      <c r="F376" s="309" t="inlineStr"/>
      <c r="G376" s="309" t="inlineStr"/>
      <c r="H376" s="309" t="inlineStr"/>
    </row>
    <row r="377">
      <c r="A377" s="621" t="n">
        <v>375</v>
      </c>
      <c r="B377" s="309" t="n">
        <v>330.25</v>
      </c>
      <c r="C377" s="309" t="n">
        <v>330.25</v>
      </c>
      <c r="D377" s="309" t="inlineStr"/>
      <c r="E377" s="309" t="inlineStr"/>
      <c r="F377" s="309" t="inlineStr"/>
      <c r="G377" s="309" t="inlineStr"/>
      <c r="H377" s="309" t="inlineStr"/>
    </row>
    <row r="378">
      <c r="A378" s="621" t="n">
        <v>376</v>
      </c>
      <c r="B378" s="309" t="inlineStr"/>
      <c r="C378" s="309" t="n">
        <v>282.2137112196074</v>
      </c>
      <c r="D378" s="309" t="inlineStr">
        <is>
          <t>{'Cu', 'aust_temp', 'ausf_czas', 'Mo', 'aust_czas', 'Ni', 'grubosc', 'Mn'}</t>
        </is>
      </c>
      <c r="E378" s="309" t="n">
        <v>15</v>
      </c>
      <c r="F378" s="309" t="inlineStr">
        <is>
          <t>['Rp02', 'Rm', 'ausf_temp']</t>
        </is>
      </c>
      <c r="G378" s="309" t="inlineStr">
        <is>
          <t>[0.760770260584389, 0.7084630522340163, -0.8618247140391735]</t>
        </is>
      </c>
      <c r="H378" s="309" t="inlineStr">
        <is>
          <t>[299.51591529237714, 418.25]</t>
        </is>
      </c>
    </row>
    <row r="379">
      <c r="A379" s="621" t="n">
        <v>377</v>
      </c>
      <c r="B379" s="309" t="inlineStr"/>
      <c r="C379" s="309" t="n">
        <v>282.2137112196078</v>
      </c>
      <c r="D379" s="309" t="inlineStr">
        <is>
          <t>{'Cu', 'aust_temp', 'ausf_czas', 'Mo', 'aust_czas', 'Ni', 'grubosc', 'Mn'}</t>
        </is>
      </c>
      <c r="E379" s="309" t="n">
        <v>15</v>
      </c>
      <c r="F379" s="309" t="inlineStr">
        <is>
          <t>['Rp02', 'Rm', 'ausf_temp']</t>
        </is>
      </c>
      <c r="G379" s="309" t="inlineStr">
        <is>
          <t>[0.7607702605843893, 0.7084630522340164, -0.8618247140391735]</t>
        </is>
      </c>
      <c r="H379" s="309" t="inlineStr">
        <is>
          <t>[299.51591529237714, 418.25]</t>
        </is>
      </c>
    </row>
    <row r="380">
      <c r="A380" s="621" t="n">
        <v>378</v>
      </c>
      <c r="B380" s="309" t="n">
        <v>299.5159152923771</v>
      </c>
      <c r="C380" s="309" t="n">
        <v>299.5159152923771</v>
      </c>
      <c r="D380" s="309" t="inlineStr"/>
      <c r="E380" s="309" t="inlineStr"/>
      <c r="F380" s="309" t="inlineStr"/>
      <c r="G380" s="309" t="inlineStr"/>
      <c r="H380" s="309" t="inlineStr"/>
    </row>
    <row r="381">
      <c r="A381" s="621" t="n">
        <v>379</v>
      </c>
      <c r="B381" s="309" t="n">
        <v>306.845948901446</v>
      </c>
      <c r="C381" s="309" t="n">
        <v>306.845948901446</v>
      </c>
      <c r="D381" s="309" t="inlineStr"/>
      <c r="E381" s="309" t="inlineStr"/>
      <c r="F381" s="309" t="inlineStr"/>
      <c r="G381" s="309" t="inlineStr"/>
      <c r="H381" s="309" t="inlineStr"/>
    </row>
    <row r="382">
      <c r="A382" s="621" t="n">
        <v>380</v>
      </c>
      <c r="B382" s="309" t="n">
        <v>302.0180059116753</v>
      </c>
      <c r="C382" s="309" t="n">
        <v>302.0180059116753</v>
      </c>
      <c r="D382" s="309" t="inlineStr"/>
      <c r="E382" s="309" t="inlineStr"/>
      <c r="F382" s="309" t="inlineStr"/>
      <c r="G382" s="309" t="inlineStr"/>
      <c r="H382" s="309" t="inlineStr"/>
    </row>
    <row r="383">
      <c r="A383" s="621" t="n">
        <v>381</v>
      </c>
      <c r="B383" s="309" t="n">
        <v>311.5</v>
      </c>
      <c r="C383" s="309" t="n">
        <v>311.5</v>
      </c>
      <c r="D383" s="309" t="inlineStr"/>
      <c r="E383" s="309" t="inlineStr"/>
      <c r="F383" s="309" t="inlineStr"/>
      <c r="G383" s="309" t="inlineStr"/>
      <c r="H383" s="309" t="inlineStr"/>
    </row>
    <row r="384">
      <c r="A384" s="621" t="n">
        <v>382</v>
      </c>
      <c r="B384" s="309" t="n">
        <v>307.71875</v>
      </c>
      <c r="C384" s="309" t="n">
        <v>307.71875</v>
      </c>
      <c r="D384" s="309" t="inlineStr"/>
      <c r="E384" s="309" t="inlineStr"/>
      <c r="F384" s="309" t="inlineStr"/>
      <c r="G384" s="309" t="inlineStr"/>
      <c r="H384" s="309" t="inlineStr"/>
    </row>
    <row r="385">
      <c r="A385" s="621" t="n">
        <v>383</v>
      </c>
      <c r="B385" s="309" t="n">
        <v>305.6919167991931</v>
      </c>
      <c r="C385" s="309" t="n">
        <v>305.6919167991931</v>
      </c>
      <c r="D385" s="309" t="inlineStr"/>
      <c r="E385" s="309" t="inlineStr"/>
      <c r="F385" s="309" t="inlineStr"/>
      <c r="G385" s="309" t="inlineStr"/>
      <c r="H385" s="309" t="inlineStr"/>
    </row>
    <row r="386">
      <c r="A386" s="621" t="n">
        <v>384</v>
      </c>
      <c r="B386" s="309" t="n">
        <v>329.9311802318055</v>
      </c>
      <c r="C386" s="309" t="n">
        <v>329.9311802318055</v>
      </c>
      <c r="D386" s="309" t="inlineStr"/>
      <c r="E386" s="309" t="inlineStr"/>
      <c r="F386" s="309" t="inlineStr"/>
      <c r="G386" s="309" t="inlineStr"/>
      <c r="H386" s="309" t="inlineStr"/>
    </row>
    <row r="387">
      <c r="A387" s="621" t="n">
        <v>385</v>
      </c>
      <c r="B387" s="309" t="n">
        <v>337.0685884971972</v>
      </c>
      <c r="C387" s="309" t="n">
        <v>337.0685884971972</v>
      </c>
      <c r="D387" s="309" t="inlineStr"/>
      <c r="E387" s="309" t="inlineStr"/>
      <c r="F387" s="309" t="inlineStr"/>
      <c r="G387" s="309" t="inlineStr"/>
      <c r="H387" s="309" t="inlineStr"/>
    </row>
    <row r="388">
      <c r="A388" s="621" t="n">
        <v>386</v>
      </c>
      <c r="B388" s="309" t="n">
        <v>322.9886462549454</v>
      </c>
      <c r="C388" s="309" t="n">
        <v>322.9886462549454</v>
      </c>
      <c r="D388" s="309" t="inlineStr"/>
      <c r="E388" s="309" t="inlineStr"/>
      <c r="F388" s="309" t="inlineStr"/>
      <c r="G388" s="309" t="inlineStr"/>
      <c r="H388" s="309" t="inlineStr"/>
    </row>
    <row r="389">
      <c r="A389" s="621" t="n">
        <v>387</v>
      </c>
      <c r="B389" s="309" t="n">
        <v>321.1490784304032</v>
      </c>
      <c r="C389" s="309" t="n">
        <v>321.1490784304032</v>
      </c>
      <c r="D389" s="309" t="inlineStr"/>
      <c r="E389" s="309" t="inlineStr"/>
      <c r="F389" s="309" t="inlineStr"/>
      <c r="G389" s="309" t="inlineStr"/>
      <c r="H389" s="309" t="inlineStr"/>
    </row>
    <row r="390">
      <c r="A390" s="621" t="n">
        <v>388</v>
      </c>
      <c r="B390" s="309" t="n">
        <v>316.8485114085294</v>
      </c>
      <c r="C390" s="309" t="n">
        <v>316.8485114085294</v>
      </c>
      <c r="D390" s="309" t="inlineStr"/>
      <c r="E390" s="309" t="inlineStr"/>
      <c r="F390" s="309" t="inlineStr"/>
      <c r="G390" s="309" t="inlineStr"/>
      <c r="H390" s="309" t="inlineStr"/>
    </row>
    <row r="391">
      <c r="A391" s="621" t="n">
        <v>389</v>
      </c>
      <c r="B391" s="309" t="n">
        <v>335.6297848152315</v>
      </c>
      <c r="C391" s="309" t="n">
        <v>335.6297848152315</v>
      </c>
      <c r="D391" s="309" t="inlineStr"/>
      <c r="E391" s="309" t="inlineStr"/>
      <c r="F391" s="309" t="inlineStr"/>
      <c r="G391" s="309" t="inlineStr"/>
      <c r="H391" s="309" t="inlineStr"/>
    </row>
    <row r="392">
      <c r="A392" s="621" t="n">
        <v>390</v>
      </c>
      <c r="B392" s="309" t="n">
        <v>337.8555310448075</v>
      </c>
      <c r="C392" s="309" t="n">
        <v>337.8555310448075</v>
      </c>
      <c r="D392" s="309" t="inlineStr"/>
      <c r="E392" s="309" t="inlineStr"/>
      <c r="F392" s="309" t="inlineStr"/>
      <c r="G392" s="309" t="inlineStr"/>
      <c r="H392" s="309" t="inlineStr"/>
    </row>
    <row r="393">
      <c r="A393" s="621" t="n">
        <v>391</v>
      </c>
      <c r="B393" s="309" t="n">
        <v>341.4261809119406</v>
      </c>
      <c r="C393" s="309" t="n">
        <v>341.4261809119406</v>
      </c>
      <c r="D393" s="309" t="inlineStr"/>
      <c r="E393" s="309" t="inlineStr"/>
      <c r="F393" s="309" t="inlineStr"/>
      <c r="G393" s="309" t="inlineStr"/>
      <c r="H393" s="309" t="inlineStr"/>
    </row>
    <row r="394">
      <c r="A394" s="621" t="n">
        <v>392</v>
      </c>
      <c r="B394" s="309" t="n">
        <v>331.9214901742652</v>
      </c>
      <c r="C394" s="309" t="n">
        <v>331.9214901742652</v>
      </c>
      <c r="D394" s="309" t="inlineStr"/>
      <c r="E394" s="309" t="inlineStr"/>
      <c r="F394" s="309" t="inlineStr"/>
      <c r="G394" s="309" t="inlineStr"/>
      <c r="H394" s="309" t="inlineStr"/>
    </row>
    <row r="395">
      <c r="A395" s="621" t="n">
        <v>393</v>
      </c>
      <c r="B395" s="309" t="n">
        <v>334.1472364038414</v>
      </c>
      <c r="C395" s="309" t="n">
        <v>334.1472364038414</v>
      </c>
      <c r="D395" s="309" t="inlineStr"/>
      <c r="E395" s="309" t="inlineStr"/>
      <c r="F395" s="309" t="inlineStr"/>
      <c r="G395" s="309" t="inlineStr"/>
      <c r="H395" s="309" t="inlineStr"/>
    </row>
    <row r="396">
      <c r="A396" s="621" t="n">
        <v>394</v>
      </c>
      <c r="B396" s="309" t="n">
        <v>328.3785570896446</v>
      </c>
      <c r="C396" s="309" t="n">
        <v>328.3785570896446</v>
      </c>
      <c r="D396" s="309" t="inlineStr"/>
      <c r="E396" s="309" t="inlineStr"/>
      <c r="F396" s="309" t="inlineStr"/>
      <c r="G396" s="309" t="inlineStr"/>
      <c r="H396" s="309" t="inlineStr"/>
    </row>
    <row r="397">
      <c r="A397" s="621" t="n">
        <v>395</v>
      </c>
      <c r="B397" s="309" t="n">
        <v>338.5465439535823</v>
      </c>
      <c r="C397" s="309" t="n">
        <v>338.5465439535823</v>
      </c>
      <c r="D397" s="309" t="inlineStr"/>
      <c r="E397" s="309" t="inlineStr"/>
      <c r="F397" s="309" t="inlineStr"/>
      <c r="G397" s="309" t="inlineStr"/>
      <c r="H397" s="309" t="inlineStr"/>
    </row>
    <row r="398">
      <c r="A398" s="621" t="n">
        <v>396</v>
      </c>
      <c r="B398" s="309" t="n">
        <v>336.0167246411218</v>
      </c>
      <c r="C398" s="309" t="n">
        <v>336.0167246411218</v>
      </c>
      <c r="D398" s="309" t="inlineStr"/>
      <c r="E398" s="309" t="inlineStr"/>
      <c r="F398" s="309" t="inlineStr"/>
      <c r="G398" s="309" t="inlineStr"/>
      <c r="H398" s="309" t="inlineStr"/>
    </row>
    <row r="399">
      <c r="A399" s="621" t="n">
        <v>397</v>
      </c>
      <c r="B399" s="309" t="n">
        <v>339.698078704998</v>
      </c>
      <c r="C399" s="309" t="n">
        <v>339.698078704998</v>
      </c>
      <c r="D399" s="309" t="inlineStr"/>
      <c r="E399" s="309" t="inlineStr"/>
      <c r="F399" s="309" t="inlineStr"/>
      <c r="G399" s="309" t="inlineStr"/>
      <c r="H399" s="309" t="inlineStr"/>
    </row>
    <row r="400">
      <c r="A400" s="621" t="n">
        <v>398</v>
      </c>
      <c r="B400" s="309" t="n">
        <v>317.4922193773278</v>
      </c>
      <c r="C400" s="309" t="n">
        <v>317.4922193773278</v>
      </c>
      <c r="D400" s="309" t="inlineStr"/>
      <c r="E400" s="309" t="inlineStr"/>
      <c r="F400" s="309" t="inlineStr"/>
      <c r="G400" s="309" t="inlineStr"/>
      <c r="H400" s="309" t="inlineStr"/>
    </row>
    <row r="401">
      <c r="A401" s="621" t="n">
        <v>399</v>
      </c>
      <c r="B401" s="309" t="n">
        <v>317.5169991877001</v>
      </c>
      <c r="C401" s="309" t="n">
        <v>317.5169991877001</v>
      </c>
      <c r="D401" s="309" t="inlineStr"/>
      <c r="E401" s="309" t="inlineStr"/>
      <c r="F401" s="309" t="inlineStr"/>
      <c r="G401" s="309" t="inlineStr"/>
      <c r="H401" s="309" t="inlineStr"/>
    </row>
    <row r="402">
      <c r="A402" s="621" t="n">
        <v>400</v>
      </c>
      <c r="B402" s="309" t="n">
        <v>322.05531557474</v>
      </c>
      <c r="C402" s="309" t="n">
        <v>322.05531557474</v>
      </c>
      <c r="D402" s="309" t="inlineStr"/>
      <c r="E402" s="309" t="inlineStr"/>
      <c r="F402" s="309" t="inlineStr"/>
      <c r="G402" s="309" t="inlineStr"/>
      <c r="H402" s="309" t="inlineStr"/>
    </row>
    <row r="403">
      <c r="A403" s="621" t="n">
        <v>401</v>
      </c>
      <c r="B403" s="309" t="n">
        <v>291.1903138223211</v>
      </c>
      <c r="C403" s="309" t="n">
        <v>291.1903138223211</v>
      </c>
      <c r="D403" s="309" t="inlineStr"/>
      <c r="E403" s="309" t="inlineStr"/>
      <c r="F403" s="309" t="inlineStr"/>
      <c r="G403" s="309" t="inlineStr"/>
      <c r="H403" s="309" t="inlineStr"/>
    </row>
    <row r="404">
      <c r="A404" s="621" t="n">
        <v>402</v>
      </c>
      <c r="B404" s="309" t="n">
        <v>305.998574079537</v>
      </c>
      <c r="C404" s="309" t="n">
        <v>305.998574079537</v>
      </c>
      <c r="D404" s="309" t="inlineStr"/>
      <c r="E404" s="309" t="inlineStr"/>
      <c r="F404" s="309" t="inlineStr"/>
      <c r="G404" s="309" t="inlineStr"/>
      <c r="H404" s="309" t="inlineStr"/>
    </row>
    <row r="405">
      <c r="A405" s="621" t="n">
        <v>403</v>
      </c>
      <c r="B405" s="309" t="n">
        <v>297.2942196871401</v>
      </c>
      <c r="C405" s="309" t="n">
        <v>297.2942196871401</v>
      </c>
      <c r="D405" s="309" t="inlineStr"/>
      <c r="E405" s="309" t="inlineStr"/>
      <c r="F405" s="309" t="inlineStr"/>
      <c r="G405" s="309" t="inlineStr"/>
      <c r="H405" s="309" t="inlineStr"/>
    </row>
    <row r="406">
      <c r="A406" s="621" t="n">
        <v>404</v>
      </c>
      <c r="B406" s="309" t="n">
        <v>272.5174680187984</v>
      </c>
      <c r="C406" s="309" t="n">
        <v>272.5174680187984</v>
      </c>
      <c r="D406" s="309" t="inlineStr"/>
      <c r="E406" s="309" t="inlineStr"/>
      <c r="F406" s="309" t="inlineStr"/>
      <c r="G406" s="309" t="inlineStr"/>
      <c r="H406" s="309" t="inlineStr"/>
    </row>
    <row r="407">
      <c r="A407" s="621" t="n">
        <v>405</v>
      </c>
      <c r="B407" s="309" t="n">
        <v>304.8769482165102</v>
      </c>
      <c r="C407" s="309" t="n">
        <v>304.8769482165102</v>
      </c>
      <c r="D407" s="309" t="inlineStr"/>
      <c r="E407" s="309" t="inlineStr"/>
      <c r="F407" s="309" t="inlineStr"/>
      <c r="G407" s="309" t="inlineStr"/>
      <c r="H407" s="309" t="inlineStr"/>
    </row>
    <row r="408">
      <c r="A408" s="621" t="n">
        <v>406</v>
      </c>
      <c r="B408" s="309" t="n">
        <v>295.8701103408482</v>
      </c>
      <c r="C408" s="309" t="n">
        <v>295.8701103408482</v>
      </c>
      <c r="D408" s="309" t="inlineStr"/>
      <c r="E408" s="309" t="inlineStr"/>
      <c r="F408" s="309" t="inlineStr"/>
      <c r="G408" s="309" t="inlineStr"/>
      <c r="H408" s="309" t="inlineStr"/>
    </row>
    <row r="409">
      <c r="A409" s="621" t="n">
        <v>407</v>
      </c>
      <c r="B409" s="309" t="n">
        <v>271</v>
      </c>
      <c r="C409" s="309" t="n">
        <v>271</v>
      </c>
      <c r="D409" s="309" t="inlineStr"/>
      <c r="E409" s="309" t="inlineStr"/>
      <c r="F409" s="309" t="inlineStr"/>
      <c r="G409" s="309" t="inlineStr"/>
      <c r="H409" s="309" t="inlineStr"/>
    </row>
    <row r="410">
      <c r="A410" s="621" t="n">
        <v>408</v>
      </c>
      <c r="B410" s="309" t="n">
        <v>353</v>
      </c>
      <c r="C410" s="309" t="n">
        <v>353</v>
      </c>
      <c r="D410" s="309" t="inlineStr"/>
      <c r="E410" s="309" t="inlineStr"/>
      <c r="F410" s="309" t="inlineStr"/>
      <c r="G410" s="309" t="inlineStr"/>
      <c r="H410" s="309" t="inlineStr"/>
    </row>
    <row r="411">
      <c r="A411" s="621" t="n">
        <v>409</v>
      </c>
      <c r="B411" s="309" t="n">
        <v>409</v>
      </c>
      <c r="C411" s="309" t="n">
        <v>409</v>
      </c>
      <c r="D411" s="309" t="inlineStr"/>
      <c r="E411" s="309" t="inlineStr"/>
      <c r="F411" s="309" t="inlineStr"/>
      <c r="G411" s="309" t="inlineStr"/>
      <c r="H411" s="309" t="inlineStr"/>
    </row>
    <row r="412">
      <c r="A412" s="621" t="n">
        <v>410</v>
      </c>
      <c r="B412" s="309" t="n">
        <v>264</v>
      </c>
      <c r="C412" s="309" t="n">
        <v>264</v>
      </c>
      <c r="D412" s="309" t="inlineStr"/>
      <c r="E412" s="309" t="inlineStr"/>
      <c r="F412" s="309" t="inlineStr"/>
      <c r="G412" s="309" t="inlineStr"/>
      <c r="H412" s="309" t="inlineStr"/>
    </row>
    <row r="413">
      <c r="A413" s="621" t="n">
        <v>411</v>
      </c>
      <c r="B413" s="309" t="n">
        <v>336</v>
      </c>
      <c r="C413" s="309" t="n">
        <v>336</v>
      </c>
      <c r="D413" s="309" t="inlineStr"/>
      <c r="E413" s="309" t="inlineStr"/>
      <c r="F413" s="309" t="inlineStr"/>
      <c r="G413" s="309" t="inlineStr"/>
      <c r="H413" s="309" t="inlineStr"/>
    </row>
    <row r="414">
      <c r="A414" s="621" t="n">
        <v>412</v>
      </c>
      <c r="B414" s="309" t="n">
        <v>400</v>
      </c>
      <c r="C414" s="309" t="n">
        <v>400</v>
      </c>
      <c r="D414" s="309" t="inlineStr"/>
      <c r="E414" s="309" t="inlineStr"/>
      <c r="F414" s="309" t="inlineStr"/>
      <c r="G414" s="309" t="inlineStr"/>
      <c r="H414" s="309" t="inlineStr"/>
    </row>
    <row r="415">
      <c r="A415" s="621" t="n">
        <v>413</v>
      </c>
      <c r="B415" s="309" t="n">
        <v>454.2146988406272</v>
      </c>
      <c r="C415" s="309" t="n">
        <v>454.2146988406272</v>
      </c>
      <c r="D415" s="309" t="inlineStr"/>
      <c r="E415" s="309" t="inlineStr"/>
      <c r="F415" s="309" t="inlineStr"/>
      <c r="G415" s="309" t="inlineStr"/>
      <c r="H415" s="309" t="inlineStr"/>
    </row>
    <row r="416">
      <c r="A416" s="621" t="n">
        <v>414</v>
      </c>
      <c r="B416" s="309" t="n">
        <v>449.2747901298117</v>
      </c>
      <c r="C416" s="309" t="n">
        <v>449.2747901298117</v>
      </c>
      <c r="D416" s="309" t="inlineStr"/>
      <c r="E416" s="309" t="inlineStr"/>
      <c r="F416" s="309" t="inlineStr"/>
      <c r="G416" s="309" t="inlineStr"/>
      <c r="H416" s="309" t="inlineStr"/>
    </row>
    <row r="417">
      <c r="A417" s="621" t="n">
        <v>415</v>
      </c>
      <c r="B417" s="309" t="n">
        <v>430.2797284764185</v>
      </c>
      <c r="C417" s="309" t="n">
        <v>430.2797284764185</v>
      </c>
      <c r="D417" s="309" t="inlineStr"/>
      <c r="E417" s="309" t="inlineStr"/>
      <c r="F417" s="309" t="inlineStr"/>
      <c r="G417" s="309" t="inlineStr"/>
      <c r="H417" s="309" t="inlineStr"/>
    </row>
    <row r="418">
      <c r="A418" s="621" t="n">
        <v>416</v>
      </c>
      <c r="B418" s="309" t="n">
        <v>382.3157868741996</v>
      </c>
      <c r="C418" s="309" t="n">
        <v>382.3157868741996</v>
      </c>
      <c r="D418" s="309" t="inlineStr"/>
      <c r="E418" s="309" t="inlineStr"/>
      <c r="F418" s="309" t="inlineStr"/>
      <c r="G418" s="309" t="inlineStr"/>
      <c r="H418" s="309" t="inlineStr"/>
    </row>
    <row r="419">
      <c r="A419" s="621" t="n">
        <v>417</v>
      </c>
      <c r="B419" s="309" t="n">
        <v>363.8350386534091</v>
      </c>
      <c r="C419" s="309" t="n">
        <v>363.8350386534091</v>
      </c>
      <c r="D419" s="309" t="inlineStr"/>
      <c r="E419" s="309" t="inlineStr"/>
      <c r="F419" s="309" t="inlineStr"/>
      <c r="G419" s="309" t="inlineStr"/>
      <c r="H419" s="309" t="inlineStr"/>
    </row>
    <row r="420">
      <c r="A420" s="621" t="n">
        <v>418</v>
      </c>
      <c r="B420" s="309" t="n">
        <v>333.4352019317992</v>
      </c>
      <c r="C420" s="309" t="n">
        <v>333.4352019317992</v>
      </c>
      <c r="D420" s="309" t="inlineStr"/>
      <c r="E420" s="309" t="inlineStr"/>
      <c r="F420" s="309" t="inlineStr"/>
      <c r="G420" s="309" t="inlineStr"/>
      <c r="H420" s="309" t="inlineStr"/>
    </row>
    <row r="421">
      <c r="A421" s="621" t="n">
        <v>419</v>
      </c>
      <c r="B421" s="309" t="n">
        <v>310.53025467718</v>
      </c>
      <c r="C421" s="309" t="n">
        <v>310.53025467718</v>
      </c>
      <c r="D421" s="309" t="inlineStr"/>
      <c r="E421" s="309" t="inlineStr"/>
      <c r="F421" s="309" t="inlineStr"/>
      <c r="G421" s="309" t="inlineStr"/>
      <c r="H421" s="309" t="inlineStr"/>
    </row>
    <row r="422">
      <c r="A422" s="621" t="n">
        <v>420</v>
      </c>
      <c r="B422" s="309" t="n">
        <v>292.31495637611</v>
      </c>
      <c r="C422" s="309" t="n">
        <v>292.31495637611</v>
      </c>
      <c r="D422" s="309" t="inlineStr"/>
      <c r="E422" s="309" t="inlineStr"/>
      <c r="F422" s="309" t="inlineStr"/>
      <c r="G422" s="309" t="inlineStr"/>
      <c r="H422" s="309" t="inlineStr"/>
    </row>
    <row r="423">
      <c r="A423" s="621" t="n">
        <v>421</v>
      </c>
      <c r="B423" s="309" t="n">
        <v>441.1</v>
      </c>
      <c r="C423" s="309" t="n">
        <v>441.1</v>
      </c>
      <c r="D423" s="309" t="inlineStr"/>
      <c r="E423" s="309" t="inlineStr"/>
      <c r="F423" s="309" t="inlineStr"/>
      <c r="G423" s="309" t="inlineStr"/>
      <c r="H423" s="309" t="inlineStr"/>
    </row>
    <row r="424">
      <c r="A424" s="621" t="n">
        <v>422</v>
      </c>
      <c r="B424" s="309" t="n">
        <v>382.8</v>
      </c>
      <c r="C424" s="309" t="n">
        <v>382.8</v>
      </c>
      <c r="D424" s="309" t="inlineStr"/>
      <c r="E424" s="309" t="inlineStr"/>
      <c r="F424" s="309" t="inlineStr"/>
      <c r="G424" s="309" t="inlineStr"/>
      <c r="H424" s="309" t="inlineStr"/>
    </row>
    <row r="425">
      <c r="A425" s="621" t="n">
        <v>423</v>
      </c>
      <c r="B425" s="309" t="n">
        <v>286.8</v>
      </c>
      <c r="C425" s="309" t="n">
        <v>286.8</v>
      </c>
      <c r="D425" s="309" t="inlineStr"/>
      <c r="E425" s="309" t="inlineStr"/>
      <c r="F425" s="309" t="inlineStr"/>
      <c r="G425" s="309" t="inlineStr"/>
      <c r="H425" s="309" t="inlineStr"/>
    </row>
    <row r="426">
      <c r="A426" s="621" t="n">
        <v>424</v>
      </c>
      <c r="B426" s="309" t="n">
        <v>337.1497401368937</v>
      </c>
      <c r="C426" s="309" t="n">
        <v>337.1497401368937</v>
      </c>
      <c r="D426" s="309" t="inlineStr"/>
      <c r="E426" s="309" t="inlineStr"/>
      <c r="F426" s="309" t="inlineStr"/>
      <c r="G426" s="309" t="inlineStr"/>
      <c r="H426" s="309" t="inlineStr"/>
    </row>
    <row r="427">
      <c r="A427" s="621" t="n">
        <v>425</v>
      </c>
      <c r="B427" s="309" t="n">
        <v>338.514644930948</v>
      </c>
      <c r="C427" s="309" t="n">
        <v>338.514644930948</v>
      </c>
      <c r="D427" s="309" t="inlineStr"/>
      <c r="E427" s="309" t="inlineStr"/>
      <c r="F427" s="309" t="inlineStr"/>
      <c r="G427" s="309" t="inlineStr"/>
      <c r="H427" s="309" t="inlineStr"/>
    </row>
    <row r="428">
      <c r="A428" s="621" t="n">
        <v>426</v>
      </c>
      <c r="B428" s="309" t="n">
        <v>339.3486413328566</v>
      </c>
      <c r="C428" s="309" t="n">
        <v>339.3486413328566</v>
      </c>
      <c r="D428" s="309" t="inlineStr"/>
      <c r="E428" s="309" t="inlineStr"/>
      <c r="F428" s="309" t="inlineStr"/>
      <c r="G428" s="309" t="inlineStr"/>
      <c r="H428" s="309" t="inlineStr"/>
    </row>
    <row r="429">
      <c r="A429" s="621" t="n">
        <v>427</v>
      </c>
      <c r="B429" s="309" t="n">
        <v>342.7152585467486</v>
      </c>
      <c r="C429" s="309" t="n">
        <v>342.7152585467486</v>
      </c>
      <c r="D429" s="309" t="inlineStr"/>
      <c r="E429" s="309" t="inlineStr"/>
      <c r="F429" s="309" t="inlineStr"/>
      <c r="G429" s="309" t="inlineStr"/>
      <c r="H429" s="309" t="inlineStr"/>
    </row>
    <row r="430">
      <c r="A430" s="621" t="n">
        <v>428</v>
      </c>
      <c r="B430" s="309" t="n">
        <v>341.9663668928737</v>
      </c>
      <c r="C430" s="309" t="n">
        <v>341.9663668928737</v>
      </c>
      <c r="D430" s="309" t="inlineStr"/>
      <c r="E430" s="309" t="inlineStr"/>
      <c r="F430" s="309" t="inlineStr"/>
      <c r="G430" s="309" t="inlineStr"/>
      <c r="H430" s="309" t="inlineStr"/>
    </row>
    <row r="431">
      <c r="A431" s="621" t="n">
        <v>429</v>
      </c>
      <c r="B431" s="309" t="n">
        <v>343.7619936206394</v>
      </c>
      <c r="C431" s="309" t="n">
        <v>343.7619936206394</v>
      </c>
      <c r="D431" s="309" t="inlineStr"/>
      <c r="E431" s="309" t="inlineStr"/>
      <c r="F431" s="309" t="inlineStr"/>
      <c r="G431" s="309" t="inlineStr"/>
      <c r="H431" s="309" t="inlineStr"/>
    </row>
    <row r="432">
      <c r="A432" s="621" t="n">
        <v>430</v>
      </c>
      <c r="B432" s="309" t="n">
        <v>355.482591599493</v>
      </c>
      <c r="C432" s="309" t="n">
        <v>355.482591599493</v>
      </c>
      <c r="D432" s="309" t="inlineStr"/>
      <c r="E432" s="309" t="inlineStr"/>
      <c r="F432" s="309" t="inlineStr"/>
      <c r="G432" s="309" t="inlineStr"/>
      <c r="H432" s="309" t="inlineStr"/>
    </row>
    <row r="433">
      <c r="A433" s="621" t="n">
        <v>431</v>
      </c>
      <c r="B433" s="309" t="n">
        <v>361.4517851592052</v>
      </c>
      <c r="C433" s="309" t="n">
        <v>361.4517851592052</v>
      </c>
      <c r="D433" s="309" t="inlineStr"/>
      <c r="E433" s="309" t="inlineStr"/>
      <c r="F433" s="309" t="inlineStr"/>
      <c r="G433" s="309" t="inlineStr"/>
      <c r="H433" s="309" t="inlineStr"/>
    </row>
    <row r="434">
      <c r="A434" s="621" t="n">
        <v>432</v>
      </c>
      <c r="B434" s="309" t="n">
        <v>345.036337456081</v>
      </c>
      <c r="C434" s="309" t="n">
        <v>345.036337456081</v>
      </c>
      <c r="D434" s="309" t="inlineStr"/>
      <c r="E434" s="309" t="inlineStr"/>
      <c r="F434" s="309" t="inlineStr"/>
      <c r="G434" s="309" t="inlineStr"/>
      <c r="H434" s="309" t="inlineStr"/>
    </row>
    <row r="435">
      <c r="A435" s="621" t="n">
        <v>433</v>
      </c>
      <c r="B435" s="309" t="n">
        <v>341.9115196287087</v>
      </c>
      <c r="C435" s="309" t="n">
        <v>341.9115196287087</v>
      </c>
      <c r="D435" s="309" t="inlineStr"/>
      <c r="E435" s="309" t="inlineStr"/>
      <c r="F435" s="309" t="inlineStr"/>
      <c r="G435" s="309" t="inlineStr"/>
      <c r="H435" s="309" t="inlineStr"/>
    </row>
    <row r="436">
      <c r="A436" s="621" t="n">
        <v>434</v>
      </c>
      <c r="B436" s="309" t="n">
        <v>337.9579923988721</v>
      </c>
      <c r="C436" s="309" t="n">
        <v>337.9579923988721</v>
      </c>
      <c r="D436" s="309" t="inlineStr"/>
      <c r="E436" s="309" t="inlineStr"/>
      <c r="F436" s="309" t="inlineStr"/>
      <c r="G436" s="309" t="inlineStr"/>
      <c r="H436" s="309" t="inlineStr"/>
    </row>
    <row r="437">
      <c r="A437" s="621" t="n">
        <v>435</v>
      </c>
      <c r="B437" s="309" t="n">
        <v>339.8597552472141</v>
      </c>
      <c r="C437" s="309" t="n">
        <v>339.8597552472141</v>
      </c>
      <c r="D437" s="309" t="inlineStr"/>
      <c r="E437" s="309" t="inlineStr"/>
      <c r="F437" s="309" t="inlineStr"/>
      <c r="G437" s="309" t="inlineStr"/>
      <c r="H437" s="309" t="inlineStr"/>
    </row>
    <row r="438">
      <c r="A438" s="621" t="n">
        <v>436</v>
      </c>
      <c r="B438" s="309" t="n">
        <v>344.1612172653711</v>
      </c>
      <c r="C438" s="309" t="n">
        <v>344.1612172653711</v>
      </c>
      <c r="D438" s="309" t="inlineStr"/>
      <c r="E438" s="309" t="inlineStr"/>
      <c r="F438" s="309" t="inlineStr"/>
      <c r="G438" s="309" t="inlineStr"/>
      <c r="H438" s="309" t="inlineStr"/>
    </row>
    <row r="439">
      <c r="A439" s="621" t="n">
        <v>437</v>
      </c>
      <c r="B439" s="309" t="n">
        <v>398.2</v>
      </c>
      <c r="C439" s="309" t="n">
        <v>398.2</v>
      </c>
      <c r="D439" s="309" t="inlineStr"/>
      <c r="E439" s="309" t="inlineStr"/>
      <c r="F439" s="309" t="inlineStr"/>
      <c r="G439" s="309" t="inlineStr"/>
      <c r="H439" s="309" t="inlineStr"/>
    </row>
    <row r="440">
      <c r="A440" s="621" t="n">
        <v>438</v>
      </c>
      <c r="B440" s="309" t="n">
        <v>375</v>
      </c>
      <c r="C440" s="309" t="n">
        <v>375</v>
      </c>
      <c r="D440" s="309" t="inlineStr"/>
      <c r="E440" s="309" t="inlineStr"/>
      <c r="F440" s="309" t="inlineStr"/>
      <c r="G440" s="309" t="inlineStr"/>
      <c r="H440" s="309" t="inlineStr"/>
    </row>
    <row r="441">
      <c r="A441" s="621" t="n">
        <v>439</v>
      </c>
      <c r="B441" s="309" t="n">
        <v>366</v>
      </c>
      <c r="C441" s="309" t="n">
        <v>366</v>
      </c>
      <c r="D441" s="309" t="inlineStr"/>
      <c r="E441" s="309" t="inlineStr"/>
      <c r="F441" s="309" t="inlineStr"/>
      <c r="G441" s="309" t="inlineStr"/>
      <c r="H441" s="309" t="inlineStr"/>
    </row>
    <row r="442">
      <c r="A442" s="621" t="n">
        <v>440</v>
      </c>
      <c r="B442" s="309" t="n">
        <v>337.6</v>
      </c>
      <c r="C442" s="309" t="n">
        <v>337.6</v>
      </c>
      <c r="D442" s="309" t="inlineStr"/>
      <c r="E442" s="309" t="inlineStr"/>
      <c r="F442" s="309" t="inlineStr"/>
      <c r="G442" s="309" t="inlineStr"/>
      <c r="H442" s="309" t="inlineStr"/>
    </row>
    <row r="443">
      <c r="A443" s="621" t="n">
        <v>441</v>
      </c>
      <c r="B443" s="309" t="n">
        <v>330.6</v>
      </c>
      <c r="C443" s="309" t="n">
        <v>330.6</v>
      </c>
      <c r="D443" s="309" t="inlineStr"/>
      <c r="E443" s="309" t="inlineStr"/>
      <c r="F443" s="309" t="inlineStr"/>
      <c r="G443" s="309" t="inlineStr"/>
      <c r="H443" s="309" t="inlineStr"/>
    </row>
    <row r="444">
      <c r="A444" s="621" t="n">
        <v>442</v>
      </c>
      <c r="B444" s="309" t="n">
        <v>276.2</v>
      </c>
      <c r="C444" s="309" t="n">
        <v>276.2</v>
      </c>
      <c r="D444" s="309" t="inlineStr"/>
      <c r="E444" s="309" t="inlineStr"/>
      <c r="F444" s="309" t="inlineStr"/>
      <c r="G444" s="309" t="inlineStr"/>
      <c r="H444" s="309" t="inlineStr"/>
    </row>
    <row r="445">
      <c r="A445" s="621" t="n">
        <v>443</v>
      </c>
      <c r="B445" s="309" t="n">
        <v>279.7</v>
      </c>
      <c r="C445" s="309" t="n">
        <v>279.7</v>
      </c>
      <c r="D445" s="309" t="inlineStr"/>
      <c r="E445" s="309" t="inlineStr"/>
      <c r="F445" s="309" t="inlineStr"/>
      <c r="G445" s="309" t="inlineStr"/>
      <c r="H445" s="309" t="inlineStr"/>
    </row>
    <row r="446">
      <c r="A446" s="621" t="n">
        <v>444</v>
      </c>
      <c r="B446" s="309" t="n">
        <v>261.9</v>
      </c>
      <c r="C446" s="309" t="n">
        <v>261.9</v>
      </c>
      <c r="D446" s="309" t="inlineStr"/>
      <c r="E446" s="309" t="inlineStr"/>
      <c r="F446" s="309" t="inlineStr"/>
      <c r="G446" s="309" t="inlineStr"/>
      <c r="H446" s="309" t="inlineStr"/>
    </row>
    <row r="447">
      <c r="A447" s="621" t="n">
        <v>445</v>
      </c>
      <c r="B447" s="309" t="n">
        <v>260.5</v>
      </c>
      <c r="C447" s="309" t="n">
        <v>260.5</v>
      </c>
      <c r="D447" s="309" t="inlineStr"/>
      <c r="E447" s="309" t="inlineStr"/>
      <c r="F447" s="309" t="inlineStr"/>
      <c r="G447" s="309" t="inlineStr"/>
      <c r="H447" s="309" t="inlineStr"/>
    </row>
    <row r="448">
      <c r="A448" s="621" t="n">
        <v>446</v>
      </c>
      <c r="B448" s="309" t="n">
        <v>238.6</v>
      </c>
      <c r="C448" s="309" t="n">
        <v>238.6</v>
      </c>
      <c r="D448" s="309" t="inlineStr"/>
      <c r="E448" s="309" t="inlineStr"/>
      <c r="F448" s="309" t="inlineStr"/>
      <c r="G448" s="309" t="inlineStr"/>
      <c r="H448" s="309" t="inlineStr"/>
    </row>
    <row r="449">
      <c r="A449" s="621" t="n">
        <v>447</v>
      </c>
      <c r="B449" s="309" t="n">
        <v>229.2</v>
      </c>
      <c r="C449" s="309" t="n">
        <v>229.2</v>
      </c>
      <c r="D449" s="309" t="inlineStr"/>
      <c r="E449" s="309" t="inlineStr"/>
      <c r="F449" s="309" t="inlineStr"/>
      <c r="G449" s="309" t="inlineStr"/>
      <c r="H449" s="309" t="inlineStr"/>
    </row>
    <row r="450">
      <c r="A450" s="621" t="n">
        <v>448</v>
      </c>
      <c r="B450" s="309" t="n">
        <v>336</v>
      </c>
      <c r="C450" s="309" t="n">
        <v>336</v>
      </c>
      <c r="D450" s="309" t="inlineStr"/>
      <c r="E450" s="309" t="inlineStr"/>
      <c r="F450" s="309" t="inlineStr"/>
      <c r="G450" s="309" t="inlineStr"/>
      <c r="H450" s="309" t="inlineStr"/>
    </row>
    <row r="451">
      <c r="A451" s="621" t="n">
        <v>449</v>
      </c>
      <c r="B451" s="309" t="n">
        <v>390</v>
      </c>
      <c r="C451" s="309" t="n">
        <v>390</v>
      </c>
      <c r="D451" s="309" t="inlineStr"/>
      <c r="E451" s="309" t="inlineStr"/>
      <c r="F451" s="309" t="inlineStr"/>
      <c r="G451" s="309" t="inlineStr"/>
      <c r="H451" s="309" t="inlineStr"/>
    </row>
    <row r="452">
      <c r="A452" s="621" t="n">
        <v>450</v>
      </c>
      <c r="B452" s="309" t="n">
        <v>442</v>
      </c>
      <c r="C452" s="309" t="n">
        <v>442</v>
      </c>
      <c r="D452" s="309" t="inlineStr"/>
      <c r="E452" s="309" t="inlineStr"/>
      <c r="F452" s="309" t="inlineStr"/>
      <c r="G452" s="309" t="inlineStr"/>
      <c r="H452" s="309" t="inlineStr"/>
    </row>
    <row r="453">
      <c r="A453" s="621" t="n">
        <v>451</v>
      </c>
      <c r="B453" s="309" t="n">
        <v>266</v>
      </c>
      <c r="C453" s="309" t="n">
        <v>266</v>
      </c>
      <c r="D453" s="309" t="inlineStr"/>
      <c r="E453" s="309" t="inlineStr"/>
      <c r="F453" s="309" t="inlineStr"/>
      <c r="G453" s="309" t="inlineStr"/>
      <c r="H453" s="309" t="inlineStr"/>
    </row>
    <row r="454">
      <c r="A454" s="621" t="n">
        <v>452</v>
      </c>
      <c r="B454" s="309" t="n">
        <v>266</v>
      </c>
      <c r="C454" s="309" t="n">
        <v>266</v>
      </c>
      <c r="D454" s="309" t="inlineStr"/>
      <c r="E454" s="309" t="inlineStr"/>
      <c r="F454" s="309" t="inlineStr"/>
      <c r="G454" s="309" t="inlineStr"/>
      <c r="H454" s="309" t="inlineStr"/>
    </row>
    <row r="455">
      <c r="A455" s="621" t="n">
        <v>453</v>
      </c>
      <c r="B455" s="309" t="n">
        <v>285</v>
      </c>
      <c r="C455" s="309" t="n">
        <v>285</v>
      </c>
      <c r="D455" s="309" t="inlineStr"/>
      <c r="E455" s="309" t="inlineStr"/>
      <c r="F455" s="309" t="inlineStr"/>
      <c r="G455" s="309" t="inlineStr"/>
      <c r="H455" s="309" t="inlineStr"/>
    </row>
    <row r="456">
      <c r="A456" s="621" t="n">
        <v>454</v>
      </c>
      <c r="B456" s="309" t="n">
        <v>272</v>
      </c>
      <c r="C456" s="309" t="n">
        <v>272</v>
      </c>
      <c r="D456" s="309" t="inlineStr"/>
      <c r="E456" s="309" t="inlineStr"/>
      <c r="F456" s="309" t="inlineStr"/>
      <c r="G456" s="309" t="inlineStr"/>
      <c r="H456" s="309" t="inlineStr"/>
    </row>
    <row r="457">
      <c r="A457" s="621" t="n">
        <v>455</v>
      </c>
      <c r="B457" s="309" t="n">
        <v>293.125</v>
      </c>
      <c r="C457" s="309" t="n">
        <v>293.125</v>
      </c>
      <c r="D457" s="309" t="inlineStr"/>
      <c r="E457" s="309" t="inlineStr"/>
      <c r="F457" s="309" t="inlineStr"/>
      <c r="G457" s="309" t="inlineStr"/>
      <c r="H457" s="309" t="inlineStr"/>
    </row>
    <row r="458">
      <c r="A458" s="621" t="n">
        <v>456</v>
      </c>
      <c r="B458" s="309" t="n">
        <v>414.703041139291</v>
      </c>
      <c r="C458" s="309" t="n">
        <v>414.703041139291</v>
      </c>
      <c r="D458" s="309" t="inlineStr"/>
      <c r="E458" s="309" t="inlineStr"/>
      <c r="F458" s="309" t="inlineStr"/>
      <c r="G458" s="309" t="inlineStr"/>
      <c r="H458" s="309" t="inlineStr"/>
    </row>
    <row r="459">
      <c r="A459" s="621" t="n">
        <v>457</v>
      </c>
      <c r="B459" s="309" t="n">
        <v>436.2152881802522</v>
      </c>
      <c r="C459" s="309" t="n">
        <v>436.2152881802522</v>
      </c>
      <c r="D459" s="309" t="inlineStr"/>
      <c r="E459" s="309" t="inlineStr"/>
      <c r="F459" s="309" t="inlineStr"/>
      <c r="G459" s="309" t="inlineStr"/>
      <c r="H459" s="309" t="inlineStr"/>
    </row>
    <row r="460">
      <c r="A460" s="621" t="n">
        <v>458</v>
      </c>
      <c r="B460" s="309" t="n">
        <v>374.2727332247637</v>
      </c>
      <c r="C460" s="309" t="n">
        <v>374.2727332247637</v>
      </c>
      <c r="D460" s="309" t="inlineStr"/>
      <c r="E460" s="309" t="inlineStr"/>
      <c r="F460" s="309" t="inlineStr"/>
      <c r="G460" s="309" t="inlineStr"/>
      <c r="H460" s="309" t="inlineStr"/>
    </row>
    <row r="461">
      <c r="A461" s="621" t="n">
        <v>459</v>
      </c>
      <c r="B461" s="309" t="n">
        <v>369.2427801964216</v>
      </c>
      <c r="C461" s="309" t="n">
        <v>369.2427801964216</v>
      </c>
      <c r="D461" s="309" t="inlineStr"/>
      <c r="E461" s="309" t="inlineStr"/>
      <c r="F461" s="309" t="inlineStr"/>
      <c r="G461" s="309" t="inlineStr"/>
      <c r="H461" s="309" t="inlineStr"/>
    </row>
    <row r="462">
      <c r="A462" s="621" t="n">
        <v>460</v>
      </c>
      <c r="B462" s="309" t="n">
        <v>344.5052708939384</v>
      </c>
      <c r="C462" s="309" t="n">
        <v>344.5052708939384</v>
      </c>
      <c r="D462" s="309" t="inlineStr"/>
      <c r="E462" s="309" t="inlineStr"/>
      <c r="F462" s="309" t="inlineStr"/>
      <c r="G462" s="309" t="inlineStr"/>
      <c r="H462" s="309" t="inlineStr"/>
    </row>
    <row r="463">
      <c r="A463" s="621" t="n">
        <v>461</v>
      </c>
      <c r="B463" s="309" t="n">
        <v>300.7429002912693</v>
      </c>
      <c r="C463" s="309" t="n">
        <v>300.7429002912693</v>
      </c>
      <c r="D463" s="309" t="inlineStr"/>
      <c r="E463" s="309" t="inlineStr"/>
      <c r="F463" s="309" t="inlineStr"/>
      <c r="G463" s="309" t="inlineStr"/>
      <c r="H463" s="309" t="inlineStr"/>
    </row>
    <row r="464">
      <c r="A464" s="621" t="n">
        <v>462</v>
      </c>
      <c r="B464" s="309" t="n">
        <v>254.5907866305374</v>
      </c>
      <c r="C464" s="309" t="n">
        <v>254.5907866305374</v>
      </c>
      <c r="D464" s="309" t="inlineStr"/>
      <c r="E464" s="309" t="inlineStr"/>
      <c r="F464" s="309" t="inlineStr"/>
      <c r="G464" s="309" t="inlineStr"/>
      <c r="H464" s="309" t="inlineStr"/>
    </row>
    <row r="465">
      <c r="A465" s="621" t="n">
        <v>463</v>
      </c>
      <c r="B465" s="309" t="n">
        <v>225.389352095246</v>
      </c>
      <c r="C465" s="309" t="n">
        <v>225.389352095246</v>
      </c>
      <c r="D465" s="309" t="inlineStr"/>
      <c r="E465" s="309" t="inlineStr"/>
      <c r="F465" s="309" t="inlineStr"/>
      <c r="G465" s="309" t="inlineStr"/>
      <c r="H465" s="309" t="inlineStr"/>
    </row>
    <row r="466">
      <c r="A466" s="621" t="n">
        <v>464</v>
      </c>
      <c r="B466" s="309" t="n">
        <v>219.9894569285575</v>
      </c>
      <c r="C466" s="309" t="n">
        <v>219.9894569285575</v>
      </c>
      <c r="D466" s="309" t="inlineStr"/>
      <c r="E466" s="309" t="inlineStr"/>
      <c r="F466" s="309" t="inlineStr"/>
      <c r="G466" s="309" t="inlineStr"/>
      <c r="H466" s="309" t="inlineStr"/>
    </row>
    <row r="467">
      <c r="A467" s="621" t="n">
        <v>465</v>
      </c>
      <c r="B467" s="309" t="n">
        <v>204.444444444444</v>
      </c>
      <c r="C467" s="309" t="n">
        <v>204.444444444444</v>
      </c>
      <c r="D467" s="309" t="inlineStr"/>
      <c r="E467" s="309" t="inlineStr"/>
      <c r="F467" s="309" t="inlineStr"/>
      <c r="G467" s="309" t="inlineStr"/>
      <c r="H467" s="309" t="inlineStr"/>
    </row>
    <row r="468">
      <c r="A468" s="621" t="n">
        <v>466</v>
      </c>
      <c r="B468" s="309" t="n">
        <v>259.714285714286</v>
      </c>
      <c r="C468" s="309" t="n">
        <v>259.714285714286</v>
      </c>
      <c r="D468" s="309" t="inlineStr"/>
      <c r="E468" s="309" t="inlineStr"/>
      <c r="F468" s="309" t="inlineStr"/>
      <c r="G468" s="309" t="inlineStr"/>
      <c r="H468" s="309" t="inlineStr"/>
    </row>
    <row r="469">
      <c r="A469" s="621" t="n">
        <v>467</v>
      </c>
      <c r="B469" s="309" t="n">
        <v>307.444444444444</v>
      </c>
      <c r="C469" s="309" t="n">
        <v>307.444444444444</v>
      </c>
      <c r="D469" s="309" t="inlineStr"/>
      <c r="E469" s="309" t="inlineStr"/>
      <c r="F469" s="309" t="inlineStr"/>
      <c r="G469" s="309" t="inlineStr"/>
      <c r="H469" s="309" t="inlineStr"/>
    </row>
    <row r="470">
      <c r="A470" s="621" t="n">
        <v>468</v>
      </c>
      <c r="B470" s="309" t="n">
        <v>252.166666666667</v>
      </c>
      <c r="C470" s="309" t="n">
        <v>252.166666666667</v>
      </c>
      <c r="D470" s="309" t="inlineStr"/>
      <c r="E470" s="309" t="inlineStr"/>
      <c r="F470" s="309" t="inlineStr"/>
      <c r="G470" s="309" t="inlineStr"/>
      <c r="H470" s="309" t="inlineStr"/>
    </row>
    <row r="471">
      <c r="A471" s="621" t="n">
        <v>469</v>
      </c>
      <c r="B471" s="309" t="n">
        <v>282</v>
      </c>
      <c r="C471" s="309" t="n">
        <v>282</v>
      </c>
      <c r="D471" s="309" t="inlineStr"/>
      <c r="E471" s="309" t="inlineStr"/>
      <c r="F471" s="309" t="inlineStr"/>
      <c r="G471" s="309" t="inlineStr"/>
      <c r="H471" s="309" t="inlineStr"/>
    </row>
    <row r="472">
      <c r="A472" s="621" t="n">
        <v>470</v>
      </c>
      <c r="B472" s="309" t="n">
        <v>301</v>
      </c>
      <c r="C472" s="309" t="n">
        <v>301</v>
      </c>
      <c r="D472" s="309" t="inlineStr"/>
      <c r="E472" s="309" t="inlineStr"/>
      <c r="F472" s="309" t="inlineStr"/>
      <c r="G472" s="309" t="inlineStr"/>
      <c r="H472" s="309" t="inlineStr"/>
    </row>
    <row r="473">
      <c r="A473" s="621" t="n">
        <v>471</v>
      </c>
      <c r="B473" s="309" t="n">
        <v>375</v>
      </c>
      <c r="C473" s="309" t="n">
        <v>375</v>
      </c>
      <c r="D473" s="309" t="inlineStr"/>
      <c r="E473" s="309" t="inlineStr"/>
      <c r="F473" s="309" t="inlineStr"/>
      <c r="G473" s="309" t="inlineStr"/>
      <c r="H473" s="309" t="inlineStr"/>
    </row>
    <row r="474">
      <c r="A474" s="621" t="n">
        <v>472</v>
      </c>
      <c r="B474" s="309" t="n">
        <v>338.1526046391069</v>
      </c>
      <c r="C474" s="309" t="n">
        <v>338.1526046391069</v>
      </c>
      <c r="D474" s="309" t="inlineStr"/>
      <c r="E474" s="309" t="inlineStr"/>
      <c r="F474" s="309" t="inlineStr"/>
      <c r="G474" s="309" t="inlineStr"/>
      <c r="H474" s="309" t="inlineStr"/>
    </row>
    <row r="475">
      <c r="A475" s="621" t="n">
        <v>473</v>
      </c>
      <c r="B475" s="309" t="n">
        <v>421</v>
      </c>
      <c r="C475" s="309" t="n">
        <v>421</v>
      </c>
      <c r="D475" s="309" t="inlineStr"/>
      <c r="E475" s="309" t="inlineStr"/>
      <c r="F475" s="309" t="inlineStr"/>
      <c r="G475" s="309" t="inlineStr"/>
      <c r="H475" s="309" t="inlineStr"/>
    </row>
    <row r="476">
      <c r="A476" s="621" t="n">
        <v>474</v>
      </c>
      <c r="B476" s="309" t="n">
        <v>353</v>
      </c>
      <c r="C476" s="309" t="n">
        <v>353</v>
      </c>
      <c r="D476" s="309" t="inlineStr"/>
      <c r="E476" s="309" t="inlineStr"/>
      <c r="F476" s="309" t="inlineStr"/>
      <c r="G476" s="309" t="inlineStr"/>
      <c r="H476" s="309" t="inlineStr"/>
    </row>
    <row r="477">
      <c r="A477" s="621" t="n">
        <v>475</v>
      </c>
      <c r="B477" s="309" t="n">
        <v>366</v>
      </c>
      <c r="C477" s="309" t="n">
        <v>366</v>
      </c>
      <c r="D477" s="309" t="inlineStr"/>
      <c r="E477" s="309" t="inlineStr"/>
      <c r="F477" s="309" t="inlineStr"/>
      <c r="G477" s="309" t="inlineStr"/>
      <c r="H477" s="309" t="inlineStr"/>
    </row>
    <row r="478">
      <c r="A478" s="621" t="n">
        <v>476</v>
      </c>
      <c r="B478" s="309" t="n">
        <v>330.6</v>
      </c>
      <c r="C478" s="309" t="n">
        <v>330.6</v>
      </c>
      <c r="D478" s="309" t="inlineStr"/>
      <c r="E478" s="309" t="inlineStr"/>
      <c r="F478" s="309" t="inlineStr"/>
      <c r="G478" s="309" t="inlineStr"/>
      <c r="H478" s="309" t="inlineStr"/>
    </row>
    <row r="479">
      <c r="A479" s="621" t="n">
        <v>477</v>
      </c>
      <c r="B479" s="309" t="n">
        <v>279.7</v>
      </c>
      <c r="C479" s="309" t="n">
        <v>279.7</v>
      </c>
      <c r="D479" s="309" t="inlineStr"/>
      <c r="E479" s="309" t="inlineStr"/>
      <c r="F479" s="309" t="inlineStr"/>
      <c r="G479" s="309" t="inlineStr"/>
      <c r="H479" s="309" t="inlineStr"/>
    </row>
    <row r="480">
      <c r="A480" s="621" t="n">
        <v>478</v>
      </c>
      <c r="B480" s="309" t="n">
        <v>260.5</v>
      </c>
      <c r="C480" s="309" t="n">
        <v>260.5</v>
      </c>
      <c r="D480" s="309" t="inlineStr"/>
      <c r="E480" s="309" t="inlineStr"/>
      <c r="F480" s="309" t="inlineStr"/>
      <c r="G480" s="309" t="inlineStr"/>
      <c r="H480" s="309" t="inlineStr"/>
    </row>
    <row r="481">
      <c r="A481" s="621" t="n">
        <v>479</v>
      </c>
      <c r="B481" s="309" t="n">
        <v>238.6</v>
      </c>
      <c r="C481" s="309" t="n">
        <v>238.6</v>
      </c>
      <c r="D481" s="309" t="inlineStr"/>
      <c r="E481" s="309" t="inlineStr"/>
      <c r="F481" s="309" t="inlineStr"/>
      <c r="G481" s="309" t="inlineStr"/>
      <c r="H481" s="309" t="inlineStr"/>
    </row>
    <row r="482">
      <c r="A482" s="621" t="n">
        <v>480</v>
      </c>
      <c r="B482" s="309" t="n">
        <v>327</v>
      </c>
      <c r="C482" s="309" t="n">
        <v>327</v>
      </c>
      <c r="D482" s="309" t="inlineStr"/>
      <c r="E482" s="309" t="inlineStr"/>
      <c r="F482" s="309" t="inlineStr"/>
      <c r="G482" s="309" t="inlineStr"/>
      <c r="H482" s="309" t="inlineStr"/>
    </row>
    <row r="483">
      <c r="A483" s="621" t="n">
        <v>481</v>
      </c>
      <c r="B483" s="309" t="n">
        <v>302.111111111111</v>
      </c>
      <c r="C483" s="309" t="n">
        <v>302.111111111111</v>
      </c>
      <c r="D483" s="309" t="inlineStr"/>
      <c r="E483" s="309" t="inlineStr"/>
      <c r="F483" s="309" t="inlineStr"/>
      <c r="G483" s="309" t="inlineStr"/>
      <c r="H483" s="309" t="inlineStr"/>
    </row>
    <row r="484">
      <c r="A484" s="621" t="n">
        <v>482</v>
      </c>
      <c r="B484" s="309" t="n">
        <v>286</v>
      </c>
      <c r="C484" s="309" t="n">
        <v>286</v>
      </c>
      <c r="D484" s="309" t="inlineStr"/>
      <c r="E484" s="309" t="inlineStr"/>
      <c r="F484" s="309" t="inlineStr"/>
      <c r="G484" s="309" t="inlineStr"/>
      <c r="H484" s="309" t="inlineStr"/>
    </row>
    <row r="485">
      <c r="A485" s="621" t="n">
        <v>483</v>
      </c>
      <c r="B485" s="309" t="n">
        <v>368</v>
      </c>
      <c r="C485" s="309" t="n">
        <v>368</v>
      </c>
      <c r="D485" s="309" t="inlineStr"/>
      <c r="E485" s="309" t="inlineStr"/>
      <c r="F485" s="309" t="inlineStr"/>
      <c r="G485" s="309" t="inlineStr"/>
      <c r="H485" s="309" t="inlineStr"/>
    </row>
    <row r="486">
      <c r="A486" s="621" t="n">
        <v>484</v>
      </c>
      <c r="B486" s="309" t="n">
        <v>357.5</v>
      </c>
      <c r="C486" s="309" t="n">
        <v>357.5</v>
      </c>
      <c r="D486" s="309" t="inlineStr"/>
      <c r="E486" s="309" t="inlineStr"/>
      <c r="F486" s="309" t="inlineStr"/>
      <c r="G486" s="309" t="inlineStr"/>
      <c r="H486" s="309" t="inlineStr"/>
    </row>
    <row r="487">
      <c r="A487" s="621" t="n">
        <v>485</v>
      </c>
      <c r="B487" s="309" t="n">
        <v>347</v>
      </c>
      <c r="C487" s="309" t="n">
        <v>347</v>
      </c>
      <c r="D487" s="309" t="inlineStr"/>
      <c r="E487" s="309" t="inlineStr"/>
      <c r="F487" s="309" t="inlineStr"/>
      <c r="G487" s="309" t="inlineStr"/>
      <c r="H487" s="309" t="inlineStr"/>
    </row>
    <row r="488">
      <c r="A488" s="621" t="n">
        <v>486</v>
      </c>
      <c r="B488" s="309" t="n">
        <v>326</v>
      </c>
      <c r="C488" s="309" t="n">
        <v>326</v>
      </c>
      <c r="D488" s="309" t="inlineStr"/>
      <c r="E488" s="309" t="inlineStr"/>
      <c r="F488" s="309" t="inlineStr"/>
      <c r="G488" s="309" t="inlineStr"/>
      <c r="H488" s="309" t="inlineStr"/>
    </row>
    <row r="489">
      <c r="A489" s="621" t="n">
        <v>487</v>
      </c>
      <c r="B489" s="309" t="n">
        <v>297.666666666667</v>
      </c>
      <c r="C489" s="309" t="n">
        <v>297.666666666667</v>
      </c>
      <c r="D489" s="309" t="inlineStr"/>
      <c r="E489" s="309" t="inlineStr"/>
      <c r="F489" s="309" t="inlineStr"/>
      <c r="G489" s="309" t="inlineStr"/>
      <c r="H489" s="309" t="inlineStr"/>
    </row>
    <row r="490">
      <c r="A490" s="621" t="n">
        <v>488</v>
      </c>
      <c r="B490" s="309" t="n">
        <v>498</v>
      </c>
      <c r="C490" s="309" t="n">
        <v>498</v>
      </c>
      <c r="D490" s="309" t="inlineStr"/>
      <c r="E490" s="309" t="inlineStr"/>
      <c r="F490" s="309" t="inlineStr"/>
      <c r="G490" s="309" t="inlineStr"/>
      <c r="H490" s="309" t="inlineStr"/>
    </row>
    <row r="491">
      <c r="A491" s="621" t="n">
        <v>489</v>
      </c>
      <c r="B491" s="309" t="n">
        <v>456</v>
      </c>
      <c r="C491" s="309" t="n">
        <v>456</v>
      </c>
      <c r="D491" s="309" t="inlineStr"/>
      <c r="E491" s="309" t="inlineStr"/>
      <c r="F491" s="309" t="inlineStr"/>
      <c r="G491" s="309" t="inlineStr"/>
      <c r="H491" s="309" t="inlineStr"/>
    </row>
    <row r="492">
      <c r="A492" s="621" t="n">
        <v>490</v>
      </c>
      <c r="B492" s="309" t="n">
        <v>420</v>
      </c>
      <c r="C492" s="309" t="n">
        <v>420</v>
      </c>
      <c r="D492" s="309" t="inlineStr"/>
      <c r="E492" s="309" t="inlineStr"/>
      <c r="F492" s="309" t="inlineStr"/>
      <c r="G492" s="309" t="inlineStr"/>
      <c r="H492" s="309" t="inlineStr"/>
    </row>
    <row r="493">
      <c r="A493" s="621" t="n">
        <v>491</v>
      </c>
      <c r="B493" s="309" t="n">
        <v>356</v>
      </c>
      <c r="C493" s="309" t="n">
        <v>356</v>
      </c>
      <c r="D493" s="309" t="inlineStr"/>
      <c r="E493" s="309" t="inlineStr"/>
      <c r="F493" s="309" t="inlineStr"/>
      <c r="G493" s="309" t="inlineStr"/>
      <c r="H493" s="309" t="inlineStr"/>
    </row>
    <row r="494">
      <c r="A494" s="621" t="n">
        <v>492</v>
      </c>
      <c r="B494" s="309" t="n">
        <v>314</v>
      </c>
      <c r="C494" s="309" t="n">
        <v>314</v>
      </c>
      <c r="D494" s="309" t="inlineStr"/>
      <c r="E494" s="309" t="inlineStr"/>
      <c r="F494" s="309" t="inlineStr"/>
      <c r="G494" s="309" t="inlineStr"/>
      <c r="H494" s="309" t="inlineStr"/>
    </row>
    <row r="495">
      <c r="A495" s="621" t="n">
        <v>493</v>
      </c>
      <c r="B495" s="309" t="n">
        <v>415</v>
      </c>
      <c r="C495" s="309" t="n">
        <v>415</v>
      </c>
      <c r="D495" s="309" t="inlineStr"/>
      <c r="E495" s="309" t="inlineStr"/>
      <c r="F495" s="309" t="inlineStr"/>
      <c r="G495" s="309" t="inlineStr"/>
      <c r="H495" s="309" t="inlineStr"/>
    </row>
    <row r="496">
      <c r="A496" s="621" t="n">
        <v>494</v>
      </c>
      <c r="B496" s="309" t="n">
        <v>331</v>
      </c>
      <c r="C496" s="309" t="n">
        <v>331</v>
      </c>
      <c r="D496" s="309" t="inlineStr"/>
      <c r="E496" s="309" t="inlineStr"/>
      <c r="F496" s="309" t="inlineStr"/>
      <c r="G496" s="309" t="inlineStr"/>
      <c r="H496" s="309" t="inlineStr"/>
    </row>
    <row r="497">
      <c r="A497" s="621" t="n">
        <v>495</v>
      </c>
      <c r="B497" s="309" t="n">
        <v>190</v>
      </c>
      <c r="C497" s="309" t="n">
        <v>190</v>
      </c>
      <c r="D497" s="309" t="inlineStr"/>
      <c r="E497" s="309" t="inlineStr"/>
      <c r="F497" s="309" t="inlineStr"/>
      <c r="G497" s="309" t="inlineStr"/>
      <c r="H497" s="309" t="inlineStr"/>
    </row>
    <row r="498">
      <c r="A498" s="621" t="n">
        <v>496</v>
      </c>
      <c r="B498" s="309" t="n">
        <v>266.8</v>
      </c>
      <c r="C498" s="309" t="n">
        <v>266.8</v>
      </c>
      <c r="D498" s="309" t="inlineStr"/>
      <c r="E498" s="309" t="inlineStr"/>
      <c r="F498" s="309" t="inlineStr"/>
      <c r="G498" s="309" t="inlineStr"/>
      <c r="H498" s="309" t="inlineStr"/>
    </row>
    <row r="499">
      <c r="A499" s="621" t="n">
        <v>497</v>
      </c>
      <c r="B499" s="309" t="n">
        <v>240</v>
      </c>
      <c r="C499" s="309" t="n">
        <v>240</v>
      </c>
      <c r="D499" s="309" t="inlineStr"/>
      <c r="E499" s="309" t="inlineStr"/>
      <c r="F499" s="309" t="inlineStr"/>
      <c r="G499" s="309" t="inlineStr"/>
      <c r="H499" s="309" t="inlineStr"/>
    </row>
    <row r="500">
      <c r="A500" s="621" t="n">
        <v>498</v>
      </c>
      <c r="B500" s="309" t="n">
        <v>176</v>
      </c>
      <c r="C500" s="309" t="n">
        <v>176</v>
      </c>
      <c r="D500" s="309" t="inlineStr"/>
      <c r="E500" s="309" t="inlineStr"/>
      <c r="F500" s="309" t="inlineStr"/>
      <c r="G500" s="309" t="inlineStr"/>
      <c r="H500" s="309" t="inlineStr"/>
    </row>
    <row r="501">
      <c r="A501" s="621" t="n">
        <v>499</v>
      </c>
      <c r="B501" s="309" t="n">
        <v>255</v>
      </c>
      <c r="C501" s="309" t="n">
        <v>255</v>
      </c>
      <c r="D501" s="309" t="inlineStr"/>
      <c r="E501" s="309" t="inlineStr"/>
      <c r="F501" s="309" t="inlineStr"/>
      <c r="G501" s="309" t="inlineStr"/>
      <c r="H501" s="309" t="inlineStr"/>
    </row>
    <row r="502">
      <c r="A502" s="621" t="n">
        <v>500</v>
      </c>
      <c r="B502" s="309" t="n">
        <v>228</v>
      </c>
      <c r="C502" s="309" t="n">
        <v>228</v>
      </c>
      <c r="D502" s="309" t="inlineStr"/>
      <c r="E502" s="309" t="inlineStr"/>
      <c r="F502" s="309" t="inlineStr"/>
      <c r="G502" s="309" t="inlineStr"/>
      <c r="H502" s="309" t="inlineStr"/>
    </row>
    <row r="503">
      <c r="A503" s="621" t="n">
        <v>501</v>
      </c>
      <c r="B503" s="309" t="n">
        <v>169</v>
      </c>
      <c r="C503" s="309" t="n">
        <v>169</v>
      </c>
      <c r="D503" s="309" t="inlineStr"/>
      <c r="E503" s="309" t="inlineStr"/>
      <c r="F503" s="309" t="inlineStr"/>
      <c r="G503" s="309" t="inlineStr"/>
      <c r="H503" s="309" t="inlineStr"/>
    </row>
    <row r="504">
      <c r="A504" s="621" t="n">
        <v>502</v>
      </c>
      <c r="B504" s="309" t="n">
        <v>228</v>
      </c>
      <c r="C504" s="309" t="n">
        <v>228</v>
      </c>
      <c r="D504" s="309" t="inlineStr"/>
      <c r="E504" s="309" t="inlineStr"/>
      <c r="F504" s="309" t="inlineStr"/>
      <c r="G504" s="309" t="inlineStr"/>
      <c r="H504" s="309" t="inlineStr"/>
    </row>
    <row r="505">
      <c r="A505" s="621" t="n">
        <v>503</v>
      </c>
      <c r="B505" s="309" t="n">
        <v>216</v>
      </c>
      <c r="C505" s="309" t="n">
        <v>216</v>
      </c>
      <c r="D505" s="309" t="inlineStr"/>
      <c r="E505" s="309" t="inlineStr"/>
      <c r="F505" s="309" t="inlineStr"/>
      <c r="G505" s="309" t="inlineStr"/>
      <c r="H505" s="309" t="inlineStr"/>
    </row>
    <row r="506">
      <c r="A506" s="621" t="n">
        <v>504</v>
      </c>
      <c r="B506" s="309" t="n">
        <v>135</v>
      </c>
      <c r="C506" s="309" t="n">
        <v>135</v>
      </c>
      <c r="D506" s="309" t="inlineStr"/>
      <c r="E506" s="309" t="inlineStr"/>
      <c r="F506" s="309" t="inlineStr"/>
      <c r="G506" s="309" t="inlineStr"/>
      <c r="H506" s="309" t="inlineStr"/>
    </row>
    <row r="507">
      <c r="A507" s="621" t="n">
        <v>505</v>
      </c>
      <c r="B507" s="309" t="n">
        <v>190</v>
      </c>
      <c r="C507" s="309" t="n">
        <v>190</v>
      </c>
      <c r="D507" s="309" t="inlineStr"/>
      <c r="E507" s="309" t="inlineStr"/>
      <c r="F507" s="309" t="inlineStr"/>
      <c r="G507" s="309" t="inlineStr"/>
      <c r="H507" s="309" t="inlineStr"/>
    </row>
    <row r="508">
      <c r="A508" s="621" t="n">
        <v>506</v>
      </c>
      <c r="B508" s="309" t="n">
        <v>169</v>
      </c>
      <c r="C508" s="309" t="n">
        <v>169</v>
      </c>
      <c r="D508" s="309" t="inlineStr"/>
      <c r="E508" s="309" t="inlineStr"/>
      <c r="F508" s="309" t="inlineStr"/>
      <c r="G508" s="309" t="inlineStr"/>
      <c r="H508" s="309" t="inlineStr"/>
    </row>
    <row r="509">
      <c r="A509" s="621" t="n">
        <v>507</v>
      </c>
      <c r="B509" s="309" t="n">
        <v>255</v>
      </c>
      <c r="C509" s="309" t="n">
        <v>255</v>
      </c>
      <c r="D509" s="309" t="inlineStr"/>
      <c r="E509" s="309" t="inlineStr"/>
      <c r="F509" s="309" t="inlineStr"/>
      <c r="G509" s="309" t="inlineStr"/>
      <c r="H509" s="309" t="inlineStr"/>
    </row>
    <row r="510">
      <c r="A510" s="621" t="n">
        <v>508</v>
      </c>
      <c r="B510" s="309" t="n">
        <v>418.8</v>
      </c>
      <c r="C510" s="309" t="n">
        <v>418.8</v>
      </c>
      <c r="D510" s="309" t="inlineStr"/>
      <c r="E510" s="309" t="inlineStr"/>
      <c r="F510" s="309" t="inlineStr"/>
      <c r="G510" s="309" t="inlineStr"/>
      <c r="H510" s="309" t="inlineStr"/>
    </row>
    <row r="511">
      <c r="A511" s="621" t="n">
        <v>509</v>
      </c>
      <c r="B511" s="309" t="n">
        <v>382.5</v>
      </c>
      <c r="C511" s="309" t="n">
        <v>382.5</v>
      </c>
      <c r="D511" s="309" t="inlineStr"/>
      <c r="E511" s="309" t="inlineStr"/>
      <c r="F511" s="309" t="inlineStr"/>
      <c r="G511" s="309" t="inlineStr"/>
      <c r="H511" s="309" t="inlineStr"/>
    </row>
    <row r="512">
      <c r="A512" s="621" t="n">
        <v>510</v>
      </c>
      <c r="B512" s="309" t="n">
        <v>216</v>
      </c>
      <c r="C512" s="309" t="n">
        <v>216</v>
      </c>
      <c r="D512" s="309" t="inlineStr"/>
      <c r="E512" s="309" t="inlineStr"/>
      <c r="F512" s="309" t="inlineStr"/>
      <c r="G512" s="309" t="inlineStr"/>
      <c r="H512" s="309" t="inlineStr"/>
    </row>
    <row r="513">
      <c r="A513" s="621" t="n">
        <v>511</v>
      </c>
      <c r="B513" s="309" t="n">
        <v>345.8</v>
      </c>
      <c r="C513" s="309" t="n">
        <v>345.8</v>
      </c>
      <c r="D513" s="309" t="inlineStr"/>
      <c r="E513" s="309" t="inlineStr"/>
      <c r="F513" s="309" t="inlineStr"/>
      <c r="G513" s="309" t="inlineStr"/>
      <c r="H513" s="309" t="inlineStr"/>
    </row>
    <row r="514">
      <c r="A514" s="621" t="n">
        <v>512</v>
      </c>
      <c r="B514" s="309" t="n">
        <v>274.0108236524221</v>
      </c>
      <c r="C514" s="309" t="n">
        <v>274.0108236524221</v>
      </c>
      <c r="D514" s="309" t="inlineStr"/>
      <c r="E514" s="309" t="inlineStr"/>
      <c r="F514" s="309" t="inlineStr"/>
      <c r="G514" s="309" t="inlineStr"/>
      <c r="H514" s="309" t="inlineStr"/>
    </row>
    <row r="515">
      <c r="A515" s="621" t="n">
        <v>513</v>
      </c>
      <c r="B515" s="309" t="n">
        <v>190</v>
      </c>
      <c r="C515" s="309" t="n">
        <v>190</v>
      </c>
      <c r="D515" s="309" t="inlineStr"/>
      <c r="E515" s="309" t="inlineStr"/>
      <c r="F515" s="309" t="inlineStr"/>
      <c r="G515" s="309" t="inlineStr"/>
      <c r="H515" s="309" t="inlineStr"/>
    </row>
    <row r="516">
      <c r="A516" s="621" t="n">
        <v>514</v>
      </c>
      <c r="B516" s="309" t="n">
        <v>313.666666666667</v>
      </c>
      <c r="C516" s="309" t="n">
        <v>313.666666666667</v>
      </c>
      <c r="D516" s="309" t="inlineStr"/>
      <c r="E516" s="309" t="inlineStr"/>
      <c r="F516" s="309" t="inlineStr"/>
      <c r="G516" s="309" t="inlineStr"/>
      <c r="H516" s="309" t="inlineStr"/>
    </row>
    <row r="517">
      <c r="A517" s="621" t="n">
        <v>515</v>
      </c>
      <c r="B517" s="309" t="n">
        <v>281.2</v>
      </c>
      <c r="C517" s="309" t="n">
        <v>281.2</v>
      </c>
      <c r="D517" s="309" t="inlineStr"/>
      <c r="E517" s="309" t="inlineStr"/>
      <c r="F517" s="309" t="inlineStr"/>
      <c r="G517" s="309" t="inlineStr"/>
      <c r="H517" s="309" t="inlineStr"/>
    </row>
    <row r="518">
      <c r="A518" s="621" t="n">
        <v>516</v>
      </c>
      <c r="B518" s="309" t="n">
        <v>176</v>
      </c>
      <c r="C518" s="309" t="n">
        <v>176</v>
      </c>
      <c r="D518" s="309" t="inlineStr"/>
      <c r="E518" s="309" t="inlineStr"/>
      <c r="F518" s="309" t="inlineStr"/>
      <c r="G518" s="309" t="inlineStr"/>
      <c r="H518" s="309" t="inlineStr"/>
    </row>
    <row r="519">
      <c r="A519" s="621" t="n">
        <v>517</v>
      </c>
      <c r="B519" s="309" t="n">
        <v>255</v>
      </c>
      <c r="C519" s="309" t="n">
        <v>255</v>
      </c>
      <c r="D519" s="309" t="inlineStr"/>
      <c r="E519" s="309" t="inlineStr"/>
      <c r="F519" s="309" t="inlineStr"/>
      <c r="G519" s="309" t="inlineStr"/>
      <c r="H519" s="309" t="inlineStr"/>
    </row>
    <row r="520">
      <c r="A520" s="621" t="n">
        <v>518</v>
      </c>
      <c r="B520" s="309" t="n">
        <v>216</v>
      </c>
      <c r="C520" s="309" t="n">
        <v>216</v>
      </c>
      <c r="D520" s="309" t="inlineStr"/>
      <c r="E520" s="309" t="inlineStr"/>
      <c r="F520" s="309" t="inlineStr"/>
      <c r="G520" s="309" t="inlineStr"/>
      <c r="H520" s="309" t="inlineStr"/>
    </row>
    <row r="521">
      <c r="A521" s="621" t="n">
        <v>519</v>
      </c>
      <c r="B521" s="309" t="n">
        <v>329.7</v>
      </c>
      <c r="C521" s="309" t="n">
        <v>329.7</v>
      </c>
      <c r="D521" s="309" t="inlineStr"/>
      <c r="E521" s="309" t="inlineStr"/>
      <c r="F521" s="309" t="inlineStr"/>
      <c r="G521" s="309" t="inlineStr"/>
      <c r="H521" s="309" t="inlineStr"/>
    </row>
    <row r="522">
      <c r="A522" s="621" t="n">
        <v>520</v>
      </c>
      <c r="B522" s="309" t="n">
        <v>355.7</v>
      </c>
      <c r="C522" s="309" t="n">
        <v>355.7</v>
      </c>
      <c r="D522" s="309" t="inlineStr"/>
      <c r="E522" s="309" t="inlineStr"/>
      <c r="F522" s="309" t="inlineStr"/>
      <c r="G522" s="309" t="inlineStr"/>
      <c r="H522" s="309" t="inlineStr"/>
    </row>
    <row r="523">
      <c r="A523" s="621" t="n">
        <v>521</v>
      </c>
      <c r="B523" s="309" t="n">
        <v>319</v>
      </c>
      <c r="C523" s="309" t="n">
        <v>319</v>
      </c>
      <c r="D523" s="309" t="inlineStr"/>
      <c r="E523" s="309" t="inlineStr"/>
      <c r="F523" s="309" t="inlineStr"/>
      <c r="G523" s="309" t="inlineStr"/>
      <c r="H523" s="309" t="inlineStr"/>
    </row>
    <row r="524">
      <c r="A524" s="621" t="n">
        <v>522</v>
      </c>
      <c r="B524" s="309" t="n">
        <v>327.9</v>
      </c>
      <c r="C524" s="309" t="n">
        <v>327.9</v>
      </c>
      <c r="D524" s="309" t="inlineStr"/>
      <c r="E524" s="309" t="inlineStr"/>
      <c r="F524" s="309" t="inlineStr"/>
      <c r="G524" s="309" t="inlineStr"/>
      <c r="H524" s="309" t="inlineStr"/>
    </row>
    <row r="525">
      <c r="A525" s="621" t="n">
        <v>523</v>
      </c>
      <c r="B525" s="309" t="n">
        <v>324.3</v>
      </c>
      <c r="C525" s="309" t="n">
        <v>324.3</v>
      </c>
      <c r="D525" s="309" t="inlineStr"/>
      <c r="E525" s="309" t="inlineStr"/>
      <c r="F525" s="309" t="inlineStr"/>
      <c r="G525" s="309" t="inlineStr"/>
      <c r="H525" s="309" t="inlineStr"/>
    </row>
    <row r="526">
      <c r="A526" s="621" t="n">
        <v>524</v>
      </c>
      <c r="B526" s="309" t="n">
        <v>413.5</v>
      </c>
      <c r="C526" s="309" t="n">
        <v>413.5</v>
      </c>
      <c r="D526" s="309" t="inlineStr"/>
      <c r="E526" s="309" t="inlineStr"/>
      <c r="F526" s="309" t="inlineStr"/>
      <c r="G526" s="309" t="inlineStr"/>
      <c r="H526" s="309" t="inlineStr"/>
    </row>
    <row r="527">
      <c r="A527" s="621" t="n">
        <v>525</v>
      </c>
      <c r="B527" s="309" t="n">
        <v>395.909090909091</v>
      </c>
      <c r="C527" s="309" t="n">
        <v>395.909090909091</v>
      </c>
      <c r="D527" s="309" t="inlineStr"/>
      <c r="E527" s="309" t="inlineStr"/>
      <c r="F527" s="309" t="inlineStr"/>
      <c r="G527" s="309" t="inlineStr"/>
      <c r="H527" s="309" t="inlineStr"/>
    </row>
    <row r="528">
      <c r="A528" s="621" t="n">
        <v>526</v>
      </c>
      <c r="B528" s="309" t="n">
        <v>402.454545454545</v>
      </c>
      <c r="C528" s="309" t="n">
        <v>402.454545454545</v>
      </c>
      <c r="D528" s="309" t="inlineStr"/>
      <c r="E528" s="309" t="inlineStr"/>
      <c r="F528" s="309" t="inlineStr"/>
      <c r="G528" s="309" t="inlineStr"/>
      <c r="H528" s="309" t="inlineStr"/>
    </row>
    <row r="529">
      <c r="A529" s="621" t="n">
        <v>527</v>
      </c>
      <c r="B529" s="309" t="n">
        <v>394.545454545455</v>
      </c>
      <c r="C529" s="309" t="n">
        <v>394.545454545455</v>
      </c>
      <c r="D529" s="309" t="inlineStr"/>
      <c r="E529" s="309" t="inlineStr"/>
      <c r="F529" s="309" t="inlineStr"/>
      <c r="G529" s="309" t="inlineStr"/>
      <c r="H529" s="309" t="inlineStr"/>
    </row>
    <row r="530">
      <c r="A530" s="621" t="n">
        <v>528</v>
      </c>
      <c r="B530" s="309" t="n">
        <v>326</v>
      </c>
      <c r="C530" s="309" t="n">
        <v>326</v>
      </c>
      <c r="D530" s="309" t="inlineStr"/>
      <c r="E530" s="309" t="inlineStr"/>
      <c r="F530" s="309" t="inlineStr"/>
      <c r="G530" s="309" t="inlineStr"/>
      <c r="H530" s="309" t="inlineStr"/>
    </row>
    <row r="531">
      <c r="A531" s="621" t="n">
        <v>529</v>
      </c>
      <c r="B531" s="309" t="n">
        <v>269</v>
      </c>
      <c r="C531" s="309" t="n">
        <v>269</v>
      </c>
      <c r="D531" s="309" t="inlineStr"/>
      <c r="E531" s="309" t="inlineStr"/>
      <c r="F531" s="309" t="inlineStr"/>
      <c r="G531" s="309" t="inlineStr"/>
      <c r="H531" s="309" t="inlineStr"/>
    </row>
    <row r="532">
      <c r="A532" s="621" t="n">
        <v>530</v>
      </c>
      <c r="B532" s="309" t="n">
        <v>262</v>
      </c>
      <c r="C532" s="309" t="n">
        <v>262</v>
      </c>
      <c r="D532" s="309" t="inlineStr"/>
      <c r="E532" s="309" t="inlineStr"/>
      <c r="F532" s="309" t="inlineStr"/>
      <c r="G532" s="309" t="inlineStr"/>
      <c r="H532" s="309" t="inlineStr"/>
    </row>
    <row r="533">
      <c r="A533" s="621" t="n">
        <v>531</v>
      </c>
      <c r="B533" s="309" t="n">
        <v>281.625</v>
      </c>
      <c r="C533" s="309" t="n">
        <v>281.625</v>
      </c>
      <c r="D533" s="309" t="inlineStr"/>
      <c r="E533" s="309" t="inlineStr"/>
      <c r="F533" s="309" t="inlineStr"/>
      <c r="G533" s="309" t="inlineStr"/>
      <c r="H533" s="309" t="inlineStr"/>
    </row>
    <row r="534">
      <c r="A534" s="621" t="n">
        <v>532</v>
      </c>
      <c r="B534" s="309" t="n">
        <v>484.15625</v>
      </c>
      <c r="C534" s="309" t="n">
        <v>484.15625</v>
      </c>
      <c r="D534" s="309" t="inlineStr"/>
      <c r="E534" s="309" t="inlineStr"/>
      <c r="F534" s="309" t="inlineStr"/>
      <c r="G534" s="309" t="inlineStr"/>
      <c r="H534" s="309" t="inlineStr"/>
    </row>
    <row r="535">
      <c r="A535" s="621" t="n">
        <v>533</v>
      </c>
      <c r="B535" s="309" t="n">
        <v>465.466666666667</v>
      </c>
      <c r="C535" s="309" t="n">
        <v>465.466666666667</v>
      </c>
      <c r="D535" s="309" t="inlineStr"/>
      <c r="E535" s="309" t="inlineStr"/>
      <c r="F535" s="309" t="inlineStr"/>
      <c r="G535" s="309" t="inlineStr"/>
      <c r="H535" s="309" t="inlineStr"/>
    </row>
    <row r="536">
      <c r="A536" s="621" t="n">
        <v>534</v>
      </c>
      <c r="B536" s="309" t="n">
        <v>462.533333333333</v>
      </c>
      <c r="C536" s="309" t="n">
        <v>462.533333333333</v>
      </c>
      <c r="D536" s="309" t="inlineStr"/>
      <c r="E536" s="309" t="inlineStr"/>
      <c r="F536" s="309" t="inlineStr"/>
      <c r="G536" s="309" t="inlineStr"/>
      <c r="H536" s="309" t="inlineStr"/>
    </row>
    <row r="537">
      <c r="A537" s="621" t="n">
        <v>535</v>
      </c>
      <c r="B537" s="309" t="n">
        <v>464</v>
      </c>
      <c r="C537" s="309" t="n">
        <v>464</v>
      </c>
      <c r="D537" s="309" t="inlineStr"/>
      <c r="E537" s="309" t="inlineStr"/>
      <c r="F537" s="309" t="inlineStr"/>
      <c r="G537" s="309" t="inlineStr"/>
      <c r="H537" s="309" t="inlineStr"/>
    </row>
    <row r="538">
      <c r="A538" s="621" t="n">
        <v>536</v>
      </c>
      <c r="B538" s="309" t="n">
        <v>461.066666666667</v>
      </c>
      <c r="C538" s="309" t="n">
        <v>461.066666666667</v>
      </c>
      <c r="D538" s="309" t="inlineStr"/>
      <c r="E538" s="309" t="inlineStr"/>
      <c r="F538" s="309" t="inlineStr"/>
      <c r="G538" s="309" t="inlineStr"/>
      <c r="H538" s="309" t="inlineStr"/>
    </row>
    <row r="539">
      <c r="A539" s="621" t="n">
        <v>537</v>
      </c>
      <c r="B539" s="309" t="n">
        <v>442</v>
      </c>
      <c r="C539" s="309" t="n">
        <v>442</v>
      </c>
      <c r="D539" s="309" t="inlineStr"/>
      <c r="E539" s="309" t="inlineStr"/>
      <c r="F539" s="309" t="inlineStr"/>
      <c r="G539" s="309" t="inlineStr"/>
      <c r="H539" s="309" t="inlineStr"/>
    </row>
    <row r="540">
      <c r="A540" s="621" t="n">
        <v>538</v>
      </c>
      <c r="B540" s="309" t="n">
        <v>439.230769230769</v>
      </c>
      <c r="C540" s="309" t="n">
        <v>439.230769230769</v>
      </c>
      <c r="D540" s="309" t="inlineStr"/>
      <c r="E540" s="309" t="inlineStr"/>
      <c r="F540" s="309" t="inlineStr"/>
      <c r="G540" s="309" t="inlineStr"/>
      <c r="H540" s="309" t="inlineStr"/>
    </row>
    <row r="541">
      <c r="A541" s="621" t="n">
        <v>539</v>
      </c>
      <c r="B541" s="309" t="n">
        <v>440.269230769231</v>
      </c>
      <c r="C541" s="309" t="n">
        <v>440.269230769231</v>
      </c>
      <c r="D541" s="309" t="inlineStr"/>
      <c r="E541" s="309" t="inlineStr"/>
      <c r="F541" s="309" t="inlineStr"/>
      <c r="G541" s="309" t="inlineStr"/>
      <c r="H541" s="309" t="inlineStr"/>
    </row>
    <row r="542">
      <c r="A542" s="621" t="n">
        <v>540</v>
      </c>
      <c r="B542" s="309" t="n">
        <v>425.125</v>
      </c>
      <c r="C542" s="309" t="n">
        <v>425.125</v>
      </c>
      <c r="D542" s="309" t="inlineStr"/>
      <c r="E542" s="309" t="inlineStr"/>
      <c r="F542" s="309" t="inlineStr"/>
      <c r="G542" s="309" t="inlineStr"/>
      <c r="H542" s="309" t="inlineStr"/>
    </row>
    <row r="543">
      <c r="A543" s="621" t="n">
        <v>541</v>
      </c>
      <c r="B543" s="309" t="n">
        <v>404.5</v>
      </c>
      <c r="C543" s="309" t="n">
        <v>404.5</v>
      </c>
      <c r="D543" s="309" t="inlineStr"/>
      <c r="E543" s="309" t="inlineStr"/>
      <c r="F543" s="309" t="inlineStr"/>
      <c r="G543" s="309" t="inlineStr"/>
      <c r="H543" s="309" t="inlineStr"/>
    </row>
    <row r="544">
      <c r="A544" s="621" t="n">
        <v>542</v>
      </c>
      <c r="B544" s="309" t="n">
        <v>402.045454545455</v>
      </c>
      <c r="C544" s="309" t="n">
        <v>402.045454545455</v>
      </c>
      <c r="D544" s="309" t="inlineStr"/>
      <c r="E544" s="309" t="inlineStr"/>
      <c r="F544" s="309" t="inlineStr"/>
      <c r="G544" s="309" t="inlineStr"/>
      <c r="H544" s="309" t="inlineStr"/>
    </row>
    <row r="545">
      <c r="A545" s="621" t="n">
        <v>543</v>
      </c>
      <c r="B545" s="309" t="n">
        <v>403.5</v>
      </c>
      <c r="C545" s="309" t="n">
        <v>403.5</v>
      </c>
      <c r="D545" s="309" t="inlineStr"/>
      <c r="E545" s="309" t="inlineStr"/>
      <c r="F545" s="309" t="inlineStr"/>
      <c r="G545" s="309" t="inlineStr"/>
      <c r="H545" s="309" t="inlineStr"/>
    </row>
    <row r="546">
      <c r="A546" s="621" t="n">
        <v>544</v>
      </c>
      <c r="B546" s="309" t="n">
        <v>476.6</v>
      </c>
      <c r="C546" s="309" t="n">
        <v>476.6</v>
      </c>
      <c r="D546" s="309" t="inlineStr"/>
      <c r="E546" s="309" t="inlineStr"/>
      <c r="F546" s="309" t="inlineStr"/>
      <c r="G546" s="309" t="inlineStr"/>
      <c r="H546" s="309" t="inlineStr"/>
    </row>
    <row r="547">
      <c r="A547" s="621" t="n">
        <v>545</v>
      </c>
      <c r="B547" s="309" t="n">
        <v>462.166666666667</v>
      </c>
      <c r="C547" s="309" t="n">
        <v>462.166666666667</v>
      </c>
      <c r="D547" s="309" t="inlineStr"/>
      <c r="E547" s="309" t="inlineStr"/>
      <c r="F547" s="309" t="inlineStr"/>
      <c r="G547" s="309" t="inlineStr"/>
      <c r="H547" s="309" t="inlineStr"/>
    </row>
    <row r="548">
      <c r="A548" s="621" t="n">
        <v>546</v>
      </c>
      <c r="B548" s="309" t="n">
        <v>461.433333333333</v>
      </c>
      <c r="C548" s="309" t="n">
        <v>461.433333333333</v>
      </c>
      <c r="D548" s="309" t="inlineStr"/>
      <c r="E548" s="309" t="inlineStr"/>
      <c r="F548" s="309" t="inlineStr"/>
      <c r="G548" s="309" t="inlineStr"/>
      <c r="H548" s="309" t="inlineStr"/>
    </row>
    <row r="549">
      <c r="A549" s="621" t="n">
        <v>547</v>
      </c>
      <c r="B549" s="309" t="n">
        <v>462.9</v>
      </c>
      <c r="C549" s="309" t="n">
        <v>462.9</v>
      </c>
      <c r="D549" s="309" t="inlineStr"/>
      <c r="E549" s="309" t="inlineStr"/>
      <c r="F549" s="309" t="inlineStr"/>
      <c r="G549" s="309" t="inlineStr"/>
      <c r="H549" s="309" t="inlineStr"/>
    </row>
    <row r="550">
      <c r="A550" s="621" t="n">
        <v>548</v>
      </c>
      <c r="B550" s="309" t="n">
        <v>449.607142857143</v>
      </c>
      <c r="C550" s="309" t="n">
        <v>449.607142857143</v>
      </c>
      <c r="D550" s="309" t="inlineStr"/>
      <c r="E550" s="309" t="inlineStr"/>
      <c r="F550" s="309" t="inlineStr"/>
      <c r="G550" s="309" t="inlineStr"/>
      <c r="H550" s="309" t="inlineStr"/>
    </row>
    <row r="551">
      <c r="A551" s="621" t="n">
        <v>549</v>
      </c>
      <c r="B551" s="309" t="n">
        <v>436.230769230769</v>
      </c>
      <c r="C551" s="309" t="n">
        <v>436.230769230769</v>
      </c>
      <c r="D551" s="309" t="inlineStr"/>
      <c r="E551" s="309" t="inlineStr"/>
      <c r="F551" s="309" t="inlineStr"/>
      <c r="G551" s="309" t="inlineStr"/>
      <c r="H551" s="309" t="inlineStr"/>
    </row>
    <row r="552">
      <c r="A552" s="621" t="n">
        <v>550</v>
      </c>
      <c r="B552" s="309" t="n">
        <v>435.076923076923</v>
      </c>
      <c r="C552" s="309" t="n">
        <v>435.076923076923</v>
      </c>
      <c r="D552" s="309" t="inlineStr"/>
      <c r="E552" s="309" t="inlineStr"/>
      <c r="F552" s="309" t="inlineStr"/>
      <c r="G552" s="309" t="inlineStr"/>
      <c r="H552" s="309" t="inlineStr"/>
    </row>
    <row r="553">
      <c r="A553" s="621" t="n">
        <v>551</v>
      </c>
      <c r="B553" s="309" t="n">
        <v>437.5</v>
      </c>
      <c r="C553" s="309" t="n">
        <v>437.5</v>
      </c>
      <c r="D553" s="309" t="inlineStr"/>
      <c r="E553" s="309" t="inlineStr"/>
      <c r="F553" s="309" t="inlineStr"/>
      <c r="G553" s="309" t="inlineStr"/>
      <c r="H553" s="309" t="inlineStr"/>
    </row>
    <row r="554">
      <c r="A554" s="621" t="n">
        <v>552</v>
      </c>
      <c r="B554" s="309" t="n">
        <v>412.5</v>
      </c>
      <c r="C554" s="309" t="n">
        <v>412.5</v>
      </c>
      <c r="D554" s="309" t="inlineStr"/>
      <c r="E554" s="309" t="inlineStr"/>
      <c r="F554" s="309" t="inlineStr"/>
      <c r="G554" s="309" t="inlineStr"/>
      <c r="H554" s="309" t="inlineStr"/>
    </row>
    <row r="555">
      <c r="A555" s="621" t="n">
        <v>553</v>
      </c>
      <c r="B555" s="309" t="n">
        <v>397.545454545455</v>
      </c>
      <c r="C555" s="309" t="n">
        <v>397.545454545455</v>
      </c>
      <c r="D555" s="309" t="inlineStr"/>
      <c r="E555" s="309" t="inlineStr"/>
      <c r="F555" s="309" t="inlineStr"/>
      <c r="G555" s="309" t="inlineStr"/>
      <c r="H555" s="309" t="inlineStr"/>
    </row>
    <row r="556">
      <c r="A556" s="621" t="n">
        <v>554</v>
      </c>
      <c r="B556" s="309" t="n">
        <v>396.318181818182</v>
      </c>
      <c r="C556" s="309" t="n">
        <v>396.318181818182</v>
      </c>
      <c r="D556" s="309" t="inlineStr"/>
      <c r="E556" s="309" t="inlineStr"/>
      <c r="F556" s="309" t="inlineStr"/>
      <c r="G556" s="309" t="inlineStr"/>
      <c r="H556" s="309" t="inlineStr"/>
    </row>
    <row r="557">
      <c r="A557" s="621" t="n">
        <v>555</v>
      </c>
      <c r="B557" s="309" t="n">
        <v>397.954545454545</v>
      </c>
      <c r="C557" s="309" t="n">
        <v>397.954545454545</v>
      </c>
      <c r="D557" s="309" t="inlineStr"/>
      <c r="E557" s="309" t="inlineStr"/>
      <c r="F557" s="309" t="inlineStr"/>
      <c r="G557" s="309" t="inlineStr"/>
      <c r="H557" s="309" t="inlineStr"/>
    </row>
    <row r="558">
      <c r="A558" s="621" t="n">
        <v>556</v>
      </c>
      <c r="B558" s="309" t="n">
        <v>469.4</v>
      </c>
      <c r="C558" s="309" t="n">
        <v>469.4</v>
      </c>
      <c r="D558" s="309" t="inlineStr"/>
      <c r="E558" s="309" t="inlineStr"/>
      <c r="F558" s="309" t="inlineStr"/>
      <c r="G558" s="309" t="inlineStr"/>
      <c r="H558" s="309" t="inlineStr"/>
    </row>
    <row r="559">
      <c r="A559" s="621" t="n">
        <v>557</v>
      </c>
      <c r="B559" s="309" t="n">
        <v>453.785714285714</v>
      </c>
      <c r="C559" s="309" t="n">
        <v>453.785714285714</v>
      </c>
      <c r="D559" s="309" t="inlineStr"/>
      <c r="E559" s="309" t="inlineStr"/>
      <c r="F559" s="309" t="inlineStr"/>
      <c r="G559" s="309" t="inlineStr"/>
      <c r="H559" s="309" t="inlineStr"/>
    </row>
    <row r="560">
      <c r="A560" s="621" t="n">
        <v>558</v>
      </c>
      <c r="B560" s="309" t="n">
        <v>452.392857142857</v>
      </c>
      <c r="C560" s="309" t="n">
        <v>452.392857142857</v>
      </c>
      <c r="D560" s="309" t="inlineStr"/>
      <c r="E560" s="309" t="inlineStr"/>
      <c r="F560" s="309" t="inlineStr"/>
      <c r="G560" s="309" t="inlineStr"/>
      <c r="H560" s="309" t="inlineStr"/>
    </row>
    <row r="561">
      <c r="A561" s="621" t="n">
        <v>559</v>
      </c>
      <c r="B561" s="309" t="n">
        <v>456.571428571429</v>
      </c>
      <c r="C561" s="309" t="n">
        <v>456.571428571429</v>
      </c>
      <c r="D561" s="309" t="inlineStr"/>
      <c r="E561" s="309" t="inlineStr"/>
      <c r="F561" s="309" t="inlineStr"/>
      <c r="G561" s="309" t="inlineStr"/>
      <c r="H561" s="309" t="inlineStr"/>
    </row>
    <row r="562">
      <c r="A562" s="621" t="n">
        <v>560</v>
      </c>
      <c r="B562" s="309" t="n">
        <v>441.653846153846</v>
      </c>
      <c r="C562" s="309" t="n">
        <v>441.653846153846</v>
      </c>
      <c r="D562" s="309" t="inlineStr"/>
      <c r="E562" s="309" t="inlineStr"/>
      <c r="F562" s="309" t="inlineStr"/>
      <c r="G562" s="309" t="inlineStr"/>
      <c r="H562" s="309" t="inlineStr"/>
    </row>
    <row r="563">
      <c r="A563" s="621" t="n">
        <v>561</v>
      </c>
      <c r="B563" s="309" t="n">
        <v>428.153846153846</v>
      </c>
      <c r="C563" s="309" t="n">
        <v>428.153846153846</v>
      </c>
      <c r="D563" s="309" t="inlineStr"/>
      <c r="E563" s="309" t="inlineStr"/>
      <c r="F563" s="309" t="inlineStr"/>
      <c r="G563" s="309" t="inlineStr"/>
      <c r="H563" s="309" t="inlineStr"/>
    </row>
    <row r="564">
      <c r="A564" s="621" t="n">
        <v>562</v>
      </c>
      <c r="B564" s="309" t="n">
        <v>425.583333333333</v>
      </c>
      <c r="C564" s="309" t="n">
        <v>425.583333333333</v>
      </c>
      <c r="D564" s="309" t="inlineStr"/>
      <c r="E564" s="309" t="inlineStr"/>
      <c r="F564" s="309" t="inlineStr"/>
      <c r="G564" s="309" t="inlineStr"/>
      <c r="H564" s="309" t="inlineStr"/>
    </row>
    <row r="565">
      <c r="A565" s="621" t="n">
        <v>563</v>
      </c>
      <c r="B565" s="309" t="n">
        <v>429.692307692308</v>
      </c>
      <c r="C565" s="309" t="n">
        <v>429.692307692308</v>
      </c>
      <c r="D565" s="309" t="inlineStr"/>
      <c r="E565" s="309" t="inlineStr"/>
      <c r="F565" s="309" t="inlineStr"/>
      <c r="G565" s="309" t="inlineStr"/>
      <c r="H565" s="309" t="inlineStr"/>
    </row>
    <row r="566">
      <c r="A566" s="621" t="n">
        <v>564</v>
      </c>
      <c r="B566" s="309" t="n">
        <v>400.818181818182</v>
      </c>
      <c r="C566" s="309" t="n">
        <v>400.818181818182</v>
      </c>
      <c r="D566" s="309" t="inlineStr"/>
      <c r="E566" s="309" t="inlineStr"/>
      <c r="F566" s="309" t="inlineStr"/>
      <c r="G566" s="309" t="inlineStr"/>
      <c r="H566" s="309" t="inlineStr"/>
    </row>
    <row r="567">
      <c r="A567" s="621" t="n">
        <v>565</v>
      </c>
      <c r="B567" s="309" t="n">
        <v>385.454545454545</v>
      </c>
      <c r="C567" s="309" t="n">
        <v>385.454545454545</v>
      </c>
      <c r="D567" s="309" t="inlineStr"/>
      <c r="E567" s="309" t="inlineStr"/>
      <c r="F567" s="309" t="inlineStr"/>
      <c r="G567" s="309" t="inlineStr"/>
      <c r="H567" s="309" t="inlineStr"/>
    </row>
    <row r="568">
      <c r="A568" s="621" t="n">
        <v>566</v>
      </c>
      <c r="B568" s="309" t="n">
        <v>384.15</v>
      </c>
      <c r="C568" s="309" t="n">
        <v>384.15</v>
      </c>
      <c r="D568" s="309" t="inlineStr"/>
      <c r="E568" s="309" t="inlineStr"/>
      <c r="F568" s="309" t="inlineStr"/>
      <c r="G568" s="309" t="inlineStr"/>
      <c r="H568" s="309" t="inlineStr"/>
    </row>
    <row r="569">
      <c r="A569" s="621" t="n">
        <v>567</v>
      </c>
      <c r="B569" s="309" t="n">
        <v>386.818181818182</v>
      </c>
      <c r="C569" s="309" t="n">
        <v>386.818181818182</v>
      </c>
      <c r="D569" s="309" t="inlineStr"/>
      <c r="E569" s="309" t="inlineStr"/>
      <c r="F569" s="309" t="inlineStr"/>
      <c r="G569" s="309" t="inlineStr"/>
      <c r="H569" s="309" t="inlineStr"/>
    </row>
    <row r="570">
      <c r="A570" s="621" t="n">
        <v>568</v>
      </c>
      <c r="B570" s="309" t="n">
        <v>451</v>
      </c>
      <c r="C570" s="309" t="n">
        <v>451</v>
      </c>
      <c r="D570" s="309" t="inlineStr"/>
      <c r="E570" s="309" t="inlineStr"/>
      <c r="F570" s="309" t="inlineStr"/>
      <c r="G570" s="309" t="inlineStr"/>
      <c r="H570" s="309" t="inlineStr"/>
    </row>
    <row r="571">
      <c r="A571" s="621" t="n">
        <v>569</v>
      </c>
      <c r="B571" s="309" t="n">
        <v>442</v>
      </c>
      <c r="C571" s="309" t="n">
        <v>442</v>
      </c>
      <c r="D571" s="309" t="inlineStr"/>
      <c r="E571" s="309" t="inlineStr"/>
      <c r="F571" s="309" t="inlineStr"/>
      <c r="G571" s="309" t="inlineStr"/>
      <c r="H571" s="309" t="inlineStr"/>
    </row>
    <row r="572">
      <c r="A572" s="621" t="n">
        <v>570</v>
      </c>
      <c r="B572" s="309" t="n">
        <v>440.615384615385</v>
      </c>
      <c r="C572" s="309" t="n">
        <v>440.615384615385</v>
      </c>
      <c r="D572" s="309" t="inlineStr"/>
      <c r="E572" s="309" t="inlineStr"/>
      <c r="F572" s="309" t="inlineStr"/>
      <c r="G572" s="309" t="inlineStr"/>
      <c r="H572" s="309" t="inlineStr"/>
    </row>
    <row r="573">
      <c r="A573" s="621" t="n">
        <v>571</v>
      </c>
      <c r="B573" s="309" t="n">
        <v>444.423076923077</v>
      </c>
      <c r="C573" s="309" t="n">
        <v>444.423076923077</v>
      </c>
      <c r="D573" s="309" t="inlineStr"/>
      <c r="E573" s="309" t="inlineStr"/>
      <c r="F573" s="309" t="inlineStr"/>
      <c r="G573" s="309" t="inlineStr"/>
      <c r="H573" s="309" t="inlineStr"/>
    </row>
    <row r="574">
      <c r="A574" s="621" t="n">
        <v>572</v>
      </c>
      <c r="B574" s="309" t="n">
        <v>424.666666666667</v>
      </c>
      <c r="C574" s="309" t="n">
        <v>424.666666666667</v>
      </c>
      <c r="D574" s="309" t="inlineStr"/>
      <c r="E574" s="309" t="inlineStr"/>
      <c r="F574" s="309" t="inlineStr"/>
      <c r="G574" s="309" t="inlineStr"/>
      <c r="H574" s="309" t="inlineStr"/>
    </row>
    <row r="575">
      <c r="A575" s="621" t="n">
        <v>573</v>
      </c>
      <c r="B575" s="309" t="n">
        <v>412</v>
      </c>
      <c r="C575" s="309" t="n">
        <v>412</v>
      </c>
      <c r="D575" s="309" t="inlineStr"/>
      <c r="E575" s="309" t="inlineStr"/>
      <c r="F575" s="309" t="inlineStr"/>
      <c r="G575" s="309" t="inlineStr"/>
      <c r="H575" s="309" t="inlineStr"/>
    </row>
    <row r="576">
      <c r="A576" s="621" t="n">
        <v>574</v>
      </c>
      <c r="B576" s="309" t="n">
        <v>409.5</v>
      </c>
      <c r="C576" s="309" t="n">
        <v>409.5</v>
      </c>
      <c r="D576" s="309" t="inlineStr"/>
      <c r="E576" s="309" t="inlineStr"/>
      <c r="F576" s="309" t="inlineStr"/>
      <c r="G576" s="309" t="inlineStr"/>
      <c r="H576" s="309" t="inlineStr"/>
    </row>
    <row r="577">
      <c r="A577" s="621" t="n">
        <v>575</v>
      </c>
      <c r="B577" s="309" t="n">
        <v>413.5</v>
      </c>
      <c r="C577" s="309" t="n">
        <v>413.5</v>
      </c>
      <c r="D577" s="309" t="inlineStr"/>
      <c r="E577" s="309" t="inlineStr"/>
      <c r="F577" s="309" t="inlineStr"/>
      <c r="G577" s="309" t="inlineStr"/>
      <c r="H577" s="309" t="inlineStr"/>
    </row>
    <row r="578">
      <c r="A578" s="621" t="n">
        <v>576</v>
      </c>
      <c r="B578" s="309" t="n">
        <v>383.7</v>
      </c>
      <c r="C578" s="309" t="n">
        <v>383.7</v>
      </c>
      <c r="D578" s="309" t="inlineStr"/>
      <c r="E578" s="309" t="inlineStr"/>
      <c r="F578" s="309" t="inlineStr"/>
      <c r="G578" s="309" t="inlineStr"/>
      <c r="H578" s="309" t="inlineStr"/>
    </row>
    <row r="579">
      <c r="A579" s="621" t="n">
        <v>577</v>
      </c>
      <c r="B579" s="309" t="n">
        <v>371.5</v>
      </c>
      <c r="C579" s="309" t="n">
        <v>371.5</v>
      </c>
      <c r="D579" s="309" t="inlineStr"/>
      <c r="E579" s="309" t="inlineStr"/>
      <c r="F579" s="309" t="inlineStr"/>
      <c r="G579" s="309" t="inlineStr"/>
      <c r="H579" s="309" t="inlineStr"/>
    </row>
    <row r="580">
      <c r="A580" s="621" t="n">
        <v>578</v>
      </c>
      <c r="B580" s="309" t="n">
        <v>368</v>
      </c>
      <c r="C580" s="309" t="n">
        <v>368</v>
      </c>
      <c r="D580" s="309" t="inlineStr"/>
      <c r="E580" s="309" t="inlineStr"/>
      <c r="F580" s="309" t="inlineStr"/>
      <c r="G580" s="309" t="inlineStr"/>
      <c r="H580" s="309" t="inlineStr"/>
    </row>
    <row r="581">
      <c r="A581" s="621" t="n">
        <v>579</v>
      </c>
      <c r="B581" s="309" t="n">
        <v>371.5</v>
      </c>
      <c r="C581" s="309" t="n">
        <v>371.5</v>
      </c>
      <c r="D581" s="309" t="inlineStr"/>
      <c r="E581" s="309" t="inlineStr"/>
      <c r="F581" s="309" t="inlineStr"/>
      <c r="G581" s="309" t="inlineStr"/>
      <c r="H581" s="309" t="inlineStr"/>
    </row>
    <row r="582">
      <c r="A582" s="621" t="n">
        <v>580</v>
      </c>
      <c r="B582" s="309" t="n">
        <v>471</v>
      </c>
      <c r="C582" s="309" t="n">
        <v>471</v>
      </c>
      <c r="D582" s="309" t="inlineStr"/>
      <c r="E582" s="309" t="inlineStr"/>
      <c r="F582" s="309" t="inlineStr"/>
      <c r="G582" s="309" t="inlineStr"/>
      <c r="H582" s="309" t="inlineStr"/>
    </row>
    <row r="583">
      <c r="A583" s="621" t="n">
        <v>581</v>
      </c>
      <c r="B583" s="309" t="n">
        <v>455.642857142857</v>
      </c>
      <c r="C583" s="309" t="n">
        <v>455.642857142857</v>
      </c>
      <c r="D583" s="309" t="inlineStr"/>
      <c r="E583" s="309" t="inlineStr"/>
      <c r="F583" s="309" t="inlineStr"/>
      <c r="G583" s="309" t="inlineStr"/>
      <c r="H583" s="309" t="inlineStr"/>
    </row>
    <row r="584">
      <c r="A584" s="621" t="n">
        <v>582</v>
      </c>
      <c r="B584" s="309" t="n">
        <v>452.392857142857</v>
      </c>
      <c r="C584" s="309" t="n">
        <v>452.392857142857</v>
      </c>
      <c r="D584" s="309" t="inlineStr"/>
      <c r="E584" s="309" t="inlineStr"/>
      <c r="F584" s="309" t="inlineStr"/>
      <c r="G584" s="309" t="inlineStr"/>
      <c r="H584" s="309" t="inlineStr"/>
    </row>
    <row r="585">
      <c r="A585" s="621" t="n">
        <v>583</v>
      </c>
      <c r="B585" s="309" t="n">
        <v>453.785714285714</v>
      </c>
      <c r="C585" s="309" t="n">
        <v>453.785714285714</v>
      </c>
      <c r="D585" s="309" t="inlineStr"/>
      <c r="E585" s="309" t="inlineStr"/>
      <c r="F585" s="309" t="inlineStr"/>
      <c r="G585" s="309" t="inlineStr"/>
      <c r="H585" s="309" t="inlineStr"/>
    </row>
    <row r="586">
      <c r="A586" s="621" t="n">
        <v>584</v>
      </c>
      <c r="B586" s="309" t="n">
        <v>445.461538461538</v>
      </c>
      <c r="C586" s="309" t="n">
        <v>445.461538461538</v>
      </c>
      <c r="D586" s="309" t="inlineStr"/>
      <c r="E586" s="309" t="inlineStr"/>
      <c r="F586" s="309" t="inlineStr"/>
      <c r="G586" s="309" t="inlineStr"/>
      <c r="H586" s="309" t="inlineStr"/>
    </row>
    <row r="587">
      <c r="A587" s="621" t="n">
        <v>585</v>
      </c>
      <c r="B587" s="309" t="n">
        <v>426.041666666667</v>
      </c>
      <c r="C587" s="309" t="n">
        <v>426.041666666667</v>
      </c>
      <c r="D587" s="309" t="inlineStr"/>
      <c r="E587" s="309" t="inlineStr"/>
      <c r="F587" s="309" t="inlineStr"/>
      <c r="G587" s="309" t="inlineStr"/>
      <c r="H587" s="309" t="inlineStr"/>
    </row>
    <row r="588">
      <c r="A588" s="621" t="n">
        <v>586</v>
      </c>
      <c r="B588" s="309" t="n">
        <v>422.833333333333</v>
      </c>
      <c r="C588" s="309" t="n">
        <v>422.833333333333</v>
      </c>
      <c r="D588" s="309" t="inlineStr"/>
      <c r="E588" s="309" t="inlineStr"/>
      <c r="F588" s="309" t="inlineStr"/>
      <c r="G588" s="309" t="inlineStr"/>
      <c r="H588" s="309" t="inlineStr"/>
    </row>
    <row r="589">
      <c r="A589" s="621" t="n">
        <v>587</v>
      </c>
      <c r="B589" s="309" t="n">
        <v>424.666666666667</v>
      </c>
      <c r="C589" s="309" t="n">
        <v>424.666666666667</v>
      </c>
      <c r="D589" s="309" t="inlineStr"/>
      <c r="E589" s="309" t="inlineStr"/>
      <c r="F589" s="309" t="inlineStr"/>
      <c r="G589" s="309" t="inlineStr"/>
      <c r="H589" s="309" t="inlineStr"/>
    </row>
    <row r="590">
      <c r="A590" s="621" t="n">
        <v>588</v>
      </c>
      <c r="B590" s="309" t="n">
        <v>404.5</v>
      </c>
      <c r="C590" s="309" t="n">
        <v>404.5</v>
      </c>
      <c r="D590" s="309" t="inlineStr"/>
      <c r="E590" s="309" t="inlineStr"/>
      <c r="F590" s="309" t="inlineStr"/>
      <c r="G590" s="309" t="inlineStr"/>
      <c r="H590" s="309" t="inlineStr"/>
    </row>
    <row r="591">
      <c r="A591" s="621" t="n">
        <v>589</v>
      </c>
      <c r="B591" s="309" t="n">
        <v>388.181818181818</v>
      </c>
      <c r="C591" s="309" t="n">
        <v>388.181818181818</v>
      </c>
      <c r="D591" s="309" t="inlineStr"/>
      <c r="E591" s="309" t="inlineStr"/>
      <c r="F591" s="309" t="inlineStr"/>
      <c r="G591" s="309" t="inlineStr"/>
      <c r="H591" s="309" t="inlineStr"/>
    </row>
    <row r="592">
      <c r="A592" s="621" t="n">
        <v>590</v>
      </c>
      <c r="B592" s="309" t="n">
        <v>385.05</v>
      </c>
      <c r="C592" s="309" t="n">
        <v>385.05</v>
      </c>
      <c r="D592" s="309" t="inlineStr"/>
      <c r="E592" s="309" t="inlineStr"/>
      <c r="F592" s="309" t="inlineStr"/>
      <c r="G592" s="309" t="inlineStr"/>
      <c r="H592" s="309" t="inlineStr"/>
    </row>
    <row r="593">
      <c r="A593" s="621" t="n">
        <v>591</v>
      </c>
      <c r="B593" s="309" t="n">
        <v>387.272727272727</v>
      </c>
      <c r="C593" s="309" t="n">
        <v>387.272727272727</v>
      </c>
      <c r="D593" s="309" t="inlineStr"/>
      <c r="E593" s="309" t="inlineStr"/>
      <c r="F593" s="309" t="inlineStr"/>
      <c r="G593" s="309" t="inlineStr"/>
      <c r="H593" s="309" t="inlineStr"/>
    </row>
    <row r="594">
      <c r="A594" s="621" t="n">
        <v>592</v>
      </c>
      <c r="B594" s="309" t="n">
        <v>459.6</v>
      </c>
      <c r="C594" s="309" t="n">
        <v>459.6</v>
      </c>
      <c r="D594" s="309" t="inlineStr"/>
      <c r="E594" s="309" t="inlineStr"/>
      <c r="F594" s="309" t="inlineStr"/>
      <c r="G594" s="309" t="inlineStr"/>
      <c r="H594" s="309" t="inlineStr"/>
    </row>
    <row r="595">
      <c r="A595" s="621" t="n">
        <v>593</v>
      </c>
      <c r="B595" s="309" t="n">
        <v>441.653846153846</v>
      </c>
      <c r="C595" s="309" t="n">
        <v>441.653846153846</v>
      </c>
      <c r="D595" s="309" t="inlineStr"/>
      <c r="E595" s="309" t="inlineStr"/>
      <c r="F595" s="309" t="inlineStr"/>
      <c r="G595" s="309" t="inlineStr"/>
      <c r="H595" s="309" t="inlineStr"/>
    </row>
    <row r="596">
      <c r="A596" s="621" t="n">
        <v>594</v>
      </c>
      <c r="B596" s="309" t="n">
        <v>439.230769230769</v>
      </c>
      <c r="C596" s="309" t="n">
        <v>439.230769230769</v>
      </c>
      <c r="D596" s="309" t="inlineStr"/>
      <c r="E596" s="309" t="inlineStr"/>
      <c r="F596" s="309" t="inlineStr"/>
      <c r="G596" s="309" t="inlineStr"/>
      <c r="H596" s="309" t="inlineStr"/>
    </row>
    <row r="597">
      <c r="A597" s="621" t="n">
        <v>595</v>
      </c>
      <c r="B597" s="309" t="n">
        <v>440.615384615385</v>
      </c>
      <c r="C597" s="309" t="n">
        <v>440.615384615385</v>
      </c>
      <c r="D597" s="309" t="inlineStr"/>
      <c r="E597" s="309" t="inlineStr"/>
      <c r="F597" s="309" t="inlineStr"/>
      <c r="G597" s="309" t="inlineStr"/>
      <c r="H597" s="309" t="inlineStr"/>
    </row>
    <row r="598">
      <c r="A598" s="621" t="n">
        <v>596</v>
      </c>
      <c r="B598" s="309" t="n">
        <v>432</v>
      </c>
      <c r="C598" s="309" t="n">
        <v>432</v>
      </c>
      <c r="D598" s="309" t="inlineStr"/>
      <c r="E598" s="309" t="inlineStr"/>
      <c r="F598" s="309" t="inlineStr"/>
      <c r="G598" s="309" t="inlineStr"/>
      <c r="H598" s="309" t="inlineStr"/>
    </row>
    <row r="599">
      <c r="A599" s="621" t="n">
        <v>597</v>
      </c>
      <c r="B599" s="309" t="n">
        <v>409.5</v>
      </c>
      <c r="C599" s="309" t="n">
        <v>409.5</v>
      </c>
      <c r="D599" s="309" t="inlineStr"/>
      <c r="E599" s="309" t="inlineStr"/>
      <c r="F599" s="309" t="inlineStr"/>
      <c r="G599" s="309" t="inlineStr"/>
      <c r="H599" s="309" t="inlineStr"/>
    </row>
    <row r="600">
      <c r="A600" s="621" t="n">
        <v>598</v>
      </c>
      <c r="B600" s="309" t="n">
        <v>406</v>
      </c>
      <c r="C600" s="309" t="n">
        <v>406</v>
      </c>
      <c r="D600" s="309" t="inlineStr"/>
      <c r="E600" s="309" t="inlineStr"/>
      <c r="F600" s="309" t="inlineStr"/>
      <c r="G600" s="309" t="inlineStr"/>
      <c r="H600" s="309" t="inlineStr"/>
    </row>
    <row r="601">
      <c r="A601" s="621" t="n">
        <v>599</v>
      </c>
      <c r="B601" s="309" t="n">
        <v>408.5</v>
      </c>
      <c r="C601" s="309" t="n">
        <v>408.5</v>
      </c>
      <c r="D601" s="309" t="inlineStr"/>
      <c r="E601" s="309" t="inlineStr"/>
      <c r="F601" s="309" t="inlineStr"/>
      <c r="G601" s="309" t="inlineStr"/>
      <c r="H601" s="309" t="inlineStr"/>
    </row>
    <row r="602">
      <c r="A602" s="621" t="n">
        <v>600</v>
      </c>
      <c r="B602" s="309" t="n">
        <v>392.727272727273</v>
      </c>
      <c r="C602" s="309" t="n">
        <v>392.727272727273</v>
      </c>
      <c r="D602" s="309" t="inlineStr"/>
      <c r="E602" s="309" t="inlineStr"/>
      <c r="F602" s="309" t="inlineStr"/>
      <c r="G602" s="309" t="inlineStr"/>
      <c r="H602" s="309" t="inlineStr"/>
    </row>
    <row r="603">
      <c r="A603" s="621" t="n">
        <v>601</v>
      </c>
      <c r="B603" s="309" t="n">
        <v>375.5</v>
      </c>
      <c r="C603" s="309" t="n">
        <v>375.5</v>
      </c>
      <c r="D603" s="309" t="inlineStr"/>
      <c r="E603" s="309" t="inlineStr"/>
      <c r="F603" s="309" t="inlineStr"/>
      <c r="G603" s="309" t="inlineStr"/>
      <c r="H603" s="309" t="inlineStr"/>
    </row>
    <row r="604">
      <c r="A604" s="621" t="n">
        <v>602</v>
      </c>
      <c r="B604" s="309" t="n">
        <v>371.5</v>
      </c>
      <c r="C604" s="309" t="n">
        <v>371.5</v>
      </c>
      <c r="D604" s="309" t="inlineStr"/>
      <c r="E604" s="309" t="inlineStr"/>
      <c r="F604" s="309" t="inlineStr"/>
      <c r="G604" s="309" t="inlineStr"/>
      <c r="H604" s="309" t="inlineStr"/>
    </row>
    <row r="605">
      <c r="A605" s="621" t="n">
        <v>603</v>
      </c>
      <c r="B605" s="309" t="n">
        <v>375.5</v>
      </c>
      <c r="C605" s="309" t="n">
        <v>375.5</v>
      </c>
      <c r="D605" s="309" t="inlineStr"/>
      <c r="E605" s="309" t="inlineStr"/>
      <c r="F605" s="309" t="inlineStr"/>
      <c r="G605" s="309" t="inlineStr"/>
      <c r="H605" s="309" t="inlineStr"/>
    </row>
    <row r="606">
      <c r="A606" s="621" t="n">
        <v>604</v>
      </c>
      <c r="B606" s="309" t="n">
        <v>441.653846153846</v>
      </c>
      <c r="C606" s="309" t="n">
        <v>441.653846153846</v>
      </c>
      <c r="D606" s="309" t="inlineStr"/>
      <c r="E606" s="309" t="inlineStr"/>
      <c r="F606" s="309" t="inlineStr"/>
      <c r="G606" s="309" t="inlineStr"/>
      <c r="H606" s="309" t="inlineStr"/>
    </row>
    <row r="607">
      <c r="A607" s="621" t="n">
        <v>605</v>
      </c>
      <c r="B607" s="309" t="n">
        <v>428.153846153846</v>
      </c>
      <c r="C607" s="309" t="n">
        <v>428.153846153846</v>
      </c>
      <c r="D607" s="309" t="inlineStr"/>
      <c r="E607" s="309" t="inlineStr"/>
      <c r="F607" s="309" t="inlineStr"/>
      <c r="G607" s="309" t="inlineStr"/>
      <c r="H607" s="309" t="inlineStr"/>
    </row>
    <row r="608">
      <c r="A608" s="621" t="n">
        <v>606</v>
      </c>
      <c r="B608" s="309" t="n">
        <v>424.666666666667</v>
      </c>
      <c r="C608" s="309" t="n">
        <v>424.666666666667</v>
      </c>
      <c r="D608" s="309" t="inlineStr"/>
      <c r="E608" s="309" t="inlineStr"/>
      <c r="F608" s="309" t="inlineStr"/>
      <c r="G608" s="309" t="inlineStr"/>
      <c r="H608" s="309" t="inlineStr"/>
    </row>
    <row r="609">
      <c r="A609" s="621" t="n">
        <v>607</v>
      </c>
      <c r="B609" s="309" t="n">
        <v>427.769230769231</v>
      </c>
      <c r="C609" s="309" t="n">
        <v>427.769230769231</v>
      </c>
      <c r="D609" s="309" t="inlineStr"/>
      <c r="E609" s="309" t="inlineStr"/>
      <c r="F609" s="309" t="inlineStr"/>
      <c r="G609" s="309" t="inlineStr"/>
      <c r="H609" s="309" t="inlineStr"/>
    </row>
    <row r="610">
      <c r="A610" s="621" t="n">
        <v>608</v>
      </c>
      <c r="B610" s="309" t="n">
        <v>412</v>
      </c>
      <c r="C610" s="309" t="n">
        <v>412</v>
      </c>
      <c r="D610" s="309" t="inlineStr"/>
      <c r="E610" s="309" t="inlineStr"/>
      <c r="F610" s="309" t="inlineStr"/>
      <c r="G610" s="309" t="inlineStr"/>
      <c r="H610" s="309" t="inlineStr"/>
    </row>
    <row r="611">
      <c r="A611" s="621" t="n">
        <v>609</v>
      </c>
      <c r="B611" s="309" t="n">
        <v>395.909090909091</v>
      </c>
      <c r="C611" s="309" t="n">
        <v>395.909090909091</v>
      </c>
      <c r="D611" s="309" t="inlineStr"/>
      <c r="E611" s="309" t="inlineStr"/>
      <c r="F611" s="309" t="inlineStr"/>
      <c r="G611" s="309" t="inlineStr"/>
      <c r="H611" s="309" t="inlineStr"/>
    </row>
    <row r="612">
      <c r="A612" s="621" t="n">
        <v>610</v>
      </c>
      <c r="B612" s="309" t="n">
        <v>391.818181818182</v>
      </c>
      <c r="C612" s="309" t="n">
        <v>391.818181818182</v>
      </c>
      <c r="D612" s="309" t="inlineStr"/>
      <c r="E612" s="309" t="inlineStr"/>
      <c r="F612" s="309" t="inlineStr"/>
      <c r="G612" s="309" t="inlineStr"/>
      <c r="H612" s="309" t="inlineStr"/>
    </row>
    <row r="613">
      <c r="A613" s="621" t="n">
        <v>611</v>
      </c>
      <c r="B613" s="309" t="n">
        <v>394.090909090909</v>
      </c>
      <c r="C613" s="309" t="n">
        <v>394.090909090909</v>
      </c>
      <c r="D613" s="309" t="inlineStr"/>
      <c r="E613" s="309" t="inlineStr"/>
      <c r="F613" s="309" t="inlineStr"/>
      <c r="G613" s="309" t="inlineStr"/>
      <c r="H613" s="309" t="inlineStr"/>
    </row>
    <row r="614">
      <c r="A614" s="621" t="n">
        <v>612</v>
      </c>
      <c r="B614" s="309" t="n">
        <v>372.5</v>
      </c>
      <c r="C614" s="309" t="n">
        <v>372.5</v>
      </c>
      <c r="D614" s="309" t="inlineStr"/>
      <c r="E614" s="309" t="inlineStr"/>
      <c r="F614" s="309" t="inlineStr"/>
      <c r="G614" s="309" t="inlineStr"/>
      <c r="H614" s="309" t="inlineStr"/>
    </row>
    <row r="615">
      <c r="A615" s="621" t="n">
        <v>613</v>
      </c>
      <c r="B615" s="309" t="n">
        <v>357.05</v>
      </c>
      <c r="C615" s="309" t="n">
        <v>357.05</v>
      </c>
      <c r="D615" s="309" t="inlineStr"/>
      <c r="E615" s="309" t="inlineStr"/>
      <c r="F615" s="309" t="inlineStr"/>
      <c r="G615" s="309" t="inlineStr"/>
      <c r="H615" s="309" t="inlineStr"/>
    </row>
    <row r="616">
      <c r="A616" s="621" t="n">
        <v>614</v>
      </c>
      <c r="B616" s="309" t="n">
        <v>353.45</v>
      </c>
      <c r="C616" s="309" t="n">
        <v>353.45</v>
      </c>
      <c r="D616" s="309" t="inlineStr"/>
      <c r="E616" s="309" t="inlineStr"/>
      <c r="F616" s="309" t="inlineStr"/>
      <c r="G616" s="309" t="inlineStr"/>
      <c r="H616" s="309" t="inlineStr"/>
    </row>
    <row r="617">
      <c r="A617" s="621" t="n">
        <v>615</v>
      </c>
      <c r="B617" s="309" t="n">
        <v>356.6</v>
      </c>
      <c r="C617" s="309" t="n">
        <v>356.6</v>
      </c>
      <c r="D617" s="309" t="inlineStr"/>
      <c r="E617" s="309" t="inlineStr"/>
      <c r="F617" s="309" t="inlineStr"/>
      <c r="G617" s="309" t="inlineStr"/>
      <c r="H617" s="309" t="inlineStr"/>
    </row>
    <row r="618">
      <c r="A618" s="621" t="n">
        <v>616</v>
      </c>
      <c r="B618" s="309" t="n">
        <v>418.25</v>
      </c>
      <c r="C618" s="309" t="n">
        <v>418.25</v>
      </c>
      <c r="D618" s="309" t="inlineStr"/>
      <c r="E618" s="309" t="inlineStr"/>
      <c r="F618" s="309" t="inlineStr"/>
      <c r="G618" s="309" t="inlineStr"/>
      <c r="H618" s="309" t="inlineStr"/>
    </row>
    <row r="619">
      <c r="A619" s="621" t="n">
        <v>617</v>
      </c>
      <c r="B619" s="309" t="n">
        <v>403.681818181818</v>
      </c>
      <c r="C619" s="309" t="n">
        <v>403.681818181818</v>
      </c>
      <c r="D619" s="309" t="inlineStr"/>
      <c r="E619" s="309" t="inlineStr"/>
      <c r="F619" s="309" t="inlineStr"/>
      <c r="G619" s="309" t="inlineStr"/>
      <c r="H619" s="309" t="inlineStr"/>
    </row>
    <row r="620">
      <c r="A620" s="621" t="n">
        <v>618</v>
      </c>
      <c r="B620" s="309" t="n">
        <v>399.590909090909</v>
      </c>
      <c r="C620" s="309" t="n">
        <v>399.590909090909</v>
      </c>
      <c r="D620" s="309" t="inlineStr"/>
      <c r="E620" s="309" t="inlineStr"/>
      <c r="F620" s="309" t="inlineStr"/>
      <c r="G620" s="309" t="inlineStr"/>
      <c r="H620" s="309" t="inlineStr"/>
    </row>
    <row r="621">
      <c r="A621" s="621" t="n">
        <v>619</v>
      </c>
      <c r="B621" s="309" t="n">
        <v>403.272727272727</v>
      </c>
      <c r="C621" s="309" t="n">
        <v>403.272727272727</v>
      </c>
      <c r="D621" s="309" t="inlineStr"/>
      <c r="E621" s="309" t="inlineStr"/>
      <c r="F621" s="309" t="inlineStr"/>
      <c r="G621" s="309" t="inlineStr"/>
      <c r="H621" s="309" t="inlineStr"/>
    </row>
    <row r="622">
      <c r="A622" s="621" t="n">
        <v>620</v>
      </c>
      <c r="B622" s="309" t="n">
        <v>385.909090909091</v>
      </c>
      <c r="C622" s="309" t="n">
        <v>385.909090909091</v>
      </c>
      <c r="D622" s="309" t="inlineStr"/>
      <c r="E622" s="309" t="inlineStr"/>
      <c r="F622" s="309" t="inlineStr"/>
      <c r="G622" s="309" t="inlineStr"/>
      <c r="H622" s="309" t="inlineStr"/>
    </row>
    <row r="623">
      <c r="A623" s="621" t="n">
        <v>621</v>
      </c>
      <c r="B623" s="309" t="n">
        <v>462.166666666667</v>
      </c>
      <c r="C623" s="309" t="n">
        <v>462.166666666667</v>
      </c>
      <c r="D623" s="309" t="inlineStr"/>
      <c r="E623" s="309" t="inlineStr"/>
      <c r="F623" s="309" t="inlineStr"/>
      <c r="G623" s="309" t="inlineStr"/>
      <c r="H623" s="309" t="inlineStr"/>
    </row>
    <row r="624">
      <c r="A624" s="621" t="n">
        <v>622</v>
      </c>
      <c r="B624" s="309" t="n">
        <v>459.966666666667</v>
      </c>
      <c r="C624" s="309" t="n">
        <v>459.966666666667</v>
      </c>
      <c r="D624" s="309" t="inlineStr"/>
      <c r="E624" s="309" t="inlineStr"/>
      <c r="F624" s="309" t="inlineStr"/>
      <c r="G624" s="309" t="inlineStr"/>
      <c r="H624" s="309" t="inlineStr"/>
    </row>
    <row r="625">
      <c r="A625" s="621" t="n">
        <v>623</v>
      </c>
      <c r="B625" s="309" t="n">
        <v>373.5</v>
      </c>
      <c r="C625" s="309" t="n">
        <v>373.5</v>
      </c>
      <c r="D625" s="309" t="inlineStr"/>
      <c r="E625" s="309" t="inlineStr"/>
      <c r="F625" s="309" t="inlineStr"/>
      <c r="G625" s="309" t="inlineStr"/>
      <c r="H625" s="309" t="inlineStr"/>
    </row>
    <row r="626">
      <c r="A626" s="621" t="n">
        <v>624</v>
      </c>
      <c r="B626" s="309" t="n">
        <v>345</v>
      </c>
      <c r="C626" s="309" t="n">
        <v>345</v>
      </c>
      <c r="D626" s="309" t="inlineStr"/>
      <c r="E626" s="309" t="inlineStr"/>
      <c r="F626" s="309" t="inlineStr"/>
      <c r="G626" s="309" t="inlineStr"/>
      <c r="H626" s="309" t="inlineStr"/>
    </row>
    <row r="627">
      <c r="A627" s="621" t="n">
        <v>625</v>
      </c>
      <c r="B627" s="309" t="n">
        <v>332.888888888889</v>
      </c>
      <c r="C627" s="309" t="n">
        <v>332.888888888889</v>
      </c>
      <c r="D627" s="309" t="inlineStr"/>
      <c r="E627" s="309" t="inlineStr"/>
      <c r="F627" s="309" t="inlineStr"/>
      <c r="G627" s="309" t="inlineStr"/>
      <c r="H627" s="309" t="inlineStr"/>
    </row>
    <row r="628">
      <c r="A628" s="621" t="n">
        <v>626</v>
      </c>
      <c r="B628" s="309" t="n">
        <v>330</v>
      </c>
      <c r="C628" s="309" t="n">
        <v>330</v>
      </c>
      <c r="D628" s="309" t="inlineStr"/>
      <c r="E628" s="309" t="inlineStr"/>
      <c r="F628" s="309" t="inlineStr"/>
      <c r="G628" s="309" t="inlineStr"/>
      <c r="H628" s="309" t="inlineStr"/>
    </row>
    <row r="629">
      <c r="A629" s="621" t="n">
        <v>627</v>
      </c>
      <c r="B629" s="309" t="n">
        <v>332</v>
      </c>
      <c r="C629" s="309" t="n">
        <v>332</v>
      </c>
      <c r="D629" s="309" t="inlineStr"/>
      <c r="E629" s="309" t="inlineStr"/>
      <c r="F629" s="309" t="inlineStr"/>
      <c r="G629" s="309" t="inlineStr"/>
      <c r="H629" s="309" t="inlineStr"/>
    </row>
    <row r="630">
      <c r="A630" s="621" t="n">
        <v>628</v>
      </c>
      <c r="B630" s="309" t="n">
        <v>361.1</v>
      </c>
      <c r="C630" s="309" t="n">
        <v>361.1</v>
      </c>
      <c r="D630" s="309" t="inlineStr"/>
      <c r="E630" s="309" t="inlineStr"/>
      <c r="F630" s="309" t="inlineStr"/>
      <c r="G630" s="309" t="inlineStr"/>
      <c r="H630" s="309" t="inlineStr"/>
    </row>
    <row r="631">
      <c r="A631" s="621" t="n">
        <v>629</v>
      </c>
      <c r="B631" s="309" t="n">
        <v>303.222222222222</v>
      </c>
      <c r="C631" s="309" t="n">
        <v>303.222222222222</v>
      </c>
      <c r="D631" s="309" t="inlineStr"/>
      <c r="E631" s="309" t="inlineStr"/>
      <c r="F631" s="309" t="inlineStr"/>
      <c r="G631" s="309" t="inlineStr"/>
      <c r="H631" s="309" t="inlineStr"/>
    </row>
    <row r="632">
      <c r="A632" s="621" t="n">
        <v>630</v>
      </c>
      <c r="B632" s="309" t="n">
        <v>329</v>
      </c>
      <c r="C632" s="309" t="n">
        <v>329</v>
      </c>
      <c r="D632" s="309" t="inlineStr"/>
      <c r="E632" s="309" t="inlineStr"/>
      <c r="F632" s="309" t="inlineStr"/>
      <c r="G632" s="309" t="inlineStr"/>
      <c r="H632" s="309" t="inlineStr"/>
    </row>
    <row r="633">
      <c r="A633" s="621" t="n">
        <v>631</v>
      </c>
      <c r="B633" s="309" t="n">
        <v>357.5</v>
      </c>
      <c r="C633" s="309" t="n">
        <v>357.5</v>
      </c>
      <c r="D633" s="309" t="inlineStr"/>
      <c r="E633" s="309" t="inlineStr"/>
      <c r="F633" s="309" t="inlineStr"/>
      <c r="G633" s="309" t="inlineStr"/>
      <c r="H633" s="309" t="inlineStr"/>
    </row>
    <row r="634">
      <c r="A634" s="621" t="n">
        <v>632</v>
      </c>
      <c r="B634" s="309" t="n">
        <v>395.909090909091</v>
      </c>
      <c r="C634" s="309" t="n">
        <v>395.909090909091</v>
      </c>
      <c r="D634" s="309" t="inlineStr"/>
      <c r="E634" s="309" t="inlineStr"/>
      <c r="F634" s="309" t="inlineStr"/>
      <c r="G634" s="309" t="inlineStr"/>
      <c r="H634" s="309" t="inlineStr"/>
    </row>
    <row r="635">
      <c r="A635" s="621" t="n">
        <v>633</v>
      </c>
      <c r="B635" s="309" t="n">
        <v>409</v>
      </c>
      <c r="C635" s="309" t="n">
        <v>409</v>
      </c>
      <c r="D635" s="309" t="inlineStr"/>
      <c r="E635" s="309" t="inlineStr"/>
      <c r="F635" s="309" t="inlineStr"/>
      <c r="G635" s="309" t="inlineStr"/>
      <c r="H635" s="309" t="inlineStr"/>
    </row>
    <row r="636">
      <c r="A636" s="621" t="n">
        <v>634</v>
      </c>
      <c r="B636" s="309" t="n">
        <v>402.454545454545</v>
      </c>
      <c r="C636" s="309" t="n">
        <v>402.454545454545</v>
      </c>
      <c r="D636" s="309" t="inlineStr"/>
      <c r="E636" s="309" t="inlineStr"/>
      <c r="F636" s="309" t="inlineStr"/>
      <c r="G636" s="309" t="inlineStr"/>
      <c r="H636" s="309" t="inlineStr"/>
    </row>
    <row r="637">
      <c r="A637" s="621" t="n">
        <v>635</v>
      </c>
      <c r="B637" s="309" t="n">
        <v>403.272727272727</v>
      </c>
      <c r="C637" s="309" t="n">
        <v>403.272727272727</v>
      </c>
      <c r="D637" s="309" t="inlineStr"/>
      <c r="E637" s="309" t="inlineStr"/>
      <c r="F637" s="309" t="inlineStr"/>
      <c r="G637" s="309" t="inlineStr"/>
      <c r="H637" s="309" t="inlineStr"/>
    </row>
    <row r="638">
      <c r="A638" s="621" t="n">
        <v>636</v>
      </c>
      <c r="B638" s="309" t="n">
        <v>400.818181818182</v>
      </c>
      <c r="C638" s="309" t="n">
        <v>400.818181818182</v>
      </c>
      <c r="D638" s="309" t="inlineStr"/>
      <c r="E638" s="309" t="inlineStr"/>
      <c r="F638" s="309" t="inlineStr"/>
      <c r="G638" s="309" t="inlineStr"/>
      <c r="H638" s="309" t="inlineStr"/>
    </row>
    <row r="639">
      <c r="A639" s="621" t="n">
        <v>637</v>
      </c>
      <c r="B639" s="309" t="n">
        <v>386.363636363636</v>
      </c>
      <c r="C639" s="309" t="n">
        <v>386.363636363636</v>
      </c>
      <c r="D639" s="309" t="inlineStr"/>
      <c r="E639" s="309" t="inlineStr"/>
      <c r="F639" s="309" t="inlineStr"/>
      <c r="G639" s="309" t="inlineStr"/>
      <c r="H639" s="309" t="inlineStr"/>
    </row>
    <row r="640">
      <c r="A640" s="621" t="n">
        <v>638</v>
      </c>
      <c r="B640" s="309" t="n">
        <v>408</v>
      </c>
      <c r="C640" s="309" t="n">
        <v>408</v>
      </c>
      <c r="D640" s="309" t="inlineStr"/>
      <c r="E640" s="309" t="inlineStr"/>
      <c r="F640" s="309" t="inlineStr"/>
      <c r="G640" s="309" t="inlineStr"/>
      <c r="H640" s="309" t="inlineStr"/>
    </row>
    <row r="641">
      <c r="A641" s="621" t="n">
        <v>639</v>
      </c>
      <c r="B641" s="309" t="n">
        <v>410</v>
      </c>
      <c r="C641" s="309" t="n">
        <v>410</v>
      </c>
      <c r="D641" s="309" t="inlineStr"/>
      <c r="E641" s="309" t="inlineStr"/>
      <c r="F641" s="309" t="inlineStr"/>
      <c r="G641" s="309" t="inlineStr"/>
      <c r="H641" s="309" t="inlineStr"/>
    </row>
    <row r="642">
      <c r="A642" s="621" t="n">
        <v>640</v>
      </c>
      <c r="B642" s="309" t="n">
        <v>413</v>
      </c>
      <c r="C642" s="309" t="n">
        <v>413</v>
      </c>
      <c r="D642" s="309" t="inlineStr"/>
      <c r="E642" s="309" t="inlineStr"/>
      <c r="F642" s="309" t="inlineStr"/>
      <c r="G642" s="309" t="inlineStr"/>
      <c r="H642" s="309" t="inlineStr"/>
    </row>
    <row r="643">
      <c r="A643" s="621" t="n">
        <v>641</v>
      </c>
      <c r="B643" s="309" t="n">
        <v>332.444444444444</v>
      </c>
      <c r="C643" s="309" t="n">
        <v>332.444444444444</v>
      </c>
      <c r="D643" s="309" t="inlineStr"/>
      <c r="E643" s="309" t="inlineStr"/>
      <c r="F643" s="309" t="inlineStr"/>
      <c r="G643" s="309" t="inlineStr"/>
      <c r="H643" s="309" t="inlineStr"/>
    </row>
    <row r="644">
      <c r="A644" s="621" t="n">
        <v>642</v>
      </c>
      <c r="B644" s="309" t="n">
        <v>323.6474944778565</v>
      </c>
      <c r="C644" s="309" t="n">
        <v>323.6474944778565</v>
      </c>
      <c r="D644" s="309" t="inlineStr"/>
      <c r="E644" s="309" t="inlineStr"/>
      <c r="F644" s="309" t="inlineStr"/>
      <c r="G644" s="309" t="inlineStr"/>
      <c r="H644" s="309" t="inlineStr"/>
    </row>
    <row r="645">
      <c r="A645" s="621" t="n">
        <v>643</v>
      </c>
      <c r="B645" s="309" t="n">
        <v>326</v>
      </c>
      <c r="C645" s="309" t="n">
        <v>326</v>
      </c>
      <c r="D645" s="309" t="inlineStr"/>
      <c r="E645" s="309" t="inlineStr"/>
      <c r="F645" s="309" t="inlineStr"/>
      <c r="G645" s="309" t="inlineStr"/>
      <c r="H645" s="309" t="inlineStr"/>
    </row>
    <row r="646">
      <c r="A646" s="621" t="n">
        <v>644</v>
      </c>
      <c r="B646" s="309" t="n">
        <v>333.333333333333</v>
      </c>
      <c r="C646" s="309" t="n">
        <v>333.333333333333</v>
      </c>
      <c r="D646" s="309" t="inlineStr"/>
      <c r="E646" s="309" t="inlineStr"/>
      <c r="F646" s="309" t="inlineStr"/>
      <c r="G646" s="309" t="inlineStr"/>
      <c r="H646" s="309" t="inlineStr"/>
    </row>
    <row r="647">
      <c r="A647" s="621" t="n">
        <v>645</v>
      </c>
      <c r="B647" s="309" t="n">
        <v>332.444444444444</v>
      </c>
      <c r="C647" s="309" t="n">
        <v>332.444444444444</v>
      </c>
      <c r="D647" s="309" t="inlineStr"/>
      <c r="E647" s="309" t="inlineStr"/>
      <c r="F647" s="309" t="inlineStr"/>
      <c r="G647" s="309" t="inlineStr"/>
      <c r="H647" s="309" t="inlineStr"/>
    </row>
    <row r="648">
      <c r="A648" s="621" t="n">
        <v>646</v>
      </c>
      <c r="B648" s="309" t="n">
        <v>336.888888888889</v>
      </c>
      <c r="C648" s="309" t="n">
        <v>336.888888888889</v>
      </c>
      <c r="D648" s="309" t="inlineStr"/>
      <c r="E648" s="309" t="inlineStr"/>
      <c r="F648" s="309" t="inlineStr"/>
      <c r="G648" s="309" t="inlineStr"/>
      <c r="H648" s="309" t="inlineStr"/>
    </row>
    <row r="649">
      <c r="A649" s="621" t="n">
        <v>647</v>
      </c>
      <c r="B649" s="309" t="n">
        <v>334.222222222222</v>
      </c>
      <c r="C649" s="309" t="n">
        <v>334.222222222222</v>
      </c>
      <c r="D649" s="309" t="inlineStr"/>
      <c r="E649" s="309" t="inlineStr"/>
      <c r="F649" s="309" t="inlineStr"/>
      <c r="G649" s="309" t="inlineStr"/>
      <c r="H649" s="309" t="inlineStr"/>
    </row>
    <row r="650">
      <c r="A650" s="621" t="n">
        <v>648</v>
      </c>
      <c r="B650" s="309" t="n">
        <v>344</v>
      </c>
      <c r="C650" s="309" t="n">
        <v>344</v>
      </c>
      <c r="D650" s="309" t="inlineStr"/>
      <c r="E650" s="309" t="inlineStr"/>
      <c r="F650" s="309" t="inlineStr"/>
      <c r="G650" s="309" t="inlineStr"/>
      <c r="H650" s="309" t="inlineStr"/>
    </row>
    <row r="651">
      <c r="A651" s="621" t="n">
        <v>649</v>
      </c>
      <c r="B651" s="309" t="n">
        <v>336.888888888889</v>
      </c>
      <c r="C651" s="309" t="n">
        <v>336.888888888889</v>
      </c>
      <c r="D651" s="309" t="inlineStr"/>
      <c r="E651" s="309" t="inlineStr"/>
      <c r="F651" s="309" t="inlineStr"/>
      <c r="G651" s="309" t="inlineStr"/>
      <c r="H651" s="309" t="inlineStr"/>
    </row>
    <row r="652">
      <c r="A652" s="621" t="n">
        <v>650</v>
      </c>
      <c r="B652" s="309" t="n">
        <v>385.454545454545</v>
      </c>
      <c r="C652" s="309" t="n">
        <v>385.454545454545</v>
      </c>
      <c r="D652" s="309" t="inlineStr"/>
      <c r="E652" s="309" t="inlineStr"/>
      <c r="F652" s="309" t="inlineStr"/>
      <c r="G652" s="309" t="inlineStr"/>
      <c r="H652" s="309" t="inlineStr"/>
    </row>
    <row r="653">
      <c r="A653" s="621" t="n">
        <v>651</v>
      </c>
      <c r="B653" s="309" t="n">
        <v>382.8</v>
      </c>
      <c r="C653" s="309" t="n">
        <v>382.8</v>
      </c>
      <c r="D653" s="309" t="inlineStr"/>
      <c r="E653" s="309" t="inlineStr"/>
      <c r="F653" s="309" t="inlineStr"/>
      <c r="G653" s="309" t="inlineStr"/>
      <c r="H653" s="309" t="inlineStr"/>
    </row>
    <row r="654">
      <c r="A654" s="621" t="n">
        <v>652</v>
      </c>
      <c r="B654" s="309" t="n">
        <v>384.6</v>
      </c>
      <c r="C654" s="309" t="n">
        <v>384.6</v>
      </c>
      <c r="D654" s="309" t="inlineStr"/>
      <c r="E654" s="309" t="inlineStr"/>
      <c r="F654" s="309" t="inlineStr"/>
      <c r="G654" s="309" t="inlineStr"/>
      <c r="H654" s="309" t="inlineStr"/>
    </row>
    <row r="655">
      <c r="A655" s="621" t="n">
        <v>653</v>
      </c>
      <c r="B655" s="309" t="n">
        <v>386.363636363636</v>
      </c>
      <c r="C655" s="309" t="n">
        <v>386.363636363636</v>
      </c>
      <c r="D655" s="309" t="inlineStr"/>
      <c r="E655" s="309" t="inlineStr"/>
      <c r="F655" s="309" t="inlineStr"/>
      <c r="G655" s="309" t="inlineStr"/>
      <c r="H655" s="309" t="inlineStr"/>
    </row>
    <row r="656">
      <c r="A656" s="621" t="n">
        <v>654</v>
      </c>
      <c r="B656" s="309" t="n">
        <v>384.6</v>
      </c>
      <c r="C656" s="309" t="n">
        <v>384.6</v>
      </c>
      <c r="D656" s="309" t="inlineStr"/>
      <c r="E656" s="309" t="inlineStr"/>
      <c r="F656" s="309" t="inlineStr"/>
      <c r="G656" s="309" t="inlineStr"/>
      <c r="H656" s="309" t="inlineStr"/>
    </row>
    <row r="657">
      <c r="A657" s="621" t="n">
        <v>655</v>
      </c>
      <c r="B657" s="309" t="n">
        <v>389.090909090909</v>
      </c>
      <c r="C657" s="309" t="n">
        <v>389.090909090909</v>
      </c>
      <c r="D657" s="309" t="inlineStr"/>
      <c r="E657" s="309" t="inlineStr"/>
      <c r="F657" s="309" t="inlineStr"/>
      <c r="G657" s="309" t="inlineStr"/>
      <c r="H657" s="309" t="inlineStr"/>
    </row>
    <row r="658">
      <c r="A658" s="621" t="n">
        <v>656</v>
      </c>
      <c r="B658" s="309" t="n">
        <v>395.909090909091</v>
      </c>
      <c r="C658" s="309" t="n">
        <v>395.909090909091</v>
      </c>
      <c r="D658" s="309" t="inlineStr"/>
      <c r="E658" s="309" t="inlineStr"/>
      <c r="F658" s="309" t="inlineStr"/>
      <c r="G658" s="309" t="inlineStr"/>
      <c r="H658" s="309" t="inlineStr"/>
    </row>
    <row r="659">
      <c r="A659" s="621" t="n">
        <v>657</v>
      </c>
      <c r="B659" s="309" t="n">
        <v>384.6</v>
      </c>
      <c r="C659" s="309" t="n">
        <v>384.6</v>
      </c>
      <c r="D659" s="309" t="inlineStr"/>
      <c r="E659" s="309" t="inlineStr"/>
      <c r="F659" s="309" t="inlineStr"/>
      <c r="G659" s="309" t="inlineStr"/>
      <c r="H659" s="309" t="inlineStr"/>
    </row>
    <row r="660">
      <c r="A660" s="621" t="n">
        <v>658</v>
      </c>
      <c r="B660" s="309" t="n">
        <v>313.666666666667</v>
      </c>
      <c r="C660" s="309" t="n">
        <v>313.666666666667</v>
      </c>
      <c r="D660" s="309" t="inlineStr"/>
      <c r="E660" s="309" t="inlineStr"/>
      <c r="F660" s="309" t="inlineStr"/>
      <c r="G660" s="309" t="inlineStr"/>
      <c r="H660" s="309" t="inlineStr"/>
    </row>
    <row r="661">
      <c r="A661" s="621" t="n">
        <v>659</v>
      </c>
      <c r="B661" s="309" t="n">
        <v>307.444444444444</v>
      </c>
      <c r="C661" s="309" t="n">
        <v>307.444444444444</v>
      </c>
      <c r="D661" s="309" t="inlineStr"/>
      <c r="E661" s="309" t="inlineStr"/>
      <c r="F661" s="309" t="inlineStr"/>
      <c r="G661" s="309" t="inlineStr"/>
      <c r="H661" s="309" t="inlineStr"/>
    </row>
    <row r="662">
      <c r="A662" s="621" t="n">
        <v>660</v>
      </c>
      <c r="B662" s="309" t="n">
        <v>301</v>
      </c>
      <c r="C662" s="309" t="n">
        <v>301</v>
      </c>
      <c r="D662" s="309" t="inlineStr"/>
      <c r="E662" s="309" t="inlineStr"/>
      <c r="F662" s="309" t="inlineStr"/>
      <c r="G662" s="309" t="inlineStr"/>
      <c r="H662" s="309" t="inlineStr"/>
    </row>
    <row r="663">
      <c r="A663" s="621" t="n">
        <v>661</v>
      </c>
      <c r="B663" s="309" t="n">
        <v>311.888888888889</v>
      </c>
      <c r="C663" s="309" t="n">
        <v>311.888888888889</v>
      </c>
      <c r="D663" s="309" t="inlineStr"/>
      <c r="E663" s="309" t="inlineStr"/>
      <c r="F663" s="309" t="inlineStr"/>
      <c r="G663" s="309" t="inlineStr"/>
      <c r="H663" s="309" t="inlineStr"/>
    </row>
    <row r="664">
      <c r="A664" s="621" t="n">
        <v>662</v>
      </c>
      <c r="B664" s="309" t="n">
        <v>309.222222222222</v>
      </c>
      <c r="C664" s="309" t="n">
        <v>309.222222222222</v>
      </c>
      <c r="D664" s="309" t="inlineStr"/>
      <c r="E664" s="309" t="inlineStr"/>
      <c r="F664" s="309" t="inlineStr"/>
      <c r="G664" s="309" t="inlineStr"/>
      <c r="H664" s="309" t="inlineStr"/>
    </row>
    <row r="665">
      <c r="A665" s="621" t="n">
        <v>663</v>
      </c>
      <c r="B665" s="309" t="n">
        <v>312.777777777778</v>
      </c>
      <c r="C665" s="309" t="n">
        <v>312.777777777778</v>
      </c>
      <c r="D665" s="309" t="inlineStr"/>
      <c r="E665" s="309" t="inlineStr"/>
      <c r="F665" s="309" t="inlineStr"/>
      <c r="G665" s="309" t="inlineStr"/>
      <c r="H665" s="309" t="inlineStr"/>
    </row>
    <row r="666">
      <c r="A666" s="621" t="n">
        <v>664</v>
      </c>
      <c r="B666" s="309" t="n">
        <v>317.222222222222</v>
      </c>
      <c r="C666" s="309" t="n">
        <v>317.222222222222</v>
      </c>
      <c r="D666" s="309" t="inlineStr"/>
      <c r="E666" s="309" t="inlineStr"/>
      <c r="F666" s="309" t="inlineStr"/>
      <c r="G666" s="309" t="inlineStr"/>
      <c r="H666" s="309" t="inlineStr"/>
    </row>
    <row r="667">
      <c r="A667" s="621" t="n">
        <v>665</v>
      </c>
      <c r="B667" s="309" t="n">
        <v>311.888888888889</v>
      </c>
      <c r="C667" s="309" t="n">
        <v>311.888888888889</v>
      </c>
      <c r="D667" s="309" t="inlineStr"/>
      <c r="E667" s="309" t="inlineStr"/>
      <c r="F667" s="309" t="inlineStr"/>
      <c r="G667" s="309" t="inlineStr"/>
      <c r="H667" s="309" t="inlineStr"/>
    </row>
    <row r="668">
      <c r="A668" s="621" t="n">
        <v>666</v>
      </c>
      <c r="B668" s="309" t="n">
        <v>290.8332453959644</v>
      </c>
      <c r="C668" s="309" t="n">
        <v>290.8332453959644</v>
      </c>
      <c r="D668" s="309" t="inlineStr"/>
      <c r="E668" s="309" t="inlineStr"/>
      <c r="F668" s="309" t="inlineStr"/>
      <c r="G668" s="309" t="inlineStr"/>
      <c r="H668" s="309" t="inlineStr"/>
    </row>
    <row r="669">
      <c r="A669" s="621" t="n">
        <v>667</v>
      </c>
      <c r="B669" s="309" t="n">
        <v>307.8869281037458</v>
      </c>
      <c r="C669" s="309" t="n">
        <v>307.8869281037458</v>
      </c>
      <c r="D669" s="309" t="inlineStr"/>
      <c r="E669" s="309" t="inlineStr"/>
      <c r="F669" s="309" t="inlineStr"/>
      <c r="G669" s="309" t="inlineStr"/>
      <c r="H669" s="309" t="inlineStr"/>
    </row>
    <row r="670">
      <c r="A670" s="621" t="n">
        <v>668</v>
      </c>
      <c r="B670" s="309" t="n">
        <v>305.6461629089023</v>
      </c>
      <c r="C670" s="309" t="n">
        <v>305.6461629089023</v>
      </c>
      <c r="D670" s="309" t="inlineStr"/>
      <c r="E670" s="309" t="inlineStr"/>
      <c r="F670" s="309" t="inlineStr"/>
      <c r="G670" s="309" t="inlineStr"/>
      <c r="H670" s="309" t="inlineStr"/>
    </row>
    <row r="671">
      <c r="A671" s="621" t="n">
        <v>669</v>
      </c>
      <c r="B671" s="309" t="n">
        <v>426.8312208679008</v>
      </c>
      <c r="C671" s="309" t="n">
        <v>426.8312208679008</v>
      </c>
      <c r="D671" s="309" t="inlineStr"/>
      <c r="E671" s="309" t="inlineStr"/>
      <c r="F671" s="309" t="inlineStr"/>
      <c r="G671" s="309" t="inlineStr"/>
      <c r="H671" s="309" t="inlineStr"/>
    </row>
    <row r="672">
      <c r="A672" s="621" t="n">
        <v>670</v>
      </c>
      <c r="B672" s="309" t="n">
        <v>340</v>
      </c>
      <c r="C672" s="309" t="n">
        <v>340</v>
      </c>
      <c r="D672" s="309" t="inlineStr"/>
      <c r="E672" s="309" t="inlineStr"/>
      <c r="F672" s="309" t="inlineStr"/>
      <c r="G672" s="309" t="inlineStr"/>
      <c r="H672" s="309" t="inlineStr"/>
    </row>
    <row r="673">
      <c r="A673" s="621" t="n">
        <v>671</v>
      </c>
      <c r="B673" s="309" t="n">
        <v>310</v>
      </c>
      <c r="C673" s="309" t="n">
        <v>310</v>
      </c>
      <c r="D673" s="309" t="inlineStr"/>
      <c r="E673" s="309" t="inlineStr"/>
      <c r="F673" s="309" t="inlineStr"/>
      <c r="G673" s="309" t="inlineStr"/>
      <c r="H673" s="309" t="inlineStr"/>
    </row>
    <row r="674">
      <c r="A674" s="621" t="n">
        <v>672</v>
      </c>
      <c r="B674" s="309" t="n">
        <v>272</v>
      </c>
      <c r="C674" s="309" t="n">
        <v>272</v>
      </c>
      <c r="D674" s="309" t="inlineStr"/>
      <c r="E674" s="309" t="inlineStr"/>
      <c r="F674" s="309" t="inlineStr"/>
      <c r="G674" s="309" t="inlineStr"/>
      <c r="H674" s="309" t="inlineStr"/>
    </row>
    <row r="675">
      <c r="A675" s="621" t="n">
        <v>673</v>
      </c>
      <c r="B675" s="309" t="n">
        <v>294.5</v>
      </c>
      <c r="C675" s="309" t="n">
        <v>294.5</v>
      </c>
      <c r="D675" s="309" t="inlineStr"/>
      <c r="E675" s="309" t="inlineStr"/>
      <c r="F675" s="309" t="inlineStr"/>
      <c r="G675" s="309" t="inlineStr"/>
      <c r="H675" s="309" t="inlineStr"/>
    </row>
    <row r="676">
      <c r="A676" s="621" t="n">
        <v>674</v>
      </c>
      <c r="B676" s="309" t="n">
        <v>274.5</v>
      </c>
      <c r="C676" s="309" t="n">
        <v>274.5</v>
      </c>
      <c r="D676" s="309" t="inlineStr"/>
      <c r="E676" s="309" t="inlineStr"/>
      <c r="F676" s="309" t="inlineStr"/>
      <c r="G676" s="309" t="inlineStr"/>
      <c r="H676" s="309" t="inlineStr"/>
    </row>
    <row r="677">
      <c r="A677" s="621" t="n">
        <v>675</v>
      </c>
      <c r="B677" s="309" t="n">
        <v>257</v>
      </c>
      <c r="C677" s="309" t="n">
        <v>257</v>
      </c>
      <c r="D677" s="309" t="inlineStr"/>
      <c r="E677" s="309" t="inlineStr"/>
      <c r="F677" s="309" t="inlineStr"/>
      <c r="G677" s="309" t="inlineStr"/>
      <c r="H677" s="309" t="inlineStr"/>
    </row>
    <row r="678">
      <c r="A678" s="621" t="n">
        <v>676</v>
      </c>
      <c r="B678" s="309" t="n">
        <v>334.5</v>
      </c>
      <c r="C678" s="309" t="n">
        <v>334.5</v>
      </c>
      <c r="D678" s="309" t="inlineStr"/>
      <c r="E678" s="309" t="inlineStr"/>
      <c r="F678" s="309" t="inlineStr"/>
      <c r="G678" s="309" t="inlineStr"/>
      <c r="H678" s="309" t="inlineStr"/>
    </row>
    <row r="679">
      <c r="A679" s="621" t="n">
        <v>677</v>
      </c>
      <c r="B679" s="309" t="n">
        <v>302.5</v>
      </c>
      <c r="C679" s="309" t="n">
        <v>302.5</v>
      </c>
      <c r="D679" s="309" t="inlineStr"/>
      <c r="E679" s="309" t="inlineStr"/>
      <c r="F679" s="309" t="inlineStr"/>
      <c r="G679" s="309" t="inlineStr"/>
      <c r="H679" s="309" t="inlineStr"/>
    </row>
    <row r="680">
      <c r="A680" s="621" t="n">
        <v>678</v>
      </c>
      <c r="B680" s="309" t="n">
        <v>267.5</v>
      </c>
      <c r="C680" s="309" t="n">
        <v>267.5</v>
      </c>
      <c r="D680" s="309" t="inlineStr"/>
      <c r="E680" s="309" t="inlineStr"/>
      <c r="F680" s="309" t="inlineStr"/>
      <c r="G680" s="309" t="inlineStr"/>
      <c r="H680" s="309" t="inlineStr"/>
    </row>
    <row r="681">
      <c r="A681" s="621" t="n">
        <v>679</v>
      </c>
      <c r="B681" s="309" t="n">
        <v>330</v>
      </c>
      <c r="C681" s="309" t="n">
        <v>330</v>
      </c>
      <c r="D681" s="309" t="inlineStr"/>
      <c r="E681" s="309" t="inlineStr"/>
      <c r="F681" s="309" t="inlineStr"/>
      <c r="G681" s="309" t="inlineStr"/>
      <c r="H681" s="309" t="inlineStr"/>
    </row>
    <row r="682">
      <c r="A682" s="621" t="n">
        <v>680</v>
      </c>
      <c r="B682" s="309" t="n">
        <v>292.5</v>
      </c>
      <c r="C682" s="309" t="n">
        <v>292.5</v>
      </c>
      <c r="D682" s="309" t="inlineStr"/>
      <c r="E682" s="309" t="inlineStr"/>
      <c r="F682" s="309" t="inlineStr"/>
      <c r="G682" s="309" t="inlineStr"/>
      <c r="H682" s="309" t="inlineStr"/>
    </row>
    <row r="683">
      <c r="A683" s="621" t="n">
        <v>681</v>
      </c>
      <c r="B683" s="309" t="n">
        <v>262.5</v>
      </c>
      <c r="C683" s="309" t="n">
        <v>262.5</v>
      </c>
      <c r="D683" s="309" t="inlineStr"/>
      <c r="E683" s="309" t="inlineStr"/>
      <c r="F683" s="309" t="inlineStr"/>
      <c r="G683" s="309" t="inlineStr"/>
      <c r="H683" s="309" t="inlineStr"/>
    </row>
    <row r="684">
      <c r="A684" s="621" t="n">
        <v>682</v>
      </c>
      <c r="B684" s="309" t="n">
        <v>312.8744406817579</v>
      </c>
      <c r="C684" s="309" t="n">
        <v>312.8744406817579</v>
      </c>
      <c r="D684" s="309" t="inlineStr"/>
      <c r="E684" s="309" t="inlineStr"/>
      <c r="F684" s="309" t="inlineStr"/>
      <c r="G684" s="309" t="inlineStr"/>
      <c r="H684" s="309" t="inlineStr"/>
    </row>
    <row r="685">
      <c r="A685" s="621" t="n">
        <v>683</v>
      </c>
      <c r="B685" s="309" t="n">
        <v>296.6608217910386</v>
      </c>
      <c r="C685" s="309" t="n">
        <v>296.6608217910386</v>
      </c>
      <c r="D685" s="309" t="inlineStr"/>
      <c r="E685" s="309" t="inlineStr"/>
      <c r="F685" s="309" t="inlineStr"/>
      <c r="G685" s="309" t="inlineStr"/>
      <c r="H685" s="309" t="inlineStr"/>
    </row>
    <row r="686">
      <c r="A686" s="621" t="n">
        <v>684</v>
      </c>
      <c r="B686" s="309" t="n">
        <v>277.2044791221754</v>
      </c>
      <c r="C686" s="309" t="n">
        <v>277.2044791221754</v>
      </c>
      <c r="D686" s="309" t="inlineStr"/>
      <c r="E686" s="309" t="inlineStr"/>
      <c r="F686" s="309" t="inlineStr"/>
      <c r="G686" s="309" t="inlineStr"/>
      <c r="H686" s="309" t="inlineStr"/>
    </row>
    <row r="687">
      <c r="A687" s="621" t="n">
        <v>685</v>
      </c>
      <c r="B687" s="309" t="n">
        <v>257.7481364533122</v>
      </c>
      <c r="C687" s="309" t="n">
        <v>257.7481364533122</v>
      </c>
      <c r="D687" s="309" t="inlineStr"/>
      <c r="E687" s="309" t="inlineStr"/>
      <c r="F687" s="309" t="inlineStr"/>
      <c r="G687" s="309" t="inlineStr"/>
      <c r="H687" s="309" t="inlineStr"/>
    </row>
    <row r="688">
      <c r="A688" s="621" t="n">
        <v>686</v>
      </c>
      <c r="B688" s="309" t="n">
        <v>371.5297284956548</v>
      </c>
      <c r="C688" s="309" t="n">
        <v>371.5297284956548</v>
      </c>
      <c r="D688" s="309" t="inlineStr"/>
      <c r="E688" s="309" t="inlineStr"/>
      <c r="F688" s="309" t="inlineStr"/>
      <c r="G688" s="309" t="inlineStr"/>
      <c r="H688" s="309" t="inlineStr"/>
    </row>
    <row r="689">
      <c r="A689" s="621" t="n">
        <v>687</v>
      </c>
      <c r="B689" s="309" t="n">
        <v>313.2409902056074</v>
      </c>
      <c r="C689" s="309" t="n">
        <v>313.2409902056074</v>
      </c>
      <c r="D689" s="309" t="inlineStr"/>
      <c r="E689" s="309" t="inlineStr"/>
      <c r="F689" s="309" t="inlineStr"/>
      <c r="G689" s="309" t="inlineStr"/>
      <c r="H689" s="309" t="inlineStr"/>
    </row>
    <row r="690">
      <c r="A690" s="621" t="n">
        <v>688</v>
      </c>
      <c r="B690" s="309" t="n">
        <v>254.9522519155598</v>
      </c>
      <c r="C690" s="309" t="n">
        <v>254.9522519155598</v>
      </c>
      <c r="D690" s="309" t="inlineStr"/>
      <c r="E690" s="309" t="inlineStr"/>
      <c r="F690" s="309" t="inlineStr"/>
      <c r="G690" s="309" t="inlineStr"/>
      <c r="H690" s="309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B1" s="621" t="inlineStr">
        <is>
          <t>A5</t>
        </is>
      </c>
      <c r="C1" s="621" t="inlineStr">
        <is>
          <t>A5_imp</t>
        </is>
      </c>
      <c r="D1" s="621" t="inlineStr">
        <is>
          <t>Features to find neighs</t>
        </is>
      </c>
      <c r="E1" s="621" t="inlineStr">
        <is>
          <t>Amount of neighs</t>
        </is>
      </c>
      <c r="F1" s="621" t="inlineStr">
        <is>
          <t>Correlated features</t>
        </is>
      </c>
      <c r="G1" s="621" t="inlineStr">
        <is>
          <t>Correlation coefficients</t>
        </is>
      </c>
      <c r="H1" s="621" t="inlineStr">
        <is>
          <t>Min_max</t>
        </is>
      </c>
    </row>
    <row r="2">
      <c r="A2" s="621" t="n">
        <v>0</v>
      </c>
      <c r="B2" s="309" t="n">
        <v>2.8</v>
      </c>
      <c r="C2" s="309" t="n">
        <v>2.8</v>
      </c>
      <c r="D2" s="309" t="inlineStr"/>
      <c r="E2" s="309" t="inlineStr"/>
      <c r="F2" s="309" t="inlineStr"/>
      <c r="G2" s="309" t="inlineStr"/>
      <c r="H2" s="309" t="inlineStr"/>
    </row>
    <row r="3">
      <c r="A3" s="621" t="n">
        <v>1</v>
      </c>
      <c r="B3" s="309" t="n">
        <v>4.1</v>
      </c>
      <c r="C3" s="309" t="n">
        <v>4.1</v>
      </c>
      <c r="D3" s="309" t="inlineStr"/>
      <c r="E3" s="309" t="inlineStr"/>
      <c r="F3" s="309" t="inlineStr"/>
      <c r="G3" s="309" t="inlineStr"/>
      <c r="H3" s="309" t="inlineStr"/>
    </row>
    <row r="4">
      <c r="A4" s="621" t="n">
        <v>2</v>
      </c>
      <c r="B4" s="309" t="n">
        <v>5.4</v>
      </c>
      <c r="C4" s="309" t="n">
        <v>5.4</v>
      </c>
      <c r="D4" s="309" t="inlineStr"/>
      <c r="E4" s="309" t="inlineStr"/>
      <c r="F4" s="309" t="inlineStr"/>
      <c r="G4" s="309" t="inlineStr"/>
      <c r="H4" s="309" t="inlineStr"/>
    </row>
    <row r="5">
      <c r="A5" s="621" t="n">
        <v>3</v>
      </c>
      <c r="B5" s="309" t="n">
        <v>10</v>
      </c>
      <c r="C5" s="309" t="n">
        <v>10</v>
      </c>
      <c r="D5" s="309" t="inlineStr"/>
      <c r="E5" s="309" t="inlineStr"/>
      <c r="F5" s="309" t="inlineStr"/>
      <c r="G5" s="309" t="inlineStr"/>
      <c r="H5" s="309" t="inlineStr"/>
    </row>
    <row r="6">
      <c r="A6" s="621" t="n">
        <v>4</v>
      </c>
      <c r="B6" s="309" t="n">
        <v>15.4</v>
      </c>
      <c r="C6" s="309" t="n">
        <v>15.4</v>
      </c>
      <c r="D6" s="309" t="inlineStr"/>
      <c r="E6" s="309" t="inlineStr"/>
      <c r="F6" s="309" t="inlineStr"/>
      <c r="G6" s="309" t="inlineStr"/>
      <c r="H6" s="309" t="inlineStr"/>
    </row>
    <row r="7">
      <c r="A7" s="621" t="n">
        <v>5</v>
      </c>
      <c r="B7" s="309" t="n">
        <v>15.7</v>
      </c>
      <c r="C7" s="309" t="n">
        <v>15.7</v>
      </c>
      <c r="D7" s="309" t="inlineStr"/>
      <c r="E7" s="309" t="inlineStr"/>
      <c r="F7" s="309" t="inlineStr"/>
      <c r="G7" s="309" t="inlineStr"/>
      <c r="H7" s="309" t="inlineStr"/>
    </row>
    <row r="8">
      <c r="A8" s="621" t="n">
        <v>6</v>
      </c>
      <c r="B8" s="309" t="n">
        <v>12.3</v>
      </c>
      <c r="C8" s="309" t="n">
        <v>12.3</v>
      </c>
      <c r="D8" s="309" t="inlineStr"/>
      <c r="E8" s="309" t="inlineStr"/>
      <c r="F8" s="309" t="inlineStr"/>
      <c r="G8" s="309" t="inlineStr"/>
      <c r="H8" s="309" t="inlineStr"/>
    </row>
    <row r="9">
      <c r="A9" s="621" t="n">
        <v>7</v>
      </c>
      <c r="B9" s="309" t="n">
        <v>9.699999999999999</v>
      </c>
      <c r="C9" s="309" t="n">
        <v>9.699999999999999</v>
      </c>
      <c r="D9" s="309" t="inlineStr"/>
      <c r="E9" s="309" t="inlineStr"/>
      <c r="F9" s="309" t="inlineStr"/>
      <c r="G9" s="309" t="inlineStr"/>
      <c r="H9" s="309" t="inlineStr"/>
    </row>
    <row r="10">
      <c r="A10" s="621" t="n">
        <v>8</v>
      </c>
      <c r="B10" s="309" t="n">
        <v>13.4</v>
      </c>
      <c r="C10" s="309" t="n">
        <v>13.4</v>
      </c>
      <c r="D10" s="309" t="inlineStr"/>
      <c r="E10" s="309" t="inlineStr"/>
      <c r="F10" s="309" t="inlineStr"/>
      <c r="G10" s="309" t="inlineStr"/>
      <c r="H10" s="309" t="inlineStr"/>
    </row>
    <row r="11">
      <c r="A11" s="621" t="n">
        <v>9</v>
      </c>
      <c r="B11" s="309" t="n">
        <v>7.7</v>
      </c>
      <c r="C11" s="309" t="n">
        <v>7.7</v>
      </c>
      <c r="D11" s="309" t="inlineStr"/>
      <c r="E11" s="309" t="inlineStr"/>
      <c r="F11" s="309" t="inlineStr"/>
      <c r="G11" s="309" t="inlineStr"/>
      <c r="H11" s="309" t="inlineStr"/>
    </row>
    <row r="12">
      <c r="A12" s="621" t="n">
        <v>10</v>
      </c>
      <c r="B12" s="309" t="n">
        <v>5.7</v>
      </c>
      <c r="C12" s="309" t="n">
        <v>5.7</v>
      </c>
      <c r="D12" s="309" t="inlineStr"/>
      <c r="E12" s="309" t="inlineStr"/>
      <c r="F12" s="309" t="inlineStr"/>
      <c r="G12" s="309" t="inlineStr"/>
      <c r="H12" s="309" t="inlineStr"/>
    </row>
    <row r="13">
      <c r="A13" s="621" t="n">
        <v>11</v>
      </c>
      <c r="B13" s="309" t="n">
        <v>4.9</v>
      </c>
      <c r="C13" s="309" t="n">
        <v>4.9</v>
      </c>
      <c r="D13" s="309" t="inlineStr"/>
      <c r="E13" s="309" t="inlineStr"/>
      <c r="F13" s="309" t="inlineStr"/>
      <c r="G13" s="309" t="inlineStr"/>
      <c r="H13" s="309" t="inlineStr"/>
    </row>
    <row r="14">
      <c r="A14" s="621" t="n">
        <v>12</v>
      </c>
      <c r="B14" s="309" t="n">
        <v>4</v>
      </c>
      <c r="C14" s="309" t="n">
        <v>4</v>
      </c>
      <c r="D14" s="309" t="inlineStr"/>
      <c r="E14" s="309" t="inlineStr"/>
      <c r="F14" s="309" t="inlineStr"/>
      <c r="G14" s="309" t="inlineStr"/>
      <c r="H14" s="309" t="inlineStr"/>
    </row>
    <row r="15">
      <c r="A15" s="621" t="n">
        <v>13</v>
      </c>
      <c r="B15" s="309" t="n">
        <v>4</v>
      </c>
      <c r="C15" s="309" t="n">
        <v>4</v>
      </c>
      <c r="D15" s="309" t="inlineStr"/>
      <c r="E15" s="309" t="inlineStr"/>
      <c r="F15" s="309" t="inlineStr"/>
      <c r="G15" s="309" t="inlineStr"/>
      <c r="H15" s="309" t="inlineStr"/>
    </row>
    <row r="16">
      <c r="A16" s="621" t="n">
        <v>14</v>
      </c>
      <c r="B16" s="309" t="n">
        <v>13</v>
      </c>
      <c r="C16" s="309" t="n">
        <v>13</v>
      </c>
      <c r="D16" s="309" t="inlineStr"/>
      <c r="E16" s="309" t="inlineStr"/>
      <c r="F16" s="309" t="inlineStr"/>
      <c r="G16" s="309" t="inlineStr"/>
      <c r="H16" s="309" t="inlineStr"/>
    </row>
    <row r="17">
      <c r="A17" s="621" t="n">
        <v>15</v>
      </c>
      <c r="B17" s="309" t="n">
        <v>8</v>
      </c>
      <c r="C17" s="309" t="n">
        <v>8</v>
      </c>
      <c r="D17" s="309" t="inlineStr"/>
      <c r="E17" s="309" t="inlineStr"/>
      <c r="F17" s="309" t="inlineStr"/>
      <c r="G17" s="309" t="inlineStr"/>
      <c r="H17" s="309" t="inlineStr"/>
    </row>
    <row r="18">
      <c r="A18" s="621" t="n">
        <v>16</v>
      </c>
      <c r="B18" s="309" t="n">
        <v>4.6</v>
      </c>
      <c r="C18" s="309" t="n">
        <v>4.6</v>
      </c>
      <c r="D18" s="309" t="inlineStr"/>
      <c r="E18" s="309" t="inlineStr"/>
      <c r="F18" s="309" t="inlineStr"/>
      <c r="G18" s="309" t="inlineStr"/>
      <c r="H18" s="309" t="inlineStr"/>
    </row>
    <row r="19">
      <c r="A19" s="621" t="n">
        <v>17</v>
      </c>
      <c r="B19" s="309" t="n">
        <v>7.9</v>
      </c>
      <c r="C19" s="309" t="n">
        <v>7.9</v>
      </c>
      <c r="D19" s="309" t="inlineStr"/>
      <c r="E19" s="309" t="inlineStr"/>
      <c r="F19" s="309" t="inlineStr"/>
      <c r="G19" s="309" t="inlineStr"/>
      <c r="H19" s="309" t="inlineStr"/>
    </row>
    <row r="20">
      <c r="A20" s="621" t="n">
        <v>18</v>
      </c>
      <c r="B20" s="309" t="n">
        <v>3</v>
      </c>
      <c r="C20" s="309" t="n">
        <v>3</v>
      </c>
      <c r="D20" s="309" t="inlineStr"/>
      <c r="E20" s="309" t="inlineStr"/>
      <c r="F20" s="309" t="inlineStr"/>
      <c r="G20" s="309" t="inlineStr"/>
      <c r="H20" s="309" t="inlineStr"/>
    </row>
    <row r="21">
      <c r="A21" s="621" t="n">
        <v>19</v>
      </c>
      <c r="B21" s="309" t="n">
        <v>4</v>
      </c>
      <c r="C21" s="309" t="n">
        <v>4</v>
      </c>
      <c r="D21" s="309" t="inlineStr"/>
      <c r="E21" s="309" t="inlineStr"/>
      <c r="F21" s="309" t="inlineStr"/>
      <c r="G21" s="309" t="inlineStr"/>
      <c r="H21" s="309" t="inlineStr"/>
    </row>
    <row r="22">
      <c r="A22" s="621" t="n">
        <v>20</v>
      </c>
      <c r="B22" s="309" t="n">
        <v>5</v>
      </c>
      <c r="C22" s="309" t="n">
        <v>5</v>
      </c>
      <c r="D22" s="309" t="inlineStr"/>
      <c r="E22" s="309" t="inlineStr"/>
      <c r="F22" s="309" t="inlineStr"/>
      <c r="G22" s="309" t="inlineStr"/>
      <c r="H22" s="309" t="inlineStr"/>
    </row>
    <row r="23">
      <c r="A23" s="621" t="n">
        <v>21</v>
      </c>
      <c r="B23" s="309" t="n">
        <v>10</v>
      </c>
      <c r="C23" s="309" t="n">
        <v>10</v>
      </c>
      <c r="D23" s="309" t="inlineStr"/>
      <c r="E23" s="309" t="inlineStr"/>
      <c r="F23" s="309" t="inlineStr"/>
      <c r="G23" s="309" t="inlineStr"/>
      <c r="H23" s="309" t="inlineStr"/>
    </row>
    <row r="24">
      <c r="A24" s="621" t="n">
        <v>22</v>
      </c>
      <c r="B24" s="309" t="n">
        <v>2</v>
      </c>
      <c r="C24" s="309" t="n">
        <v>2</v>
      </c>
      <c r="D24" s="309" t="inlineStr"/>
      <c r="E24" s="309" t="inlineStr"/>
      <c r="F24" s="309" t="inlineStr"/>
      <c r="G24" s="309" t="inlineStr"/>
      <c r="H24" s="309" t="inlineStr"/>
    </row>
    <row r="25">
      <c r="A25" s="621" t="n">
        <v>23</v>
      </c>
      <c r="B25" s="309" t="n">
        <v>1.4</v>
      </c>
      <c r="C25" s="309" t="n">
        <v>1.4</v>
      </c>
      <c r="D25" s="309" t="inlineStr"/>
      <c r="E25" s="309" t="inlineStr"/>
      <c r="F25" s="309" t="inlineStr"/>
      <c r="G25" s="309" t="inlineStr"/>
      <c r="H25" s="309" t="inlineStr"/>
    </row>
    <row r="26">
      <c r="A26" s="621" t="n">
        <v>24</v>
      </c>
      <c r="B26" s="309" t="n">
        <v>3.9</v>
      </c>
      <c r="C26" s="309" t="n">
        <v>3.9</v>
      </c>
      <c r="D26" s="309" t="inlineStr"/>
      <c r="E26" s="309" t="inlineStr"/>
      <c r="F26" s="309" t="inlineStr"/>
      <c r="G26" s="309" t="inlineStr"/>
      <c r="H26" s="309" t="inlineStr"/>
    </row>
    <row r="27">
      <c r="A27" s="621" t="n">
        <v>25</v>
      </c>
      <c r="B27" s="309" t="n">
        <v>2.4</v>
      </c>
      <c r="C27" s="309" t="n">
        <v>2.4</v>
      </c>
      <c r="D27" s="309" t="inlineStr"/>
      <c r="E27" s="309" t="inlineStr"/>
      <c r="F27" s="309" t="inlineStr"/>
      <c r="G27" s="309" t="inlineStr"/>
      <c r="H27" s="309" t="inlineStr"/>
    </row>
    <row r="28">
      <c r="A28" s="621" t="n">
        <v>26</v>
      </c>
      <c r="B28" s="309" t="n">
        <v>4.2</v>
      </c>
      <c r="C28" s="309" t="n">
        <v>4.2</v>
      </c>
      <c r="D28" s="309" t="inlineStr"/>
      <c r="E28" s="309" t="inlineStr"/>
      <c r="F28" s="309" t="inlineStr"/>
      <c r="G28" s="309" t="inlineStr"/>
      <c r="H28" s="309" t="inlineStr"/>
    </row>
    <row r="29">
      <c r="A29" s="621" t="n">
        <v>27</v>
      </c>
      <c r="B29" s="309" t="n">
        <v>6</v>
      </c>
      <c r="C29" s="309" t="n">
        <v>6</v>
      </c>
      <c r="D29" s="309" t="inlineStr"/>
      <c r="E29" s="309" t="inlineStr"/>
      <c r="F29" s="309" t="inlineStr"/>
      <c r="G29" s="309" t="inlineStr"/>
      <c r="H29" s="309" t="inlineStr"/>
    </row>
    <row r="30">
      <c r="A30" s="621" t="n">
        <v>28</v>
      </c>
      <c r="B30" s="309" t="n">
        <v>4.9</v>
      </c>
      <c r="C30" s="309" t="n">
        <v>4.9</v>
      </c>
      <c r="D30" s="309" t="inlineStr"/>
      <c r="E30" s="309" t="inlineStr"/>
      <c r="F30" s="309" t="inlineStr"/>
      <c r="G30" s="309" t="inlineStr"/>
      <c r="H30" s="309" t="inlineStr"/>
    </row>
    <row r="31">
      <c r="A31" s="621" t="n">
        <v>29</v>
      </c>
      <c r="B31" s="309" t="n">
        <v>7.8</v>
      </c>
      <c r="C31" s="309" t="n">
        <v>7.8</v>
      </c>
      <c r="D31" s="309" t="inlineStr"/>
      <c r="E31" s="309" t="inlineStr"/>
      <c r="F31" s="309" t="inlineStr"/>
      <c r="G31" s="309" t="inlineStr"/>
      <c r="H31" s="309" t="inlineStr"/>
    </row>
    <row r="32">
      <c r="A32" s="621" t="n">
        <v>30</v>
      </c>
      <c r="B32" s="309" t="n">
        <v>1.9</v>
      </c>
      <c r="C32" s="309" t="n">
        <v>1.9</v>
      </c>
      <c r="D32" s="309" t="inlineStr"/>
      <c r="E32" s="309" t="inlineStr"/>
      <c r="F32" s="309" t="inlineStr"/>
      <c r="G32" s="309" t="inlineStr"/>
      <c r="H32" s="309" t="inlineStr"/>
    </row>
    <row r="33">
      <c r="A33" s="621" t="n">
        <v>31</v>
      </c>
      <c r="B33" s="309" t="n">
        <v>2.4</v>
      </c>
      <c r="C33" s="309" t="n">
        <v>2.4</v>
      </c>
      <c r="D33" s="309" t="inlineStr"/>
      <c r="E33" s="309" t="inlineStr"/>
      <c r="F33" s="309" t="inlineStr"/>
      <c r="G33" s="309" t="inlineStr"/>
      <c r="H33" s="309" t="inlineStr"/>
    </row>
    <row r="34">
      <c r="A34" s="621" t="n">
        <v>32</v>
      </c>
      <c r="B34" s="309" t="n">
        <v>2.8</v>
      </c>
      <c r="C34" s="309" t="n">
        <v>2.8</v>
      </c>
      <c r="D34" s="309" t="inlineStr"/>
      <c r="E34" s="309" t="inlineStr"/>
      <c r="F34" s="309" t="inlineStr"/>
      <c r="G34" s="309" t="inlineStr"/>
      <c r="H34" s="309" t="inlineStr"/>
    </row>
    <row r="35">
      <c r="A35" s="621" t="n">
        <v>33</v>
      </c>
      <c r="B35" s="309" t="n">
        <v>2.8</v>
      </c>
      <c r="C35" s="309" t="n">
        <v>2.8</v>
      </c>
      <c r="D35" s="309" t="inlineStr"/>
      <c r="E35" s="309" t="inlineStr"/>
      <c r="F35" s="309" t="inlineStr"/>
      <c r="G35" s="309" t="inlineStr"/>
      <c r="H35" s="309" t="inlineStr"/>
    </row>
    <row r="36">
      <c r="A36" s="621" t="n">
        <v>34</v>
      </c>
      <c r="B36" s="309" t="n">
        <v>3.7</v>
      </c>
      <c r="C36" s="309" t="n">
        <v>3.7</v>
      </c>
      <c r="D36" s="309" t="inlineStr"/>
      <c r="E36" s="309" t="inlineStr"/>
      <c r="F36" s="309" t="inlineStr"/>
      <c r="G36" s="309" t="inlineStr"/>
      <c r="H36" s="309" t="inlineStr"/>
    </row>
    <row r="37">
      <c r="A37" s="621" t="n">
        <v>35</v>
      </c>
      <c r="B37" s="309" t="n">
        <v>4.2</v>
      </c>
      <c r="C37" s="309" t="n">
        <v>4.2</v>
      </c>
      <c r="D37" s="309" t="inlineStr"/>
      <c r="E37" s="309" t="inlineStr"/>
      <c r="F37" s="309" t="inlineStr"/>
      <c r="G37" s="309" t="inlineStr"/>
      <c r="H37" s="309" t="inlineStr"/>
    </row>
    <row r="38">
      <c r="A38" s="621" t="n">
        <v>36</v>
      </c>
      <c r="B38" s="309" t="n">
        <v>4.8</v>
      </c>
      <c r="C38" s="309" t="n">
        <v>4.8</v>
      </c>
      <c r="D38" s="309" t="inlineStr"/>
      <c r="E38" s="309" t="inlineStr"/>
      <c r="F38" s="309" t="inlineStr"/>
      <c r="G38" s="309" t="inlineStr"/>
      <c r="H38" s="309" t="inlineStr"/>
    </row>
    <row r="39">
      <c r="A39" s="621" t="n">
        <v>37</v>
      </c>
      <c r="B39" s="309" t="n">
        <v>4.7</v>
      </c>
      <c r="C39" s="309" t="n">
        <v>4.7</v>
      </c>
      <c r="D39" s="309" t="inlineStr"/>
      <c r="E39" s="309" t="inlineStr"/>
      <c r="F39" s="309" t="inlineStr"/>
      <c r="G39" s="309" t="inlineStr"/>
      <c r="H39" s="309" t="inlineStr"/>
    </row>
    <row r="40">
      <c r="A40" s="621" t="n">
        <v>38</v>
      </c>
      <c r="B40" s="309" t="n">
        <v>5.9</v>
      </c>
      <c r="C40" s="309" t="n">
        <v>5.9</v>
      </c>
      <c r="D40" s="309" t="inlineStr"/>
      <c r="E40" s="309" t="inlineStr"/>
      <c r="F40" s="309" t="inlineStr"/>
      <c r="G40" s="309" t="inlineStr"/>
      <c r="H40" s="309" t="inlineStr"/>
    </row>
    <row r="41">
      <c r="A41" s="621" t="n">
        <v>39</v>
      </c>
      <c r="B41" s="309" t="n">
        <v>6.7</v>
      </c>
      <c r="C41" s="309" t="n">
        <v>6.7</v>
      </c>
      <c r="D41" s="309" t="inlineStr"/>
      <c r="E41" s="309" t="inlineStr"/>
      <c r="F41" s="309" t="inlineStr"/>
      <c r="G41" s="309" t="inlineStr"/>
      <c r="H41" s="309" t="inlineStr"/>
    </row>
    <row r="42">
      <c r="A42" s="621" t="n">
        <v>40</v>
      </c>
      <c r="B42" s="309" t="n">
        <v>7.2</v>
      </c>
      <c r="C42" s="309" t="n">
        <v>7.2</v>
      </c>
      <c r="D42" s="309" t="inlineStr"/>
      <c r="E42" s="309" t="inlineStr"/>
      <c r="F42" s="309" t="inlineStr"/>
      <c r="G42" s="309" t="inlineStr"/>
      <c r="H42" s="309" t="inlineStr"/>
    </row>
    <row r="43">
      <c r="A43" s="621" t="n">
        <v>41</v>
      </c>
      <c r="B43" s="309" t="n">
        <v>7.1</v>
      </c>
      <c r="C43" s="309" t="n">
        <v>7.1</v>
      </c>
      <c r="D43" s="309" t="inlineStr"/>
      <c r="E43" s="309" t="inlineStr"/>
      <c r="F43" s="309" t="inlineStr"/>
      <c r="G43" s="309" t="inlineStr"/>
      <c r="H43" s="309" t="inlineStr"/>
    </row>
    <row r="44">
      <c r="A44" s="621" t="n">
        <v>42</v>
      </c>
      <c r="B44" s="309" t="n">
        <v>1.5</v>
      </c>
      <c r="C44" s="309" t="n">
        <v>1.5</v>
      </c>
      <c r="D44" s="309" t="inlineStr"/>
      <c r="E44" s="309" t="inlineStr"/>
      <c r="F44" s="309" t="inlineStr"/>
      <c r="G44" s="309" t="inlineStr"/>
      <c r="H44" s="309" t="inlineStr"/>
    </row>
    <row r="45">
      <c r="A45" s="621" t="n">
        <v>43</v>
      </c>
      <c r="B45" s="309" t="n">
        <v>2.1</v>
      </c>
      <c r="C45" s="309" t="n">
        <v>2.1</v>
      </c>
      <c r="D45" s="309" t="inlineStr"/>
      <c r="E45" s="309" t="inlineStr"/>
      <c r="F45" s="309" t="inlineStr"/>
      <c r="G45" s="309" t="inlineStr"/>
      <c r="H45" s="309" t="inlineStr"/>
    </row>
    <row r="46">
      <c r="A46" s="621" t="n">
        <v>44</v>
      </c>
      <c r="B46" s="309" t="n">
        <v>2.4</v>
      </c>
      <c r="C46" s="309" t="n">
        <v>2.4</v>
      </c>
      <c r="D46" s="309" t="inlineStr"/>
      <c r="E46" s="309" t="inlineStr"/>
      <c r="F46" s="309" t="inlineStr"/>
      <c r="G46" s="309" t="inlineStr"/>
      <c r="H46" s="309" t="inlineStr"/>
    </row>
    <row r="47">
      <c r="A47" s="621" t="n">
        <v>45</v>
      </c>
      <c r="B47" s="309" t="n">
        <v>2.3</v>
      </c>
      <c r="C47" s="309" t="n">
        <v>2.3</v>
      </c>
      <c r="D47" s="309" t="inlineStr"/>
      <c r="E47" s="309" t="inlineStr"/>
      <c r="F47" s="309" t="inlineStr"/>
      <c r="G47" s="309" t="inlineStr"/>
      <c r="H47" s="309" t="inlineStr"/>
    </row>
    <row r="48">
      <c r="A48" s="621" t="n">
        <v>46</v>
      </c>
      <c r="B48" s="309" t="n">
        <v>3.1</v>
      </c>
      <c r="C48" s="309" t="n">
        <v>3.1</v>
      </c>
      <c r="D48" s="309" t="inlineStr"/>
      <c r="E48" s="309" t="inlineStr"/>
      <c r="F48" s="309" t="inlineStr"/>
      <c r="G48" s="309" t="inlineStr"/>
      <c r="H48" s="309" t="inlineStr"/>
    </row>
    <row r="49">
      <c r="A49" s="621" t="n">
        <v>47</v>
      </c>
      <c r="B49" s="309" t="n">
        <v>3.5</v>
      </c>
      <c r="C49" s="309" t="n">
        <v>3.5</v>
      </c>
      <c r="D49" s="309" t="inlineStr"/>
      <c r="E49" s="309" t="inlineStr"/>
      <c r="F49" s="309" t="inlineStr"/>
      <c r="G49" s="309" t="inlineStr"/>
      <c r="H49" s="309" t="inlineStr"/>
    </row>
    <row r="50">
      <c r="A50" s="621" t="n">
        <v>48</v>
      </c>
      <c r="B50" s="309" t="n">
        <v>3.7</v>
      </c>
      <c r="C50" s="309" t="n">
        <v>3.7</v>
      </c>
      <c r="D50" s="309" t="inlineStr"/>
      <c r="E50" s="309" t="inlineStr"/>
      <c r="F50" s="309" t="inlineStr"/>
      <c r="G50" s="309" t="inlineStr"/>
      <c r="H50" s="309" t="inlineStr"/>
    </row>
    <row r="51">
      <c r="A51" s="621" t="n">
        <v>49</v>
      </c>
      <c r="B51" s="309" t="n">
        <v>3.8</v>
      </c>
      <c r="C51" s="309" t="n">
        <v>3.8</v>
      </c>
      <c r="D51" s="309" t="inlineStr"/>
      <c r="E51" s="309" t="inlineStr"/>
      <c r="F51" s="309" t="inlineStr"/>
      <c r="G51" s="309" t="inlineStr"/>
      <c r="H51" s="309" t="inlineStr"/>
    </row>
    <row r="52">
      <c r="A52" s="621" t="n">
        <v>50</v>
      </c>
      <c r="B52" s="309" t="n">
        <v>5.2</v>
      </c>
      <c r="C52" s="309" t="n">
        <v>5.2</v>
      </c>
      <c r="D52" s="309" t="inlineStr"/>
      <c r="E52" s="309" t="inlineStr"/>
      <c r="F52" s="309" t="inlineStr"/>
      <c r="G52" s="309" t="inlineStr"/>
      <c r="H52" s="309" t="inlineStr"/>
    </row>
    <row r="53">
      <c r="A53" s="621" t="n">
        <v>51</v>
      </c>
      <c r="B53" s="309" t="n">
        <v>5.8</v>
      </c>
      <c r="C53" s="309" t="n">
        <v>5.8</v>
      </c>
      <c r="D53" s="309" t="inlineStr"/>
      <c r="E53" s="309" t="inlineStr"/>
      <c r="F53" s="309" t="inlineStr"/>
      <c r="G53" s="309" t="inlineStr"/>
      <c r="H53" s="309" t="inlineStr"/>
    </row>
    <row r="54">
      <c r="A54" s="621" t="n">
        <v>52</v>
      </c>
      <c r="B54" s="309" t="n">
        <v>5.9</v>
      </c>
      <c r="C54" s="309" t="n">
        <v>5.9</v>
      </c>
      <c r="D54" s="309" t="inlineStr"/>
      <c r="E54" s="309" t="inlineStr"/>
      <c r="F54" s="309" t="inlineStr"/>
      <c r="G54" s="309" t="inlineStr"/>
      <c r="H54" s="309" t="inlineStr"/>
    </row>
    <row r="55">
      <c r="A55" s="621" t="n">
        <v>53</v>
      </c>
      <c r="B55" s="309" t="n">
        <v>6</v>
      </c>
      <c r="C55" s="309" t="n">
        <v>6</v>
      </c>
      <c r="D55" s="309" t="inlineStr"/>
      <c r="E55" s="309" t="inlineStr"/>
      <c r="F55" s="309" t="inlineStr"/>
      <c r="G55" s="309" t="inlineStr"/>
      <c r="H55" s="309" t="inlineStr"/>
    </row>
    <row r="56">
      <c r="A56" s="621" t="n">
        <v>54</v>
      </c>
      <c r="B56" s="309" t="n">
        <v>1.7</v>
      </c>
      <c r="C56" s="309" t="n">
        <v>1.7</v>
      </c>
      <c r="D56" s="309" t="inlineStr"/>
      <c r="E56" s="309" t="inlineStr"/>
      <c r="F56" s="309" t="inlineStr"/>
      <c r="G56" s="309" t="inlineStr"/>
      <c r="H56" s="309" t="inlineStr"/>
    </row>
    <row r="57">
      <c r="A57" s="621" t="n">
        <v>55</v>
      </c>
      <c r="B57" s="309" t="n">
        <v>2.2</v>
      </c>
      <c r="C57" s="309" t="n">
        <v>2.2</v>
      </c>
      <c r="D57" s="309" t="inlineStr"/>
      <c r="E57" s="309" t="inlineStr"/>
      <c r="F57" s="309" t="inlineStr"/>
      <c r="G57" s="309" t="inlineStr"/>
      <c r="H57" s="309" t="inlineStr"/>
    </row>
    <row r="58">
      <c r="A58" s="621" t="n">
        <v>56</v>
      </c>
      <c r="B58" s="309" t="n">
        <v>2.6</v>
      </c>
      <c r="C58" s="309" t="n">
        <v>2.6</v>
      </c>
      <c r="D58" s="309" t="inlineStr"/>
      <c r="E58" s="309" t="inlineStr"/>
      <c r="F58" s="309" t="inlineStr"/>
      <c r="G58" s="309" t="inlineStr"/>
      <c r="H58" s="309" t="inlineStr"/>
    </row>
    <row r="59">
      <c r="A59" s="621" t="n">
        <v>57</v>
      </c>
      <c r="B59" s="309" t="n">
        <v>2.6</v>
      </c>
      <c r="C59" s="309" t="n">
        <v>2.6</v>
      </c>
      <c r="D59" s="309" t="inlineStr"/>
      <c r="E59" s="309" t="inlineStr"/>
      <c r="F59" s="309" t="inlineStr"/>
      <c r="G59" s="309" t="inlineStr"/>
      <c r="H59" s="309" t="inlineStr"/>
    </row>
    <row r="60">
      <c r="A60" s="621" t="n">
        <v>58</v>
      </c>
      <c r="B60" s="309" t="n">
        <v>3.5</v>
      </c>
      <c r="C60" s="309" t="n">
        <v>3.5</v>
      </c>
      <c r="D60" s="309" t="inlineStr"/>
      <c r="E60" s="309" t="inlineStr"/>
      <c r="F60" s="309" t="inlineStr"/>
      <c r="G60" s="309" t="inlineStr"/>
      <c r="H60" s="309" t="inlineStr"/>
    </row>
    <row r="61">
      <c r="A61" s="621" t="n">
        <v>59</v>
      </c>
      <c r="B61" s="309" t="n">
        <v>3.9</v>
      </c>
      <c r="C61" s="309" t="n">
        <v>3.9</v>
      </c>
      <c r="D61" s="309" t="inlineStr"/>
      <c r="E61" s="309" t="inlineStr"/>
      <c r="F61" s="309" t="inlineStr"/>
      <c r="G61" s="309" t="inlineStr"/>
      <c r="H61" s="309" t="inlineStr"/>
    </row>
    <row r="62">
      <c r="A62" s="621" t="n">
        <v>60</v>
      </c>
      <c r="B62" s="309" t="n">
        <v>4.3</v>
      </c>
      <c r="C62" s="309" t="n">
        <v>4.3</v>
      </c>
      <c r="D62" s="309" t="inlineStr"/>
      <c r="E62" s="309" t="inlineStr"/>
      <c r="F62" s="309" t="inlineStr"/>
      <c r="G62" s="309" t="inlineStr"/>
      <c r="H62" s="309" t="inlineStr"/>
    </row>
    <row r="63">
      <c r="A63" s="621" t="n">
        <v>61</v>
      </c>
      <c r="B63" s="309" t="n">
        <v>4.4</v>
      </c>
      <c r="C63" s="309" t="n">
        <v>4.4</v>
      </c>
      <c r="D63" s="309" t="inlineStr"/>
      <c r="E63" s="309" t="inlineStr"/>
      <c r="F63" s="309" t="inlineStr"/>
      <c r="G63" s="309" t="inlineStr"/>
      <c r="H63" s="309" t="inlineStr"/>
    </row>
    <row r="64">
      <c r="A64" s="621" t="n">
        <v>62</v>
      </c>
      <c r="B64" s="309" t="n">
        <v>5.5</v>
      </c>
      <c r="C64" s="309" t="n">
        <v>5.5</v>
      </c>
      <c r="D64" s="309" t="inlineStr"/>
      <c r="E64" s="309" t="inlineStr"/>
      <c r="F64" s="309" t="inlineStr"/>
      <c r="G64" s="309" t="inlineStr"/>
      <c r="H64" s="309" t="inlineStr"/>
    </row>
    <row r="65">
      <c r="A65" s="621" t="n">
        <v>63</v>
      </c>
      <c r="B65" s="309" t="n">
        <v>6.5</v>
      </c>
      <c r="C65" s="309" t="n">
        <v>6.5</v>
      </c>
      <c r="D65" s="309" t="inlineStr"/>
      <c r="E65" s="309" t="inlineStr"/>
      <c r="F65" s="309" t="inlineStr"/>
      <c r="G65" s="309" t="inlineStr"/>
      <c r="H65" s="309" t="inlineStr"/>
    </row>
    <row r="66">
      <c r="A66" s="621" t="n">
        <v>64</v>
      </c>
      <c r="B66" s="309" t="n">
        <v>6.9</v>
      </c>
      <c r="C66" s="309" t="n">
        <v>6.9</v>
      </c>
      <c r="D66" s="309" t="inlineStr"/>
      <c r="E66" s="309" t="inlineStr"/>
      <c r="F66" s="309" t="inlineStr"/>
      <c r="G66" s="309" t="inlineStr"/>
      <c r="H66" s="309" t="inlineStr"/>
    </row>
    <row r="67">
      <c r="A67" s="621" t="n">
        <v>65</v>
      </c>
      <c r="B67" s="309" t="n">
        <v>6.6</v>
      </c>
      <c r="C67" s="309" t="n">
        <v>6.6</v>
      </c>
      <c r="D67" s="309" t="inlineStr"/>
      <c r="E67" s="309" t="inlineStr"/>
      <c r="F67" s="309" t="inlineStr"/>
      <c r="G67" s="309" t="inlineStr"/>
      <c r="H67" s="309" t="inlineStr"/>
    </row>
    <row r="68">
      <c r="A68" s="621" t="n">
        <v>66</v>
      </c>
      <c r="B68" s="309" t="n">
        <v>4.969378172842198</v>
      </c>
      <c r="C68" s="309" t="n">
        <v>4.969378172842198</v>
      </c>
      <c r="D68" s="309" t="inlineStr"/>
      <c r="E68" s="309" t="inlineStr"/>
      <c r="F68" s="309" t="inlineStr"/>
      <c r="G68" s="309" t="inlineStr"/>
      <c r="H68" s="309" t="inlineStr"/>
    </row>
    <row r="69">
      <c r="A69" s="621" t="n">
        <v>67</v>
      </c>
      <c r="B69" s="309" t="n">
        <v>4.786874303921492</v>
      </c>
      <c r="C69" s="309" t="n">
        <v>4.786874303921492</v>
      </c>
      <c r="D69" s="309" t="inlineStr"/>
      <c r="E69" s="309" t="inlineStr"/>
      <c r="F69" s="309" t="inlineStr"/>
      <c r="G69" s="309" t="inlineStr"/>
      <c r="H69" s="309" t="inlineStr"/>
    </row>
    <row r="70">
      <c r="A70" s="621" t="n">
        <v>68</v>
      </c>
      <c r="B70" s="309" t="n">
        <v>4.487381708311451</v>
      </c>
      <c r="C70" s="309" t="n">
        <v>4.487381708311451</v>
      </c>
      <c r="D70" s="309" t="inlineStr"/>
      <c r="E70" s="309" t="inlineStr"/>
      <c r="F70" s="309" t="inlineStr"/>
      <c r="G70" s="309" t="inlineStr"/>
      <c r="H70" s="309" t="inlineStr"/>
    </row>
    <row r="71">
      <c r="A71" s="621" t="n">
        <v>69</v>
      </c>
      <c r="B71" s="309" t="n">
        <v>4.746984673445812</v>
      </c>
      <c r="C71" s="309" t="n">
        <v>4.746984673445812</v>
      </c>
      <c r="D71" s="309" t="inlineStr"/>
      <c r="E71" s="309" t="inlineStr"/>
      <c r="F71" s="309" t="inlineStr"/>
      <c r="G71" s="309" t="inlineStr"/>
      <c r="H71" s="309" t="inlineStr"/>
    </row>
    <row r="72">
      <c r="A72" s="621" t="n">
        <v>70</v>
      </c>
      <c r="B72" s="309" t="n">
        <v>4.564667682311677</v>
      </c>
      <c r="C72" s="309" t="n">
        <v>4.564667682311677</v>
      </c>
      <c r="D72" s="309" t="inlineStr"/>
      <c r="E72" s="309" t="inlineStr"/>
      <c r="F72" s="309" t="inlineStr"/>
      <c r="G72" s="309" t="inlineStr"/>
      <c r="H72" s="309" t="inlineStr"/>
    </row>
    <row r="73">
      <c r="A73" s="621" t="n">
        <v>71</v>
      </c>
      <c r="B73" s="309" t="n">
        <v>4.577354837549999</v>
      </c>
      <c r="C73" s="309" t="n">
        <v>4.577354837549999</v>
      </c>
      <c r="D73" s="309" t="inlineStr"/>
      <c r="E73" s="309" t="inlineStr"/>
      <c r="F73" s="309" t="inlineStr"/>
      <c r="G73" s="309" t="inlineStr"/>
      <c r="H73" s="309" t="inlineStr"/>
    </row>
    <row r="74">
      <c r="A74" s="621" t="n">
        <v>72</v>
      </c>
      <c r="B74" s="309" t="n">
        <v>4.40512244718326</v>
      </c>
      <c r="C74" s="309" t="n">
        <v>4.40512244718326</v>
      </c>
      <c r="D74" s="309" t="inlineStr"/>
      <c r="E74" s="309" t="inlineStr"/>
      <c r="F74" s="309" t="inlineStr"/>
      <c r="G74" s="309" t="inlineStr"/>
      <c r="H74" s="309" t="inlineStr"/>
    </row>
    <row r="75">
      <c r="A75" s="621" t="n">
        <v>73</v>
      </c>
      <c r="B75" s="309" t="n">
        <v>11.35363284798629</v>
      </c>
      <c r="C75" s="309" t="n">
        <v>11.35363284798629</v>
      </c>
      <c r="D75" s="309" t="inlineStr"/>
      <c r="E75" s="309" t="inlineStr"/>
      <c r="F75" s="309" t="inlineStr"/>
      <c r="G75" s="309" t="inlineStr"/>
      <c r="H75" s="309" t="inlineStr"/>
    </row>
    <row r="76">
      <c r="A76" s="621" t="n">
        <v>74</v>
      </c>
      <c r="B76" s="309" t="n">
        <v>11.58038092524366</v>
      </c>
      <c r="C76" s="309" t="n">
        <v>11.58038092524366</v>
      </c>
      <c r="D76" s="309" t="inlineStr"/>
      <c r="E76" s="309" t="inlineStr"/>
      <c r="F76" s="309" t="inlineStr"/>
      <c r="G76" s="309" t="inlineStr"/>
      <c r="H76" s="309" t="inlineStr"/>
    </row>
    <row r="77">
      <c r="A77" s="621" t="n">
        <v>75</v>
      </c>
      <c r="B77" s="309" t="n">
        <v>12.07664671792229</v>
      </c>
      <c r="C77" s="309" t="n">
        <v>12.07664671792229</v>
      </c>
      <c r="D77" s="309" t="inlineStr"/>
      <c r="E77" s="309" t="inlineStr"/>
      <c r="F77" s="309" t="inlineStr"/>
      <c r="G77" s="309" t="inlineStr"/>
      <c r="H77" s="309" t="inlineStr"/>
    </row>
    <row r="78">
      <c r="A78" s="621" t="n">
        <v>76</v>
      </c>
      <c r="B78" s="309" t="n">
        <v>12.11156471407304</v>
      </c>
      <c r="C78" s="309" t="n">
        <v>12.11156471407304</v>
      </c>
      <c r="D78" s="309" t="inlineStr"/>
      <c r="E78" s="309" t="inlineStr"/>
      <c r="F78" s="309" t="inlineStr"/>
      <c r="G78" s="309" t="inlineStr"/>
      <c r="H78" s="309" t="inlineStr"/>
    </row>
    <row r="79">
      <c r="A79" s="621" t="n">
        <v>77</v>
      </c>
      <c r="B79" s="309" t="n">
        <v>6.996153743581548</v>
      </c>
      <c r="C79" s="309" t="n">
        <v>6.996153743581548</v>
      </c>
      <c r="D79" s="309" t="inlineStr"/>
      <c r="E79" s="309" t="inlineStr"/>
      <c r="F79" s="309" t="inlineStr"/>
      <c r="G79" s="309" t="inlineStr"/>
      <c r="H79" s="309" t="inlineStr"/>
    </row>
    <row r="80">
      <c r="A80" s="621" t="n">
        <v>78</v>
      </c>
      <c r="B80" s="309" t="n">
        <v>1.89</v>
      </c>
      <c r="C80" s="309" t="n">
        <v>1.89</v>
      </c>
      <c r="D80" s="309" t="inlineStr"/>
      <c r="E80" s="309" t="inlineStr"/>
      <c r="F80" s="309" t="inlineStr"/>
      <c r="G80" s="309" t="inlineStr"/>
      <c r="H80" s="309" t="inlineStr"/>
    </row>
    <row r="81">
      <c r="A81" s="621" t="n">
        <v>79</v>
      </c>
      <c r="B81" s="309" t="n">
        <v>2.32</v>
      </c>
      <c r="C81" s="309" t="n">
        <v>2.32</v>
      </c>
      <c r="D81" s="309" t="inlineStr"/>
      <c r="E81" s="309" t="inlineStr"/>
      <c r="F81" s="309" t="inlineStr"/>
      <c r="G81" s="309" t="inlineStr"/>
      <c r="H81" s="309" t="inlineStr"/>
    </row>
    <row r="82">
      <c r="A82" s="621" t="n">
        <v>80</v>
      </c>
      <c r="B82" s="309" t="n">
        <v>2.35</v>
      </c>
      <c r="C82" s="309" t="n">
        <v>2.35</v>
      </c>
      <c r="D82" s="309" t="inlineStr"/>
      <c r="E82" s="309" t="inlineStr"/>
      <c r="F82" s="309" t="inlineStr"/>
      <c r="G82" s="309" t="inlineStr"/>
      <c r="H82" s="309" t="inlineStr"/>
    </row>
    <row r="83">
      <c r="A83" s="621" t="n">
        <v>81</v>
      </c>
      <c r="B83" s="309" t="n">
        <v>6.9</v>
      </c>
      <c r="C83" s="309" t="n">
        <v>6.9</v>
      </c>
      <c r="D83" s="309" t="inlineStr"/>
      <c r="E83" s="309" t="inlineStr"/>
      <c r="F83" s="309" t="inlineStr"/>
      <c r="G83" s="309" t="inlineStr"/>
      <c r="H83" s="309" t="inlineStr"/>
    </row>
    <row r="84">
      <c r="A84" s="621" t="n">
        <v>82</v>
      </c>
      <c r="B84" s="309" t="n">
        <v>14</v>
      </c>
      <c r="C84" s="309" t="n">
        <v>14</v>
      </c>
      <c r="D84" s="309" t="inlineStr"/>
      <c r="E84" s="309" t="inlineStr"/>
      <c r="F84" s="309" t="inlineStr"/>
      <c r="G84" s="309" t="inlineStr"/>
      <c r="H84" s="309" t="inlineStr"/>
    </row>
    <row r="85">
      <c r="A85" s="621" t="n">
        <v>83</v>
      </c>
      <c r="B85" s="309" t="n">
        <v>12.5</v>
      </c>
      <c r="C85" s="309" t="n">
        <v>12.5</v>
      </c>
      <c r="D85" s="309" t="inlineStr"/>
      <c r="E85" s="309" t="inlineStr"/>
      <c r="F85" s="309" t="inlineStr"/>
      <c r="G85" s="309" t="inlineStr"/>
      <c r="H85" s="309" t="inlineStr"/>
    </row>
    <row r="86">
      <c r="A86" s="621" t="n">
        <v>84</v>
      </c>
      <c r="B86" s="309" t="n">
        <v>6.5</v>
      </c>
      <c r="C86" s="309" t="n">
        <v>6.5</v>
      </c>
      <c r="D86" s="309" t="inlineStr"/>
      <c r="E86" s="309" t="inlineStr"/>
      <c r="F86" s="309" t="inlineStr"/>
      <c r="G86" s="309" t="inlineStr"/>
      <c r="H86" s="309" t="inlineStr"/>
    </row>
    <row r="87">
      <c r="A87" s="621" t="n">
        <v>85</v>
      </c>
      <c r="B87" s="309" t="n">
        <v>7.7</v>
      </c>
      <c r="C87" s="309" t="n">
        <v>7.7</v>
      </c>
      <c r="D87" s="309" t="inlineStr"/>
      <c r="E87" s="309" t="inlineStr"/>
      <c r="F87" s="309" t="inlineStr"/>
      <c r="G87" s="309" t="inlineStr"/>
      <c r="H87" s="309" t="inlineStr"/>
    </row>
    <row r="88">
      <c r="A88" s="621" t="n">
        <v>86</v>
      </c>
      <c r="B88" s="309" t="n">
        <v>6.66</v>
      </c>
      <c r="C88" s="309" t="n">
        <v>6.66</v>
      </c>
      <c r="D88" s="309" t="inlineStr"/>
      <c r="E88" s="309" t="inlineStr"/>
      <c r="F88" s="309" t="inlineStr"/>
      <c r="G88" s="309" t="inlineStr"/>
      <c r="H88" s="309" t="inlineStr"/>
    </row>
    <row r="89">
      <c r="A89" s="621" t="n">
        <v>87</v>
      </c>
      <c r="B89" s="309" t="n">
        <v>6.4</v>
      </c>
      <c r="C89" s="309" t="n">
        <v>6.4</v>
      </c>
      <c r="D89" s="309" t="inlineStr"/>
      <c r="E89" s="309" t="inlineStr"/>
      <c r="F89" s="309" t="inlineStr"/>
      <c r="G89" s="309" t="inlineStr"/>
      <c r="H89" s="309" t="inlineStr"/>
    </row>
    <row r="90">
      <c r="A90" s="621" t="n">
        <v>88</v>
      </c>
      <c r="B90" s="309" t="n">
        <v>7.7</v>
      </c>
      <c r="C90" s="309" t="n">
        <v>7.7</v>
      </c>
      <c r="D90" s="309" t="inlineStr"/>
      <c r="E90" s="309" t="inlineStr"/>
      <c r="F90" s="309" t="inlineStr"/>
      <c r="G90" s="309" t="inlineStr"/>
      <c r="H90" s="309" t="inlineStr"/>
    </row>
    <row r="91">
      <c r="A91" s="621" t="n">
        <v>89</v>
      </c>
      <c r="B91" s="309" t="n">
        <v>7.68</v>
      </c>
      <c r="C91" s="309" t="n">
        <v>7.68</v>
      </c>
      <c r="D91" s="309" t="inlineStr"/>
      <c r="E91" s="309" t="inlineStr"/>
      <c r="F91" s="309" t="inlineStr"/>
      <c r="G91" s="309" t="inlineStr"/>
      <c r="H91" s="309" t="inlineStr"/>
    </row>
    <row r="92">
      <c r="A92" s="621" t="n">
        <v>90</v>
      </c>
      <c r="B92" s="309" t="n">
        <v>6.8</v>
      </c>
      <c r="C92" s="309" t="n">
        <v>6.8</v>
      </c>
      <c r="D92" s="309" t="inlineStr"/>
      <c r="E92" s="309" t="inlineStr"/>
      <c r="F92" s="309" t="inlineStr"/>
      <c r="G92" s="309" t="inlineStr"/>
      <c r="H92" s="309" t="inlineStr"/>
    </row>
    <row r="93">
      <c r="A93" s="621" t="n">
        <v>91</v>
      </c>
      <c r="B93" s="309" t="n">
        <v>6.5</v>
      </c>
      <c r="C93" s="309" t="n">
        <v>6.5</v>
      </c>
      <c r="D93" s="309" t="inlineStr"/>
      <c r="E93" s="309" t="inlineStr"/>
      <c r="F93" s="309" t="inlineStr"/>
      <c r="G93" s="309" t="inlineStr"/>
      <c r="H93" s="309" t="inlineStr"/>
    </row>
    <row r="94">
      <c r="A94" s="621" t="n">
        <v>92</v>
      </c>
      <c r="B94" s="309" t="n">
        <v>5.7</v>
      </c>
      <c r="C94" s="309" t="n">
        <v>5.7</v>
      </c>
      <c r="D94" s="309" t="inlineStr"/>
      <c r="E94" s="309" t="inlineStr"/>
      <c r="F94" s="309" t="inlineStr"/>
      <c r="G94" s="309" t="inlineStr"/>
      <c r="H94" s="309" t="inlineStr"/>
    </row>
    <row r="95">
      <c r="A95" s="621" t="n">
        <v>93</v>
      </c>
      <c r="B95" s="309" t="n">
        <v>6.86</v>
      </c>
      <c r="C95" s="309" t="n">
        <v>6.86</v>
      </c>
      <c r="D95" s="309" t="inlineStr"/>
      <c r="E95" s="309" t="inlineStr"/>
      <c r="F95" s="309" t="inlineStr"/>
      <c r="G95" s="309" t="inlineStr"/>
      <c r="H95" s="309" t="inlineStr"/>
    </row>
    <row r="96">
      <c r="A96" s="621" t="n">
        <v>94</v>
      </c>
      <c r="B96" s="309" t="n">
        <v>6.88</v>
      </c>
      <c r="C96" s="309" t="n">
        <v>6.88</v>
      </c>
      <c r="D96" s="309" t="inlineStr"/>
      <c r="E96" s="309" t="inlineStr"/>
      <c r="F96" s="309" t="inlineStr"/>
      <c r="G96" s="309" t="inlineStr"/>
      <c r="H96" s="309" t="inlineStr"/>
    </row>
    <row r="97">
      <c r="A97" s="621" t="n">
        <v>95</v>
      </c>
      <c r="B97" s="309" t="n">
        <v>5.49</v>
      </c>
      <c r="C97" s="309" t="n">
        <v>5.49</v>
      </c>
      <c r="D97" s="309" t="inlineStr"/>
      <c r="E97" s="309" t="inlineStr"/>
      <c r="F97" s="309" t="inlineStr"/>
      <c r="G97" s="309" t="inlineStr"/>
      <c r="H97" s="309" t="inlineStr"/>
    </row>
    <row r="98">
      <c r="A98" s="621" t="n">
        <v>96</v>
      </c>
      <c r="B98" s="309" t="n">
        <v>6.5</v>
      </c>
      <c r="C98" s="309" t="n">
        <v>6.5</v>
      </c>
      <c r="D98" s="309" t="inlineStr"/>
      <c r="E98" s="309" t="inlineStr"/>
      <c r="F98" s="309" t="inlineStr"/>
      <c r="G98" s="309" t="inlineStr"/>
      <c r="H98" s="309" t="inlineStr"/>
    </row>
    <row r="99">
      <c r="A99" s="621" t="n">
        <v>97</v>
      </c>
      <c r="B99" s="309" t="n">
        <v>6.7</v>
      </c>
      <c r="C99" s="309" t="n">
        <v>6.7</v>
      </c>
      <c r="D99" s="309" t="inlineStr"/>
      <c r="E99" s="309" t="inlineStr"/>
      <c r="F99" s="309" t="inlineStr"/>
      <c r="G99" s="309" t="inlineStr"/>
      <c r="H99" s="309" t="inlineStr"/>
    </row>
    <row r="100">
      <c r="A100" s="621" t="n">
        <v>98</v>
      </c>
      <c r="B100" s="309" t="n">
        <v>10</v>
      </c>
      <c r="C100" s="309" t="n">
        <v>10</v>
      </c>
      <c r="D100" s="309" t="inlineStr"/>
      <c r="E100" s="309" t="inlineStr"/>
      <c r="F100" s="309" t="inlineStr"/>
      <c r="G100" s="309" t="inlineStr"/>
      <c r="H100" s="309" t="inlineStr"/>
    </row>
    <row r="101">
      <c r="A101" s="621" t="n">
        <v>99</v>
      </c>
      <c r="B101" s="309" t="n">
        <v>8.039999999999999</v>
      </c>
      <c r="C101" s="309" t="n">
        <v>8.039999999999999</v>
      </c>
      <c r="D101" s="309" t="inlineStr"/>
      <c r="E101" s="309" t="inlineStr"/>
      <c r="F101" s="309" t="inlineStr"/>
      <c r="G101" s="309" t="inlineStr"/>
      <c r="H101" s="309" t="inlineStr"/>
    </row>
    <row r="102">
      <c r="A102" s="621" t="n">
        <v>100</v>
      </c>
      <c r="B102" s="309" t="n">
        <v>6.86</v>
      </c>
      <c r="C102" s="309" t="n">
        <v>6.86</v>
      </c>
      <c r="D102" s="309" t="inlineStr"/>
      <c r="E102" s="309" t="inlineStr"/>
      <c r="F102" s="309" t="inlineStr"/>
      <c r="G102" s="309" t="inlineStr"/>
      <c r="H102" s="309" t="inlineStr"/>
    </row>
    <row r="103">
      <c r="A103" s="621" t="n">
        <v>101</v>
      </c>
      <c r="B103" s="309" t="n">
        <v>7.45</v>
      </c>
      <c r="C103" s="309" t="n">
        <v>7.45</v>
      </c>
      <c r="D103" s="309" t="inlineStr"/>
      <c r="E103" s="309" t="inlineStr"/>
      <c r="F103" s="309" t="inlineStr"/>
      <c r="G103" s="309" t="inlineStr"/>
      <c r="H103" s="309" t="inlineStr"/>
    </row>
    <row r="104">
      <c r="A104" s="621" t="n">
        <v>102</v>
      </c>
      <c r="B104" s="309" t="n">
        <v>6.86</v>
      </c>
      <c r="C104" s="309" t="n">
        <v>6.86</v>
      </c>
      <c r="D104" s="309" t="inlineStr"/>
      <c r="E104" s="309" t="inlineStr"/>
      <c r="F104" s="309" t="inlineStr"/>
      <c r="G104" s="309" t="inlineStr"/>
      <c r="H104" s="309" t="inlineStr"/>
    </row>
    <row r="105">
      <c r="A105" s="621" t="n">
        <v>103</v>
      </c>
      <c r="B105" s="309" t="n">
        <v>6.47</v>
      </c>
      <c r="C105" s="309" t="n">
        <v>6.47</v>
      </c>
      <c r="D105" s="309" t="inlineStr"/>
      <c r="E105" s="309" t="inlineStr"/>
      <c r="F105" s="309" t="inlineStr"/>
      <c r="G105" s="309" t="inlineStr"/>
      <c r="H105" s="309" t="inlineStr"/>
    </row>
    <row r="106">
      <c r="A106" s="621" t="n">
        <v>104</v>
      </c>
      <c r="B106" s="309" t="n">
        <v>8.43</v>
      </c>
      <c r="C106" s="309" t="n">
        <v>8.43</v>
      </c>
      <c r="D106" s="309" t="inlineStr"/>
      <c r="E106" s="309" t="inlineStr"/>
      <c r="F106" s="309" t="inlineStr"/>
      <c r="G106" s="309" t="inlineStr"/>
      <c r="H106" s="309" t="inlineStr"/>
    </row>
    <row r="107">
      <c r="A107" s="621" t="n">
        <v>105</v>
      </c>
      <c r="B107" s="309" t="n">
        <v>10.32</v>
      </c>
      <c r="C107" s="309" t="n">
        <v>10.32</v>
      </c>
      <c r="D107" s="309" t="inlineStr"/>
      <c r="E107" s="309" t="inlineStr"/>
      <c r="F107" s="309" t="inlineStr"/>
      <c r="G107" s="309" t="inlineStr"/>
      <c r="H107" s="309" t="inlineStr"/>
    </row>
    <row r="108">
      <c r="A108" s="621" t="n">
        <v>106</v>
      </c>
      <c r="B108" s="309" t="n">
        <v>10.3</v>
      </c>
      <c r="C108" s="309" t="n">
        <v>10.3</v>
      </c>
      <c r="D108" s="309" t="inlineStr"/>
      <c r="E108" s="309" t="inlineStr"/>
      <c r="F108" s="309" t="inlineStr"/>
      <c r="G108" s="309" t="inlineStr"/>
      <c r="H108" s="309" t="inlineStr"/>
    </row>
    <row r="109">
      <c r="A109" s="621" t="n">
        <v>107</v>
      </c>
      <c r="B109" s="309" t="n">
        <v>9.31</v>
      </c>
      <c r="C109" s="309" t="n">
        <v>9.31</v>
      </c>
      <c r="D109" s="309" t="inlineStr"/>
      <c r="E109" s="309" t="inlineStr"/>
      <c r="F109" s="309" t="inlineStr"/>
      <c r="G109" s="309" t="inlineStr"/>
      <c r="H109" s="309" t="inlineStr"/>
    </row>
    <row r="110">
      <c r="A110" s="621" t="n">
        <v>108</v>
      </c>
      <c r="B110" s="309" t="n">
        <v>11.2</v>
      </c>
      <c r="C110" s="309" t="n">
        <v>11.2</v>
      </c>
      <c r="D110" s="309" t="inlineStr"/>
      <c r="E110" s="309" t="inlineStr"/>
      <c r="F110" s="309" t="inlineStr"/>
      <c r="G110" s="309" t="inlineStr"/>
      <c r="H110" s="309" t="inlineStr"/>
    </row>
    <row r="111">
      <c r="A111" s="621" t="n">
        <v>109</v>
      </c>
      <c r="B111" s="309" t="n">
        <v>10.2</v>
      </c>
      <c r="C111" s="309" t="n">
        <v>10.2</v>
      </c>
      <c r="D111" s="309" t="inlineStr"/>
      <c r="E111" s="309" t="inlineStr"/>
      <c r="F111" s="309" t="inlineStr"/>
      <c r="G111" s="309" t="inlineStr"/>
      <c r="H111" s="309" t="inlineStr"/>
    </row>
    <row r="112">
      <c r="A112" s="621" t="n">
        <v>110</v>
      </c>
      <c r="B112" s="309" t="n">
        <v>7.5</v>
      </c>
      <c r="C112" s="309" t="n">
        <v>7.5</v>
      </c>
      <c r="D112" s="309" t="inlineStr"/>
      <c r="E112" s="309" t="inlineStr"/>
      <c r="F112" s="309" t="inlineStr"/>
      <c r="G112" s="309" t="inlineStr"/>
      <c r="H112" s="309" t="inlineStr"/>
    </row>
    <row r="113">
      <c r="A113" s="621" t="n">
        <v>111</v>
      </c>
      <c r="B113" s="309" t="n">
        <v>5.3</v>
      </c>
      <c r="C113" s="309" t="n">
        <v>5.3</v>
      </c>
      <c r="D113" s="309" t="inlineStr"/>
      <c r="E113" s="309" t="inlineStr"/>
      <c r="F113" s="309" t="inlineStr"/>
      <c r="G113" s="309" t="inlineStr"/>
      <c r="H113" s="309" t="inlineStr"/>
    </row>
    <row r="114">
      <c r="A114" s="621" t="n">
        <v>112</v>
      </c>
      <c r="B114" s="309" t="n">
        <v>6</v>
      </c>
      <c r="C114" s="309" t="n">
        <v>6</v>
      </c>
      <c r="D114" s="309" t="inlineStr"/>
      <c r="E114" s="309" t="inlineStr"/>
      <c r="F114" s="309" t="inlineStr"/>
      <c r="G114" s="309" t="inlineStr"/>
      <c r="H114" s="309" t="inlineStr"/>
    </row>
    <row r="115">
      <c r="A115" s="621" t="n">
        <v>113</v>
      </c>
      <c r="B115" s="309" t="n">
        <v>3.1</v>
      </c>
      <c r="C115" s="309" t="n">
        <v>3.1</v>
      </c>
      <c r="D115" s="309" t="inlineStr"/>
      <c r="E115" s="309" t="inlineStr"/>
      <c r="F115" s="309" t="inlineStr"/>
      <c r="G115" s="309" t="inlineStr"/>
      <c r="H115" s="309" t="inlineStr"/>
    </row>
    <row r="116">
      <c r="A116" s="621" t="n">
        <v>114</v>
      </c>
      <c r="B116" s="309" t="n">
        <v>2</v>
      </c>
      <c r="C116" s="309" t="n">
        <v>2</v>
      </c>
      <c r="D116" s="309" t="inlineStr"/>
      <c r="E116" s="309" t="inlineStr"/>
      <c r="F116" s="309" t="inlineStr"/>
      <c r="G116" s="309" t="inlineStr"/>
      <c r="H116" s="309" t="inlineStr"/>
    </row>
    <row r="117">
      <c r="A117" s="621" t="n">
        <v>115</v>
      </c>
      <c r="B117" s="309" t="n">
        <v>7</v>
      </c>
      <c r="C117" s="309" t="n">
        <v>7</v>
      </c>
      <c r="D117" s="309" t="inlineStr"/>
      <c r="E117" s="309" t="inlineStr"/>
      <c r="F117" s="309" t="inlineStr"/>
      <c r="G117" s="309" t="inlineStr"/>
      <c r="H117" s="309" t="inlineStr"/>
    </row>
    <row r="118">
      <c r="A118" s="621" t="n">
        <v>116</v>
      </c>
      <c r="B118" s="309" t="n">
        <v>8</v>
      </c>
      <c r="C118" s="309" t="n">
        <v>8</v>
      </c>
      <c r="D118" s="309" t="inlineStr"/>
      <c r="E118" s="309" t="inlineStr"/>
      <c r="F118" s="309" t="inlineStr"/>
      <c r="G118" s="309" t="inlineStr"/>
      <c r="H118" s="309" t="inlineStr"/>
    </row>
    <row r="119">
      <c r="A119" s="621" t="n">
        <v>117</v>
      </c>
      <c r="B119" s="309" t="n">
        <v>8</v>
      </c>
      <c r="C119" s="309" t="n">
        <v>8</v>
      </c>
      <c r="D119" s="309" t="inlineStr"/>
      <c r="E119" s="309" t="inlineStr"/>
      <c r="F119" s="309" t="inlineStr"/>
      <c r="G119" s="309" t="inlineStr"/>
      <c r="H119" s="309" t="inlineStr"/>
    </row>
    <row r="120">
      <c r="A120" s="621" t="n">
        <v>118</v>
      </c>
      <c r="B120" s="309" t="n">
        <v>9</v>
      </c>
      <c r="C120" s="309" t="n">
        <v>9</v>
      </c>
      <c r="D120" s="309" t="inlineStr"/>
      <c r="E120" s="309" t="inlineStr"/>
      <c r="F120" s="309" t="inlineStr"/>
      <c r="G120" s="309" t="inlineStr"/>
      <c r="H120" s="309" t="inlineStr"/>
    </row>
    <row r="121">
      <c r="A121" s="621" t="n">
        <v>119</v>
      </c>
      <c r="B121" s="309" t="n">
        <v>10</v>
      </c>
      <c r="C121" s="309" t="n">
        <v>10</v>
      </c>
      <c r="D121" s="309" t="inlineStr"/>
      <c r="E121" s="309" t="inlineStr"/>
      <c r="F121" s="309" t="inlineStr"/>
      <c r="G121" s="309" t="inlineStr"/>
      <c r="H121" s="309" t="inlineStr"/>
    </row>
    <row r="122">
      <c r="A122" s="621" t="n">
        <v>120</v>
      </c>
      <c r="B122" s="309" t="n">
        <v>3.2</v>
      </c>
      <c r="C122" s="309" t="n">
        <v>3.2</v>
      </c>
      <c r="D122" s="309" t="inlineStr"/>
      <c r="E122" s="309" t="inlineStr"/>
      <c r="F122" s="309" t="inlineStr"/>
      <c r="G122" s="309" t="inlineStr"/>
      <c r="H122" s="309" t="inlineStr"/>
    </row>
    <row r="123">
      <c r="A123" s="621" t="n">
        <v>121</v>
      </c>
      <c r="B123" s="309" t="n">
        <v>5</v>
      </c>
      <c r="C123" s="309" t="n">
        <v>5</v>
      </c>
      <c r="D123" s="309" t="inlineStr"/>
      <c r="E123" s="309" t="inlineStr"/>
      <c r="F123" s="309" t="inlineStr"/>
      <c r="G123" s="309" t="inlineStr"/>
      <c r="H123" s="309" t="inlineStr"/>
    </row>
    <row r="124">
      <c r="A124" s="621" t="n">
        <v>122</v>
      </c>
      <c r="B124" s="309" t="n">
        <v>3.5</v>
      </c>
      <c r="C124" s="309" t="n">
        <v>3.5</v>
      </c>
      <c r="D124" s="309" t="inlineStr"/>
      <c r="E124" s="309" t="inlineStr"/>
      <c r="F124" s="309" t="inlineStr"/>
      <c r="G124" s="309" t="inlineStr"/>
      <c r="H124" s="309" t="inlineStr"/>
    </row>
    <row r="125">
      <c r="A125" s="621" t="n">
        <v>123</v>
      </c>
      <c r="B125" s="309" t="n">
        <v>8</v>
      </c>
      <c r="C125" s="309" t="n">
        <v>8</v>
      </c>
      <c r="D125" s="309" t="inlineStr"/>
      <c r="E125" s="309" t="inlineStr"/>
      <c r="F125" s="309" t="inlineStr"/>
      <c r="G125" s="309" t="inlineStr"/>
      <c r="H125" s="309" t="inlineStr"/>
    </row>
    <row r="126">
      <c r="A126" s="621" t="n">
        <v>124</v>
      </c>
      <c r="B126" s="309" t="n">
        <v>11</v>
      </c>
      <c r="C126" s="309" t="n">
        <v>11</v>
      </c>
      <c r="D126" s="309" t="inlineStr"/>
      <c r="E126" s="309" t="inlineStr"/>
      <c r="F126" s="309" t="inlineStr"/>
      <c r="G126" s="309" t="inlineStr"/>
      <c r="H126" s="309" t="inlineStr"/>
    </row>
    <row r="127">
      <c r="A127" s="621" t="n">
        <v>125</v>
      </c>
      <c r="B127" s="309" t="n">
        <v>13</v>
      </c>
      <c r="C127" s="309" t="n">
        <v>13</v>
      </c>
      <c r="D127" s="309" t="inlineStr"/>
      <c r="E127" s="309" t="inlineStr"/>
      <c r="F127" s="309" t="inlineStr"/>
      <c r="G127" s="309" t="inlineStr"/>
      <c r="H127" s="309" t="inlineStr"/>
    </row>
    <row r="128">
      <c r="A128" s="621" t="n">
        <v>126</v>
      </c>
      <c r="B128" s="309" t="n">
        <v>3.5</v>
      </c>
      <c r="C128" s="309" t="n">
        <v>3.5</v>
      </c>
      <c r="D128" s="309" t="inlineStr"/>
      <c r="E128" s="309" t="inlineStr"/>
      <c r="F128" s="309" t="inlineStr"/>
      <c r="G128" s="309" t="inlineStr"/>
      <c r="H128" s="309" t="inlineStr"/>
    </row>
    <row r="129">
      <c r="A129" s="621" t="n">
        <v>127</v>
      </c>
      <c r="B129" s="309" t="n">
        <v>4.5</v>
      </c>
      <c r="C129" s="309" t="n">
        <v>4.5</v>
      </c>
      <c r="D129" s="309" t="inlineStr"/>
      <c r="E129" s="309" t="inlineStr"/>
      <c r="F129" s="309" t="inlineStr"/>
      <c r="G129" s="309" t="inlineStr"/>
      <c r="H129" s="309" t="inlineStr"/>
    </row>
    <row r="130">
      <c r="A130" s="621" t="n">
        <v>128</v>
      </c>
      <c r="B130" s="309" t="n">
        <v>5.5</v>
      </c>
      <c r="C130" s="309" t="n">
        <v>5.5</v>
      </c>
      <c r="D130" s="309" t="inlineStr"/>
      <c r="E130" s="309" t="inlineStr"/>
      <c r="F130" s="309" t="inlineStr"/>
      <c r="G130" s="309" t="inlineStr"/>
      <c r="H130" s="309" t="inlineStr"/>
    </row>
    <row r="131">
      <c r="A131" s="621" t="n">
        <v>129</v>
      </c>
      <c r="B131" s="309" t="n">
        <v>5.6</v>
      </c>
      <c r="C131" s="309" t="n">
        <v>5.6</v>
      </c>
      <c r="D131" s="309" t="inlineStr"/>
      <c r="E131" s="309" t="inlineStr"/>
      <c r="F131" s="309" t="inlineStr"/>
      <c r="G131" s="309" t="inlineStr"/>
      <c r="H131" s="309" t="inlineStr"/>
    </row>
    <row r="132">
      <c r="A132" s="621" t="n">
        <v>130</v>
      </c>
      <c r="B132" s="309" t="n">
        <v>3.4</v>
      </c>
      <c r="C132" s="309" t="n">
        <v>3.4</v>
      </c>
      <c r="D132" s="309" t="inlineStr"/>
      <c r="E132" s="309" t="inlineStr"/>
      <c r="F132" s="309" t="inlineStr"/>
      <c r="G132" s="309" t="inlineStr"/>
      <c r="H132" s="309" t="inlineStr"/>
    </row>
    <row r="133">
      <c r="A133" s="621" t="n">
        <v>131</v>
      </c>
      <c r="B133" s="309" t="n">
        <v>5.4</v>
      </c>
      <c r="C133" s="309" t="n">
        <v>5.4</v>
      </c>
      <c r="D133" s="309" t="inlineStr"/>
      <c r="E133" s="309" t="inlineStr"/>
      <c r="F133" s="309" t="inlineStr"/>
      <c r="G133" s="309" t="inlineStr"/>
      <c r="H133" s="309" t="inlineStr"/>
    </row>
    <row r="134">
      <c r="A134" s="621" t="n">
        <v>132</v>
      </c>
      <c r="B134" s="309" t="n">
        <v>10</v>
      </c>
      <c r="C134" s="309" t="n">
        <v>10</v>
      </c>
      <c r="D134" s="309" t="inlineStr"/>
      <c r="E134" s="309" t="inlineStr"/>
      <c r="F134" s="309" t="inlineStr"/>
      <c r="G134" s="309" t="inlineStr"/>
      <c r="H134" s="309" t="inlineStr"/>
    </row>
    <row r="135">
      <c r="A135" s="621" t="n">
        <v>133</v>
      </c>
      <c r="B135" s="309" t="n">
        <v>11.1</v>
      </c>
      <c r="C135" s="309" t="n">
        <v>11.1</v>
      </c>
      <c r="D135" s="309" t="inlineStr"/>
      <c r="E135" s="309" t="inlineStr"/>
      <c r="F135" s="309" t="inlineStr"/>
      <c r="G135" s="309" t="inlineStr"/>
      <c r="H135" s="309" t="inlineStr"/>
    </row>
    <row r="136">
      <c r="A136" s="621" t="n">
        <v>134</v>
      </c>
      <c r="B136" s="309" t="n">
        <v>10.1</v>
      </c>
      <c r="C136" s="309" t="n">
        <v>10.1</v>
      </c>
      <c r="D136" s="309" t="inlineStr"/>
      <c r="E136" s="309" t="inlineStr"/>
      <c r="F136" s="309" t="inlineStr"/>
      <c r="G136" s="309" t="inlineStr"/>
      <c r="H136" s="309" t="inlineStr"/>
    </row>
    <row r="137">
      <c r="A137" s="621" t="n">
        <v>135</v>
      </c>
      <c r="B137" s="309" t="n">
        <v>6.1</v>
      </c>
      <c r="C137" s="309" t="n">
        <v>6.1</v>
      </c>
      <c r="D137" s="309" t="inlineStr"/>
      <c r="E137" s="309" t="inlineStr"/>
      <c r="F137" s="309" t="inlineStr"/>
      <c r="G137" s="309" t="inlineStr"/>
      <c r="H137" s="309" t="inlineStr"/>
    </row>
    <row r="138">
      <c r="A138" s="621" t="n">
        <v>136</v>
      </c>
      <c r="B138" s="309" t="n">
        <v>10.6</v>
      </c>
      <c r="C138" s="309" t="n">
        <v>10.6</v>
      </c>
      <c r="D138" s="309" t="inlineStr"/>
      <c r="E138" s="309" t="inlineStr"/>
      <c r="F138" s="309" t="inlineStr"/>
      <c r="G138" s="309" t="inlineStr"/>
      <c r="H138" s="309" t="inlineStr"/>
    </row>
    <row r="139">
      <c r="A139" s="621" t="n">
        <v>137</v>
      </c>
      <c r="B139" s="309" t="n">
        <v>10.9</v>
      </c>
      <c r="C139" s="309" t="n">
        <v>10.9</v>
      </c>
      <c r="D139" s="309" t="inlineStr"/>
      <c r="E139" s="309" t="inlineStr"/>
      <c r="F139" s="309" t="inlineStr"/>
      <c r="G139" s="309" t="inlineStr"/>
      <c r="H139" s="309" t="inlineStr"/>
    </row>
    <row r="140">
      <c r="A140" s="621" t="n">
        <v>138</v>
      </c>
      <c r="B140" s="309" t="n">
        <v>7.7</v>
      </c>
      <c r="C140" s="309" t="n">
        <v>7.7</v>
      </c>
      <c r="D140" s="309" t="inlineStr"/>
      <c r="E140" s="309" t="inlineStr"/>
      <c r="F140" s="309" t="inlineStr"/>
      <c r="G140" s="309" t="inlineStr"/>
      <c r="H140" s="309" t="inlineStr"/>
    </row>
    <row r="141">
      <c r="A141" s="621" t="n">
        <v>139</v>
      </c>
      <c r="B141" s="309" t="n">
        <v>7.1</v>
      </c>
      <c r="C141" s="309" t="n">
        <v>7.1</v>
      </c>
      <c r="D141" s="309" t="inlineStr"/>
      <c r="E141" s="309" t="inlineStr"/>
      <c r="F141" s="309" t="inlineStr"/>
      <c r="G141" s="309" t="inlineStr"/>
      <c r="H141" s="309" t="inlineStr"/>
    </row>
    <row r="142">
      <c r="A142" s="621" t="n">
        <v>140</v>
      </c>
      <c r="B142" s="309" t="n">
        <v>5.6</v>
      </c>
      <c r="C142" s="309" t="n">
        <v>5.6</v>
      </c>
      <c r="D142" s="309" t="inlineStr"/>
      <c r="E142" s="309" t="inlineStr"/>
      <c r="F142" s="309" t="inlineStr"/>
      <c r="G142" s="309" t="inlineStr"/>
      <c r="H142" s="309" t="inlineStr"/>
    </row>
    <row r="143">
      <c r="A143" s="621" t="n">
        <v>141</v>
      </c>
      <c r="B143" s="309" t="n">
        <v>11.10693179854523</v>
      </c>
      <c r="C143" s="309" t="n">
        <v>11.10693179854523</v>
      </c>
      <c r="D143" s="309" t="inlineStr"/>
      <c r="E143" s="309" t="inlineStr"/>
      <c r="F143" s="309" t="inlineStr"/>
      <c r="G143" s="309" t="inlineStr"/>
      <c r="H143" s="309" t="inlineStr"/>
    </row>
    <row r="144">
      <c r="A144" s="621" t="n">
        <v>142</v>
      </c>
      <c r="B144" s="309" t="n">
        <v>4.77</v>
      </c>
      <c r="C144" s="309" t="n">
        <v>4.77</v>
      </c>
      <c r="D144" s="309" t="inlineStr"/>
      <c r="E144" s="309" t="inlineStr"/>
      <c r="F144" s="309" t="inlineStr"/>
      <c r="G144" s="309" t="inlineStr"/>
      <c r="H144" s="309" t="inlineStr"/>
    </row>
    <row r="145">
      <c r="A145" s="621" t="n">
        <v>143</v>
      </c>
      <c r="B145" s="309" t="n">
        <v>5.6</v>
      </c>
      <c r="C145" s="309" t="n">
        <v>5.6</v>
      </c>
      <c r="D145" s="309" t="inlineStr"/>
      <c r="E145" s="309" t="inlineStr"/>
      <c r="F145" s="309" t="inlineStr"/>
      <c r="G145" s="309" t="inlineStr"/>
      <c r="H145" s="309" t="inlineStr"/>
    </row>
    <row r="146">
      <c r="A146" s="621" t="n">
        <v>144</v>
      </c>
      <c r="B146" s="309" t="n">
        <v>3.71</v>
      </c>
      <c r="C146" s="309" t="n">
        <v>3.71</v>
      </c>
      <c r="D146" s="309" t="inlineStr"/>
      <c r="E146" s="309" t="inlineStr"/>
      <c r="F146" s="309" t="inlineStr"/>
      <c r="G146" s="309" t="inlineStr"/>
      <c r="H146" s="309" t="inlineStr"/>
    </row>
    <row r="147">
      <c r="A147" s="621" t="n">
        <v>145</v>
      </c>
      <c r="B147" s="309" t="n">
        <v>3.09</v>
      </c>
      <c r="C147" s="309" t="n">
        <v>3.09</v>
      </c>
      <c r="D147" s="309" t="inlineStr"/>
      <c r="E147" s="309" t="inlineStr"/>
      <c r="F147" s="309" t="inlineStr"/>
      <c r="G147" s="309" t="inlineStr"/>
      <c r="H147" s="309" t="inlineStr"/>
    </row>
    <row r="148">
      <c r="A148" s="621" t="n">
        <v>146</v>
      </c>
      <c r="B148" s="309" t="n">
        <v>3.73</v>
      </c>
      <c r="C148" s="309" t="n">
        <v>3.73</v>
      </c>
      <c r="D148" s="309" t="inlineStr"/>
      <c r="E148" s="309" t="inlineStr"/>
      <c r="F148" s="309" t="inlineStr"/>
      <c r="G148" s="309" t="inlineStr"/>
      <c r="H148" s="309" t="inlineStr"/>
    </row>
    <row r="149">
      <c r="A149" s="621" t="n">
        <v>147</v>
      </c>
      <c r="B149" s="309" t="n">
        <v>3.68</v>
      </c>
      <c r="C149" s="309" t="n">
        <v>3.68</v>
      </c>
      <c r="D149" s="309" t="inlineStr"/>
      <c r="E149" s="309" t="inlineStr"/>
      <c r="F149" s="309" t="inlineStr"/>
      <c r="G149" s="309" t="inlineStr"/>
      <c r="H149" s="309" t="inlineStr"/>
    </row>
    <row r="150">
      <c r="A150" s="621" t="n">
        <v>148</v>
      </c>
      <c r="B150" s="309" t="n">
        <v>2.23</v>
      </c>
      <c r="C150" s="309" t="n">
        <v>2.23</v>
      </c>
      <c r="D150" s="309" t="inlineStr"/>
      <c r="E150" s="309" t="inlineStr"/>
      <c r="F150" s="309" t="inlineStr"/>
      <c r="G150" s="309" t="inlineStr"/>
      <c r="H150" s="309" t="inlineStr"/>
    </row>
    <row r="151">
      <c r="A151" s="621" t="n">
        <v>149</v>
      </c>
      <c r="B151" s="309" t="n">
        <v>2.06</v>
      </c>
      <c r="C151" s="309" t="n">
        <v>2.06</v>
      </c>
      <c r="D151" s="309" t="inlineStr"/>
      <c r="E151" s="309" t="inlineStr"/>
      <c r="F151" s="309" t="inlineStr"/>
      <c r="G151" s="309" t="inlineStr"/>
      <c r="H151" s="309" t="inlineStr"/>
    </row>
    <row r="152">
      <c r="A152" s="621" t="n">
        <v>150</v>
      </c>
      <c r="B152" s="309" t="n">
        <v>3.66</v>
      </c>
      <c r="C152" s="309" t="n">
        <v>3.66</v>
      </c>
      <c r="D152" s="309" t="inlineStr"/>
      <c r="E152" s="309" t="inlineStr"/>
      <c r="F152" s="309" t="inlineStr"/>
      <c r="G152" s="309" t="inlineStr"/>
      <c r="H152" s="309" t="inlineStr"/>
    </row>
    <row r="153">
      <c r="A153" s="621" t="n">
        <v>151</v>
      </c>
      <c r="B153" s="309" t="n">
        <v>1.46</v>
      </c>
      <c r="C153" s="309" t="n">
        <v>1.46</v>
      </c>
      <c r="D153" s="309" t="inlineStr"/>
      <c r="E153" s="309" t="inlineStr"/>
      <c r="F153" s="309" t="inlineStr"/>
      <c r="G153" s="309" t="inlineStr"/>
      <c r="H153" s="309" t="inlineStr"/>
    </row>
    <row r="154">
      <c r="A154" s="621" t="n">
        <v>152</v>
      </c>
      <c r="B154" s="309" t="n">
        <v>1.27</v>
      </c>
      <c r="C154" s="309" t="n">
        <v>1.27</v>
      </c>
      <c r="D154" s="309" t="inlineStr"/>
      <c r="E154" s="309" t="inlineStr"/>
      <c r="F154" s="309" t="inlineStr"/>
      <c r="G154" s="309" t="inlineStr"/>
      <c r="H154" s="309" t="inlineStr"/>
    </row>
    <row r="155">
      <c r="A155" s="621" t="n">
        <v>153</v>
      </c>
      <c r="B155" s="309" t="n">
        <v>1.33</v>
      </c>
      <c r="C155" s="309" t="n">
        <v>1.33</v>
      </c>
      <c r="D155" s="309" t="inlineStr"/>
      <c r="E155" s="309" t="inlineStr"/>
      <c r="F155" s="309" t="inlineStr"/>
      <c r="G155" s="309" t="inlineStr"/>
      <c r="H155" s="309" t="inlineStr"/>
    </row>
    <row r="156">
      <c r="A156" s="621" t="n">
        <v>154</v>
      </c>
      <c r="B156" s="309" t="n">
        <v>0.5600000000000001</v>
      </c>
      <c r="C156" s="309" t="n">
        <v>0.5600000000000001</v>
      </c>
      <c r="D156" s="309" t="inlineStr"/>
      <c r="E156" s="309" t="inlineStr"/>
      <c r="F156" s="309" t="inlineStr"/>
      <c r="G156" s="309" t="inlineStr"/>
      <c r="H156" s="309" t="inlineStr"/>
    </row>
    <row r="157">
      <c r="A157" s="621" t="n">
        <v>155</v>
      </c>
      <c r="B157" s="309" t="n">
        <v>0.4</v>
      </c>
      <c r="C157" s="309" t="n">
        <v>0.4</v>
      </c>
      <c r="D157" s="309" t="inlineStr"/>
      <c r="E157" s="309" t="inlineStr"/>
      <c r="F157" s="309" t="inlineStr"/>
      <c r="G157" s="309" t="inlineStr"/>
      <c r="H157" s="309" t="inlineStr"/>
    </row>
    <row r="158">
      <c r="A158" s="621" t="n">
        <v>156</v>
      </c>
      <c r="B158" s="309" t="n">
        <v>1.69</v>
      </c>
      <c r="C158" s="309" t="n">
        <v>1.69</v>
      </c>
      <c r="D158" s="309" t="inlineStr"/>
      <c r="E158" s="309" t="inlineStr"/>
      <c r="F158" s="309" t="inlineStr"/>
      <c r="G158" s="309" t="inlineStr"/>
      <c r="H158" s="309" t="inlineStr"/>
    </row>
    <row r="159">
      <c r="A159" s="621" t="n">
        <v>157</v>
      </c>
      <c r="B159" s="309" t="n">
        <v>3.33</v>
      </c>
      <c r="C159" s="309" t="n">
        <v>3.33</v>
      </c>
      <c r="D159" s="309" t="inlineStr"/>
      <c r="E159" s="309" t="inlineStr"/>
      <c r="F159" s="309" t="inlineStr"/>
      <c r="G159" s="309" t="inlineStr"/>
      <c r="H159" s="309" t="inlineStr"/>
    </row>
    <row r="160">
      <c r="A160" s="621" t="n">
        <v>158</v>
      </c>
      <c r="B160" s="309" t="n">
        <v>2.7</v>
      </c>
      <c r="C160" s="309" t="n">
        <v>2.7</v>
      </c>
      <c r="D160" s="309" t="inlineStr"/>
      <c r="E160" s="309" t="inlineStr"/>
      <c r="F160" s="309" t="inlineStr"/>
      <c r="G160" s="309" t="inlineStr"/>
      <c r="H160" s="309" t="inlineStr"/>
    </row>
    <row r="161">
      <c r="A161" s="621" t="n">
        <v>159</v>
      </c>
      <c r="B161" s="309" t="n">
        <v>2.98</v>
      </c>
      <c r="C161" s="309" t="n">
        <v>2.98</v>
      </c>
      <c r="D161" s="309" t="inlineStr"/>
      <c r="E161" s="309" t="inlineStr"/>
      <c r="F161" s="309" t="inlineStr"/>
      <c r="G161" s="309" t="inlineStr"/>
      <c r="H161" s="309" t="inlineStr"/>
    </row>
    <row r="162">
      <c r="A162" s="621" t="n">
        <v>160</v>
      </c>
      <c r="B162" s="309" t="n">
        <v>0.42</v>
      </c>
      <c r="C162" s="309" t="n">
        <v>0.42</v>
      </c>
      <c r="D162" s="309" t="inlineStr"/>
      <c r="E162" s="309" t="inlineStr"/>
      <c r="F162" s="309" t="inlineStr"/>
      <c r="G162" s="309" t="inlineStr"/>
      <c r="H162" s="309" t="inlineStr"/>
    </row>
    <row r="163">
      <c r="A163" s="621" t="n">
        <v>161</v>
      </c>
      <c r="B163" s="309" t="n">
        <v>1.42</v>
      </c>
      <c r="C163" s="309" t="n">
        <v>1.42</v>
      </c>
      <c r="D163" s="309" t="inlineStr"/>
      <c r="E163" s="309" t="inlineStr"/>
      <c r="F163" s="309" t="inlineStr"/>
      <c r="G163" s="309" t="inlineStr"/>
      <c r="H163" s="309" t="inlineStr"/>
    </row>
    <row r="164">
      <c r="A164" s="621" t="n">
        <v>162</v>
      </c>
      <c r="B164" s="309" t="n">
        <v>2.57</v>
      </c>
      <c r="C164" s="309" t="n">
        <v>2.57</v>
      </c>
      <c r="D164" s="309" t="inlineStr"/>
      <c r="E164" s="309" t="inlineStr"/>
      <c r="F164" s="309" t="inlineStr"/>
      <c r="G164" s="309" t="inlineStr"/>
      <c r="H164" s="309" t="inlineStr"/>
    </row>
    <row r="165">
      <c r="A165" s="621" t="n">
        <v>163</v>
      </c>
      <c r="B165" s="309" t="n">
        <v>4.42</v>
      </c>
      <c r="C165" s="309" t="n">
        <v>4.42</v>
      </c>
      <c r="D165" s="309" t="inlineStr"/>
      <c r="E165" s="309" t="inlineStr"/>
      <c r="F165" s="309" t="inlineStr"/>
      <c r="G165" s="309" t="inlineStr"/>
      <c r="H165" s="309" t="inlineStr"/>
    </row>
    <row r="166">
      <c r="A166" s="621" t="n">
        <v>164</v>
      </c>
      <c r="B166" s="309" t="n">
        <v>3.41</v>
      </c>
      <c r="C166" s="309" t="n">
        <v>3.41</v>
      </c>
      <c r="D166" s="309" t="inlineStr"/>
      <c r="E166" s="309" t="inlineStr"/>
      <c r="F166" s="309" t="inlineStr"/>
      <c r="G166" s="309" t="inlineStr"/>
      <c r="H166" s="309" t="inlineStr"/>
    </row>
    <row r="167">
      <c r="A167" s="621" t="n">
        <v>165</v>
      </c>
      <c r="B167" s="309" t="n">
        <v>3.69</v>
      </c>
      <c r="C167" s="309" t="n">
        <v>3.69</v>
      </c>
      <c r="D167" s="309" t="inlineStr"/>
      <c r="E167" s="309" t="inlineStr"/>
      <c r="F167" s="309" t="inlineStr"/>
      <c r="G167" s="309" t="inlineStr"/>
      <c r="H167" s="309" t="inlineStr"/>
    </row>
    <row r="168">
      <c r="A168" s="621" t="n">
        <v>166</v>
      </c>
      <c r="B168" s="309" t="n">
        <v>0.72</v>
      </c>
      <c r="C168" s="309" t="n">
        <v>0.72</v>
      </c>
      <c r="D168" s="309" t="inlineStr"/>
      <c r="E168" s="309" t="inlineStr"/>
      <c r="F168" s="309" t="inlineStr"/>
      <c r="G168" s="309" t="inlineStr"/>
      <c r="H168" s="309" t="inlineStr"/>
    </row>
    <row r="169">
      <c r="A169" s="621" t="n">
        <v>167</v>
      </c>
      <c r="B169" s="309" t="n">
        <v>0.24</v>
      </c>
      <c r="C169" s="309" t="n">
        <v>0.24</v>
      </c>
      <c r="D169" s="309" t="inlineStr"/>
      <c r="E169" s="309" t="inlineStr"/>
      <c r="F169" s="309" t="inlineStr"/>
      <c r="G169" s="309" t="inlineStr"/>
      <c r="H169" s="309" t="inlineStr"/>
    </row>
    <row r="170">
      <c r="A170" s="621" t="n">
        <v>168</v>
      </c>
      <c r="B170" s="309" t="n">
        <v>0.64</v>
      </c>
      <c r="C170" s="309" t="n">
        <v>0.64</v>
      </c>
      <c r="D170" s="309" t="inlineStr"/>
      <c r="E170" s="309" t="inlineStr"/>
      <c r="F170" s="309" t="inlineStr"/>
      <c r="G170" s="309" t="inlineStr"/>
      <c r="H170" s="309" t="inlineStr"/>
    </row>
    <row r="171">
      <c r="A171" s="621" t="n">
        <v>169</v>
      </c>
      <c r="B171" s="309" t="n">
        <v>1.11</v>
      </c>
      <c r="C171" s="309" t="n">
        <v>1.11</v>
      </c>
      <c r="D171" s="309" t="inlineStr"/>
      <c r="E171" s="309" t="inlineStr"/>
      <c r="F171" s="309" t="inlineStr"/>
      <c r="G171" s="309" t="inlineStr"/>
      <c r="H171" s="309" t="inlineStr"/>
    </row>
    <row r="172">
      <c r="A172" s="621" t="n">
        <v>170</v>
      </c>
      <c r="B172" s="309" t="n">
        <v>0.43</v>
      </c>
      <c r="C172" s="309" t="n">
        <v>0.43</v>
      </c>
      <c r="D172" s="309" t="inlineStr"/>
      <c r="E172" s="309" t="inlineStr"/>
      <c r="F172" s="309" t="inlineStr"/>
      <c r="G172" s="309" t="inlineStr"/>
      <c r="H172" s="309" t="inlineStr"/>
    </row>
    <row r="173">
      <c r="A173" s="621" t="n">
        <v>171</v>
      </c>
      <c r="B173" s="309" t="n">
        <v>1.31</v>
      </c>
      <c r="C173" s="309" t="n">
        <v>1.31</v>
      </c>
      <c r="D173" s="309" t="inlineStr"/>
      <c r="E173" s="309" t="inlineStr"/>
      <c r="F173" s="309" t="inlineStr"/>
      <c r="G173" s="309" t="inlineStr"/>
      <c r="H173" s="309" t="inlineStr"/>
    </row>
    <row r="174">
      <c r="A174" s="621" t="n">
        <v>172</v>
      </c>
      <c r="B174" s="309" t="n">
        <v>4</v>
      </c>
      <c r="C174" s="309" t="n">
        <v>4</v>
      </c>
      <c r="D174" s="309" t="inlineStr"/>
      <c r="E174" s="309" t="inlineStr"/>
      <c r="F174" s="309" t="inlineStr"/>
      <c r="G174" s="309" t="inlineStr"/>
      <c r="H174" s="309" t="inlineStr"/>
    </row>
    <row r="175">
      <c r="A175" s="621" t="n">
        <v>173</v>
      </c>
      <c r="B175" s="309" t="n">
        <v>6.5</v>
      </c>
      <c r="C175" s="309" t="n">
        <v>6.5</v>
      </c>
      <c r="D175" s="309" t="inlineStr"/>
      <c r="E175" s="309" t="inlineStr"/>
      <c r="F175" s="309" t="inlineStr"/>
      <c r="G175" s="309" t="inlineStr"/>
      <c r="H175" s="309" t="inlineStr"/>
    </row>
    <row r="176">
      <c r="A176" s="621" t="n">
        <v>174</v>
      </c>
      <c r="B176" s="309" t="n">
        <v>3.6</v>
      </c>
      <c r="C176" s="309" t="n">
        <v>3.6</v>
      </c>
      <c r="D176" s="309" t="inlineStr"/>
      <c r="E176" s="309" t="inlineStr"/>
      <c r="F176" s="309" t="inlineStr"/>
      <c r="G176" s="309" t="inlineStr"/>
      <c r="H176" s="309" t="inlineStr"/>
    </row>
    <row r="177">
      <c r="A177" s="621" t="n">
        <v>175</v>
      </c>
      <c r="B177" s="309" t="n">
        <v>2</v>
      </c>
      <c r="C177" s="309" t="n">
        <v>2</v>
      </c>
      <c r="D177" s="309" t="inlineStr"/>
      <c r="E177" s="309" t="inlineStr"/>
      <c r="F177" s="309" t="inlineStr"/>
      <c r="G177" s="309" t="inlineStr"/>
      <c r="H177" s="309" t="inlineStr"/>
    </row>
    <row r="178">
      <c r="A178" s="621" t="n">
        <v>176</v>
      </c>
      <c r="B178" s="309" t="n">
        <v>7.6</v>
      </c>
      <c r="C178" s="309" t="n">
        <v>7.6</v>
      </c>
      <c r="D178" s="309" t="inlineStr"/>
      <c r="E178" s="309" t="inlineStr"/>
      <c r="F178" s="309" t="inlineStr"/>
      <c r="G178" s="309" t="inlineStr"/>
      <c r="H178" s="309" t="inlineStr"/>
    </row>
    <row r="179">
      <c r="A179" s="621" t="n">
        <v>177</v>
      </c>
      <c r="B179" s="309" t="n">
        <v>10</v>
      </c>
      <c r="C179" s="309" t="n">
        <v>10</v>
      </c>
      <c r="D179" s="309" t="inlineStr"/>
      <c r="E179" s="309" t="inlineStr"/>
      <c r="F179" s="309" t="inlineStr"/>
      <c r="G179" s="309" t="inlineStr"/>
      <c r="H179" s="309" t="inlineStr"/>
    </row>
    <row r="180">
      <c r="A180" s="621" t="n">
        <v>178</v>
      </c>
      <c r="B180" s="309" t="n">
        <v>6.6</v>
      </c>
      <c r="C180" s="309" t="n">
        <v>6.6</v>
      </c>
      <c r="D180" s="309" t="inlineStr"/>
      <c r="E180" s="309" t="inlineStr"/>
      <c r="F180" s="309" t="inlineStr"/>
      <c r="G180" s="309" t="inlineStr"/>
      <c r="H180" s="309" t="inlineStr"/>
    </row>
    <row r="181">
      <c r="A181" s="621" t="n">
        <v>179</v>
      </c>
      <c r="B181" s="309" t="n">
        <v>5.4</v>
      </c>
      <c r="C181" s="309" t="n">
        <v>5.4</v>
      </c>
      <c r="D181" s="309" t="inlineStr"/>
      <c r="E181" s="309" t="inlineStr"/>
      <c r="F181" s="309" t="inlineStr"/>
      <c r="G181" s="309" t="inlineStr"/>
      <c r="H181" s="309" t="inlineStr"/>
    </row>
    <row r="182">
      <c r="A182" s="621" t="n">
        <v>180</v>
      </c>
      <c r="B182" s="309" t="n">
        <v>1</v>
      </c>
      <c r="C182" s="309" t="n">
        <v>1</v>
      </c>
      <c r="D182" s="309" t="inlineStr"/>
      <c r="E182" s="309" t="inlineStr"/>
      <c r="F182" s="309" t="inlineStr"/>
      <c r="G182" s="309" t="inlineStr"/>
      <c r="H182" s="309" t="inlineStr"/>
    </row>
    <row r="183">
      <c r="A183" s="621" t="n">
        <v>181</v>
      </c>
      <c r="B183" s="309" t="n">
        <v>1.7</v>
      </c>
      <c r="C183" s="309" t="n">
        <v>1.7</v>
      </c>
      <c r="D183" s="309" t="inlineStr"/>
      <c r="E183" s="309" t="inlineStr"/>
      <c r="F183" s="309" t="inlineStr"/>
      <c r="G183" s="309" t="inlineStr"/>
      <c r="H183" s="309" t="inlineStr"/>
    </row>
    <row r="184">
      <c r="A184" s="621" t="n">
        <v>182</v>
      </c>
      <c r="B184" s="309" t="n">
        <v>2.4</v>
      </c>
      <c r="C184" s="309" t="n">
        <v>2.4</v>
      </c>
      <c r="D184" s="309" t="inlineStr"/>
      <c r="E184" s="309" t="inlineStr"/>
      <c r="F184" s="309" t="inlineStr"/>
      <c r="G184" s="309" t="inlineStr"/>
      <c r="H184" s="309" t="inlineStr"/>
    </row>
    <row r="185">
      <c r="A185" s="621" t="n">
        <v>183</v>
      </c>
      <c r="B185" s="309" t="n">
        <v>6.5</v>
      </c>
      <c r="C185" s="309" t="n">
        <v>6.5</v>
      </c>
      <c r="D185" s="309" t="inlineStr"/>
      <c r="E185" s="309" t="inlineStr"/>
      <c r="F185" s="309" t="inlineStr"/>
      <c r="G185" s="309" t="inlineStr"/>
      <c r="H185" s="309" t="inlineStr"/>
    </row>
    <row r="186">
      <c r="A186" s="621" t="n">
        <v>184</v>
      </c>
      <c r="B186" s="309" t="n">
        <v>5.7</v>
      </c>
      <c r="C186" s="309" t="n">
        <v>5.7</v>
      </c>
      <c r="D186" s="309" t="inlineStr"/>
      <c r="E186" s="309" t="inlineStr"/>
      <c r="F186" s="309" t="inlineStr"/>
      <c r="G186" s="309" t="inlineStr"/>
      <c r="H186" s="309" t="inlineStr"/>
    </row>
    <row r="187">
      <c r="A187" s="621" t="n">
        <v>185</v>
      </c>
      <c r="B187" s="309" t="n">
        <v>2.8</v>
      </c>
      <c r="C187" s="309" t="n">
        <v>2.8</v>
      </c>
      <c r="D187" s="309" t="inlineStr"/>
      <c r="E187" s="309" t="inlineStr"/>
      <c r="F187" s="309" t="inlineStr"/>
      <c r="G187" s="309" t="inlineStr"/>
      <c r="H187" s="309" t="inlineStr"/>
    </row>
    <row r="188">
      <c r="A188" s="621" t="n">
        <v>186</v>
      </c>
      <c r="B188" s="309" t="n">
        <v>3.8</v>
      </c>
      <c r="C188" s="309" t="n">
        <v>3.8</v>
      </c>
      <c r="D188" s="309" t="inlineStr"/>
      <c r="E188" s="309" t="inlineStr"/>
      <c r="F188" s="309" t="inlineStr"/>
      <c r="G188" s="309" t="inlineStr"/>
      <c r="H188" s="309" t="inlineStr"/>
    </row>
    <row r="189">
      <c r="A189" s="621" t="n">
        <v>187</v>
      </c>
      <c r="B189" s="309" t="n">
        <v>13.1</v>
      </c>
      <c r="C189" s="309" t="n">
        <v>13.1</v>
      </c>
      <c r="D189" s="309" t="inlineStr"/>
      <c r="E189" s="309" t="inlineStr"/>
      <c r="F189" s="309" t="inlineStr"/>
      <c r="G189" s="309" t="inlineStr"/>
      <c r="H189" s="309" t="inlineStr"/>
    </row>
    <row r="190">
      <c r="A190" s="621" t="n">
        <v>188</v>
      </c>
      <c r="B190" s="309" t="n">
        <v>1.58</v>
      </c>
      <c r="C190" s="309" t="n">
        <v>1.58</v>
      </c>
      <c r="D190" s="309" t="inlineStr"/>
      <c r="E190" s="309" t="inlineStr"/>
      <c r="F190" s="309" t="inlineStr"/>
      <c r="G190" s="309" t="inlineStr"/>
      <c r="H190" s="309" t="inlineStr"/>
    </row>
    <row r="191">
      <c r="A191" s="621" t="n">
        <v>189</v>
      </c>
      <c r="B191" s="309" t="n">
        <v>1.6</v>
      </c>
      <c r="C191" s="309" t="n">
        <v>1.6</v>
      </c>
      <c r="D191" s="309" t="inlineStr"/>
      <c r="E191" s="309" t="inlineStr"/>
      <c r="F191" s="309" t="inlineStr"/>
      <c r="G191" s="309" t="inlineStr"/>
      <c r="H191" s="309" t="inlineStr"/>
    </row>
    <row r="192">
      <c r="A192" s="621" t="n">
        <v>190</v>
      </c>
      <c r="B192" s="309" t="n">
        <v>0.95</v>
      </c>
      <c r="C192" s="309" t="n">
        <v>0.95</v>
      </c>
      <c r="D192" s="309" t="inlineStr"/>
      <c r="E192" s="309" t="inlineStr"/>
      <c r="F192" s="309" t="inlineStr"/>
      <c r="G192" s="309" t="inlineStr"/>
      <c r="H192" s="309" t="inlineStr"/>
    </row>
    <row r="193">
      <c r="A193" s="621" t="n">
        <v>191</v>
      </c>
      <c r="B193" s="309" t="n">
        <v>1.28</v>
      </c>
      <c r="C193" s="309" t="n">
        <v>1.28</v>
      </c>
      <c r="D193" s="309" t="inlineStr"/>
      <c r="E193" s="309" t="inlineStr"/>
      <c r="F193" s="309" t="inlineStr"/>
      <c r="G193" s="309" t="inlineStr"/>
      <c r="H193" s="309" t="inlineStr"/>
    </row>
    <row r="194">
      <c r="A194" s="621" t="n">
        <v>192</v>
      </c>
      <c r="B194" s="309" t="n">
        <v>1.25</v>
      </c>
      <c r="C194" s="309" t="n">
        <v>1.25</v>
      </c>
      <c r="D194" s="309" t="inlineStr"/>
      <c r="E194" s="309" t="inlineStr"/>
      <c r="F194" s="309" t="inlineStr"/>
      <c r="G194" s="309" t="inlineStr"/>
      <c r="H194" s="309" t="inlineStr"/>
    </row>
    <row r="195">
      <c r="A195" s="621" t="n">
        <v>193</v>
      </c>
      <c r="B195" s="309" t="n">
        <v>8.199999999999999</v>
      </c>
      <c r="C195" s="309" t="n">
        <v>8.199999999999999</v>
      </c>
      <c r="D195" s="309" t="inlineStr"/>
      <c r="E195" s="309" t="inlineStr"/>
      <c r="F195" s="309" t="inlineStr"/>
      <c r="G195" s="309" t="inlineStr"/>
      <c r="H195" s="309" t="inlineStr"/>
    </row>
    <row r="196">
      <c r="A196" s="621" t="n">
        <v>194</v>
      </c>
      <c r="B196" s="309" t="n">
        <v>2.65</v>
      </c>
      <c r="C196" s="309" t="n">
        <v>2.65</v>
      </c>
      <c r="D196" s="309" t="inlineStr"/>
      <c r="E196" s="309" t="inlineStr"/>
      <c r="F196" s="309" t="inlineStr"/>
      <c r="G196" s="309" t="inlineStr"/>
      <c r="H196" s="309" t="inlineStr"/>
    </row>
    <row r="197">
      <c r="A197" s="621" t="n">
        <v>195</v>
      </c>
      <c r="B197" s="309" t="n">
        <v>5.42</v>
      </c>
      <c r="C197" s="309" t="n">
        <v>5.42</v>
      </c>
      <c r="D197" s="309" t="inlineStr"/>
      <c r="E197" s="309" t="inlineStr"/>
      <c r="F197" s="309" t="inlineStr"/>
      <c r="G197" s="309" t="inlineStr"/>
      <c r="H197" s="309" t="inlineStr"/>
    </row>
    <row r="198">
      <c r="A198" s="621" t="n">
        <v>196</v>
      </c>
      <c r="B198" s="309" t="n">
        <v>2.84</v>
      </c>
      <c r="C198" s="309" t="n">
        <v>2.84</v>
      </c>
      <c r="D198" s="309" t="inlineStr"/>
      <c r="E198" s="309" t="inlineStr"/>
      <c r="F198" s="309" t="inlineStr"/>
      <c r="G198" s="309" t="inlineStr"/>
      <c r="H198" s="309" t="inlineStr"/>
    </row>
    <row r="199">
      <c r="A199" s="621" t="n">
        <v>197</v>
      </c>
      <c r="B199" s="309" t="n">
        <v>1.4</v>
      </c>
      <c r="C199" s="309" t="n">
        <v>1.4</v>
      </c>
      <c r="D199" s="309" t="inlineStr"/>
      <c r="E199" s="309" t="inlineStr"/>
      <c r="F199" s="309" t="inlineStr"/>
      <c r="G199" s="309" t="inlineStr"/>
      <c r="H199" s="309" t="inlineStr"/>
    </row>
    <row r="200">
      <c r="A200" s="621" t="n">
        <v>198</v>
      </c>
      <c r="B200" s="309" t="n">
        <v>1.9</v>
      </c>
      <c r="C200" s="309" t="n">
        <v>1.9</v>
      </c>
      <c r="D200" s="309" t="inlineStr"/>
      <c r="E200" s="309" t="inlineStr"/>
      <c r="F200" s="309" t="inlineStr"/>
      <c r="G200" s="309" t="inlineStr"/>
      <c r="H200" s="309" t="inlineStr"/>
    </row>
    <row r="201">
      <c r="A201" s="621" t="n">
        <v>199</v>
      </c>
      <c r="B201" s="309" t="n">
        <v>2.8</v>
      </c>
      <c r="C201" s="309" t="n">
        <v>2.8</v>
      </c>
      <c r="D201" s="309" t="inlineStr"/>
      <c r="E201" s="309" t="inlineStr"/>
      <c r="F201" s="309" t="inlineStr"/>
      <c r="G201" s="309" t="inlineStr"/>
      <c r="H201" s="309" t="inlineStr"/>
    </row>
    <row r="202">
      <c r="A202" s="621" t="n">
        <v>200</v>
      </c>
      <c r="B202" s="309" t="n">
        <v>3.2</v>
      </c>
      <c r="C202" s="309" t="n">
        <v>3.2</v>
      </c>
      <c r="D202" s="309" t="inlineStr"/>
      <c r="E202" s="309" t="inlineStr"/>
      <c r="F202" s="309" t="inlineStr"/>
      <c r="G202" s="309" t="inlineStr"/>
      <c r="H202" s="309" t="inlineStr"/>
    </row>
    <row r="203">
      <c r="A203" s="621" t="n">
        <v>201</v>
      </c>
      <c r="B203" s="309" t="n">
        <v>4.2</v>
      </c>
      <c r="C203" s="309" t="n">
        <v>4.2</v>
      </c>
      <c r="D203" s="309" t="inlineStr"/>
      <c r="E203" s="309" t="inlineStr"/>
      <c r="F203" s="309" t="inlineStr"/>
      <c r="G203" s="309" t="inlineStr"/>
      <c r="H203" s="309" t="inlineStr"/>
    </row>
    <row r="204">
      <c r="A204" s="621" t="n">
        <v>202</v>
      </c>
      <c r="B204" s="309" t="n">
        <v>3.7</v>
      </c>
      <c r="C204" s="309" t="n">
        <v>3.7</v>
      </c>
      <c r="D204" s="309" t="inlineStr"/>
      <c r="E204" s="309" t="inlineStr"/>
      <c r="F204" s="309" t="inlineStr"/>
      <c r="G204" s="309" t="inlineStr"/>
      <c r="H204" s="309" t="inlineStr"/>
    </row>
    <row r="205">
      <c r="A205" s="621" t="n">
        <v>203</v>
      </c>
      <c r="B205" s="309" t="n">
        <v>10.2</v>
      </c>
      <c r="C205" s="309" t="n">
        <v>10.2</v>
      </c>
      <c r="D205" s="309" t="inlineStr"/>
      <c r="E205" s="309" t="inlineStr"/>
      <c r="F205" s="309" t="inlineStr"/>
      <c r="G205" s="309" t="inlineStr"/>
      <c r="H205" s="309" t="inlineStr"/>
    </row>
    <row r="206">
      <c r="A206" s="621" t="n">
        <v>204</v>
      </c>
      <c r="B206" s="309" t="n">
        <v>8.5</v>
      </c>
      <c r="C206" s="309" t="n">
        <v>8.5</v>
      </c>
      <c r="D206" s="309" t="inlineStr"/>
      <c r="E206" s="309" t="inlineStr"/>
      <c r="F206" s="309" t="inlineStr"/>
      <c r="G206" s="309" t="inlineStr"/>
      <c r="H206" s="309" t="inlineStr"/>
    </row>
    <row r="207">
      <c r="A207" s="621" t="n">
        <v>205</v>
      </c>
      <c r="B207" s="309" t="n">
        <v>0.8</v>
      </c>
      <c r="C207" s="309" t="n">
        <v>0.8</v>
      </c>
      <c r="D207" s="309" t="inlineStr"/>
      <c r="E207" s="309" t="inlineStr"/>
      <c r="F207" s="309" t="inlineStr"/>
      <c r="G207" s="309" t="inlineStr"/>
      <c r="H207" s="309" t="inlineStr"/>
    </row>
    <row r="208">
      <c r="A208" s="621" t="n">
        <v>206</v>
      </c>
      <c r="B208" s="309" t="n">
        <v>1.05</v>
      </c>
      <c r="C208" s="309" t="n">
        <v>1.05</v>
      </c>
      <c r="D208" s="309" t="inlineStr"/>
      <c r="E208" s="309" t="inlineStr"/>
      <c r="F208" s="309" t="inlineStr"/>
      <c r="G208" s="309" t="inlineStr"/>
      <c r="H208" s="309" t="inlineStr"/>
    </row>
    <row r="209">
      <c r="A209" s="621" t="n">
        <v>207</v>
      </c>
      <c r="B209" s="309" t="n">
        <v>1.4</v>
      </c>
      <c r="C209" s="309" t="n">
        <v>1.4</v>
      </c>
      <c r="D209" s="309" t="inlineStr"/>
      <c r="E209" s="309" t="inlineStr"/>
      <c r="F209" s="309" t="inlineStr"/>
      <c r="G209" s="309" t="inlineStr"/>
      <c r="H209" s="309" t="inlineStr"/>
    </row>
    <row r="210">
      <c r="A210" s="621" t="n">
        <v>208</v>
      </c>
      <c r="B210" s="309" t="n">
        <v>5.1</v>
      </c>
      <c r="C210" s="309" t="n">
        <v>5.1</v>
      </c>
      <c r="D210" s="309" t="inlineStr"/>
      <c r="E210" s="309" t="inlineStr"/>
      <c r="F210" s="309" t="inlineStr"/>
      <c r="G210" s="309" t="inlineStr"/>
      <c r="H210" s="309" t="inlineStr"/>
    </row>
    <row r="211">
      <c r="A211" s="621" t="n">
        <v>209</v>
      </c>
      <c r="B211" s="309" t="n">
        <v>1.6</v>
      </c>
      <c r="C211" s="309" t="n">
        <v>1.6</v>
      </c>
      <c r="D211" s="309" t="inlineStr"/>
      <c r="E211" s="309" t="inlineStr"/>
      <c r="F211" s="309" t="inlineStr"/>
      <c r="G211" s="309" t="inlineStr"/>
      <c r="H211" s="309" t="inlineStr"/>
    </row>
    <row r="212">
      <c r="A212" s="621" t="n">
        <v>210</v>
      </c>
      <c r="B212" s="309" t="n">
        <v>2.3</v>
      </c>
      <c r="C212" s="309" t="n">
        <v>2.3</v>
      </c>
      <c r="D212" s="309" t="inlineStr"/>
      <c r="E212" s="309" t="inlineStr"/>
      <c r="F212" s="309" t="inlineStr"/>
      <c r="G212" s="309" t="inlineStr"/>
      <c r="H212" s="309" t="inlineStr"/>
    </row>
    <row r="213">
      <c r="A213" s="621" t="n">
        <v>211</v>
      </c>
      <c r="B213" s="309" t="n">
        <v>3.8</v>
      </c>
      <c r="C213" s="309" t="n">
        <v>3.8</v>
      </c>
      <c r="D213" s="309" t="inlineStr"/>
      <c r="E213" s="309" t="inlineStr"/>
      <c r="F213" s="309" t="inlineStr"/>
      <c r="G213" s="309" t="inlineStr"/>
      <c r="H213" s="309" t="inlineStr"/>
    </row>
    <row r="214">
      <c r="A214" s="621" t="n">
        <v>212</v>
      </c>
      <c r="B214" s="309" t="n">
        <v>5.1</v>
      </c>
      <c r="C214" s="309" t="n">
        <v>5.1</v>
      </c>
      <c r="D214" s="309" t="inlineStr"/>
      <c r="E214" s="309" t="inlineStr"/>
      <c r="F214" s="309" t="inlineStr"/>
      <c r="G214" s="309" t="inlineStr"/>
      <c r="H214" s="309" t="inlineStr"/>
    </row>
    <row r="215">
      <c r="A215" s="621" t="n">
        <v>213</v>
      </c>
      <c r="B215" s="309" t="n">
        <v>3</v>
      </c>
      <c r="C215" s="309" t="n">
        <v>3</v>
      </c>
      <c r="D215" s="309" t="inlineStr"/>
      <c r="E215" s="309" t="inlineStr"/>
      <c r="F215" s="309" t="inlineStr"/>
      <c r="G215" s="309" t="inlineStr"/>
      <c r="H215" s="309" t="inlineStr"/>
    </row>
    <row r="216">
      <c r="A216" s="621" t="n">
        <v>214</v>
      </c>
      <c r="B216" s="309" t="n">
        <v>10.6</v>
      </c>
      <c r="C216" s="309" t="n">
        <v>10.6</v>
      </c>
      <c r="D216" s="309" t="inlineStr"/>
      <c r="E216" s="309" t="inlineStr"/>
      <c r="F216" s="309" t="inlineStr"/>
      <c r="G216" s="309" t="inlineStr"/>
      <c r="H216" s="309" t="inlineStr"/>
    </row>
    <row r="217">
      <c r="A217" s="621" t="n">
        <v>215</v>
      </c>
      <c r="B217" s="309" t="n">
        <v>12.1</v>
      </c>
      <c r="C217" s="309" t="n">
        <v>12.1</v>
      </c>
      <c r="D217" s="309" t="inlineStr"/>
      <c r="E217" s="309" t="inlineStr"/>
      <c r="F217" s="309" t="inlineStr"/>
      <c r="G217" s="309" t="inlineStr"/>
      <c r="H217" s="309" t="inlineStr"/>
    </row>
    <row r="218">
      <c r="A218" s="621" t="n">
        <v>216</v>
      </c>
      <c r="B218" s="309" t="n">
        <v>10</v>
      </c>
      <c r="C218" s="309" t="n">
        <v>10</v>
      </c>
      <c r="D218" s="309" t="inlineStr"/>
      <c r="E218" s="309" t="inlineStr"/>
      <c r="F218" s="309" t="inlineStr"/>
      <c r="G218" s="309" t="inlineStr"/>
      <c r="H218" s="309" t="inlineStr"/>
    </row>
    <row r="219">
      <c r="A219" s="621" t="n">
        <v>217</v>
      </c>
      <c r="B219" s="309" t="n">
        <v>7.2</v>
      </c>
      <c r="C219" s="309" t="n">
        <v>7.2</v>
      </c>
      <c r="D219" s="309" t="inlineStr"/>
      <c r="E219" s="309" t="inlineStr"/>
      <c r="F219" s="309" t="inlineStr"/>
      <c r="G219" s="309" t="inlineStr"/>
      <c r="H219" s="309" t="inlineStr"/>
    </row>
    <row r="220">
      <c r="A220" s="621" t="n">
        <v>218</v>
      </c>
      <c r="B220" s="309" t="n">
        <v>6.8</v>
      </c>
      <c r="C220" s="309" t="n">
        <v>6.8</v>
      </c>
      <c r="D220" s="309" t="inlineStr"/>
      <c r="E220" s="309" t="inlineStr"/>
      <c r="F220" s="309" t="inlineStr"/>
      <c r="G220" s="309" t="inlineStr"/>
      <c r="H220" s="309" t="inlineStr"/>
    </row>
    <row r="221">
      <c r="A221" s="621" t="n">
        <v>219</v>
      </c>
      <c r="B221" s="309" t="n">
        <v>4.5</v>
      </c>
      <c r="C221" s="309" t="n">
        <v>4.5</v>
      </c>
      <c r="D221" s="309" t="inlineStr"/>
      <c r="E221" s="309" t="inlineStr"/>
      <c r="F221" s="309" t="inlineStr"/>
      <c r="G221" s="309" t="inlineStr"/>
      <c r="H221" s="309" t="inlineStr"/>
    </row>
    <row r="222">
      <c r="A222" s="621" t="n">
        <v>220</v>
      </c>
      <c r="B222" s="309" t="n">
        <v>5.1</v>
      </c>
      <c r="C222" s="309" t="n">
        <v>5.1</v>
      </c>
      <c r="D222" s="309" t="inlineStr"/>
      <c r="E222" s="309" t="inlineStr"/>
      <c r="F222" s="309" t="inlineStr"/>
      <c r="G222" s="309" t="inlineStr"/>
      <c r="H222" s="309" t="inlineStr"/>
    </row>
    <row r="223">
      <c r="A223" s="621" t="n">
        <v>221</v>
      </c>
      <c r="B223" s="309" t="n">
        <v>0.65</v>
      </c>
      <c r="C223" s="309" t="n">
        <v>0.65</v>
      </c>
      <c r="D223" s="309" t="inlineStr"/>
      <c r="E223" s="309" t="inlineStr"/>
      <c r="F223" s="309" t="inlineStr"/>
      <c r="G223" s="309" t="inlineStr"/>
      <c r="H223" s="309" t="inlineStr"/>
    </row>
    <row r="224">
      <c r="A224" s="621" t="n">
        <v>222</v>
      </c>
      <c r="B224" s="309" t="n">
        <v>0.93</v>
      </c>
      <c r="C224" s="309" t="n">
        <v>0.93</v>
      </c>
      <c r="D224" s="309" t="inlineStr"/>
      <c r="E224" s="309" t="inlineStr"/>
      <c r="F224" s="309" t="inlineStr"/>
      <c r="G224" s="309" t="inlineStr"/>
      <c r="H224" s="309" t="inlineStr"/>
    </row>
    <row r="225">
      <c r="A225" s="621" t="n">
        <v>223</v>
      </c>
      <c r="B225" s="309" t="n">
        <v>3.47</v>
      </c>
      <c r="C225" s="309" t="n">
        <v>3.47</v>
      </c>
      <c r="D225" s="309" t="inlineStr"/>
      <c r="E225" s="309" t="inlineStr"/>
      <c r="F225" s="309" t="inlineStr"/>
      <c r="G225" s="309" t="inlineStr"/>
      <c r="H225" s="309" t="inlineStr"/>
    </row>
    <row r="226">
      <c r="A226" s="621" t="n">
        <v>224</v>
      </c>
      <c r="B226" s="309" t="n">
        <v>2.9</v>
      </c>
      <c r="C226" s="309" t="n">
        <v>2.9</v>
      </c>
      <c r="D226" s="309" t="inlineStr"/>
      <c r="E226" s="309" t="inlineStr"/>
      <c r="F226" s="309" t="inlineStr"/>
      <c r="G226" s="309" t="inlineStr"/>
      <c r="H226" s="309" t="inlineStr"/>
    </row>
    <row r="227">
      <c r="A227" s="621" t="n">
        <v>225</v>
      </c>
      <c r="B227" s="309" t="n">
        <v>7.2</v>
      </c>
      <c r="C227" s="309" t="n">
        <v>7.2</v>
      </c>
      <c r="D227" s="309" t="inlineStr"/>
      <c r="E227" s="309" t="inlineStr"/>
      <c r="F227" s="309" t="inlineStr"/>
      <c r="G227" s="309" t="inlineStr"/>
      <c r="H227" s="309" t="inlineStr"/>
    </row>
    <row r="228">
      <c r="A228" s="621" t="n">
        <v>226</v>
      </c>
      <c r="B228" s="309" t="n">
        <v>11.8</v>
      </c>
      <c r="C228" s="309" t="n">
        <v>11.8</v>
      </c>
      <c r="D228" s="309" t="inlineStr"/>
      <c r="E228" s="309" t="inlineStr"/>
      <c r="F228" s="309" t="inlineStr"/>
      <c r="G228" s="309" t="inlineStr"/>
      <c r="H228" s="309" t="inlineStr"/>
    </row>
    <row r="229">
      <c r="A229" s="621" t="n">
        <v>227</v>
      </c>
      <c r="B229" s="309" t="n">
        <v>0.7</v>
      </c>
      <c r="C229" s="309" t="n">
        <v>0.7</v>
      </c>
      <c r="D229" s="309" t="inlineStr"/>
      <c r="E229" s="309" t="inlineStr"/>
      <c r="F229" s="309" t="inlineStr"/>
      <c r="G229" s="309" t="inlineStr"/>
      <c r="H229" s="309" t="inlineStr"/>
    </row>
    <row r="230">
      <c r="A230" s="621" t="n">
        <v>228</v>
      </c>
      <c r="B230" s="309" t="n">
        <v>3.96</v>
      </c>
      <c r="C230" s="309" t="n">
        <v>3.96</v>
      </c>
      <c r="D230" s="309" t="inlineStr"/>
      <c r="E230" s="309" t="inlineStr"/>
      <c r="F230" s="309" t="inlineStr"/>
      <c r="G230" s="309" t="inlineStr"/>
      <c r="H230" s="309" t="inlineStr"/>
    </row>
    <row r="231">
      <c r="A231" s="621" t="n">
        <v>229</v>
      </c>
      <c r="B231" s="309" t="n">
        <v>5.3</v>
      </c>
      <c r="C231" s="309" t="n">
        <v>5.3</v>
      </c>
      <c r="D231" s="309" t="inlineStr"/>
      <c r="E231" s="309" t="inlineStr"/>
      <c r="F231" s="309" t="inlineStr"/>
      <c r="G231" s="309" t="inlineStr"/>
      <c r="H231" s="309" t="inlineStr"/>
    </row>
    <row r="232">
      <c r="A232" s="621" t="n">
        <v>230</v>
      </c>
      <c r="B232" s="309" t="n">
        <v>7.2</v>
      </c>
      <c r="C232" s="309" t="n">
        <v>7.2</v>
      </c>
      <c r="D232" s="309" t="inlineStr"/>
      <c r="E232" s="309" t="inlineStr"/>
      <c r="F232" s="309" t="inlineStr"/>
      <c r="G232" s="309" t="inlineStr"/>
      <c r="H232" s="309" t="inlineStr"/>
    </row>
    <row r="233">
      <c r="A233" s="621" t="n">
        <v>231</v>
      </c>
      <c r="B233" s="309" t="n">
        <v>11.4</v>
      </c>
      <c r="C233" s="309" t="n">
        <v>11.4</v>
      </c>
      <c r="D233" s="309" t="inlineStr"/>
      <c r="E233" s="309" t="inlineStr"/>
      <c r="F233" s="309" t="inlineStr"/>
      <c r="G233" s="309" t="inlineStr"/>
      <c r="H233" s="309" t="inlineStr"/>
    </row>
    <row r="234">
      <c r="A234" s="621" t="n">
        <v>232</v>
      </c>
      <c r="B234" s="309" t="n">
        <v>6.6</v>
      </c>
      <c r="C234" s="309" t="n">
        <v>6.6</v>
      </c>
      <c r="D234" s="309" t="inlineStr"/>
      <c r="E234" s="309" t="inlineStr"/>
      <c r="F234" s="309" t="inlineStr"/>
      <c r="G234" s="309" t="inlineStr"/>
      <c r="H234" s="309" t="inlineStr"/>
    </row>
    <row r="235">
      <c r="A235" s="621" t="n">
        <v>233</v>
      </c>
      <c r="B235" s="309" t="n">
        <v>5.2</v>
      </c>
      <c r="C235" s="309" t="n">
        <v>5.2</v>
      </c>
      <c r="D235" s="309" t="inlineStr"/>
      <c r="E235" s="309" t="inlineStr"/>
      <c r="F235" s="309" t="inlineStr"/>
      <c r="G235" s="309" t="inlineStr"/>
      <c r="H235" s="309" t="inlineStr"/>
    </row>
    <row r="236">
      <c r="A236" s="621" t="n">
        <v>234</v>
      </c>
      <c r="B236" s="309" t="n">
        <v>10.3</v>
      </c>
      <c r="C236" s="309" t="n">
        <v>10.3</v>
      </c>
      <c r="D236" s="309" t="inlineStr"/>
      <c r="E236" s="309" t="inlineStr"/>
      <c r="F236" s="309" t="inlineStr"/>
      <c r="G236" s="309" t="inlineStr"/>
      <c r="H236" s="309" t="inlineStr"/>
    </row>
    <row r="237">
      <c r="A237" s="621" t="n">
        <v>235</v>
      </c>
      <c r="B237" s="309" t="n">
        <v>7.3</v>
      </c>
      <c r="C237" s="309" t="n">
        <v>7.3</v>
      </c>
      <c r="D237" s="309" t="inlineStr"/>
      <c r="E237" s="309" t="inlineStr"/>
      <c r="F237" s="309" t="inlineStr"/>
      <c r="G237" s="309" t="inlineStr"/>
      <c r="H237" s="309" t="inlineStr"/>
    </row>
    <row r="238">
      <c r="A238" s="621" t="n">
        <v>236</v>
      </c>
      <c r="B238" s="309" t="n">
        <v>9.800000000000001</v>
      </c>
      <c r="C238" s="309" t="n">
        <v>9.800000000000001</v>
      </c>
      <c r="D238" s="309" t="inlineStr"/>
      <c r="E238" s="309" t="inlineStr"/>
      <c r="F238" s="309" t="inlineStr"/>
      <c r="G238" s="309" t="inlineStr"/>
      <c r="H238" s="309" t="inlineStr"/>
    </row>
    <row r="239">
      <c r="A239" s="621" t="n">
        <v>237</v>
      </c>
      <c r="B239" s="309" t="n">
        <v>5.8</v>
      </c>
      <c r="C239" s="309" t="n">
        <v>5.8</v>
      </c>
      <c r="D239" s="309" t="inlineStr"/>
      <c r="E239" s="309" t="inlineStr"/>
      <c r="F239" s="309" t="inlineStr"/>
      <c r="G239" s="309" t="inlineStr"/>
      <c r="H239" s="309" t="inlineStr"/>
    </row>
    <row r="240">
      <c r="A240" s="621" t="n">
        <v>238</v>
      </c>
      <c r="B240" s="309" t="n">
        <v>4.9</v>
      </c>
      <c r="C240" s="309" t="n">
        <v>4.9</v>
      </c>
      <c r="D240" s="309" t="inlineStr"/>
      <c r="E240" s="309" t="inlineStr"/>
      <c r="F240" s="309" t="inlineStr"/>
      <c r="G240" s="309" t="inlineStr"/>
      <c r="H240" s="309" t="inlineStr"/>
    </row>
    <row r="241">
      <c r="A241" s="621" t="n">
        <v>239</v>
      </c>
      <c r="B241" s="309" t="n">
        <v>7.3</v>
      </c>
      <c r="C241" s="309" t="n">
        <v>7.3</v>
      </c>
      <c r="D241" s="309" t="inlineStr"/>
      <c r="E241" s="309" t="inlineStr"/>
      <c r="F241" s="309" t="inlineStr"/>
      <c r="G241" s="309" t="inlineStr"/>
      <c r="H241" s="309" t="inlineStr"/>
    </row>
    <row r="242">
      <c r="A242" s="621" t="n">
        <v>240</v>
      </c>
      <c r="B242" s="309" t="n">
        <v>9.800000000000001</v>
      </c>
      <c r="C242" s="309" t="n">
        <v>9.800000000000001</v>
      </c>
      <c r="D242" s="309" t="inlineStr"/>
      <c r="E242" s="309" t="inlineStr"/>
      <c r="F242" s="309" t="inlineStr"/>
      <c r="G242" s="309" t="inlineStr"/>
      <c r="H242" s="309" t="inlineStr"/>
    </row>
    <row r="243">
      <c r="A243" s="621" t="n">
        <v>241</v>
      </c>
      <c r="B243" s="309" t="n">
        <v>5.8</v>
      </c>
      <c r="C243" s="309" t="n">
        <v>5.8</v>
      </c>
      <c r="D243" s="309" t="inlineStr"/>
      <c r="E243" s="309" t="inlineStr"/>
      <c r="F243" s="309" t="inlineStr"/>
      <c r="G243" s="309" t="inlineStr"/>
      <c r="H243" s="309" t="inlineStr"/>
    </row>
    <row r="244">
      <c r="A244" s="621" t="n">
        <v>242</v>
      </c>
      <c r="B244" s="309" t="n">
        <v>4.1</v>
      </c>
      <c r="C244" s="309" t="n">
        <v>4.1</v>
      </c>
      <c r="D244" s="309" t="inlineStr"/>
      <c r="E244" s="309" t="inlineStr"/>
      <c r="F244" s="309" t="inlineStr"/>
      <c r="G244" s="309" t="inlineStr"/>
      <c r="H244" s="309" t="inlineStr"/>
    </row>
    <row r="245">
      <c r="A245" s="621" t="n">
        <v>243</v>
      </c>
      <c r="B245" s="309" t="n">
        <v>2.7</v>
      </c>
      <c r="C245" s="309" t="n">
        <v>2.7</v>
      </c>
      <c r="D245" s="309" t="inlineStr"/>
      <c r="E245" s="309" t="inlineStr"/>
      <c r="F245" s="309" t="inlineStr"/>
      <c r="G245" s="309" t="inlineStr"/>
      <c r="H245" s="309" t="inlineStr"/>
    </row>
    <row r="246">
      <c r="A246" s="621" t="n">
        <v>244</v>
      </c>
      <c r="B246" s="309" t="n">
        <v>4.7</v>
      </c>
      <c r="C246" s="309" t="n">
        <v>4.7</v>
      </c>
      <c r="D246" s="309" t="inlineStr"/>
      <c r="E246" s="309" t="inlineStr"/>
      <c r="F246" s="309" t="inlineStr"/>
      <c r="G246" s="309" t="inlineStr"/>
      <c r="H246" s="309" t="inlineStr"/>
    </row>
    <row r="247">
      <c r="A247" s="621" t="n">
        <v>245</v>
      </c>
      <c r="B247" s="309" t="n">
        <v>4</v>
      </c>
      <c r="C247" s="309" t="n">
        <v>4</v>
      </c>
      <c r="D247" s="309" t="inlineStr"/>
      <c r="E247" s="309" t="inlineStr"/>
      <c r="F247" s="309" t="inlineStr"/>
      <c r="G247" s="309" t="inlineStr"/>
      <c r="H247" s="309" t="inlineStr"/>
    </row>
    <row r="248">
      <c r="A248" s="621" t="n">
        <v>246</v>
      </c>
      <c r="B248" s="309" t="n">
        <v>3.9</v>
      </c>
      <c r="C248" s="309" t="n">
        <v>3.9</v>
      </c>
      <c r="D248" s="309" t="inlineStr"/>
      <c r="E248" s="309" t="inlineStr"/>
      <c r="F248" s="309" t="inlineStr"/>
      <c r="G248" s="309" t="inlineStr"/>
      <c r="H248" s="309" t="inlineStr"/>
    </row>
    <row r="249">
      <c r="A249" s="621" t="n">
        <v>247</v>
      </c>
      <c r="B249" s="309" t="n">
        <v>6.3</v>
      </c>
      <c r="C249" s="309" t="n">
        <v>6.3</v>
      </c>
      <c r="D249" s="309" t="inlineStr"/>
      <c r="E249" s="309" t="inlineStr"/>
      <c r="F249" s="309" t="inlineStr"/>
      <c r="G249" s="309" t="inlineStr"/>
      <c r="H249" s="309" t="inlineStr"/>
    </row>
    <row r="250">
      <c r="A250" s="621" t="n">
        <v>248</v>
      </c>
      <c r="B250" s="309" t="n">
        <v>5</v>
      </c>
      <c r="C250" s="309" t="n">
        <v>5</v>
      </c>
      <c r="D250" s="309" t="inlineStr"/>
      <c r="E250" s="309" t="inlineStr"/>
      <c r="F250" s="309" t="inlineStr"/>
      <c r="G250" s="309" t="inlineStr"/>
      <c r="H250" s="309" t="inlineStr"/>
    </row>
    <row r="251">
      <c r="A251" s="621" t="n">
        <v>249</v>
      </c>
      <c r="B251" s="309" t="n">
        <v>3.9</v>
      </c>
      <c r="C251" s="309" t="n">
        <v>3.9</v>
      </c>
      <c r="D251" s="309" t="inlineStr"/>
      <c r="E251" s="309" t="inlineStr"/>
      <c r="F251" s="309" t="inlineStr"/>
      <c r="G251" s="309" t="inlineStr"/>
      <c r="H251" s="309" t="inlineStr"/>
    </row>
    <row r="252">
      <c r="A252" s="621" t="n">
        <v>250</v>
      </c>
      <c r="B252" s="309" t="n">
        <v>3.8</v>
      </c>
      <c r="C252" s="309" t="n">
        <v>3.8</v>
      </c>
      <c r="D252" s="309" t="inlineStr"/>
      <c r="E252" s="309" t="inlineStr"/>
      <c r="F252" s="309" t="inlineStr"/>
      <c r="G252" s="309" t="inlineStr"/>
      <c r="H252" s="309" t="inlineStr"/>
    </row>
    <row r="253">
      <c r="A253" s="621" t="n">
        <v>251</v>
      </c>
      <c r="B253" s="309" t="n">
        <v>3.3</v>
      </c>
      <c r="C253" s="309" t="n">
        <v>3.3</v>
      </c>
      <c r="D253" s="309" t="inlineStr"/>
      <c r="E253" s="309" t="inlineStr"/>
      <c r="F253" s="309" t="inlineStr"/>
      <c r="G253" s="309" t="inlineStr"/>
      <c r="H253" s="309" t="inlineStr"/>
    </row>
    <row r="254">
      <c r="A254" s="621" t="n">
        <v>252</v>
      </c>
      <c r="B254" s="309" t="n">
        <v>4.150875701014084</v>
      </c>
      <c r="C254" s="309" t="n">
        <v>4.150875701014084</v>
      </c>
      <c r="D254" s="309" t="inlineStr"/>
      <c r="E254" s="309" t="inlineStr"/>
      <c r="F254" s="309" t="inlineStr"/>
      <c r="G254" s="309" t="inlineStr"/>
      <c r="H254" s="309" t="inlineStr"/>
    </row>
    <row r="255">
      <c r="A255" s="621" t="n">
        <v>253</v>
      </c>
      <c r="B255" s="309" t="n">
        <v>6.6</v>
      </c>
      <c r="C255" s="309" t="n">
        <v>6.6</v>
      </c>
      <c r="D255" s="309" t="inlineStr"/>
      <c r="E255" s="309" t="inlineStr"/>
      <c r="F255" s="309" t="inlineStr"/>
      <c r="G255" s="309" t="inlineStr"/>
      <c r="H255" s="309" t="inlineStr"/>
    </row>
    <row r="256">
      <c r="A256" s="621" t="n">
        <v>254</v>
      </c>
      <c r="B256" s="309" t="n">
        <v>2.2</v>
      </c>
      <c r="C256" s="309" t="n">
        <v>2.2</v>
      </c>
      <c r="D256" s="309" t="inlineStr"/>
      <c r="E256" s="309" t="inlineStr"/>
      <c r="F256" s="309" t="inlineStr"/>
      <c r="G256" s="309" t="inlineStr"/>
      <c r="H256" s="309" t="inlineStr"/>
    </row>
    <row r="257">
      <c r="A257" s="621" t="n">
        <v>255</v>
      </c>
      <c r="B257" s="309" t="n">
        <v>2.7</v>
      </c>
      <c r="C257" s="309" t="n">
        <v>2.7</v>
      </c>
      <c r="D257" s="309" t="inlineStr"/>
      <c r="E257" s="309" t="inlineStr"/>
      <c r="F257" s="309" t="inlineStr"/>
      <c r="G257" s="309" t="inlineStr"/>
      <c r="H257" s="309" t="inlineStr"/>
    </row>
    <row r="258">
      <c r="A258" s="621" t="n">
        <v>256</v>
      </c>
      <c r="B258" s="309" t="n">
        <v>2.8</v>
      </c>
      <c r="C258" s="309" t="n">
        <v>2.8</v>
      </c>
      <c r="D258" s="309" t="inlineStr"/>
      <c r="E258" s="309" t="inlineStr"/>
      <c r="F258" s="309" t="inlineStr"/>
      <c r="G258" s="309" t="inlineStr"/>
      <c r="H258" s="309" t="inlineStr"/>
    </row>
    <row r="259">
      <c r="A259" s="621" t="n">
        <v>257</v>
      </c>
      <c r="B259" s="309" t="n">
        <v>2.4</v>
      </c>
      <c r="C259" s="309" t="n">
        <v>2.4</v>
      </c>
      <c r="D259" s="309" t="inlineStr"/>
      <c r="E259" s="309" t="inlineStr"/>
      <c r="F259" s="309" t="inlineStr"/>
      <c r="G259" s="309" t="inlineStr"/>
      <c r="H259" s="309" t="inlineStr"/>
    </row>
    <row r="260">
      <c r="A260" s="621" t="n">
        <v>258</v>
      </c>
      <c r="B260" s="309" t="n">
        <v>1.5</v>
      </c>
      <c r="C260" s="309" t="n">
        <v>1.5</v>
      </c>
      <c r="D260" s="309" t="inlineStr"/>
      <c r="E260" s="309" t="inlineStr"/>
      <c r="F260" s="309" t="inlineStr"/>
      <c r="G260" s="309" t="inlineStr"/>
      <c r="H260" s="309" t="inlineStr"/>
    </row>
    <row r="261">
      <c r="A261" s="621" t="n">
        <v>259</v>
      </c>
      <c r="B261" s="309" t="n">
        <v>1.8</v>
      </c>
      <c r="C261" s="309" t="n">
        <v>1.8</v>
      </c>
      <c r="D261" s="309" t="inlineStr"/>
      <c r="E261" s="309" t="inlineStr"/>
      <c r="F261" s="309" t="inlineStr"/>
      <c r="G261" s="309" t="inlineStr"/>
      <c r="H261" s="309" t="inlineStr"/>
    </row>
    <row r="262">
      <c r="A262" s="621" t="n">
        <v>260</v>
      </c>
      <c r="B262" s="309" t="n">
        <v>3.4</v>
      </c>
      <c r="C262" s="309" t="n">
        <v>3.4</v>
      </c>
      <c r="D262" s="309" t="inlineStr"/>
      <c r="E262" s="309" t="inlineStr"/>
      <c r="F262" s="309" t="inlineStr"/>
      <c r="G262" s="309" t="inlineStr"/>
      <c r="H262" s="309" t="inlineStr"/>
    </row>
    <row r="263">
      <c r="A263" s="621" t="n">
        <v>261</v>
      </c>
      <c r="B263" s="309" t="n">
        <v>2</v>
      </c>
      <c r="C263" s="309" t="n">
        <v>2</v>
      </c>
      <c r="D263" s="309" t="inlineStr"/>
      <c r="E263" s="309" t="inlineStr"/>
      <c r="F263" s="309" t="inlineStr"/>
      <c r="G263" s="309" t="inlineStr"/>
      <c r="H263" s="309" t="inlineStr"/>
    </row>
    <row r="264">
      <c r="A264" s="621" t="n">
        <v>262</v>
      </c>
      <c r="B264" s="309" t="n">
        <v>9.6</v>
      </c>
      <c r="C264" s="309" t="n">
        <v>9.6</v>
      </c>
      <c r="D264" s="309" t="inlineStr"/>
      <c r="E264" s="309" t="inlineStr"/>
      <c r="F264" s="309" t="inlineStr"/>
      <c r="G264" s="309" t="inlineStr"/>
      <c r="H264" s="309" t="inlineStr"/>
    </row>
    <row r="265">
      <c r="A265" s="621" t="n">
        <v>263</v>
      </c>
      <c r="B265" s="309" t="n">
        <v>13.8</v>
      </c>
      <c r="C265" s="309" t="n">
        <v>13.8</v>
      </c>
      <c r="D265" s="309" t="inlineStr"/>
      <c r="E265" s="309" t="inlineStr"/>
      <c r="F265" s="309" t="inlineStr"/>
      <c r="G265" s="309" t="inlineStr"/>
      <c r="H265" s="309" t="inlineStr"/>
    </row>
    <row r="266">
      <c r="A266" s="621" t="n">
        <v>264</v>
      </c>
      <c r="B266" s="309" t="n">
        <v>4.42</v>
      </c>
      <c r="C266" s="309" t="n">
        <v>4.42</v>
      </c>
      <c r="D266" s="309" t="inlineStr"/>
      <c r="E266" s="309" t="inlineStr"/>
      <c r="F266" s="309" t="inlineStr"/>
      <c r="G266" s="309" t="inlineStr"/>
      <c r="H266" s="309" t="inlineStr"/>
    </row>
    <row r="267">
      <c r="A267" s="621" t="n">
        <v>265</v>
      </c>
      <c r="B267" s="309" t="n">
        <v>7.1</v>
      </c>
      <c r="C267" s="309" t="n">
        <v>7.1</v>
      </c>
      <c r="D267" s="309" t="inlineStr"/>
      <c r="E267" s="309" t="inlineStr"/>
      <c r="F267" s="309" t="inlineStr"/>
      <c r="G267" s="309" t="inlineStr"/>
      <c r="H267" s="309" t="inlineStr"/>
    </row>
    <row r="268">
      <c r="A268" s="621" t="n">
        <v>266</v>
      </c>
      <c r="B268" s="309" t="n">
        <v>0.2</v>
      </c>
      <c r="C268" s="309" t="n">
        <v>0.2</v>
      </c>
      <c r="D268" s="309" t="inlineStr"/>
      <c r="E268" s="309" t="inlineStr"/>
      <c r="F268" s="309" t="inlineStr"/>
      <c r="G268" s="309" t="inlineStr"/>
      <c r="H268" s="309" t="inlineStr"/>
    </row>
    <row r="269">
      <c r="A269" s="621" t="n">
        <v>267</v>
      </c>
      <c r="B269" s="309" t="n">
        <v>0.13</v>
      </c>
      <c r="C269" s="309" t="n">
        <v>0.13</v>
      </c>
      <c r="D269" s="309" t="inlineStr"/>
      <c r="E269" s="309" t="inlineStr"/>
      <c r="F269" s="309" t="inlineStr"/>
      <c r="G269" s="309" t="inlineStr"/>
      <c r="H269" s="309" t="inlineStr"/>
    </row>
    <row r="270">
      <c r="A270" s="621" t="n">
        <v>268</v>
      </c>
      <c r="B270" s="309" t="n">
        <v>0.07000000000000001</v>
      </c>
      <c r="C270" s="309" t="n">
        <v>0.07000000000000001</v>
      </c>
      <c r="D270" s="309" t="inlineStr"/>
      <c r="E270" s="309" t="inlineStr"/>
      <c r="F270" s="309" t="inlineStr"/>
      <c r="G270" s="309" t="inlineStr"/>
      <c r="H270" s="309" t="inlineStr"/>
    </row>
    <row r="271">
      <c r="A271" s="621" t="n">
        <v>269</v>
      </c>
      <c r="B271" s="309" t="n">
        <v>1.64</v>
      </c>
      <c r="C271" s="309" t="n">
        <v>1.64</v>
      </c>
      <c r="D271" s="309" t="inlineStr"/>
      <c r="E271" s="309" t="inlineStr"/>
      <c r="F271" s="309" t="inlineStr"/>
      <c r="G271" s="309" t="inlineStr"/>
      <c r="H271" s="309" t="inlineStr"/>
    </row>
    <row r="272">
      <c r="A272" s="621" t="n">
        <v>270</v>
      </c>
      <c r="B272" s="309" t="n">
        <v>0.98</v>
      </c>
      <c r="C272" s="309" t="n">
        <v>0.98</v>
      </c>
      <c r="D272" s="309" t="inlineStr"/>
      <c r="E272" s="309" t="inlineStr"/>
      <c r="F272" s="309" t="inlineStr"/>
      <c r="G272" s="309" t="inlineStr"/>
      <c r="H272" s="309" t="inlineStr"/>
    </row>
    <row r="273">
      <c r="A273" s="621" t="n">
        <v>271</v>
      </c>
      <c r="B273" s="309" t="n">
        <v>1.365</v>
      </c>
      <c r="C273" s="309" t="n">
        <v>1.365</v>
      </c>
      <c r="D273" s="309" t="inlineStr"/>
      <c r="E273" s="309" t="inlineStr"/>
      <c r="F273" s="309" t="inlineStr"/>
      <c r="G273" s="309" t="inlineStr"/>
      <c r="H273" s="309" t="inlineStr"/>
    </row>
    <row r="274">
      <c r="A274" s="621" t="n">
        <v>272</v>
      </c>
      <c r="B274" s="309" t="n">
        <v>1.8</v>
      </c>
      <c r="C274" s="309" t="n">
        <v>1.8</v>
      </c>
      <c r="D274" s="309" t="inlineStr"/>
      <c r="E274" s="309" t="inlineStr"/>
      <c r="F274" s="309" t="inlineStr"/>
      <c r="G274" s="309" t="inlineStr"/>
      <c r="H274" s="309" t="inlineStr"/>
    </row>
    <row r="275">
      <c r="A275" s="621" t="n">
        <v>273</v>
      </c>
      <c r="B275" s="309" t="n">
        <v>3.9</v>
      </c>
      <c r="C275" s="309" t="n">
        <v>3.9</v>
      </c>
      <c r="D275" s="309" t="inlineStr"/>
      <c r="E275" s="309" t="inlineStr"/>
      <c r="F275" s="309" t="inlineStr"/>
      <c r="G275" s="309" t="inlineStr"/>
      <c r="H275" s="309" t="inlineStr"/>
    </row>
    <row r="276">
      <c r="A276" s="621" t="n">
        <v>274</v>
      </c>
      <c r="B276" s="309" t="n">
        <v>7.1</v>
      </c>
      <c r="C276" s="309" t="n">
        <v>7.1</v>
      </c>
      <c r="D276" s="309" t="inlineStr"/>
      <c r="E276" s="309" t="inlineStr"/>
      <c r="F276" s="309" t="inlineStr"/>
      <c r="G276" s="309" t="inlineStr"/>
      <c r="H276" s="309" t="inlineStr"/>
    </row>
    <row r="277">
      <c r="A277" s="621" t="n">
        <v>275</v>
      </c>
      <c r="B277" s="309" t="n">
        <v>9.199999999999999</v>
      </c>
      <c r="C277" s="309" t="n">
        <v>9.199999999999999</v>
      </c>
      <c r="D277" s="309" t="inlineStr"/>
      <c r="E277" s="309" t="inlineStr"/>
      <c r="F277" s="309" t="inlineStr"/>
      <c r="G277" s="309" t="inlineStr"/>
      <c r="H277" s="309" t="inlineStr"/>
    </row>
    <row r="278">
      <c r="A278" s="621" t="n">
        <v>276</v>
      </c>
      <c r="B278" s="309" t="n">
        <v>10.3</v>
      </c>
      <c r="C278" s="309" t="n">
        <v>10.3</v>
      </c>
      <c r="D278" s="309" t="inlineStr"/>
      <c r="E278" s="309" t="inlineStr"/>
      <c r="F278" s="309" t="inlineStr"/>
      <c r="G278" s="309" t="inlineStr"/>
      <c r="H278" s="309" t="inlineStr"/>
    </row>
    <row r="279">
      <c r="A279" s="621" t="n">
        <v>277</v>
      </c>
      <c r="B279" s="309" t="n">
        <v>8</v>
      </c>
      <c r="C279" s="309" t="n">
        <v>8</v>
      </c>
      <c r="D279" s="309" t="inlineStr"/>
      <c r="E279" s="309" t="inlineStr"/>
      <c r="F279" s="309" t="inlineStr"/>
      <c r="G279" s="309" t="inlineStr"/>
      <c r="H279" s="309" t="inlineStr"/>
    </row>
    <row r="280">
      <c r="A280" s="621" t="n">
        <v>278</v>
      </c>
      <c r="B280" s="309" t="n">
        <v>7.995347757325471</v>
      </c>
      <c r="C280" s="309" t="n">
        <v>7.995347757325471</v>
      </c>
      <c r="D280" s="309" t="inlineStr"/>
      <c r="E280" s="309" t="inlineStr"/>
      <c r="F280" s="309" t="inlineStr"/>
      <c r="G280" s="309" t="inlineStr"/>
      <c r="H280" s="309" t="inlineStr"/>
    </row>
    <row r="281">
      <c r="A281" s="621" t="n">
        <v>279</v>
      </c>
      <c r="B281" s="309" t="n">
        <v>8.27546138188988</v>
      </c>
      <c r="C281" s="309" t="n">
        <v>8.27546138188988</v>
      </c>
      <c r="D281" s="309" t="inlineStr"/>
      <c r="E281" s="309" t="inlineStr"/>
      <c r="F281" s="309" t="inlineStr"/>
      <c r="G281" s="309" t="inlineStr"/>
      <c r="H281" s="309" t="inlineStr"/>
    </row>
    <row r="282">
      <c r="A282" s="621" t="n">
        <v>280</v>
      </c>
      <c r="B282" s="309" t="n">
        <v>8.396706154243155</v>
      </c>
      <c r="C282" s="309" t="n">
        <v>8.396706154243155</v>
      </c>
      <c r="D282" s="309" t="inlineStr"/>
      <c r="E282" s="309" t="inlineStr"/>
      <c r="F282" s="309" t="inlineStr"/>
      <c r="G282" s="309" t="inlineStr"/>
      <c r="H282" s="309" t="inlineStr"/>
    </row>
    <row r="283">
      <c r="A283" s="621" t="n">
        <v>281</v>
      </c>
      <c r="B283" s="309" t="n">
        <v>8.734020971391878</v>
      </c>
      <c r="C283" s="309" t="n">
        <v>8.734020971391878</v>
      </c>
      <c r="D283" s="309" t="inlineStr"/>
      <c r="E283" s="309" t="inlineStr"/>
      <c r="F283" s="309" t="inlineStr"/>
      <c r="G283" s="309" t="inlineStr"/>
      <c r="H283" s="309" t="inlineStr"/>
    </row>
    <row r="284">
      <c r="A284" s="621" t="n">
        <v>282</v>
      </c>
      <c r="B284" s="309" t="n">
        <v>6.944012416756952</v>
      </c>
      <c r="C284" s="309" t="n">
        <v>6.944012416756952</v>
      </c>
      <c r="D284" s="309" t="inlineStr"/>
      <c r="E284" s="309" t="inlineStr"/>
      <c r="F284" s="309" t="inlineStr"/>
      <c r="G284" s="309" t="inlineStr"/>
      <c r="H284" s="309" t="inlineStr"/>
    </row>
    <row r="285">
      <c r="A285" s="621" t="n">
        <v>283</v>
      </c>
      <c r="B285" s="309" t="n">
        <v>7.920759258550224</v>
      </c>
      <c r="C285" s="309" t="n">
        <v>7.920759258550224</v>
      </c>
      <c r="D285" s="309" t="inlineStr"/>
      <c r="E285" s="309" t="inlineStr"/>
      <c r="F285" s="309" t="inlineStr"/>
      <c r="G285" s="309" t="inlineStr"/>
      <c r="H285" s="309" t="inlineStr"/>
    </row>
    <row r="286">
      <c r="A286" s="621" t="n">
        <v>284</v>
      </c>
      <c r="B286" s="309" t="n">
        <v>8.77582489281847</v>
      </c>
      <c r="C286" s="309" t="n">
        <v>8.77582489281847</v>
      </c>
      <c r="D286" s="309" t="inlineStr"/>
      <c r="E286" s="309" t="inlineStr"/>
      <c r="F286" s="309" t="inlineStr"/>
      <c r="G286" s="309" t="inlineStr"/>
      <c r="H286" s="309" t="inlineStr"/>
    </row>
    <row r="287">
      <c r="A287" s="621" t="n">
        <v>285</v>
      </c>
      <c r="B287" s="309" t="n">
        <v>5.945207454560371</v>
      </c>
      <c r="C287" s="309" t="n">
        <v>5.945207454560371</v>
      </c>
      <c r="D287" s="309" t="inlineStr"/>
      <c r="E287" s="309" t="inlineStr"/>
      <c r="F287" s="309" t="inlineStr"/>
      <c r="G287" s="309" t="inlineStr"/>
      <c r="H287" s="309" t="inlineStr"/>
    </row>
    <row r="288">
      <c r="A288" s="621" t="n">
        <v>286</v>
      </c>
      <c r="B288" s="309" t="n">
        <v>8.356291230125397</v>
      </c>
      <c r="C288" s="309" t="n">
        <v>8.356291230125397</v>
      </c>
      <c r="D288" s="309" t="inlineStr"/>
      <c r="E288" s="309" t="inlineStr"/>
      <c r="F288" s="309" t="inlineStr"/>
      <c r="G288" s="309" t="inlineStr"/>
      <c r="H288" s="309" t="inlineStr"/>
    </row>
    <row r="289">
      <c r="A289" s="621" t="n">
        <v>287</v>
      </c>
      <c r="B289" s="309" t="n">
        <v>8.922100167774014</v>
      </c>
      <c r="C289" s="309" t="n">
        <v>8.922100167774014</v>
      </c>
      <c r="D289" s="309" t="inlineStr"/>
      <c r="E289" s="309" t="inlineStr"/>
      <c r="F289" s="309" t="inlineStr"/>
      <c r="G289" s="309" t="inlineStr"/>
      <c r="H289" s="309" t="inlineStr"/>
    </row>
    <row r="290">
      <c r="A290" s="621" t="n">
        <v>288</v>
      </c>
      <c r="B290" s="309" t="n">
        <v>9.021222437643772</v>
      </c>
      <c r="C290" s="309" t="n">
        <v>9.021222437643772</v>
      </c>
      <c r="D290" s="309" t="inlineStr"/>
      <c r="E290" s="309" t="inlineStr"/>
      <c r="F290" s="309" t="inlineStr"/>
      <c r="G290" s="309" t="inlineStr"/>
      <c r="H290" s="309" t="inlineStr"/>
    </row>
    <row r="291">
      <c r="A291" s="621" t="n">
        <v>289</v>
      </c>
      <c r="B291" s="309" t="n">
        <v>9.036346463332258</v>
      </c>
      <c r="C291" s="309" t="n">
        <v>9.036346463332258</v>
      </c>
      <c r="D291" s="309" t="inlineStr"/>
      <c r="E291" s="309" t="inlineStr"/>
      <c r="F291" s="309" t="inlineStr"/>
      <c r="G291" s="309" t="inlineStr"/>
      <c r="H291" s="309" t="inlineStr"/>
    </row>
    <row r="292">
      <c r="A292" s="621" t="n">
        <v>290</v>
      </c>
      <c r="B292" s="309" t="n">
        <v>9.047891230994729</v>
      </c>
      <c r="C292" s="309" t="n">
        <v>9.047891230994729</v>
      </c>
      <c r="D292" s="309" t="inlineStr"/>
      <c r="E292" s="309" t="inlineStr"/>
      <c r="F292" s="309" t="inlineStr"/>
      <c r="G292" s="309" t="inlineStr"/>
      <c r="H292" s="309" t="inlineStr"/>
    </row>
    <row r="293">
      <c r="A293" s="621" t="n">
        <v>291</v>
      </c>
      <c r="B293" s="309" t="n">
        <v>9.242224329692057</v>
      </c>
      <c r="C293" s="309" t="n">
        <v>9.242224329692057</v>
      </c>
      <c r="D293" s="309" t="inlineStr"/>
      <c r="E293" s="309" t="inlineStr"/>
      <c r="F293" s="309" t="inlineStr"/>
      <c r="G293" s="309" t="inlineStr"/>
      <c r="H293" s="309" t="inlineStr"/>
    </row>
    <row r="294">
      <c r="A294" s="621" t="n">
        <v>292</v>
      </c>
      <c r="B294" s="309" t="n">
        <v>7.175291636219431</v>
      </c>
      <c r="C294" s="309" t="n">
        <v>7.175291636219431</v>
      </c>
      <c r="D294" s="309" t="inlineStr"/>
      <c r="E294" s="309" t="inlineStr"/>
      <c r="F294" s="309" t="inlineStr"/>
      <c r="G294" s="309" t="inlineStr"/>
      <c r="H294" s="309" t="inlineStr"/>
    </row>
    <row r="295">
      <c r="A295" s="621" t="n">
        <v>293</v>
      </c>
      <c r="B295" s="309" t="n">
        <v>10.13454789130677</v>
      </c>
      <c r="C295" s="309" t="n">
        <v>10.13454789130677</v>
      </c>
      <c r="D295" s="309" t="inlineStr"/>
      <c r="E295" s="309" t="inlineStr"/>
      <c r="F295" s="309" t="inlineStr"/>
      <c r="G295" s="309" t="inlineStr"/>
      <c r="H295" s="309" t="inlineStr"/>
    </row>
    <row r="296">
      <c r="A296" s="621" t="n">
        <v>294</v>
      </c>
      <c r="B296" s="309" t="n">
        <v>10.21537773954228</v>
      </c>
      <c r="C296" s="309" t="n">
        <v>10.21537773954228</v>
      </c>
      <c r="D296" s="309" t="inlineStr"/>
      <c r="E296" s="309" t="inlineStr"/>
      <c r="F296" s="309" t="inlineStr"/>
      <c r="G296" s="309" t="inlineStr"/>
      <c r="H296" s="309" t="inlineStr"/>
    </row>
    <row r="297">
      <c r="A297" s="621" t="n">
        <v>295</v>
      </c>
      <c r="B297" s="309" t="n">
        <v>9.595625370147559</v>
      </c>
      <c r="C297" s="309" t="n">
        <v>9.595625370147559</v>
      </c>
      <c r="D297" s="309" t="inlineStr"/>
      <c r="E297" s="309" t="inlineStr"/>
      <c r="F297" s="309" t="inlineStr"/>
      <c r="G297" s="309" t="inlineStr"/>
      <c r="H297" s="309" t="inlineStr"/>
    </row>
    <row r="298">
      <c r="A298" s="621" t="n">
        <v>296</v>
      </c>
      <c r="B298" s="309" t="n">
        <v>9.1</v>
      </c>
      <c r="C298" s="309" t="n">
        <v>9.1</v>
      </c>
      <c r="D298" s="309" t="inlineStr"/>
      <c r="E298" s="309" t="inlineStr"/>
      <c r="F298" s="309" t="inlineStr"/>
      <c r="G298" s="309" t="inlineStr"/>
      <c r="H298" s="309" t="inlineStr"/>
    </row>
    <row r="299">
      <c r="A299" s="621" t="n">
        <v>297</v>
      </c>
      <c r="B299" s="309" t="n">
        <v>9.553157287607782</v>
      </c>
      <c r="C299" s="309" t="n">
        <v>9.553157287607782</v>
      </c>
      <c r="D299" s="309" t="inlineStr"/>
      <c r="E299" s="309" t="inlineStr"/>
      <c r="F299" s="309" t="inlineStr"/>
      <c r="G299" s="309" t="inlineStr"/>
      <c r="H299" s="309" t="inlineStr"/>
    </row>
    <row r="300">
      <c r="A300" s="621" t="n">
        <v>298</v>
      </c>
      <c r="B300" s="309" t="n">
        <v>9.475424048128851</v>
      </c>
      <c r="C300" s="309" t="n">
        <v>9.475424048128851</v>
      </c>
      <c r="D300" s="309" t="inlineStr"/>
      <c r="E300" s="309" t="inlineStr"/>
      <c r="F300" s="309" t="inlineStr"/>
      <c r="G300" s="309" t="inlineStr"/>
      <c r="H300" s="309" t="inlineStr"/>
    </row>
    <row r="301">
      <c r="A301" s="621" t="n">
        <v>299</v>
      </c>
      <c r="B301" s="309" t="n">
        <v>7.544316890717149</v>
      </c>
      <c r="C301" s="309" t="n">
        <v>7.544316890717149</v>
      </c>
      <c r="D301" s="309" t="inlineStr"/>
      <c r="E301" s="309" t="inlineStr"/>
      <c r="F301" s="309" t="inlineStr"/>
      <c r="G301" s="309" t="inlineStr"/>
      <c r="H301" s="309" t="inlineStr"/>
    </row>
    <row r="302">
      <c r="A302" s="621" t="n">
        <v>300</v>
      </c>
      <c r="B302" s="309" t="n">
        <v>10.41745236013108</v>
      </c>
      <c r="C302" s="309" t="n">
        <v>10.41745236013108</v>
      </c>
      <c r="D302" s="309" t="inlineStr"/>
      <c r="E302" s="309" t="inlineStr"/>
      <c r="F302" s="309" t="inlineStr"/>
      <c r="G302" s="309" t="inlineStr"/>
      <c r="H302" s="309" t="inlineStr"/>
    </row>
    <row r="303">
      <c r="A303" s="621" t="n">
        <v>301</v>
      </c>
      <c r="B303" s="309" t="n">
        <v>10.2962075877778</v>
      </c>
      <c r="C303" s="309" t="n">
        <v>10.2962075877778</v>
      </c>
      <c r="D303" s="309" t="inlineStr"/>
      <c r="E303" s="309" t="inlineStr"/>
      <c r="F303" s="309" t="inlineStr"/>
      <c r="G303" s="309" t="inlineStr"/>
      <c r="H303" s="309" t="inlineStr"/>
    </row>
    <row r="304">
      <c r="A304" s="621" t="n">
        <v>302</v>
      </c>
      <c r="B304" s="309" t="n">
        <v>9.308423903895665</v>
      </c>
      <c r="C304" s="309" t="n">
        <v>9.308423903895665</v>
      </c>
      <c r="D304" s="309" t="inlineStr"/>
      <c r="E304" s="309" t="inlineStr"/>
      <c r="F304" s="309" t="inlineStr"/>
      <c r="G304" s="309" t="inlineStr"/>
      <c r="H304" s="309" t="inlineStr"/>
    </row>
    <row r="305">
      <c r="A305" s="621" t="n">
        <v>303</v>
      </c>
      <c r="B305" s="309" t="n">
        <v>10.10684295227776</v>
      </c>
      <c r="C305" s="309" t="n">
        <v>10.10684295227776</v>
      </c>
      <c r="D305" s="309" t="inlineStr"/>
      <c r="E305" s="309" t="inlineStr"/>
      <c r="F305" s="309" t="inlineStr"/>
      <c r="G305" s="309" t="inlineStr"/>
      <c r="H305" s="309" t="inlineStr"/>
    </row>
    <row r="306">
      <c r="A306" s="621" t="n">
        <v>304</v>
      </c>
      <c r="B306" s="309" t="n">
        <v>9.009024611255263</v>
      </c>
      <c r="C306" s="309" t="n">
        <v>9.009024611255263</v>
      </c>
      <c r="D306" s="309" t="inlineStr"/>
      <c r="E306" s="309" t="inlineStr"/>
      <c r="F306" s="309" t="inlineStr"/>
      <c r="G306" s="309" t="inlineStr"/>
      <c r="H306" s="309" t="inlineStr"/>
    </row>
    <row r="307">
      <c r="A307" s="621" t="n">
        <v>305</v>
      </c>
      <c r="B307" s="309" t="n">
        <v>7.065693624281979</v>
      </c>
      <c r="C307" s="309" t="n">
        <v>7.065693624281979</v>
      </c>
      <c r="D307" s="309" t="inlineStr"/>
      <c r="E307" s="309" t="inlineStr"/>
      <c r="F307" s="309" t="inlineStr"/>
      <c r="G307" s="309" t="inlineStr"/>
      <c r="H307" s="309" t="inlineStr"/>
    </row>
    <row r="308">
      <c r="A308" s="621" t="n">
        <v>306</v>
      </c>
      <c r="B308" s="309" t="n">
        <v>5.207156945564936</v>
      </c>
      <c r="C308" s="309" t="n">
        <v>5.207156945564936</v>
      </c>
      <c r="D308" s="309" t="inlineStr"/>
      <c r="E308" s="309" t="inlineStr"/>
      <c r="F308" s="309" t="inlineStr"/>
      <c r="G308" s="309" t="inlineStr"/>
      <c r="H308" s="309" t="inlineStr"/>
    </row>
    <row r="309">
      <c r="A309" s="621" t="n">
        <v>307</v>
      </c>
      <c r="B309" s="309" t="n">
        <v>5.971810707177649</v>
      </c>
      <c r="C309" s="309" t="n">
        <v>5.971810707177649</v>
      </c>
      <c r="D309" s="309" t="inlineStr"/>
      <c r="E309" s="309" t="inlineStr"/>
      <c r="F309" s="309" t="inlineStr"/>
      <c r="G309" s="309" t="inlineStr"/>
      <c r="H309" s="309" t="inlineStr"/>
    </row>
    <row r="310">
      <c r="A310" s="621" t="n">
        <v>308</v>
      </c>
      <c r="B310" s="309" t="n">
        <v>6.335545024237474</v>
      </c>
      <c r="C310" s="309" t="n">
        <v>6.335545024237474</v>
      </c>
      <c r="D310" s="309" t="inlineStr"/>
      <c r="E310" s="309" t="inlineStr"/>
      <c r="F310" s="309" t="inlineStr"/>
      <c r="G310" s="309" t="inlineStr"/>
      <c r="H310" s="309" t="inlineStr"/>
    </row>
    <row r="311">
      <c r="A311" s="621" t="n">
        <v>309</v>
      </c>
      <c r="B311" s="309" t="n">
        <v>6.915078351796551</v>
      </c>
      <c r="C311" s="309" t="n">
        <v>6.915078351796551</v>
      </c>
      <c r="D311" s="309" t="inlineStr"/>
      <c r="E311" s="309" t="inlineStr"/>
      <c r="F311" s="309" t="inlineStr"/>
      <c r="G311" s="309" t="inlineStr"/>
      <c r="H311" s="309" t="inlineStr"/>
    </row>
    <row r="312">
      <c r="A312" s="621" t="n">
        <v>310</v>
      </c>
      <c r="B312" s="309" t="n">
        <v>7.673896386492524</v>
      </c>
      <c r="C312" s="309" t="n">
        <v>7.673896386492524</v>
      </c>
      <c r="D312" s="309" t="inlineStr"/>
      <c r="E312" s="309" t="inlineStr"/>
      <c r="F312" s="309" t="inlineStr"/>
      <c r="G312" s="309" t="inlineStr"/>
      <c r="H312" s="309" t="inlineStr"/>
    </row>
    <row r="313">
      <c r="A313" s="621" t="n">
        <v>311</v>
      </c>
      <c r="B313" s="309" t="n">
        <v>8.270558836205415</v>
      </c>
      <c r="C313" s="309" t="n">
        <v>8.270558836205415</v>
      </c>
      <c r="D313" s="309" t="inlineStr"/>
      <c r="E313" s="309" t="inlineStr"/>
      <c r="F313" s="309" t="inlineStr"/>
      <c r="G313" s="309" t="inlineStr"/>
      <c r="H313" s="309" t="inlineStr"/>
    </row>
    <row r="314">
      <c r="A314" s="621" t="n">
        <v>312</v>
      </c>
      <c r="B314" s="309" t="n">
        <v>8.464891934902745</v>
      </c>
      <c r="C314" s="309" t="n">
        <v>8.464891934902745</v>
      </c>
      <c r="D314" s="309" t="inlineStr"/>
      <c r="E314" s="309" t="inlineStr"/>
      <c r="F314" s="309" t="inlineStr"/>
      <c r="G314" s="309" t="inlineStr"/>
      <c r="H314" s="309" t="inlineStr"/>
    </row>
    <row r="315">
      <c r="A315" s="621" t="n">
        <v>313</v>
      </c>
      <c r="B315" s="309" t="n">
        <v>3.005258220734194</v>
      </c>
      <c r="C315" s="309" t="n">
        <v>3.005258220734194</v>
      </c>
      <c r="D315" s="309" t="inlineStr"/>
      <c r="E315" s="309" t="inlineStr"/>
      <c r="F315" s="309" t="inlineStr"/>
      <c r="G315" s="309" t="inlineStr"/>
      <c r="H315" s="309" t="inlineStr"/>
    </row>
    <row r="316">
      <c r="A316" s="621" t="n">
        <v>314</v>
      </c>
      <c r="B316" s="309" t="n">
        <v>5.531172159186641</v>
      </c>
      <c r="C316" s="309" t="n">
        <v>5.531172159186641</v>
      </c>
      <c r="D316" s="309" t="inlineStr"/>
      <c r="E316" s="309" t="inlineStr"/>
      <c r="F316" s="309" t="inlineStr"/>
      <c r="G316" s="309" t="inlineStr"/>
      <c r="H316" s="309" t="inlineStr"/>
    </row>
    <row r="317">
      <c r="A317" s="621" t="n">
        <v>315</v>
      </c>
      <c r="B317" s="309" t="n">
        <v>7.28982825588313</v>
      </c>
      <c r="C317" s="309" t="n">
        <v>7.28982825588313</v>
      </c>
      <c r="D317" s="309" t="inlineStr"/>
      <c r="E317" s="309" t="inlineStr"/>
      <c r="F317" s="309" t="inlineStr"/>
      <c r="G317" s="309" t="inlineStr"/>
      <c r="H317" s="309" t="inlineStr"/>
    </row>
    <row r="318">
      <c r="A318" s="621" t="n">
        <v>316</v>
      </c>
      <c r="B318" s="309" t="n">
        <v>7.270868466599922</v>
      </c>
      <c r="C318" s="309" t="n">
        <v>7.270868466599922</v>
      </c>
      <c r="D318" s="309" t="inlineStr"/>
      <c r="E318" s="309" t="inlineStr"/>
      <c r="F318" s="309" t="inlineStr"/>
      <c r="G318" s="309" t="inlineStr"/>
      <c r="H318" s="309" t="inlineStr"/>
    </row>
    <row r="319">
      <c r="A319" s="621" t="n">
        <v>317</v>
      </c>
      <c r="B319" s="309" t="n">
        <v>4.2</v>
      </c>
      <c r="C319" s="309" t="n">
        <v>4.2</v>
      </c>
      <c r="D319" s="309" t="inlineStr"/>
      <c r="E319" s="309" t="inlineStr"/>
      <c r="F319" s="309" t="inlineStr"/>
      <c r="G319" s="309" t="inlineStr"/>
      <c r="H319" s="309" t="inlineStr"/>
    </row>
    <row r="320">
      <c r="A320" s="621" t="n">
        <v>318</v>
      </c>
      <c r="B320" s="309" t="n">
        <v>7.10439955382953</v>
      </c>
      <c r="C320" s="309" t="n">
        <v>7.10439955382953</v>
      </c>
      <c r="D320" s="309" t="inlineStr"/>
      <c r="E320" s="309" t="inlineStr"/>
      <c r="F320" s="309" t="inlineStr"/>
      <c r="G320" s="309" t="inlineStr"/>
      <c r="H320" s="309" t="inlineStr"/>
    </row>
    <row r="321">
      <c r="A321" s="621" t="n">
        <v>319</v>
      </c>
      <c r="B321" s="309" t="n">
        <v>7.144528444538769</v>
      </c>
      <c r="C321" s="309" t="n">
        <v>7.144528444538769</v>
      </c>
      <c r="D321" s="309" t="inlineStr"/>
      <c r="E321" s="309" t="inlineStr"/>
      <c r="F321" s="309" t="inlineStr"/>
      <c r="G321" s="309" t="inlineStr"/>
      <c r="H321" s="309" t="inlineStr"/>
    </row>
    <row r="322">
      <c r="A322" s="621" t="n">
        <v>320</v>
      </c>
      <c r="B322" s="309" t="n">
        <v>3.005258220734194</v>
      </c>
      <c r="C322" s="309" t="n">
        <v>3.005258220734194</v>
      </c>
      <c r="D322" s="309" t="inlineStr"/>
      <c r="E322" s="309" t="inlineStr"/>
      <c r="F322" s="309" t="inlineStr"/>
      <c r="G322" s="309" t="inlineStr"/>
      <c r="H322" s="309" t="inlineStr"/>
    </row>
    <row r="323">
      <c r="A323" s="621" t="n">
        <v>321</v>
      </c>
      <c r="B323" s="309" t="n">
        <v>5.95145547618291</v>
      </c>
      <c r="C323" s="309" t="n">
        <v>5.95145547618291</v>
      </c>
      <c r="D323" s="309" t="inlineStr"/>
      <c r="E323" s="309" t="inlineStr"/>
      <c r="F323" s="309" t="inlineStr"/>
      <c r="G323" s="309" t="inlineStr"/>
      <c r="H323" s="309" t="inlineStr"/>
    </row>
    <row r="324">
      <c r="A324" s="621" t="n">
        <v>322</v>
      </c>
      <c r="B324" s="309" t="n">
        <v>9.004848698896559</v>
      </c>
      <c r="C324" s="309" t="n">
        <v>9.004848698896559</v>
      </c>
      <c r="D324" s="309" t="inlineStr"/>
      <c r="E324" s="309" t="inlineStr"/>
      <c r="F324" s="309" t="inlineStr"/>
      <c r="G324" s="309" t="inlineStr"/>
      <c r="H324" s="309" t="inlineStr"/>
    </row>
    <row r="325">
      <c r="A325" s="621" t="n">
        <v>323</v>
      </c>
      <c r="B325" s="309" t="n">
        <v>8.919719928734393</v>
      </c>
      <c r="C325" s="309" t="n">
        <v>8.919719928734393</v>
      </c>
      <c r="D325" s="309" t="inlineStr"/>
      <c r="E325" s="309" t="inlineStr"/>
      <c r="F325" s="309" t="inlineStr"/>
      <c r="G325" s="309" t="inlineStr"/>
      <c r="H325" s="309" t="inlineStr"/>
    </row>
    <row r="326">
      <c r="A326" s="621" t="n">
        <v>324</v>
      </c>
      <c r="B326" s="309" t="n">
        <v>7.7</v>
      </c>
      <c r="C326" s="309" t="n">
        <v>7.7</v>
      </c>
      <c r="D326" s="309" t="inlineStr"/>
      <c r="E326" s="309" t="inlineStr"/>
      <c r="F326" s="309" t="inlineStr"/>
      <c r="G326" s="309" t="inlineStr"/>
      <c r="H326" s="309" t="inlineStr"/>
    </row>
    <row r="327">
      <c r="A327" s="621" t="n">
        <v>325</v>
      </c>
      <c r="B327" s="309" t="n">
        <v>8.429905383152381</v>
      </c>
      <c r="C327" s="309" t="n">
        <v>8.429905383152381</v>
      </c>
      <c r="D327" s="309" t="inlineStr"/>
      <c r="E327" s="309" t="inlineStr"/>
      <c r="F327" s="309" t="inlineStr"/>
      <c r="G327" s="309" t="inlineStr"/>
      <c r="H327" s="309" t="inlineStr"/>
    </row>
    <row r="328">
      <c r="A328" s="621" t="n">
        <v>326</v>
      </c>
      <c r="B328" s="309" t="n">
        <v>8.448785599546802</v>
      </c>
      <c r="C328" s="309" t="n">
        <v>8.448785599546802</v>
      </c>
      <c r="D328" s="309" t="inlineStr"/>
      <c r="E328" s="309" t="inlineStr"/>
      <c r="F328" s="309" t="inlineStr"/>
      <c r="G328" s="309" t="inlineStr"/>
      <c r="H328" s="309" t="inlineStr"/>
    </row>
    <row r="329">
      <c r="A329" s="621" t="n">
        <v>327</v>
      </c>
      <c r="B329" s="309" t="n">
        <v>2.4683478566447</v>
      </c>
      <c r="C329" s="309" t="n">
        <v>2.4683478566447</v>
      </c>
      <c r="D329" s="309" t="inlineStr"/>
      <c r="E329" s="309" t="inlineStr"/>
      <c r="F329" s="309" t="inlineStr"/>
      <c r="G329" s="309" t="inlineStr"/>
      <c r="H329" s="309" t="inlineStr"/>
    </row>
    <row r="330">
      <c r="A330" s="621" t="n">
        <v>328</v>
      </c>
      <c r="B330" s="309" t="n">
        <v>7.3</v>
      </c>
      <c r="C330" s="309" t="n">
        <v>7.3</v>
      </c>
      <c r="D330" s="309" t="inlineStr"/>
      <c r="E330" s="309" t="inlineStr"/>
      <c r="F330" s="309" t="inlineStr"/>
      <c r="G330" s="309" t="inlineStr"/>
      <c r="H330" s="309" t="inlineStr"/>
    </row>
    <row r="331">
      <c r="A331" s="621" t="n">
        <v>329</v>
      </c>
      <c r="B331" s="309" t="n">
        <v>8</v>
      </c>
      <c r="C331" s="309" t="n">
        <v>8</v>
      </c>
      <c r="D331" s="309" t="inlineStr"/>
      <c r="E331" s="309" t="inlineStr"/>
      <c r="F331" s="309" t="inlineStr"/>
      <c r="G331" s="309" t="inlineStr"/>
      <c r="H331" s="309" t="inlineStr"/>
    </row>
    <row r="332">
      <c r="A332" s="621" t="n">
        <v>330</v>
      </c>
      <c r="B332" s="309" t="n">
        <v>11</v>
      </c>
      <c r="C332" s="309" t="n">
        <v>11</v>
      </c>
      <c r="D332" s="309" t="inlineStr"/>
      <c r="E332" s="309" t="inlineStr"/>
      <c r="F332" s="309" t="inlineStr"/>
      <c r="G332" s="309" t="inlineStr"/>
      <c r="H332" s="309" t="inlineStr"/>
    </row>
    <row r="333">
      <c r="A333" s="621" t="n">
        <v>331</v>
      </c>
      <c r="B333" s="309" t="n">
        <v>9.5</v>
      </c>
      <c r="C333" s="309" t="n">
        <v>9.5</v>
      </c>
      <c r="D333" s="309" t="inlineStr"/>
      <c r="E333" s="309" t="inlineStr"/>
      <c r="F333" s="309" t="inlineStr"/>
      <c r="G333" s="309" t="inlineStr"/>
      <c r="H333" s="309" t="inlineStr"/>
    </row>
    <row r="334">
      <c r="A334" s="621" t="n">
        <v>332</v>
      </c>
      <c r="B334" s="309" t="n">
        <v>9.370586939446014</v>
      </c>
      <c r="C334" s="309" t="n">
        <v>9.370586939446014</v>
      </c>
      <c r="D334" s="309" t="inlineStr"/>
      <c r="E334" s="309" t="inlineStr"/>
      <c r="F334" s="309" t="inlineStr"/>
      <c r="G334" s="309" t="inlineStr"/>
      <c r="H334" s="309" t="inlineStr"/>
    </row>
    <row r="335">
      <c r="A335" s="621" t="n">
        <v>333</v>
      </c>
      <c r="B335" s="309" t="n">
        <v>8.5</v>
      </c>
      <c r="C335" s="309" t="n">
        <v>8.5</v>
      </c>
      <c r="D335" s="309" t="inlineStr"/>
      <c r="E335" s="309" t="inlineStr"/>
      <c r="F335" s="309" t="inlineStr"/>
      <c r="G335" s="309" t="inlineStr"/>
      <c r="H335" s="309" t="inlineStr"/>
    </row>
    <row r="336">
      <c r="A336" s="621" t="n">
        <v>334</v>
      </c>
      <c r="B336" s="309" t="n">
        <v>3.005258220734194</v>
      </c>
      <c r="C336" s="309" t="n">
        <v>3.005258220734194</v>
      </c>
      <c r="D336" s="309" t="inlineStr"/>
      <c r="E336" s="309" t="inlineStr"/>
      <c r="F336" s="309" t="inlineStr"/>
      <c r="G336" s="309" t="inlineStr"/>
      <c r="H336" s="309" t="inlineStr"/>
    </row>
    <row r="337">
      <c r="A337" s="621" t="n">
        <v>335</v>
      </c>
      <c r="B337" s="309" t="n">
        <v>5.95145547618291</v>
      </c>
      <c r="C337" s="309" t="n">
        <v>5.95145547618291</v>
      </c>
      <c r="D337" s="309" t="inlineStr"/>
      <c r="E337" s="309" t="inlineStr"/>
      <c r="F337" s="309" t="inlineStr"/>
      <c r="G337" s="309" t="inlineStr"/>
      <c r="H337" s="309" t="inlineStr"/>
    </row>
    <row r="338">
      <c r="A338" s="621" t="n">
        <v>336</v>
      </c>
      <c r="B338" s="309" t="n">
        <v>7.943169377031103</v>
      </c>
      <c r="C338" s="309" t="n">
        <v>7.943169377031103</v>
      </c>
      <c r="D338" s="309" t="inlineStr"/>
      <c r="E338" s="309" t="inlineStr"/>
      <c r="F338" s="309" t="inlineStr"/>
      <c r="G338" s="309" t="inlineStr"/>
      <c r="H338" s="309" t="inlineStr"/>
    </row>
    <row r="339">
      <c r="A339" s="621" t="n">
        <v>337</v>
      </c>
      <c r="B339" s="309" t="n">
        <v>7.820485620644746</v>
      </c>
      <c r="C339" s="309" t="n">
        <v>7.820485620644746</v>
      </c>
      <c r="D339" s="309" t="inlineStr"/>
      <c r="E339" s="309" t="inlineStr"/>
      <c r="F339" s="309" t="inlineStr"/>
      <c r="G339" s="309" t="inlineStr"/>
      <c r="H339" s="309" t="inlineStr"/>
    </row>
    <row r="340">
      <c r="A340" s="621" t="n">
        <v>338</v>
      </c>
      <c r="B340" s="309" t="n">
        <v>11</v>
      </c>
      <c r="C340" s="309" t="n">
        <v>11</v>
      </c>
      <c r="D340" s="309" t="inlineStr"/>
      <c r="E340" s="309" t="inlineStr"/>
      <c r="F340" s="309" t="inlineStr"/>
      <c r="G340" s="309" t="inlineStr"/>
      <c r="H340" s="309" t="inlineStr"/>
    </row>
    <row r="341">
      <c r="A341" s="621" t="n">
        <v>339</v>
      </c>
      <c r="B341" s="309" t="n">
        <v>7.916806352446761</v>
      </c>
      <c r="C341" s="309" t="n">
        <v>7.916806352446761</v>
      </c>
      <c r="D341" s="309" t="inlineStr"/>
      <c r="E341" s="309" t="inlineStr"/>
      <c r="F341" s="309" t="inlineStr"/>
      <c r="G341" s="309" t="inlineStr"/>
      <c r="H341" s="309" t="inlineStr"/>
    </row>
    <row r="342">
      <c r="A342" s="621" t="n">
        <v>340</v>
      </c>
      <c r="B342" s="309" t="n">
        <v>8.100983691544661</v>
      </c>
      <c r="C342" s="309" t="n">
        <v>8.100983691544661</v>
      </c>
      <c r="D342" s="309" t="inlineStr"/>
      <c r="E342" s="309" t="inlineStr"/>
      <c r="F342" s="309" t="inlineStr"/>
      <c r="G342" s="309" t="inlineStr"/>
      <c r="H342" s="309" t="inlineStr"/>
    </row>
    <row r="343">
      <c r="A343" s="621" t="n">
        <v>341</v>
      </c>
      <c r="B343" s="309" t="n">
        <v>2.1</v>
      </c>
      <c r="C343" s="309" t="n">
        <v>2.1</v>
      </c>
      <c r="D343" s="309" t="inlineStr"/>
      <c r="E343" s="309" t="inlineStr"/>
      <c r="F343" s="309" t="inlineStr"/>
      <c r="G343" s="309" t="inlineStr"/>
      <c r="H343" s="309" t="inlineStr"/>
    </row>
    <row r="344">
      <c r="A344" s="621" t="n">
        <v>342</v>
      </c>
      <c r="B344" s="309" t="n">
        <v>4.858718851992609</v>
      </c>
      <c r="C344" s="309" t="n">
        <v>4.858718851992609</v>
      </c>
      <c r="D344" s="309" t="inlineStr"/>
      <c r="E344" s="309" t="inlineStr"/>
      <c r="F344" s="309" t="inlineStr"/>
      <c r="G344" s="309" t="inlineStr"/>
      <c r="H344" s="309" t="inlineStr"/>
    </row>
    <row r="345">
      <c r="A345" s="621" t="n">
        <v>343</v>
      </c>
      <c r="B345" s="309" t="n">
        <v>5.942312193515434</v>
      </c>
      <c r="C345" s="309" t="n">
        <v>5.942312193515434</v>
      </c>
      <c r="D345" s="309" t="inlineStr"/>
      <c r="E345" s="309" t="inlineStr"/>
      <c r="F345" s="309" t="inlineStr"/>
      <c r="G345" s="309" t="inlineStr"/>
      <c r="H345" s="309" t="inlineStr"/>
    </row>
    <row r="346">
      <c r="A346" s="621" t="n">
        <v>344</v>
      </c>
      <c r="B346" s="309" t="n">
        <v>5.022434654598371</v>
      </c>
      <c r="C346" s="309" t="n">
        <v>5.022434654598371</v>
      </c>
      <c r="D346" s="309" t="inlineStr"/>
      <c r="E346" s="309" t="inlineStr"/>
      <c r="F346" s="309" t="inlineStr"/>
      <c r="G346" s="309" t="inlineStr"/>
      <c r="H346" s="309" t="inlineStr"/>
    </row>
    <row r="347">
      <c r="A347" s="621" t="n">
        <v>345</v>
      </c>
      <c r="B347" s="309" t="n">
        <v>5.5</v>
      </c>
      <c r="C347" s="309" t="n">
        <v>5.5</v>
      </c>
      <c r="D347" s="309" t="inlineStr"/>
      <c r="E347" s="309" t="inlineStr"/>
      <c r="F347" s="309" t="inlineStr"/>
      <c r="G347" s="309" t="inlineStr"/>
      <c r="H347" s="309" t="inlineStr"/>
    </row>
    <row r="348">
      <c r="A348" s="621" t="n">
        <v>346</v>
      </c>
      <c r="B348" s="309" t="n">
        <v>4.068563622154616</v>
      </c>
      <c r="C348" s="309" t="n">
        <v>4.068563622154616</v>
      </c>
      <c r="D348" s="309" t="inlineStr"/>
      <c r="E348" s="309" t="inlineStr"/>
      <c r="F348" s="309" t="inlineStr"/>
      <c r="G348" s="309" t="inlineStr"/>
      <c r="H348" s="309" t="inlineStr"/>
    </row>
    <row r="349">
      <c r="A349" s="621" t="n">
        <v>347</v>
      </c>
      <c r="B349" s="309" t="n">
        <v>3.492608410516274</v>
      </c>
      <c r="C349" s="309" t="n">
        <v>3.492608410516274</v>
      </c>
      <c r="D349" s="309" t="inlineStr"/>
      <c r="E349" s="309" t="inlineStr"/>
      <c r="F349" s="309" t="inlineStr"/>
      <c r="G349" s="309" t="inlineStr"/>
      <c r="H349" s="309" t="inlineStr"/>
    </row>
    <row r="350">
      <c r="A350" s="621" t="n">
        <v>348</v>
      </c>
      <c r="B350" s="309" t="n">
        <v>2.188520586025836</v>
      </c>
      <c r="C350" s="309" t="n">
        <v>2.188520586025836</v>
      </c>
      <c r="D350" s="309" t="inlineStr"/>
      <c r="E350" s="309" t="inlineStr"/>
      <c r="F350" s="309" t="inlineStr"/>
      <c r="G350" s="309" t="inlineStr"/>
      <c r="H350" s="309" t="inlineStr"/>
    </row>
    <row r="351">
      <c r="A351" s="621" t="n">
        <v>349</v>
      </c>
      <c r="B351" s="309" t="n">
        <v>3.743859614526424</v>
      </c>
      <c r="C351" s="309" t="n">
        <v>3.743859614526424</v>
      </c>
      <c r="D351" s="309" t="inlineStr"/>
      <c r="E351" s="309" t="inlineStr"/>
      <c r="F351" s="309" t="inlineStr"/>
      <c r="G351" s="309" t="inlineStr"/>
      <c r="H351" s="309" t="inlineStr"/>
    </row>
    <row r="352">
      <c r="A352" s="621" t="n">
        <v>350</v>
      </c>
      <c r="B352" s="309" t="n">
        <v>6.62596131860616</v>
      </c>
      <c r="C352" s="309" t="n">
        <v>6.62596131860616</v>
      </c>
      <c r="D352" s="309" t="inlineStr"/>
      <c r="E352" s="309" t="inlineStr"/>
      <c r="F352" s="309" t="inlineStr"/>
      <c r="G352" s="309" t="inlineStr"/>
      <c r="H352" s="309" t="inlineStr"/>
    </row>
    <row r="353">
      <c r="A353" s="621" t="n">
        <v>351</v>
      </c>
      <c r="B353" s="309" t="n">
        <v>6.700652106604174</v>
      </c>
      <c r="C353" s="309" t="n">
        <v>6.700652106604174</v>
      </c>
      <c r="D353" s="309" t="inlineStr"/>
      <c r="E353" s="309" t="inlineStr"/>
      <c r="F353" s="309" t="inlineStr"/>
      <c r="G353" s="309" t="inlineStr"/>
      <c r="H353" s="309" t="inlineStr"/>
    </row>
    <row r="354">
      <c r="A354" s="621" t="n">
        <v>352</v>
      </c>
      <c r="B354" s="309" t="n">
        <v>10.21570063392941</v>
      </c>
      <c r="C354" s="309" t="n">
        <v>10.21570063392941</v>
      </c>
      <c r="D354" s="309" t="inlineStr"/>
      <c r="E354" s="309" t="inlineStr"/>
      <c r="F354" s="309" t="inlineStr"/>
      <c r="G354" s="309" t="inlineStr"/>
      <c r="H354" s="309" t="inlineStr"/>
    </row>
    <row r="355">
      <c r="A355" s="621" t="n">
        <v>353</v>
      </c>
      <c r="B355" s="309" t="n">
        <v>9.416253975234941</v>
      </c>
      <c r="C355" s="309" t="n">
        <v>9.416253975234941</v>
      </c>
      <c r="D355" s="309" t="inlineStr"/>
      <c r="E355" s="309" t="inlineStr"/>
      <c r="F355" s="309" t="inlineStr"/>
      <c r="G355" s="309" t="inlineStr"/>
      <c r="H355" s="309" t="inlineStr"/>
    </row>
    <row r="356">
      <c r="A356" s="621" t="n">
        <v>354</v>
      </c>
      <c r="B356" s="309" t="n">
        <v>7.828381330097703</v>
      </c>
      <c r="C356" s="309" t="n">
        <v>7.828381330097703</v>
      </c>
      <c r="D356" s="309" t="inlineStr"/>
      <c r="E356" s="309" t="inlineStr"/>
      <c r="F356" s="309" t="inlineStr"/>
      <c r="G356" s="309" t="inlineStr"/>
      <c r="H356" s="309" t="inlineStr"/>
    </row>
    <row r="357">
      <c r="A357" s="621" t="n">
        <v>355</v>
      </c>
      <c r="B357" s="309" t="n">
        <v>2.14559049137933</v>
      </c>
      <c r="C357" s="309" t="n">
        <v>2.14559049137933</v>
      </c>
      <c r="D357" s="309" t="inlineStr"/>
      <c r="E357" s="309" t="inlineStr"/>
      <c r="F357" s="309" t="inlineStr"/>
      <c r="G357" s="309" t="inlineStr"/>
      <c r="H357" s="309" t="inlineStr"/>
    </row>
    <row r="358">
      <c r="A358" s="621" t="n">
        <v>356</v>
      </c>
      <c r="B358" s="309" t="n">
        <v>3.30507337673854</v>
      </c>
      <c r="C358" s="309" t="n">
        <v>3.30507337673854</v>
      </c>
      <c r="D358" s="309" t="inlineStr"/>
      <c r="E358" s="309" t="inlineStr"/>
      <c r="F358" s="309" t="inlineStr"/>
      <c r="G358" s="309" t="inlineStr"/>
      <c r="H358" s="309" t="inlineStr"/>
    </row>
    <row r="359">
      <c r="A359" s="621" t="n">
        <v>357</v>
      </c>
      <c r="B359" s="309" t="n">
        <v>7.445675947347934</v>
      </c>
      <c r="C359" s="309" t="n">
        <v>7.445675947347934</v>
      </c>
      <c r="D359" s="309" t="inlineStr"/>
      <c r="E359" s="309" t="inlineStr"/>
      <c r="F359" s="309" t="inlineStr"/>
      <c r="G359" s="309" t="inlineStr"/>
      <c r="H359" s="309" t="inlineStr"/>
    </row>
    <row r="360">
      <c r="A360" s="621" t="n">
        <v>358</v>
      </c>
      <c r="B360" s="309" t="n">
        <v>7.867061061462476</v>
      </c>
      <c r="C360" s="309" t="n">
        <v>7.867061061462476</v>
      </c>
      <c r="D360" s="309" t="inlineStr"/>
      <c r="E360" s="309" t="inlineStr"/>
      <c r="F360" s="309" t="inlineStr"/>
      <c r="G360" s="309" t="inlineStr"/>
      <c r="H360" s="309" t="inlineStr"/>
    </row>
    <row r="361">
      <c r="A361" s="621" t="n">
        <v>359</v>
      </c>
      <c r="B361" s="309" t="n">
        <v>9.087781044293957</v>
      </c>
      <c r="C361" s="309" t="n">
        <v>9.087781044293957</v>
      </c>
      <c r="D361" s="309" t="inlineStr"/>
      <c r="E361" s="309" t="inlineStr"/>
      <c r="F361" s="309" t="inlineStr"/>
      <c r="G361" s="309" t="inlineStr"/>
      <c r="H361" s="309" t="inlineStr"/>
    </row>
    <row r="362">
      <c r="A362" s="621" t="n">
        <v>360</v>
      </c>
      <c r="B362" s="309" t="n">
        <v>7.868078146226134</v>
      </c>
      <c r="C362" s="309" t="n">
        <v>7.868078146226134</v>
      </c>
      <c r="D362" s="309" t="inlineStr"/>
      <c r="E362" s="309" t="inlineStr"/>
      <c r="F362" s="309" t="inlineStr"/>
      <c r="G362" s="309" t="inlineStr"/>
      <c r="H362" s="309" t="inlineStr"/>
    </row>
    <row r="363">
      <c r="A363" s="621" t="n">
        <v>361</v>
      </c>
      <c r="B363" s="309" t="n">
        <v>7.510806801070256</v>
      </c>
      <c r="C363" s="309" t="n">
        <v>7.510806801070256</v>
      </c>
      <c r="D363" s="309" t="inlineStr"/>
      <c r="E363" s="309" t="inlineStr"/>
      <c r="F363" s="309" t="inlineStr"/>
      <c r="G363" s="309" t="inlineStr"/>
      <c r="H363" s="309" t="inlineStr"/>
    </row>
    <row r="364">
      <c r="A364" s="621" t="n">
        <v>362</v>
      </c>
      <c r="B364" s="309" t="n">
        <v>1.544569166328241</v>
      </c>
      <c r="C364" s="309" t="n">
        <v>1.544569166328241</v>
      </c>
      <c r="D364" s="309" t="inlineStr"/>
      <c r="E364" s="309" t="inlineStr"/>
      <c r="F364" s="309" t="inlineStr"/>
      <c r="G364" s="309" t="inlineStr"/>
      <c r="H364" s="309" t="inlineStr"/>
    </row>
    <row r="365">
      <c r="A365" s="621" t="n">
        <v>363</v>
      </c>
      <c r="B365" s="309" t="n">
        <v>1.9448360395961</v>
      </c>
      <c r="C365" s="309" t="n">
        <v>1.9448360395961</v>
      </c>
      <c r="D365" s="309" t="inlineStr"/>
      <c r="E365" s="309" t="inlineStr"/>
      <c r="F365" s="309" t="inlineStr"/>
      <c r="G365" s="309" t="inlineStr"/>
      <c r="H365" s="309" t="inlineStr"/>
    </row>
    <row r="366">
      <c r="A366" s="621" t="n">
        <v>364</v>
      </c>
      <c r="B366" s="309" t="n">
        <v>4.296246057971644</v>
      </c>
      <c r="C366" s="309" t="n">
        <v>4.296246057971644</v>
      </c>
      <c r="D366" s="309" t="inlineStr"/>
      <c r="E366" s="309" t="inlineStr"/>
      <c r="F366" s="309" t="inlineStr"/>
      <c r="G366" s="309" t="inlineStr"/>
      <c r="H366" s="309" t="inlineStr"/>
    </row>
    <row r="367">
      <c r="A367" s="621" t="n">
        <v>365</v>
      </c>
      <c r="B367" s="309" t="n">
        <v>6.802078972244026</v>
      </c>
      <c r="C367" s="309" t="n">
        <v>6.802078972244026</v>
      </c>
      <c r="D367" s="309" t="inlineStr"/>
      <c r="E367" s="309" t="inlineStr"/>
      <c r="F367" s="309" t="inlineStr"/>
      <c r="G367" s="309" t="inlineStr"/>
      <c r="H367" s="309" t="inlineStr"/>
    </row>
    <row r="368">
      <c r="A368" s="621" t="n">
        <v>366</v>
      </c>
      <c r="B368" s="309" t="n">
        <v>7.2</v>
      </c>
      <c r="C368" s="309" t="n">
        <v>7.2</v>
      </c>
      <c r="D368" s="309" t="inlineStr"/>
      <c r="E368" s="309" t="inlineStr"/>
      <c r="F368" s="309" t="inlineStr"/>
      <c r="G368" s="309" t="inlineStr"/>
      <c r="H368" s="309" t="inlineStr"/>
    </row>
    <row r="369">
      <c r="A369" s="621" t="n">
        <v>367</v>
      </c>
      <c r="B369" s="309" t="n">
        <v>6.478689581731052</v>
      </c>
      <c r="C369" s="309" t="n">
        <v>6.478689581731052</v>
      </c>
      <c r="D369" s="309" t="inlineStr"/>
      <c r="E369" s="309" t="inlineStr"/>
      <c r="F369" s="309" t="inlineStr"/>
      <c r="G369" s="309" t="inlineStr"/>
      <c r="H369" s="309" t="inlineStr"/>
    </row>
    <row r="370">
      <c r="A370" s="621" t="n">
        <v>368</v>
      </c>
      <c r="B370" s="309" t="n">
        <v>6.200811868832036</v>
      </c>
      <c r="C370" s="309" t="n">
        <v>6.200811868832036</v>
      </c>
      <c r="D370" s="309" t="inlineStr"/>
      <c r="E370" s="309" t="inlineStr"/>
      <c r="F370" s="309" t="inlineStr"/>
      <c r="G370" s="309" t="inlineStr"/>
      <c r="H370" s="309" t="inlineStr"/>
    </row>
    <row r="371">
      <c r="A371" s="621" t="n">
        <v>369</v>
      </c>
      <c r="B371" s="309" t="n">
        <v>1.716289544914267</v>
      </c>
      <c r="C371" s="309" t="n">
        <v>1.716289544914267</v>
      </c>
      <c r="D371" s="309" t="inlineStr"/>
      <c r="E371" s="309" t="inlineStr"/>
      <c r="F371" s="309" t="inlineStr"/>
      <c r="G371" s="309" t="inlineStr"/>
      <c r="H371" s="309" t="inlineStr"/>
    </row>
    <row r="372">
      <c r="A372" s="621" t="n">
        <v>370</v>
      </c>
      <c r="B372" s="309" t="n">
        <v>2.295865029826407</v>
      </c>
      <c r="C372" s="309" t="n">
        <v>2.295865029826407</v>
      </c>
      <c r="D372" s="309" t="inlineStr"/>
      <c r="E372" s="309" t="inlineStr"/>
      <c r="F372" s="309" t="inlineStr"/>
      <c r="G372" s="309" t="inlineStr"/>
      <c r="H372" s="309" t="inlineStr"/>
    </row>
    <row r="373">
      <c r="A373" s="621" t="n">
        <v>371</v>
      </c>
      <c r="B373" s="309" t="n">
        <v>4.080531681986967</v>
      </c>
      <c r="C373" s="309" t="n">
        <v>4.080531681986967</v>
      </c>
      <c r="D373" s="309" t="inlineStr"/>
      <c r="E373" s="309" t="inlineStr"/>
      <c r="F373" s="309" t="inlineStr"/>
      <c r="G373" s="309" t="inlineStr"/>
      <c r="H373" s="309" t="inlineStr"/>
    </row>
    <row r="374">
      <c r="A374" s="621" t="n">
        <v>372</v>
      </c>
      <c r="B374" s="309" t="n">
        <v>3.911413301508236</v>
      </c>
      <c r="C374" s="309" t="n">
        <v>3.911413301508236</v>
      </c>
      <c r="D374" s="309" t="inlineStr"/>
      <c r="E374" s="309" t="inlineStr"/>
      <c r="F374" s="309" t="inlineStr"/>
      <c r="G374" s="309" t="inlineStr"/>
      <c r="H374" s="309" t="inlineStr"/>
    </row>
    <row r="375">
      <c r="A375" s="621" t="n">
        <v>373</v>
      </c>
      <c r="B375" s="309" t="n">
        <v>4.42898273927794</v>
      </c>
      <c r="C375" s="309" t="n">
        <v>4.42898273927794</v>
      </c>
      <c r="D375" s="309" t="inlineStr"/>
      <c r="E375" s="309" t="inlineStr"/>
      <c r="F375" s="309" t="inlineStr"/>
      <c r="G375" s="309" t="inlineStr"/>
      <c r="H375" s="309" t="inlineStr"/>
    </row>
    <row r="376">
      <c r="A376" s="621" t="n">
        <v>374</v>
      </c>
      <c r="B376" s="309" t="n">
        <v>5.128997833364401</v>
      </c>
      <c r="C376" s="309" t="n">
        <v>5.128997833364401</v>
      </c>
      <c r="D376" s="309" t="inlineStr"/>
      <c r="E376" s="309" t="inlineStr"/>
      <c r="F376" s="309" t="inlineStr"/>
      <c r="G376" s="309" t="inlineStr"/>
      <c r="H376" s="309" t="inlineStr"/>
    </row>
    <row r="377">
      <c r="A377" s="621" t="n">
        <v>375</v>
      </c>
      <c r="B377" s="309" t="n">
        <v>5.128997833364401</v>
      </c>
      <c r="C377" s="309" t="n">
        <v>5.128997833364401</v>
      </c>
      <c r="D377" s="309" t="inlineStr"/>
      <c r="E377" s="309" t="inlineStr"/>
      <c r="F377" s="309" t="inlineStr"/>
      <c r="G377" s="309" t="inlineStr"/>
      <c r="H377" s="309" t="inlineStr"/>
    </row>
    <row r="378">
      <c r="A378" s="621" t="n">
        <v>376</v>
      </c>
      <c r="B378" s="309" t="n">
        <v>1.845079828853786</v>
      </c>
      <c r="C378" s="309" t="n">
        <v>1.845079828853786</v>
      </c>
      <c r="D378" s="309" t="inlineStr"/>
      <c r="E378" s="309" t="inlineStr"/>
      <c r="F378" s="309" t="inlineStr"/>
      <c r="G378" s="309" t="inlineStr"/>
      <c r="H378" s="309" t="inlineStr"/>
    </row>
    <row r="379">
      <c r="A379" s="621" t="n">
        <v>377</v>
      </c>
      <c r="B379" s="309" t="n">
        <v>2.910165762729445</v>
      </c>
      <c r="C379" s="309" t="n">
        <v>2.910165762729445</v>
      </c>
      <c r="D379" s="309" t="inlineStr"/>
      <c r="E379" s="309" t="inlineStr"/>
      <c r="F379" s="309" t="inlineStr"/>
      <c r="G379" s="309" t="inlineStr"/>
      <c r="H379" s="309" t="inlineStr"/>
    </row>
    <row r="380">
      <c r="A380" s="621" t="n">
        <v>378</v>
      </c>
      <c r="B380" s="309" t="n">
        <v>4.080531681986967</v>
      </c>
      <c r="C380" s="309" t="n">
        <v>4.080531681986967</v>
      </c>
      <c r="D380" s="309" t="inlineStr"/>
      <c r="E380" s="309" t="inlineStr"/>
      <c r="F380" s="309" t="inlineStr"/>
      <c r="G380" s="309" t="inlineStr"/>
      <c r="H380" s="309" t="inlineStr"/>
    </row>
    <row r="381">
      <c r="A381" s="621" t="n">
        <v>379</v>
      </c>
      <c r="B381" s="309" t="n">
        <v>2.947858077929639</v>
      </c>
      <c r="C381" s="309" t="n">
        <v>2.947858077929639</v>
      </c>
      <c r="D381" s="309" t="inlineStr"/>
      <c r="E381" s="309" t="inlineStr"/>
      <c r="F381" s="309" t="inlineStr"/>
      <c r="G381" s="309" t="inlineStr"/>
      <c r="H381" s="309" t="inlineStr"/>
    </row>
    <row r="382">
      <c r="A382" s="621" t="n">
        <v>380</v>
      </c>
      <c r="B382" s="309" t="n">
        <v>2.95778327453604</v>
      </c>
      <c r="C382" s="309" t="n">
        <v>2.95778327453604</v>
      </c>
      <c r="D382" s="309" t="inlineStr"/>
      <c r="E382" s="309" t="inlineStr"/>
      <c r="F382" s="309" t="inlineStr"/>
      <c r="G382" s="309" t="inlineStr"/>
      <c r="H382" s="309" t="inlineStr"/>
    </row>
    <row r="383">
      <c r="A383" s="621" t="n">
        <v>381</v>
      </c>
      <c r="B383" s="309" t="n">
        <v>3.541125188227163</v>
      </c>
      <c r="C383" s="309" t="n">
        <v>3.541125188227163</v>
      </c>
      <c r="D383" s="309" t="inlineStr"/>
      <c r="E383" s="309" t="inlineStr"/>
      <c r="F383" s="309" t="inlineStr"/>
      <c r="G383" s="309" t="inlineStr"/>
      <c r="H383" s="309" t="inlineStr"/>
    </row>
    <row r="384">
      <c r="A384" s="621" t="n">
        <v>382</v>
      </c>
      <c r="B384" s="309" t="n">
        <v>3.104460210814423</v>
      </c>
      <c r="C384" s="309" t="n">
        <v>3.104460210814423</v>
      </c>
      <c r="D384" s="309" t="inlineStr"/>
      <c r="E384" s="309" t="inlineStr"/>
      <c r="F384" s="309" t="inlineStr"/>
      <c r="G384" s="309" t="inlineStr"/>
      <c r="H384" s="309" t="inlineStr"/>
    </row>
    <row r="385">
      <c r="A385" s="621" t="n">
        <v>383</v>
      </c>
      <c r="B385" s="309" t="n">
        <v>8.300000000000001</v>
      </c>
      <c r="C385" s="309" t="n">
        <v>8.300000000000001</v>
      </c>
      <c r="D385" s="309" t="inlineStr"/>
      <c r="E385" s="309" t="inlineStr"/>
      <c r="F385" s="309" t="inlineStr"/>
      <c r="G385" s="309" t="inlineStr"/>
      <c r="H385" s="309" t="inlineStr"/>
    </row>
    <row r="386">
      <c r="A386" s="621" t="n">
        <v>384</v>
      </c>
      <c r="B386" s="309" t="n">
        <v>6.9</v>
      </c>
      <c r="C386" s="309" t="n">
        <v>6.9</v>
      </c>
      <c r="D386" s="309" t="inlineStr"/>
      <c r="E386" s="309" t="inlineStr"/>
      <c r="F386" s="309" t="inlineStr"/>
      <c r="G386" s="309" t="inlineStr"/>
      <c r="H386" s="309" t="inlineStr"/>
    </row>
    <row r="387">
      <c r="A387" s="621" t="n">
        <v>385</v>
      </c>
      <c r="B387" s="309" t="n">
        <v>7.4</v>
      </c>
      <c r="C387" s="309" t="n">
        <v>7.4</v>
      </c>
      <c r="D387" s="309" t="inlineStr"/>
      <c r="E387" s="309" t="inlineStr"/>
      <c r="F387" s="309" t="inlineStr"/>
      <c r="G387" s="309" t="inlineStr"/>
      <c r="H387" s="309" t="inlineStr"/>
    </row>
    <row r="388">
      <c r="A388" s="621" t="n">
        <v>386</v>
      </c>
      <c r="B388" s="309" t="n">
        <v>7.4</v>
      </c>
      <c r="C388" s="309" t="n">
        <v>7.4</v>
      </c>
      <c r="D388" s="309" t="inlineStr"/>
      <c r="E388" s="309" t="inlineStr"/>
      <c r="F388" s="309" t="inlineStr"/>
      <c r="G388" s="309" t="inlineStr"/>
      <c r="H388" s="309" t="inlineStr"/>
    </row>
    <row r="389">
      <c r="A389" s="621" t="n">
        <v>387</v>
      </c>
      <c r="B389" s="309" t="n">
        <v>4.9</v>
      </c>
      <c r="C389" s="309" t="n">
        <v>4.9</v>
      </c>
      <c r="D389" s="309" t="inlineStr"/>
      <c r="E389" s="309" t="inlineStr"/>
      <c r="F389" s="309" t="inlineStr"/>
      <c r="G389" s="309" t="inlineStr"/>
      <c r="H389" s="309" t="inlineStr"/>
    </row>
    <row r="390">
      <c r="A390" s="621" t="n">
        <v>388</v>
      </c>
      <c r="B390" s="309" t="n">
        <v>6.3</v>
      </c>
      <c r="C390" s="309" t="n">
        <v>6.3</v>
      </c>
      <c r="D390" s="309" t="inlineStr"/>
      <c r="E390" s="309" t="inlineStr"/>
      <c r="F390" s="309" t="inlineStr"/>
      <c r="G390" s="309" t="inlineStr"/>
      <c r="H390" s="309" t="inlineStr"/>
    </row>
    <row r="391">
      <c r="A391" s="621" t="n">
        <v>389</v>
      </c>
      <c r="B391" s="309" t="n">
        <v>8.6</v>
      </c>
      <c r="C391" s="309" t="n">
        <v>8.6</v>
      </c>
      <c r="D391" s="309" t="inlineStr"/>
      <c r="E391" s="309" t="inlineStr"/>
      <c r="F391" s="309" t="inlineStr"/>
      <c r="G391" s="309" t="inlineStr"/>
      <c r="H391" s="309" t="inlineStr"/>
    </row>
    <row r="392">
      <c r="A392" s="621" t="n">
        <v>390</v>
      </c>
      <c r="B392" s="309" t="n">
        <v>8</v>
      </c>
      <c r="C392" s="309" t="n">
        <v>8</v>
      </c>
      <c r="D392" s="309" t="inlineStr"/>
      <c r="E392" s="309" t="inlineStr"/>
      <c r="F392" s="309" t="inlineStr"/>
      <c r="G392" s="309" t="inlineStr"/>
      <c r="H392" s="309" t="inlineStr"/>
    </row>
    <row r="393">
      <c r="A393" s="621" t="n">
        <v>391</v>
      </c>
      <c r="B393" s="309" t="n">
        <v>5.1</v>
      </c>
      <c r="C393" s="309" t="n">
        <v>5.1</v>
      </c>
      <c r="D393" s="309" t="inlineStr"/>
      <c r="E393" s="309" t="inlineStr"/>
      <c r="F393" s="309" t="inlineStr"/>
      <c r="G393" s="309" t="inlineStr"/>
      <c r="H393" s="309" t="inlineStr"/>
    </row>
    <row r="394">
      <c r="A394" s="621" t="n">
        <v>392</v>
      </c>
      <c r="B394" s="309" t="n">
        <v>8.6</v>
      </c>
      <c r="C394" s="309" t="n">
        <v>8.6</v>
      </c>
      <c r="D394" s="309" t="inlineStr"/>
      <c r="E394" s="309" t="inlineStr"/>
      <c r="F394" s="309" t="inlineStr"/>
      <c r="G394" s="309" t="inlineStr"/>
      <c r="H394" s="309" t="inlineStr"/>
    </row>
    <row r="395">
      <c r="A395" s="621" t="n">
        <v>393</v>
      </c>
      <c r="B395" s="309" t="n">
        <v>7.7</v>
      </c>
      <c r="C395" s="309" t="n">
        <v>7.7</v>
      </c>
      <c r="D395" s="309" t="inlineStr"/>
      <c r="E395" s="309" t="inlineStr"/>
      <c r="F395" s="309" t="inlineStr"/>
      <c r="G395" s="309" t="inlineStr"/>
      <c r="H395" s="309" t="inlineStr"/>
    </row>
    <row r="396">
      <c r="A396" s="621" t="n">
        <v>394</v>
      </c>
      <c r="B396" s="309" t="n">
        <v>6.6</v>
      </c>
      <c r="C396" s="309" t="n">
        <v>6.6</v>
      </c>
      <c r="D396" s="309" t="inlineStr"/>
      <c r="E396" s="309" t="inlineStr"/>
      <c r="F396" s="309" t="inlineStr"/>
      <c r="G396" s="309" t="inlineStr"/>
      <c r="H396" s="309" t="inlineStr"/>
    </row>
    <row r="397">
      <c r="A397" s="621" t="n">
        <v>395</v>
      </c>
      <c r="B397" s="309" t="n">
        <v>8</v>
      </c>
      <c r="C397" s="309" t="n">
        <v>8</v>
      </c>
      <c r="D397" s="309" t="inlineStr"/>
      <c r="E397" s="309" t="inlineStr"/>
      <c r="F397" s="309" t="inlineStr"/>
      <c r="G397" s="309" t="inlineStr"/>
      <c r="H397" s="309" t="inlineStr"/>
    </row>
    <row r="398">
      <c r="A398" s="621" t="n">
        <v>396</v>
      </c>
      <c r="B398" s="309" t="n">
        <v>6.6</v>
      </c>
      <c r="C398" s="309" t="n">
        <v>6.6</v>
      </c>
      <c r="D398" s="309" t="inlineStr"/>
      <c r="E398" s="309" t="inlineStr"/>
      <c r="F398" s="309" t="inlineStr"/>
      <c r="G398" s="309" t="inlineStr"/>
      <c r="H398" s="309" t="inlineStr"/>
    </row>
    <row r="399">
      <c r="A399" s="621" t="n">
        <v>397</v>
      </c>
      <c r="B399" s="309" t="n">
        <v>6.9</v>
      </c>
      <c r="C399" s="309" t="n">
        <v>6.9</v>
      </c>
      <c r="D399" s="309" t="inlineStr"/>
      <c r="E399" s="309" t="inlineStr"/>
      <c r="F399" s="309" t="inlineStr"/>
      <c r="G399" s="309" t="inlineStr"/>
      <c r="H399" s="309" t="inlineStr"/>
    </row>
    <row r="400">
      <c r="A400" s="621" t="n">
        <v>398</v>
      </c>
      <c r="B400" s="309" t="n">
        <v>8</v>
      </c>
      <c r="C400" s="309" t="n">
        <v>8</v>
      </c>
      <c r="D400" s="309" t="inlineStr"/>
      <c r="E400" s="309" t="inlineStr"/>
      <c r="F400" s="309" t="inlineStr"/>
      <c r="G400" s="309" t="inlineStr"/>
      <c r="H400" s="309" t="inlineStr"/>
    </row>
    <row r="401">
      <c r="A401" s="621" t="n">
        <v>399</v>
      </c>
      <c r="B401" s="309" t="n">
        <v>7.7</v>
      </c>
      <c r="C401" s="309" t="n">
        <v>7.7</v>
      </c>
      <c r="D401" s="309" t="inlineStr"/>
      <c r="E401" s="309" t="inlineStr"/>
      <c r="F401" s="309" t="inlineStr"/>
      <c r="G401" s="309" t="inlineStr"/>
      <c r="H401" s="309" t="inlineStr"/>
    </row>
    <row r="402">
      <c r="A402" s="621" t="n">
        <v>400</v>
      </c>
      <c r="B402" s="309" t="n">
        <v>5.1</v>
      </c>
      <c r="C402" s="309" t="n">
        <v>5.1</v>
      </c>
      <c r="D402" s="309" t="inlineStr"/>
      <c r="E402" s="309" t="inlineStr"/>
      <c r="F402" s="309" t="inlineStr"/>
      <c r="G402" s="309" t="inlineStr"/>
      <c r="H402" s="309" t="inlineStr"/>
    </row>
    <row r="403">
      <c r="A403" s="621" t="n">
        <v>401</v>
      </c>
      <c r="B403" s="309" t="n">
        <v>9.699999999999999</v>
      </c>
      <c r="C403" s="309" t="n">
        <v>9.699999999999999</v>
      </c>
      <c r="D403" s="309" t="inlineStr"/>
      <c r="E403" s="309" t="inlineStr"/>
      <c r="F403" s="309" t="inlineStr"/>
      <c r="G403" s="309" t="inlineStr"/>
      <c r="H403" s="309" t="inlineStr"/>
    </row>
    <row r="404">
      <c r="A404" s="621" t="n">
        <v>402</v>
      </c>
      <c r="B404" s="309" t="n">
        <v>5.4</v>
      </c>
      <c r="C404" s="309" t="n">
        <v>5.4</v>
      </c>
      <c r="D404" s="309" t="inlineStr"/>
      <c r="E404" s="309" t="inlineStr"/>
      <c r="F404" s="309" t="inlineStr"/>
      <c r="G404" s="309" t="inlineStr"/>
      <c r="H404" s="309" t="inlineStr"/>
    </row>
    <row r="405">
      <c r="A405" s="621" t="n">
        <v>403</v>
      </c>
      <c r="B405" s="309" t="n">
        <v>7.4</v>
      </c>
      <c r="C405" s="309" t="n">
        <v>7.4</v>
      </c>
      <c r="D405" s="309" t="inlineStr"/>
      <c r="E405" s="309" t="inlineStr"/>
      <c r="F405" s="309" t="inlineStr"/>
      <c r="G405" s="309" t="inlineStr"/>
      <c r="H405" s="309" t="inlineStr"/>
    </row>
    <row r="406">
      <c r="A406" s="621" t="n">
        <v>404</v>
      </c>
      <c r="B406" s="309" t="n">
        <v>7.4</v>
      </c>
      <c r="C406" s="309" t="n">
        <v>7.4</v>
      </c>
      <c r="D406" s="309" t="inlineStr"/>
      <c r="E406" s="309" t="inlineStr"/>
      <c r="F406" s="309" t="inlineStr"/>
      <c r="G406" s="309" t="inlineStr"/>
      <c r="H406" s="309" t="inlineStr"/>
    </row>
    <row r="407">
      <c r="A407" s="621" t="n">
        <v>405</v>
      </c>
      <c r="B407" s="309" t="n">
        <v>6</v>
      </c>
      <c r="C407" s="309" t="n">
        <v>6</v>
      </c>
      <c r="D407" s="309" t="inlineStr"/>
      <c r="E407" s="309" t="inlineStr"/>
      <c r="F407" s="309" t="inlineStr"/>
      <c r="G407" s="309" t="inlineStr"/>
      <c r="H407" s="309" t="inlineStr"/>
    </row>
    <row r="408">
      <c r="A408" s="621" t="n">
        <v>406</v>
      </c>
      <c r="B408" s="309" t="n">
        <v>4.9</v>
      </c>
      <c r="C408" s="309" t="n">
        <v>4.9</v>
      </c>
      <c r="D408" s="309" t="inlineStr"/>
      <c r="E408" s="309" t="inlineStr"/>
      <c r="F408" s="309" t="inlineStr"/>
      <c r="G408" s="309" t="inlineStr"/>
      <c r="H408" s="309" t="inlineStr"/>
    </row>
    <row r="409">
      <c r="A409" s="621" t="n">
        <v>407</v>
      </c>
      <c r="B409" s="309" t="n">
        <v>6.2</v>
      </c>
      <c r="C409" s="309" t="n">
        <v>6.2</v>
      </c>
      <c r="D409" s="309" t="inlineStr"/>
      <c r="E409" s="309" t="inlineStr"/>
      <c r="F409" s="309" t="inlineStr"/>
      <c r="G409" s="309" t="inlineStr"/>
      <c r="H409" s="309" t="inlineStr"/>
    </row>
    <row r="410">
      <c r="A410" s="621" t="n">
        <v>408</v>
      </c>
      <c r="B410" s="309" t="n">
        <v>3</v>
      </c>
      <c r="C410" s="309" t="n">
        <v>3</v>
      </c>
      <c r="D410" s="309" t="inlineStr"/>
      <c r="E410" s="309" t="inlineStr"/>
      <c r="F410" s="309" t="inlineStr"/>
      <c r="G410" s="309" t="inlineStr"/>
      <c r="H410" s="309" t="inlineStr"/>
    </row>
    <row r="411">
      <c r="A411" s="621" t="n">
        <v>409</v>
      </c>
      <c r="B411" s="309" t="n">
        <v>1.5</v>
      </c>
      <c r="C411" s="309" t="n">
        <v>1.5</v>
      </c>
      <c r="D411" s="309" t="inlineStr"/>
      <c r="E411" s="309" t="inlineStr"/>
      <c r="F411" s="309" t="inlineStr"/>
      <c r="G411" s="309" t="inlineStr"/>
      <c r="H411" s="309" t="inlineStr"/>
    </row>
    <row r="412">
      <c r="A412" s="621" t="n">
        <v>410</v>
      </c>
      <c r="B412" s="309" t="n">
        <v>8.199999999999999</v>
      </c>
      <c r="C412" s="309" t="n">
        <v>8.199999999999999</v>
      </c>
      <c r="D412" s="309" t="inlineStr"/>
      <c r="E412" s="309" t="inlineStr"/>
      <c r="F412" s="309" t="inlineStr"/>
      <c r="G412" s="309" t="inlineStr"/>
      <c r="H412" s="309" t="inlineStr"/>
    </row>
    <row r="413">
      <c r="A413" s="621" t="n">
        <v>411</v>
      </c>
      <c r="B413" s="309" t="n">
        <v>5.6</v>
      </c>
      <c r="C413" s="309" t="n">
        <v>5.6</v>
      </c>
      <c r="D413" s="309" t="inlineStr"/>
      <c r="E413" s="309" t="inlineStr"/>
      <c r="F413" s="309" t="inlineStr"/>
      <c r="G413" s="309" t="inlineStr"/>
      <c r="H413" s="309" t="inlineStr"/>
    </row>
    <row r="414">
      <c r="A414" s="621" t="n">
        <v>412</v>
      </c>
      <c r="B414" s="309" t="n">
        <v>2.4</v>
      </c>
      <c r="C414" s="309" t="n">
        <v>2.4</v>
      </c>
      <c r="D414" s="309" t="inlineStr"/>
      <c r="E414" s="309" t="inlineStr"/>
      <c r="F414" s="309" t="inlineStr"/>
      <c r="G414" s="309" t="inlineStr"/>
      <c r="H414" s="309" t="inlineStr"/>
    </row>
    <row r="415">
      <c r="A415" s="621" t="n">
        <v>413</v>
      </c>
      <c r="B415" s="309" t="inlineStr"/>
      <c r="C415" s="309" t="inlineStr"/>
      <c r="D415" s="309" t="inlineStr"/>
      <c r="E415" s="309" t="inlineStr"/>
      <c r="F415" s="309" t="inlineStr"/>
      <c r="G415" s="309" t="inlineStr"/>
      <c r="H415" s="309" t="inlineStr"/>
    </row>
    <row r="416">
      <c r="A416" s="621" t="n">
        <v>414</v>
      </c>
      <c r="B416" s="309" t="inlineStr"/>
      <c r="C416" s="309" t="inlineStr"/>
      <c r="D416" s="309" t="inlineStr"/>
      <c r="E416" s="309" t="inlineStr"/>
      <c r="F416" s="309" t="inlineStr"/>
      <c r="G416" s="309" t="inlineStr"/>
      <c r="H416" s="309" t="inlineStr"/>
    </row>
    <row r="417">
      <c r="A417" s="621" t="n">
        <v>415</v>
      </c>
      <c r="B417" s="309" t="inlineStr"/>
      <c r="C417" s="309" t="inlineStr"/>
      <c r="D417" s="309" t="inlineStr"/>
      <c r="E417" s="309" t="inlineStr"/>
      <c r="F417" s="309" t="inlineStr"/>
      <c r="G417" s="309" t="inlineStr"/>
      <c r="H417" s="309" t="inlineStr"/>
    </row>
    <row r="418">
      <c r="A418" s="621" t="n">
        <v>416</v>
      </c>
      <c r="B418" s="309" t="inlineStr"/>
      <c r="C418" s="309" t="inlineStr"/>
      <c r="D418" s="309" t="inlineStr"/>
      <c r="E418" s="309" t="inlineStr"/>
      <c r="F418" s="309" t="inlineStr"/>
      <c r="G418" s="309" t="inlineStr"/>
      <c r="H418" s="309" t="inlineStr"/>
    </row>
    <row r="419">
      <c r="A419" s="621" t="n">
        <v>417</v>
      </c>
      <c r="B419" s="309" t="inlineStr"/>
      <c r="C419" s="309" t="inlineStr"/>
      <c r="D419" s="309" t="inlineStr"/>
      <c r="E419" s="309" t="inlineStr"/>
      <c r="F419" s="309" t="inlineStr"/>
      <c r="G419" s="309" t="inlineStr"/>
      <c r="H419" s="309" t="inlineStr"/>
    </row>
    <row r="420">
      <c r="A420" s="621" t="n">
        <v>418</v>
      </c>
      <c r="B420" s="309" t="inlineStr"/>
      <c r="C420" s="309" t="inlineStr"/>
      <c r="D420" s="309" t="inlineStr"/>
      <c r="E420" s="309" t="inlineStr"/>
      <c r="F420" s="309" t="inlineStr"/>
      <c r="G420" s="309" t="inlineStr"/>
      <c r="H420" s="309" t="inlineStr"/>
    </row>
    <row r="421">
      <c r="A421" s="621" t="n">
        <v>419</v>
      </c>
      <c r="B421" s="309" t="inlineStr"/>
      <c r="C421" s="309" t="inlineStr"/>
      <c r="D421" s="309" t="inlineStr"/>
      <c r="E421" s="309" t="inlineStr"/>
      <c r="F421" s="309" t="inlineStr"/>
      <c r="G421" s="309" t="inlineStr"/>
      <c r="H421" s="309" t="inlineStr"/>
    </row>
    <row r="422">
      <c r="A422" s="621" t="n">
        <v>420</v>
      </c>
      <c r="B422" s="309" t="inlineStr"/>
      <c r="C422" s="309" t="inlineStr"/>
      <c r="D422" s="309" t="inlineStr"/>
      <c r="E422" s="309" t="inlineStr"/>
      <c r="F422" s="309" t="inlineStr"/>
      <c r="G422" s="309" t="inlineStr"/>
      <c r="H422" s="309" t="inlineStr"/>
    </row>
    <row r="423">
      <c r="A423" s="621" t="n">
        <v>421</v>
      </c>
      <c r="B423" s="309" t="n">
        <v>2.6</v>
      </c>
      <c r="C423" s="309" t="n">
        <v>2.6</v>
      </c>
      <c r="D423" s="309" t="inlineStr"/>
      <c r="E423" s="309" t="inlineStr"/>
      <c r="F423" s="309" t="inlineStr"/>
      <c r="G423" s="309" t="inlineStr"/>
      <c r="H423" s="309" t="inlineStr"/>
    </row>
    <row r="424">
      <c r="A424" s="621" t="n">
        <v>422</v>
      </c>
      <c r="B424" s="309" t="n">
        <v>4.4</v>
      </c>
      <c r="C424" s="309" t="n">
        <v>4.4</v>
      </c>
      <c r="D424" s="309" t="inlineStr"/>
      <c r="E424" s="309" t="inlineStr"/>
      <c r="F424" s="309" t="inlineStr"/>
      <c r="G424" s="309" t="inlineStr"/>
      <c r="H424" s="309" t="inlineStr"/>
    </row>
    <row r="425">
      <c r="A425" s="621" t="n">
        <v>423</v>
      </c>
      <c r="B425" s="309" t="n">
        <v>13.7</v>
      </c>
      <c r="C425" s="309" t="n">
        <v>13.7</v>
      </c>
      <c r="D425" s="309" t="inlineStr"/>
      <c r="E425" s="309" t="inlineStr"/>
      <c r="F425" s="309" t="inlineStr"/>
      <c r="G425" s="309" t="inlineStr"/>
      <c r="H425" s="309" t="inlineStr"/>
    </row>
    <row r="426">
      <c r="A426" s="621" t="n">
        <v>424</v>
      </c>
      <c r="B426" s="309" t="n">
        <v>6.8</v>
      </c>
      <c r="C426" s="309" t="n">
        <v>6.8</v>
      </c>
      <c r="D426" s="309" t="inlineStr"/>
      <c r="E426" s="309" t="inlineStr"/>
      <c r="F426" s="309" t="inlineStr"/>
      <c r="G426" s="309" t="inlineStr"/>
      <c r="H426" s="309" t="inlineStr"/>
    </row>
    <row r="427">
      <c r="A427" s="621" t="n">
        <v>425</v>
      </c>
      <c r="B427" s="309" t="n">
        <v>5.5</v>
      </c>
      <c r="C427" s="309" t="n">
        <v>5.5</v>
      </c>
      <c r="D427" s="309" t="inlineStr"/>
      <c r="E427" s="309" t="inlineStr"/>
      <c r="F427" s="309" t="inlineStr"/>
      <c r="G427" s="309" t="inlineStr"/>
      <c r="H427" s="309" t="inlineStr"/>
    </row>
    <row r="428">
      <c r="A428" s="621" t="n">
        <v>426</v>
      </c>
      <c r="B428" s="309" t="n">
        <v>3.9</v>
      </c>
      <c r="C428" s="309" t="n">
        <v>3.9</v>
      </c>
      <c r="D428" s="309" t="inlineStr"/>
      <c r="E428" s="309" t="inlineStr"/>
      <c r="F428" s="309" t="inlineStr"/>
      <c r="G428" s="309" t="inlineStr"/>
      <c r="H428" s="309" t="inlineStr"/>
    </row>
    <row r="429">
      <c r="A429" s="621" t="n">
        <v>427</v>
      </c>
      <c r="B429" s="309" t="n">
        <v>4.9</v>
      </c>
      <c r="C429" s="309" t="n">
        <v>4.9</v>
      </c>
      <c r="D429" s="309" t="inlineStr"/>
      <c r="E429" s="309" t="inlineStr"/>
      <c r="F429" s="309" t="inlineStr"/>
      <c r="G429" s="309" t="inlineStr"/>
      <c r="H429" s="309" t="inlineStr"/>
    </row>
    <row r="430">
      <c r="A430" s="621" t="n">
        <v>428</v>
      </c>
      <c r="B430" s="309" t="n">
        <v>7.9</v>
      </c>
      <c r="C430" s="309" t="n">
        <v>7.9</v>
      </c>
      <c r="D430" s="309" t="inlineStr"/>
      <c r="E430" s="309" t="inlineStr"/>
      <c r="F430" s="309" t="inlineStr"/>
      <c r="G430" s="309" t="inlineStr"/>
      <c r="H430" s="309" t="inlineStr"/>
    </row>
    <row r="431">
      <c r="A431" s="621" t="n">
        <v>429</v>
      </c>
      <c r="B431" s="309" t="n">
        <v>7.1</v>
      </c>
      <c r="C431" s="309" t="n">
        <v>7.1</v>
      </c>
      <c r="D431" s="309" t="inlineStr"/>
      <c r="E431" s="309" t="inlineStr"/>
      <c r="F431" s="309" t="inlineStr"/>
      <c r="G431" s="309" t="inlineStr"/>
      <c r="H431" s="309" t="inlineStr"/>
    </row>
    <row r="432">
      <c r="A432" s="621" t="n">
        <v>430</v>
      </c>
      <c r="B432" s="309" t="n">
        <v>5.9</v>
      </c>
      <c r="C432" s="309" t="n">
        <v>5.9</v>
      </c>
      <c r="D432" s="309" t="inlineStr"/>
      <c r="E432" s="309" t="inlineStr"/>
      <c r="F432" s="309" t="inlineStr"/>
      <c r="G432" s="309" t="inlineStr"/>
      <c r="H432" s="309" t="inlineStr"/>
    </row>
    <row r="433">
      <c r="A433" s="621" t="n">
        <v>431</v>
      </c>
      <c r="B433" s="309" t="n">
        <v>5.5</v>
      </c>
      <c r="C433" s="309" t="n">
        <v>5.5</v>
      </c>
      <c r="D433" s="309" t="inlineStr"/>
      <c r="E433" s="309" t="inlineStr"/>
      <c r="F433" s="309" t="inlineStr"/>
      <c r="G433" s="309" t="inlineStr"/>
      <c r="H433" s="309" t="inlineStr"/>
    </row>
    <row r="434">
      <c r="A434" s="621" t="n">
        <v>432</v>
      </c>
      <c r="B434" s="309" t="n">
        <v>5.3</v>
      </c>
      <c r="C434" s="309" t="n">
        <v>5.3</v>
      </c>
      <c r="D434" s="309" t="inlineStr"/>
      <c r="E434" s="309" t="inlineStr"/>
      <c r="F434" s="309" t="inlineStr"/>
      <c r="G434" s="309" t="inlineStr"/>
      <c r="H434" s="309" t="inlineStr"/>
    </row>
    <row r="435">
      <c r="A435" s="621" t="n">
        <v>433</v>
      </c>
      <c r="B435" s="309" t="n">
        <v>9.9</v>
      </c>
      <c r="C435" s="309" t="n">
        <v>9.9</v>
      </c>
      <c r="D435" s="309" t="inlineStr"/>
      <c r="E435" s="309" t="inlineStr"/>
      <c r="F435" s="309" t="inlineStr"/>
      <c r="G435" s="309" t="inlineStr"/>
      <c r="H435" s="309" t="inlineStr"/>
    </row>
    <row r="436">
      <c r="A436" s="621" t="n">
        <v>434</v>
      </c>
      <c r="B436" s="309" t="n">
        <v>11.1</v>
      </c>
      <c r="C436" s="309" t="n">
        <v>11.1</v>
      </c>
      <c r="D436" s="309" t="inlineStr"/>
      <c r="E436" s="309" t="inlineStr"/>
      <c r="F436" s="309" t="inlineStr"/>
      <c r="G436" s="309" t="inlineStr"/>
      <c r="H436" s="309" t="inlineStr"/>
    </row>
    <row r="437">
      <c r="A437" s="621" t="n">
        <v>435</v>
      </c>
      <c r="B437" s="309" t="n">
        <v>10.1</v>
      </c>
      <c r="C437" s="309" t="n">
        <v>10.1</v>
      </c>
      <c r="D437" s="309" t="inlineStr"/>
      <c r="E437" s="309" t="inlineStr"/>
      <c r="F437" s="309" t="inlineStr"/>
      <c r="G437" s="309" t="inlineStr"/>
      <c r="H437" s="309" t="inlineStr"/>
    </row>
    <row r="438">
      <c r="A438" s="621" t="n">
        <v>436</v>
      </c>
      <c r="B438" s="309" t="n">
        <v>6.1</v>
      </c>
      <c r="C438" s="309" t="n">
        <v>6.1</v>
      </c>
      <c r="D438" s="309" t="inlineStr"/>
      <c r="E438" s="309" t="inlineStr"/>
      <c r="F438" s="309" t="inlineStr"/>
      <c r="G438" s="309" t="inlineStr"/>
      <c r="H438" s="309" t="inlineStr"/>
    </row>
    <row r="439">
      <c r="A439" s="621" t="n">
        <v>437</v>
      </c>
      <c r="B439" s="309" t="n">
        <v>3.2</v>
      </c>
      <c r="C439" s="309" t="n">
        <v>3.2</v>
      </c>
      <c r="D439" s="309" t="inlineStr"/>
      <c r="E439" s="309" t="inlineStr"/>
      <c r="F439" s="309" t="inlineStr"/>
      <c r="G439" s="309" t="inlineStr"/>
      <c r="H439" s="309" t="inlineStr"/>
    </row>
    <row r="440">
      <c r="A440" s="621" t="n">
        <v>438</v>
      </c>
      <c r="B440" s="309" t="n">
        <v>4.2</v>
      </c>
      <c r="C440" s="309" t="n">
        <v>4.2</v>
      </c>
      <c r="D440" s="309" t="inlineStr"/>
      <c r="E440" s="309" t="inlineStr"/>
      <c r="F440" s="309" t="inlineStr"/>
      <c r="G440" s="309" t="inlineStr"/>
      <c r="H440" s="309" t="inlineStr"/>
    </row>
    <row r="441">
      <c r="A441" s="621" t="n">
        <v>439</v>
      </c>
      <c r="B441" s="309" t="n">
        <v>4.8</v>
      </c>
      <c r="C441" s="309" t="n">
        <v>4.8</v>
      </c>
      <c r="D441" s="309" t="inlineStr"/>
      <c r="E441" s="309" t="inlineStr"/>
      <c r="F441" s="309" t="inlineStr"/>
      <c r="G441" s="309" t="inlineStr"/>
      <c r="H441" s="309" t="inlineStr"/>
    </row>
    <row r="442">
      <c r="A442" s="621" t="n">
        <v>440</v>
      </c>
      <c r="B442" s="309" t="n">
        <v>6.8</v>
      </c>
      <c r="C442" s="309" t="n">
        <v>6.8</v>
      </c>
      <c r="D442" s="309" t="inlineStr"/>
      <c r="E442" s="309" t="inlineStr"/>
      <c r="F442" s="309" t="inlineStr"/>
      <c r="G442" s="309" t="inlineStr"/>
      <c r="H442" s="309" t="inlineStr"/>
    </row>
    <row r="443">
      <c r="A443" s="621" t="n">
        <v>441</v>
      </c>
      <c r="B443" s="309" t="n">
        <v>8.1</v>
      </c>
      <c r="C443" s="309" t="n">
        <v>8.1</v>
      </c>
      <c r="D443" s="309" t="inlineStr"/>
      <c r="E443" s="309" t="inlineStr"/>
      <c r="F443" s="309" t="inlineStr"/>
      <c r="G443" s="309" t="inlineStr"/>
      <c r="H443" s="309" t="inlineStr"/>
    </row>
    <row r="444">
      <c r="A444" s="621" t="n">
        <v>442</v>
      </c>
      <c r="B444" s="309" t="n">
        <v>11.1</v>
      </c>
      <c r="C444" s="309" t="n">
        <v>11.1</v>
      </c>
      <c r="D444" s="309" t="inlineStr"/>
      <c r="E444" s="309" t="inlineStr"/>
      <c r="F444" s="309" t="inlineStr"/>
      <c r="G444" s="309" t="inlineStr"/>
      <c r="H444" s="309" t="inlineStr"/>
    </row>
    <row r="445">
      <c r="A445" s="621" t="n">
        <v>443</v>
      </c>
      <c r="B445" s="309" t="n">
        <v>12.7</v>
      </c>
      <c r="C445" s="309" t="n">
        <v>12.7</v>
      </c>
      <c r="D445" s="309" t="inlineStr"/>
      <c r="E445" s="309" t="inlineStr"/>
      <c r="F445" s="309" t="inlineStr"/>
      <c r="G445" s="309" t="inlineStr"/>
      <c r="H445" s="309" t="inlineStr"/>
    </row>
    <row r="446">
      <c r="A446" s="621" t="n">
        <v>444</v>
      </c>
      <c r="B446" s="309" t="n">
        <v>14.4</v>
      </c>
      <c r="C446" s="309" t="n">
        <v>14.4</v>
      </c>
      <c r="D446" s="309" t="inlineStr"/>
      <c r="E446" s="309" t="inlineStr"/>
      <c r="F446" s="309" t="inlineStr"/>
      <c r="G446" s="309" t="inlineStr"/>
      <c r="H446" s="309" t="inlineStr"/>
    </row>
    <row r="447">
      <c r="A447" s="621" t="n">
        <v>445</v>
      </c>
      <c r="B447" s="309" t="n">
        <v>15.5</v>
      </c>
      <c r="C447" s="309" t="n">
        <v>15.5</v>
      </c>
      <c r="D447" s="309" t="inlineStr"/>
      <c r="E447" s="309" t="inlineStr"/>
      <c r="F447" s="309" t="inlineStr"/>
      <c r="G447" s="309" t="inlineStr"/>
      <c r="H447" s="309" t="inlineStr"/>
    </row>
    <row r="448">
      <c r="A448" s="621" t="n">
        <v>446</v>
      </c>
      <c r="B448" s="309" t="n">
        <v>19.9</v>
      </c>
      <c r="C448" s="309" t="n">
        <v>19.9</v>
      </c>
      <c r="D448" s="309" t="inlineStr"/>
      <c r="E448" s="309" t="inlineStr"/>
      <c r="F448" s="309" t="inlineStr"/>
      <c r="G448" s="309" t="inlineStr"/>
      <c r="H448" s="309" t="inlineStr"/>
    </row>
    <row r="449">
      <c r="A449" s="621" t="n">
        <v>447</v>
      </c>
      <c r="B449" s="309" t="n">
        <v>15</v>
      </c>
      <c r="C449" s="309" t="n">
        <v>15</v>
      </c>
      <c r="D449" s="309" t="inlineStr"/>
      <c r="E449" s="309" t="inlineStr"/>
      <c r="F449" s="309" t="inlineStr"/>
      <c r="G449" s="309" t="inlineStr"/>
      <c r="H449" s="309" t="inlineStr"/>
    </row>
    <row r="450">
      <c r="A450" s="621" t="n">
        <v>448</v>
      </c>
      <c r="B450" s="309" t="n">
        <v>5.2</v>
      </c>
      <c r="C450" s="309" t="n">
        <v>5.2</v>
      </c>
      <c r="D450" s="309" t="inlineStr"/>
      <c r="E450" s="309" t="inlineStr"/>
      <c r="F450" s="309" t="inlineStr"/>
      <c r="G450" s="309" t="inlineStr"/>
      <c r="H450" s="309" t="inlineStr"/>
    </row>
    <row r="451">
      <c r="A451" s="621" t="n">
        <v>449</v>
      </c>
      <c r="B451" s="309" t="n">
        <v>6.075559794327416</v>
      </c>
      <c r="C451" s="309" t="n">
        <v>6.075559794327416</v>
      </c>
      <c r="D451" s="309" t="inlineStr"/>
      <c r="E451" s="309" t="inlineStr"/>
      <c r="F451" s="309" t="inlineStr"/>
      <c r="G451" s="309" t="inlineStr"/>
      <c r="H451" s="309" t="inlineStr"/>
    </row>
    <row r="452">
      <c r="A452" s="621" t="n">
        <v>450</v>
      </c>
      <c r="B452" s="309" t="n">
        <v>9.5</v>
      </c>
      <c r="C452" s="309" t="n">
        <v>9.5</v>
      </c>
      <c r="D452" s="309" t="inlineStr"/>
      <c r="E452" s="309" t="inlineStr"/>
      <c r="F452" s="309" t="inlineStr"/>
      <c r="G452" s="309" t="inlineStr"/>
      <c r="H452" s="309" t="inlineStr"/>
    </row>
    <row r="453">
      <c r="A453" s="621" t="n">
        <v>451</v>
      </c>
      <c r="B453" s="309" t="n">
        <v>7</v>
      </c>
      <c r="C453" s="309" t="n">
        <v>7</v>
      </c>
      <c r="D453" s="309" t="inlineStr"/>
      <c r="E453" s="309" t="inlineStr"/>
      <c r="F453" s="309" t="inlineStr"/>
      <c r="G453" s="309" t="inlineStr"/>
      <c r="H453" s="309" t="inlineStr"/>
    </row>
    <row r="454">
      <c r="A454" s="621" t="n">
        <v>452</v>
      </c>
      <c r="B454" s="309" t="n">
        <v>12.5</v>
      </c>
      <c r="C454" s="309" t="n">
        <v>12.5</v>
      </c>
      <c r="D454" s="309" t="inlineStr"/>
      <c r="E454" s="309" t="inlineStr"/>
      <c r="F454" s="309" t="inlineStr"/>
      <c r="G454" s="309" t="inlineStr"/>
      <c r="H454" s="309" t="inlineStr"/>
    </row>
    <row r="455">
      <c r="A455" s="621" t="n">
        <v>453</v>
      </c>
      <c r="B455" s="309" t="n">
        <v>6.2</v>
      </c>
      <c r="C455" s="309" t="n">
        <v>6.2</v>
      </c>
      <c r="D455" s="309" t="inlineStr"/>
      <c r="E455" s="309" t="inlineStr"/>
      <c r="F455" s="309" t="inlineStr"/>
      <c r="G455" s="309" t="inlineStr"/>
      <c r="H455" s="309" t="inlineStr"/>
    </row>
    <row r="456">
      <c r="A456" s="621" t="n">
        <v>454</v>
      </c>
      <c r="B456" s="309" t="n">
        <v>10.4</v>
      </c>
      <c r="C456" s="309" t="n">
        <v>10.4</v>
      </c>
      <c r="D456" s="309" t="inlineStr"/>
      <c r="E456" s="309" t="inlineStr"/>
      <c r="F456" s="309" t="inlineStr"/>
      <c r="G456" s="309" t="inlineStr"/>
      <c r="H456" s="309" t="inlineStr"/>
    </row>
    <row r="457">
      <c r="A457" s="621" t="n">
        <v>455</v>
      </c>
      <c r="B457" s="309" t="n">
        <v>9.9</v>
      </c>
      <c r="C457" s="309" t="n">
        <v>9.9</v>
      </c>
      <c r="D457" s="309" t="inlineStr"/>
      <c r="E457" s="309" t="inlineStr"/>
      <c r="F457" s="309" t="inlineStr"/>
      <c r="G457" s="309" t="inlineStr"/>
      <c r="H457" s="309" t="inlineStr"/>
    </row>
    <row r="458">
      <c r="A458" s="621" t="n">
        <v>456</v>
      </c>
      <c r="B458" s="309" t="n">
        <v>2.1</v>
      </c>
      <c r="C458" s="309" t="n">
        <v>2.1</v>
      </c>
      <c r="D458" s="309" t="inlineStr"/>
      <c r="E458" s="309" t="inlineStr"/>
      <c r="F458" s="309" t="inlineStr"/>
      <c r="G458" s="309" t="inlineStr"/>
      <c r="H458" s="309" t="inlineStr"/>
    </row>
    <row r="459">
      <c r="A459" s="621" t="n">
        <v>457</v>
      </c>
      <c r="B459" s="309" t="n">
        <v>2.5</v>
      </c>
      <c r="C459" s="309" t="n">
        <v>2.5</v>
      </c>
      <c r="D459" s="309" t="inlineStr"/>
      <c r="E459" s="309" t="inlineStr"/>
      <c r="F459" s="309" t="inlineStr"/>
      <c r="G459" s="309" t="inlineStr"/>
      <c r="H459" s="309" t="inlineStr"/>
    </row>
    <row r="460">
      <c r="A460" s="621" t="n">
        <v>458</v>
      </c>
      <c r="B460" s="309" t="n">
        <v>2.7</v>
      </c>
      <c r="C460" s="309" t="n">
        <v>2.7</v>
      </c>
      <c r="D460" s="309" t="inlineStr"/>
      <c r="E460" s="309" t="inlineStr"/>
      <c r="F460" s="309" t="inlineStr"/>
      <c r="G460" s="309" t="inlineStr"/>
      <c r="H460" s="309" t="inlineStr"/>
    </row>
    <row r="461">
      <c r="A461" s="621" t="n">
        <v>459</v>
      </c>
      <c r="B461" s="309" t="n">
        <v>4.9</v>
      </c>
      <c r="C461" s="309" t="n">
        <v>4.9</v>
      </c>
      <c r="D461" s="309" t="inlineStr"/>
      <c r="E461" s="309" t="inlineStr"/>
      <c r="F461" s="309" t="inlineStr"/>
      <c r="G461" s="309" t="inlineStr"/>
      <c r="H461" s="309" t="inlineStr"/>
    </row>
    <row r="462">
      <c r="A462" s="621" t="n">
        <v>460</v>
      </c>
      <c r="B462" s="309" t="n">
        <v>6.6</v>
      </c>
      <c r="C462" s="309" t="n">
        <v>6.6</v>
      </c>
      <c r="D462" s="309" t="inlineStr"/>
      <c r="E462" s="309" t="inlineStr"/>
      <c r="F462" s="309" t="inlineStr"/>
      <c r="G462" s="309" t="inlineStr"/>
      <c r="H462" s="309" t="inlineStr"/>
    </row>
    <row r="463">
      <c r="A463" s="621" t="n">
        <v>461</v>
      </c>
      <c r="B463" s="309" t="n">
        <v>8.800000000000001</v>
      </c>
      <c r="C463" s="309" t="n">
        <v>8.800000000000001</v>
      </c>
      <c r="D463" s="309" t="inlineStr"/>
      <c r="E463" s="309" t="inlineStr"/>
      <c r="F463" s="309" t="inlineStr"/>
      <c r="G463" s="309" t="inlineStr"/>
      <c r="H463" s="309" t="inlineStr"/>
    </row>
    <row r="464">
      <c r="A464" s="621" t="n">
        <v>462</v>
      </c>
      <c r="B464" s="309" t="n">
        <v>10.3</v>
      </c>
      <c r="C464" s="309" t="n">
        <v>10.3</v>
      </c>
      <c r="D464" s="309" t="inlineStr"/>
      <c r="E464" s="309" t="inlineStr"/>
      <c r="F464" s="309" t="inlineStr"/>
      <c r="G464" s="309" t="inlineStr"/>
      <c r="H464" s="309" t="inlineStr"/>
    </row>
    <row r="465">
      <c r="A465" s="621" t="n">
        <v>463</v>
      </c>
      <c r="B465" s="309" t="n">
        <v>9.9</v>
      </c>
      <c r="C465" s="309" t="n">
        <v>9.9</v>
      </c>
      <c r="D465" s="309" t="inlineStr"/>
      <c r="E465" s="309" t="inlineStr"/>
      <c r="F465" s="309" t="inlineStr"/>
      <c r="G465" s="309" t="inlineStr"/>
      <c r="H465" s="309" t="inlineStr"/>
    </row>
    <row r="466">
      <c r="A466" s="621" t="n">
        <v>464</v>
      </c>
      <c r="B466" s="309" t="n">
        <v>2.2</v>
      </c>
      <c r="C466" s="309" t="n">
        <v>2.2</v>
      </c>
      <c r="D466" s="309" t="inlineStr"/>
      <c r="E466" s="309" t="inlineStr"/>
      <c r="F466" s="309" t="inlineStr"/>
      <c r="G466" s="309" t="inlineStr"/>
      <c r="H466" s="309" t="inlineStr"/>
    </row>
    <row r="467">
      <c r="A467" s="621" t="n">
        <v>465</v>
      </c>
      <c r="B467" s="309" t="n">
        <v>13.6</v>
      </c>
      <c r="C467" s="309" t="n">
        <v>13.6</v>
      </c>
      <c r="D467" s="309" t="inlineStr"/>
      <c r="E467" s="309" t="inlineStr"/>
      <c r="F467" s="309" t="inlineStr"/>
      <c r="G467" s="309" t="inlineStr"/>
      <c r="H467" s="309" t="inlineStr"/>
    </row>
    <row r="468">
      <c r="A468" s="621" t="n">
        <v>466</v>
      </c>
      <c r="B468" s="309" t="n">
        <v>10.6</v>
      </c>
      <c r="C468" s="309" t="n">
        <v>10.6</v>
      </c>
      <c r="D468" s="309" t="inlineStr"/>
      <c r="E468" s="309" t="inlineStr"/>
      <c r="F468" s="309" t="inlineStr"/>
      <c r="G468" s="309" t="inlineStr"/>
      <c r="H468" s="309" t="inlineStr"/>
    </row>
    <row r="469">
      <c r="A469" s="621" t="n">
        <v>467</v>
      </c>
      <c r="B469" s="309" t="n">
        <v>8.9</v>
      </c>
      <c r="C469" s="309" t="n">
        <v>8.9</v>
      </c>
      <c r="D469" s="309" t="inlineStr"/>
      <c r="E469" s="309" t="inlineStr"/>
      <c r="F469" s="309" t="inlineStr"/>
      <c r="G469" s="309" t="inlineStr"/>
      <c r="H469" s="309" t="inlineStr"/>
    </row>
    <row r="470">
      <c r="A470" s="621" t="n">
        <v>468</v>
      </c>
      <c r="B470" s="309" t="n">
        <v>11.2</v>
      </c>
      <c r="C470" s="309" t="n">
        <v>11.2</v>
      </c>
      <c r="D470" s="309" t="inlineStr"/>
      <c r="E470" s="309" t="inlineStr"/>
      <c r="F470" s="309" t="inlineStr"/>
      <c r="G470" s="309" t="inlineStr"/>
      <c r="H470" s="309" t="inlineStr"/>
    </row>
    <row r="471">
      <c r="A471" s="621" t="n">
        <v>469</v>
      </c>
      <c r="B471" s="309" t="n">
        <v>10.4</v>
      </c>
      <c r="C471" s="309" t="n">
        <v>10.4</v>
      </c>
      <c r="D471" s="309" t="inlineStr"/>
      <c r="E471" s="309" t="inlineStr"/>
      <c r="F471" s="309" t="inlineStr"/>
      <c r="G471" s="309" t="inlineStr"/>
      <c r="H471" s="309" t="inlineStr"/>
    </row>
    <row r="472">
      <c r="A472" s="621" t="n">
        <v>470</v>
      </c>
      <c r="B472" s="309" t="n">
        <v>9.9</v>
      </c>
      <c r="C472" s="309" t="n">
        <v>9.9</v>
      </c>
      <c r="D472" s="309" t="inlineStr"/>
      <c r="E472" s="309" t="inlineStr"/>
      <c r="F472" s="309" t="inlineStr"/>
      <c r="G472" s="309" t="inlineStr"/>
      <c r="H472" s="309" t="inlineStr"/>
    </row>
    <row r="473">
      <c r="A473" s="621" t="n">
        <v>471</v>
      </c>
      <c r="B473" s="309" t="n">
        <v>8.5</v>
      </c>
      <c r="C473" s="309" t="n">
        <v>8.5</v>
      </c>
      <c r="D473" s="309" t="inlineStr"/>
      <c r="E473" s="309" t="inlineStr"/>
      <c r="F473" s="309" t="inlineStr"/>
      <c r="G473" s="309" t="inlineStr"/>
      <c r="H473" s="309" t="inlineStr"/>
    </row>
    <row r="474">
      <c r="A474" s="621" t="n">
        <v>472</v>
      </c>
      <c r="B474" s="309" t="n">
        <v>13.2</v>
      </c>
      <c r="C474" s="309" t="n">
        <v>13.2</v>
      </c>
      <c r="D474" s="309" t="inlineStr"/>
      <c r="E474" s="309" t="inlineStr"/>
      <c r="F474" s="309" t="inlineStr"/>
      <c r="G474" s="309" t="inlineStr"/>
      <c r="H474" s="309" t="inlineStr"/>
    </row>
    <row r="475">
      <c r="A475" s="621" t="n">
        <v>473</v>
      </c>
      <c r="B475" s="309" t="n">
        <v>0.97</v>
      </c>
      <c r="C475" s="309" t="n">
        <v>0.97</v>
      </c>
      <c r="D475" s="309" t="inlineStr"/>
      <c r="E475" s="309" t="inlineStr"/>
      <c r="F475" s="309" t="inlineStr"/>
      <c r="G475" s="309" t="inlineStr"/>
      <c r="H475" s="309" t="inlineStr"/>
    </row>
    <row r="476">
      <c r="A476" s="621" t="n">
        <v>474</v>
      </c>
      <c r="B476" s="309" t="n">
        <v>3.86</v>
      </c>
      <c r="C476" s="309" t="n">
        <v>3.86</v>
      </c>
      <c r="D476" s="309" t="inlineStr"/>
      <c r="E476" s="309" t="inlineStr"/>
      <c r="F476" s="309" t="inlineStr"/>
      <c r="G476" s="309" t="inlineStr"/>
      <c r="H476" s="309" t="inlineStr"/>
    </row>
    <row r="477">
      <c r="A477" s="621" t="n">
        <v>475</v>
      </c>
      <c r="B477" s="309" t="n">
        <v>4.8</v>
      </c>
      <c r="C477" s="309" t="n">
        <v>4.8</v>
      </c>
      <c r="D477" s="309" t="inlineStr"/>
      <c r="E477" s="309" t="inlineStr"/>
      <c r="F477" s="309" t="inlineStr"/>
      <c r="G477" s="309" t="inlineStr"/>
      <c r="H477" s="309" t="inlineStr"/>
    </row>
    <row r="478">
      <c r="A478" s="621" t="n">
        <v>476</v>
      </c>
      <c r="B478" s="309" t="n">
        <v>7.1</v>
      </c>
      <c r="C478" s="309" t="n">
        <v>7.1</v>
      </c>
      <c r="D478" s="309" t="inlineStr"/>
      <c r="E478" s="309" t="inlineStr"/>
      <c r="F478" s="309" t="inlineStr"/>
      <c r="G478" s="309" t="inlineStr"/>
      <c r="H478" s="309" t="inlineStr"/>
    </row>
    <row r="479">
      <c r="A479" s="621" t="n">
        <v>477</v>
      </c>
      <c r="B479" s="309" t="n">
        <v>13.5</v>
      </c>
      <c r="C479" s="309" t="n">
        <v>13.5</v>
      </c>
      <c r="D479" s="309" t="inlineStr"/>
      <c r="E479" s="309" t="inlineStr"/>
      <c r="F479" s="309" t="inlineStr"/>
      <c r="G479" s="309" t="inlineStr"/>
      <c r="H479" s="309" t="inlineStr"/>
    </row>
    <row r="480">
      <c r="A480" s="621" t="n">
        <v>478</v>
      </c>
      <c r="B480" s="309" t="n">
        <v>12.1</v>
      </c>
      <c r="C480" s="309" t="n">
        <v>12.1</v>
      </c>
      <c r="D480" s="309" t="inlineStr"/>
      <c r="E480" s="309" t="inlineStr"/>
      <c r="F480" s="309" t="inlineStr"/>
      <c r="G480" s="309" t="inlineStr"/>
      <c r="H480" s="309" t="inlineStr"/>
    </row>
    <row r="481">
      <c r="A481" s="621" t="n">
        <v>479</v>
      </c>
      <c r="B481" s="309" t="n">
        <v>19.9</v>
      </c>
      <c r="C481" s="309" t="n">
        <v>19.9</v>
      </c>
      <c r="D481" s="309" t="inlineStr"/>
      <c r="E481" s="309" t="inlineStr"/>
      <c r="F481" s="309" t="inlineStr"/>
      <c r="G481" s="309" t="inlineStr"/>
      <c r="H481" s="309" t="inlineStr"/>
    </row>
    <row r="482">
      <c r="A482" s="621" t="n">
        <v>480</v>
      </c>
      <c r="B482" s="309" t="n">
        <v>3</v>
      </c>
      <c r="C482" s="309" t="n">
        <v>3</v>
      </c>
      <c r="D482" s="309" t="inlineStr"/>
      <c r="E482" s="309" t="inlineStr"/>
      <c r="F482" s="309" t="inlineStr"/>
      <c r="G482" s="309" t="inlineStr"/>
      <c r="H482" s="309" t="inlineStr"/>
    </row>
    <row r="483">
      <c r="A483" s="621" t="n">
        <v>481</v>
      </c>
      <c r="B483" s="309" t="n">
        <v>11.1</v>
      </c>
      <c r="C483" s="309" t="n">
        <v>11.1</v>
      </c>
      <c r="D483" s="309" t="inlineStr"/>
      <c r="E483" s="309" t="inlineStr"/>
      <c r="F483" s="309" t="inlineStr"/>
      <c r="G483" s="309" t="inlineStr"/>
      <c r="H483" s="309" t="inlineStr"/>
    </row>
    <row r="484">
      <c r="A484" s="621" t="n">
        <v>482</v>
      </c>
      <c r="B484" s="309" t="n">
        <v>12.1</v>
      </c>
      <c r="C484" s="309" t="n">
        <v>12.1</v>
      </c>
      <c r="D484" s="309" t="inlineStr"/>
      <c r="E484" s="309" t="inlineStr"/>
      <c r="F484" s="309" t="inlineStr"/>
      <c r="G484" s="309" t="inlineStr"/>
      <c r="H484" s="309" t="inlineStr"/>
    </row>
    <row r="485">
      <c r="A485" s="621" t="n">
        <v>483</v>
      </c>
      <c r="B485" s="309" t="n">
        <v>4.3</v>
      </c>
      <c r="C485" s="309" t="n">
        <v>4.3</v>
      </c>
      <c r="D485" s="309" t="inlineStr"/>
      <c r="E485" s="309" t="inlineStr"/>
      <c r="F485" s="309" t="inlineStr"/>
      <c r="G485" s="309" t="inlineStr"/>
      <c r="H485" s="309" t="inlineStr"/>
    </row>
    <row r="486">
      <c r="A486" s="621" t="n">
        <v>484</v>
      </c>
      <c r="B486" s="309" t="n">
        <v>7.2</v>
      </c>
      <c r="C486" s="309" t="n">
        <v>7.2</v>
      </c>
      <c r="D486" s="309" t="inlineStr"/>
      <c r="E486" s="309" t="inlineStr"/>
      <c r="F486" s="309" t="inlineStr"/>
      <c r="G486" s="309" t="inlineStr"/>
      <c r="H486" s="309" t="inlineStr"/>
    </row>
    <row r="487">
      <c r="A487" s="621" t="n">
        <v>485</v>
      </c>
      <c r="B487" s="309" t="n">
        <v>8.1</v>
      </c>
      <c r="C487" s="309" t="n">
        <v>8.1</v>
      </c>
      <c r="D487" s="309" t="inlineStr"/>
      <c r="E487" s="309" t="inlineStr"/>
      <c r="F487" s="309" t="inlineStr"/>
      <c r="G487" s="309" t="inlineStr"/>
      <c r="H487" s="309" t="inlineStr"/>
    </row>
    <row r="488">
      <c r="A488" s="621" t="n">
        <v>486</v>
      </c>
      <c r="B488" s="309" t="n">
        <v>8.6</v>
      </c>
      <c r="C488" s="309" t="n">
        <v>8.6</v>
      </c>
      <c r="D488" s="309" t="inlineStr"/>
      <c r="E488" s="309" t="inlineStr"/>
      <c r="F488" s="309" t="inlineStr"/>
      <c r="G488" s="309" t="inlineStr"/>
      <c r="H488" s="309" t="inlineStr"/>
    </row>
    <row r="489">
      <c r="A489" s="621" t="n">
        <v>487</v>
      </c>
      <c r="B489" s="309" t="n">
        <v>10.4</v>
      </c>
      <c r="C489" s="309" t="n">
        <v>10.4</v>
      </c>
      <c r="D489" s="309" t="inlineStr"/>
      <c r="E489" s="309" t="inlineStr"/>
      <c r="F489" s="309" t="inlineStr"/>
      <c r="G489" s="309" t="inlineStr"/>
      <c r="H489" s="309" t="inlineStr"/>
    </row>
    <row r="490">
      <c r="A490" s="621" t="n">
        <v>488</v>
      </c>
      <c r="B490" s="309" t="n">
        <v>2.5</v>
      </c>
      <c r="C490" s="309" t="n">
        <v>2.5</v>
      </c>
      <c r="D490" s="309" t="inlineStr"/>
      <c r="E490" s="309" t="inlineStr"/>
      <c r="F490" s="309" t="inlineStr"/>
      <c r="G490" s="309" t="inlineStr"/>
      <c r="H490" s="309" t="inlineStr"/>
    </row>
    <row r="491">
      <c r="A491" s="621" t="n">
        <v>489</v>
      </c>
      <c r="B491" s="309" t="n">
        <v>4</v>
      </c>
      <c r="C491" s="309" t="n">
        <v>4</v>
      </c>
      <c r="D491" s="309" t="inlineStr"/>
      <c r="E491" s="309" t="inlineStr"/>
      <c r="F491" s="309" t="inlineStr"/>
      <c r="G491" s="309" t="inlineStr"/>
      <c r="H491" s="309" t="inlineStr"/>
    </row>
    <row r="492">
      <c r="A492" s="621" t="n">
        <v>490</v>
      </c>
      <c r="B492" s="309" t="n">
        <v>4.6</v>
      </c>
      <c r="C492" s="309" t="n">
        <v>4.6</v>
      </c>
      <c r="D492" s="309" t="inlineStr"/>
      <c r="E492" s="309" t="inlineStr"/>
      <c r="F492" s="309" t="inlineStr"/>
      <c r="G492" s="309" t="inlineStr"/>
      <c r="H492" s="309" t="inlineStr"/>
    </row>
    <row r="493">
      <c r="A493" s="621" t="n">
        <v>491</v>
      </c>
      <c r="B493" s="309" t="n">
        <v>6.9</v>
      </c>
      <c r="C493" s="309" t="n">
        <v>6.9</v>
      </c>
      <c r="D493" s="309" t="inlineStr"/>
      <c r="E493" s="309" t="inlineStr"/>
      <c r="F493" s="309" t="inlineStr"/>
      <c r="G493" s="309" t="inlineStr"/>
      <c r="H493" s="309" t="inlineStr"/>
    </row>
    <row r="494">
      <c r="A494" s="621" t="n">
        <v>492</v>
      </c>
      <c r="B494" s="309" t="n">
        <v>7.8</v>
      </c>
      <c r="C494" s="309" t="n">
        <v>7.8</v>
      </c>
      <c r="D494" s="309" t="inlineStr"/>
      <c r="E494" s="309" t="inlineStr"/>
      <c r="F494" s="309" t="inlineStr"/>
      <c r="G494" s="309" t="inlineStr"/>
      <c r="H494" s="309" t="inlineStr"/>
    </row>
    <row r="495">
      <c r="A495" s="621" t="n">
        <v>493</v>
      </c>
      <c r="B495" s="309" t="n">
        <v>1</v>
      </c>
      <c r="C495" s="309" t="n">
        <v>1</v>
      </c>
      <c r="D495" s="309" t="inlineStr"/>
      <c r="E495" s="309" t="inlineStr"/>
      <c r="F495" s="309" t="inlineStr"/>
      <c r="G495" s="309" t="inlineStr"/>
      <c r="H495" s="309" t="inlineStr"/>
    </row>
    <row r="496">
      <c r="A496" s="621" t="n">
        <v>494</v>
      </c>
      <c r="B496" s="309" t="n">
        <v>6</v>
      </c>
      <c r="C496" s="309" t="n">
        <v>6</v>
      </c>
      <c r="D496" s="309" t="inlineStr"/>
      <c r="E496" s="309" t="inlineStr"/>
      <c r="F496" s="309" t="inlineStr"/>
      <c r="G496" s="309" t="inlineStr"/>
      <c r="H496" s="309" t="inlineStr"/>
    </row>
    <row r="497">
      <c r="A497" s="621" t="n">
        <v>495</v>
      </c>
      <c r="B497" s="309" t="n">
        <v>2.1</v>
      </c>
      <c r="C497" s="309" t="n">
        <v>2.1</v>
      </c>
      <c r="D497" s="309" t="inlineStr"/>
      <c r="E497" s="309" t="inlineStr"/>
      <c r="F497" s="309" t="inlineStr"/>
      <c r="G497" s="309" t="inlineStr"/>
      <c r="H497" s="309" t="inlineStr"/>
    </row>
    <row r="498">
      <c r="A498" s="621" t="n">
        <v>496</v>
      </c>
      <c r="B498" s="309" t="n">
        <v>2.6</v>
      </c>
      <c r="C498" s="309" t="n">
        <v>2.6</v>
      </c>
      <c r="D498" s="309" t="inlineStr"/>
      <c r="E498" s="309" t="inlineStr"/>
      <c r="F498" s="309" t="inlineStr"/>
      <c r="G498" s="309" t="inlineStr"/>
      <c r="H498" s="309" t="inlineStr"/>
    </row>
    <row r="499">
      <c r="A499" s="621" t="n">
        <v>497</v>
      </c>
      <c r="B499" s="309" t="n">
        <v>2.8</v>
      </c>
      <c r="C499" s="309" t="n">
        <v>2.8</v>
      </c>
      <c r="D499" s="309" t="inlineStr"/>
      <c r="E499" s="309" t="inlineStr"/>
      <c r="F499" s="309" t="inlineStr"/>
      <c r="G499" s="309" t="inlineStr"/>
      <c r="H499" s="309" t="inlineStr"/>
    </row>
    <row r="500">
      <c r="A500" s="621" t="n">
        <v>498</v>
      </c>
      <c r="B500" s="309" t="n">
        <v>3.7</v>
      </c>
      <c r="C500" s="309" t="n">
        <v>3.7</v>
      </c>
      <c r="D500" s="309" t="inlineStr"/>
      <c r="E500" s="309" t="inlineStr"/>
      <c r="F500" s="309" t="inlineStr"/>
      <c r="G500" s="309" t="inlineStr"/>
      <c r="H500" s="309" t="inlineStr"/>
    </row>
    <row r="501">
      <c r="A501" s="621" t="n">
        <v>499</v>
      </c>
      <c r="B501" s="309" t="n">
        <v>4.3</v>
      </c>
      <c r="C501" s="309" t="n">
        <v>4.3</v>
      </c>
      <c r="D501" s="309" t="inlineStr"/>
      <c r="E501" s="309" t="inlineStr"/>
      <c r="F501" s="309" t="inlineStr"/>
      <c r="G501" s="309" t="inlineStr"/>
      <c r="H501" s="309" t="inlineStr"/>
    </row>
    <row r="502">
      <c r="A502" s="621" t="n">
        <v>500</v>
      </c>
      <c r="B502" s="309" t="n">
        <v>4.6</v>
      </c>
      <c r="C502" s="309" t="n">
        <v>4.6</v>
      </c>
      <c r="D502" s="309" t="inlineStr"/>
      <c r="E502" s="309" t="inlineStr"/>
      <c r="F502" s="309" t="inlineStr"/>
      <c r="G502" s="309" t="inlineStr"/>
      <c r="H502" s="309" t="inlineStr"/>
    </row>
    <row r="503">
      <c r="A503" s="621" t="n">
        <v>501</v>
      </c>
      <c r="B503" s="309" t="n">
        <v>6.1</v>
      </c>
      <c r="C503" s="309" t="n">
        <v>6.1</v>
      </c>
      <c r="D503" s="309" t="inlineStr"/>
      <c r="E503" s="309" t="inlineStr"/>
      <c r="F503" s="309" t="inlineStr"/>
      <c r="G503" s="309" t="inlineStr"/>
      <c r="H503" s="309" t="inlineStr"/>
    </row>
    <row r="504">
      <c r="A504" s="621" t="n">
        <v>502</v>
      </c>
      <c r="B504" s="309" t="n">
        <v>6.9</v>
      </c>
      <c r="C504" s="309" t="n">
        <v>6.9</v>
      </c>
      <c r="D504" s="309" t="inlineStr"/>
      <c r="E504" s="309" t="inlineStr"/>
      <c r="F504" s="309" t="inlineStr"/>
      <c r="G504" s="309" t="inlineStr"/>
      <c r="H504" s="309" t="inlineStr"/>
    </row>
    <row r="505">
      <c r="A505" s="621" t="n">
        <v>503</v>
      </c>
      <c r="B505" s="309" t="n">
        <v>7.1</v>
      </c>
      <c r="C505" s="309" t="n">
        <v>7.1</v>
      </c>
      <c r="D505" s="309" t="inlineStr"/>
      <c r="E505" s="309" t="inlineStr"/>
      <c r="F505" s="309" t="inlineStr"/>
      <c r="G505" s="309" t="inlineStr"/>
      <c r="H505" s="309" t="inlineStr"/>
    </row>
    <row r="506">
      <c r="A506" s="621" t="n">
        <v>504</v>
      </c>
      <c r="B506" s="309" t="n">
        <v>5.5</v>
      </c>
      <c r="C506" s="309" t="n">
        <v>5.5</v>
      </c>
      <c r="D506" s="309" t="inlineStr"/>
      <c r="E506" s="309" t="inlineStr"/>
      <c r="F506" s="309" t="inlineStr"/>
      <c r="G506" s="309" t="inlineStr"/>
      <c r="H506" s="309" t="inlineStr"/>
    </row>
    <row r="507">
      <c r="A507" s="621" t="n">
        <v>505</v>
      </c>
      <c r="B507" s="309" t="n">
        <v>5.8</v>
      </c>
      <c r="C507" s="309" t="n">
        <v>5.8</v>
      </c>
      <c r="D507" s="309" t="inlineStr"/>
      <c r="E507" s="309" t="inlineStr"/>
      <c r="F507" s="309" t="inlineStr"/>
      <c r="G507" s="309" t="inlineStr"/>
      <c r="H507" s="309" t="inlineStr"/>
    </row>
    <row r="508">
      <c r="A508" s="621" t="n">
        <v>506</v>
      </c>
      <c r="B508" s="309" t="n">
        <v>5.6</v>
      </c>
      <c r="C508" s="309" t="n">
        <v>5.6</v>
      </c>
      <c r="D508" s="309" t="inlineStr"/>
      <c r="E508" s="309" t="inlineStr"/>
      <c r="F508" s="309" t="inlineStr"/>
      <c r="G508" s="309" t="inlineStr"/>
      <c r="H508" s="309" t="inlineStr"/>
    </row>
    <row r="509">
      <c r="A509" s="621" t="n">
        <v>507</v>
      </c>
      <c r="B509" s="309" t="n">
        <v>1.7</v>
      </c>
      <c r="C509" s="309" t="n">
        <v>1.7</v>
      </c>
      <c r="D509" s="309" t="inlineStr"/>
      <c r="E509" s="309" t="inlineStr"/>
      <c r="F509" s="309" t="inlineStr"/>
      <c r="G509" s="309" t="inlineStr"/>
      <c r="H509" s="309" t="inlineStr"/>
    </row>
    <row r="510">
      <c r="A510" s="621" t="n">
        <v>508</v>
      </c>
      <c r="B510" s="309" t="n">
        <v>2.3</v>
      </c>
      <c r="C510" s="309" t="n">
        <v>2.3</v>
      </c>
      <c r="D510" s="309" t="inlineStr"/>
      <c r="E510" s="309" t="inlineStr"/>
      <c r="F510" s="309" t="inlineStr"/>
      <c r="G510" s="309" t="inlineStr"/>
      <c r="H510" s="309" t="inlineStr"/>
    </row>
    <row r="511">
      <c r="A511" s="621" t="n">
        <v>509</v>
      </c>
      <c r="B511" s="309" t="n">
        <v>2.4</v>
      </c>
      <c r="C511" s="309" t="n">
        <v>2.4</v>
      </c>
      <c r="D511" s="309" t="inlineStr"/>
      <c r="E511" s="309" t="inlineStr"/>
      <c r="F511" s="309" t="inlineStr"/>
      <c r="G511" s="309" t="inlineStr"/>
      <c r="H511" s="309" t="inlineStr"/>
    </row>
    <row r="512">
      <c r="A512" s="621" t="n">
        <v>510</v>
      </c>
      <c r="B512" s="309" t="n">
        <v>3.4</v>
      </c>
      <c r="C512" s="309" t="n">
        <v>3.4</v>
      </c>
      <c r="D512" s="309" t="inlineStr"/>
      <c r="E512" s="309" t="inlineStr"/>
      <c r="F512" s="309" t="inlineStr"/>
      <c r="G512" s="309" t="inlineStr"/>
      <c r="H512" s="309" t="inlineStr"/>
    </row>
    <row r="513">
      <c r="A513" s="621" t="n">
        <v>511</v>
      </c>
      <c r="B513" s="309" t="n">
        <v>4.1</v>
      </c>
      <c r="C513" s="309" t="n">
        <v>4.1</v>
      </c>
      <c r="D513" s="309" t="inlineStr"/>
      <c r="E513" s="309" t="inlineStr"/>
      <c r="F513" s="309" t="inlineStr"/>
      <c r="G513" s="309" t="inlineStr"/>
      <c r="H513" s="309" t="inlineStr"/>
    </row>
    <row r="514">
      <c r="A514" s="621" t="n">
        <v>512</v>
      </c>
      <c r="B514" s="309" t="n">
        <v>4.3</v>
      </c>
      <c r="C514" s="309" t="n">
        <v>4.3</v>
      </c>
      <c r="D514" s="309" t="inlineStr"/>
      <c r="E514" s="309" t="inlineStr"/>
      <c r="F514" s="309" t="inlineStr"/>
      <c r="G514" s="309" t="inlineStr"/>
      <c r="H514" s="309" t="inlineStr"/>
    </row>
    <row r="515">
      <c r="A515" s="621" t="n">
        <v>513</v>
      </c>
      <c r="B515" s="309" t="n">
        <v>5.7</v>
      </c>
      <c r="C515" s="309" t="n">
        <v>5.7</v>
      </c>
      <c r="D515" s="309" t="inlineStr"/>
      <c r="E515" s="309" t="inlineStr"/>
      <c r="F515" s="309" t="inlineStr"/>
      <c r="G515" s="309" t="inlineStr"/>
      <c r="H515" s="309" t="inlineStr"/>
    </row>
    <row r="516">
      <c r="A516" s="621" t="n">
        <v>514</v>
      </c>
      <c r="B516" s="309" t="n">
        <v>6.4</v>
      </c>
      <c r="C516" s="309" t="n">
        <v>6.4</v>
      </c>
      <c r="D516" s="309" t="inlineStr"/>
      <c r="E516" s="309" t="inlineStr"/>
      <c r="F516" s="309" t="inlineStr"/>
      <c r="G516" s="309" t="inlineStr"/>
      <c r="H516" s="309" t="inlineStr"/>
    </row>
    <row r="517">
      <c r="A517" s="621" t="n">
        <v>515</v>
      </c>
      <c r="B517" s="309" t="n">
        <v>6.5</v>
      </c>
      <c r="C517" s="309" t="n">
        <v>6.5</v>
      </c>
      <c r="D517" s="309" t="inlineStr"/>
      <c r="E517" s="309" t="inlineStr"/>
      <c r="F517" s="309" t="inlineStr"/>
      <c r="G517" s="309" t="inlineStr"/>
      <c r="H517" s="309" t="inlineStr"/>
    </row>
    <row r="518">
      <c r="A518" s="621" t="n">
        <v>516</v>
      </c>
      <c r="B518" s="309" t="n">
        <v>5.2</v>
      </c>
      <c r="C518" s="309" t="n">
        <v>5.2</v>
      </c>
      <c r="D518" s="309" t="inlineStr"/>
      <c r="E518" s="309" t="inlineStr"/>
      <c r="F518" s="309" t="inlineStr"/>
      <c r="G518" s="309" t="inlineStr"/>
      <c r="H518" s="309" t="inlineStr"/>
    </row>
    <row r="519">
      <c r="A519" s="621" t="n">
        <v>517</v>
      </c>
      <c r="B519" s="309" t="n">
        <v>5.6</v>
      </c>
      <c r="C519" s="309" t="n">
        <v>5.6</v>
      </c>
      <c r="D519" s="309" t="inlineStr"/>
      <c r="E519" s="309" t="inlineStr"/>
      <c r="F519" s="309" t="inlineStr"/>
      <c r="G519" s="309" t="inlineStr"/>
      <c r="H519" s="309" t="inlineStr"/>
    </row>
    <row r="520">
      <c r="A520" s="621" t="n">
        <v>518</v>
      </c>
      <c r="B520" s="309" t="n">
        <v>5.5</v>
      </c>
      <c r="C520" s="309" t="n">
        <v>5.5</v>
      </c>
      <c r="D520" s="309" t="inlineStr"/>
      <c r="E520" s="309" t="inlineStr"/>
      <c r="F520" s="309" t="inlineStr"/>
      <c r="G520" s="309" t="inlineStr"/>
      <c r="H520" s="309" t="inlineStr"/>
    </row>
    <row r="521">
      <c r="A521" s="621" t="n">
        <v>519</v>
      </c>
      <c r="B521" s="309" t="n">
        <v>2.75</v>
      </c>
      <c r="C521" s="309" t="n">
        <v>2.75</v>
      </c>
      <c r="D521" s="309" t="inlineStr"/>
      <c r="E521" s="309" t="inlineStr"/>
      <c r="F521" s="309" t="inlineStr"/>
      <c r="G521" s="309" t="inlineStr"/>
      <c r="H521" s="309" t="inlineStr"/>
    </row>
    <row r="522">
      <c r="A522" s="621" t="n">
        <v>520</v>
      </c>
      <c r="B522" s="309" t="n">
        <v>2.13</v>
      </c>
      <c r="C522" s="309" t="n">
        <v>2.13</v>
      </c>
      <c r="D522" s="309" t="inlineStr"/>
      <c r="E522" s="309" t="inlineStr"/>
      <c r="F522" s="309" t="inlineStr"/>
      <c r="G522" s="309" t="inlineStr"/>
      <c r="H522" s="309" t="inlineStr"/>
    </row>
    <row r="523">
      <c r="A523" s="621" t="n">
        <v>521</v>
      </c>
      <c r="B523" s="309" t="n">
        <v>3.33</v>
      </c>
      <c r="C523" s="309" t="n">
        <v>3.33</v>
      </c>
      <c r="D523" s="309" t="inlineStr"/>
      <c r="E523" s="309" t="inlineStr"/>
      <c r="F523" s="309" t="inlineStr"/>
      <c r="G523" s="309" t="inlineStr"/>
      <c r="H523" s="309" t="inlineStr"/>
    </row>
    <row r="524">
      <c r="A524" s="621" t="n">
        <v>522</v>
      </c>
      <c r="B524" s="309" t="n">
        <v>2.4</v>
      </c>
      <c r="C524" s="309" t="n">
        <v>2.4</v>
      </c>
      <c r="D524" s="309" t="inlineStr"/>
      <c r="E524" s="309" t="inlineStr"/>
      <c r="F524" s="309" t="inlineStr"/>
      <c r="G524" s="309" t="inlineStr"/>
      <c r="H524" s="309" t="inlineStr"/>
    </row>
    <row r="525">
      <c r="A525" s="621" t="n">
        <v>523</v>
      </c>
      <c r="B525" s="309" t="n">
        <v>2.7</v>
      </c>
      <c r="C525" s="309" t="n">
        <v>2.7</v>
      </c>
      <c r="D525" s="309" t="inlineStr"/>
      <c r="E525" s="309" t="inlineStr"/>
      <c r="F525" s="309" t="inlineStr"/>
      <c r="G525" s="309" t="inlineStr"/>
      <c r="H525" s="309" t="inlineStr"/>
    </row>
    <row r="526">
      <c r="A526" s="621" t="n">
        <v>524</v>
      </c>
      <c r="B526" s="309" t="n">
        <v>1.179333415487125</v>
      </c>
      <c r="C526" s="309" t="n">
        <v>1.179333415487125</v>
      </c>
      <c r="D526" s="309" t="inlineStr"/>
      <c r="E526" s="309" t="inlineStr"/>
      <c r="F526" s="309" t="inlineStr"/>
      <c r="G526" s="309" t="inlineStr"/>
      <c r="H526" s="309" t="inlineStr"/>
    </row>
    <row r="527">
      <c r="A527" s="621" t="n">
        <v>525</v>
      </c>
      <c r="B527" s="309" t="n">
        <v>2.900486350676408</v>
      </c>
      <c r="C527" s="309" t="n">
        <v>2.900486350676408</v>
      </c>
      <c r="D527" s="309" t="inlineStr"/>
      <c r="E527" s="309" t="inlineStr"/>
      <c r="F527" s="309" t="inlineStr"/>
      <c r="G527" s="309" t="inlineStr"/>
      <c r="H527" s="309" t="inlineStr"/>
    </row>
    <row r="528">
      <c r="A528" s="621" t="n">
        <v>526</v>
      </c>
      <c r="B528" s="309" t="n">
        <v>1.819660513585131</v>
      </c>
      <c r="C528" s="309" t="n">
        <v>1.819660513585131</v>
      </c>
      <c r="D528" s="309" t="inlineStr"/>
      <c r="E528" s="309" t="inlineStr"/>
      <c r="F528" s="309" t="inlineStr"/>
      <c r="G528" s="309" t="inlineStr"/>
      <c r="H528" s="309" t="inlineStr"/>
    </row>
    <row r="529">
      <c r="A529" s="621" t="n">
        <v>527</v>
      </c>
      <c r="B529" s="309" t="n">
        <v>2.31772029933979</v>
      </c>
      <c r="C529" s="309" t="n">
        <v>2.31772029933979</v>
      </c>
      <c r="D529" s="309" t="inlineStr"/>
      <c r="E529" s="309" t="inlineStr"/>
      <c r="F529" s="309" t="inlineStr"/>
      <c r="G529" s="309" t="inlineStr"/>
      <c r="H529" s="309" t="inlineStr"/>
    </row>
    <row r="530">
      <c r="A530" s="621" t="n">
        <v>528</v>
      </c>
      <c r="B530" s="309" t="n">
        <v>11.95671372182899</v>
      </c>
      <c r="C530" s="309" t="n">
        <v>11.95671372182899</v>
      </c>
      <c r="D530" s="309" t="inlineStr"/>
      <c r="E530" s="309" t="inlineStr"/>
      <c r="F530" s="309" t="inlineStr"/>
      <c r="G530" s="309" t="inlineStr"/>
      <c r="H530" s="309" t="inlineStr"/>
    </row>
    <row r="531">
      <c r="A531" s="621" t="n">
        <v>529</v>
      </c>
      <c r="B531" s="309" t="n">
        <v>15.54431133101949</v>
      </c>
      <c r="C531" s="309" t="n">
        <v>15.54431133101949</v>
      </c>
      <c r="D531" s="309" t="inlineStr"/>
      <c r="E531" s="309" t="inlineStr"/>
      <c r="F531" s="309" t="inlineStr"/>
      <c r="G531" s="309" t="inlineStr"/>
      <c r="H531" s="309" t="inlineStr"/>
    </row>
    <row r="532">
      <c r="A532" s="621" t="n">
        <v>530</v>
      </c>
      <c r="B532" s="309" t="n">
        <v>15.3812511569443</v>
      </c>
      <c r="C532" s="309" t="n">
        <v>15.3812511569443</v>
      </c>
      <c r="D532" s="309" t="inlineStr"/>
      <c r="E532" s="309" t="inlineStr"/>
      <c r="F532" s="309" t="inlineStr"/>
      <c r="G532" s="309" t="inlineStr"/>
      <c r="H532" s="309" t="inlineStr"/>
    </row>
    <row r="533">
      <c r="A533" s="621" t="n">
        <v>531</v>
      </c>
      <c r="B533" s="309" t="n">
        <v>13.90681731611473</v>
      </c>
      <c r="C533" s="309" t="n">
        <v>13.90681731611473</v>
      </c>
      <c r="D533" s="309" t="inlineStr"/>
      <c r="E533" s="309" t="inlineStr"/>
      <c r="F533" s="309" t="inlineStr"/>
      <c r="G533" s="309" t="inlineStr"/>
      <c r="H533" s="309" t="inlineStr"/>
    </row>
    <row r="534">
      <c r="A534" s="621" t="n">
        <v>532</v>
      </c>
      <c r="B534" s="309" t="n">
        <v>-8.80371759542129</v>
      </c>
      <c r="C534" s="309" t="n">
        <v>-8.80371759542129</v>
      </c>
      <c r="D534" s="309" t="inlineStr"/>
      <c r="E534" s="309" t="inlineStr"/>
      <c r="F534" s="309" t="inlineStr"/>
      <c r="G534" s="309" t="inlineStr"/>
      <c r="H534" s="309" t="inlineStr"/>
    </row>
    <row r="535">
      <c r="A535" s="621" t="n">
        <v>533</v>
      </c>
      <c r="B535" s="309" t="n">
        <v>-5.702627958237443</v>
      </c>
      <c r="C535" s="309" t="n">
        <v>-5.702627958237443</v>
      </c>
      <c r="D535" s="309" t="inlineStr"/>
      <c r="E535" s="309" t="inlineStr"/>
      <c r="F535" s="309" t="inlineStr"/>
      <c r="G535" s="309" t="inlineStr"/>
      <c r="H535" s="309" t="inlineStr"/>
    </row>
    <row r="536">
      <c r="A536" s="621" t="n">
        <v>534</v>
      </c>
      <c r="B536" s="309" t="n">
        <v>-12.3916651982197</v>
      </c>
      <c r="C536" s="309" t="n">
        <v>-12.3916651982197</v>
      </c>
      <c r="D536" s="309" t="inlineStr"/>
      <c r="E536" s="309" t="inlineStr"/>
      <c r="F536" s="309" t="inlineStr"/>
      <c r="G536" s="309" t="inlineStr"/>
      <c r="H536" s="309" t="inlineStr"/>
    </row>
    <row r="537">
      <c r="A537" s="621" t="n">
        <v>535</v>
      </c>
      <c r="B537" s="309" t="n">
        <v>-2.705952732620077</v>
      </c>
      <c r="C537" s="309" t="n">
        <v>-2.705952732620077</v>
      </c>
      <c r="D537" s="309" t="inlineStr"/>
      <c r="E537" s="309" t="inlineStr"/>
      <c r="F537" s="309" t="inlineStr"/>
      <c r="G537" s="309" t="inlineStr"/>
      <c r="H537" s="309" t="inlineStr"/>
    </row>
    <row r="538">
      <c r="A538" s="621" t="n">
        <v>536</v>
      </c>
      <c r="B538" s="309" t="n">
        <v>-7.085650028909313</v>
      </c>
      <c r="C538" s="309" t="n">
        <v>-7.085650028909313</v>
      </c>
      <c r="D538" s="309" t="inlineStr"/>
      <c r="E538" s="309" t="inlineStr"/>
      <c r="F538" s="309" t="inlineStr"/>
      <c r="G538" s="309" t="inlineStr"/>
      <c r="H538" s="309" t="inlineStr"/>
    </row>
    <row r="539">
      <c r="A539" s="621" t="n">
        <v>537</v>
      </c>
      <c r="B539" s="309" t="n">
        <v>-3.89368953057361</v>
      </c>
      <c r="C539" s="309" t="n">
        <v>-3.89368953057361</v>
      </c>
      <c r="D539" s="309" t="inlineStr"/>
      <c r="E539" s="309" t="inlineStr"/>
      <c r="F539" s="309" t="inlineStr"/>
      <c r="G539" s="309" t="inlineStr"/>
      <c r="H539" s="309" t="inlineStr"/>
    </row>
    <row r="540">
      <c r="A540" s="621" t="n">
        <v>538</v>
      </c>
      <c r="B540" s="309" t="n">
        <v>-8.678956636006205</v>
      </c>
      <c r="C540" s="309" t="n">
        <v>-8.678956636006205</v>
      </c>
      <c r="D540" s="309" t="inlineStr"/>
      <c r="E540" s="309" t="inlineStr"/>
      <c r="F540" s="309" t="inlineStr"/>
      <c r="G540" s="309" t="inlineStr"/>
      <c r="H540" s="309" t="inlineStr"/>
    </row>
    <row r="541">
      <c r="A541" s="621" t="n">
        <v>539</v>
      </c>
      <c r="B541" s="309" t="n">
        <v>-1.55798639845009</v>
      </c>
      <c r="C541" s="309" t="n">
        <v>-1.55798639845009</v>
      </c>
      <c r="D541" s="309" t="inlineStr"/>
      <c r="E541" s="309" t="inlineStr"/>
      <c r="F541" s="309" t="inlineStr"/>
      <c r="G541" s="309" t="inlineStr"/>
      <c r="H541" s="309" t="inlineStr"/>
    </row>
    <row r="542">
      <c r="A542" s="621" t="n">
        <v>540</v>
      </c>
      <c r="B542" s="309" t="n">
        <v>-3.418992041837271</v>
      </c>
      <c r="C542" s="309" t="n">
        <v>-3.418992041837271</v>
      </c>
      <c r="D542" s="309" t="inlineStr"/>
      <c r="E542" s="309" t="inlineStr"/>
      <c r="F542" s="309" t="inlineStr"/>
      <c r="G542" s="309" t="inlineStr"/>
      <c r="H542" s="309" t="inlineStr"/>
    </row>
    <row r="543">
      <c r="A543" s="621" t="n">
        <v>541</v>
      </c>
      <c r="B543" s="309" t="n">
        <v>-0.09981282002233627</v>
      </c>
      <c r="C543" s="309" t="n">
        <v>-0.09981282002233627</v>
      </c>
      <c r="D543" s="309" t="inlineStr"/>
      <c r="E543" s="309" t="inlineStr"/>
      <c r="F543" s="309" t="inlineStr"/>
      <c r="G543" s="309" t="inlineStr"/>
      <c r="H543" s="309" t="inlineStr"/>
    </row>
    <row r="544">
      <c r="A544" s="621" t="n">
        <v>542</v>
      </c>
      <c r="B544" s="309" t="n">
        <v>-2.899169857522068</v>
      </c>
      <c r="C544" s="309" t="n">
        <v>-2.899169857522068</v>
      </c>
      <c r="D544" s="309" t="inlineStr"/>
      <c r="E544" s="309" t="inlineStr"/>
      <c r="F544" s="309" t="inlineStr"/>
      <c r="G544" s="309" t="inlineStr"/>
      <c r="H544" s="309" t="inlineStr"/>
    </row>
    <row r="545">
      <c r="A545" s="621" t="n">
        <v>543</v>
      </c>
      <c r="B545" s="309" t="n">
        <v>1.156200631845842</v>
      </c>
      <c r="C545" s="309" t="n">
        <v>1.156200631845842</v>
      </c>
      <c r="D545" s="309" t="inlineStr"/>
      <c r="E545" s="309" t="inlineStr"/>
      <c r="F545" s="309" t="inlineStr"/>
      <c r="G545" s="309" t="inlineStr"/>
      <c r="H545" s="309" t="inlineStr"/>
    </row>
    <row r="546">
      <c r="A546" s="621" t="n">
        <v>544</v>
      </c>
      <c r="B546" s="309" t="n">
        <v>-9.452607405580075</v>
      </c>
      <c r="C546" s="309" t="n">
        <v>-9.452607405580075</v>
      </c>
      <c r="D546" s="309" t="inlineStr"/>
      <c r="E546" s="309" t="inlineStr"/>
      <c r="F546" s="309" t="inlineStr"/>
      <c r="G546" s="309" t="inlineStr"/>
      <c r="H546" s="309" t="inlineStr"/>
    </row>
    <row r="547">
      <c r="A547" s="621" t="n">
        <v>545</v>
      </c>
      <c r="B547" s="309" t="n">
        <v>-1.527825454598513</v>
      </c>
      <c r="C547" s="309" t="n">
        <v>-1.527825454598513</v>
      </c>
      <c r="D547" s="309" t="inlineStr"/>
      <c r="E547" s="309" t="inlineStr"/>
      <c r="F547" s="309" t="inlineStr"/>
      <c r="G547" s="309" t="inlineStr"/>
      <c r="H547" s="309" t="inlineStr"/>
    </row>
    <row r="548">
      <c r="A548" s="621" t="n">
        <v>546</v>
      </c>
      <c r="B548" s="309" t="n">
        <v>-2.124935320747198</v>
      </c>
      <c r="C548" s="309" t="n">
        <v>-2.124935320747198</v>
      </c>
      <c r="D548" s="309" t="inlineStr"/>
      <c r="E548" s="309" t="inlineStr"/>
      <c r="F548" s="309" t="inlineStr"/>
      <c r="G548" s="309" t="inlineStr"/>
      <c r="H548" s="309" t="inlineStr"/>
    </row>
    <row r="549">
      <c r="A549" s="621" t="n">
        <v>547</v>
      </c>
      <c r="B549" s="309" t="n">
        <v>-2.194841618723999</v>
      </c>
      <c r="C549" s="309" t="n">
        <v>-2.194841618723999</v>
      </c>
      <c r="D549" s="309" t="inlineStr"/>
      <c r="E549" s="309" t="inlineStr"/>
      <c r="F549" s="309" t="inlineStr"/>
      <c r="G549" s="309" t="inlineStr"/>
      <c r="H549" s="309" t="inlineStr"/>
    </row>
    <row r="550">
      <c r="A550" s="621" t="n">
        <v>548</v>
      </c>
      <c r="B550" s="309" t="n">
        <v>-5.7556914231292</v>
      </c>
      <c r="C550" s="309" t="n">
        <v>-5.7556914231292</v>
      </c>
      <c r="D550" s="309" t="inlineStr"/>
      <c r="E550" s="309" t="inlineStr"/>
      <c r="F550" s="309" t="inlineStr"/>
      <c r="G550" s="309" t="inlineStr"/>
      <c r="H550" s="309" t="inlineStr"/>
    </row>
    <row r="551">
      <c r="A551" s="621" t="n">
        <v>549</v>
      </c>
      <c r="B551" s="309" t="n">
        <v>0.5435341191117971</v>
      </c>
      <c r="C551" s="309" t="n">
        <v>0.5435341191117971</v>
      </c>
      <c r="D551" s="309" t="inlineStr"/>
      <c r="E551" s="309" t="inlineStr"/>
      <c r="F551" s="309" t="inlineStr"/>
      <c r="G551" s="309" t="inlineStr"/>
      <c r="H551" s="309" t="inlineStr"/>
    </row>
    <row r="552">
      <c r="A552" s="621" t="n">
        <v>550</v>
      </c>
      <c r="B552" s="309" t="n">
        <v>-0.003288043143072628</v>
      </c>
      <c r="C552" s="309" t="n">
        <v>-0.003288043143072628</v>
      </c>
      <c r="D552" s="309" t="inlineStr"/>
      <c r="E552" s="309" t="inlineStr"/>
      <c r="F552" s="309" t="inlineStr"/>
      <c r="G552" s="309" t="inlineStr"/>
      <c r="H552" s="309" t="inlineStr"/>
    </row>
    <row r="553">
      <c r="A553" s="621" t="n">
        <v>551</v>
      </c>
      <c r="B553" s="309" t="n">
        <v>-0.1187800913739778</v>
      </c>
      <c r="C553" s="309" t="n">
        <v>-0.1187800913739778</v>
      </c>
      <c r="D553" s="309" t="inlineStr"/>
      <c r="E553" s="309" t="inlineStr"/>
      <c r="F553" s="309" t="inlineStr"/>
      <c r="G553" s="309" t="inlineStr"/>
      <c r="H553" s="309" t="inlineStr"/>
    </row>
    <row r="554">
      <c r="A554" s="621" t="n">
        <v>552</v>
      </c>
      <c r="B554" s="309" t="n">
        <v>-1.397810370765022</v>
      </c>
      <c r="C554" s="309" t="n">
        <v>-1.397810370765022</v>
      </c>
      <c r="D554" s="309" t="inlineStr"/>
      <c r="E554" s="309" t="inlineStr"/>
      <c r="F554" s="309" t="inlineStr"/>
      <c r="G554" s="309" t="inlineStr"/>
      <c r="H554" s="309" t="inlineStr"/>
    </row>
    <row r="555">
      <c r="A555" s="621" t="n">
        <v>553</v>
      </c>
      <c r="B555" s="309" t="n">
        <v>3.141122923018827</v>
      </c>
      <c r="C555" s="309" t="n">
        <v>3.141122923018827</v>
      </c>
      <c r="D555" s="309" t="inlineStr"/>
      <c r="E555" s="309" t="inlineStr"/>
      <c r="F555" s="309" t="inlineStr"/>
      <c r="G555" s="309" t="inlineStr"/>
      <c r="H555" s="309" t="inlineStr"/>
    </row>
    <row r="556">
      <c r="A556" s="621" t="n">
        <v>554</v>
      </c>
      <c r="B556" s="309" t="n">
        <v>2.709496311726312</v>
      </c>
      <c r="C556" s="309" t="n">
        <v>2.709496311726312</v>
      </c>
      <c r="D556" s="309" t="inlineStr"/>
      <c r="E556" s="309" t="inlineStr"/>
      <c r="F556" s="309" t="inlineStr"/>
      <c r="G556" s="309" t="inlineStr"/>
      <c r="H556" s="309" t="inlineStr"/>
    </row>
    <row r="557">
      <c r="A557" s="621" t="n">
        <v>555</v>
      </c>
      <c r="B557" s="309" t="n">
        <v>2.631501681752226</v>
      </c>
      <c r="C557" s="309" t="n">
        <v>2.631501681752226</v>
      </c>
      <c r="D557" s="309" t="inlineStr"/>
      <c r="E557" s="309" t="inlineStr"/>
      <c r="F557" s="309" t="inlineStr"/>
      <c r="G557" s="309" t="inlineStr"/>
      <c r="H557" s="309" t="inlineStr"/>
    </row>
    <row r="558">
      <c r="A558" s="621" t="n">
        <v>556</v>
      </c>
      <c r="B558" s="309" t="n">
        <v>-1.490376602701009</v>
      </c>
      <c r="C558" s="309" t="n">
        <v>-1.490376602701009</v>
      </c>
      <c r="D558" s="309" t="inlineStr"/>
      <c r="E558" s="309" t="inlineStr"/>
      <c r="F558" s="309" t="inlineStr"/>
      <c r="G558" s="309" t="inlineStr"/>
      <c r="H558" s="309" t="inlineStr"/>
    </row>
    <row r="559">
      <c r="A559" s="621" t="n">
        <v>557</v>
      </c>
      <c r="B559" s="309" t="n">
        <v>-0.5910891050257057</v>
      </c>
      <c r="C559" s="309" t="n">
        <v>-0.5910891050257057</v>
      </c>
      <c r="D559" s="309" t="inlineStr"/>
      <c r="E559" s="309" t="inlineStr"/>
      <c r="F559" s="309" t="inlineStr"/>
      <c r="G559" s="309" t="inlineStr"/>
      <c r="H559" s="309" t="inlineStr"/>
    </row>
    <row r="560">
      <c r="A560" s="621" t="n">
        <v>558</v>
      </c>
      <c r="B560" s="309" t="n">
        <v>-1.316490554893122</v>
      </c>
      <c r="C560" s="309" t="n">
        <v>-1.316490554893122</v>
      </c>
      <c r="D560" s="309" t="inlineStr"/>
      <c r="E560" s="309" t="inlineStr"/>
      <c r="F560" s="309" t="inlineStr"/>
      <c r="G560" s="309" t="inlineStr"/>
      <c r="H560" s="309" t="inlineStr"/>
    </row>
    <row r="561">
      <c r="A561" s="621" t="n">
        <v>559</v>
      </c>
      <c r="B561" s="309" t="n">
        <v>-1.265579240927352</v>
      </c>
      <c r="C561" s="309" t="n">
        <v>-1.265579240927352</v>
      </c>
      <c r="D561" s="309" t="inlineStr"/>
      <c r="E561" s="309" t="inlineStr"/>
      <c r="F561" s="309" t="inlineStr"/>
      <c r="G561" s="309" t="inlineStr"/>
      <c r="H561" s="309" t="inlineStr"/>
    </row>
    <row r="562">
      <c r="A562" s="621" t="n">
        <v>560</v>
      </c>
      <c r="B562" s="309" t="n">
        <v>0.1076324077011073</v>
      </c>
      <c r="C562" s="309" t="n">
        <v>0.1076324077011073</v>
      </c>
      <c r="D562" s="309" t="inlineStr"/>
      <c r="E562" s="309" t="inlineStr"/>
      <c r="F562" s="309" t="inlineStr"/>
      <c r="G562" s="309" t="inlineStr"/>
      <c r="H562" s="309" t="inlineStr"/>
    </row>
    <row r="563">
      <c r="A563" s="621" t="n">
        <v>561</v>
      </c>
      <c r="B563" s="309" t="n">
        <v>0.885149960585963</v>
      </c>
      <c r="C563" s="309" t="n">
        <v>0.885149960585963</v>
      </c>
      <c r="D563" s="309" t="inlineStr"/>
      <c r="E563" s="309" t="inlineStr"/>
      <c r="F563" s="309" t="inlineStr"/>
      <c r="G563" s="309" t="inlineStr"/>
      <c r="H563" s="309" t="inlineStr"/>
    </row>
    <row r="564">
      <c r="A564" s="621" t="n">
        <v>562</v>
      </c>
      <c r="B564" s="309" t="n">
        <v>0.810489531833074</v>
      </c>
      <c r="C564" s="309" t="n">
        <v>0.810489531833074</v>
      </c>
      <c r="D564" s="309" t="inlineStr"/>
      <c r="E564" s="309" t="inlineStr"/>
      <c r="F564" s="309" t="inlineStr"/>
      <c r="G564" s="309" t="inlineStr"/>
      <c r="H564" s="309" t="inlineStr"/>
    </row>
    <row r="565">
      <c r="A565" s="621" t="n">
        <v>563</v>
      </c>
      <c r="B565" s="309" t="n">
        <v>0.8684869655439584</v>
      </c>
      <c r="C565" s="309" t="n">
        <v>0.8684869655439584</v>
      </c>
      <c r="D565" s="309" t="inlineStr"/>
      <c r="E565" s="309" t="inlineStr"/>
      <c r="F565" s="309" t="inlineStr"/>
      <c r="G565" s="309" t="inlineStr"/>
      <c r="H565" s="309" t="inlineStr"/>
    </row>
    <row r="566">
      <c r="A566" s="621" t="n">
        <v>564</v>
      </c>
      <c r="B566" s="309" t="n">
        <v>2.459517282122825</v>
      </c>
      <c r="C566" s="309" t="n">
        <v>2.459517282122825</v>
      </c>
      <c r="D566" s="309" t="inlineStr"/>
      <c r="E566" s="309" t="inlineStr"/>
      <c r="F566" s="309" t="inlineStr"/>
      <c r="G566" s="309" t="inlineStr"/>
      <c r="H566" s="309" t="inlineStr"/>
    </row>
    <row r="567">
      <c r="A567" s="621" t="n">
        <v>565</v>
      </c>
      <c r="B567" s="309" t="n">
        <v>3.344368907964888</v>
      </c>
      <c r="C567" s="309" t="n">
        <v>3.344368907964888</v>
      </c>
      <c r="D567" s="309" t="inlineStr"/>
      <c r="E567" s="309" t="inlineStr"/>
      <c r="F567" s="309" t="inlineStr"/>
      <c r="G567" s="309" t="inlineStr"/>
      <c r="H567" s="309" t="inlineStr"/>
    </row>
    <row r="568">
      <c r="A568" s="621" t="n">
        <v>566</v>
      </c>
      <c r="B568" s="309" t="n">
        <v>3.506851401898665</v>
      </c>
      <c r="C568" s="309" t="n">
        <v>3.506851401898665</v>
      </c>
      <c r="D568" s="309" t="inlineStr"/>
      <c r="E568" s="309" t="inlineStr"/>
      <c r="F568" s="309" t="inlineStr"/>
      <c r="G568" s="309" t="inlineStr"/>
      <c r="H568" s="309" t="inlineStr"/>
    </row>
    <row r="569">
      <c r="A569" s="621" t="n">
        <v>567</v>
      </c>
      <c r="B569" s="309" t="n">
        <v>3.449903821717072</v>
      </c>
      <c r="C569" s="309" t="n">
        <v>3.449903821717072</v>
      </c>
      <c r="D569" s="309" t="inlineStr"/>
      <c r="E569" s="309" t="inlineStr"/>
      <c r="F569" s="309" t="inlineStr"/>
      <c r="G569" s="309" t="inlineStr"/>
      <c r="H569" s="309" t="inlineStr"/>
    </row>
    <row r="570">
      <c r="A570" s="621" t="n">
        <v>568</v>
      </c>
      <c r="B570" s="309" t="n">
        <v>0.2506548812034808</v>
      </c>
      <c r="C570" s="309" t="n">
        <v>0.2506548812034808</v>
      </c>
      <c r="D570" s="309" t="inlineStr"/>
      <c r="E570" s="309" t="inlineStr"/>
      <c r="F570" s="309" t="inlineStr"/>
      <c r="G570" s="309" t="inlineStr"/>
      <c r="H570" s="309" t="inlineStr"/>
    </row>
    <row r="571">
      <c r="A571" s="621" t="n">
        <v>569</v>
      </c>
      <c r="B571" s="309" t="n">
        <v>0.6430927147859968</v>
      </c>
      <c r="C571" s="309" t="n">
        <v>0.6430927147859968</v>
      </c>
      <c r="D571" s="309" t="inlineStr"/>
      <c r="E571" s="309" t="inlineStr"/>
      <c r="F571" s="309" t="inlineStr"/>
      <c r="G571" s="309" t="inlineStr"/>
      <c r="H571" s="309" t="inlineStr"/>
    </row>
    <row r="572">
      <c r="A572" s="621" t="n">
        <v>570</v>
      </c>
      <c r="B572" s="309" t="n">
        <v>0.1889967635939556</v>
      </c>
      <c r="C572" s="309" t="n">
        <v>0.1889967635939556</v>
      </c>
      <c r="D572" s="309" t="inlineStr"/>
      <c r="E572" s="309" t="inlineStr"/>
      <c r="F572" s="309" t="inlineStr"/>
      <c r="G572" s="309" t="inlineStr"/>
      <c r="H572" s="309" t="inlineStr"/>
    </row>
    <row r="573">
      <c r="A573" s="621" t="n">
        <v>571</v>
      </c>
      <c r="B573" s="309" t="n">
        <v>-1.35510266682418</v>
      </c>
      <c r="C573" s="309" t="n">
        <v>-1.35510266682418</v>
      </c>
      <c r="D573" s="309" t="inlineStr"/>
      <c r="E573" s="309" t="inlineStr"/>
      <c r="F573" s="309" t="inlineStr"/>
      <c r="G573" s="309" t="inlineStr"/>
      <c r="H573" s="309" t="inlineStr"/>
    </row>
    <row r="574">
      <c r="A574" s="621" t="n">
        <v>572</v>
      </c>
      <c r="B574" s="309" t="n">
        <v>1.991465190450942</v>
      </c>
      <c r="C574" s="309" t="n">
        <v>1.991465190450942</v>
      </c>
      <c r="D574" s="309" t="inlineStr"/>
      <c r="E574" s="309" t="inlineStr"/>
      <c r="F574" s="309" t="inlineStr"/>
      <c r="G574" s="309" t="inlineStr"/>
      <c r="H574" s="309" t="inlineStr"/>
    </row>
    <row r="575">
      <c r="A575" s="621" t="n">
        <v>573</v>
      </c>
      <c r="B575" s="309" t="n">
        <v>2.511849007304846</v>
      </c>
      <c r="C575" s="309" t="n">
        <v>2.511849007304846</v>
      </c>
      <c r="D575" s="309" t="inlineStr"/>
      <c r="E575" s="309" t="inlineStr"/>
      <c r="F575" s="309" t="inlineStr"/>
      <c r="G575" s="309" t="inlineStr"/>
      <c r="H575" s="309" t="inlineStr"/>
    </row>
    <row r="576">
      <c r="A576" s="621" t="n">
        <v>574</v>
      </c>
      <c r="B576" s="309" t="n">
        <v>2.122541142208899</v>
      </c>
      <c r="C576" s="309" t="n">
        <v>2.122541142208899</v>
      </c>
      <c r="D576" s="309" t="inlineStr"/>
      <c r="E576" s="309" t="inlineStr"/>
      <c r="F576" s="309" t="inlineStr"/>
      <c r="G576" s="309" t="inlineStr"/>
      <c r="H576" s="309" t="inlineStr"/>
    </row>
    <row r="577">
      <c r="A577" s="621" t="n">
        <v>575</v>
      </c>
      <c r="B577" s="309" t="n">
        <v>0.9801127401202798</v>
      </c>
      <c r="C577" s="309" t="n">
        <v>0.9801127401202798</v>
      </c>
      <c r="D577" s="309" t="inlineStr"/>
      <c r="E577" s="309" t="inlineStr"/>
      <c r="F577" s="309" t="inlineStr"/>
      <c r="G577" s="309" t="inlineStr"/>
      <c r="H577" s="309" t="inlineStr"/>
    </row>
    <row r="578">
      <c r="A578" s="621" t="n">
        <v>576</v>
      </c>
      <c r="B578" s="309" t="n">
        <v>4.315941719174333</v>
      </c>
      <c r="C578" s="309" t="n">
        <v>4.315941719174333</v>
      </c>
      <c r="D578" s="309" t="inlineStr"/>
      <c r="E578" s="309" t="inlineStr"/>
      <c r="F578" s="309" t="inlineStr"/>
      <c r="G578" s="309" t="inlineStr"/>
      <c r="H578" s="309" t="inlineStr"/>
    </row>
    <row r="579">
      <c r="A579" s="621" t="n">
        <v>577</v>
      </c>
      <c r="B579" s="309" t="n">
        <v>4.794972501061835</v>
      </c>
      <c r="C579" s="309" t="n">
        <v>4.794972501061835</v>
      </c>
      <c r="D579" s="309" t="inlineStr"/>
      <c r="E579" s="309" t="inlineStr"/>
      <c r="F579" s="309" t="inlineStr"/>
      <c r="G579" s="309" t="inlineStr"/>
      <c r="H579" s="309" t="inlineStr"/>
    </row>
    <row r="580">
      <c r="A580" s="621" t="n">
        <v>578</v>
      </c>
      <c r="B580" s="309" t="n">
        <v>4.623295574369418</v>
      </c>
      <c r="C580" s="309" t="n">
        <v>4.623295574369418</v>
      </c>
      <c r="D580" s="309" t="inlineStr"/>
      <c r="E580" s="309" t="inlineStr"/>
      <c r="F580" s="309" t="inlineStr"/>
      <c r="G580" s="309" t="inlineStr"/>
      <c r="H580" s="309" t="inlineStr"/>
    </row>
    <row r="581">
      <c r="A581" s="621" t="n">
        <v>579</v>
      </c>
      <c r="B581" s="309" t="n">
        <v>3.911733584387946</v>
      </c>
      <c r="C581" s="309" t="n">
        <v>3.911733584387946</v>
      </c>
      <c r="D581" s="309" t="inlineStr"/>
      <c r="E581" s="309" t="inlineStr"/>
      <c r="F581" s="309" t="inlineStr"/>
      <c r="G581" s="309" t="inlineStr"/>
      <c r="H581" s="309" t="inlineStr"/>
    </row>
    <row r="582">
      <c r="A582" s="621" t="n">
        <v>580</v>
      </c>
      <c r="B582" s="309" t="n">
        <v>0.01500288025589924</v>
      </c>
      <c r="C582" s="309" t="n">
        <v>0.01500288025589924</v>
      </c>
      <c r="D582" s="309" t="inlineStr"/>
      <c r="E582" s="309" t="inlineStr"/>
      <c r="F582" s="309" t="inlineStr"/>
      <c r="G582" s="309" t="inlineStr"/>
      <c r="H582" s="309" t="inlineStr"/>
    </row>
    <row r="583">
      <c r="A583" s="621" t="n">
        <v>581</v>
      </c>
      <c r="B583" s="309" t="n">
        <v>5.496718522784278</v>
      </c>
      <c r="C583" s="309" t="n">
        <v>5.496718522784278</v>
      </c>
      <c r="D583" s="309" t="inlineStr"/>
      <c r="E583" s="309" t="inlineStr"/>
      <c r="F583" s="309" t="inlineStr"/>
      <c r="G583" s="309" t="inlineStr"/>
      <c r="H583" s="309" t="inlineStr"/>
    </row>
    <row r="584">
      <c r="A584" s="621" t="n">
        <v>582</v>
      </c>
      <c r="B584" s="309" t="n">
        <v>-1.098411075822725</v>
      </c>
      <c r="C584" s="309" t="n">
        <v>-1.098411075822725</v>
      </c>
      <c r="D584" s="309" t="inlineStr"/>
      <c r="E584" s="309" t="inlineStr"/>
      <c r="F584" s="309" t="inlineStr"/>
      <c r="G584" s="309" t="inlineStr"/>
      <c r="H584" s="309" t="inlineStr"/>
    </row>
    <row r="585">
      <c r="A585" s="621" t="n">
        <v>583</v>
      </c>
      <c r="B585" s="309" t="n">
        <v>-0.04585404456685538</v>
      </c>
      <c r="C585" s="309" t="n">
        <v>-0.04585404456685538</v>
      </c>
      <c r="D585" s="309" t="inlineStr"/>
      <c r="E585" s="309" t="inlineStr"/>
      <c r="F585" s="309" t="inlineStr"/>
      <c r="G585" s="309" t="inlineStr"/>
      <c r="H585" s="309" t="inlineStr"/>
    </row>
    <row r="586">
      <c r="A586" s="621" t="n">
        <v>584</v>
      </c>
      <c r="B586" s="309" t="n">
        <v>0.2515229469897662</v>
      </c>
      <c r="C586" s="309" t="n">
        <v>0.2515229469897662</v>
      </c>
      <c r="D586" s="309" t="inlineStr"/>
      <c r="E586" s="309" t="inlineStr"/>
      <c r="F586" s="309" t="inlineStr"/>
      <c r="G586" s="309" t="inlineStr"/>
      <c r="H586" s="309" t="inlineStr"/>
    </row>
    <row r="587">
      <c r="A587" s="621" t="n">
        <v>585</v>
      </c>
      <c r="B587" s="309" t="n">
        <v>5.661919323785682</v>
      </c>
      <c r="C587" s="309" t="n">
        <v>5.661919323785682</v>
      </c>
      <c r="D587" s="309" t="inlineStr"/>
      <c r="E587" s="309" t="inlineStr"/>
      <c r="F587" s="309" t="inlineStr"/>
      <c r="G587" s="309" t="inlineStr"/>
      <c r="H587" s="309" t="inlineStr"/>
    </row>
    <row r="588">
      <c r="A588" s="621" t="n">
        <v>586</v>
      </c>
      <c r="B588" s="309" t="n">
        <v>0.4722468389789185</v>
      </c>
      <c r="C588" s="309" t="n">
        <v>0.4722468389789185</v>
      </c>
      <c r="D588" s="309" t="inlineStr"/>
      <c r="E588" s="309" t="inlineStr"/>
      <c r="F588" s="309" t="inlineStr"/>
      <c r="G588" s="309" t="inlineStr"/>
      <c r="H588" s="309" t="inlineStr"/>
    </row>
    <row r="589">
      <c r="A589" s="621" t="n">
        <v>587</v>
      </c>
      <c r="B589" s="309" t="n">
        <v>1.777865306782321</v>
      </c>
      <c r="C589" s="309" t="n">
        <v>1.777865306782321</v>
      </c>
      <c r="D589" s="309" t="inlineStr"/>
      <c r="E589" s="309" t="inlineStr"/>
      <c r="F589" s="309" t="inlineStr"/>
      <c r="G589" s="309" t="inlineStr"/>
      <c r="H589" s="309" t="inlineStr"/>
    </row>
    <row r="590">
      <c r="A590" s="621" t="n">
        <v>588</v>
      </c>
      <c r="B590" s="309" t="n">
        <v>2.397744573106003</v>
      </c>
      <c r="C590" s="309" t="n">
        <v>2.397744573106003</v>
      </c>
      <c r="D590" s="309" t="inlineStr"/>
      <c r="E590" s="309" t="inlineStr"/>
      <c r="F590" s="309" t="inlineStr"/>
      <c r="G590" s="309" t="inlineStr"/>
      <c r="H590" s="309" t="inlineStr"/>
    </row>
    <row r="591">
      <c r="A591" s="621" t="n">
        <v>589</v>
      </c>
      <c r="B591" s="309" t="n">
        <v>6.626478102607003</v>
      </c>
      <c r="C591" s="309" t="n">
        <v>6.626478102607003</v>
      </c>
      <c r="D591" s="309" t="inlineStr"/>
      <c r="E591" s="309" t="inlineStr"/>
      <c r="F591" s="309" t="inlineStr"/>
      <c r="G591" s="309" t="inlineStr"/>
      <c r="H591" s="309" t="inlineStr"/>
    </row>
    <row r="592">
      <c r="A592" s="621" t="n">
        <v>590</v>
      </c>
      <c r="B592" s="309" t="n">
        <v>2.935076203982064</v>
      </c>
      <c r="C592" s="309" t="n">
        <v>2.935076203982064</v>
      </c>
      <c r="D592" s="309" t="inlineStr"/>
      <c r="E592" s="309" t="inlineStr"/>
      <c r="F592" s="309" t="inlineStr"/>
      <c r="G592" s="309" t="inlineStr"/>
      <c r="H592" s="309" t="inlineStr"/>
    </row>
    <row r="593">
      <c r="A593" s="621" t="n">
        <v>591</v>
      </c>
      <c r="B593" s="309" t="n">
        <v>4.107062469906399</v>
      </c>
      <c r="C593" s="309" t="n">
        <v>4.107062469906399</v>
      </c>
      <c r="D593" s="309" t="inlineStr"/>
      <c r="E593" s="309" t="inlineStr"/>
      <c r="F593" s="309" t="inlineStr"/>
      <c r="G593" s="309" t="inlineStr"/>
      <c r="H593" s="309" t="inlineStr"/>
    </row>
    <row r="594">
      <c r="A594" s="621" t="n">
        <v>592</v>
      </c>
      <c r="B594" s="309" t="n">
        <v>-4.185675744961646</v>
      </c>
      <c r="C594" s="309" t="n">
        <v>-4.185675744961646</v>
      </c>
      <c r="D594" s="309" t="inlineStr"/>
      <c r="E594" s="309" t="inlineStr"/>
      <c r="F594" s="309" t="inlineStr"/>
      <c r="G594" s="309" t="inlineStr"/>
      <c r="H594" s="309" t="inlineStr"/>
    </row>
    <row r="595">
      <c r="A595" s="621" t="n">
        <v>593</v>
      </c>
      <c r="B595" s="309" t="n">
        <v>-2.949960414878674</v>
      </c>
      <c r="C595" s="309" t="n">
        <v>-2.949960414878674</v>
      </c>
      <c r="D595" s="309" t="inlineStr"/>
      <c r="E595" s="309" t="inlineStr"/>
      <c r="F595" s="309" t="inlineStr"/>
      <c r="G595" s="309" t="inlineStr"/>
      <c r="H595" s="309" t="inlineStr"/>
    </row>
    <row r="596">
      <c r="A596" s="621" t="n">
        <v>594</v>
      </c>
      <c r="B596" s="309" t="n">
        <v>-1.683049664476487</v>
      </c>
      <c r="C596" s="309" t="n">
        <v>-1.683049664476487</v>
      </c>
      <c r="D596" s="309" t="inlineStr"/>
      <c r="E596" s="309" t="inlineStr"/>
      <c r="F596" s="309" t="inlineStr"/>
      <c r="G596" s="309" t="inlineStr"/>
      <c r="H596" s="309" t="inlineStr"/>
    </row>
    <row r="597">
      <c r="A597" s="621" t="n">
        <v>595</v>
      </c>
      <c r="B597" s="309" t="n">
        <v>-2.980848627912223</v>
      </c>
      <c r="C597" s="309" t="n">
        <v>-2.980848627912223</v>
      </c>
      <c r="D597" s="309" t="inlineStr"/>
      <c r="E597" s="309" t="inlineStr"/>
      <c r="F597" s="309" t="inlineStr"/>
      <c r="G597" s="309" t="inlineStr"/>
      <c r="H597" s="309" t="inlineStr"/>
    </row>
    <row r="598">
      <c r="A598" s="621" t="n">
        <v>596</v>
      </c>
      <c r="B598" s="309" t="n">
        <v>-2.063695725296874</v>
      </c>
      <c r="C598" s="309" t="n">
        <v>-2.063695725296874</v>
      </c>
      <c r="D598" s="309" t="inlineStr"/>
      <c r="E598" s="309" t="inlineStr"/>
      <c r="F598" s="309" t="inlineStr"/>
      <c r="G598" s="309" t="inlineStr"/>
      <c r="H598" s="309" t="inlineStr"/>
    </row>
    <row r="599">
      <c r="A599" s="621" t="n">
        <v>597</v>
      </c>
      <c r="B599" s="309" t="n">
        <v>-0.7072256851512893</v>
      </c>
      <c r="C599" s="309" t="n">
        <v>-0.7072256851512893</v>
      </c>
      <c r="D599" s="309" t="inlineStr"/>
      <c r="E599" s="309" t="inlineStr"/>
      <c r="F599" s="309" t="inlineStr"/>
      <c r="G599" s="309" t="inlineStr"/>
      <c r="H599" s="309" t="inlineStr"/>
    </row>
    <row r="600">
      <c r="A600" s="621" t="n">
        <v>598</v>
      </c>
      <c r="B600" s="309" t="n">
        <v>0.5243224006413634</v>
      </c>
      <c r="C600" s="309" t="n">
        <v>0.5243224006413634</v>
      </c>
      <c r="D600" s="309" t="inlineStr"/>
      <c r="E600" s="309" t="inlineStr"/>
      <c r="F600" s="309" t="inlineStr"/>
      <c r="G600" s="309" t="inlineStr"/>
      <c r="H600" s="309" t="inlineStr"/>
    </row>
    <row r="601">
      <c r="A601" s="621" t="n">
        <v>599</v>
      </c>
      <c r="B601" s="309" t="n">
        <v>-0.3084948535360752</v>
      </c>
      <c r="C601" s="309" t="n">
        <v>-0.3084948535360752</v>
      </c>
      <c r="D601" s="309" t="inlineStr"/>
      <c r="E601" s="309" t="inlineStr"/>
      <c r="F601" s="309" t="inlineStr"/>
      <c r="G601" s="309" t="inlineStr"/>
      <c r="H601" s="309" t="inlineStr"/>
    </row>
    <row r="602">
      <c r="A602" s="621" t="n">
        <v>600</v>
      </c>
      <c r="B602" s="309" t="n">
        <v>0.7764052032012501</v>
      </c>
      <c r="C602" s="309" t="n">
        <v>0.7764052032012501</v>
      </c>
      <c r="D602" s="309" t="inlineStr"/>
      <c r="E602" s="309" t="inlineStr"/>
      <c r="F602" s="309" t="inlineStr"/>
      <c r="G602" s="309" t="inlineStr"/>
      <c r="H602" s="309" t="inlineStr"/>
    </row>
    <row r="603">
      <c r="A603" s="621" t="n">
        <v>601</v>
      </c>
      <c r="B603" s="309" t="n">
        <v>1.658141393521462</v>
      </c>
      <c r="C603" s="309" t="n">
        <v>1.658141393521462</v>
      </c>
      <c r="D603" s="309" t="inlineStr"/>
      <c r="E603" s="309" t="inlineStr"/>
      <c r="F603" s="309" t="inlineStr"/>
      <c r="G603" s="309" t="inlineStr"/>
      <c r="H603" s="309" t="inlineStr"/>
    </row>
    <row r="604">
      <c r="A604" s="621" t="n">
        <v>602</v>
      </c>
      <c r="B604" s="309" t="n">
        <v>2.760582230536123</v>
      </c>
      <c r="C604" s="309" t="n">
        <v>2.760582230536123</v>
      </c>
      <c r="D604" s="309" t="inlineStr"/>
      <c r="E604" s="309" t="inlineStr"/>
      <c r="F604" s="309" t="inlineStr"/>
      <c r="G604" s="309" t="inlineStr"/>
      <c r="H604" s="309" t="inlineStr"/>
    </row>
    <row r="605">
      <c r="A605" s="621" t="n">
        <v>603</v>
      </c>
      <c r="B605" s="309" t="n">
        <v>2.392656734853247</v>
      </c>
      <c r="C605" s="309" t="n">
        <v>2.392656734853247</v>
      </c>
      <c r="D605" s="309" t="inlineStr"/>
      <c r="E605" s="309" t="inlineStr"/>
      <c r="F605" s="309" t="inlineStr"/>
      <c r="G605" s="309" t="inlineStr"/>
      <c r="H605" s="309" t="inlineStr"/>
    </row>
    <row r="606">
      <c r="A606" s="621" t="n">
        <v>604</v>
      </c>
      <c r="B606" s="309" t="n">
        <v>-0.3141862533183781</v>
      </c>
      <c r="C606" s="309" t="n">
        <v>-0.3141862533183781</v>
      </c>
      <c r="D606" s="309" t="inlineStr"/>
      <c r="E606" s="309" t="inlineStr"/>
      <c r="F606" s="309" t="inlineStr"/>
      <c r="G606" s="309" t="inlineStr"/>
      <c r="H606" s="309" t="inlineStr"/>
    </row>
    <row r="607">
      <c r="A607" s="621" t="n">
        <v>605</v>
      </c>
      <c r="B607" s="309" t="n">
        <v>0.7929053527133405</v>
      </c>
      <c r="C607" s="309" t="n">
        <v>0.7929053527133405</v>
      </c>
      <c r="D607" s="309" t="inlineStr"/>
      <c r="E607" s="309" t="inlineStr"/>
      <c r="F607" s="309" t="inlineStr"/>
      <c r="G607" s="309" t="inlineStr"/>
      <c r="H607" s="309" t="inlineStr"/>
    </row>
    <row r="608">
      <c r="A608" s="621" t="n">
        <v>606</v>
      </c>
      <c r="B608" s="309" t="n">
        <v>-0.779705247206306</v>
      </c>
      <c r="C608" s="309" t="n">
        <v>-0.779705247206306</v>
      </c>
      <c r="D608" s="309" t="inlineStr"/>
      <c r="E608" s="309" t="inlineStr"/>
      <c r="F608" s="309" t="inlineStr"/>
      <c r="G608" s="309" t="inlineStr"/>
      <c r="H608" s="309" t="inlineStr"/>
    </row>
    <row r="609">
      <c r="A609" s="621" t="n">
        <v>607</v>
      </c>
      <c r="B609" s="309" t="n">
        <v>-0.7410257398025255</v>
      </c>
      <c r="C609" s="309" t="n">
        <v>-0.7410257398025255</v>
      </c>
      <c r="D609" s="309" t="inlineStr"/>
      <c r="E609" s="309" t="inlineStr"/>
      <c r="F609" s="309" t="inlineStr"/>
      <c r="G609" s="309" t="inlineStr"/>
      <c r="H609" s="309" t="inlineStr"/>
    </row>
    <row r="610">
      <c r="A610" s="621" t="n">
        <v>608</v>
      </c>
      <c r="B610" s="309" t="n">
        <v>1.222629715881972</v>
      </c>
      <c r="C610" s="309" t="n">
        <v>1.222629715881972</v>
      </c>
      <c r="D610" s="309" t="inlineStr"/>
      <c r="E610" s="309" t="inlineStr"/>
      <c r="F610" s="309" t="inlineStr"/>
      <c r="G610" s="309" t="inlineStr"/>
      <c r="H610" s="309" t="inlineStr"/>
    </row>
    <row r="611">
      <c r="A611" s="621" t="n">
        <v>609</v>
      </c>
      <c r="B611" s="309" t="n">
        <v>2.024872492521187</v>
      </c>
      <c r="C611" s="309" t="n">
        <v>2.024872492521187</v>
      </c>
      <c r="D611" s="309" t="inlineStr"/>
      <c r="E611" s="309" t="inlineStr"/>
      <c r="F611" s="309" t="inlineStr"/>
      <c r="G611" s="309" t="inlineStr"/>
      <c r="H611" s="309" t="inlineStr"/>
    </row>
    <row r="612">
      <c r="A612" s="621" t="n">
        <v>610</v>
      </c>
      <c r="B612" s="309" t="n">
        <v>1.219458634662144</v>
      </c>
      <c r="C612" s="309" t="n">
        <v>1.219458634662144</v>
      </c>
      <c r="D612" s="309" t="inlineStr"/>
      <c r="E612" s="309" t="inlineStr"/>
      <c r="F612" s="309" t="inlineStr"/>
      <c r="G612" s="309" t="inlineStr"/>
      <c r="H612" s="309" t="inlineStr"/>
    </row>
    <row r="613">
      <c r="A613" s="621" t="n">
        <v>611</v>
      </c>
      <c r="B613" s="309" t="n">
        <v>1.182086004637606</v>
      </c>
      <c r="C613" s="309" t="n">
        <v>1.182086004637606</v>
      </c>
      <c r="D613" s="309" t="inlineStr"/>
      <c r="E613" s="309" t="inlineStr"/>
      <c r="F613" s="309" t="inlineStr"/>
      <c r="G613" s="309" t="inlineStr"/>
      <c r="H613" s="309" t="inlineStr"/>
    </row>
    <row r="614">
      <c r="A614" s="621" t="n">
        <v>612</v>
      </c>
      <c r="B614" s="309" t="n">
        <v>2.978457470614291</v>
      </c>
      <c r="C614" s="309" t="n">
        <v>2.978457470614291</v>
      </c>
      <c r="D614" s="309" t="inlineStr"/>
      <c r="E614" s="309" t="inlineStr"/>
      <c r="F614" s="309" t="inlineStr"/>
      <c r="G614" s="309" t="inlineStr"/>
      <c r="H614" s="309" t="inlineStr"/>
    </row>
    <row r="615">
      <c r="A615" s="621" t="n">
        <v>613</v>
      </c>
      <c r="B615" s="309" t="n">
        <v>3.426962228220711</v>
      </c>
      <c r="C615" s="309" t="n">
        <v>3.426962228220711</v>
      </c>
      <c r="D615" s="309" t="inlineStr"/>
      <c r="E615" s="309" t="inlineStr"/>
      <c r="F615" s="309" t="inlineStr"/>
      <c r="G615" s="309" t="inlineStr"/>
      <c r="H615" s="309" t="inlineStr"/>
    </row>
    <row r="616">
      <c r="A616" s="621" t="n">
        <v>614</v>
      </c>
      <c r="B616" s="309" t="n">
        <v>3.34565915629661</v>
      </c>
      <c r="C616" s="309" t="n">
        <v>3.34565915629661</v>
      </c>
      <c r="D616" s="309" t="inlineStr"/>
      <c r="E616" s="309" t="inlineStr"/>
      <c r="F616" s="309" t="inlineStr"/>
      <c r="G616" s="309" t="inlineStr"/>
      <c r="H616" s="309" t="inlineStr"/>
    </row>
    <row r="617">
      <c r="A617" s="621" t="n">
        <v>615</v>
      </c>
      <c r="B617" s="309" t="n">
        <v>3.195197234415652</v>
      </c>
      <c r="C617" s="309" t="n">
        <v>3.195197234415652</v>
      </c>
      <c r="D617" s="309" t="inlineStr"/>
      <c r="E617" s="309" t="inlineStr"/>
      <c r="F617" s="309" t="inlineStr"/>
      <c r="G617" s="309" t="inlineStr"/>
      <c r="H617" s="309" t="inlineStr"/>
    </row>
    <row r="618">
      <c r="A618" s="621" t="n">
        <v>616</v>
      </c>
      <c r="B618" s="309" t="n">
        <v>1.012673886049849</v>
      </c>
      <c r="C618" s="309" t="n">
        <v>1.012673886049849</v>
      </c>
      <c r="D618" s="309" t="inlineStr"/>
      <c r="E618" s="309" t="inlineStr"/>
      <c r="F618" s="309" t="inlineStr"/>
      <c r="G618" s="309" t="inlineStr"/>
      <c r="H618" s="309" t="inlineStr"/>
    </row>
    <row r="619">
      <c r="A619" s="621" t="n">
        <v>617</v>
      </c>
      <c r="B619" s="309" t="n">
        <v>1.187565654237351</v>
      </c>
      <c r="C619" s="309" t="n">
        <v>1.187565654237351</v>
      </c>
      <c r="D619" s="309" t="inlineStr"/>
      <c r="E619" s="309" t="inlineStr"/>
      <c r="F619" s="309" t="inlineStr"/>
      <c r="G619" s="309" t="inlineStr"/>
      <c r="H619" s="309" t="inlineStr"/>
    </row>
    <row r="620">
      <c r="A620" s="621" t="n">
        <v>618</v>
      </c>
      <c r="B620" s="309" t="n">
        <v>1.256722497156334</v>
      </c>
      <c r="C620" s="309" t="n">
        <v>1.256722497156334</v>
      </c>
      <c r="D620" s="309" t="inlineStr"/>
      <c r="E620" s="309" t="inlineStr"/>
      <c r="F620" s="309" t="inlineStr"/>
      <c r="G620" s="309" t="inlineStr"/>
      <c r="H620" s="309" t="inlineStr"/>
    </row>
    <row r="621">
      <c r="A621" s="621" t="n">
        <v>619</v>
      </c>
      <c r="B621" s="309" t="n">
        <v>1.217502429147796</v>
      </c>
      <c r="C621" s="309" t="n">
        <v>1.217502429147796</v>
      </c>
      <c r="D621" s="309" t="inlineStr"/>
      <c r="E621" s="309" t="inlineStr"/>
      <c r="F621" s="309" t="inlineStr"/>
      <c r="G621" s="309" t="inlineStr"/>
      <c r="H621" s="309" t="inlineStr"/>
    </row>
    <row r="622">
      <c r="A622" s="621" t="n">
        <v>620</v>
      </c>
      <c r="B622" s="309" t="n">
        <v>2.515067490683581</v>
      </c>
      <c r="C622" s="309" t="n">
        <v>2.515067490683581</v>
      </c>
      <c r="D622" s="309" t="inlineStr"/>
      <c r="E622" s="309" t="inlineStr"/>
      <c r="F622" s="309" t="inlineStr"/>
      <c r="G622" s="309" t="inlineStr"/>
      <c r="H622" s="309" t="inlineStr"/>
    </row>
    <row r="623">
      <c r="A623" s="621" t="n">
        <v>621</v>
      </c>
      <c r="B623" s="309" t="n">
        <v>1.395762265038142</v>
      </c>
      <c r="C623" s="309" t="n">
        <v>1.395762265038142</v>
      </c>
      <c r="D623" s="309" t="inlineStr"/>
      <c r="E623" s="309" t="inlineStr"/>
      <c r="F623" s="309" t="inlineStr"/>
      <c r="G623" s="309" t="inlineStr"/>
      <c r="H623" s="309" t="inlineStr"/>
    </row>
    <row r="624">
      <c r="A624" s="621" t="n">
        <v>622</v>
      </c>
      <c r="B624" s="309" t="n">
        <v>0.3239415965588428</v>
      </c>
      <c r="C624" s="309" t="n">
        <v>0.3239415965588428</v>
      </c>
      <c r="D624" s="309" t="inlineStr"/>
      <c r="E624" s="309" t="inlineStr"/>
      <c r="F624" s="309" t="inlineStr"/>
      <c r="G624" s="309" t="inlineStr"/>
      <c r="H624" s="309" t="inlineStr"/>
    </row>
    <row r="625">
      <c r="A625" s="621" t="n">
        <v>623</v>
      </c>
      <c r="B625" s="309" t="n">
        <v>2.494129812562194</v>
      </c>
      <c r="C625" s="309" t="n">
        <v>2.494129812562194</v>
      </c>
      <c r="D625" s="309" t="inlineStr"/>
      <c r="E625" s="309" t="inlineStr"/>
      <c r="F625" s="309" t="inlineStr"/>
      <c r="G625" s="309" t="inlineStr"/>
      <c r="H625" s="309" t="inlineStr"/>
    </row>
    <row r="626">
      <c r="A626" s="621" t="n">
        <v>624</v>
      </c>
      <c r="B626" s="309" t="n">
        <v>4.184454971302602</v>
      </c>
      <c r="C626" s="309" t="n">
        <v>4.184454971302602</v>
      </c>
      <c r="D626" s="309" t="inlineStr"/>
      <c r="E626" s="309" t="inlineStr"/>
      <c r="F626" s="309" t="inlineStr"/>
      <c r="G626" s="309" t="inlineStr"/>
      <c r="H626" s="309" t="inlineStr"/>
    </row>
    <row r="627">
      <c r="A627" s="621" t="n">
        <v>625</v>
      </c>
      <c r="B627" s="309" t="n">
        <v>4.059269104268332</v>
      </c>
      <c r="C627" s="309" t="n">
        <v>4.059269104268332</v>
      </c>
      <c r="D627" s="309" t="inlineStr"/>
      <c r="E627" s="309" t="inlineStr"/>
      <c r="F627" s="309" t="inlineStr"/>
      <c r="G627" s="309" t="inlineStr"/>
      <c r="H627" s="309" t="inlineStr"/>
    </row>
    <row r="628">
      <c r="A628" s="621" t="n">
        <v>626</v>
      </c>
      <c r="B628" s="309" t="n">
        <v>4.094851844641363</v>
      </c>
      <c r="C628" s="309" t="n">
        <v>4.094851844641363</v>
      </c>
      <c r="D628" s="309" t="inlineStr"/>
      <c r="E628" s="309" t="inlineStr"/>
      <c r="F628" s="309" t="inlineStr"/>
      <c r="G628" s="309" t="inlineStr"/>
      <c r="H628" s="309" t="inlineStr"/>
    </row>
    <row r="629">
      <c r="A629" s="621" t="n">
        <v>627</v>
      </c>
      <c r="B629" s="309" t="n">
        <v>4.079399815347029</v>
      </c>
      <c r="C629" s="309" t="n">
        <v>4.079399815347029</v>
      </c>
      <c r="D629" s="309" t="inlineStr"/>
      <c r="E629" s="309" t="inlineStr"/>
      <c r="F629" s="309" t="inlineStr"/>
      <c r="G629" s="309" t="inlineStr"/>
      <c r="H629" s="309" t="inlineStr"/>
    </row>
    <row r="630">
      <c r="A630" s="621" t="n">
        <v>628</v>
      </c>
      <c r="B630" s="309" t="n">
        <v>6.92196911971125</v>
      </c>
      <c r="C630" s="309" t="n">
        <v>6.92196911971125</v>
      </c>
      <c r="D630" s="309" t="inlineStr"/>
      <c r="E630" s="309" t="inlineStr"/>
      <c r="F630" s="309" t="inlineStr"/>
      <c r="G630" s="309" t="inlineStr"/>
      <c r="H630" s="309" t="inlineStr"/>
    </row>
    <row r="631">
      <c r="A631" s="621" t="n">
        <v>629</v>
      </c>
      <c r="B631" s="309" t="n">
        <v>5.685862857142856</v>
      </c>
      <c r="C631" s="309" t="n">
        <v>5.685862857142856</v>
      </c>
      <c r="D631" s="309" t="inlineStr"/>
      <c r="E631" s="309" t="inlineStr"/>
      <c r="F631" s="309" t="inlineStr"/>
      <c r="G631" s="309" t="inlineStr"/>
      <c r="H631" s="309" t="inlineStr"/>
    </row>
    <row r="632">
      <c r="A632" s="621" t="n">
        <v>630</v>
      </c>
      <c r="B632" s="309" t="n">
        <v>6.457098287171917</v>
      </c>
      <c r="C632" s="309" t="n">
        <v>6.457098287171917</v>
      </c>
      <c r="D632" s="309" t="inlineStr"/>
      <c r="E632" s="309" t="inlineStr"/>
      <c r="F632" s="309" t="inlineStr"/>
      <c r="G632" s="309" t="inlineStr"/>
      <c r="H632" s="309" t="inlineStr"/>
    </row>
    <row r="633">
      <c r="A633" s="621" t="n">
        <v>631</v>
      </c>
      <c r="B633" s="309" t="n">
        <v>5.791258950115141</v>
      </c>
      <c r="C633" s="309" t="n">
        <v>5.791258950115141</v>
      </c>
      <c r="D633" s="309" t="inlineStr"/>
      <c r="E633" s="309" t="inlineStr"/>
      <c r="F633" s="309" t="inlineStr"/>
      <c r="G633" s="309" t="inlineStr"/>
      <c r="H633" s="309" t="inlineStr"/>
    </row>
    <row r="634">
      <c r="A634" s="621" t="n">
        <v>632</v>
      </c>
      <c r="B634" s="309" t="n">
        <v>3.224269652676813</v>
      </c>
      <c r="C634" s="309" t="n">
        <v>3.224269652676813</v>
      </c>
      <c r="D634" s="309" t="inlineStr"/>
      <c r="E634" s="309" t="inlineStr"/>
      <c r="F634" s="309" t="inlineStr"/>
      <c r="G634" s="309" t="inlineStr"/>
      <c r="H634" s="309" t="inlineStr"/>
    </row>
    <row r="635">
      <c r="A635" s="621" t="n">
        <v>633</v>
      </c>
      <c r="B635" s="309" t="inlineStr"/>
      <c r="C635" s="309" t="inlineStr"/>
      <c r="D635" s="309" t="inlineStr"/>
      <c r="E635" s="309" t="inlineStr"/>
      <c r="F635" s="309" t="inlineStr"/>
      <c r="G635" s="309" t="inlineStr"/>
      <c r="H635" s="309" t="inlineStr"/>
    </row>
    <row r="636">
      <c r="A636" s="621" t="n">
        <v>634</v>
      </c>
      <c r="B636" s="309" t="inlineStr"/>
      <c r="C636" s="309" t="inlineStr"/>
      <c r="D636" s="309" t="inlineStr"/>
      <c r="E636" s="309" t="inlineStr"/>
      <c r="F636" s="309" t="inlineStr"/>
      <c r="G636" s="309" t="inlineStr"/>
      <c r="H636" s="309" t="inlineStr"/>
    </row>
    <row r="637">
      <c r="A637" s="621" t="n">
        <v>635</v>
      </c>
      <c r="B637" s="309" t="inlineStr"/>
      <c r="C637" s="309" t="inlineStr"/>
      <c r="D637" s="309" t="inlineStr"/>
      <c r="E637" s="309" t="inlineStr"/>
      <c r="F637" s="309" t="inlineStr"/>
      <c r="G637" s="309" t="inlineStr"/>
      <c r="H637" s="309" t="inlineStr"/>
    </row>
    <row r="638">
      <c r="A638" s="621" t="n">
        <v>636</v>
      </c>
      <c r="B638" s="309" t="inlineStr"/>
      <c r="C638" s="309" t="inlineStr"/>
      <c r="D638" s="309" t="inlineStr"/>
      <c r="E638" s="309" t="inlineStr"/>
      <c r="F638" s="309" t="inlineStr"/>
      <c r="G638" s="309" t="inlineStr"/>
      <c r="H638" s="309" t="inlineStr"/>
    </row>
    <row r="639">
      <c r="A639" s="621" t="n">
        <v>637</v>
      </c>
      <c r="B639" s="309" t="inlineStr"/>
      <c r="C639" s="309" t="inlineStr"/>
      <c r="D639" s="309" t="inlineStr"/>
      <c r="E639" s="309" t="inlineStr"/>
      <c r="F639" s="309" t="inlineStr"/>
      <c r="G639" s="309" t="inlineStr"/>
      <c r="H639" s="309" t="inlineStr"/>
    </row>
    <row r="640">
      <c r="A640" s="621" t="n">
        <v>638</v>
      </c>
      <c r="B640" s="309" t="inlineStr"/>
      <c r="C640" s="309" t="inlineStr"/>
      <c r="D640" s="309" t="inlineStr"/>
      <c r="E640" s="309" t="inlineStr"/>
      <c r="F640" s="309" t="inlineStr"/>
      <c r="G640" s="309" t="inlineStr"/>
      <c r="H640" s="309" t="inlineStr"/>
    </row>
    <row r="641">
      <c r="A641" s="621" t="n">
        <v>639</v>
      </c>
      <c r="B641" s="309" t="inlineStr"/>
      <c r="C641" s="309" t="inlineStr"/>
      <c r="D641" s="309" t="inlineStr"/>
      <c r="E641" s="309" t="inlineStr"/>
      <c r="F641" s="309" t="inlineStr"/>
      <c r="G641" s="309" t="inlineStr"/>
      <c r="H641" s="309" t="inlineStr"/>
    </row>
    <row r="642">
      <c r="A642" s="621" t="n">
        <v>640</v>
      </c>
      <c r="B642" s="309" t="inlineStr"/>
      <c r="C642" s="309" t="inlineStr"/>
      <c r="D642" s="309" t="inlineStr"/>
      <c r="E642" s="309" t="inlineStr"/>
      <c r="F642" s="309" t="inlineStr"/>
      <c r="G642" s="309" t="inlineStr"/>
      <c r="H642" s="309" t="inlineStr"/>
    </row>
    <row r="643">
      <c r="A643" s="621" t="n">
        <v>641</v>
      </c>
      <c r="B643" s="309" t="n">
        <v>6.7</v>
      </c>
      <c r="C643" s="309" t="n">
        <v>6.7</v>
      </c>
      <c r="D643" s="309" t="inlineStr"/>
      <c r="E643" s="309" t="inlineStr"/>
      <c r="F643" s="309" t="inlineStr"/>
      <c r="G643" s="309" t="inlineStr"/>
      <c r="H643" s="309" t="inlineStr"/>
    </row>
    <row r="644">
      <c r="A644" s="621" t="n">
        <v>642</v>
      </c>
      <c r="B644" s="309" t="n">
        <v>8.4</v>
      </c>
      <c r="C644" s="309" t="n">
        <v>8.4</v>
      </c>
      <c r="D644" s="309" t="inlineStr"/>
      <c r="E644" s="309" t="inlineStr"/>
      <c r="F644" s="309" t="inlineStr"/>
      <c r="G644" s="309" t="inlineStr"/>
      <c r="H644" s="309" t="inlineStr"/>
    </row>
    <row r="645">
      <c r="A645" s="621" t="n">
        <v>643</v>
      </c>
      <c r="B645" s="309" t="inlineStr"/>
      <c r="C645" s="309" t="inlineStr"/>
      <c r="D645" s="309" t="inlineStr"/>
      <c r="E645" s="309" t="inlineStr"/>
      <c r="F645" s="309" t="inlineStr"/>
      <c r="G645" s="309" t="inlineStr"/>
      <c r="H645" s="309" t="inlineStr"/>
    </row>
    <row r="646">
      <c r="A646" s="621" t="n">
        <v>644</v>
      </c>
      <c r="B646" s="309" t="inlineStr"/>
      <c r="C646" s="309" t="inlineStr"/>
      <c r="D646" s="309" t="inlineStr"/>
      <c r="E646" s="309" t="inlineStr"/>
      <c r="F646" s="309" t="inlineStr"/>
      <c r="G646" s="309" t="inlineStr"/>
      <c r="H646" s="309" t="inlineStr"/>
    </row>
    <row r="647">
      <c r="A647" s="621" t="n">
        <v>645</v>
      </c>
      <c r="B647" s="309" t="n">
        <v>6.4</v>
      </c>
      <c r="C647" s="309" t="n">
        <v>6.4</v>
      </c>
      <c r="D647" s="309" t="inlineStr"/>
      <c r="E647" s="309" t="inlineStr"/>
      <c r="F647" s="309" t="inlineStr"/>
      <c r="G647" s="309" t="inlineStr"/>
      <c r="H647" s="309" t="inlineStr"/>
    </row>
    <row r="648">
      <c r="A648" s="621" t="n">
        <v>646</v>
      </c>
      <c r="B648" s="309" t="inlineStr"/>
      <c r="C648" s="309" t="inlineStr"/>
      <c r="D648" s="309" t="inlineStr"/>
      <c r="E648" s="309" t="inlineStr"/>
      <c r="F648" s="309" t="inlineStr"/>
      <c r="G648" s="309" t="inlineStr"/>
      <c r="H648" s="309" t="inlineStr"/>
    </row>
    <row r="649">
      <c r="A649" s="621" t="n">
        <v>647</v>
      </c>
      <c r="B649" s="309" t="inlineStr"/>
      <c r="C649" s="309" t="inlineStr"/>
      <c r="D649" s="309" t="inlineStr"/>
      <c r="E649" s="309" t="inlineStr"/>
      <c r="F649" s="309" t="inlineStr"/>
      <c r="G649" s="309" t="inlineStr"/>
      <c r="H649" s="309" t="inlineStr"/>
    </row>
    <row r="650">
      <c r="A650" s="621" t="n">
        <v>648</v>
      </c>
      <c r="B650" s="309" t="inlineStr"/>
      <c r="C650" s="309" t="inlineStr"/>
      <c r="D650" s="309" t="inlineStr"/>
      <c r="E650" s="309" t="inlineStr"/>
      <c r="F650" s="309" t="inlineStr"/>
      <c r="G650" s="309" t="inlineStr"/>
      <c r="H650" s="309" t="inlineStr"/>
    </row>
    <row r="651">
      <c r="A651" s="621" t="n">
        <v>649</v>
      </c>
      <c r="B651" s="309" t="n">
        <v>3.7</v>
      </c>
      <c r="C651" s="309" t="n">
        <v>3.7</v>
      </c>
      <c r="D651" s="309" t="inlineStr"/>
      <c r="E651" s="309" t="inlineStr"/>
      <c r="F651" s="309" t="inlineStr"/>
      <c r="G651" s="309" t="inlineStr"/>
      <c r="H651" s="309" t="inlineStr"/>
    </row>
    <row r="652">
      <c r="A652" s="621" t="n">
        <v>650</v>
      </c>
      <c r="B652" s="309" t="inlineStr"/>
      <c r="C652" s="309" t="inlineStr"/>
      <c r="D652" s="309" t="inlineStr"/>
      <c r="E652" s="309" t="inlineStr"/>
      <c r="F652" s="309" t="inlineStr"/>
      <c r="G652" s="309" t="inlineStr"/>
      <c r="H652" s="309" t="inlineStr"/>
    </row>
    <row r="653">
      <c r="A653" s="621" t="n">
        <v>651</v>
      </c>
      <c r="B653" s="309" t="inlineStr"/>
      <c r="C653" s="309" t="inlineStr"/>
      <c r="D653" s="309" t="inlineStr"/>
      <c r="E653" s="309" t="inlineStr"/>
      <c r="F653" s="309" t="inlineStr"/>
      <c r="G653" s="309" t="inlineStr"/>
      <c r="H653" s="309" t="inlineStr"/>
    </row>
    <row r="654">
      <c r="A654" s="621" t="n">
        <v>652</v>
      </c>
      <c r="B654" s="309" t="inlineStr"/>
      <c r="C654" s="309" t="inlineStr"/>
      <c r="D654" s="309" t="inlineStr"/>
      <c r="E654" s="309" t="inlineStr"/>
      <c r="F654" s="309" t="inlineStr"/>
      <c r="G654" s="309" t="inlineStr"/>
      <c r="H654" s="309" t="inlineStr"/>
    </row>
    <row r="655">
      <c r="A655" s="621" t="n">
        <v>653</v>
      </c>
      <c r="B655" s="309" t="inlineStr"/>
      <c r="C655" s="309" t="inlineStr"/>
      <c r="D655" s="309" t="inlineStr"/>
      <c r="E655" s="309" t="inlineStr"/>
      <c r="F655" s="309" t="inlineStr"/>
      <c r="G655" s="309" t="inlineStr"/>
      <c r="H655" s="309" t="inlineStr"/>
    </row>
    <row r="656">
      <c r="A656" s="621" t="n">
        <v>654</v>
      </c>
      <c r="B656" s="309" t="inlineStr"/>
      <c r="C656" s="309" t="inlineStr"/>
      <c r="D656" s="309" t="inlineStr"/>
      <c r="E656" s="309" t="inlineStr"/>
      <c r="F656" s="309" t="inlineStr"/>
      <c r="G656" s="309" t="inlineStr"/>
      <c r="H656" s="309" t="inlineStr"/>
    </row>
    <row r="657">
      <c r="A657" s="621" t="n">
        <v>655</v>
      </c>
      <c r="B657" s="309" t="inlineStr"/>
      <c r="C657" s="309" t="inlineStr"/>
      <c r="D657" s="309" t="inlineStr"/>
      <c r="E657" s="309" t="inlineStr"/>
      <c r="F657" s="309" t="inlineStr"/>
      <c r="G657" s="309" t="inlineStr"/>
      <c r="H657" s="309" t="inlineStr"/>
    </row>
    <row r="658">
      <c r="A658" s="621" t="n">
        <v>656</v>
      </c>
      <c r="B658" s="309" t="inlineStr"/>
      <c r="C658" s="309" t="inlineStr"/>
      <c r="D658" s="309" t="inlineStr"/>
      <c r="E658" s="309" t="inlineStr"/>
      <c r="F658" s="309" t="inlineStr"/>
      <c r="G658" s="309" t="inlineStr"/>
      <c r="H658" s="309" t="inlineStr"/>
    </row>
    <row r="659">
      <c r="A659" s="621" t="n">
        <v>657</v>
      </c>
      <c r="B659" s="309" t="n">
        <v>3.964568938259578</v>
      </c>
      <c r="C659" s="309" t="n">
        <v>3.964568938259578</v>
      </c>
      <c r="D659" s="309" t="inlineStr"/>
      <c r="E659" s="309" t="inlineStr"/>
      <c r="F659" s="309" t="inlineStr"/>
      <c r="G659" s="309" t="inlineStr"/>
      <c r="H659" s="309" t="inlineStr"/>
    </row>
    <row r="660">
      <c r="A660" s="621" t="n">
        <v>658</v>
      </c>
      <c r="B660" s="309" t="n">
        <v>10.8</v>
      </c>
      <c r="C660" s="309" t="n">
        <v>10.8</v>
      </c>
      <c r="D660" s="309" t="inlineStr"/>
      <c r="E660" s="309" t="inlineStr"/>
      <c r="F660" s="309" t="inlineStr"/>
      <c r="G660" s="309" t="inlineStr"/>
      <c r="H660" s="309" t="inlineStr"/>
    </row>
    <row r="661">
      <c r="A661" s="621" t="n">
        <v>659</v>
      </c>
      <c r="B661" s="309" t="n">
        <v>8</v>
      </c>
      <c r="C661" s="309" t="n">
        <v>8</v>
      </c>
      <c r="D661" s="309" t="inlineStr"/>
      <c r="E661" s="309" t="inlineStr"/>
      <c r="F661" s="309" t="inlineStr"/>
      <c r="G661" s="309" t="inlineStr"/>
      <c r="H661" s="309" t="inlineStr"/>
    </row>
    <row r="662">
      <c r="A662" s="621" t="n">
        <v>660</v>
      </c>
      <c r="B662" s="309" t="inlineStr"/>
      <c r="C662" s="309" t="inlineStr"/>
      <c r="D662" s="309" t="inlineStr"/>
      <c r="E662" s="309" t="inlineStr"/>
      <c r="F662" s="309" t="inlineStr"/>
      <c r="G662" s="309" t="inlineStr"/>
      <c r="H662" s="309" t="inlineStr"/>
    </row>
    <row r="663">
      <c r="A663" s="621" t="n">
        <v>661</v>
      </c>
      <c r="B663" s="309" t="n">
        <v>6.9</v>
      </c>
      <c r="C663" s="309" t="n">
        <v>6.9</v>
      </c>
      <c r="D663" s="309" t="inlineStr"/>
      <c r="E663" s="309" t="inlineStr"/>
      <c r="F663" s="309" t="inlineStr"/>
      <c r="G663" s="309" t="inlineStr"/>
      <c r="H663" s="309" t="inlineStr"/>
    </row>
    <row r="664">
      <c r="A664" s="621" t="n">
        <v>662</v>
      </c>
      <c r="B664" s="309" t="inlineStr"/>
      <c r="C664" s="309" t="inlineStr"/>
      <c r="D664" s="309" t="inlineStr"/>
      <c r="E664" s="309" t="inlineStr"/>
      <c r="F664" s="309" t="inlineStr"/>
      <c r="G664" s="309" t="inlineStr"/>
      <c r="H664" s="309" t="inlineStr"/>
    </row>
    <row r="665">
      <c r="A665" s="621" t="n">
        <v>663</v>
      </c>
      <c r="B665" s="309" t="n">
        <v>5.6</v>
      </c>
      <c r="C665" s="309" t="n">
        <v>5.6</v>
      </c>
      <c r="D665" s="309" t="inlineStr"/>
      <c r="E665" s="309" t="inlineStr"/>
      <c r="F665" s="309" t="inlineStr"/>
      <c r="G665" s="309" t="inlineStr"/>
      <c r="H665" s="309" t="inlineStr"/>
    </row>
    <row r="666">
      <c r="A666" s="621" t="n">
        <v>664</v>
      </c>
      <c r="B666" s="309" t="inlineStr"/>
      <c r="C666" s="309" t="inlineStr"/>
      <c r="D666" s="309" t="inlineStr"/>
      <c r="E666" s="309" t="inlineStr"/>
      <c r="F666" s="309" t="inlineStr"/>
      <c r="G666" s="309" t="inlineStr"/>
      <c r="H666" s="309" t="inlineStr"/>
    </row>
    <row r="667">
      <c r="A667" s="621" t="n">
        <v>665</v>
      </c>
      <c r="B667" s="309" t="n">
        <v>4.8</v>
      </c>
      <c r="C667" s="309" t="n">
        <v>4.8</v>
      </c>
      <c r="D667" s="309" t="inlineStr"/>
      <c r="E667" s="309" t="inlineStr"/>
      <c r="F667" s="309" t="inlineStr"/>
      <c r="G667" s="309" t="inlineStr"/>
      <c r="H667" s="309" t="inlineStr"/>
    </row>
    <row r="668">
      <c r="A668" s="621" t="n">
        <v>666</v>
      </c>
      <c r="B668" s="309" t="n">
        <v>3.6</v>
      </c>
      <c r="C668" s="309" t="n">
        <v>3.6</v>
      </c>
      <c r="D668" s="309" t="inlineStr"/>
      <c r="E668" s="309" t="inlineStr"/>
      <c r="F668" s="309" t="inlineStr"/>
      <c r="G668" s="309" t="inlineStr"/>
      <c r="H668" s="309" t="inlineStr"/>
    </row>
    <row r="669">
      <c r="A669" s="621" t="n">
        <v>667</v>
      </c>
      <c r="B669" s="309" t="n">
        <v>4.8</v>
      </c>
      <c r="C669" s="309" t="n">
        <v>4.8</v>
      </c>
      <c r="D669" s="309" t="inlineStr"/>
      <c r="E669" s="309" t="inlineStr"/>
      <c r="F669" s="309" t="inlineStr"/>
      <c r="G669" s="309" t="inlineStr"/>
      <c r="H669" s="309" t="inlineStr"/>
    </row>
    <row r="670">
      <c r="A670" s="621" t="n">
        <v>668</v>
      </c>
      <c r="B670" s="309" t="n">
        <v>7.4</v>
      </c>
      <c r="C670" s="309" t="n">
        <v>7.4</v>
      </c>
      <c r="D670" s="309" t="inlineStr"/>
      <c r="E670" s="309" t="inlineStr"/>
      <c r="F670" s="309" t="inlineStr"/>
      <c r="G670" s="309" t="inlineStr"/>
      <c r="H670" s="309" t="inlineStr"/>
    </row>
    <row r="671">
      <c r="A671" s="621" t="n">
        <v>669</v>
      </c>
      <c r="B671" s="309" t="n">
        <v>5.350053385280251</v>
      </c>
      <c r="C671" s="309" t="n">
        <v>5.350053385280251</v>
      </c>
      <c r="D671" s="309" t="inlineStr"/>
      <c r="E671" s="309" t="inlineStr"/>
      <c r="F671" s="309" t="inlineStr"/>
      <c r="G671" s="309" t="inlineStr"/>
      <c r="H671" s="309" t="inlineStr"/>
    </row>
    <row r="672">
      <c r="A672" s="621" t="n">
        <v>670</v>
      </c>
      <c r="B672" s="309" t="n">
        <v>7.202591098430318</v>
      </c>
      <c r="C672" s="309" t="n">
        <v>7.202591098430318</v>
      </c>
      <c r="D672" s="309" t="inlineStr"/>
      <c r="E672" s="309" t="inlineStr"/>
      <c r="F672" s="309" t="inlineStr"/>
      <c r="G672" s="309" t="inlineStr"/>
      <c r="H672" s="309" t="inlineStr"/>
    </row>
    <row r="673">
      <c r="A673" s="621" t="n">
        <v>671</v>
      </c>
      <c r="B673" s="309" t="n">
        <v>8.173025088441223</v>
      </c>
      <c r="C673" s="309" t="n">
        <v>8.173025088441223</v>
      </c>
      <c r="D673" s="309" t="inlineStr"/>
      <c r="E673" s="309" t="inlineStr"/>
      <c r="F673" s="309" t="inlineStr"/>
      <c r="G673" s="309" t="inlineStr"/>
      <c r="H673" s="309" t="inlineStr"/>
    </row>
    <row r="674">
      <c r="A674" s="621" t="n">
        <v>672</v>
      </c>
      <c r="B674" s="309" t="n">
        <v>7.780936359505115</v>
      </c>
      <c r="C674" s="309" t="n">
        <v>7.780936359505115</v>
      </c>
      <c r="D674" s="309" t="inlineStr"/>
      <c r="E674" s="309" t="inlineStr"/>
      <c r="F674" s="309" t="inlineStr"/>
      <c r="G674" s="309" t="inlineStr"/>
      <c r="H674" s="309" t="inlineStr"/>
    </row>
    <row r="675">
      <c r="A675" s="621" t="n">
        <v>673</v>
      </c>
      <c r="B675" s="309" t="n">
        <v>6.241057391462946</v>
      </c>
      <c r="C675" s="309" t="n">
        <v>6.241057391462946</v>
      </c>
      <c r="D675" s="309" t="inlineStr"/>
      <c r="E675" s="309" t="inlineStr"/>
      <c r="F675" s="309" t="inlineStr"/>
      <c r="G675" s="309" t="inlineStr"/>
      <c r="H675" s="309" t="inlineStr"/>
    </row>
    <row r="676">
      <c r="A676" s="621" t="n">
        <v>674</v>
      </c>
      <c r="B676" s="309" t="n">
        <v>7.267111225076071</v>
      </c>
      <c r="C676" s="309" t="n">
        <v>7.267111225076071</v>
      </c>
      <c r="D676" s="309" t="inlineStr"/>
      <c r="E676" s="309" t="inlineStr"/>
      <c r="F676" s="309" t="inlineStr"/>
      <c r="G676" s="309" t="inlineStr"/>
      <c r="H676" s="309" t="inlineStr"/>
    </row>
    <row r="677">
      <c r="A677" s="621" t="n">
        <v>675</v>
      </c>
      <c r="B677" s="309" t="n">
        <v>7.396329172986862</v>
      </c>
      <c r="C677" s="309" t="n">
        <v>7.396329172986862</v>
      </c>
      <c r="D677" s="309" t="inlineStr"/>
      <c r="E677" s="309" t="inlineStr"/>
      <c r="F677" s="309" t="inlineStr"/>
      <c r="G677" s="309" t="inlineStr"/>
      <c r="H677" s="309" t="inlineStr"/>
    </row>
    <row r="678">
      <c r="A678" s="621" t="n">
        <v>676</v>
      </c>
      <c r="B678" s="309" t="n">
        <v>5.005870455924171</v>
      </c>
      <c r="C678" s="309" t="n">
        <v>5.005870455924171</v>
      </c>
      <c r="D678" s="309" t="inlineStr"/>
      <c r="E678" s="309" t="inlineStr"/>
      <c r="F678" s="309" t="inlineStr"/>
      <c r="G678" s="309" t="inlineStr"/>
      <c r="H678" s="309" t="inlineStr"/>
    </row>
    <row r="679">
      <c r="A679" s="621" t="n">
        <v>677</v>
      </c>
      <c r="B679" s="309" t="n">
        <v>7.126339316282213</v>
      </c>
      <c r="C679" s="309" t="n">
        <v>7.126339316282213</v>
      </c>
      <c r="D679" s="309" t="inlineStr"/>
      <c r="E679" s="309" t="inlineStr"/>
      <c r="F679" s="309" t="inlineStr"/>
      <c r="G679" s="309" t="inlineStr"/>
      <c r="H679" s="309" t="inlineStr"/>
    </row>
    <row r="680">
      <c r="A680" s="621" t="n">
        <v>678</v>
      </c>
      <c r="B680" s="309" t="n">
        <v>9.268394114914813</v>
      </c>
      <c r="C680" s="309" t="n">
        <v>9.268394114914813</v>
      </c>
      <c r="D680" s="309" t="inlineStr"/>
      <c r="E680" s="309" t="inlineStr"/>
      <c r="F680" s="309" t="inlineStr"/>
      <c r="G680" s="309" t="inlineStr"/>
      <c r="H680" s="309" t="inlineStr"/>
    </row>
    <row r="681">
      <c r="A681" s="621" t="n">
        <v>679</v>
      </c>
      <c r="B681" s="309" t="n">
        <v>5.426016096474465</v>
      </c>
      <c r="C681" s="309" t="n">
        <v>5.426016096474465</v>
      </c>
      <c r="D681" s="309" t="inlineStr"/>
      <c r="E681" s="309" t="inlineStr"/>
      <c r="F681" s="309" t="inlineStr"/>
      <c r="G681" s="309" t="inlineStr"/>
      <c r="H681" s="309" t="inlineStr"/>
    </row>
    <row r="682">
      <c r="A682" s="621" t="n">
        <v>680</v>
      </c>
      <c r="B682" s="309" t="n">
        <v>6.467146071041308</v>
      </c>
      <c r="C682" s="309" t="n">
        <v>6.467146071041308</v>
      </c>
      <c r="D682" s="309" t="inlineStr"/>
      <c r="E682" s="309" t="inlineStr"/>
      <c r="F682" s="309" t="inlineStr"/>
      <c r="G682" s="309" t="inlineStr"/>
      <c r="H682" s="309" t="inlineStr"/>
    </row>
    <row r="683">
      <c r="A683" s="621" t="n">
        <v>681</v>
      </c>
      <c r="B683" s="309" t="n">
        <v>7.226002795000341</v>
      </c>
      <c r="C683" s="309" t="n">
        <v>7.226002795000341</v>
      </c>
      <c r="D683" s="309" t="inlineStr"/>
      <c r="E683" s="309" t="inlineStr"/>
      <c r="F683" s="309" t="inlineStr"/>
      <c r="G683" s="309" t="inlineStr"/>
      <c r="H683" s="309" t="inlineStr"/>
    </row>
    <row r="684">
      <c r="A684" s="621" t="n">
        <v>682</v>
      </c>
      <c r="B684" s="309" t="n">
        <v>4.61992428376306</v>
      </c>
      <c r="C684" s="309" t="n">
        <v>4.61992428376306</v>
      </c>
      <c r="D684" s="309" t="inlineStr"/>
      <c r="E684" s="309" t="inlineStr"/>
      <c r="F684" s="309" t="inlineStr"/>
      <c r="G684" s="309" t="inlineStr"/>
      <c r="H684" s="309" t="inlineStr"/>
    </row>
    <row r="685">
      <c r="A685" s="621" t="n">
        <v>683</v>
      </c>
      <c r="B685" s="309" t="n">
        <v>4.596349434196598</v>
      </c>
      <c r="C685" s="309" t="n">
        <v>4.596349434196598</v>
      </c>
      <c r="D685" s="309" t="inlineStr"/>
      <c r="E685" s="309" t="inlineStr"/>
      <c r="F685" s="309" t="inlineStr"/>
      <c r="G685" s="309" t="inlineStr"/>
      <c r="H685" s="309" t="inlineStr"/>
    </row>
    <row r="686">
      <c r="A686" s="621" t="n">
        <v>684</v>
      </c>
      <c r="B686" s="309" t="n">
        <v>4.855672779427686</v>
      </c>
      <c r="C686" s="309" t="n">
        <v>4.855672779427686</v>
      </c>
      <c r="D686" s="309" t="inlineStr"/>
      <c r="E686" s="309" t="inlineStr"/>
      <c r="F686" s="309" t="inlineStr"/>
      <c r="G686" s="309" t="inlineStr"/>
      <c r="H686" s="309" t="inlineStr"/>
    </row>
    <row r="687">
      <c r="A687" s="621" t="n">
        <v>685</v>
      </c>
      <c r="B687" s="309" t="n">
        <v>4.360600938531972</v>
      </c>
      <c r="C687" s="309" t="n">
        <v>4.360600938531972</v>
      </c>
      <c r="D687" s="309" t="inlineStr"/>
      <c r="E687" s="309" t="inlineStr"/>
      <c r="F687" s="309" t="inlineStr"/>
      <c r="G687" s="309" t="inlineStr"/>
      <c r="H687" s="309" t="inlineStr"/>
    </row>
    <row r="688">
      <c r="A688" s="621" t="n">
        <v>686</v>
      </c>
      <c r="B688" s="309" t="n">
        <v>3.002316304502403</v>
      </c>
      <c r="C688" s="309" t="n">
        <v>3.002316304502403</v>
      </c>
      <c r="D688" s="309" t="inlineStr"/>
      <c r="E688" s="309" t="inlineStr"/>
      <c r="F688" s="309" t="inlineStr"/>
      <c r="G688" s="309" t="inlineStr"/>
      <c r="H688" s="309" t="inlineStr"/>
    </row>
    <row r="689">
      <c r="A689" s="621" t="n">
        <v>687</v>
      </c>
      <c r="B689" s="309" t="n">
        <v>4.071424634366728</v>
      </c>
      <c r="C689" s="309" t="n">
        <v>4.071424634366728</v>
      </c>
      <c r="D689" s="309" t="inlineStr"/>
      <c r="E689" s="309" t="inlineStr"/>
      <c r="F689" s="309" t="inlineStr"/>
      <c r="G689" s="309" t="inlineStr"/>
      <c r="H689" s="309" t="inlineStr"/>
    </row>
    <row r="690">
      <c r="A690" s="621" t="n">
        <v>688</v>
      </c>
      <c r="B690" s="309" t="n">
        <v>3.954717163427632</v>
      </c>
      <c r="C690" s="309" t="n">
        <v>3.954717163427632</v>
      </c>
      <c r="D690" s="309" t="inlineStr"/>
      <c r="E690" s="309" t="inlineStr"/>
      <c r="F690" s="309" t="inlineStr"/>
      <c r="G690" s="309" t="inlineStr"/>
      <c r="H690" s="309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B1" s="621" t="inlineStr">
        <is>
          <t>K</t>
        </is>
      </c>
      <c r="C1" s="621" t="inlineStr">
        <is>
          <t>K_imp</t>
        </is>
      </c>
      <c r="D1" s="621" t="inlineStr">
        <is>
          <t>Features to find neighs</t>
        </is>
      </c>
      <c r="E1" s="621" t="inlineStr">
        <is>
          <t>Amount of neighs</t>
        </is>
      </c>
      <c r="F1" s="621" t="inlineStr">
        <is>
          <t>Correlated features</t>
        </is>
      </c>
      <c r="G1" s="621" t="inlineStr">
        <is>
          <t>Correlation coefficients</t>
        </is>
      </c>
      <c r="H1" s="621" t="inlineStr">
        <is>
          <t>Min_max</t>
        </is>
      </c>
    </row>
    <row r="2">
      <c r="A2" s="621" t="n">
        <v>0</v>
      </c>
      <c r="B2" s="309" t="n">
        <v>54.4</v>
      </c>
      <c r="C2" s="309" t="n">
        <v>54.4</v>
      </c>
      <c r="D2" s="309" t="inlineStr"/>
      <c r="E2" s="309" t="inlineStr"/>
      <c r="F2" s="309" t="inlineStr"/>
      <c r="G2" s="309" t="inlineStr"/>
      <c r="H2" s="309" t="inlineStr"/>
    </row>
    <row r="3">
      <c r="A3" s="621" t="n">
        <v>1</v>
      </c>
      <c r="B3" s="309" t="n">
        <v>71.59999999999999</v>
      </c>
      <c r="C3" s="309" t="n">
        <v>71.59999999999999</v>
      </c>
      <c r="D3" s="309" t="inlineStr"/>
      <c r="E3" s="309" t="inlineStr"/>
      <c r="F3" s="309" t="inlineStr"/>
      <c r="G3" s="309" t="inlineStr"/>
      <c r="H3" s="309" t="inlineStr"/>
    </row>
    <row r="4">
      <c r="A4" s="621" t="n">
        <v>2</v>
      </c>
      <c r="B4" s="309" t="n">
        <v>84.40000000000001</v>
      </c>
      <c r="C4" s="309" t="n">
        <v>84.40000000000001</v>
      </c>
      <c r="D4" s="309" t="inlineStr"/>
      <c r="E4" s="309" t="inlineStr"/>
      <c r="F4" s="309" t="inlineStr"/>
      <c r="G4" s="309" t="inlineStr"/>
      <c r="H4" s="309" t="inlineStr"/>
    </row>
    <row r="5">
      <c r="A5" s="621" t="n">
        <v>3</v>
      </c>
      <c r="B5" s="309" t="n">
        <v>123.6</v>
      </c>
      <c r="C5" s="309" t="n">
        <v>123.6</v>
      </c>
      <c r="D5" s="309" t="inlineStr"/>
      <c r="E5" s="309" t="inlineStr"/>
      <c r="F5" s="309" t="inlineStr"/>
      <c r="G5" s="309" t="inlineStr"/>
      <c r="H5" s="309" t="inlineStr"/>
    </row>
    <row r="6">
      <c r="A6" s="621" t="n">
        <v>4</v>
      </c>
      <c r="B6" s="309" t="inlineStr"/>
      <c r="C6" s="309" t="inlineStr"/>
      <c r="D6" s="309" t="inlineStr"/>
      <c r="E6" s="309" t="inlineStr"/>
      <c r="F6" s="309" t="inlineStr"/>
      <c r="G6" s="309" t="inlineStr"/>
      <c r="H6" s="309" t="inlineStr"/>
    </row>
    <row r="7">
      <c r="A7" s="621" t="n">
        <v>5</v>
      </c>
      <c r="B7" s="309" t="n">
        <v>105.9756160522043</v>
      </c>
      <c r="C7" s="309" t="n">
        <v>105.9756160522043</v>
      </c>
      <c r="D7" s="309" t="inlineStr"/>
      <c r="E7" s="309" t="inlineStr"/>
      <c r="F7" s="309" t="inlineStr"/>
      <c r="G7" s="309" t="inlineStr"/>
      <c r="H7" s="309" t="inlineStr"/>
    </row>
    <row r="8">
      <c r="A8" s="621" t="n">
        <v>6</v>
      </c>
      <c r="B8" s="309" t="inlineStr"/>
      <c r="C8" s="309" t="n">
        <v>77.38929234238378</v>
      </c>
      <c r="D8" s="309" t="inlineStr">
        <is>
          <t>{'Cu', 'aust_temp', 'ausf_czas', 'Mn', 'Mo', 'aust_czas', 'Ni', 'grubosc', 'ausf_temp'}</t>
        </is>
      </c>
      <c r="E8" s="309" t="n">
        <v>18</v>
      </c>
      <c r="F8" s="309" t="inlineStr">
        <is>
          <t>['Rm']</t>
        </is>
      </c>
      <c r="G8" s="309" t="inlineStr">
        <is>
          <t>[-0.7293738317682172]</t>
        </is>
      </c>
      <c r="H8" s="309" t="inlineStr">
        <is>
          <t>[41.426541819934386, 140.64774225120112]</t>
        </is>
      </c>
    </row>
    <row r="9">
      <c r="A9" s="621" t="n">
        <v>7</v>
      </c>
      <c r="B9" s="309" t="inlineStr"/>
      <c r="C9" s="309" t="n">
        <v>109.8434617697715</v>
      </c>
      <c r="D9" s="309" t="inlineStr">
        <is>
          <t>{'Cu', 'aust_temp', 'ausf_czas', 'Mn', 'Mo', 'aust_czas', 'Ni', 'grubosc', 'ausf_temp'}</t>
        </is>
      </c>
      <c r="E9" s="309" t="n">
        <v>18</v>
      </c>
      <c r="F9" s="309" t="inlineStr">
        <is>
          <t>['A5', 'HB', 'Rm']</t>
        </is>
      </c>
      <c r="G9" s="309" t="inlineStr">
        <is>
          <t>[0.7603331588438759, -0.7901437702434728, -0.7608201079233639]</t>
        </is>
      </c>
      <c r="H9" s="309" t="inlineStr">
        <is>
          <t>[41.426541819934386, 140.64774225120112]</t>
        </is>
      </c>
    </row>
    <row r="10">
      <c r="A10" s="621" t="n">
        <v>8</v>
      </c>
      <c r="B10" s="309" t="inlineStr"/>
      <c r="C10" s="309" t="n">
        <v>114.3159708076381</v>
      </c>
      <c r="D10" s="309" t="inlineStr">
        <is>
          <t>{'Cu', 'aust_temp', 'ausf_czas', 'Mn', 'Mo', 'aust_czas', 'Ni', 'grubosc', 'ausf_temp'}</t>
        </is>
      </c>
      <c r="E10" s="309" t="n">
        <v>18</v>
      </c>
      <c r="F10" s="309" t="inlineStr">
        <is>
          <t>['A5', 'HB']</t>
        </is>
      </c>
      <c r="G10" s="309" t="inlineStr">
        <is>
          <t>[0.9280098372337958, -0.7681805613401931]</t>
        </is>
      </c>
      <c r="H10" s="309" t="inlineStr">
        <is>
          <t>[11.412929006337556, 108.9]</t>
        </is>
      </c>
    </row>
    <row r="11">
      <c r="A11" s="621" t="n">
        <v>9</v>
      </c>
      <c r="B11" s="309" t="inlineStr"/>
      <c r="C11" s="309" t="n">
        <v>99.42183899032457</v>
      </c>
      <c r="D11" s="309" t="inlineStr">
        <is>
          <t>{'Cu', 'aust_temp', 'ausf_czas', 'Mn', 'Mo', 'aust_czas', 'Ni', 'grubosc', 'ausf_temp'}</t>
        </is>
      </c>
      <c r="E11" s="309" t="n">
        <v>15</v>
      </c>
      <c r="F11" s="309" t="inlineStr">
        <is>
          <t>['A5', 'HB']</t>
        </is>
      </c>
      <c r="G11" s="309" t="inlineStr">
        <is>
          <t>[0.9041193085845866, -0.7890027270856662]</t>
        </is>
      </c>
      <c r="H11" s="309" t="inlineStr">
        <is>
          <t>[11.412929006337556, 108.9]</t>
        </is>
      </c>
    </row>
    <row r="12">
      <c r="A12" s="621" t="n">
        <v>10</v>
      </c>
      <c r="B12" s="309" t="n">
        <v>88.56195193899053</v>
      </c>
      <c r="C12" s="309" t="n">
        <v>88.56195193899053</v>
      </c>
      <c r="D12" s="309" t="inlineStr"/>
      <c r="E12" s="309" t="inlineStr"/>
      <c r="F12" s="309" t="inlineStr"/>
      <c r="G12" s="309" t="inlineStr"/>
      <c r="H12" s="309" t="inlineStr"/>
    </row>
    <row r="13">
      <c r="A13" s="621" t="n">
        <v>11</v>
      </c>
      <c r="B13" s="309" t="n">
        <v>86.00914564722369</v>
      </c>
      <c r="C13" s="309" t="n">
        <v>86.00914564722369</v>
      </c>
      <c r="D13" s="309" t="inlineStr"/>
      <c r="E13" s="309" t="inlineStr"/>
      <c r="F13" s="309" t="inlineStr"/>
      <c r="G13" s="309" t="inlineStr"/>
      <c r="H13" s="309" t="inlineStr"/>
    </row>
    <row r="14">
      <c r="A14" s="621" t="n">
        <v>12</v>
      </c>
      <c r="B14" s="309" t="n">
        <v>77.3666666666666</v>
      </c>
      <c r="C14" s="309" t="n">
        <v>77.3666666666666</v>
      </c>
      <c r="D14" s="309" t="inlineStr"/>
      <c r="E14" s="309" t="inlineStr"/>
      <c r="F14" s="309" t="inlineStr"/>
      <c r="G14" s="309" t="inlineStr"/>
      <c r="H14" s="309" t="inlineStr"/>
    </row>
    <row r="15">
      <c r="A15" s="621" t="n">
        <v>13</v>
      </c>
      <c r="B15" s="309" t="n">
        <v>71.1333333333334</v>
      </c>
      <c r="C15" s="309" t="n">
        <v>71.1333333333334</v>
      </c>
      <c r="D15" s="309" t="inlineStr"/>
      <c r="E15" s="309" t="inlineStr"/>
      <c r="F15" s="309" t="inlineStr"/>
      <c r="G15" s="309" t="inlineStr"/>
      <c r="H15" s="309" t="inlineStr"/>
    </row>
    <row r="16">
      <c r="A16" s="621" t="n">
        <v>14</v>
      </c>
      <c r="B16" s="309" t="n">
        <v>154</v>
      </c>
      <c r="C16" s="309" t="n">
        <v>154</v>
      </c>
      <c r="D16" s="309" t="inlineStr"/>
      <c r="E16" s="309" t="inlineStr"/>
      <c r="F16" s="309" t="inlineStr"/>
      <c r="G16" s="309" t="inlineStr"/>
      <c r="H16" s="309" t="inlineStr"/>
    </row>
    <row r="17">
      <c r="A17" s="621" t="n">
        <v>15</v>
      </c>
      <c r="B17" s="309" t="n">
        <v>143</v>
      </c>
      <c r="C17" s="309" t="n">
        <v>143</v>
      </c>
      <c r="D17" s="309" t="inlineStr"/>
      <c r="E17" s="309" t="inlineStr"/>
      <c r="F17" s="309" t="inlineStr"/>
      <c r="G17" s="309" t="inlineStr"/>
      <c r="H17" s="309" t="inlineStr"/>
    </row>
    <row r="18">
      <c r="A18" s="621" t="n">
        <v>16</v>
      </c>
      <c r="B18" s="309" t="n">
        <v>76.03446747356747</v>
      </c>
      <c r="C18" s="309" t="n">
        <v>76.03446747356747</v>
      </c>
      <c r="D18" s="309" t="inlineStr"/>
      <c r="E18" s="309" t="inlineStr"/>
      <c r="F18" s="309" t="inlineStr"/>
      <c r="G18" s="309" t="inlineStr"/>
      <c r="H18" s="309" t="inlineStr"/>
    </row>
    <row r="19">
      <c r="A19" s="621" t="n">
        <v>17</v>
      </c>
      <c r="B19" s="309" t="inlineStr"/>
      <c r="C19" s="309" t="inlineStr"/>
      <c r="D19" s="309" t="inlineStr"/>
      <c r="E19" s="309" t="inlineStr"/>
      <c r="F19" s="309" t="inlineStr"/>
      <c r="G19" s="309" t="inlineStr"/>
      <c r="H19" s="309" t="inlineStr"/>
    </row>
    <row r="20">
      <c r="A20" s="621" t="n">
        <v>18</v>
      </c>
      <c r="B20" s="309" t="n">
        <v>54</v>
      </c>
      <c r="C20" s="309" t="n">
        <v>54</v>
      </c>
      <c r="D20" s="309" t="inlineStr"/>
      <c r="E20" s="309" t="inlineStr"/>
      <c r="F20" s="309" t="inlineStr"/>
      <c r="G20" s="309" t="inlineStr"/>
      <c r="H20" s="309" t="inlineStr"/>
    </row>
    <row r="21">
      <c r="A21" s="621" t="n">
        <v>19</v>
      </c>
      <c r="B21" s="309" t="n">
        <v>72</v>
      </c>
      <c r="C21" s="309" t="n">
        <v>72</v>
      </c>
      <c r="D21" s="309" t="inlineStr"/>
      <c r="E21" s="309" t="inlineStr"/>
      <c r="F21" s="309" t="inlineStr"/>
      <c r="G21" s="309" t="inlineStr"/>
      <c r="H21" s="309" t="inlineStr"/>
    </row>
    <row r="22">
      <c r="A22" s="621" t="n">
        <v>20</v>
      </c>
      <c r="B22" s="309" t="n">
        <v>84</v>
      </c>
      <c r="C22" s="309" t="n">
        <v>84</v>
      </c>
      <c r="D22" s="309" t="inlineStr"/>
      <c r="E22" s="309" t="inlineStr"/>
      <c r="F22" s="309" t="inlineStr"/>
      <c r="G22" s="309" t="inlineStr"/>
      <c r="H22" s="309" t="inlineStr"/>
    </row>
    <row r="23">
      <c r="A23" s="621" t="n">
        <v>21</v>
      </c>
      <c r="B23" s="309" t="n">
        <v>124</v>
      </c>
      <c r="C23" s="309" t="n">
        <v>124</v>
      </c>
      <c r="D23" s="309" t="inlineStr"/>
      <c r="E23" s="309" t="inlineStr"/>
      <c r="F23" s="309" t="inlineStr"/>
      <c r="G23" s="309" t="inlineStr"/>
      <c r="H23" s="309" t="inlineStr"/>
    </row>
    <row r="24">
      <c r="A24" s="621" t="n">
        <v>22</v>
      </c>
      <c r="B24" s="309" t="n">
        <v>74.8</v>
      </c>
      <c r="C24" s="309" t="n">
        <v>74.8</v>
      </c>
      <c r="D24" s="309" t="inlineStr"/>
      <c r="E24" s="309" t="inlineStr"/>
      <c r="F24" s="309" t="inlineStr"/>
      <c r="G24" s="309" t="inlineStr"/>
      <c r="H24" s="309" t="inlineStr"/>
    </row>
    <row r="25">
      <c r="A25" s="621" t="n">
        <v>23</v>
      </c>
      <c r="B25" s="309" t="n">
        <v>60.5</v>
      </c>
      <c r="C25" s="309" t="n">
        <v>60.5</v>
      </c>
      <c r="D25" s="309" t="inlineStr"/>
      <c r="E25" s="309" t="inlineStr"/>
      <c r="F25" s="309" t="inlineStr"/>
      <c r="G25" s="309" t="inlineStr"/>
      <c r="H25" s="309" t="inlineStr"/>
    </row>
    <row r="26">
      <c r="A26" s="621" t="n">
        <v>24</v>
      </c>
      <c r="B26" s="309" t="n">
        <v>89.09999999999999</v>
      </c>
      <c r="C26" s="309" t="n">
        <v>89.09999999999999</v>
      </c>
      <c r="D26" s="309" t="inlineStr"/>
      <c r="E26" s="309" t="inlineStr"/>
      <c r="F26" s="309" t="inlineStr"/>
      <c r="G26" s="309" t="inlineStr"/>
      <c r="H26" s="309" t="inlineStr"/>
    </row>
    <row r="27">
      <c r="A27" s="621" t="n">
        <v>25</v>
      </c>
      <c r="B27" s="309" t="n">
        <v>69.3</v>
      </c>
      <c r="C27" s="309" t="n">
        <v>69.3</v>
      </c>
      <c r="D27" s="309" t="inlineStr"/>
      <c r="E27" s="309" t="inlineStr"/>
      <c r="F27" s="309" t="inlineStr"/>
      <c r="G27" s="309" t="inlineStr"/>
      <c r="H27" s="309" t="inlineStr"/>
    </row>
    <row r="28">
      <c r="A28" s="621" t="n">
        <v>26</v>
      </c>
      <c r="B28" s="309" t="n">
        <v>108.9</v>
      </c>
      <c r="C28" s="309" t="n">
        <v>108.9</v>
      </c>
      <c r="D28" s="309" t="inlineStr"/>
      <c r="E28" s="309" t="inlineStr"/>
      <c r="F28" s="309" t="inlineStr"/>
      <c r="G28" s="309" t="inlineStr"/>
      <c r="H28" s="309" t="inlineStr"/>
    </row>
    <row r="29">
      <c r="A29" s="621" t="n">
        <v>27</v>
      </c>
      <c r="B29" s="309" t="n">
        <v>117.7</v>
      </c>
      <c r="C29" s="309" t="n">
        <v>117.7</v>
      </c>
      <c r="D29" s="309" t="inlineStr"/>
      <c r="E29" s="309" t="inlineStr"/>
      <c r="F29" s="309" t="inlineStr"/>
      <c r="G29" s="309" t="inlineStr"/>
      <c r="H29" s="309" t="inlineStr"/>
    </row>
    <row r="30">
      <c r="A30" s="621" t="n">
        <v>28</v>
      </c>
      <c r="B30" s="309" t="n">
        <v>126.5</v>
      </c>
      <c r="C30" s="309" t="n">
        <v>126.5</v>
      </c>
      <c r="D30" s="309" t="inlineStr"/>
      <c r="E30" s="309" t="inlineStr"/>
      <c r="F30" s="309" t="inlineStr"/>
      <c r="G30" s="309" t="inlineStr"/>
      <c r="H30" s="309" t="inlineStr"/>
    </row>
    <row r="31">
      <c r="A31" s="621" t="n">
        <v>29</v>
      </c>
      <c r="B31" s="309" t="n">
        <v>130.9</v>
      </c>
      <c r="C31" s="309" t="n">
        <v>130.9</v>
      </c>
      <c r="D31" s="309" t="inlineStr"/>
      <c r="E31" s="309" t="inlineStr"/>
      <c r="F31" s="309" t="inlineStr"/>
      <c r="G31" s="309" t="inlineStr"/>
      <c r="H31" s="309" t="inlineStr"/>
    </row>
    <row r="32">
      <c r="A32" s="621" t="n">
        <v>30</v>
      </c>
      <c r="B32" s="309" t="n">
        <v>21.84283093423651</v>
      </c>
      <c r="C32" s="309" t="n">
        <v>21.84283093423651</v>
      </c>
      <c r="D32" s="309" t="inlineStr"/>
      <c r="E32" s="309" t="inlineStr"/>
      <c r="F32" s="309" t="inlineStr"/>
      <c r="G32" s="309" t="inlineStr"/>
      <c r="H32" s="309" t="inlineStr"/>
    </row>
    <row r="33">
      <c r="A33" s="621" t="n">
        <v>31</v>
      </c>
      <c r="B33" s="309" t="n">
        <v>29.32843635337284</v>
      </c>
      <c r="C33" s="309" t="n">
        <v>29.32843635337284</v>
      </c>
      <c r="D33" s="309" t="inlineStr"/>
      <c r="E33" s="309" t="inlineStr"/>
      <c r="F33" s="309" t="inlineStr"/>
      <c r="G33" s="309" t="inlineStr"/>
      <c r="H33" s="309" t="inlineStr"/>
    </row>
    <row r="34">
      <c r="A34" s="621" t="n">
        <v>32</v>
      </c>
      <c r="B34" s="309" t="n">
        <v>35.31692068868189</v>
      </c>
      <c r="C34" s="309" t="n">
        <v>35.31692068868189</v>
      </c>
      <c r="D34" s="309" t="inlineStr"/>
      <c r="E34" s="309" t="inlineStr"/>
      <c r="F34" s="309" t="inlineStr"/>
      <c r="G34" s="309" t="inlineStr"/>
      <c r="H34" s="309" t="inlineStr"/>
    </row>
    <row r="35">
      <c r="A35" s="621" t="n">
        <v>33</v>
      </c>
      <c r="B35" s="309" t="n">
        <v>35.3169206886819</v>
      </c>
      <c r="C35" s="309" t="n">
        <v>35.3169206886819</v>
      </c>
      <c r="D35" s="309" t="inlineStr"/>
      <c r="E35" s="309" t="inlineStr"/>
      <c r="F35" s="309" t="inlineStr"/>
      <c r="G35" s="309" t="inlineStr"/>
      <c r="H35" s="309" t="inlineStr"/>
    </row>
    <row r="36">
      <c r="A36" s="621" t="n">
        <v>34</v>
      </c>
      <c r="B36" s="309" t="n">
        <v>49.16282065685504</v>
      </c>
      <c r="C36" s="309" t="n">
        <v>49.16282065685504</v>
      </c>
      <c r="D36" s="309" t="inlineStr"/>
      <c r="E36" s="309" t="inlineStr"/>
      <c r="F36" s="309" t="inlineStr"/>
      <c r="G36" s="309" t="inlineStr"/>
      <c r="H36" s="309" t="inlineStr"/>
    </row>
    <row r="37">
      <c r="A37" s="621" t="n">
        <v>35</v>
      </c>
      <c r="B37" s="309" t="n">
        <v>56.54143916413886</v>
      </c>
      <c r="C37" s="309" t="n">
        <v>56.54143916413886</v>
      </c>
      <c r="D37" s="309" t="inlineStr"/>
      <c r="E37" s="309" t="inlineStr"/>
      <c r="F37" s="309" t="inlineStr"/>
      <c r="G37" s="309" t="inlineStr"/>
      <c r="H37" s="309" t="inlineStr"/>
    </row>
    <row r="38">
      <c r="A38" s="621" t="n">
        <v>36</v>
      </c>
      <c r="B38" s="309" t="n">
        <v>65.39578137287947</v>
      </c>
      <c r="C38" s="309" t="n">
        <v>65.39578137287947</v>
      </c>
      <c r="D38" s="309" t="inlineStr"/>
      <c r="E38" s="309" t="inlineStr"/>
      <c r="F38" s="309" t="inlineStr"/>
      <c r="G38" s="309" t="inlineStr"/>
      <c r="H38" s="309" t="inlineStr"/>
    </row>
    <row r="39">
      <c r="A39" s="621" t="n">
        <v>37</v>
      </c>
      <c r="B39" s="309" t="n">
        <v>61.87066072408574</v>
      </c>
      <c r="C39" s="309" t="n">
        <v>61.87066072408574</v>
      </c>
      <c r="D39" s="309" t="inlineStr"/>
      <c r="E39" s="309" t="inlineStr"/>
      <c r="F39" s="309" t="inlineStr"/>
      <c r="G39" s="309" t="inlineStr"/>
      <c r="H39" s="309" t="inlineStr"/>
    </row>
    <row r="40">
      <c r="A40" s="621" t="n">
        <v>38</v>
      </c>
      <c r="B40" s="309" t="n">
        <v>213.4477479760824</v>
      </c>
      <c r="C40" s="309" t="n">
        <v>213.4477479760824</v>
      </c>
      <c r="D40" s="309" t="inlineStr"/>
      <c r="E40" s="309" t="inlineStr"/>
      <c r="F40" s="309" t="inlineStr"/>
      <c r="G40" s="309" t="inlineStr"/>
      <c r="H40" s="309" t="inlineStr"/>
    </row>
    <row r="41">
      <c r="A41" s="621" t="n">
        <v>39</v>
      </c>
      <c r="B41" s="309" t="n">
        <v>178.5414539956722</v>
      </c>
      <c r="C41" s="309" t="n">
        <v>178.5414539956722</v>
      </c>
      <c r="D41" s="309" t="inlineStr"/>
      <c r="E41" s="309" t="inlineStr"/>
      <c r="F41" s="309" t="inlineStr"/>
      <c r="G41" s="309" t="inlineStr"/>
      <c r="H41" s="309" t="inlineStr"/>
    </row>
    <row r="42">
      <c r="A42" s="621" t="n">
        <v>40</v>
      </c>
      <c r="B42" s="309" t="n">
        <v>186.1134692043731</v>
      </c>
      <c r="C42" s="309" t="n">
        <v>186.1134692043731</v>
      </c>
      <c r="D42" s="309" t="inlineStr"/>
      <c r="E42" s="309" t="inlineStr"/>
      <c r="F42" s="309" t="inlineStr"/>
      <c r="G42" s="309" t="inlineStr"/>
      <c r="H42" s="309" t="inlineStr"/>
    </row>
    <row r="43">
      <c r="A43" s="621" t="n">
        <v>41</v>
      </c>
      <c r="B43" s="309" t="n">
        <v>204.5437757375828</v>
      </c>
      <c r="C43" s="309" t="n">
        <v>204.5437757375828</v>
      </c>
      <c r="D43" s="309" t="inlineStr"/>
      <c r="E43" s="309" t="inlineStr"/>
      <c r="F43" s="309" t="inlineStr"/>
      <c r="G43" s="309" t="inlineStr"/>
      <c r="H43" s="309" t="inlineStr"/>
    </row>
    <row r="44">
      <c r="A44" s="621" t="n">
        <v>42</v>
      </c>
      <c r="B44" s="309" t="inlineStr"/>
      <c r="C44" s="309" t="inlineStr"/>
      <c r="D44" s="309" t="inlineStr"/>
      <c r="E44" s="309" t="inlineStr"/>
      <c r="F44" s="309" t="inlineStr"/>
      <c r="G44" s="309" t="inlineStr"/>
      <c r="H44" s="309" t="inlineStr"/>
    </row>
    <row r="45">
      <c r="A45" s="621" t="n">
        <v>43</v>
      </c>
      <c r="B45" s="309" t="inlineStr"/>
      <c r="C45" s="309" t="inlineStr"/>
      <c r="D45" s="309" t="inlineStr"/>
      <c r="E45" s="309" t="inlineStr"/>
      <c r="F45" s="309" t="inlineStr"/>
      <c r="G45" s="309" t="inlineStr"/>
      <c r="H45" s="309" t="inlineStr"/>
    </row>
    <row r="46">
      <c r="A46" s="621" t="n">
        <v>44</v>
      </c>
      <c r="B46" s="309" t="inlineStr"/>
      <c r="C46" s="309" t="inlineStr"/>
      <c r="D46" s="309" t="inlineStr"/>
      <c r="E46" s="309" t="inlineStr"/>
      <c r="F46" s="309" t="inlineStr"/>
      <c r="G46" s="309" t="inlineStr"/>
      <c r="H46" s="309" t="inlineStr"/>
    </row>
    <row r="47">
      <c r="A47" s="621" t="n">
        <v>45</v>
      </c>
      <c r="B47" s="309" t="inlineStr"/>
      <c r="C47" s="309" t="inlineStr"/>
      <c r="D47" s="309" t="inlineStr"/>
      <c r="E47" s="309" t="inlineStr"/>
      <c r="F47" s="309" t="inlineStr"/>
      <c r="G47" s="309" t="inlineStr"/>
      <c r="H47" s="309" t="inlineStr"/>
    </row>
    <row r="48">
      <c r="A48" s="621" t="n">
        <v>46</v>
      </c>
      <c r="B48" s="309" t="n">
        <v>164.192000165017</v>
      </c>
      <c r="C48" s="309" t="n">
        <v>164.192000165017</v>
      </c>
      <c r="D48" s="309" t="inlineStr"/>
      <c r="E48" s="309" t="inlineStr"/>
      <c r="F48" s="309" t="inlineStr"/>
      <c r="G48" s="309" t="inlineStr"/>
      <c r="H48" s="309" t="inlineStr"/>
    </row>
    <row r="49">
      <c r="A49" s="621" t="n">
        <v>47</v>
      </c>
      <c r="B49" s="309" t="n">
        <v>133.8820887457063</v>
      </c>
      <c r="C49" s="309" t="n">
        <v>133.8820887457063</v>
      </c>
      <c r="D49" s="309" t="inlineStr"/>
      <c r="E49" s="309" t="inlineStr"/>
      <c r="F49" s="309" t="inlineStr"/>
      <c r="G49" s="309" t="inlineStr"/>
      <c r="H49" s="309" t="inlineStr"/>
    </row>
    <row r="50">
      <c r="A50" s="621" t="n">
        <v>48</v>
      </c>
      <c r="B50" s="309" t="n">
        <v>131.7954583658445</v>
      </c>
      <c r="C50" s="309" t="n">
        <v>131.7954583658445</v>
      </c>
      <c r="D50" s="309" t="inlineStr"/>
      <c r="E50" s="309" t="inlineStr"/>
      <c r="F50" s="309" t="inlineStr"/>
      <c r="G50" s="309" t="inlineStr"/>
      <c r="H50" s="309" t="inlineStr"/>
    </row>
    <row r="51">
      <c r="A51" s="621" t="n">
        <v>49</v>
      </c>
      <c r="B51" s="309" t="n">
        <v>132.3789797976002</v>
      </c>
      <c r="C51" s="309" t="n">
        <v>132.3789797976002</v>
      </c>
      <c r="D51" s="309" t="inlineStr"/>
      <c r="E51" s="309" t="inlineStr"/>
      <c r="F51" s="309" t="inlineStr"/>
      <c r="G51" s="309" t="inlineStr"/>
      <c r="H51" s="309" t="inlineStr"/>
    </row>
    <row r="52">
      <c r="A52" s="621" t="n">
        <v>50</v>
      </c>
      <c r="B52" s="309" t="n">
        <v>192.4276662781758</v>
      </c>
      <c r="C52" s="309" t="n">
        <v>192.4276662781758</v>
      </c>
      <c r="D52" s="309" t="inlineStr"/>
      <c r="E52" s="309" t="inlineStr"/>
      <c r="F52" s="309" t="inlineStr"/>
      <c r="G52" s="309" t="inlineStr"/>
      <c r="H52" s="309" t="inlineStr"/>
    </row>
    <row r="53">
      <c r="A53" s="621" t="n">
        <v>51</v>
      </c>
      <c r="B53" s="309" t="n">
        <v>178.1008966832276</v>
      </c>
      <c r="C53" s="309" t="n">
        <v>178.1008966832276</v>
      </c>
      <c r="D53" s="309" t="inlineStr"/>
      <c r="E53" s="309" t="inlineStr"/>
      <c r="F53" s="309" t="inlineStr"/>
      <c r="G53" s="309" t="inlineStr"/>
      <c r="H53" s="309" t="inlineStr"/>
    </row>
    <row r="54">
      <c r="A54" s="621" t="n">
        <v>52</v>
      </c>
      <c r="B54" s="309" t="n">
        <v>192.8324196241451</v>
      </c>
      <c r="C54" s="309" t="n">
        <v>192.8324196241451</v>
      </c>
      <c r="D54" s="309" t="inlineStr"/>
      <c r="E54" s="309" t="inlineStr"/>
      <c r="F54" s="309" t="inlineStr"/>
      <c r="G54" s="309" t="inlineStr"/>
      <c r="H54" s="309" t="inlineStr"/>
    </row>
    <row r="55">
      <c r="A55" s="621" t="n">
        <v>53</v>
      </c>
      <c r="B55" s="309" t="n">
        <v>185.1004256954447</v>
      </c>
      <c r="C55" s="309" t="n">
        <v>185.1004256954447</v>
      </c>
      <c r="D55" s="309" t="inlineStr"/>
      <c r="E55" s="309" t="inlineStr"/>
      <c r="F55" s="309" t="inlineStr"/>
      <c r="G55" s="309" t="inlineStr"/>
      <c r="H55" s="309" t="inlineStr"/>
    </row>
    <row r="56">
      <c r="A56" s="621" t="n">
        <v>54</v>
      </c>
      <c r="B56" s="309" t="inlineStr"/>
      <c r="C56" s="309" t="inlineStr"/>
      <c r="D56" s="309" t="inlineStr"/>
      <c r="E56" s="309" t="inlineStr"/>
      <c r="F56" s="309" t="inlineStr"/>
      <c r="G56" s="309" t="inlineStr"/>
      <c r="H56" s="309" t="inlineStr"/>
    </row>
    <row r="57">
      <c r="A57" s="621" t="n">
        <v>55</v>
      </c>
      <c r="B57" s="309" t="inlineStr"/>
      <c r="C57" s="309" t="inlineStr"/>
      <c r="D57" s="309" t="inlineStr"/>
      <c r="E57" s="309" t="inlineStr"/>
      <c r="F57" s="309" t="inlineStr"/>
      <c r="G57" s="309" t="inlineStr"/>
      <c r="H57" s="309" t="inlineStr"/>
    </row>
    <row r="58">
      <c r="A58" s="621" t="n">
        <v>56</v>
      </c>
      <c r="B58" s="309" t="inlineStr"/>
      <c r="C58" s="309" t="inlineStr"/>
      <c r="D58" s="309" t="inlineStr"/>
      <c r="E58" s="309" t="inlineStr"/>
      <c r="F58" s="309" t="inlineStr"/>
      <c r="G58" s="309" t="inlineStr"/>
      <c r="H58" s="309" t="inlineStr"/>
    </row>
    <row r="59">
      <c r="A59" s="621" t="n">
        <v>57</v>
      </c>
      <c r="B59" s="309" t="inlineStr"/>
      <c r="C59" s="309" t="inlineStr"/>
      <c r="D59" s="309" t="inlineStr"/>
      <c r="E59" s="309" t="inlineStr"/>
      <c r="F59" s="309" t="inlineStr"/>
      <c r="G59" s="309" t="inlineStr"/>
      <c r="H59" s="309" t="inlineStr"/>
    </row>
    <row r="60">
      <c r="A60" s="621" t="n">
        <v>58</v>
      </c>
      <c r="B60" s="309" t="n">
        <v>46.95234501037106</v>
      </c>
      <c r="C60" s="309" t="n">
        <v>46.95234501037106</v>
      </c>
      <c r="D60" s="309" t="inlineStr"/>
      <c r="E60" s="309" t="inlineStr"/>
      <c r="F60" s="309" t="inlineStr"/>
      <c r="G60" s="309" t="inlineStr"/>
      <c r="H60" s="309" t="inlineStr"/>
    </row>
    <row r="61">
      <c r="A61" s="621" t="n">
        <v>59</v>
      </c>
      <c r="B61" s="309" t="n">
        <v>53.14644850683783</v>
      </c>
      <c r="C61" s="309" t="n">
        <v>53.14644850683783</v>
      </c>
      <c r="D61" s="309" t="inlineStr"/>
      <c r="E61" s="309" t="inlineStr"/>
      <c r="F61" s="309" t="inlineStr"/>
      <c r="G61" s="309" t="inlineStr"/>
      <c r="H61" s="309" t="inlineStr"/>
    </row>
    <row r="62">
      <c r="A62" s="621" t="n">
        <v>60</v>
      </c>
      <c r="B62" s="309" t="n">
        <v>59.40742472167953</v>
      </c>
      <c r="C62" s="309" t="n">
        <v>59.40742472167953</v>
      </c>
      <c r="D62" s="309" t="inlineStr"/>
      <c r="E62" s="309" t="inlineStr"/>
      <c r="F62" s="309" t="inlineStr"/>
      <c r="G62" s="309" t="inlineStr"/>
      <c r="H62" s="309" t="inlineStr"/>
    </row>
    <row r="63">
      <c r="A63" s="621" t="n">
        <v>61</v>
      </c>
      <c r="B63" s="309" t="n">
        <v>56.3338474813936</v>
      </c>
      <c r="C63" s="309" t="n">
        <v>56.3338474813936</v>
      </c>
      <c r="D63" s="309" t="inlineStr"/>
      <c r="E63" s="309" t="inlineStr"/>
      <c r="F63" s="309" t="inlineStr"/>
      <c r="G63" s="309" t="inlineStr"/>
      <c r="H63" s="309" t="inlineStr"/>
    </row>
    <row r="64">
      <c r="A64" s="621" t="n">
        <v>62</v>
      </c>
      <c r="B64" s="309" t="n">
        <v>204.1735975129145</v>
      </c>
      <c r="C64" s="309" t="n">
        <v>204.1735975129145</v>
      </c>
      <c r="D64" s="309" t="inlineStr"/>
      <c r="E64" s="309" t="inlineStr"/>
      <c r="F64" s="309" t="inlineStr"/>
      <c r="G64" s="309" t="inlineStr"/>
      <c r="H64" s="309" t="inlineStr"/>
    </row>
    <row r="65">
      <c r="A65" s="621" t="n">
        <v>63</v>
      </c>
      <c r="B65" s="309" t="n">
        <v>127.1664208556866</v>
      </c>
      <c r="C65" s="309" t="n">
        <v>127.1664208556866</v>
      </c>
      <c r="D65" s="309" t="inlineStr"/>
      <c r="E65" s="309" t="inlineStr"/>
      <c r="F65" s="309" t="inlineStr"/>
      <c r="G65" s="309" t="inlineStr"/>
      <c r="H65" s="309" t="inlineStr"/>
    </row>
    <row r="66">
      <c r="A66" s="621" t="n">
        <v>64</v>
      </c>
      <c r="B66" s="309" t="n">
        <v>126.0452166079533</v>
      </c>
      <c r="C66" s="309" t="n">
        <v>126.0452166079533</v>
      </c>
      <c r="D66" s="309" t="inlineStr"/>
      <c r="E66" s="309" t="inlineStr"/>
      <c r="F66" s="309" t="inlineStr"/>
      <c r="G66" s="309" t="inlineStr"/>
      <c r="H66" s="309" t="inlineStr"/>
    </row>
    <row r="67">
      <c r="A67" s="621" t="n">
        <v>65</v>
      </c>
      <c r="B67" s="309" t="n">
        <v>113.7314889682783</v>
      </c>
      <c r="C67" s="309" t="n">
        <v>113.7314889682783</v>
      </c>
      <c r="D67" s="309" t="inlineStr"/>
      <c r="E67" s="309" t="inlineStr"/>
      <c r="F67" s="309" t="inlineStr"/>
      <c r="G67" s="309" t="inlineStr"/>
      <c r="H67" s="309" t="inlineStr"/>
    </row>
    <row r="68">
      <c r="A68" s="621" t="n">
        <v>66</v>
      </c>
      <c r="B68" s="309" t="n">
        <v>24</v>
      </c>
      <c r="C68" s="309" t="n">
        <v>24</v>
      </c>
      <c r="D68" s="309" t="inlineStr"/>
      <c r="E68" s="309" t="inlineStr"/>
      <c r="F68" s="309" t="inlineStr"/>
      <c r="G68" s="309" t="inlineStr"/>
      <c r="H68" s="309" t="inlineStr"/>
    </row>
    <row r="69">
      <c r="A69" s="621" t="n">
        <v>67</v>
      </c>
      <c r="B69" s="309" t="n">
        <v>62</v>
      </c>
      <c r="C69" s="309" t="n">
        <v>62</v>
      </c>
      <c r="D69" s="309" t="inlineStr"/>
      <c r="E69" s="309" t="inlineStr"/>
      <c r="F69" s="309" t="inlineStr"/>
      <c r="G69" s="309" t="inlineStr"/>
      <c r="H69" s="309" t="inlineStr"/>
    </row>
    <row r="70">
      <c r="A70" s="621" t="n">
        <v>68</v>
      </c>
      <c r="B70" s="309" t="n">
        <v>72</v>
      </c>
      <c r="C70" s="309" t="n">
        <v>72</v>
      </c>
      <c r="D70" s="309" t="inlineStr"/>
      <c r="E70" s="309" t="inlineStr"/>
      <c r="F70" s="309" t="inlineStr"/>
      <c r="G70" s="309" t="inlineStr"/>
      <c r="H70" s="309" t="inlineStr"/>
    </row>
    <row r="71">
      <c r="A71" s="621" t="n">
        <v>69</v>
      </c>
      <c r="B71" s="309" t="n">
        <v>95</v>
      </c>
      <c r="C71" s="309" t="n">
        <v>95</v>
      </c>
      <c r="D71" s="309" t="inlineStr"/>
      <c r="E71" s="309" t="inlineStr"/>
      <c r="F71" s="309" t="inlineStr"/>
      <c r="G71" s="309" t="inlineStr"/>
      <c r="H71" s="309" t="inlineStr"/>
    </row>
    <row r="72">
      <c r="A72" s="621" t="n">
        <v>70</v>
      </c>
      <c r="B72" s="309" t="n">
        <v>111</v>
      </c>
      <c r="C72" s="309" t="n">
        <v>111</v>
      </c>
      <c r="D72" s="309" t="inlineStr"/>
      <c r="E72" s="309" t="inlineStr"/>
      <c r="F72" s="309" t="inlineStr"/>
      <c r="G72" s="309" t="inlineStr"/>
      <c r="H72" s="309" t="inlineStr"/>
    </row>
    <row r="73">
      <c r="A73" s="621" t="n">
        <v>71</v>
      </c>
      <c r="B73" s="309" t="n">
        <v>84</v>
      </c>
      <c r="C73" s="309" t="n">
        <v>84</v>
      </c>
      <c r="D73" s="309" t="inlineStr"/>
      <c r="E73" s="309" t="inlineStr"/>
      <c r="F73" s="309" t="inlineStr"/>
      <c r="G73" s="309" t="inlineStr"/>
      <c r="H73" s="309" t="inlineStr"/>
    </row>
    <row r="74">
      <c r="A74" s="621" t="n">
        <v>72</v>
      </c>
      <c r="B74" s="309" t="n">
        <v>93</v>
      </c>
      <c r="C74" s="309" t="n">
        <v>93</v>
      </c>
      <c r="D74" s="309" t="inlineStr"/>
      <c r="E74" s="309" t="inlineStr"/>
      <c r="F74" s="309" t="inlineStr"/>
      <c r="G74" s="309" t="inlineStr"/>
      <c r="H74" s="309" t="inlineStr"/>
    </row>
    <row r="75">
      <c r="A75" s="621" t="n">
        <v>73</v>
      </c>
      <c r="B75" s="309" t="n">
        <v>12.5</v>
      </c>
      <c r="C75" s="309" t="n">
        <v>12.5</v>
      </c>
      <c r="D75" s="309" t="inlineStr"/>
      <c r="E75" s="309" t="inlineStr"/>
      <c r="F75" s="309" t="inlineStr"/>
      <c r="G75" s="309" t="inlineStr"/>
      <c r="H75" s="309" t="inlineStr"/>
    </row>
    <row r="76">
      <c r="A76" s="621" t="n">
        <v>74</v>
      </c>
      <c r="B76" s="309" t="n">
        <v>16.2</v>
      </c>
      <c r="C76" s="309" t="n">
        <v>16.2</v>
      </c>
      <c r="D76" s="309" t="inlineStr"/>
      <c r="E76" s="309" t="inlineStr"/>
      <c r="F76" s="309" t="inlineStr"/>
      <c r="G76" s="309" t="inlineStr"/>
      <c r="H76" s="309" t="inlineStr"/>
    </row>
    <row r="77">
      <c r="A77" s="621" t="n">
        <v>75</v>
      </c>
      <c r="B77" s="309" t="n">
        <v>16.2</v>
      </c>
      <c r="C77" s="309" t="n">
        <v>16.2</v>
      </c>
      <c r="D77" s="309" t="inlineStr"/>
      <c r="E77" s="309" t="inlineStr"/>
      <c r="F77" s="309" t="inlineStr"/>
      <c r="G77" s="309" t="inlineStr"/>
      <c r="H77" s="309" t="inlineStr"/>
    </row>
    <row r="78">
      <c r="A78" s="621" t="n">
        <v>76</v>
      </c>
      <c r="B78" s="309" t="n">
        <v>16.2</v>
      </c>
      <c r="C78" s="309" t="n">
        <v>16.2</v>
      </c>
      <c r="D78" s="309" t="inlineStr"/>
      <c r="E78" s="309" t="inlineStr"/>
      <c r="F78" s="309" t="inlineStr"/>
      <c r="G78" s="309" t="inlineStr"/>
      <c r="H78" s="309" t="inlineStr"/>
    </row>
    <row r="79">
      <c r="A79" s="621" t="n">
        <v>77</v>
      </c>
      <c r="B79" s="309" t="n">
        <v>17</v>
      </c>
      <c r="C79" s="309" t="n">
        <v>17</v>
      </c>
      <c r="D79" s="309" t="inlineStr"/>
      <c r="E79" s="309" t="inlineStr"/>
      <c r="F79" s="309" t="inlineStr"/>
      <c r="G79" s="309" t="inlineStr"/>
      <c r="H79" s="309" t="inlineStr"/>
    </row>
    <row r="80">
      <c r="A80" s="621" t="n">
        <v>78</v>
      </c>
      <c r="B80" s="309" t="n">
        <v>91.56468989931179</v>
      </c>
      <c r="C80" s="309" t="n">
        <v>91.56468989931179</v>
      </c>
      <c r="D80" s="309" t="inlineStr"/>
      <c r="E80" s="309" t="inlineStr"/>
      <c r="F80" s="309" t="inlineStr"/>
      <c r="G80" s="309" t="inlineStr"/>
      <c r="H80" s="309" t="inlineStr"/>
    </row>
    <row r="81">
      <c r="A81" s="621" t="n">
        <v>79</v>
      </c>
      <c r="B81" s="309" t="n">
        <v>85.05795493574175</v>
      </c>
      <c r="C81" s="309" t="n">
        <v>85.05795493574175</v>
      </c>
      <c r="D81" s="309" t="inlineStr"/>
      <c r="E81" s="309" t="inlineStr"/>
      <c r="F81" s="309" t="inlineStr"/>
      <c r="G81" s="309" t="inlineStr"/>
      <c r="H81" s="309" t="inlineStr"/>
    </row>
    <row r="82">
      <c r="A82" s="621" t="n">
        <v>80</v>
      </c>
      <c r="B82" s="309" t="n">
        <v>81.746956234668</v>
      </c>
      <c r="C82" s="309" t="n">
        <v>81.746956234668</v>
      </c>
      <c r="D82" s="309" t="inlineStr"/>
      <c r="E82" s="309" t="inlineStr"/>
      <c r="F82" s="309" t="inlineStr"/>
      <c r="G82" s="309" t="inlineStr"/>
      <c r="H82" s="309" t="inlineStr"/>
    </row>
    <row r="83">
      <c r="A83" s="621" t="n">
        <v>81</v>
      </c>
      <c r="B83" s="309" t="n">
        <v>92.8</v>
      </c>
      <c r="C83" s="309" t="n">
        <v>92.8</v>
      </c>
      <c r="D83" s="309" t="inlineStr"/>
      <c r="E83" s="309" t="inlineStr"/>
      <c r="F83" s="309" t="inlineStr"/>
      <c r="G83" s="309" t="inlineStr"/>
      <c r="H83" s="309" t="inlineStr"/>
    </row>
    <row r="84">
      <c r="A84" s="621" t="n">
        <v>82</v>
      </c>
      <c r="B84" s="309" t="n">
        <v>103.8</v>
      </c>
      <c r="C84" s="309" t="n">
        <v>103.8</v>
      </c>
      <c r="D84" s="309" t="inlineStr"/>
      <c r="E84" s="309" t="inlineStr"/>
      <c r="F84" s="309" t="inlineStr"/>
      <c r="G84" s="309" t="inlineStr"/>
      <c r="H84" s="309" t="inlineStr"/>
    </row>
    <row r="85">
      <c r="A85" s="621" t="n">
        <v>83</v>
      </c>
      <c r="B85" s="309" t="n">
        <v>97.8</v>
      </c>
      <c r="C85" s="309" t="n">
        <v>97.8</v>
      </c>
      <c r="D85" s="309" t="inlineStr"/>
      <c r="E85" s="309" t="inlineStr"/>
      <c r="F85" s="309" t="inlineStr"/>
      <c r="G85" s="309" t="inlineStr"/>
      <c r="H85" s="309" t="inlineStr"/>
    </row>
    <row r="86">
      <c r="A86" s="621" t="n">
        <v>84</v>
      </c>
      <c r="B86" s="309" t="n">
        <v>60</v>
      </c>
      <c r="C86" s="309" t="n">
        <v>60</v>
      </c>
      <c r="D86" s="309" t="inlineStr"/>
      <c r="E86" s="309" t="inlineStr"/>
      <c r="F86" s="309" t="inlineStr"/>
      <c r="G86" s="309" t="inlineStr"/>
      <c r="H86" s="309" t="inlineStr"/>
    </row>
    <row r="87">
      <c r="A87" s="621" t="n">
        <v>85</v>
      </c>
      <c r="B87" s="309" t="n">
        <v>61</v>
      </c>
      <c r="C87" s="309" t="n">
        <v>61</v>
      </c>
      <c r="D87" s="309" t="inlineStr"/>
      <c r="E87" s="309" t="inlineStr"/>
      <c r="F87" s="309" t="inlineStr"/>
      <c r="G87" s="309" t="inlineStr"/>
      <c r="H87" s="309" t="inlineStr"/>
    </row>
    <row r="88">
      <c r="A88" s="621" t="n">
        <v>86</v>
      </c>
      <c r="B88" s="309" t="n">
        <v>65</v>
      </c>
      <c r="C88" s="309" t="n">
        <v>65</v>
      </c>
      <c r="D88" s="309" t="inlineStr"/>
      <c r="E88" s="309" t="inlineStr"/>
      <c r="F88" s="309" t="inlineStr"/>
      <c r="G88" s="309" t="inlineStr"/>
      <c r="H88" s="309" t="inlineStr"/>
    </row>
    <row r="89">
      <c r="A89" s="621" t="n">
        <v>87</v>
      </c>
      <c r="B89" s="309" t="n">
        <v>61</v>
      </c>
      <c r="C89" s="309" t="n">
        <v>61</v>
      </c>
      <c r="D89" s="309" t="inlineStr"/>
      <c r="E89" s="309" t="inlineStr"/>
      <c r="F89" s="309" t="inlineStr"/>
      <c r="G89" s="309" t="inlineStr"/>
      <c r="H89" s="309" t="inlineStr"/>
    </row>
    <row r="90">
      <c r="A90" s="621" t="n">
        <v>88</v>
      </c>
      <c r="B90" s="309" t="n">
        <v>71.33</v>
      </c>
      <c r="C90" s="309" t="n">
        <v>71.33</v>
      </c>
      <c r="D90" s="309" t="inlineStr"/>
      <c r="E90" s="309" t="inlineStr"/>
      <c r="F90" s="309" t="inlineStr"/>
      <c r="G90" s="309" t="inlineStr"/>
      <c r="H90" s="309" t="inlineStr"/>
    </row>
    <row r="91">
      <c r="A91" s="621" t="n">
        <v>89</v>
      </c>
      <c r="B91" s="309" t="n">
        <v>80.33</v>
      </c>
      <c r="C91" s="309" t="n">
        <v>80.33</v>
      </c>
      <c r="D91" s="309" t="inlineStr"/>
      <c r="E91" s="309" t="inlineStr"/>
      <c r="F91" s="309" t="inlineStr"/>
      <c r="G91" s="309" t="inlineStr"/>
      <c r="H91" s="309" t="inlineStr"/>
    </row>
    <row r="92">
      <c r="A92" s="621" t="n">
        <v>90</v>
      </c>
      <c r="B92" s="309" t="n">
        <v>84.3</v>
      </c>
      <c r="C92" s="309" t="n">
        <v>84.3</v>
      </c>
      <c r="D92" s="309" t="inlineStr"/>
      <c r="E92" s="309" t="inlineStr"/>
      <c r="F92" s="309" t="inlineStr"/>
      <c r="G92" s="309" t="inlineStr"/>
      <c r="H92" s="309" t="inlineStr"/>
    </row>
    <row r="93">
      <c r="A93" s="621" t="n">
        <v>91</v>
      </c>
      <c r="B93" s="309" t="n">
        <v>82.33</v>
      </c>
      <c r="C93" s="309" t="n">
        <v>82.33</v>
      </c>
      <c r="D93" s="309" t="inlineStr"/>
      <c r="E93" s="309" t="inlineStr"/>
      <c r="F93" s="309" t="inlineStr"/>
      <c r="G93" s="309" t="inlineStr"/>
      <c r="H93" s="309" t="inlineStr"/>
    </row>
    <row r="94">
      <c r="A94" s="621" t="n">
        <v>92</v>
      </c>
      <c r="B94" s="309" t="n">
        <v>79</v>
      </c>
      <c r="C94" s="309" t="n">
        <v>79</v>
      </c>
      <c r="D94" s="309" t="inlineStr"/>
      <c r="E94" s="309" t="inlineStr"/>
      <c r="F94" s="309" t="inlineStr"/>
      <c r="G94" s="309" t="inlineStr"/>
      <c r="H94" s="309" t="inlineStr"/>
    </row>
    <row r="95">
      <c r="A95" s="621" t="n">
        <v>93</v>
      </c>
      <c r="B95" s="309" t="n">
        <v>80</v>
      </c>
      <c r="C95" s="309" t="n">
        <v>80</v>
      </c>
      <c r="D95" s="309" t="inlineStr"/>
      <c r="E95" s="309" t="inlineStr"/>
      <c r="F95" s="309" t="inlineStr"/>
      <c r="G95" s="309" t="inlineStr"/>
      <c r="H95" s="309" t="inlineStr"/>
    </row>
    <row r="96">
      <c r="A96" s="621" t="n">
        <v>94</v>
      </c>
      <c r="B96" s="309" t="n">
        <v>85</v>
      </c>
      <c r="C96" s="309" t="n">
        <v>85</v>
      </c>
      <c r="D96" s="309" t="inlineStr"/>
      <c r="E96" s="309" t="inlineStr"/>
      <c r="F96" s="309" t="inlineStr"/>
      <c r="G96" s="309" t="inlineStr"/>
      <c r="H96" s="309" t="inlineStr"/>
    </row>
    <row r="97">
      <c r="A97" s="621" t="n">
        <v>95</v>
      </c>
      <c r="B97" s="309" t="n">
        <v>82</v>
      </c>
      <c r="C97" s="309" t="n">
        <v>82</v>
      </c>
      <c r="D97" s="309" t="inlineStr"/>
      <c r="E97" s="309" t="inlineStr"/>
      <c r="F97" s="309" t="inlineStr"/>
      <c r="G97" s="309" t="inlineStr"/>
      <c r="H97" s="309" t="inlineStr"/>
    </row>
    <row r="98">
      <c r="A98" s="621" t="n">
        <v>96</v>
      </c>
      <c r="B98" s="309" t="n">
        <v>67</v>
      </c>
      <c r="C98" s="309" t="n">
        <v>67</v>
      </c>
      <c r="D98" s="309" t="inlineStr"/>
      <c r="E98" s="309" t="inlineStr"/>
      <c r="F98" s="309" t="inlineStr"/>
      <c r="G98" s="309" t="inlineStr"/>
      <c r="H98" s="309" t="inlineStr"/>
    </row>
    <row r="99">
      <c r="A99" s="621" t="n">
        <v>97</v>
      </c>
      <c r="B99" s="309" t="n">
        <v>84</v>
      </c>
      <c r="C99" s="309" t="n">
        <v>84</v>
      </c>
      <c r="D99" s="309" t="inlineStr"/>
      <c r="E99" s="309" t="inlineStr"/>
      <c r="F99" s="309" t="inlineStr"/>
      <c r="G99" s="309" t="inlineStr"/>
      <c r="H99" s="309" t="inlineStr"/>
    </row>
    <row r="100">
      <c r="A100" s="621" t="n">
        <v>98</v>
      </c>
      <c r="B100" s="309" t="n">
        <v>71.67</v>
      </c>
      <c r="C100" s="309" t="n">
        <v>71.67</v>
      </c>
      <c r="D100" s="309" t="inlineStr"/>
      <c r="E100" s="309" t="inlineStr"/>
      <c r="F100" s="309" t="inlineStr"/>
      <c r="G100" s="309" t="inlineStr"/>
      <c r="H100" s="309" t="inlineStr"/>
    </row>
    <row r="101">
      <c r="A101" s="621" t="n">
        <v>99</v>
      </c>
      <c r="B101" s="309" t="n">
        <v>71.66</v>
      </c>
      <c r="C101" s="309" t="n">
        <v>71.66</v>
      </c>
      <c r="D101" s="309" t="inlineStr"/>
      <c r="E101" s="309" t="inlineStr"/>
      <c r="F101" s="309" t="inlineStr"/>
      <c r="G101" s="309" t="inlineStr"/>
      <c r="H101" s="309" t="inlineStr"/>
    </row>
    <row r="102">
      <c r="A102" s="621" t="n">
        <v>100</v>
      </c>
      <c r="B102" s="309" t="n">
        <v>77.59999999999999</v>
      </c>
      <c r="C102" s="309" t="n">
        <v>77.59999999999999</v>
      </c>
      <c r="D102" s="309" t="inlineStr"/>
      <c r="E102" s="309" t="inlineStr"/>
      <c r="F102" s="309" t="inlineStr"/>
      <c r="G102" s="309" t="inlineStr"/>
      <c r="H102" s="309" t="inlineStr"/>
    </row>
    <row r="103">
      <c r="A103" s="621" t="n">
        <v>101</v>
      </c>
      <c r="B103" s="309" t="n">
        <v>78</v>
      </c>
      <c r="C103" s="309" t="n">
        <v>78</v>
      </c>
      <c r="D103" s="309" t="inlineStr"/>
      <c r="E103" s="309" t="inlineStr"/>
      <c r="F103" s="309" t="inlineStr"/>
      <c r="G103" s="309" t="inlineStr"/>
      <c r="H103" s="309" t="inlineStr"/>
    </row>
    <row r="104">
      <c r="A104" s="621" t="n">
        <v>102</v>
      </c>
      <c r="B104" s="309" t="n">
        <v>80</v>
      </c>
      <c r="C104" s="309" t="n">
        <v>80</v>
      </c>
      <c r="D104" s="309" t="inlineStr"/>
      <c r="E104" s="309" t="inlineStr"/>
      <c r="F104" s="309" t="inlineStr"/>
      <c r="G104" s="309" t="inlineStr"/>
      <c r="H104" s="309" t="inlineStr"/>
    </row>
    <row r="105">
      <c r="A105" s="621" t="n">
        <v>103</v>
      </c>
      <c r="B105" s="309" t="n">
        <v>74.33</v>
      </c>
      <c r="C105" s="309" t="n">
        <v>74.33</v>
      </c>
      <c r="D105" s="309" t="inlineStr"/>
      <c r="E105" s="309" t="inlineStr"/>
      <c r="F105" s="309" t="inlineStr"/>
      <c r="G105" s="309" t="inlineStr"/>
      <c r="H105" s="309" t="inlineStr"/>
    </row>
    <row r="106">
      <c r="A106" s="621" t="n">
        <v>104</v>
      </c>
      <c r="B106" s="309" t="n">
        <v>62.66</v>
      </c>
      <c r="C106" s="309" t="n">
        <v>62.66</v>
      </c>
      <c r="D106" s="309" t="inlineStr"/>
      <c r="E106" s="309" t="inlineStr"/>
      <c r="F106" s="309" t="inlineStr"/>
      <c r="G106" s="309" t="inlineStr"/>
      <c r="H106" s="309" t="inlineStr"/>
    </row>
    <row r="107">
      <c r="A107" s="621" t="n">
        <v>105</v>
      </c>
      <c r="B107" s="309" t="n">
        <v>74.33</v>
      </c>
      <c r="C107" s="309" t="n">
        <v>74.33</v>
      </c>
      <c r="D107" s="309" t="inlineStr"/>
      <c r="E107" s="309" t="inlineStr"/>
      <c r="F107" s="309" t="inlineStr"/>
      <c r="G107" s="309" t="inlineStr"/>
      <c r="H107" s="309" t="inlineStr"/>
    </row>
    <row r="108">
      <c r="A108" s="621" t="n">
        <v>106</v>
      </c>
      <c r="B108" s="309" t="n">
        <v>70</v>
      </c>
      <c r="C108" s="309" t="n">
        <v>70</v>
      </c>
      <c r="D108" s="309" t="inlineStr"/>
      <c r="E108" s="309" t="inlineStr"/>
      <c r="F108" s="309" t="inlineStr"/>
      <c r="G108" s="309" t="inlineStr"/>
      <c r="H108" s="309" t="inlineStr"/>
    </row>
    <row r="109">
      <c r="A109" s="621" t="n">
        <v>107</v>
      </c>
      <c r="B109" s="309" t="n">
        <v>67.33</v>
      </c>
      <c r="C109" s="309" t="n">
        <v>67.33</v>
      </c>
      <c r="D109" s="309" t="inlineStr"/>
      <c r="E109" s="309" t="inlineStr"/>
      <c r="F109" s="309" t="inlineStr"/>
      <c r="G109" s="309" t="inlineStr"/>
      <c r="H109" s="309" t="inlineStr"/>
    </row>
    <row r="110">
      <c r="A110" s="621" t="n">
        <v>108</v>
      </c>
      <c r="B110" s="309" t="n">
        <v>125</v>
      </c>
      <c r="C110" s="309" t="n">
        <v>125</v>
      </c>
      <c r="D110" s="309" t="inlineStr"/>
      <c r="E110" s="309" t="inlineStr"/>
      <c r="F110" s="309" t="inlineStr"/>
      <c r="G110" s="309" t="inlineStr"/>
      <c r="H110" s="309" t="inlineStr"/>
    </row>
    <row r="111">
      <c r="A111" s="621" t="n">
        <v>109</v>
      </c>
      <c r="B111" s="309" t="n">
        <v>115</v>
      </c>
      <c r="C111" s="309" t="n">
        <v>115</v>
      </c>
      <c r="D111" s="309" t="inlineStr"/>
      <c r="E111" s="309" t="inlineStr"/>
      <c r="F111" s="309" t="inlineStr"/>
      <c r="G111" s="309" t="inlineStr"/>
      <c r="H111" s="309" t="inlineStr"/>
    </row>
    <row r="112">
      <c r="A112" s="621" t="n">
        <v>110</v>
      </c>
      <c r="B112" s="309" t="n">
        <v>98</v>
      </c>
      <c r="C112" s="309" t="n">
        <v>98</v>
      </c>
      <c r="D112" s="309" t="inlineStr"/>
      <c r="E112" s="309" t="inlineStr"/>
      <c r="F112" s="309" t="inlineStr"/>
      <c r="G112" s="309" t="inlineStr"/>
      <c r="H112" s="309" t="inlineStr"/>
    </row>
    <row r="113">
      <c r="A113" s="621" t="n">
        <v>111</v>
      </c>
      <c r="B113" s="309" t="n">
        <v>125.9910444598251</v>
      </c>
      <c r="C113" s="309" t="n">
        <v>125.9910444598251</v>
      </c>
      <c r="D113" s="309" t="inlineStr"/>
      <c r="E113" s="309" t="inlineStr"/>
      <c r="F113" s="309" t="inlineStr"/>
      <c r="G113" s="309" t="inlineStr"/>
      <c r="H113" s="309" t="inlineStr"/>
    </row>
    <row r="114">
      <c r="A114" s="621" t="n">
        <v>112</v>
      </c>
      <c r="B114" s="309" t="n">
        <v>122.3059467486008</v>
      </c>
      <c r="C114" s="309" t="n">
        <v>122.3059467486008</v>
      </c>
      <c r="D114" s="309" t="inlineStr"/>
      <c r="E114" s="309" t="inlineStr"/>
      <c r="F114" s="309" t="inlineStr"/>
      <c r="G114" s="309" t="inlineStr"/>
      <c r="H114" s="309" t="inlineStr"/>
    </row>
    <row r="115">
      <c r="A115" s="621" t="n">
        <v>113</v>
      </c>
      <c r="B115" s="309" t="n">
        <v>87.91961040722956</v>
      </c>
      <c r="C115" s="309" t="n">
        <v>87.91961040722956</v>
      </c>
      <c r="D115" s="309" t="inlineStr"/>
      <c r="E115" s="309" t="inlineStr"/>
      <c r="F115" s="309" t="inlineStr"/>
      <c r="G115" s="309" t="inlineStr"/>
      <c r="H115" s="309" t="inlineStr"/>
    </row>
    <row r="116">
      <c r="A116" s="621" t="n">
        <v>114</v>
      </c>
      <c r="B116" s="309" t="n">
        <v>65.20899931876698</v>
      </c>
      <c r="C116" s="309" t="n">
        <v>65.20899931876698</v>
      </c>
      <c r="D116" s="309" t="inlineStr"/>
      <c r="E116" s="309" t="inlineStr"/>
      <c r="F116" s="309" t="inlineStr"/>
      <c r="G116" s="309" t="inlineStr"/>
      <c r="H116" s="309" t="inlineStr"/>
    </row>
    <row r="117">
      <c r="A117" s="621" t="n">
        <v>115</v>
      </c>
      <c r="B117" s="309" t="n">
        <v>122.0578997211874</v>
      </c>
      <c r="C117" s="309" t="n">
        <v>122.0578997211874</v>
      </c>
      <c r="D117" s="309" t="inlineStr"/>
      <c r="E117" s="309" t="inlineStr"/>
      <c r="F117" s="309" t="inlineStr"/>
      <c r="G117" s="309" t="inlineStr"/>
      <c r="H117" s="309" t="inlineStr"/>
    </row>
    <row r="118">
      <c r="A118" s="621" t="n">
        <v>116</v>
      </c>
      <c r="B118" s="309" t="n">
        <v>101.9</v>
      </c>
      <c r="C118" s="309" t="n">
        <v>101.9</v>
      </c>
      <c r="D118" s="309" t="inlineStr"/>
      <c r="E118" s="309" t="inlineStr"/>
      <c r="F118" s="309" t="inlineStr"/>
      <c r="G118" s="309" t="inlineStr"/>
      <c r="H118" s="309" t="inlineStr"/>
    </row>
    <row r="119">
      <c r="A119" s="621" t="n">
        <v>117</v>
      </c>
      <c r="B119" s="309" t="n">
        <v>116.5</v>
      </c>
      <c r="C119" s="309" t="n">
        <v>116.5</v>
      </c>
      <c r="D119" s="309" t="inlineStr"/>
      <c r="E119" s="309" t="inlineStr"/>
      <c r="F119" s="309" t="inlineStr"/>
      <c r="G119" s="309" t="inlineStr"/>
      <c r="H119" s="309" t="inlineStr"/>
    </row>
    <row r="120">
      <c r="A120" s="621" t="n">
        <v>118</v>
      </c>
      <c r="B120" s="309" t="n">
        <v>128.9</v>
      </c>
      <c r="C120" s="309" t="n">
        <v>128.9</v>
      </c>
      <c r="D120" s="309" t="inlineStr"/>
      <c r="E120" s="309" t="inlineStr"/>
      <c r="F120" s="309" t="inlineStr"/>
      <c r="G120" s="309" t="inlineStr"/>
      <c r="H120" s="309" t="inlineStr"/>
    </row>
    <row r="121">
      <c r="A121" s="621" t="n">
        <v>119</v>
      </c>
      <c r="B121" s="309" t="n">
        <v>136.2</v>
      </c>
      <c r="C121" s="309" t="n">
        <v>136.2</v>
      </c>
      <c r="D121" s="309" t="inlineStr"/>
      <c r="E121" s="309" t="inlineStr"/>
      <c r="F121" s="309" t="inlineStr"/>
      <c r="G121" s="309" t="inlineStr"/>
      <c r="H121" s="309" t="inlineStr"/>
    </row>
    <row r="122">
      <c r="A122" s="621" t="n">
        <v>120</v>
      </c>
      <c r="B122" s="309" t="n">
        <v>39.64004756282119</v>
      </c>
      <c r="C122" s="309" t="n">
        <v>39.64004756282119</v>
      </c>
      <c r="D122" s="309" t="inlineStr"/>
      <c r="E122" s="309" t="inlineStr"/>
      <c r="F122" s="309" t="inlineStr"/>
      <c r="G122" s="309" t="inlineStr"/>
      <c r="H122" s="309" t="inlineStr"/>
    </row>
    <row r="123">
      <c r="A123" s="621" t="n">
        <v>121</v>
      </c>
      <c r="B123" s="309" t="n">
        <v>100.5563285907497</v>
      </c>
      <c r="C123" s="309" t="n">
        <v>100.5563285907497</v>
      </c>
      <c r="D123" s="309" t="inlineStr"/>
      <c r="E123" s="309" t="inlineStr"/>
      <c r="F123" s="309" t="inlineStr"/>
      <c r="G123" s="309" t="inlineStr"/>
      <c r="H123" s="309" t="inlineStr"/>
    </row>
    <row r="124">
      <c r="A124" s="621" t="n">
        <v>122</v>
      </c>
      <c r="B124" s="309" t="n">
        <v>100</v>
      </c>
      <c r="C124" s="309" t="n">
        <v>100</v>
      </c>
      <c r="D124" s="309" t="inlineStr"/>
      <c r="E124" s="309" t="inlineStr"/>
      <c r="F124" s="309" t="inlineStr"/>
      <c r="G124" s="309" t="inlineStr"/>
      <c r="H124" s="309" t="inlineStr"/>
    </row>
    <row r="125">
      <c r="A125" s="621" t="n">
        <v>123</v>
      </c>
      <c r="B125" s="309" t="n">
        <v>118</v>
      </c>
      <c r="C125" s="309" t="n">
        <v>118</v>
      </c>
      <c r="D125" s="309" t="inlineStr"/>
      <c r="E125" s="309" t="inlineStr"/>
      <c r="F125" s="309" t="inlineStr"/>
      <c r="G125" s="309" t="inlineStr"/>
      <c r="H125" s="309" t="inlineStr"/>
    </row>
    <row r="126">
      <c r="A126" s="621" t="n">
        <v>124</v>
      </c>
      <c r="B126" s="309" t="n">
        <v>123</v>
      </c>
      <c r="C126" s="309" t="n">
        <v>123</v>
      </c>
      <c r="D126" s="309" t="inlineStr"/>
      <c r="E126" s="309" t="inlineStr"/>
      <c r="F126" s="309" t="inlineStr"/>
      <c r="G126" s="309" t="inlineStr"/>
      <c r="H126" s="309" t="inlineStr"/>
    </row>
    <row r="127">
      <c r="A127" s="621" t="n">
        <v>125</v>
      </c>
      <c r="B127" s="309" t="n">
        <v>132</v>
      </c>
      <c r="C127" s="309" t="n">
        <v>132</v>
      </c>
      <c r="D127" s="309" t="inlineStr"/>
      <c r="E127" s="309" t="inlineStr"/>
      <c r="F127" s="309" t="inlineStr"/>
      <c r="G127" s="309" t="inlineStr"/>
      <c r="H127" s="309" t="inlineStr"/>
    </row>
    <row r="128">
      <c r="A128" s="621" t="n">
        <v>126</v>
      </c>
      <c r="B128" s="309" t="n">
        <v>52.6</v>
      </c>
      <c r="C128" s="309" t="n">
        <v>52.6</v>
      </c>
      <c r="D128" s="309" t="inlineStr"/>
      <c r="E128" s="309" t="inlineStr"/>
      <c r="F128" s="309" t="inlineStr"/>
      <c r="G128" s="309" t="inlineStr"/>
      <c r="H128" s="309" t="inlineStr"/>
    </row>
    <row r="129">
      <c r="A129" s="621" t="n">
        <v>127</v>
      </c>
      <c r="B129" s="309" t="n">
        <v>59.7</v>
      </c>
      <c r="C129" s="309" t="n">
        <v>59.7</v>
      </c>
      <c r="D129" s="309" t="inlineStr"/>
      <c r="E129" s="309" t="inlineStr"/>
      <c r="F129" s="309" t="inlineStr"/>
      <c r="G129" s="309" t="inlineStr"/>
      <c r="H129" s="309" t="inlineStr"/>
    </row>
    <row r="130">
      <c r="A130" s="621" t="n">
        <v>128</v>
      </c>
      <c r="B130" s="309" t="n">
        <v>76.90000000000001</v>
      </c>
      <c r="C130" s="309" t="n">
        <v>76.90000000000001</v>
      </c>
      <c r="D130" s="309" t="inlineStr"/>
      <c r="E130" s="309" t="inlineStr"/>
      <c r="F130" s="309" t="inlineStr"/>
      <c r="G130" s="309" t="inlineStr"/>
      <c r="H130" s="309" t="inlineStr"/>
    </row>
    <row r="131">
      <c r="A131" s="621" t="n">
        <v>129</v>
      </c>
      <c r="B131" s="309" t="n">
        <v>71.5</v>
      </c>
      <c r="C131" s="309" t="n">
        <v>71.5</v>
      </c>
      <c r="D131" s="309" t="inlineStr"/>
      <c r="E131" s="309" t="inlineStr"/>
      <c r="F131" s="309" t="inlineStr"/>
      <c r="G131" s="309" t="inlineStr"/>
      <c r="H131" s="309" t="inlineStr"/>
    </row>
    <row r="132">
      <c r="A132" s="621" t="n">
        <v>130</v>
      </c>
      <c r="B132" s="309" t="n">
        <v>69.40000000000001</v>
      </c>
      <c r="C132" s="309" t="n">
        <v>69.40000000000001</v>
      </c>
      <c r="D132" s="309" t="inlineStr"/>
      <c r="E132" s="309" t="inlineStr"/>
      <c r="F132" s="309" t="inlineStr"/>
      <c r="G132" s="309" t="inlineStr"/>
      <c r="H132" s="309" t="inlineStr"/>
    </row>
    <row r="133">
      <c r="A133" s="621" t="n">
        <v>131</v>
      </c>
      <c r="B133" s="309" t="n">
        <v>45.1</v>
      </c>
      <c r="C133" s="309" t="n">
        <v>45.1</v>
      </c>
      <c r="D133" s="309" t="inlineStr"/>
      <c r="E133" s="309" t="inlineStr"/>
      <c r="F133" s="309" t="inlineStr"/>
      <c r="G133" s="309" t="inlineStr"/>
      <c r="H133" s="309" t="inlineStr"/>
    </row>
    <row r="134">
      <c r="A134" s="621" t="n">
        <v>132</v>
      </c>
      <c r="B134" s="309" t="n">
        <v>90.2</v>
      </c>
      <c r="C134" s="309" t="n">
        <v>90.2</v>
      </c>
      <c r="D134" s="309" t="inlineStr"/>
      <c r="E134" s="309" t="inlineStr"/>
      <c r="F134" s="309" t="inlineStr"/>
      <c r="G134" s="309" t="inlineStr"/>
      <c r="H134" s="309" t="inlineStr"/>
    </row>
    <row r="135">
      <c r="A135" s="621" t="n">
        <v>133</v>
      </c>
      <c r="B135" s="309" t="n">
        <v>122.1</v>
      </c>
      <c r="C135" s="309" t="n">
        <v>122.1</v>
      </c>
      <c r="D135" s="309" t="inlineStr"/>
      <c r="E135" s="309" t="inlineStr"/>
      <c r="F135" s="309" t="inlineStr"/>
      <c r="G135" s="309" t="inlineStr"/>
      <c r="H135" s="309" t="inlineStr"/>
    </row>
    <row r="136">
      <c r="A136" s="621" t="n">
        <v>134</v>
      </c>
      <c r="B136" s="309" t="n">
        <v>106.1</v>
      </c>
      <c r="C136" s="309" t="n">
        <v>106.1</v>
      </c>
      <c r="D136" s="309" t="inlineStr"/>
      <c r="E136" s="309" t="inlineStr"/>
      <c r="F136" s="309" t="inlineStr"/>
      <c r="G136" s="309" t="inlineStr"/>
      <c r="H136" s="309" t="inlineStr"/>
    </row>
    <row r="137">
      <c r="A137" s="621" t="n">
        <v>135</v>
      </c>
      <c r="B137" s="309" t="n">
        <v>50.3</v>
      </c>
      <c r="C137" s="309" t="n">
        <v>50.3</v>
      </c>
      <c r="D137" s="309" t="inlineStr"/>
      <c r="E137" s="309" t="inlineStr"/>
      <c r="F137" s="309" t="inlineStr"/>
      <c r="G137" s="309" t="inlineStr"/>
      <c r="H137" s="309" t="inlineStr"/>
    </row>
    <row r="138">
      <c r="A138" s="621" t="n">
        <v>136</v>
      </c>
      <c r="B138" s="309" t="n">
        <v>100.2</v>
      </c>
      <c r="C138" s="309" t="n">
        <v>100.2</v>
      </c>
      <c r="D138" s="309" t="inlineStr"/>
      <c r="E138" s="309" t="inlineStr"/>
      <c r="F138" s="309" t="inlineStr"/>
      <c r="G138" s="309" t="inlineStr"/>
      <c r="H138" s="309" t="inlineStr"/>
    </row>
    <row r="139">
      <c r="A139" s="621" t="n">
        <v>137</v>
      </c>
      <c r="B139" s="309" t="n">
        <v>94.3</v>
      </c>
      <c r="C139" s="309" t="n">
        <v>94.3</v>
      </c>
      <c r="D139" s="309" t="inlineStr"/>
      <c r="E139" s="309" t="inlineStr"/>
      <c r="F139" s="309" t="inlineStr"/>
      <c r="G139" s="309" t="inlineStr"/>
      <c r="H139" s="309" t="inlineStr"/>
    </row>
    <row r="140">
      <c r="A140" s="621" t="n">
        <v>138</v>
      </c>
      <c r="B140" s="309" t="n">
        <v>82.5</v>
      </c>
      <c r="C140" s="309" t="n">
        <v>82.5</v>
      </c>
      <c r="D140" s="309" t="inlineStr"/>
      <c r="E140" s="309" t="inlineStr"/>
      <c r="F140" s="309" t="inlineStr"/>
      <c r="G140" s="309" t="inlineStr"/>
      <c r="H140" s="309" t="inlineStr"/>
    </row>
    <row r="141">
      <c r="A141" s="621" t="n">
        <v>139</v>
      </c>
      <c r="B141" s="309" t="n">
        <v>78.40000000000001</v>
      </c>
      <c r="C141" s="309" t="n">
        <v>78.40000000000001</v>
      </c>
      <c r="D141" s="309" t="inlineStr"/>
      <c r="E141" s="309" t="inlineStr"/>
      <c r="F141" s="309" t="inlineStr"/>
      <c r="G141" s="309" t="inlineStr"/>
      <c r="H141" s="309" t="inlineStr"/>
    </row>
    <row r="142">
      <c r="A142" s="621" t="n">
        <v>140</v>
      </c>
      <c r="B142" s="309" t="n">
        <v>57.8</v>
      </c>
      <c r="C142" s="309" t="n">
        <v>57.8</v>
      </c>
      <c r="D142" s="309" t="inlineStr"/>
      <c r="E142" s="309" t="inlineStr"/>
      <c r="F142" s="309" t="inlineStr"/>
      <c r="G142" s="309" t="inlineStr"/>
      <c r="H142" s="309" t="inlineStr"/>
    </row>
    <row r="143">
      <c r="A143" s="621" t="n">
        <v>141</v>
      </c>
      <c r="B143" s="309" t="inlineStr"/>
      <c r="C143" s="309" t="inlineStr"/>
      <c r="D143" s="309" t="inlineStr"/>
      <c r="E143" s="309" t="inlineStr"/>
      <c r="F143" s="309" t="inlineStr"/>
      <c r="G143" s="309" t="inlineStr"/>
      <c r="H143" s="309" t="inlineStr"/>
    </row>
    <row r="144">
      <c r="A144" s="621" t="n">
        <v>142</v>
      </c>
      <c r="B144" s="309" t="n">
        <v>138</v>
      </c>
      <c r="C144" s="309" t="n">
        <v>138</v>
      </c>
      <c r="D144" s="309" t="inlineStr"/>
      <c r="E144" s="309" t="inlineStr"/>
      <c r="F144" s="309" t="inlineStr"/>
      <c r="G144" s="309" t="inlineStr"/>
      <c r="H144" s="309" t="inlineStr"/>
    </row>
    <row r="145">
      <c r="A145" s="621" t="n">
        <v>143</v>
      </c>
      <c r="B145" s="309" t="n">
        <v>132</v>
      </c>
      <c r="C145" s="309" t="n">
        <v>132</v>
      </c>
      <c r="D145" s="309" t="inlineStr"/>
      <c r="E145" s="309" t="inlineStr"/>
      <c r="F145" s="309" t="inlineStr"/>
      <c r="G145" s="309" t="inlineStr"/>
      <c r="H145" s="309" t="inlineStr"/>
    </row>
    <row r="146">
      <c r="A146" s="621" t="n">
        <v>144</v>
      </c>
      <c r="B146" s="309" t="n">
        <v>114</v>
      </c>
      <c r="C146" s="309" t="n">
        <v>114</v>
      </c>
      <c r="D146" s="309" t="inlineStr"/>
      <c r="E146" s="309" t="inlineStr"/>
      <c r="F146" s="309" t="inlineStr"/>
      <c r="G146" s="309" t="inlineStr"/>
      <c r="H146" s="309" t="inlineStr"/>
    </row>
    <row r="147">
      <c r="A147" s="621" t="n">
        <v>145</v>
      </c>
      <c r="B147" s="309" t="n">
        <v>133</v>
      </c>
      <c r="C147" s="309" t="n">
        <v>133</v>
      </c>
      <c r="D147" s="309" t="inlineStr"/>
      <c r="E147" s="309" t="inlineStr"/>
      <c r="F147" s="309" t="inlineStr"/>
      <c r="G147" s="309" t="inlineStr"/>
      <c r="H147" s="309" t="inlineStr"/>
    </row>
    <row r="148">
      <c r="A148" s="621" t="n">
        <v>146</v>
      </c>
      <c r="B148" s="309" t="n">
        <v>142</v>
      </c>
      <c r="C148" s="309" t="n">
        <v>142</v>
      </c>
      <c r="D148" s="309" t="inlineStr"/>
      <c r="E148" s="309" t="inlineStr"/>
      <c r="F148" s="309" t="inlineStr"/>
      <c r="G148" s="309" t="inlineStr"/>
      <c r="H148" s="309" t="inlineStr"/>
    </row>
    <row r="149">
      <c r="A149" s="621" t="n">
        <v>147</v>
      </c>
      <c r="B149" s="309" t="n">
        <v>103</v>
      </c>
      <c r="C149" s="309" t="n">
        <v>103</v>
      </c>
      <c r="D149" s="309" t="inlineStr"/>
      <c r="E149" s="309" t="inlineStr"/>
      <c r="F149" s="309" t="inlineStr"/>
      <c r="G149" s="309" t="inlineStr"/>
      <c r="H149" s="309" t="inlineStr"/>
    </row>
    <row r="150">
      <c r="A150" s="621" t="n">
        <v>148</v>
      </c>
      <c r="B150" s="309" t="n">
        <v>108</v>
      </c>
      <c r="C150" s="309" t="n">
        <v>108</v>
      </c>
      <c r="D150" s="309" t="inlineStr"/>
      <c r="E150" s="309" t="inlineStr"/>
      <c r="F150" s="309" t="inlineStr"/>
      <c r="G150" s="309" t="inlineStr"/>
      <c r="H150" s="309" t="inlineStr"/>
    </row>
    <row r="151">
      <c r="A151" s="621" t="n">
        <v>149</v>
      </c>
      <c r="B151" s="309" t="n">
        <v>89</v>
      </c>
      <c r="C151" s="309" t="n">
        <v>89</v>
      </c>
      <c r="D151" s="309" t="inlineStr"/>
      <c r="E151" s="309" t="inlineStr"/>
      <c r="F151" s="309" t="inlineStr"/>
      <c r="G151" s="309" t="inlineStr"/>
      <c r="H151" s="309" t="inlineStr"/>
    </row>
    <row r="152">
      <c r="A152" s="621" t="n">
        <v>150</v>
      </c>
      <c r="B152" s="309" t="n">
        <v>106</v>
      </c>
      <c r="C152" s="309" t="n">
        <v>106</v>
      </c>
      <c r="D152" s="309" t="inlineStr"/>
      <c r="E152" s="309" t="inlineStr"/>
      <c r="F152" s="309" t="inlineStr"/>
      <c r="G152" s="309" t="inlineStr"/>
      <c r="H152" s="309" t="inlineStr"/>
    </row>
    <row r="153">
      <c r="A153" s="621" t="n">
        <v>151</v>
      </c>
      <c r="B153" s="309" t="n">
        <v>63</v>
      </c>
      <c r="C153" s="309" t="n">
        <v>63</v>
      </c>
      <c r="D153" s="309" t="inlineStr"/>
      <c r="E153" s="309" t="inlineStr"/>
      <c r="F153" s="309" t="inlineStr"/>
      <c r="G153" s="309" t="inlineStr"/>
      <c r="H153" s="309" t="inlineStr"/>
    </row>
    <row r="154">
      <c r="A154" s="621" t="n">
        <v>152</v>
      </c>
      <c r="B154" s="309" t="n">
        <v>53</v>
      </c>
      <c r="C154" s="309" t="n">
        <v>53</v>
      </c>
      <c r="D154" s="309" t="inlineStr"/>
      <c r="E154" s="309" t="inlineStr"/>
      <c r="F154" s="309" t="inlineStr"/>
      <c r="G154" s="309" t="inlineStr"/>
      <c r="H154" s="309" t="inlineStr"/>
    </row>
    <row r="155">
      <c r="A155" s="621" t="n">
        <v>153</v>
      </c>
      <c r="B155" s="309" t="n">
        <v>43</v>
      </c>
      <c r="C155" s="309" t="n">
        <v>43</v>
      </c>
      <c r="D155" s="309" t="inlineStr"/>
      <c r="E155" s="309" t="inlineStr"/>
      <c r="F155" s="309" t="inlineStr"/>
      <c r="G155" s="309" t="inlineStr"/>
      <c r="H155" s="309" t="inlineStr"/>
    </row>
    <row r="156">
      <c r="A156" s="621" t="n">
        <v>154</v>
      </c>
      <c r="B156" s="309" t="n">
        <v>57</v>
      </c>
      <c r="C156" s="309" t="n">
        <v>57</v>
      </c>
      <c r="D156" s="309" t="inlineStr"/>
      <c r="E156" s="309" t="inlineStr"/>
      <c r="F156" s="309" t="inlineStr"/>
      <c r="G156" s="309" t="inlineStr"/>
      <c r="H156" s="309" t="inlineStr"/>
    </row>
    <row r="157">
      <c r="A157" s="621" t="n">
        <v>155</v>
      </c>
      <c r="B157" s="309" t="n">
        <v>76</v>
      </c>
      <c r="C157" s="309" t="n">
        <v>76</v>
      </c>
      <c r="D157" s="309" t="inlineStr"/>
      <c r="E157" s="309" t="inlineStr"/>
      <c r="F157" s="309" t="inlineStr"/>
      <c r="G157" s="309" t="inlineStr"/>
      <c r="H157" s="309" t="inlineStr"/>
    </row>
    <row r="158">
      <c r="A158" s="621" t="n">
        <v>156</v>
      </c>
      <c r="B158" s="309" t="n">
        <v>64</v>
      </c>
      <c r="C158" s="309" t="n">
        <v>64</v>
      </c>
      <c r="D158" s="309" t="inlineStr"/>
      <c r="E158" s="309" t="inlineStr"/>
      <c r="F158" s="309" t="inlineStr"/>
      <c r="G158" s="309" t="inlineStr"/>
      <c r="H158" s="309" t="inlineStr"/>
    </row>
    <row r="159">
      <c r="A159" s="621" t="n">
        <v>157</v>
      </c>
      <c r="B159" s="309" t="n">
        <v>112</v>
      </c>
      <c r="C159" s="309" t="n">
        <v>112</v>
      </c>
      <c r="D159" s="309" t="inlineStr"/>
      <c r="E159" s="309" t="inlineStr"/>
      <c r="F159" s="309" t="inlineStr"/>
      <c r="G159" s="309" t="inlineStr"/>
      <c r="H159" s="309" t="inlineStr"/>
    </row>
    <row r="160">
      <c r="A160" s="621" t="n">
        <v>158</v>
      </c>
      <c r="B160" s="309" t="n">
        <v>126</v>
      </c>
      <c r="C160" s="309" t="n">
        <v>126</v>
      </c>
      <c r="D160" s="309" t="inlineStr"/>
      <c r="E160" s="309" t="inlineStr"/>
      <c r="F160" s="309" t="inlineStr"/>
      <c r="G160" s="309" t="inlineStr"/>
      <c r="H160" s="309" t="inlineStr"/>
    </row>
    <row r="161">
      <c r="A161" s="621" t="n">
        <v>159</v>
      </c>
      <c r="B161" s="309" t="n">
        <v>132</v>
      </c>
      <c r="C161" s="309" t="n">
        <v>132</v>
      </c>
      <c r="D161" s="309" t="inlineStr"/>
      <c r="E161" s="309" t="inlineStr"/>
      <c r="F161" s="309" t="inlineStr"/>
      <c r="G161" s="309" t="inlineStr"/>
      <c r="H161" s="309" t="inlineStr"/>
    </row>
    <row r="162">
      <c r="A162" s="621" t="n">
        <v>160</v>
      </c>
      <c r="B162" s="309" t="n">
        <v>80</v>
      </c>
      <c r="C162" s="309" t="n">
        <v>80</v>
      </c>
      <c r="D162" s="309" t="inlineStr"/>
      <c r="E162" s="309" t="inlineStr"/>
      <c r="F162" s="309" t="inlineStr"/>
      <c r="G162" s="309" t="inlineStr"/>
      <c r="H162" s="309" t="inlineStr"/>
    </row>
    <row r="163">
      <c r="A163" s="621" t="n">
        <v>161</v>
      </c>
      <c r="B163" s="309" t="n">
        <v>71</v>
      </c>
      <c r="C163" s="309" t="n">
        <v>71</v>
      </c>
      <c r="D163" s="309" t="inlineStr"/>
      <c r="E163" s="309" t="inlineStr"/>
      <c r="F163" s="309" t="inlineStr"/>
      <c r="G163" s="309" t="inlineStr"/>
      <c r="H163" s="309" t="inlineStr"/>
    </row>
    <row r="164">
      <c r="A164" s="621" t="n">
        <v>162</v>
      </c>
      <c r="B164" s="309" t="n">
        <v>76</v>
      </c>
      <c r="C164" s="309" t="n">
        <v>76</v>
      </c>
      <c r="D164" s="309" t="inlineStr"/>
      <c r="E164" s="309" t="inlineStr"/>
      <c r="F164" s="309" t="inlineStr"/>
      <c r="G164" s="309" t="inlineStr"/>
      <c r="H164" s="309" t="inlineStr"/>
    </row>
    <row r="165">
      <c r="A165" s="621" t="n">
        <v>163</v>
      </c>
      <c r="B165" s="309" t="n">
        <v>120</v>
      </c>
      <c r="C165" s="309" t="n">
        <v>120</v>
      </c>
      <c r="D165" s="309" t="inlineStr"/>
      <c r="E165" s="309" t="inlineStr"/>
      <c r="F165" s="309" t="inlineStr"/>
      <c r="G165" s="309" t="inlineStr"/>
      <c r="H165" s="309" t="inlineStr"/>
    </row>
    <row r="166">
      <c r="A166" s="621" t="n">
        <v>164</v>
      </c>
      <c r="B166" s="309" t="n">
        <v>130</v>
      </c>
      <c r="C166" s="309" t="n">
        <v>130</v>
      </c>
      <c r="D166" s="309" t="inlineStr"/>
      <c r="E166" s="309" t="inlineStr"/>
      <c r="F166" s="309" t="inlineStr"/>
      <c r="G166" s="309" t="inlineStr"/>
      <c r="H166" s="309" t="inlineStr"/>
    </row>
    <row r="167">
      <c r="A167" s="621" t="n">
        <v>165</v>
      </c>
      <c r="B167" s="309" t="n">
        <v>134</v>
      </c>
      <c r="C167" s="309" t="n">
        <v>134</v>
      </c>
      <c r="D167" s="309" t="inlineStr"/>
      <c r="E167" s="309" t="inlineStr"/>
      <c r="F167" s="309" t="inlineStr"/>
      <c r="G167" s="309" t="inlineStr"/>
      <c r="H167" s="309" t="inlineStr"/>
    </row>
    <row r="168">
      <c r="A168" s="621" t="n">
        <v>166</v>
      </c>
      <c r="B168" s="309" t="n">
        <v>92</v>
      </c>
      <c r="C168" s="309" t="n">
        <v>92</v>
      </c>
      <c r="D168" s="309" t="inlineStr"/>
      <c r="E168" s="309" t="inlineStr"/>
      <c r="F168" s="309" t="inlineStr"/>
      <c r="G168" s="309" t="inlineStr"/>
      <c r="H168" s="309" t="inlineStr"/>
    </row>
    <row r="169">
      <c r="A169" s="621" t="n">
        <v>167</v>
      </c>
      <c r="B169" s="309" t="n">
        <v>95</v>
      </c>
      <c r="C169" s="309" t="n">
        <v>95</v>
      </c>
      <c r="D169" s="309" t="inlineStr"/>
      <c r="E169" s="309" t="inlineStr"/>
      <c r="F169" s="309" t="inlineStr"/>
      <c r="G169" s="309" t="inlineStr"/>
      <c r="H169" s="309" t="inlineStr"/>
    </row>
    <row r="170">
      <c r="A170" s="621" t="n">
        <v>168</v>
      </c>
      <c r="B170" s="309" t="n">
        <v>76</v>
      </c>
      <c r="C170" s="309" t="n">
        <v>76</v>
      </c>
      <c r="D170" s="309" t="inlineStr"/>
      <c r="E170" s="309" t="inlineStr"/>
      <c r="F170" s="309" t="inlineStr"/>
      <c r="G170" s="309" t="inlineStr"/>
      <c r="H170" s="309" t="inlineStr"/>
    </row>
    <row r="171">
      <c r="A171" s="621" t="n">
        <v>169</v>
      </c>
      <c r="B171" s="309" t="n">
        <v>102</v>
      </c>
      <c r="C171" s="309" t="n">
        <v>102</v>
      </c>
      <c r="D171" s="309" t="inlineStr"/>
      <c r="E171" s="309" t="inlineStr"/>
      <c r="F171" s="309" t="inlineStr"/>
      <c r="G171" s="309" t="inlineStr"/>
      <c r="H171" s="309" t="inlineStr"/>
    </row>
    <row r="172">
      <c r="A172" s="621" t="n">
        <v>170</v>
      </c>
      <c r="B172" s="309" t="n">
        <v>121</v>
      </c>
      <c r="C172" s="309" t="n">
        <v>121</v>
      </c>
      <c r="D172" s="309" t="inlineStr"/>
      <c r="E172" s="309" t="inlineStr"/>
      <c r="F172" s="309" t="inlineStr"/>
      <c r="G172" s="309" t="inlineStr"/>
      <c r="H172" s="309" t="inlineStr"/>
    </row>
    <row r="173">
      <c r="A173" s="621" t="n">
        <v>171</v>
      </c>
      <c r="B173" s="309" t="n">
        <v>110</v>
      </c>
      <c r="C173" s="309" t="n">
        <v>110</v>
      </c>
      <c r="D173" s="309" t="inlineStr"/>
      <c r="E173" s="309" t="inlineStr"/>
      <c r="F173" s="309" t="inlineStr"/>
      <c r="G173" s="309" t="inlineStr"/>
      <c r="H173" s="309" t="inlineStr"/>
    </row>
    <row r="174">
      <c r="A174" s="621" t="n">
        <v>172</v>
      </c>
      <c r="B174" s="309" t="n">
        <v>74</v>
      </c>
      <c r="C174" s="309" t="n">
        <v>74</v>
      </c>
      <c r="D174" s="309" t="inlineStr"/>
      <c r="E174" s="309" t="inlineStr"/>
      <c r="F174" s="309" t="inlineStr"/>
      <c r="G174" s="309" t="inlineStr"/>
      <c r="H174" s="309" t="inlineStr"/>
    </row>
    <row r="175">
      <c r="A175" s="621" t="n">
        <v>173</v>
      </c>
      <c r="B175" s="309" t="n">
        <v>85</v>
      </c>
      <c r="C175" s="309" t="n">
        <v>85</v>
      </c>
      <c r="D175" s="309" t="inlineStr"/>
      <c r="E175" s="309" t="inlineStr"/>
      <c r="F175" s="309" t="inlineStr"/>
      <c r="G175" s="309" t="inlineStr"/>
      <c r="H175" s="309" t="inlineStr"/>
    </row>
    <row r="176">
      <c r="A176" s="621" t="n">
        <v>174</v>
      </c>
      <c r="B176" s="309" t="n">
        <v>70</v>
      </c>
      <c r="C176" s="309" t="n">
        <v>70</v>
      </c>
      <c r="D176" s="309" t="inlineStr"/>
      <c r="E176" s="309" t="inlineStr"/>
      <c r="F176" s="309" t="inlineStr"/>
      <c r="G176" s="309" t="inlineStr"/>
      <c r="H176" s="309" t="inlineStr"/>
    </row>
    <row r="177">
      <c r="A177" s="621" t="n">
        <v>175</v>
      </c>
      <c r="B177" s="309" t="n">
        <v>35</v>
      </c>
      <c r="C177" s="309" t="n">
        <v>35</v>
      </c>
      <c r="D177" s="309" t="inlineStr"/>
      <c r="E177" s="309" t="inlineStr"/>
      <c r="F177" s="309" t="inlineStr"/>
      <c r="G177" s="309" t="inlineStr"/>
      <c r="H177" s="309" t="inlineStr"/>
    </row>
    <row r="178">
      <c r="A178" s="621" t="n">
        <v>176</v>
      </c>
      <c r="B178" s="309" t="n">
        <v>74</v>
      </c>
      <c r="C178" s="309" t="n">
        <v>74</v>
      </c>
      <c r="D178" s="309" t="inlineStr"/>
      <c r="E178" s="309" t="inlineStr"/>
      <c r="F178" s="309" t="inlineStr"/>
      <c r="G178" s="309" t="inlineStr"/>
      <c r="H178" s="309" t="inlineStr"/>
    </row>
    <row r="179">
      <c r="A179" s="621" t="n">
        <v>177</v>
      </c>
      <c r="B179" s="309" t="n">
        <v>110</v>
      </c>
      <c r="C179" s="309" t="n">
        <v>110</v>
      </c>
      <c r="D179" s="309" t="inlineStr"/>
      <c r="E179" s="309" t="inlineStr"/>
      <c r="F179" s="309" t="inlineStr"/>
      <c r="G179" s="309" t="inlineStr"/>
      <c r="H179" s="309" t="inlineStr"/>
    </row>
    <row r="180">
      <c r="A180" s="621" t="n">
        <v>178</v>
      </c>
      <c r="B180" s="309" t="n">
        <v>72</v>
      </c>
      <c r="C180" s="309" t="n">
        <v>72</v>
      </c>
      <c r="D180" s="309" t="inlineStr"/>
      <c r="E180" s="309" t="inlineStr"/>
      <c r="F180" s="309" t="inlineStr"/>
      <c r="G180" s="309" t="inlineStr"/>
      <c r="H180" s="309" t="inlineStr"/>
    </row>
    <row r="181">
      <c r="A181" s="621" t="n">
        <v>179</v>
      </c>
      <c r="B181" s="309" t="n">
        <v>61</v>
      </c>
      <c r="C181" s="309" t="n">
        <v>61</v>
      </c>
      <c r="D181" s="309" t="inlineStr"/>
      <c r="E181" s="309" t="inlineStr"/>
      <c r="F181" s="309" t="inlineStr"/>
      <c r="G181" s="309" t="inlineStr"/>
      <c r="H181" s="309" t="inlineStr"/>
    </row>
    <row r="182">
      <c r="A182" s="621" t="n">
        <v>180</v>
      </c>
      <c r="B182" s="309" t="n">
        <v>40.1</v>
      </c>
      <c r="C182" s="309" t="n">
        <v>40.1</v>
      </c>
      <c r="D182" s="309" t="inlineStr"/>
      <c r="E182" s="309" t="inlineStr"/>
      <c r="F182" s="309" t="inlineStr"/>
      <c r="G182" s="309" t="inlineStr"/>
      <c r="H182" s="309" t="inlineStr"/>
    </row>
    <row r="183">
      <c r="A183" s="621" t="n">
        <v>181</v>
      </c>
      <c r="B183" s="309" t="n">
        <v>56.2</v>
      </c>
      <c r="C183" s="309" t="n">
        <v>56.2</v>
      </c>
      <c r="D183" s="309" t="inlineStr"/>
      <c r="E183" s="309" t="inlineStr"/>
      <c r="F183" s="309" t="inlineStr"/>
      <c r="G183" s="309" t="inlineStr"/>
      <c r="H183" s="309" t="inlineStr"/>
    </row>
    <row r="184">
      <c r="A184" s="621" t="n">
        <v>182</v>
      </c>
      <c r="B184" s="309" t="n">
        <v>62.6</v>
      </c>
      <c r="C184" s="309" t="n">
        <v>62.6</v>
      </c>
      <c r="D184" s="309" t="inlineStr"/>
      <c r="E184" s="309" t="inlineStr"/>
      <c r="F184" s="309" t="inlineStr"/>
      <c r="G184" s="309" t="inlineStr"/>
      <c r="H184" s="309" t="inlineStr"/>
    </row>
    <row r="185">
      <c r="A185" s="621" t="n">
        <v>183</v>
      </c>
      <c r="B185" s="309" t="n">
        <v>79.40000000000001</v>
      </c>
      <c r="C185" s="309" t="n">
        <v>79.40000000000001</v>
      </c>
      <c r="D185" s="309" t="inlineStr"/>
      <c r="E185" s="309" t="inlineStr"/>
      <c r="F185" s="309" t="inlineStr"/>
      <c r="G185" s="309" t="inlineStr"/>
      <c r="H185" s="309" t="inlineStr"/>
    </row>
    <row r="186">
      <c r="A186" s="621" t="n">
        <v>184</v>
      </c>
      <c r="B186" s="309" t="n">
        <v>86.2</v>
      </c>
      <c r="C186" s="309" t="n">
        <v>86.2</v>
      </c>
      <c r="D186" s="309" t="inlineStr"/>
      <c r="E186" s="309" t="inlineStr"/>
      <c r="F186" s="309" t="inlineStr"/>
      <c r="G186" s="309" t="inlineStr"/>
      <c r="H186" s="309" t="inlineStr"/>
    </row>
    <row r="187">
      <c r="A187" s="621" t="n">
        <v>185</v>
      </c>
      <c r="B187" s="309" t="n">
        <v>43.5</v>
      </c>
      <c r="C187" s="309" t="n">
        <v>43.5</v>
      </c>
      <c r="D187" s="309" t="inlineStr"/>
      <c r="E187" s="309" t="inlineStr"/>
      <c r="F187" s="309" t="inlineStr"/>
      <c r="G187" s="309" t="inlineStr"/>
      <c r="H187" s="309" t="inlineStr"/>
    </row>
    <row r="188">
      <c r="A188" s="621" t="n">
        <v>186</v>
      </c>
      <c r="B188" s="309" t="n">
        <v>65</v>
      </c>
      <c r="C188" s="309" t="n">
        <v>65</v>
      </c>
      <c r="D188" s="309" t="inlineStr"/>
      <c r="E188" s="309" t="inlineStr"/>
      <c r="F188" s="309" t="inlineStr"/>
      <c r="G188" s="309" t="inlineStr"/>
      <c r="H188" s="309" t="inlineStr"/>
    </row>
    <row r="189">
      <c r="A189" s="621" t="n">
        <v>187</v>
      </c>
      <c r="B189" s="309" t="n">
        <v>140</v>
      </c>
      <c r="C189" s="309" t="n">
        <v>140</v>
      </c>
      <c r="D189" s="309" t="inlineStr"/>
      <c r="E189" s="309" t="inlineStr"/>
      <c r="F189" s="309" t="inlineStr"/>
      <c r="G189" s="309" t="inlineStr"/>
      <c r="H189" s="309" t="inlineStr"/>
    </row>
    <row r="190">
      <c r="A190" s="621" t="n">
        <v>188</v>
      </c>
      <c r="B190" s="309" t="n">
        <v>58.98476034346029</v>
      </c>
      <c r="C190" s="309" t="n">
        <v>58.98476034346029</v>
      </c>
      <c r="D190" s="309" t="inlineStr"/>
      <c r="E190" s="309" t="inlineStr"/>
      <c r="F190" s="309" t="inlineStr"/>
      <c r="G190" s="309" t="inlineStr"/>
      <c r="H190" s="309" t="inlineStr"/>
    </row>
    <row r="191">
      <c r="A191" s="621" t="n">
        <v>189</v>
      </c>
      <c r="B191" s="309" t="n">
        <v>53.84448078489336</v>
      </c>
      <c r="C191" s="309" t="n">
        <v>53.84448078489336</v>
      </c>
      <c r="D191" s="309" t="inlineStr"/>
      <c r="E191" s="309" t="inlineStr"/>
      <c r="F191" s="309" t="inlineStr"/>
      <c r="G191" s="309" t="inlineStr"/>
      <c r="H191" s="309" t="inlineStr"/>
    </row>
    <row r="192">
      <c r="A192" s="621" t="n">
        <v>190</v>
      </c>
      <c r="B192" s="309" t="n">
        <v>51.3922373257605</v>
      </c>
      <c r="C192" s="309" t="n">
        <v>51.3922373257605</v>
      </c>
      <c r="D192" s="309" t="inlineStr"/>
      <c r="E192" s="309" t="inlineStr"/>
      <c r="F192" s="309" t="inlineStr"/>
      <c r="G192" s="309" t="inlineStr"/>
      <c r="H192" s="309" t="inlineStr"/>
    </row>
    <row r="193">
      <c r="A193" s="621" t="n">
        <v>191</v>
      </c>
      <c r="B193" s="309" t="n">
        <v>52.61835905532692</v>
      </c>
      <c r="C193" s="309" t="n">
        <v>52.61835905532692</v>
      </c>
      <c r="D193" s="309" t="inlineStr"/>
      <c r="E193" s="309" t="inlineStr"/>
      <c r="F193" s="309" t="inlineStr"/>
      <c r="G193" s="309" t="inlineStr"/>
      <c r="H193" s="309" t="inlineStr"/>
    </row>
    <row r="194">
      <c r="A194" s="621" t="n">
        <v>192</v>
      </c>
      <c r="B194" s="309" t="n">
        <v>48.15486475605516</v>
      </c>
      <c r="C194" s="309" t="n">
        <v>48.15486475605516</v>
      </c>
      <c r="D194" s="309" t="inlineStr"/>
      <c r="E194" s="309" t="inlineStr"/>
      <c r="F194" s="309" t="inlineStr"/>
      <c r="G194" s="309" t="inlineStr"/>
      <c r="H194" s="309" t="inlineStr"/>
    </row>
    <row r="195">
      <c r="A195" s="621" t="n">
        <v>193</v>
      </c>
      <c r="B195" s="309" t="n">
        <v>165.0245773177242</v>
      </c>
      <c r="C195" s="309" t="n">
        <v>165.0245773177242</v>
      </c>
      <c r="D195" s="309" t="inlineStr"/>
      <c r="E195" s="309" t="inlineStr"/>
      <c r="F195" s="309" t="inlineStr"/>
      <c r="G195" s="309" t="inlineStr"/>
      <c r="H195" s="309" t="inlineStr"/>
    </row>
    <row r="196">
      <c r="A196" s="621" t="n">
        <v>194</v>
      </c>
      <c r="B196" s="309" t="n">
        <v>135.7528292322963</v>
      </c>
      <c r="C196" s="309" t="n">
        <v>135.7528292322963</v>
      </c>
      <c r="D196" s="309" t="inlineStr"/>
      <c r="E196" s="309" t="inlineStr"/>
      <c r="F196" s="309" t="inlineStr"/>
      <c r="G196" s="309" t="inlineStr"/>
      <c r="H196" s="309" t="inlineStr"/>
    </row>
    <row r="197">
      <c r="A197" s="621" t="n">
        <v>195</v>
      </c>
      <c r="B197" s="309" t="n">
        <v>140.7680392374504</v>
      </c>
      <c r="C197" s="309" t="n">
        <v>140.7680392374504</v>
      </c>
      <c r="D197" s="309" t="inlineStr"/>
      <c r="E197" s="309" t="inlineStr"/>
      <c r="F197" s="309" t="inlineStr"/>
      <c r="G197" s="309" t="inlineStr"/>
      <c r="H197" s="309" t="inlineStr"/>
    </row>
    <row r="198">
      <c r="A198" s="621" t="n">
        <v>196</v>
      </c>
      <c r="B198" s="309" t="n">
        <v>128.9301329636523</v>
      </c>
      <c r="C198" s="309" t="n">
        <v>128.9301329636523</v>
      </c>
      <c r="D198" s="309" t="inlineStr"/>
      <c r="E198" s="309" t="inlineStr"/>
      <c r="F198" s="309" t="inlineStr"/>
      <c r="G198" s="309" t="inlineStr"/>
      <c r="H198" s="309" t="inlineStr"/>
    </row>
    <row r="199">
      <c r="A199" s="621" t="n">
        <v>197</v>
      </c>
      <c r="B199" s="309" t="n">
        <v>45.56928956921229</v>
      </c>
      <c r="C199" s="309" t="n">
        <v>45.56928956921229</v>
      </c>
      <c r="D199" s="309" t="inlineStr"/>
      <c r="E199" s="309" t="inlineStr"/>
      <c r="F199" s="309" t="inlineStr"/>
      <c r="G199" s="309" t="inlineStr"/>
      <c r="H199" s="309" t="inlineStr"/>
    </row>
    <row r="200">
      <c r="A200" s="621" t="n">
        <v>198</v>
      </c>
      <c r="B200" s="309" t="n">
        <v>106.1459286457304</v>
      </c>
      <c r="C200" s="309" t="n">
        <v>106.1459286457304</v>
      </c>
      <c r="D200" s="309" t="inlineStr"/>
      <c r="E200" s="309" t="inlineStr"/>
      <c r="F200" s="309" t="inlineStr"/>
      <c r="G200" s="309" t="inlineStr"/>
      <c r="H200" s="309" t="inlineStr"/>
    </row>
    <row r="201">
      <c r="A201" s="621" t="n">
        <v>199</v>
      </c>
      <c r="B201" s="309" t="n">
        <v>129.6384816128832</v>
      </c>
      <c r="C201" s="309" t="n">
        <v>129.6384816128832</v>
      </c>
      <c r="D201" s="309" t="inlineStr"/>
      <c r="E201" s="309" t="inlineStr"/>
      <c r="F201" s="309" t="inlineStr"/>
      <c r="G201" s="309" t="inlineStr"/>
      <c r="H201" s="309" t="inlineStr"/>
    </row>
    <row r="202">
      <c r="A202" s="621" t="n">
        <v>200</v>
      </c>
      <c r="B202" s="309" t="n">
        <v>125.7451851726109</v>
      </c>
      <c r="C202" s="309" t="n">
        <v>125.7451851726109</v>
      </c>
      <c r="D202" s="309" t="inlineStr"/>
      <c r="E202" s="309" t="inlineStr"/>
      <c r="F202" s="309" t="inlineStr"/>
      <c r="G202" s="309" t="inlineStr"/>
      <c r="H202" s="309" t="inlineStr"/>
    </row>
    <row r="203">
      <c r="A203" s="621" t="n">
        <v>201</v>
      </c>
      <c r="B203" s="309" t="n">
        <v>127.9591962642837</v>
      </c>
      <c r="C203" s="309" t="n">
        <v>127.9591962642837</v>
      </c>
      <c r="D203" s="309" t="inlineStr"/>
      <c r="E203" s="309" t="inlineStr"/>
      <c r="F203" s="309" t="inlineStr"/>
      <c r="G203" s="309" t="inlineStr"/>
      <c r="H203" s="309" t="inlineStr"/>
    </row>
    <row r="204">
      <c r="A204" s="621" t="n">
        <v>202</v>
      </c>
      <c r="B204" s="309" t="inlineStr"/>
      <c r="C204" s="309" t="inlineStr"/>
      <c r="D204" s="309" t="inlineStr"/>
      <c r="E204" s="309" t="inlineStr"/>
      <c r="F204" s="309" t="inlineStr"/>
      <c r="G204" s="309" t="inlineStr"/>
      <c r="H204" s="309" t="inlineStr"/>
    </row>
    <row r="205">
      <c r="A205" s="621" t="n">
        <v>203</v>
      </c>
      <c r="B205" s="309" t="n">
        <v>127.9415208369668</v>
      </c>
      <c r="C205" s="309" t="n">
        <v>127.9415208369668</v>
      </c>
      <c r="D205" s="309" t="inlineStr"/>
      <c r="E205" s="309" t="inlineStr"/>
      <c r="F205" s="309" t="inlineStr"/>
      <c r="G205" s="309" t="inlineStr"/>
      <c r="H205" s="309" t="inlineStr"/>
    </row>
    <row r="206">
      <c r="A206" s="621" t="n">
        <v>204</v>
      </c>
      <c r="B206" s="309" t="n">
        <v>122.7748923251779</v>
      </c>
      <c r="C206" s="309" t="n">
        <v>122.7748923251779</v>
      </c>
      <c r="D206" s="309" t="inlineStr"/>
      <c r="E206" s="309" t="inlineStr"/>
      <c r="F206" s="309" t="inlineStr"/>
      <c r="G206" s="309" t="inlineStr"/>
      <c r="H206" s="309" t="inlineStr"/>
    </row>
    <row r="207">
      <c r="A207" s="621" t="n">
        <v>205</v>
      </c>
      <c r="B207" s="309" t="n">
        <v>52.06982624927293</v>
      </c>
      <c r="C207" s="309" t="n">
        <v>52.06982624927293</v>
      </c>
      <c r="D207" s="309" t="inlineStr"/>
      <c r="E207" s="309" t="inlineStr"/>
      <c r="F207" s="309" t="inlineStr"/>
      <c r="G207" s="309" t="inlineStr"/>
      <c r="H207" s="309" t="inlineStr"/>
    </row>
    <row r="208">
      <c r="A208" s="621" t="n">
        <v>206</v>
      </c>
      <c r="B208" s="309" t="n">
        <v>62.27113579336451</v>
      </c>
      <c r="C208" s="309" t="n">
        <v>62.27113579336451</v>
      </c>
      <c r="D208" s="309" t="inlineStr"/>
      <c r="E208" s="309" t="inlineStr"/>
      <c r="F208" s="309" t="inlineStr"/>
      <c r="G208" s="309" t="inlineStr"/>
      <c r="H208" s="309" t="inlineStr"/>
    </row>
    <row r="209">
      <c r="A209" s="621" t="n">
        <v>207</v>
      </c>
      <c r="B209" s="309" t="n">
        <v>98.90479484684974</v>
      </c>
      <c r="C209" s="309" t="n">
        <v>98.90479484684974</v>
      </c>
      <c r="D209" s="309" t="inlineStr"/>
      <c r="E209" s="309" t="inlineStr"/>
      <c r="F209" s="309" t="inlineStr"/>
      <c r="G209" s="309" t="inlineStr"/>
      <c r="H209" s="309" t="inlineStr"/>
    </row>
    <row r="210">
      <c r="A210" s="621" t="n">
        <v>208</v>
      </c>
      <c r="B210" s="309" t="n">
        <v>121.9003565261305</v>
      </c>
      <c r="C210" s="309" t="n">
        <v>121.9003565261305</v>
      </c>
      <c r="D210" s="309" t="inlineStr"/>
      <c r="E210" s="309" t="inlineStr"/>
      <c r="F210" s="309" t="inlineStr"/>
      <c r="G210" s="309" t="inlineStr"/>
      <c r="H210" s="309" t="inlineStr"/>
    </row>
    <row r="211">
      <c r="A211" s="621" t="n">
        <v>209</v>
      </c>
      <c r="B211" s="309" t="n">
        <v>59.21174994237899</v>
      </c>
      <c r="C211" s="309" t="n">
        <v>59.21174994237899</v>
      </c>
      <c r="D211" s="309" t="inlineStr"/>
      <c r="E211" s="309" t="inlineStr"/>
      <c r="F211" s="309" t="inlineStr"/>
      <c r="G211" s="309" t="inlineStr"/>
      <c r="H211" s="309" t="inlineStr"/>
    </row>
    <row r="212">
      <c r="A212" s="621" t="n">
        <v>210</v>
      </c>
      <c r="B212" s="309" t="n">
        <v>66.43989877217463</v>
      </c>
      <c r="C212" s="309" t="n">
        <v>66.43989877217463</v>
      </c>
      <c r="D212" s="309" t="inlineStr"/>
      <c r="E212" s="309" t="inlineStr"/>
      <c r="F212" s="309" t="inlineStr"/>
      <c r="G212" s="309" t="inlineStr"/>
      <c r="H212" s="309" t="inlineStr"/>
    </row>
    <row r="213">
      <c r="A213" s="621" t="n">
        <v>211</v>
      </c>
      <c r="B213" s="309" t="n">
        <v>96.73010822628368</v>
      </c>
      <c r="C213" s="309" t="n">
        <v>96.73010822628368</v>
      </c>
      <c r="D213" s="309" t="inlineStr"/>
      <c r="E213" s="309" t="inlineStr"/>
      <c r="F213" s="309" t="inlineStr"/>
      <c r="G213" s="309" t="inlineStr"/>
      <c r="H213" s="309" t="inlineStr"/>
    </row>
    <row r="214">
      <c r="A214" s="621" t="n">
        <v>212</v>
      </c>
      <c r="B214" s="309" t="inlineStr"/>
      <c r="C214" s="309" t="inlineStr"/>
      <c r="D214" s="309" t="inlineStr"/>
      <c r="E214" s="309" t="inlineStr"/>
      <c r="F214" s="309" t="inlineStr"/>
      <c r="G214" s="309" t="inlineStr"/>
      <c r="H214" s="309" t="inlineStr"/>
    </row>
    <row r="215">
      <c r="A215" s="621" t="n">
        <v>213</v>
      </c>
      <c r="B215" s="309" t="n">
        <v>106.4705808579881</v>
      </c>
      <c r="C215" s="309" t="n">
        <v>106.4705808579881</v>
      </c>
      <c r="D215" s="309" t="inlineStr"/>
      <c r="E215" s="309" t="inlineStr"/>
      <c r="F215" s="309" t="inlineStr"/>
      <c r="G215" s="309" t="inlineStr"/>
      <c r="H215" s="309" t="inlineStr"/>
    </row>
    <row r="216">
      <c r="A216" s="621" t="n">
        <v>214</v>
      </c>
      <c r="B216" s="309" t="n">
        <v>101.0131245122951</v>
      </c>
      <c r="C216" s="309" t="n">
        <v>101.0131245122951</v>
      </c>
      <c r="D216" s="309" t="inlineStr"/>
      <c r="E216" s="309" t="inlineStr"/>
      <c r="F216" s="309" t="inlineStr"/>
      <c r="G216" s="309" t="inlineStr"/>
      <c r="H216" s="309" t="inlineStr"/>
    </row>
    <row r="217">
      <c r="A217" s="621" t="n">
        <v>215</v>
      </c>
      <c r="B217" s="309" t="n">
        <v>110.0471852129746</v>
      </c>
      <c r="C217" s="309" t="n">
        <v>110.0471852129746</v>
      </c>
      <c r="D217" s="309" t="inlineStr"/>
      <c r="E217" s="309" t="inlineStr"/>
      <c r="F217" s="309" t="inlineStr"/>
      <c r="G217" s="309" t="inlineStr"/>
      <c r="H217" s="309" t="inlineStr"/>
    </row>
    <row r="218">
      <c r="A218" s="621" t="n">
        <v>216</v>
      </c>
      <c r="B218" s="309" t="n">
        <v>100.38133325008</v>
      </c>
      <c r="C218" s="309" t="n">
        <v>100.38133325008</v>
      </c>
      <c r="D218" s="309" t="inlineStr"/>
      <c r="E218" s="309" t="inlineStr"/>
      <c r="F218" s="309" t="inlineStr"/>
      <c r="G218" s="309" t="inlineStr"/>
      <c r="H218" s="309" t="inlineStr"/>
    </row>
    <row r="219">
      <c r="A219" s="621" t="n">
        <v>217</v>
      </c>
      <c r="B219" s="309" t="inlineStr"/>
      <c r="C219" s="309" t="inlineStr"/>
      <c r="D219" s="309" t="inlineStr"/>
      <c r="E219" s="309" t="inlineStr"/>
      <c r="F219" s="309" t="inlineStr"/>
      <c r="G219" s="309" t="inlineStr"/>
      <c r="H219" s="309" t="inlineStr"/>
    </row>
    <row r="220">
      <c r="A220" s="621" t="n">
        <v>218</v>
      </c>
      <c r="B220" s="309" t="inlineStr"/>
      <c r="C220" s="309" t="inlineStr"/>
      <c r="D220" s="309" t="inlineStr"/>
      <c r="E220" s="309" t="inlineStr"/>
      <c r="F220" s="309" t="inlineStr"/>
      <c r="G220" s="309" t="inlineStr"/>
      <c r="H220" s="309" t="inlineStr"/>
    </row>
    <row r="221">
      <c r="A221" s="621" t="n">
        <v>219</v>
      </c>
      <c r="B221" s="309" t="inlineStr"/>
      <c r="C221" s="309" t="inlineStr"/>
      <c r="D221" s="309" t="inlineStr"/>
      <c r="E221" s="309" t="inlineStr"/>
      <c r="F221" s="309" t="inlineStr"/>
      <c r="G221" s="309" t="inlineStr"/>
      <c r="H221" s="309" t="inlineStr"/>
    </row>
    <row r="222">
      <c r="A222" s="621" t="n">
        <v>220</v>
      </c>
      <c r="B222" s="309" t="inlineStr"/>
      <c r="C222" s="309" t="inlineStr"/>
      <c r="D222" s="309" t="inlineStr"/>
      <c r="E222" s="309" t="inlineStr"/>
      <c r="F222" s="309" t="inlineStr"/>
      <c r="G222" s="309" t="inlineStr"/>
      <c r="H222" s="309" t="inlineStr"/>
    </row>
    <row r="223">
      <c r="A223" s="621" t="n">
        <v>221</v>
      </c>
      <c r="B223" s="309" t="inlineStr"/>
      <c r="C223" s="309" t="inlineStr"/>
      <c r="D223" s="309" t="inlineStr"/>
      <c r="E223" s="309" t="inlineStr"/>
      <c r="F223" s="309" t="inlineStr"/>
      <c r="G223" s="309" t="inlineStr"/>
      <c r="H223" s="309" t="inlineStr"/>
    </row>
    <row r="224">
      <c r="A224" s="621" t="n">
        <v>222</v>
      </c>
      <c r="B224" s="309" t="inlineStr"/>
      <c r="C224" s="309" t="inlineStr"/>
      <c r="D224" s="309" t="inlineStr"/>
      <c r="E224" s="309" t="inlineStr"/>
      <c r="F224" s="309" t="inlineStr"/>
      <c r="G224" s="309" t="inlineStr"/>
      <c r="H224" s="309" t="inlineStr"/>
    </row>
    <row r="225">
      <c r="A225" s="621" t="n">
        <v>223</v>
      </c>
      <c r="B225" s="309" t="inlineStr"/>
      <c r="C225" s="309" t="inlineStr"/>
      <c r="D225" s="309" t="inlineStr"/>
      <c r="E225" s="309" t="inlineStr"/>
      <c r="F225" s="309" t="inlineStr"/>
      <c r="G225" s="309" t="inlineStr"/>
      <c r="H225" s="309" t="inlineStr"/>
    </row>
    <row r="226">
      <c r="A226" s="621" t="n">
        <v>224</v>
      </c>
      <c r="B226" s="309" t="inlineStr"/>
      <c r="C226" s="309" t="inlineStr"/>
      <c r="D226" s="309" t="inlineStr"/>
      <c r="E226" s="309" t="inlineStr"/>
      <c r="F226" s="309" t="inlineStr"/>
      <c r="G226" s="309" t="inlineStr"/>
      <c r="H226" s="309" t="inlineStr"/>
    </row>
    <row r="227">
      <c r="A227" s="621" t="n">
        <v>225</v>
      </c>
      <c r="B227" s="309" t="n">
        <v>45.43375982257365</v>
      </c>
      <c r="C227" s="309" t="n">
        <v>45.43375982257365</v>
      </c>
      <c r="D227" s="309" t="inlineStr"/>
      <c r="E227" s="309" t="inlineStr"/>
      <c r="F227" s="309" t="inlineStr"/>
      <c r="G227" s="309" t="inlineStr"/>
      <c r="H227" s="309" t="inlineStr"/>
    </row>
    <row r="228">
      <c r="A228" s="621" t="n">
        <v>226</v>
      </c>
      <c r="B228" s="309" t="n">
        <v>21.1071763233606</v>
      </c>
      <c r="C228" s="309" t="n">
        <v>21.1071763233606</v>
      </c>
      <c r="D228" s="309" t="inlineStr"/>
      <c r="E228" s="309" t="inlineStr"/>
      <c r="F228" s="309" t="inlineStr"/>
      <c r="G228" s="309" t="inlineStr"/>
      <c r="H228" s="309" t="inlineStr"/>
    </row>
    <row r="229">
      <c r="A229" s="621" t="n">
        <v>227</v>
      </c>
      <c r="B229" s="309" t="n">
        <v>68.00070264823651</v>
      </c>
      <c r="C229" s="309" t="n">
        <v>68.00070264823651</v>
      </c>
      <c r="D229" s="309" t="inlineStr"/>
      <c r="E229" s="309" t="inlineStr"/>
      <c r="F229" s="309" t="inlineStr"/>
      <c r="G229" s="309" t="inlineStr"/>
      <c r="H229" s="309" t="inlineStr"/>
    </row>
    <row r="230">
      <c r="A230" s="621" t="n">
        <v>228</v>
      </c>
      <c r="B230" s="309" t="inlineStr"/>
      <c r="C230" s="309" t="inlineStr"/>
      <c r="D230" s="309" t="inlineStr"/>
      <c r="E230" s="309" t="inlineStr"/>
      <c r="F230" s="309" t="inlineStr"/>
      <c r="G230" s="309" t="inlineStr"/>
      <c r="H230" s="309" t="inlineStr"/>
    </row>
    <row r="231">
      <c r="A231" s="621" t="n">
        <v>229</v>
      </c>
      <c r="B231" s="309" t="inlineStr"/>
      <c r="C231" s="309" t="inlineStr"/>
      <c r="D231" s="309" t="inlineStr"/>
      <c r="E231" s="309" t="inlineStr"/>
      <c r="F231" s="309" t="inlineStr"/>
      <c r="G231" s="309" t="inlineStr"/>
      <c r="H231" s="309" t="inlineStr"/>
    </row>
    <row r="232">
      <c r="A232" s="621" t="n">
        <v>230</v>
      </c>
      <c r="B232" s="309" t="n">
        <v>228</v>
      </c>
      <c r="C232" s="309" t="n">
        <v>228</v>
      </c>
      <c r="D232" s="309" t="inlineStr"/>
      <c r="E232" s="309" t="inlineStr"/>
      <c r="F232" s="309" t="inlineStr"/>
      <c r="G232" s="309" t="inlineStr"/>
      <c r="H232" s="309" t="inlineStr"/>
    </row>
    <row r="233">
      <c r="A233" s="621" t="n">
        <v>231</v>
      </c>
      <c r="B233" s="309" t="n">
        <v>255.5</v>
      </c>
      <c r="C233" s="309" t="n">
        <v>255.5</v>
      </c>
      <c r="D233" s="309" t="inlineStr"/>
      <c r="E233" s="309" t="inlineStr"/>
      <c r="F233" s="309" t="inlineStr"/>
      <c r="G233" s="309" t="inlineStr"/>
      <c r="H233" s="309" t="inlineStr"/>
    </row>
    <row r="234">
      <c r="A234" s="621" t="n">
        <v>232</v>
      </c>
      <c r="B234" s="309" t="n">
        <v>127.3</v>
      </c>
      <c r="C234" s="309" t="n">
        <v>127.3</v>
      </c>
      <c r="D234" s="309" t="inlineStr"/>
      <c r="E234" s="309" t="inlineStr"/>
      <c r="F234" s="309" t="inlineStr"/>
      <c r="G234" s="309" t="inlineStr"/>
      <c r="H234" s="309" t="inlineStr"/>
    </row>
    <row r="235">
      <c r="A235" s="621" t="n">
        <v>233</v>
      </c>
      <c r="B235" s="309" t="n">
        <v>114.4</v>
      </c>
      <c r="C235" s="309" t="n">
        <v>114.4</v>
      </c>
      <c r="D235" s="309" t="inlineStr"/>
      <c r="E235" s="309" t="inlineStr"/>
      <c r="F235" s="309" t="inlineStr"/>
      <c r="G235" s="309" t="inlineStr"/>
      <c r="H235" s="309" t="inlineStr"/>
    </row>
    <row r="236">
      <c r="A236" s="621" t="n">
        <v>234</v>
      </c>
      <c r="B236" s="309" t="n">
        <v>237.2</v>
      </c>
      <c r="C236" s="309" t="n">
        <v>237.2</v>
      </c>
      <c r="D236" s="309" t="inlineStr"/>
      <c r="E236" s="309" t="inlineStr"/>
      <c r="F236" s="309" t="inlineStr"/>
      <c r="G236" s="309" t="inlineStr"/>
      <c r="H236" s="309" t="inlineStr"/>
    </row>
    <row r="237">
      <c r="A237" s="621" t="n">
        <v>235</v>
      </c>
      <c r="B237" s="309" t="n">
        <v>174.6</v>
      </c>
      <c r="C237" s="309" t="n">
        <v>174.6</v>
      </c>
      <c r="D237" s="309" t="inlineStr"/>
      <c r="E237" s="309" t="inlineStr"/>
      <c r="F237" s="309" t="inlineStr"/>
      <c r="G237" s="309" t="inlineStr"/>
      <c r="H237" s="309" t="inlineStr"/>
    </row>
    <row r="238">
      <c r="A238" s="621" t="n">
        <v>236</v>
      </c>
      <c r="B238" s="309" t="n">
        <v>182.5</v>
      </c>
      <c r="C238" s="309" t="n">
        <v>182.5</v>
      </c>
      <c r="D238" s="309" t="inlineStr"/>
      <c r="E238" s="309" t="inlineStr"/>
      <c r="F238" s="309" t="inlineStr"/>
      <c r="G238" s="309" t="inlineStr"/>
      <c r="H238" s="309" t="inlineStr"/>
    </row>
    <row r="239">
      <c r="A239" s="621" t="n">
        <v>237</v>
      </c>
      <c r="B239" s="309" t="n">
        <v>207.9</v>
      </c>
      <c r="C239" s="309" t="n">
        <v>207.9</v>
      </c>
      <c r="D239" s="309" t="inlineStr"/>
      <c r="E239" s="309" t="inlineStr"/>
      <c r="F239" s="309" t="inlineStr"/>
      <c r="G239" s="309" t="inlineStr"/>
      <c r="H239" s="309" t="inlineStr"/>
    </row>
    <row r="240">
      <c r="A240" s="621" t="n">
        <v>238</v>
      </c>
      <c r="B240" s="309" t="n">
        <v>133.8</v>
      </c>
      <c r="C240" s="309" t="n">
        <v>133.8</v>
      </c>
      <c r="D240" s="309" t="inlineStr"/>
      <c r="E240" s="309" t="inlineStr"/>
      <c r="F240" s="309" t="inlineStr"/>
      <c r="G240" s="309" t="inlineStr"/>
      <c r="H240" s="309" t="inlineStr"/>
    </row>
    <row r="241">
      <c r="A241" s="621" t="n">
        <v>239</v>
      </c>
      <c r="B241" s="309" t="n">
        <v>99.40000000000001</v>
      </c>
      <c r="C241" s="309" t="n">
        <v>99.40000000000001</v>
      </c>
      <c r="D241" s="309" t="inlineStr"/>
      <c r="E241" s="309" t="inlineStr"/>
      <c r="F241" s="309" t="inlineStr"/>
      <c r="G241" s="309" t="inlineStr"/>
      <c r="H241" s="309" t="inlineStr"/>
    </row>
    <row r="242">
      <c r="A242" s="621" t="n">
        <v>240</v>
      </c>
      <c r="B242" s="309" t="n">
        <v>132</v>
      </c>
      <c r="C242" s="309" t="n">
        <v>132</v>
      </c>
      <c r="D242" s="309" t="inlineStr"/>
      <c r="E242" s="309" t="inlineStr"/>
      <c r="F242" s="309" t="inlineStr"/>
      <c r="G242" s="309" t="inlineStr"/>
      <c r="H242" s="309" t="inlineStr"/>
    </row>
    <row r="243">
      <c r="A243" s="621" t="n">
        <v>241</v>
      </c>
      <c r="B243" s="309" t="n">
        <v>145.7</v>
      </c>
      <c r="C243" s="309" t="n">
        <v>145.7</v>
      </c>
      <c r="D243" s="309" t="inlineStr"/>
      <c r="E243" s="309" t="inlineStr"/>
      <c r="F243" s="309" t="inlineStr"/>
      <c r="G243" s="309" t="inlineStr"/>
      <c r="H243" s="309" t="inlineStr"/>
    </row>
    <row r="244">
      <c r="A244" s="621" t="n">
        <v>242</v>
      </c>
      <c r="B244" s="309" t="n">
        <v>42.7</v>
      </c>
      <c r="C244" s="309" t="n">
        <v>42.7</v>
      </c>
      <c r="D244" s="309" t="inlineStr"/>
      <c r="E244" s="309" t="inlineStr"/>
      <c r="F244" s="309" t="inlineStr"/>
      <c r="G244" s="309" t="inlineStr"/>
      <c r="H244" s="309" t="inlineStr"/>
    </row>
    <row r="245">
      <c r="A245" s="621" t="n">
        <v>243</v>
      </c>
      <c r="B245" s="309" t="n">
        <v>30.3</v>
      </c>
      <c r="C245" s="309" t="n">
        <v>30.3</v>
      </c>
      <c r="D245" s="309" t="inlineStr"/>
      <c r="E245" s="309" t="inlineStr"/>
      <c r="F245" s="309" t="inlineStr"/>
      <c r="G245" s="309" t="inlineStr"/>
      <c r="H245" s="309" t="inlineStr"/>
    </row>
    <row r="246">
      <c r="A246" s="621" t="n">
        <v>244</v>
      </c>
      <c r="B246" s="309" t="n">
        <v>59.5</v>
      </c>
      <c r="C246" s="309" t="n">
        <v>59.5</v>
      </c>
      <c r="D246" s="309" t="inlineStr"/>
      <c r="E246" s="309" t="inlineStr"/>
      <c r="F246" s="309" t="inlineStr"/>
      <c r="G246" s="309" t="inlineStr"/>
      <c r="H246" s="309" t="inlineStr"/>
    </row>
    <row r="247">
      <c r="A247" s="621" t="n">
        <v>245</v>
      </c>
      <c r="B247" s="309" t="n">
        <v>55.6</v>
      </c>
      <c r="C247" s="309" t="n">
        <v>55.6</v>
      </c>
      <c r="D247" s="309" t="inlineStr"/>
      <c r="E247" s="309" t="inlineStr"/>
      <c r="F247" s="309" t="inlineStr"/>
      <c r="G247" s="309" t="inlineStr"/>
      <c r="H247" s="309" t="inlineStr"/>
    </row>
    <row r="248">
      <c r="A248" s="621" t="n">
        <v>246</v>
      </c>
      <c r="B248" s="309" t="n">
        <v>35.4</v>
      </c>
      <c r="C248" s="309" t="n">
        <v>35.4</v>
      </c>
      <c r="D248" s="309" t="inlineStr"/>
      <c r="E248" s="309" t="inlineStr"/>
      <c r="F248" s="309" t="inlineStr"/>
      <c r="G248" s="309" t="inlineStr"/>
      <c r="H248" s="309" t="inlineStr"/>
    </row>
    <row r="249">
      <c r="A249" s="621" t="n">
        <v>247</v>
      </c>
      <c r="B249" s="309" t="n">
        <v>61.4</v>
      </c>
      <c r="C249" s="309" t="n">
        <v>61.4</v>
      </c>
      <c r="D249" s="309" t="inlineStr"/>
      <c r="E249" s="309" t="inlineStr"/>
      <c r="F249" s="309" t="inlineStr"/>
      <c r="G249" s="309" t="inlineStr"/>
      <c r="H249" s="309" t="inlineStr"/>
    </row>
    <row r="250">
      <c r="A250" s="621" t="n">
        <v>248</v>
      </c>
      <c r="B250" s="309" t="n">
        <v>73.09999999999999</v>
      </c>
      <c r="C250" s="309" t="n">
        <v>73.09999999999999</v>
      </c>
      <c r="D250" s="309" t="inlineStr"/>
      <c r="E250" s="309" t="inlineStr"/>
      <c r="F250" s="309" t="inlineStr"/>
      <c r="G250" s="309" t="inlineStr"/>
      <c r="H250" s="309" t="inlineStr"/>
    </row>
    <row r="251">
      <c r="A251" s="621" t="n">
        <v>249</v>
      </c>
      <c r="B251" s="309" t="n">
        <v>36.4</v>
      </c>
      <c r="C251" s="309" t="n">
        <v>36.4</v>
      </c>
      <c r="D251" s="309" t="inlineStr"/>
      <c r="E251" s="309" t="inlineStr"/>
      <c r="F251" s="309" t="inlineStr"/>
      <c r="G251" s="309" t="inlineStr"/>
      <c r="H251" s="309" t="inlineStr"/>
    </row>
    <row r="252">
      <c r="A252" s="621" t="n">
        <v>250</v>
      </c>
      <c r="B252" s="309" t="n">
        <v>58.8</v>
      </c>
      <c r="C252" s="309" t="n">
        <v>58.8</v>
      </c>
      <c r="D252" s="309" t="inlineStr"/>
      <c r="E252" s="309" t="inlineStr"/>
      <c r="F252" s="309" t="inlineStr"/>
      <c r="G252" s="309" t="inlineStr"/>
      <c r="H252" s="309" t="inlineStr"/>
    </row>
    <row r="253">
      <c r="A253" s="621" t="n">
        <v>251</v>
      </c>
      <c r="B253" s="309" t="n">
        <v>84.5</v>
      </c>
      <c r="C253" s="309" t="n">
        <v>84.5</v>
      </c>
      <c r="D253" s="309" t="inlineStr"/>
      <c r="E253" s="309" t="inlineStr"/>
      <c r="F253" s="309" t="inlineStr"/>
      <c r="G253" s="309" t="inlineStr"/>
      <c r="H253" s="309" t="inlineStr"/>
    </row>
    <row r="254">
      <c r="A254" s="621" t="n">
        <v>252</v>
      </c>
      <c r="B254" s="309" t="n">
        <v>90.5</v>
      </c>
      <c r="C254" s="309" t="n">
        <v>90.5</v>
      </c>
      <c r="D254" s="309" t="inlineStr"/>
      <c r="E254" s="309" t="inlineStr"/>
      <c r="F254" s="309" t="inlineStr"/>
      <c r="G254" s="309" t="inlineStr"/>
      <c r="H254" s="309" t="inlineStr"/>
    </row>
    <row r="255">
      <c r="A255" s="621" t="n">
        <v>253</v>
      </c>
      <c r="B255" s="309" t="n">
        <v>114.5</v>
      </c>
      <c r="C255" s="309" t="n">
        <v>114.5</v>
      </c>
      <c r="D255" s="309" t="inlineStr"/>
      <c r="E255" s="309" t="inlineStr"/>
      <c r="F255" s="309" t="inlineStr"/>
      <c r="G255" s="309" t="inlineStr"/>
      <c r="H255" s="309" t="inlineStr"/>
    </row>
    <row r="256">
      <c r="A256" s="621" t="n">
        <v>254</v>
      </c>
      <c r="B256" s="309" t="n">
        <v>33.6</v>
      </c>
      <c r="C256" s="309" t="n">
        <v>33.6</v>
      </c>
      <c r="D256" s="309" t="inlineStr"/>
      <c r="E256" s="309" t="inlineStr"/>
      <c r="F256" s="309" t="inlineStr"/>
      <c r="G256" s="309" t="inlineStr"/>
      <c r="H256" s="309" t="inlineStr"/>
    </row>
    <row r="257">
      <c r="A257" s="621" t="n">
        <v>255</v>
      </c>
      <c r="B257" s="309" t="n">
        <v>31.2</v>
      </c>
      <c r="C257" s="309" t="n">
        <v>31.2</v>
      </c>
      <c r="D257" s="309" t="inlineStr"/>
      <c r="E257" s="309" t="inlineStr"/>
      <c r="F257" s="309" t="inlineStr"/>
      <c r="G257" s="309" t="inlineStr"/>
      <c r="H257" s="309" t="inlineStr"/>
    </row>
    <row r="258">
      <c r="A258" s="621" t="n">
        <v>256</v>
      </c>
      <c r="B258" s="309" t="n">
        <v>40.5</v>
      </c>
      <c r="C258" s="309" t="n">
        <v>40.5</v>
      </c>
      <c r="D258" s="309" t="inlineStr"/>
      <c r="E258" s="309" t="inlineStr"/>
      <c r="F258" s="309" t="inlineStr"/>
      <c r="G258" s="309" t="inlineStr"/>
      <c r="H258" s="309" t="inlineStr"/>
    </row>
    <row r="259">
      <c r="A259" s="621" t="n">
        <v>257</v>
      </c>
      <c r="B259" s="309" t="n">
        <v>50.3</v>
      </c>
      <c r="C259" s="309" t="n">
        <v>50.3</v>
      </c>
      <c r="D259" s="309" t="inlineStr"/>
      <c r="E259" s="309" t="inlineStr"/>
      <c r="F259" s="309" t="inlineStr"/>
      <c r="G259" s="309" t="inlineStr"/>
      <c r="H259" s="309" t="inlineStr"/>
    </row>
    <row r="260">
      <c r="A260" s="621" t="n">
        <v>258</v>
      </c>
      <c r="B260" s="309" t="n">
        <v>4.4</v>
      </c>
      <c r="C260" s="309" t="n">
        <v>4.4</v>
      </c>
      <c r="D260" s="309" t="inlineStr"/>
      <c r="E260" s="309" t="inlineStr"/>
      <c r="F260" s="309" t="inlineStr"/>
      <c r="G260" s="309" t="inlineStr"/>
      <c r="H260" s="309" t="inlineStr"/>
    </row>
    <row r="261">
      <c r="A261" s="621" t="n">
        <v>259</v>
      </c>
      <c r="B261" s="309" t="n">
        <v>12.4</v>
      </c>
      <c r="C261" s="309" t="n">
        <v>12.4</v>
      </c>
      <c r="D261" s="309" t="inlineStr"/>
      <c r="E261" s="309" t="inlineStr"/>
      <c r="F261" s="309" t="inlineStr"/>
      <c r="G261" s="309" t="inlineStr"/>
      <c r="H261" s="309" t="inlineStr"/>
    </row>
    <row r="262">
      <c r="A262" s="621" t="n">
        <v>260</v>
      </c>
      <c r="B262" s="309" t="n">
        <v>12.9</v>
      </c>
      <c r="C262" s="309" t="n">
        <v>12.9</v>
      </c>
      <c r="D262" s="309" t="inlineStr"/>
      <c r="E262" s="309" t="inlineStr"/>
      <c r="F262" s="309" t="inlineStr"/>
      <c r="G262" s="309" t="inlineStr"/>
      <c r="H262" s="309" t="inlineStr"/>
    </row>
    <row r="263">
      <c r="A263" s="621" t="n">
        <v>261</v>
      </c>
      <c r="B263" s="309" t="n">
        <v>16.4</v>
      </c>
      <c r="C263" s="309" t="n">
        <v>16.4</v>
      </c>
      <c r="D263" s="309" t="inlineStr"/>
      <c r="E263" s="309" t="inlineStr"/>
      <c r="F263" s="309" t="inlineStr"/>
      <c r="G263" s="309" t="inlineStr"/>
      <c r="H263" s="309" t="inlineStr"/>
    </row>
    <row r="264">
      <c r="A264" s="621" t="n">
        <v>262</v>
      </c>
      <c r="B264" s="309" t="n">
        <v>125</v>
      </c>
      <c r="C264" s="309" t="n">
        <v>125</v>
      </c>
      <c r="D264" s="309" t="inlineStr"/>
      <c r="E264" s="309" t="inlineStr"/>
      <c r="F264" s="309" t="inlineStr"/>
      <c r="G264" s="309" t="inlineStr"/>
      <c r="H264" s="309" t="inlineStr"/>
    </row>
    <row r="265">
      <c r="A265" s="621" t="n">
        <v>263</v>
      </c>
      <c r="B265" s="309" t="n">
        <v>157</v>
      </c>
      <c r="C265" s="309" t="n">
        <v>157</v>
      </c>
      <c r="D265" s="309" t="inlineStr"/>
      <c r="E265" s="309" t="inlineStr"/>
      <c r="F265" s="309" t="inlineStr"/>
      <c r="G265" s="309" t="inlineStr"/>
      <c r="H265" s="309" t="inlineStr"/>
    </row>
    <row r="266">
      <c r="A266" s="621" t="n">
        <v>264</v>
      </c>
      <c r="B266" s="309" t="n">
        <v>63</v>
      </c>
      <c r="C266" s="309" t="n">
        <v>63</v>
      </c>
      <c r="D266" s="309" t="inlineStr"/>
      <c r="E266" s="309" t="inlineStr"/>
      <c r="F266" s="309" t="inlineStr"/>
      <c r="G266" s="309" t="inlineStr"/>
      <c r="H266" s="309" t="inlineStr"/>
    </row>
    <row r="267">
      <c r="A267" s="621" t="n">
        <v>265</v>
      </c>
      <c r="B267" s="309" t="n">
        <v>148</v>
      </c>
      <c r="C267" s="309" t="n">
        <v>148</v>
      </c>
      <c r="D267" s="309" t="inlineStr"/>
      <c r="E267" s="309" t="inlineStr"/>
      <c r="F267" s="309" t="inlineStr"/>
      <c r="G267" s="309" t="inlineStr"/>
      <c r="H267" s="309" t="inlineStr"/>
    </row>
    <row r="268">
      <c r="A268" s="621" t="n">
        <v>266</v>
      </c>
      <c r="B268" s="309" t="n">
        <v>70.09999999999999</v>
      </c>
      <c r="C268" s="309" t="n">
        <v>70.09999999999999</v>
      </c>
      <c r="D268" s="309" t="inlineStr"/>
      <c r="E268" s="309" t="inlineStr"/>
      <c r="F268" s="309" t="inlineStr"/>
      <c r="G268" s="309" t="inlineStr"/>
      <c r="H268" s="309" t="inlineStr"/>
    </row>
    <row r="269">
      <c r="A269" s="621" t="n">
        <v>267</v>
      </c>
      <c r="B269" s="309" t="n">
        <v>57</v>
      </c>
      <c r="C269" s="309" t="n">
        <v>57</v>
      </c>
      <c r="D269" s="309" t="inlineStr"/>
      <c r="E269" s="309" t="inlineStr"/>
      <c r="F269" s="309" t="inlineStr"/>
      <c r="G269" s="309" t="inlineStr"/>
      <c r="H269" s="309" t="inlineStr"/>
    </row>
    <row r="270">
      <c r="A270" s="621" t="n">
        <v>268</v>
      </c>
      <c r="B270" s="309" t="n">
        <v>38.5</v>
      </c>
      <c r="C270" s="309" t="n">
        <v>38.5</v>
      </c>
      <c r="D270" s="309" t="inlineStr"/>
      <c r="E270" s="309" t="inlineStr"/>
      <c r="F270" s="309" t="inlineStr"/>
      <c r="G270" s="309" t="inlineStr"/>
      <c r="H270" s="309" t="inlineStr"/>
    </row>
    <row r="271">
      <c r="A271" s="621" t="n">
        <v>269</v>
      </c>
      <c r="B271" s="309" t="n">
        <v>143</v>
      </c>
      <c r="C271" s="309" t="n">
        <v>143</v>
      </c>
      <c r="D271" s="309" t="inlineStr"/>
      <c r="E271" s="309" t="inlineStr"/>
      <c r="F271" s="309" t="inlineStr"/>
      <c r="G271" s="309" t="inlineStr"/>
      <c r="H271" s="309" t="inlineStr"/>
    </row>
    <row r="272">
      <c r="A272" s="621" t="n">
        <v>270</v>
      </c>
      <c r="B272" s="309" t="n">
        <v>98.59999999999999</v>
      </c>
      <c r="C272" s="309" t="n">
        <v>98.59999999999999</v>
      </c>
      <c r="D272" s="309" t="inlineStr"/>
      <c r="E272" s="309" t="inlineStr"/>
      <c r="F272" s="309" t="inlineStr"/>
      <c r="G272" s="309" t="inlineStr"/>
      <c r="H272" s="309" t="inlineStr"/>
    </row>
    <row r="273">
      <c r="A273" s="621" t="n">
        <v>271</v>
      </c>
      <c r="B273" s="309" t="n">
        <v>70.8</v>
      </c>
      <c r="C273" s="309" t="n">
        <v>70.8</v>
      </c>
      <c r="D273" s="309" t="inlineStr"/>
      <c r="E273" s="309" t="inlineStr"/>
      <c r="F273" s="309" t="inlineStr"/>
      <c r="G273" s="309" t="inlineStr"/>
      <c r="H273" s="309" t="inlineStr"/>
    </row>
    <row r="274">
      <c r="A274" s="621" t="n">
        <v>272</v>
      </c>
      <c r="B274" s="309" t="n">
        <v>-20.58174825449152</v>
      </c>
      <c r="C274" s="309" t="n">
        <v>-20.58174825449152</v>
      </c>
      <c r="D274" s="309" t="inlineStr"/>
      <c r="E274" s="309" t="inlineStr"/>
      <c r="F274" s="309" t="inlineStr"/>
      <c r="G274" s="309" t="inlineStr"/>
      <c r="H274" s="309" t="inlineStr"/>
    </row>
    <row r="275">
      <c r="A275" s="621" t="n">
        <v>273</v>
      </c>
      <c r="B275" s="309" t="n">
        <v>74.9724327456895</v>
      </c>
      <c r="C275" s="309" t="n">
        <v>74.9724327456895</v>
      </c>
      <c r="D275" s="309" t="inlineStr"/>
      <c r="E275" s="309" t="inlineStr"/>
      <c r="F275" s="309" t="inlineStr"/>
      <c r="G275" s="309" t="inlineStr"/>
      <c r="H275" s="309" t="inlineStr"/>
    </row>
    <row r="276">
      <c r="A276" s="621" t="n">
        <v>274</v>
      </c>
      <c r="B276" s="309" t="inlineStr"/>
      <c r="C276" s="309" t="inlineStr"/>
      <c r="D276" s="309" t="inlineStr"/>
      <c r="E276" s="309" t="inlineStr"/>
      <c r="F276" s="309" t="inlineStr"/>
      <c r="G276" s="309" t="inlineStr"/>
      <c r="H276" s="309" t="inlineStr"/>
    </row>
    <row r="277">
      <c r="A277" s="621" t="n">
        <v>275</v>
      </c>
      <c r="B277" s="309" t="inlineStr"/>
      <c r="C277" s="309" t="inlineStr"/>
      <c r="D277" s="309" t="inlineStr"/>
      <c r="E277" s="309" t="inlineStr"/>
      <c r="F277" s="309" t="inlineStr"/>
      <c r="G277" s="309" t="inlineStr"/>
      <c r="H277" s="309" t="inlineStr"/>
    </row>
    <row r="278">
      <c r="A278" s="621" t="n">
        <v>276</v>
      </c>
      <c r="B278" s="309" t="inlineStr"/>
      <c r="C278" s="309" t="inlineStr"/>
      <c r="D278" s="309" t="inlineStr"/>
      <c r="E278" s="309" t="inlineStr"/>
      <c r="F278" s="309" t="inlineStr"/>
      <c r="G278" s="309" t="inlineStr"/>
      <c r="H278" s="309" t="inlineStr"/>
    </row>
    <row r="279">
      <c r="A279" s="621" t="n">
        <v>277</v>
      </c>
      <c r="B279" s="309" t="inlineStr"/>
      <c r="C279" s="309" t="inlineStr"/>
      <c r="D279" s="309" t="inlineStr"/>
      <c r="E279" s="309" t="inlineStr"/>
      <c r="F279" s="309" t="inlineStr"/>
      <c r="G279" s="309" t="inlineStr"/>
      <c r="H279" s="309" t="inlineStr"/>
    </row>
    <row r="280">
      <c r="A280" s="621" t="n">
        <v>278</v>
      </c>
      <c r="B280" s="309" t="n">
        <v>84</v>
      </c>
      <c r="C280" s="309" t="n">
        <v>84</v>
      </c>
      <c r="D280" s="309" t="inlineStr"/>
      <c r="E280" s="309" t="inlineStr"/>
      <c r="F280" s="309" t="inlineStr"/>
      <c r="G280" s="309" t="inlineStr"/>
      <c r="H280" s="309" t="inlineStr"/>
    </row>
    <row r="281">
      <c r="A281" s="621" t="n">
        <v>279</v>
      </c>
      <c r="B281" s="309" t="n">
        <v>85.5</v>
      </c>
      <c r="C281" s="309" t="n">
        <v>85.5</v>
      </c>
      <c r="D281" s="309" t="inlineStr"/>
      <c r="E281" s="309" t="inlineStr"/>
      <c r="F281" s="309" t="inlineStr"/>
      <c r="G281" s="309" t="inlineStr"/>
      <c r="H281" s="309" t="inlineStr"/>
    </row>
    <row r="282">
      <c r="A282" s="621" t="n">
        <v>280</v>
      </c>
      <c r="B282" s="309" t="n">
        <v>87</v>
      </c>
      <c r="C282" s="309" t="n">
        <v>87</v>
      </c>
      <c r="D282" s="309" t="inlineStr"/>
      <c r="E282" s="309" t="inlineStr"/>
      <c r="F282" s="309" t="inlineStr"/>
      <c r="G282" s="309" t="inlineStr"/>
      <c r="H282" s="309" t="inlineStr"/>
    </row>
    <row r="283">
      <c r="A283" s="621" t="n">
        <v>281</v>
      </c>
      <c r="B283" s="309" t="n">
        <v>94</v>
      </c>
      <c r="C283" s="309" t="n">
        <v>94</v>
      </c>
      <c r="D283" s="309" t="inlineStr"/>
      <c r="E283" s="309" t="inlineStr"/>
      <c r="F283" s="309" t="inlineStr"/>
      <c r="G283" s="309" t="inlineStr"/>
      <c r="H283" s="309" t="inlineStr"/>
    </row>
    <row r="284">
      <c r="A284" s="621" t="n">
        <v>282</v>
      </c>
      <c r="B284" s="309" t="n">
        <v>78.5</v>
      </c>
      <c r="C284" s="309" t="n">
        <v>78.5</v>
      </c>
      <c r="D284" s="309" t="inlineStr"/>
      <c r="E284" s="309" t="inlineStr"/>
      <c r="F284" s="309" t="inlineStr"/>
      <c r="G284" s="309" t="inlineStr"/>
      <c r="H284" s="309" t="inlineStr"/>
    </row>
    <row r="285">
      <c r="A285" s="621" t="n">
        <v>283</v>
      </c>
      <c r="B285" s="309" t="n">
        <v>89</v>
      </c>
      <c r="C285" s="309" t="n">
        <v>89</v>
      </c>
      <c r="D285" s="309" t="inlineStr"/>
      <c r="E285" s="309" t="inlineStr"/>
      <c r="F285" s="309" t="inlineStr"/>
      <c r="G285" s="309" t="inlineStr"/>
      <c r="H285" s="309" t="inlineStr"/>
    </row>
    <row r="286">
      <c r="A286" s="621" t="n">
        <v>284</v>
      </c>
      <c r="B286" s="309" t="n">
        <v>100</v>
      </c>
      <c r="C286" s="309" t="n">
        <v>100</v>
      </c>
      <c r="D286" s="309" t="inlineStr"/>
      <c r="E286" s="309" t="inlineStr"/>
      <c r="F286" s="309" t="inlineStr"/>
      <c r="G286" s="309" t="inlineStr"/>
      <c r="H286" s="309" t="inlineStr"/>
    </row>
    <row r="287">
      <c r="A287" s="621" t="n">
        <v>285</v>
      </c>
      <c r="B287" s="309" t="n">
        <v>59</v>
      </c>
      <c r="C287" s="309" t="n">
        <v>59</v>
      </c>
      <c r="D287" s="309" t="inlineStr"/>
      <c r="E287" s="309" t="inlineStr"/>
      <c r="F287" s="309" t="inlineStr"/>
      <c r="G287" s="309" t="inlineStr"/>
      <c r="H287" s="309" t="inlineStr"/>
    </row>
    <row r="288">
      <c r="A288" s="621" t="n">
        <v>286</v>
      </c>
      <c r="B288" s="309" t="n">
        <v>86.5</v>
      </c>
      <c r="C288" s="309" t="n">
        <v>86.5</v>
      </c>
      <c r="D288" s="309" t="inlineStr"/>
      <c r="E288" s="309" t="inlineStr"/>
      <c r="F288" s="309" t="inlineStr"/>
      <c r="G288" s="309" t="inlineStr"/>
      <c r="H288" s="309" t="inlineStr"/>
    </row>
    <row r="289">
      <c r="A289" s="621" t="n">
        <v>287</v>
      </c>
      <c r="B289" s="309" t="n">
        <v>93.5</v>
      </c>
      <c r="C289" s="309" t="n">
        <v>93.5</v>
      </c>
      <c r="D289" s="309" t="inlineStr"/>
      <c r="E289" s="309" t="inlineStr"/>
      <c r="F289" s="309" t="inlineStr"/>
      <c r="G289" s="309" t="inlineStr"/>
      <c r="H289" s="309" t="inlineStr"/>
    </row>
    <row r="290">
      <c r="A290" s="621" t="n">
        <v>288</v>
      </c>
      <c r="B290" s="309" t="n">
        <v>97</v>
      </c>
      <c r="C290" s="309" t="n">
        <v>97</v>
      </c>
      <c r="D290" s="309" t="inlineStr"/>
      <c r="E290" s="309" t="inlineStr"/>
      <c r="F290" s="309" t="inlineStr"/>
      <c r="G290" s="309" t="inlineStr"/>
      <c r="H290" s="309" t="inlineStr"/>
    </row>
    <row r="291">
      <c r="A291" s="621" t="n">
        <v>289</v>
      </c>
      <c r="B291" s="309" t="n">
        <v>100</v>
      </c>
      <c r="C291" s="309" t="n">
        <v>100</v>
      </c>
      <c r="D291" s="309" t="inlineStr"/>
      <c r="E291" s="309" t="inlineStr"/>
      <c r="F291" s="309" t="inlineStr"/>
      <c r="G291" s="309" t="inlineStr"/>
      <c r="H291" s="309" t="inlineStr"/>
    </row>
    <row r="292">
      <c r="A292" s="621" t="n">
        <v>290</v>
      </c>
      <c r="B292" s="309" t="n">
        <v>103.5</v>
      </c>
      <c r="C292" s="309" t="n">
        <v>103.5</v>
      </c>
      <c r="D292" s="309" t="inlineStr"/>
      <c r="E292" s="309" t="inlineStr"/>
      <c r="F292" s="309" t="inlineStr"/>
      <c r="G292" s="309" t="inlineStr"/>
      <c r="H292" s="309" t="inlineStr"/>
    </row>
    <row r="293">
      <c r="A293" s="621" t="n">
        <v>291</v>
      </c>
      <c r="B293" s="309" t="n">
        <v>106</v>
      </c>
      <c r="C293" s="309" t="n">
        <v>106</v>
      </c>
      <c r="D293" s="309" t="inlineStr"/>
      <c r="E293" s="309" t="inlineStr"/>
      <c r="F293" s="309" t="inlineStr"/>
      <c r="G293" s="309" t="inlineStr"/>
      <c r="H293" s="309" t="inlineStr"/>
    </row>
    <row r="294">
      <c r="A294" s="621" t="n">
        <v>292</v>
      </c>
      <c r="B294" s="309" t="n">
        <v>74</v>
      </c>
      <c r="C294" s="309" t="n">
        <v>74</v>
      </c>
      <c r="D294" s="309" t="inlineStr"/>
      <c r="E294" s="309" t="inlineStr"/>
      <c r="F294" s="309" t="inlineStr"/>
      <c r="G294" s="309" t="inlineStr"/>
      <c r="H294" s="309" t="inlineStr"/>
    </row>
    <row r="295">
      <c r="A295" s="621" t="n">
        <v>293</v>
      </c>
      <c r="B295" s="309" t="n">
        <v>108.5</v>
      </c>
      <c r="C295" s="309" t="n">
        <v>108.5</v>
      </c>
      <c r="D295" s="309" t="inlineStr"/>
      <c r="E295" s="309" t="inlineStr"/>
      <c r="F295" s="309" t="inlineStr"/>
      <c r="G295" s="309" t="inlineStr"/>
      <c r="H295" s="309" t="inlineStr"/>
    </row>
    <row r="296">
      <c r="A296" s="621" t="n">
        <v>294</v>
      </c>
      <c r="B296" s="309" t="n">
        <v>109.5</v>
      </c>
      <c r="C296" s="309" t="n">
        <v>109.5</v>
      </c>
      <c r="D296" s="309" t="inlineStr"/>
      <c r="E296" s="309" t="inlineStr"/>
      <c r="F296" s="309" t="inlineStr"/>
      <c r="G296" s="309" t="inlineStr"/>
      <c r="H296" s="309" t="inlineStr"/>
    </row>
    <row r="297">
      <c r="A297" s="621" t="n">
        <v>295</v>
      </c>
      <c r="B297" s="309" t="n">
        <v>103</v>
      </c>
      <c r="C297" s="309" t="n">
        <v>103</v>
      </c>
      <c r="D297" s="309" t="inlineStr"/>
      <c r="E297" s="309" t="inlineStr"/>
      <c r="F297" s="309" t="inlineStr"/>
      <c r="G297" s="309" t="inlineStr"/>
      <c r="H297" s="309" t="inlineStr"/>
    </row>
    <row r="298">
      <c r="A298" s="621" t="n">
        <v>296</v>
      </c>
      <c r="B298" s="309" t="n">
        <v>109</v>
      </c>
      <c r="C298" s="309" t="n">
        <v>109</v>
      </c>
      <c r="D298" s="309" t="inlineStr"/>
      <c r="E298" s="309" t="inlineStr"/>
      <c r="F298" s="309" t="inlineStr"/>
      <c r="G298" s="309" t="inlineStr"/>
      <c r="H298" s="309" t="inlineStr"/>
    </row>
    <row r="299">
      <c r="A299" s="621" t="n">
        <v>297</v>
      </c>
      <c r="B299" s="309" t="n">
        <v>110</v>
      </c>
      <c r="C299" s="309" t="n">
        <v>110</v>
      </c>
      <c r="D299" s="309" t="inlineStr"/>
      <c r="E299" s="309" t="inlineStr"/>
      <c r="F299" s="309" t="inlineStr"/>
      <c r="G299" s="309" t="inlineStr"/>
      <c r="H299" s="309" t="inlineStr"/>
    </row>
    <row r="300">
      <c r="A300" s="621" t="n">
        <v>298</v>
      </c>
      <c r="B300" s="309" t="n">
        <v>109</v>
      </c>
      <c r="C300" s="309" t="n">
        <v>109</v>
      </c>
      <c r="D300" s="309" t="inlineStr"/>
      <c r="E300" s="309" t="inlineStr"/>
      <c r="F300" s="309" t="inlineStr"/>
      <c r="G300" s="309" t="inlineStr"/>
      <c r="H300" s="309" t="inlineStr"/>
    </row>
    <row r="301">
      <c r="A301" s="621" t="n">
        <v>299</v>
      </c>
      <c r="B301" s="309" t="n">
        <v>78.5</v>
      </c>
      <c r="C301" s="309" t="n">
        <v>78.5</v>
      </c>
      <c r="D301" s="309" t="inlineStr"/>
      <c r="E301" s="309" t="inlineStr"/>
      <c r="F301" s="309" t="inlineStr"/>
      <c r="G301" s="309" t="inlineStr"/>
      <c r="H301" s="309" t="inlineStr"/>
    </row>
    <row r="302">
      <c r="A302" s="621" t="n">
        <v>300</v>
      </c>
      <c r="B302" s="309" t="n">
        <v>112</v>
      </c>
      <c r="C302" s="309" t="n">
        <v>112</v>
      </c>
      <c r="D302" s="309" t="inlineStr"/>
      <c r="E302" s="309" t="inlineStr"/>
      <c r="F302" s="309" t="inlineStr"/>
      <c r="G302" s="309" t="inlineStr"/>
      <c r="H302" s="309" t="inlineStr"/>
    </row>
    <row r="303">
      <c r="A303" s="621" t="n">
        <v>301</v>
      </c>
      <c r="B303" s="309" t="n">
        <v>110.5</v>
      </c>
      <c r="C303" s="309" t="n">
        <v>110.5</v>
      </c>
      <c r="D303" s="309" t="inlineStr"/>
      <c r="E303" s="309" t="inlineStr"/>
      <c r="F303" s="309" t="inlineStr"/>
      <c r="G303" s="309" t="inlineStr"/>
      <c r="H303" s="309" t="inlineStr"/>
    </row>
    <row r="304">
      <c r="A304" s="621" t="n">
        <v>302</v>
      </c>
      <c r="B304" s="309" t="n">
        <v>100</v>
      </c>
      <c r="C304" s="309" t="n">
        <v>100</v>
      </c>
      <c r="D304" s="309" t="inlineStr"/>
      <c r="E304" s="309" t="inlineStr"/>
      <c r="F304" s="309" t="inlineStr"/>
      <c r="G304" s="309" t="inlineStr"/>
      <c r="H304" s="309" t="inlineStr"/>
    </row>
    <row r="305">
      <c r="A305" s="621" t="n">
        <v>303</v>
      </c>
      <c r="B305" s="309" t="n">
        <v>111</v>
      </c>
      <c r="C305" s="309" t="n">
        <v>111</v>
      </c>
      <c r="D305" s="309" t="inlineStr"/>
      <c r="E305" s="309" t="inlineStr"/>
      <c r="F305" s="309" t="inlineStr"/>
      <c r="G305" s="309" t="inlineStr"/>
      <c r="H305" s="309" t="inlineStr"/>
    </row>
    <row r="306">
      <c r="A306" s="621" t="n">
        <v>304</v>
      </c>
      <c r="B306" s="309" t="n">
        <v>103</v>
      </c>
      <c r="C306" s="309" t="n">
        <v>103</v>
      </c>
      <c r="D306" s="309" t="inlineStr"/>
      <c r="E306" s="309" t="inlineStr"/>
      <c r="F306" s="309" t="inlineStr"/>
      <c r="G306" s="309" t="inlineStr"/>
      <c r="H306" s="309" t="inlineStr"/>
    </row>
    <row r="307">
      <c r="A307" s="621" t="n">
        <v>305</v>
      </c>
      <c r="B307" s="309" t="n">
        <v>78</v>
      </c>
      <c r="C307" s="309" t="n">
        <v>78</v>
      </c>
      <c r="D307" s="309" t="inlineStr"/>
      <c r="E307" s="309" t="inlineStr"/>
      <c r="F307" s="309" t="inlineStr"/>
      <c r="G307" s="309" t="inlineStr"/>
      <c r="H307" s="309" t="inlineStr"/>
    </row>
    <row r="308">
      <c r="A308" s="621" t="n">
        <v>306</v>
      </c>
      <c r="B308" s="309" t="n">
        <v>50</v>
      </c>
      <c r="C308" s="309" t="n">
        <v>50</v>
      </c>
      <c r="D308" s="309" t="inlineStr"/>
      <c r="E308" s="309" t="inlineStr"/>
      <c r="F308" s="309" t="inlineStr"/>
      <c r="G308" s="309" t="inlineStr"/>
      <c r="H308" s="309" t="inlineStr"/>
    </row>
    <row r="309">
      <c r="A309" s="621" t="n">
        <v>307</v>
      </c>
      <c r="B309" s="309" t="n">
        <v>57</v>
      </c>
      <c r="C309" s="309" t="n">
        <v>57</v>
      </c>
      <c r="D309" s="309" t="inlineStr"/>
      <c r="E309" s="309" t="inlineStr"/>
      <c r="F309" s="309" t="inlineStr"/>
      <c r="G309" s="309" t="inlineStr"/>
      <c r="H309" s="309" t="inlineStr"/>
    </row>
    <row r="310">
      <c r="A310" s="621" t="n">
        <v>308</v>
      </c>
      <c r="B310" s="309" t="n">
        <v>61.5</v>
      </c>
      <c r="C310" s="309" t="n">
        <v>61.5</v>
      </c>
      <c r="D310" s="309" t="inlineStr"/>
      <c r="E310" s="309" t="inlineStr"/>
      <c r="F310" s="309" t="inlineStr"/>
      <c r="G310" s="309" t="inlineStr"/>
      <c r="H310" s="309" t="inlineStr"/>
    </row>
    <row r="311">
      <c r="A311" s="621" t="n">
        <v>309</v>
      </c>
      <c r="B311" s="309" t="n">
        <v>75</v>
      </c>
      <c r="C311" s="309" t="n">
        <v>75</v>
      </c>
      <c r="D311" s="309" t="inlineStr"/>
      <c r="E311" s="309" t="inlineStr"/>
      <c r="F311" s="309" t="inlineStr"/>
      <c r="G311" s="309" t="inlineStr"/>
      <c r="H311" s="309" t="inlineStr"/>
    </row>
    <row r="312">
      <c r="A312" s="621" t="n">
        <v>310</v>
      </c>
      <c r="B312" s="309" t="n">
        <v>86</v>
      </c>
      <c r="C312" s="309" t="n">
        <v>86</v>
      </c>
      <c r="D312" s="309" t="inlineStr"/>
      <c r="E312" s="309" t="inlineStr"/>
      <c r="F312" s="309" t="inlineStr"/>
      <c r="G312" s="309" t="inlineStr"/>
      <c r="H312" s="309" t="inlineStr"/>
    </row>
    <row r="313">
      <c r="A313" s="621" t="n">
        <v>311</v>
      </c>
      <c r="B313" s="309" t="n">
        <v>93.5</v>
      </c>
      <c r="C313" s="309" t="n">
        <v>93.5</v>
      </c>
      <c r="D313" s="309" t="inlineStr"/>
      <c r="E313" s="309" t="inlineStr"/>
      <c r="F313" s="309" t="inlineStr"/>
      <c r="G313" s="309" t="inlineStr"/>
      <c r="H313" s="309" t="inlineStr"/>
    </row>
    <row r="314">
      <c r="A314" s="621" t="n">
        <v>312</v>
      </c>
      <c r="B314" s="309" t="n">
        <v>96</v>
      </c>
      <c r="C314" s="309" t="n">
        <v>96</v>
      </c>
      <c r="D314" s="309" t="inlineStr"/>
      <c r="E314" s="309" t="inlineStr"/>
      <c r="F314" s="309" t="inlineStr"/>
      <c r="G314" s="309" t="inlineStr"/>
      <c r="H314" s="309" t="inlineStr"/>
    </row>
    <row r="315">
      <c r="A315" s="621" t="n">
        <v>313</v>
      </c>
      <c r="B315" s="309" t="n">
        <v>20</v>
      </c>
      <c r="C315" s="309" t="n">
        <v>20</v>
      </c>
      <c r="D315" s="309" t="inlineStr"/>
      <c r="E315" s="309" t="inlineStr"/>
      <c r="F315" s="309" t="inlineStr"/>
      <c r="G315" s="309" t="inlineStr"/>
      <c r="H315" s="309" t="inlineStr"/>
    </row>
    <row r="316">
      <c r="A316" s="621" t="n">
        <v>314</v>
      </c>
      <c r="B316" s="309" t="n">
        <v>52.5</v>
      </c>
      <c r="C316" s="309" t="n">
        <v>52.5</v>
      </c>
      <c r="D316" s="309" t="inlineStr"/>
      <c r="E316" s="309" t="inlineStr"/>
      <c r="F316" s="309" t="inlineStr"/>
      <c r="G316" s="309" t="inlineStr"/>
      <c r="H316" s="309" t="inlineStr"/>
    </row>
    <row r="317">
      <c r="A317" s="621" t="n">
        <v>315</v>
      </c>
      <c r="B317" s="309" t="n">
        <v>73.5</v>
      </c>
      <c r="C317" s="309" t="n">
        <v>73.5</v>
      </c>
      <c r="D317" s="309" t="inlineStr"/>
      <c r="E317" s="309" t="inlineStr"/>
      <c r="F317" s="309" t="inlineStr"/>
      <c r="G317" s="309" t="inlineStr"/>
      <c r="H317" s="309" t="inlineStr"/>
    </row>
    <row r="318">
      <c r="A318" s="621" t="n">
        <v>316</v>
      </c>
      <c r="B318" s="309" t="n">
        <v>78.5</v>
      </c>
      <c r="C318" s="309" t="n">
        <v>78.5</v>
      </c>
      <c r="D318" s="309" t="inlineStr"/>
      <c r="E318" s="309" t="inlineStr"/>
      <c r="F318" s="309" t="inlineStr"/>
      <c r="G318" s="309" t="inlineStr"/>
      <c r="H318" s="309" t="inlineStr"/>
    </row>
    <row r="319">
      <c r="A319" s="621" t="n">
        <v>317</v>
      </c>
      <c r="B319" s="309" t="n">
        <v>79</v>
      </c>
      <c r="C319" s="309" t="n">
        <v>79</v>
      </c>
      <c r="D319" s="309" t="inlineStr"/>
      <c r="E319" s="309" t="inlineStr"/>
      <c r="F319" s="309" t="inlineStr"/>
      <c r="G319" s="309" t="inlineStr"/>
      <c r="H319" s="309" t="inlineStr"/>
    </row>
    <row r="320">
      <c r="A320" s="621" t="n">
        <v>318</v>
      </c>
      <c r="B320" s="309" t="n">
        <v>78.5</v>
      </c>
      <c r="C320" s="309" t="n">
        <v>78.5</v>
      </c>
      <c r="D320" s="309" t="inlineStr"/>
      <c r="E320" s="309" t="inlineStr"/>
      <c r="F320" s="309" t="inlineStr"/>
      <c r="G320" s="309" t="inlineStr"/>
      <c r="H320" s="309" t="inlineStr"/>
    </row>
    <row r="321">
      <c r="A321" s="621" t="n">
        <v>319</v>
      </c>
      <c r="B321" s="309" t="n">
        <v>79</v>
      </c>
      <c r="C321" s="309" t="n">
        <v>79</v>
      </c>
      <c r="D321" s="309" t="inlineStr"/>
      <c r="E321" s="309" t="inlineStr"/>
      <c r="F321" s="309" t="inlineStr"/>
      <c r="G321" s="309" t="inlineStr"/>
      <c r="H321" s="309" t="inlineStr"/>
    </row>
    <row r="322">
      <c r="A322" s="621" t="n">
        <v>320</v>
      </c>
      <c r="B322" s="309" t="n">
        <v>20</v>
      </c>
      <c r="C322" s="309" t="n">
        <v>20</v>
      </c>
      <c r="D322" s="309" t="inlineStr"/>
      <c r="E322" s="309" t="inlineStr"/>
      <c r="F322" s="309" t="inlineStr"/>
      <c r="G322" s="309" t="inlineStr"/>
      <c r="H322" s="309" t="inlineStr"/>
    </row>
    <row r="323">
      <c r="A323" s="621" t="n">
        <v>321</v>
      </c>
      <c r="B323" s="309" t="n">
        <v>57.5</v>
      </c>
      <c r="C323" s="309" t="n">
        <v>57.5</v>
      </c>
      <c r="D323" s="309" t="inlineStr"/>
      <c r="E323" s="309" t="inlineStr"/>
      <c r="F323" s="309" t="inlineStr"/>
      <c r="G323" s="309" t="inlineStr"/>
      <c r="H323" s="309" t="inlineStr"/>
    </row>
    <row r="324">
      <c r="A324" s="621" t="n">
        <v>322</v>
      </c>
      <c r="B324" s="309" t="n">
        <v>94.5</v>
      </c>
      <c r="C324" s="309" t="n">
        <v>94.5</v>
      </c>
      <c r="D324" s="309" t="inlineStr"/>
      <c r="E324" s="309" t="inlineStr"/>
      <c r="F324" s="309" t="inlineStr"/>
      <c r="G324" s="309" t="inlineStr"/>
      <c r="H324" s="309" t="inlineStr"/>
    </row>
    <row r="325">
      <c r="A325" s="621" t="n">
        <v>323</v>
      </c>
      <c r="B325" s="309" t="n">
        <v>95</v>
      </c>
      <c r="C325" s="309" t="n">
        <v>95</v>
      </c>
      <c r="D325" s="309" t="inlineStr"/>
      <c r="E325" s="309" t="inlineStr"/>
      <c r="F325" s="309" t="inlineStr"/>
      <c r="G325" s="309" t="inlineStr"/>
      <c r="H325" s="309" t="inlineStr"/>
    </row>
    <row r="326">
      <c r="A326" s="621" t="n">
        <v>324</v>
      </c>
      <c r="B326" s="309" t="n">
        <v>94</v>
      </c>
      <c r="C326" s="309" t="n">
        <v>94</v>
      </c>
      <c r="D326" s="309" t="inlineStr"/>
      <c r="E326" s="309" t="inlineStr"/>
      <c r="F326" s="309" t="inlineStr"/>
      <c r="G326" s="309" t="inlineStr"/>
      <c r="H326" s="309" t="inlineStr"/>
    </row>
    <row r="327">
      <c r="A327" s="621" t="n">
        <v>325</v>
      </c>
      <c r="B327" s="309" t="n">
        <v>94</v>
      </c>
      <c r="C327" s="309" t="n">
        <v>94</v>
      </c>
      <c r="D327" s="309" t="inlineStr"/>
      <c r="E327" s="309" t="inlineStr"/>
      <c r="F327" s="309" t="inlineStr"/>
      <c r="G327" s="309" t="inlineStr"/>
      <c r="H327" s="309" t="inlineStr"/>
    </row>
    <row r="328">
      <c r="A328" s="621" t="n">
        <v>326</v>
      </c>
      <c r="B328" s="309" t="n">
        <v>94</v>
      </c>
      <c r="C328" s="309" t="n">
        <v>94</v>
      </c>
      <c r="D328" s="309" t="inlineStr"/>
      <c r="E328" s="309" t="inlineStr"/>
      <c r="F328" s="309" t="inlineStr"/>
      <c r="G328" s="309" t="inlineStr"/>
      <c r="H328" s="309" t="inlineStr"/>
    </row>
    <row r="329">
      <c r="A329" s="621" t="n">
        <v>327</v>
      </c>
      <c r="B329" s="309" t="n">
        <v>13.5</v>
      </c>
      <c r="C329" s="309" t="n">
        <v>13.5</v>
      </c>
      <c r="D329" s="309" t="inlineStr"/>
      <c r="E329" s="309" t="inlineStr"/>
      <c r="F329" s="309" t="inlineStr"/>
      <c r="G329" s="309" t="inlineStr"/>
      <c r="H329" s="309" t="inlineStr"/>
    </row>
    <row r="330">
      <c r="A330" s="621" t="n">
        <v>328</v>
      </c>
      <c r="B330" s="309" t="n">
        <v>33.5</v>
      </c>
      <c r="C330" s="309" t="n">
        <v>33.5</v>
      </c>
      <c r="D330" s="309" t="inlineStr"/>
      <c r="E330" s="309" t="inlineStr"/>
      <c r="F330" s="309" t="inlineStr"/>
      <c r="G330" s="309" t="inlineStr"/>
      <c r="H330" s="309" t="inlineStr"/>
    </row>
    <row r="331">
      <c r="A331" s="621" t="n">
        <v>329</v>
      </c>
      <c r="B331" s="309" t="n">
        <v>94.5</v>
      </c>
      <c r="C331" s="309" t="n">
        <v>94.5</v>
      </c>
      <c r="D331" s="309" t="inlineStr"/>
      <c r="E331" s="309" t="inlineStr"/>
      <c r="F331" s="309" t="inlineStr"/>
      <c r="G331" s="309" t="inlineStr"/>
      <c r="H331" s="309" t="inlineStr"/>
    </row>
    <row r="332">
      <c r="A332" s="621" t="n">
        <v>330</v>
      </c>
      <c r="B332" s="309" t="n">
        <v>113.5</v>
      </c>
      <c r="C332" s="309" t="n">
        <v>113.5</v>
      </c>
      <c r="D332" s="309" t="inlineStr"/>
      <c r="E332" s="309" t="inlineStr"/>
      <c r="F332" s="309" t="inlineStr"/>
      <c r="G332" s="309" t="inlineStr"/>
      <c r="H332" s="309" t="inlineStr"/>
    </row>
    <row r="333">
      <c r="A333" s="621" t="n">
        <v>331</v>
      </c>
      <c r="B333" s="309" t="n">
        <v>108</v>
      </c>
      <c r="C333" s="309" t="n">
        <v>108</v>
      </c>
      <c r="D333" s="309" t="inlineStr"/>
      <c r="E333" s="309" t="inlineStr"/>
      <c r="F333" s="309" t="inlineStr"/>
      <c r="G333" s="309" t="inlineStr"/>
      <c r="H333" s="309" t="inlineStr"/>
    </row>
    <row r="334">
      <c r="A334" s="621" t="n">
        <v>332</v>
      </c>
      <c r="B334" s="309" t="n">
        <v>105</v>
      </c>
      <c r="C334" s="309" t="n">
        <v>105</v>
      </c>
      <c r="D334" s="309" t="inlineStr"/>
      <c r="E334" s="309" t="inlineStr"/>
      <c r="F334" s="309" t="inlineStr"/>
      <c r="G334" s="309" t="inlineStr"/>
      <c r="H334" s="309" t="inlineStr"/>
    </row>
    <row r="335">
      <c r="A335" s="621" t="n">
        <v>333</v>
      </c>
      <c r="B335" s="309" t="n">
        <v>100</v>
      </c>
      <c r="C335" s="309" t="n">
        <v>100</v>
      </c>
      <c r="D335" s="309" t="inlineStr"/>
      <c r="E335" s="309" t="inlineStr"/>
      <c r="F335" s="309" t="inlineStr"/>
      <c r="G335" s="309" t="inlineStr"/>
      <c r="H335" s="309" t="inlineStr"/>
    </row>
    <row r="336">
      <c r="A336" s="621" t="n">
        <v>334</v>
      </c>
      <c r="B336" s="309" t="n">
        <v>20</v>
      </c>
      <c r="C336" s="309" t="n">
        <v>20</v>
      </c>
      <c r="D336" s="309" t="inlineStr"/>
      <c r="E336" s="309" t="inlineStr"/>
      <c r="F336" s="309" t="inlineStr"/>
      <c r="G336" s="309" t="inlineStr"/>
      <c r="H336" s="309" t="inlineStr"/>
    </row>
    <row r="337">
      <c r="A337" s="621" t="n">
        <v>335</v>
      </c>
      <c r="B337" s="309" t="n">
        <v>57.5</v>
      </c>
      <c r="C337" s="309" t="n">
        <v>57.5</v>
      </c>
      <c r="D337" s="309" t="inlineStr"/>
      <c r="E337" s="309" t="inlineStr"/>
      <c r="F337" s="309" t="inlineStr"/>
      <c r="G337" s="309" t="inlineStr"/>
      <c r="H337" s="309" t="inlineStr"/>
    </row>
    <row r="338">
      <c r="A338" s="621" t="n">
        <v>336</v>
      </c>
      <c r="B338" s="309" t="n">
        <v>81.5</v>
      </c>
      <c r="C338" s="309" t="n">
        <v>81.5</v>
      </c>
      <c r="D338" s="309" t="inlineStr"/>
      <c r="E338" s="309" t="inlineStr"/>
      <c r="F338" s="309" t="inlineStr"/>
      <c r="G338" s="309" t="inlineStr"/>
      <c r="H338" s="309" t="inlineStr"/>
    </row>
    <row r="339">
      <c r="A339" s="621" t="n">
        <v>337</v>
      </c>
      <c r="B339" s="309" t="n">
        <v>84</v>
      </c>
      <c r="C339" s="309" t="n">
        <v>84</v>
      </c>
      <c r="D339" s="309" t="inlineStr"/>
      <c r="E339" s="309" t="inlineStr"/>
      <c r="F339" s="309" t="inlineStr"/>
      <c r="G339" s="309" t="inlineStr"/>
      <c r="H339" s="309" t="inlineStr"/>
    </row>
    <row r="340">
      <c r="A340" s="621" t="n">
        <v>338</v>
      </c>
      <c r="B340" s="309" t="n">
        <v>86</v>
      </c>
      <c r="C340" s="309" t="n">
        <v>86</v>
      </c>
      <c r="D340" s="309" t="inlineStr"/>
      <c r="E340" s="309" t="inlineStr"/>
      <c r="F340" s="309" t="inlineStr"/>
      <c r="G340" s="309" t="inlineStr"/>
      <c r="H340" s="309" t="inlineStr"/>
    </row>
    <row r="341">
      <c r="A341" s="621" t="n">
        <v>339</v>
      </c>
      <c r="B341" s="309" t="n">
        <v>88</v>
      </c>
      <c r="C341" s="309" t="n">
        <v>88</v>
      </c>
      <c r="D341" s="309" t="inlineStr"/>
      <c r="E341" s="309" t="inlineStr"/>
      <c r="F341" s="309" t="inlineStr"/>
      <c r="G341" s="309" t="inlineStr"/>
      <c r="H341" s="309" t="inlineStr"/>
    </row>
    <row r="342">
      <c r="A342" s="621" t="n">
        <v>340</v>
      </c>
      <c r="B342" s="309" t="n">
        <v>90</v>
      </c>
      <c r="C342" s="309" t="n">
        <v>90</v>
      </c>
      <c r="D342" s="309" t="inlineStr"/>
      <c r="E342" s="309" t="inlineStr"/>
      <c r="F342" s="309" t="inlineStr"/>
      <c r="G342" s="309" t="inlineStr"/>
      <c r="H342" s="309" t="inlineStr"/>
    </row>
    <row r="343">
      <c r="A343" s="621" t="n">
        <v>341</v>
      </c>
      <c r="B343" s="309" t="n">
        <v>20</v>
      </c>
      <c r="C343" s="309" t="n">
        <v>20</v>
      </c>
      <c r="D343" s="309" t="inlineStr"/>
      <c r="E343" s="309" t="inlineStr"/>
      <c r="F343" s="309" t="inlineStr"/>
      <c r="G343" s="309" t="inlineStr"/>
      <c r="H343" s="309" t="inlineStr"/>
    </row>
    <row r="344">
      <c r="A344" s="621" t="n">
        <v>342</v>
      </c>
      <c r="B344" s="309" t="n">
        <v>44.5</v>
      </c>
      <c r="C344" s="309" t="n">
        <v>44.5</v>
      </c>
      <c r="D344" s="309" t="inlineStr"/>
      <c r="E344" s="309" t="inlineStr"/>
      <c r="F344" s="309" t="inlineStr"/>
      <c r="G344" s="309" t="inlineStr"/>
      <c r="H344" s="309" t="inlineStr"/>
    </row>
    <row r="345">
      <c r="A345" s="621" t="n">
        <v>343</v>
      </c>
      <c r="B345" s="309" t="n">
        <v>57</v>
      </c>
      <c r="C345" s="309" t="n">
        <v>57</v>
      </c>
      <c r="D345" s="309" t="inlineStr"/>
      <c r="E345" s="309" t="inlineStr"/>
      <c r="F345" s="309" t="inlineStr"/>
      <c r="G345" s="309" t="inlineStr"/>
      <c r="H345" s="309" t="inlineStr"/>
    </row>
    <row r="346">
      <c r="A346" s="621" t="n">
        <v>344</v>
      </c>
      <c r="B346" s="309" t="n">
        <v>56</v>
      </c>
      <c r="C346" s="309" t="n">
        <v>56</v>
      </c>
      <c r="D346" s="309" t="inlineStr"/>
      <c r="E346" s="309" t="inlineStr"/>
      <c r="F346" s="309" t="inlineStr"/>
      <c r="G346" s="309" t="inlineStr"/>
      <c r="H346" s="309" t="inlineStr"/>
    </row>
    <row r="347">
      <c r="A347" s="621" t="n">
        <v>345</v>
      </c>
      <c r="B347" s="309" t="n">
        <v>51.5</v>
      </c>
      <c r="C347" s="309" t="n">
        <v>51.5</v>
      </c>
      <c r="D347" s="309" t="inlineStr"/>
      <c r="E347" s="309" t="inlineStr"/>
      <c r="F347" s="309" t="inlineStr"/>
      <c r="G347" s="309" t="inlineStr"/>
      <c r="H347" s="309" t="inlineStr"/>
    </row>
    <row r="348">
      <c r="A348" s="621" t="n">
        <v>346</v>
      </c>
      <c r="B348" s="309" t="n">
        <v>43</v>
      </c>
      <c r="C348" s="309" t="n">
        <v>43</v>
      </c>
      <c r="D348" s="309" t="inlineStr"/>
      <c r="E348" s="309" t="inlineStr"/>
      <c r="F348" s="309" t="inlineStr"/>
      <c r="G348" s="309" t="inlineStr"/>
      <c r="H348" s="309" t="inlineStr"/>
    </row>
    <row r="349">
      <c r="A349" s="621" t="n">
        <v>347</v>
      </c>
      <c r="B349" s="309" t="n">
        <v>37</v>
      </c>
      <c r="C349" s="309" t="n">
        <v>37</v>
      </c>
      <c r="D349" s="309" t="inlineStr"/>
      <c r="E349" s="309" t="inlineStr"/>
      <c r="F349" s="309" t="inlineStr"/>
      <c r="G349" s="309" t="inlineStr"/>
      <c r="H349" s="309" t="inlineStr"/>
    </row>
    <row r="350">
      <c r="A350" s="621" t="n">
        <v>348</v>
      </c>
      <c r="B350" s="309" t="n">
        <v>12.5</v>
      </c>
      <c r="C350" s="309" t="n">
        <v>12.5</v>
      </c>
      <c r="D350" s="309" t="inlineStr"/>
      <c r="E350" s="309" t="inlineStr"/>
      <c r="F350" s="309" t="inlineStr"/>
      <c r="G350" s="309" t="inlineStr"/>
      <c r="H350" s="309" t="inlineStr"/>
    </row>
    <row r="351">
      <c r="A351" s="621" t="n">
        <v>349</v>
      </c>
      <c r="B351" s="309" t="n">
        <v>31.5</v>
      </c>
      <c r="C351" s="309" t="n">
        <v>31.5</v>
      </c>
      <c r="D351" s="309" t="inlineStr"/>
      <c r="E351" s="309" t="inlineStr"/>
      <c r="F351" s="309" t="inlineStr"/>
      <c r="G351" s="309" t="inlineStr"/>
      <c r="H351" s="309" t="inlineStr"/>
    </row>
    <row r="352">
      <c r="A352" s="621" t="n">
        <v>350</v>
      </c>
      <c r="B352" s="309" t="n">
        <v>65.5</v>
      </c>
      <c r="C352" s="309" t="n">
        <v>65.5</v>
      </c>
      <c r="D352" s="309" t="inlineStr"/>
      <c r="E352" s="309" t="inlineStr"/>
      <c r="F352" s="309" t="inlineStr"/>
      <c r="G352" s="309" t="inlineStr"/>
      <c r="H352" s="309" t="inlineStr"/>
    </row>
    <row r="353">
      <c r="A353" s="621" t="n">
        <v>351</v>
      </c>
      <c r="B353" s="309" t="n">
        <v>73.5</v>
      </c>
      <c r="C353" s="309" t="n">
        <v>73.5</v>
      </c>
      <c r="D353" s="309" t="inlineStr"/>
      <c r="E353" s="309" t="inlineStr"/>
      <c r="F353" s="309" t="inlineStr"/>
      <c r="G353" s="309" t="inlineStr"/>
      <c r="H353" s="309" t="inlineStr"/>
    </row>
    <row r="354">
      <c r="A354" s="621" t="n">
        <v>352</v>
      </c>
      <c r="B354" s="309" t="n">
        <v>111</v>
      </c>
      <c r="C354" s="309" t="n">
        <v>111</v>
      </c>
      <c r="D354" s="309" t="inlineStr"/>
      <c r="E354" s="309" t="inlineStr"/>
      <c r="F354" s="309" t="inlineStr"/>
      <c r="G354" s="309" t="inlineStr"/>
      <c r="H354" s="309" t="inlineStr"/>
    </row>
    <row r="355">
      <c r="A355" s="621" t="n">
        <v>353</v>
      </c>
      <c r="B355" s="309" t="n">
        <v>107</v>
      </c>
      <c r="C355" s="309" t="n">
        <v>107</v>
      </c>
      <c r="D355" s="309" t="inlineStr"/>
      <c r="E355" s="309" t="inlineStr"/>
      <c r="F355" s="309" t="inlineStr"/>
      <c r="G355" s="309" t="inlineStr"/>
      <c r="H355" s="309" t="inlineStr"/>
    </row>
    <row r="356">
      <c r="A356" s="621" t="n">
        <v>354</v>
      </c>
      <c r="B356" s="309" t="n">
        <v>87</v>
      </c>
      <c r="C356" s="309" t="n">
        <v>87</v>
      </c>
      <c r="D356" s="309" t="inlineStr"/>
      <c r="E356" s="309" t="inlineStr"/>
      <c r="F356" s="309" t="inlineStr"/>
      <c r="G356" s="309" t="inlineStr"/>
      <c r="H356" s="309" t="inlineStr"/>
    </row>
    <row r="357">
      <c r="A357" s="621" t="n">
        <v>355</v>
      </c>
      <c r="B357" s="309" t="n">
        <v>12</v>
      </c>
      <c r="C357" s="309" t="n">
        <v>12</v>
      </c>
      <c r="D357" s="309" t="inlineStr"/>
      <c r="E357" s="309" t="inlineStr"/>
      <c r="F357" s="309" t="inlineStr"/>
      <c r="G357" s="309" t="inlineStr"/>
      <c r="H357" s="309" t="inlineStr"/>
    </row>
    <row r="358">
      <c r="A358" s="621" t="n">
        <v>356</v>
      </c>
      <c r="B358" s="309" t="n">
        <v>26.5</v>
      </c>
      <c r="C358" s="309" t="n">
        <v>26.5</v>
      </c>
      <c r="D358" s="309" t="inlineStr"/>
      <c r="E358" s="309" t="inlineStr"/>
      <c r="F358" s="309" t="inlineStr"/>
      <c r="G358" s="309" t="inlineStr"/>
      <c r="H358" s="309" t="inlineStr"/>
    </row>
    <row r="359">
      <c r="A359" s="621" t="n">
        <v>357</v>
      </c>
      <c r="B359" s="309" t="n">
        <v>75</v>
      </c>
      <c r="C359" s="309" t="n">
        <v>75</v>
      </c>
      <c r="D359" s="309" t="inlineStr"/>
      <c r="E359" s="309" t="inlineStr"/>
      <c r="F359" s="309" t="inlineStr"/>
      <c r="G359" s="309" t="inlineStr"/>
      <c r="H359" s="309" t="inlineStr"/>
    </row>
    <row r="360">
      <c r="A360" s="621" t="n">
        <v>358</v>
      </c>
      <c r="B360" s="309" t="n">
        <v>85</v>
      </c>
      <c r="C360" s="309" t="n">
        <v>85</v>
      </c>
      <c r="D360" s="309" t="inlineStr"/>
      <c r="E360" s="309" t="inlineStr"/>
      <c r="F360" s="309" t="inlineStr"/>
      <c r="G360" s="309" t="inlineStr"/>
      <c r="H360" s="309" t="inlineStr"/>
    </row>
    <row r="361">
      <c r="A361" s="621" t="n">
        <v>359</v>
      </c>
      <c r="B361" s="309" t="n">
        <v>99.5</v>
      </c>
      <c r="C361" s="309" t="n">
        <v>99.5</v>
      </c>
      <c r="D361" s="309" t="inlineStr"/>
      <c r="E361" s="309" t="inlineStr"/>
      <c r="F361" s="309" t="inlineStr"/>
      <c r="G361" s="309" t="inlineStr"/>
      <c r="H361" s="309" t="inlineStr"/>
    </row>
    <row r="362">
      <c r="A362" s="621" t="n">
        <v>360</v>
      </c>
      <c r="B362" s="309" t="n">
        <v>87.5</v>
      </c>
      <c r="C362" s="309" t="n">
        <v>87.5</v>
      </c>
      <c r="D362" s="309" t="inlineStr"/>
      <c r="E362" s="309" t="inlineStr"/>
      <c r="F362" s="309" t="inlineStr"/>
      <c r="G362" s="309" t="inlineStr"/>
      <c r="H362" s="309" t="inlineStr"/>
    </row>
    <row r="363">
      <c r="A363" s="621" t="n">
        <v>361</v>
      </c>
      <c r="B363" s="309" t="n">
        <v>83</v>
      </c>
      <c r="C363" s="309" t="n">
        <v>83</v>
      </c>
      <c r="D363" s="309" t="inlineStr"/>
      <c r="E363" s="309" t="inlineStr"/>
      <c r="F363" s="309" t="inlineStr"/>
      <c r="G363" s="309" t="inlineStr"/>
      <c r="H363" s="309" t="inlineStr"/>
    </row>
    <row r="364">
      <c r="A364" s="621" t="n">
        <v>362</v>
      </c>
      <c r="B364" s="309" t="n">
        <v>5</v>
      </c>
      <c r="C364" s="309" t="n">
        <v>5</v>
      </c>
      <c r="D364" s="309" t="inlineStr"/>
      <c r="E364" s="309" t="inlineStr"/>
      <c r="F364" s="309" t="inlineStr"/>
      <c r="G364" s="309" t="inlineStr"/>
      <c r="H364" s="309" t="inlineStr"/>
    </row>
    <row r="365">
      <c r="A365" s="621" t="n">
        <v>363</v>
      </c>
      <c r="B365" s="309" t="n">
        <v>11</v>
      </c>
      <c r="C365" s="309" t="n">
        <v>11</v>
      </c>
      <c r="D365" s="309" t="inlineStr"/>
      <c r="E365" s="309" t="inlineStr"/>
      <c r="F365" s="309" t="inlineStr"/>
      <c r="G365" s="309" t="inlineStr"/>
      <c r="H365" s="309" t="inlineStr"/>
    </row>
    <row r="366">
      <c r="A366" s="621" t="n">
        <v>364</v>
      </c>
      <c r="B366" s="309" t="n">
        <v>38.5</v>
      </c>
      <c r="C366" s="309" t="n">
        <v>38.5</v>
      </c>
      <c r="D366" s="309" t="inlineStr"/>
      <c r="E366" s="309" t="inlineStr"/>
      <c r="F366" s="309" t="inlineStr"/>
      <c r="G366" s="309" t="inlineStr"/>
      <c r="H366" s="309" t="inlineStr"/>
    </row>
    <row r="367">
      <c r="A367" s="621" t="n">
        <v>365</v>
      </c>
      <c r="B367" s="309" t="n">
        <v>74.5</v>
      </c>
      <c r="C367" s="309" t="n">
        <v>74.5</v>
      </c>
      <c r="D367" s="309" t="inlineStr"/>
      <c r="E367" s="309" t="inlineStr"/>
      <c r="F367" s="309" t="inlineStr"/>
      <c r="G367" s="309" t="inlineStr"/>
      <c r="H367" s="309" t="inlineStr"/>
    </row>
    <row r="368">
      <c r="A368" s="621" t="n">
        <v>366</v>
      </c>
      <c r="B368" s="309" t="n">
        <v>75</v>
      </c>
      <c r="C368" s="309" t="n">
        <v>75</v>
      </c>
      <c r="D368" s="309" t="inlineStr"/>
      <c r="E368" s="309" t="inlineStr"/>
      <c r="F368" s="309" t="inlineStr"/>
      <c r="G368" s="309" t="inlineStr"/>
      <c r="H368" s="309" t="inlineStr"/>
    </row>
    <row r="369">
      <c r="A369" s="621" t="n">
        <v>367</v>
      </c>
      <c r="B369" s="309" t="n">
        <v>70</v>
      </c>
      <c r="C369" s="309" t="n">
        <v>70</v>
      </c>
      <c r="D369" s="309" t="inlineStr"/>
      <c r="E369" s="309" t="inlineStr"/>
      <c r="F369" s="309" t="inlineStr"/>
      <c r="G369" s="309" t="inlineStr"/>
      <c r="H369" s="309" t="inlineStr"/>
    </row>
    <row r="370">
      <c r="A370" s="621" t="n">
        <v>368</v>
      </c>
      <c r="B370" s="309" t="n">
        <v>66.5</v>
      </c>
      <c r="C370" s="309" t="n">
        <v>66.5</v>
      </c>
      <c r="D370" s="309" t="inlineStr"/>
      <c r="E370" s="309" t="inlineStr"/>
      <c r="F370" s="309" t="inlineStr"/>
      <c r="G370" s="309" t="inlineStr"/>
      <c r="H370" s="309" t="inlineStr"/>
    </row>
    <row r="371">
      <c r="A371" s="621" t="n">
        <v>369</v>
      </c>
      <c r="B371" s="309" t="n">
        <v>7</v>
      </c>
      <c r="C371" s="309" t="n">
        <v>7</v>
      </c>
      <c r="D371" s="309" t="inlineStr"/>
      <c r="E371" s="309" t="inlineStr"/>
      <c r="F371" s="309" t="inlineStr"/>
      <c r="G371" s="309" t="inlineStr"/>
      <c r="H371" s="309" t="inlineStr"/>
    </row>
    <row r="372">
      <c r="A372" s="621" t="n">
        <v>370</v>
      </c>
      <c r="B372" s="309" t="n">
        <v>15</v>
      </c>
      <c r="C372" s="309" t="n">
        <v>15</v>
      </c>
      <c r="D372" s="309" t="inlineStr"/>
      <c r="E372" s="309" t="inlineStr"/>
      <c r="F372" s="309" t="inlineStr"/>
      <c r="G372" s="309" t="inlineStr"/>
      <c r="H372" s="309" t="inlineStr"/>
    </row>
    <row r="373">
      <c r="A373" s="621" t="n">
        <v>371</v>
      </c>
      <c r="B373" s="309" t="n">
        <v>36</v>
      </c>
      <c r="C373" s="309" t="n">
        <v>36</v>
      </c>
      <c r="D373" s="309" t="inlineStr"/>
      <c r="E373" s="309" t="inlineStr"/>
      <c r="F373" s="309" t="inlineStr"/>
      <c r="G373" s="309" t="inlineStr"/>
      <c r="H373" s="309" t="inlineStr"/>
    </row>
    <row r="374">
      <c r="A374" s="621" t="n">
        <v>372</v>
      </c>
      <c r="B374" s="309" t="n">
        <v>46</v>
      </c>
      <c r="C374" s="309" t="n">
        <v>46</v>
      </c>
      <c r="D374" s="309" t="inlineStr"/>
      <c r="E374" s="309" t="inlineStr"/>
      <c r="F374" s="309" t="inlineStr"/>
      <c r="G374" s="309" t="inlineStr"/>
      <c r="H374" s="309" t="inlineStr"/>
    </row>
    <row r="375">
      <c r="A375" s="621" t="n">
        <v>373</v>
      </c>
      <c r="B375" s="309" t="n">
        <v>52</v>
      </c>
      <c r="C375" s="309" t="n">
        <v>52</v>
      </c>
      <c r="D375" s="309" t="inlineStr"/>
      <c r="E375" s="309" t="inlineStr"/>
      <c r="F375" s="309" t="inlineStr"/>
      <c r="G375" s="309" t="inlineStr"/>
      <c r="H375" s="309" t="inlineStr"/>
    </row>
    <row r="376">
      <c r="A376" s="621" t="n">
        <v>374</v>
      </c>
      <c r="B376" s="309" t="n">
        <v>53</v>
      </c>
      <c r="C376" s="309" t="n">
        <v>53</v>
      </c>
      <c r="D376" s="309" t="inlineStr"/>
      <c r="E376" s="309" t="inlineStr"/>
      <c r="F376" s="309" t="inlineStr"/>
      <c r="G376" s="309" t="inlineStr"/>
      <c r="H376" s="309" t="inlineStr"/>
    </row>
    <row r="377">
      <c r="A377" s="621" t="n">
        <v>375</v>
      </c>
      <c r="B377" s="309" t="n">
        <v>53</v>
      </c>
      <c r="C377" s="309" t="n">
        <v>53</v>
      </c>
      <c r="D377" s="309" t="inlineStr"/>
      <c r="E377" s="309" t="inlineStr"/>
      <c r="F377" s="309" t="inlineStr"/>
      <c r="G377" s="309" t="inlineStr"/>
      <c r="H377" s="309" t="inlineStr"/>
    </row>
    <row r="378">
      <c r="A378" s="621" t="n">
        <v>376</v>
      </c>
      <c r="B378" s="309" t="n">
        <v>8.5</v>
      </c>
      <c r="C378" s="309" t="n">
        <v>8.5</v>
      </c>
      <c r="D378" s="309" t="inlineStr"/>
      <c r="E378" s="309" t="inlineStr"/>
      <c r="F378" s="309" t="inlineStr"/>
      <c r="G378" s="309" t="inlineStr"/>
      <c r="H378" s="309" t="inlineStr"/>
    </row>
    <row r="379">
      <c r="A379" s="621" t="n">
        <v>377</v>
      </c>
      <c r="B379" s="309" t="n">
        <v>22</v>
      </c>
      <c r="C379" s="309" t="n">
        <v>22</v>
      </c>
      <c r="D379" s="309" t="inlineStr"/>
      <c r="E379" s="309" t="inlineStr"/>
      <c r="F379" s="309" t="inlineStr"/>
      <c r="G379" s="309" t="inlineStr"/>
      <c r="H379" s="309" t="inlineStr"/>
    </row>
    <row r="380">
      <c r="A380" s="621" t="n">
        <v>378</v>
      </c>
      <c r="B380" s="309" t="n">
        <v>36</v>
      </c>
      <c r="C380" s="309" t="n">
        <v>36</v>
      </c>
      <c r="D380" s="309" t="inlineStr"/>
      <c r="E380" s="309" t="inlineStr"/>
      <c r="F380" s="309" t="inlineStr"/>
      <c r="G380" s="309" t="inlineStr"/>
      <c r="H380" s="309" t="inlineStr"/>
    </row>
    <row r="381">
      <c r="A381" s="621" t="n">
        <v>379</v>
      </c>
      <c r="B381" s="309" t="n">
        <v>36.5</v>
      </c>
      <c r="C381" s="309" t="n">
        <v>36.5</v>
      </c>
      <c r="D381" s="309" t="inlineStr"/>
      <c r="E381" s="309" t="inlineStr"/>
      <c r="F381" s="309" t="inlineStr"/>
      <c r="G381" s="309" t="inlineStr"/>
      <c r="H381" s="309" t="inlineStr"/>
    </row>
    <row r="382">
      <c r="A382" s="621" t="n">
        <v>380</v>
      </c>
      <c r="B382" s="309" t="n">
        <v>37</v>
      </c>
      <c r="C382" s="309" t="n">
        <v>37</v>
      </c>
      <c r="D382" s="309" t="inlineStr"/>
      <c r="E382" s="309" t="inlineStr"/>
      <c r="F382" s="309" t="inlineStr"/>
      <c r="G382" s="309" t="inlineStr"/>
      <c r="H382" s="309" t="inlineStr"/>
    </row>
    <row r="383">
      <c r="A383" s="621" t="n">
        <v>381</v>
      </c>
      <c r="B383" s="309" t="n">
        <v>33</v>
      </c>
      <c r="C383" s="309" t="n">
        <v>33</v>
      </c>
      <c r="D383" s="309" t="inlineStr"/>
      <c r="E383" s="309" t="inlineStr"/>
      <c r="F383" s="309" t="inlineStr"/>
      <c r="G383" s="309" t="inlineStr"/>
      <c r="H383" s="309" t="inlineStr"/>
    </row>
    <row r="384">
      <c r="A384" s="621" t="n">
        <v>382</v>
      </c>
      <c r="B384" s="309" t="n">
        <v>27.5</v>
      </c>
      <c r="C384" s="309" t="n">
        <v>27.5</v>
      </c>
      <c r="D384" s="309" t="inlineStr"/>
      <c r="E384" s="309" t="inlineStr"/>
      <c r="F384" s="309" t="inlineStr"/>
      <c r="G384" s="309" t="inlineStr"/>
      <c r="H384" s="309" t="inlineStr"/>
    </row>
    <row r="385">
      <c r="A385" s="621" t="n">
        <v>383</v>
      </c>
      <c r="B385" s="309" t="n">
        <v>131.2032188141971</v>
      </c>
      <c r="C385" s="309" t="n">
        <v>131.2032188141971</v>
      </c>
      <c r="D385" s="309" t="inlineStr"/>
      <c r="E385" s="309" t="inlineStr"/>
      <c r="F385" s="309" t="inlineStr"/>
      <c r="G385" s="309" t="inlineStr"/>
      <c r="H385" s="309" t="inlineStr"/>
    </row>
    <row r="386">
      <c r="A386" s="621" t="n">
        <v>384</v>
      </c>
      <c r="B386" s="309" t="n">
        <v>120.9971329735979</v>
      </c>
      <c r="C386" s="309" t="n">
        <v>120.9971329735979</v>
      </c>
      <c r="D386" s="309" t="inlineStr"/>
      <c r="E386" s="309" t="inlineStr"/>
      <c r="F386" s="309" t="inlineStr"/>
      <c r="G386" s="309" t="inlineStr"/>
      <c r="H386" s="309" t="inlineStr"/>
    </row>
    <row r="387">
      <c r="A387" s="621" t="n">
        <v>385</v>
      </c>
      <c r="B387" s="309" t="n">
        <v>130.492509195617</v>
      </c>
      <c r="C387" s="309" t="n">
        <v>130.492509195617</v>
      </c>
      <c r="D387" s="309" t="inlineStr"/>
      <c r="E387" s="309" t="inlineStr"/>
      <c r="F387" s="309" t="inlineStr"/>
      <c r="G387" s="309" t="inlineStr"/>
      <c r="H387" s="309" t="inlineStr"/>
    </row>
    <row r="388">
      <c r="A388" s="621" t="n">
        <v>386</v>
      </c>
      <c r="B388" s="309" t="n">
        <v>120.6163106596307</v>
      </c>
      <c r="C388" s="309" t="n">
        <v>120.6163106596307</v>
      </c>
      <c r="D388" s="309" t="inlineStr"/>
      <c r="E388" s="309" t="inlineStr"/>
      <c r="F388" s="309" t="inlineStr"/>
      <c r="G388" s="309" t="inlineStr"/>
      <c r="H388" s="309" t="inlineStr"/>
    </row>
    <row r="389">
      <c r="A389" s="621" t="n">
        <v>387</v>
      </c>
      <c r="B389" s="309" t="n">
        <v>132.43457877239</v>
      </c>
      <c r="C389" s="309" t="n">
        <v>132.43457877239</v>
      </c>
      <c r="D389" s="309" t="inlineStr"/>
      <c r="E389" s="309" t="inlineStr"/>
      <c r="F389" s="309" t="inlineStr"/>
      <c r="G389" s="309" t="inlineStr"/>
      <c r="H389" s="309" t="inlineStr"/>
    </row>
    <row r="390">
      <c r="A390" s="621" t="n">
        <v>388</v>
      </c>
      <c r="B390" s="309" t="n">
        <v>145.2008716443406</v>
      </c>
      <c r="C390" s="309" t="n">
        <v>145.2008716443406</v>
      </c>
      <c r="D390" s="309" t="inlineStr"/>
      <c r="E390" s="309" t="inlineStr"/>
      <c r="F390" s="309" t="inlineStr"/>
      <c r="G390" s="309" t="inlineStr"/>
      <c r="H390" s="309" t="inlineStr"/>
    </row>
    <row r="391">
      <c r="A391" s="621" t="n">
        <v>389</v>
      </c>
      <c r="B391" s="309" t="n">
        <v>113.983169579352</v>
      </c>
      <c r="C391" s="309" t="n">
        <v>113.983169579352</v>
      </c>
      <c r="D391" s="309" t="inlineStr"/>
      <c r="E391" s="309" t="inlineStr"/>
      <c r="F391" s="309" t="inlineStr"/>
      <c r="G391" s="309" t="inlineStr"/>
      <c r="H391" s="309" t="inlineStr"/>
    </row>
    <row r="392">
      <c r="A392" s="621" t="n">
        <v>390</v>
      </c>
      <c r="B392" s="309" t="n">
        <v>116.1183232174521</v>
      </c>
      <c r="C392" s="309" t="n">
        <v>116.1183232174521</v>
      </c>
      <c r="D392" s="309" t="inlineStr"/>
      <c r="E392" s="309" t="inlineStr"/>
      <c r="F392" s="309" t="inlineStr"/>
      <c r="G392" s="309" t="inlineStr"/>
      <c r="H392" s="309" t="inlineStr"/>
    </row>
    <row r="393">
      <c r="A393" s="621" t="n">
        <v>391</v>
      </c>
      <c r="B393" s="309" t="n">
        <v>114.4632804881592</v>
      </c>
      <c r="C393" s="309" t="n">
        <v>114.4632804881592</v>
      </c>
      <c r="D393" s="309" t="inlineStr"/>
      <c r="E393" s="309" t="inlineStr"/>
      <c r="F393" s="309" t="inlineStr"/>
      <c r="G393" s="309" t="inlineStr"/>
      <c r="H393" s="309" t="inlineStr"/>
    </row>
    <row r="394">
      <c r="A394" s="621" t="n">
        <v>392</v>
      </c>
      <c r="B394" s="309" t="n">
        <v>108.5795971337337</v>
      </c>
      <c r="C394" s="309" t="n">
        <v>108.5795971337337</v>
      </c>
      <c r="D394" s="309" t="inlineStr"/>
      <c r="E394" s="309" t="inlineStr"/>
      <c r="F394" s="309" t="inlineStr"/>
      <c r="G394" s="309" t="inlineStr"/>
      <c r="H394" s="309" t="inlineStr"/>
    </row>
    <row r="395">
      <c r="A395" s="621" t="n">
        <v>393</v>
      </c>
      <c r="B395" s="309" t="n">
        <v>119.4022837486474</v>
      </c>
      <c r="C395" s="309" t="n">
        <v>119.4022837486474</v>
      </c>
      <c r="D395" s="309" t="inlineStr"/>
      <c r="E395" s="309" t="inlineStr"/>
      <c r="F395" s="309" t="inlineStr"/>
      <c r="G395" s="309" t="inlineStr"/>
      <c r="H395" s="309" t="inlineStr"/>
    </row>
    <row r="396">
      <c r="A396" s="621" t="n">
        <v>394</v>
      </c>
      <c r="B396" s="309" t="n">
        <v>135.5224021914022</v>
      </c>
      <c r="C396" s="309" t="n">
        <v>135.5224021914022</v>
      </c>
      <c r="D396" s="309" t="inlineStr"/>
      <c r="E396" s="309" t="inlineStr"/>
      <c r="F396" s="309" t="inlineStr"/>
      <c r="G396" s="309" t="inlineStr"/>
      <c r="H396" s="309" t="inlineStr"/>
    </row>
    <row r="397">
      <c r="A397" s="621" t="n">
        <v>395</v>
      </c>
      <c r="B397" s="309" t="n">
        <v>107.5196899335313</v>
      </c>
      <c r="C397" s="309" t="n">
        <v>107.5196899335313</v>
      </c>
      <c r="D397" s="309" t="inlineStr"/>
      <c r="E397" s="309" t="inlineStr"/>
      <c r="F397" s="309" t="inlineStr"/>
      <c r="G397" s="309" t="inlineStr"/>
      <c r="H397" s="309" t="inlineStr"/>
    </row>
    <row r="398">
      <c r="A398" s="621" t="n">
        <v>396</v>
      </c>
      <c r="B398" s="309" t="n">
        <v>107.8775709468817</v>
      </c>
      <c r="C398" s="309" t="n">
        <v>107.8775709468817</v>
      </c>
      <c r="D398" s="309" t="inlineStr"/>
      <c r="E398" s="309" t="inlineStr"/>
      <c r="F398" s="309" t="inlineStr"/>
      <c r="G398" s="309" t="inlineStr"/>
      <c r="H398" s="309" t="inlineStr"/>
    </row>
    <row r="399">
      <c r="A399" s="621" t="n">
        <v>397</v>
      </c>
      <c r="B399" s="309" t="inlineStr"/>
      <c r="C399" s="309" t="inlineStr"/>
      <c r="D399" s="309" t="inlineStr"/>
      <c r="E399" s="309" t="inlineStr"/>
      <c r="F399" s="309" t="inlineStr"/>
      <c r="G399" s="309" t="inlineStr"/>
      <c r="H399" s="309" t="inlineStr"/>
    </row>
    <row r="400">
      <c r="A400" s="621" t="n">
        <v>398</v>
      </c>
      <c r="B400" s="309" t="n">
        <v>114.4322180890717</v>
      </c>
      <c r="C400" s="309" t="n">
        <v>114.4322180890717</v>
      </c>
      <c r="D400" s="309" t="inlineStr"/>
      <c r="E400" s="309" t="inlineStr"/>
      <c r="F400" s="309" t="inlineStr"/>
      <c r="G400" s="309" t="inlineStr"/>
      <c r="H400" s="309" t="inlineStr"/>
    </row>
    <row r="401">
      <c r="A401" s="621" t="n">
        <v>399</v>
      </c>
      <c r="B401" s="309" t="n">
        <v>115.351636918458</v>
      </c>
      <c r="C401" s="309" t="n">
        <v>115.351636918458</v>
      </c>
      <c r="D401" s="309" t="inlineStr"/>
      <c r="E401" s="309" t="inlineStr"/>
      <c r="F401" s="309" t="inlineStr"/>
      <c r="G401" s="309" t="inlineStr"/>
      <c r="H401" s="309" t="inlineStr"/>
    </row>
    <row r="402">
      <c r="A402" s="621" t="n">
        <v>400</v>
      </c>
      <c r="B402" s="309" t="inlineStr"/>
      <c r="C402" s="309" t="inlineStr"/>
      <c r="D402" s="309" t="inlineStr"/>
      <c r="E402" s="309" t="inlineStr"/>
      <c r="F402" s="309" t="inlineStr"/>
      <c r="G402" s="309" t="inlineStr"/>
      <c r="H402" s="309" t="inlineStr"/>
    </row>
    <row r="403">
      <c r="A403" s="621" t="n">
        <v>401</v>
      </c>
      <c r="B403" s="309" t="n">
        <v>132.7479481324984</v>
      </c>
      <c r="C403" s="309" t="n">
        <v>132.7479481324984</v>
      </c>
      <c r="D403" s="309" t="inlineStr"/>
      <c r="E403" s="309" t="inlineStr"/>
      <c r="F403" s="309" t="inlineStr"/>
      <c r="G403" s="309" t="inlineStr"/>
      <c r="H403" s="309" t="inlineStr"/>
    </row>
    <row r="404">
      <c r="A404" s="621" t="n">
        <v>402</v>
      </c>
      <c r="B404" s="309" t="n">
        <v>122.5841625165003</v>
      </c>
      <c r="C404" s="309" t="n">
        <v>122.5841625165003</v>
      </c>
      <c r="D404" s="309" t="inlineStr"/>
      <c r="E404" s="309" t="inlineStr"/>
      <c r="F404" s="309" t="inlineStr"/>
      <c r="G404" s="309" t="inlineStr"/>
      <c r="H404" s="309" t="inlineStr"/>
    </row>
    <row r="405">
      <c r="A405" s="621" t="n">
        <v>403</v>
      </c>
      <c r="B405" s="309" t="n">
        <v>127.1247864748931</v>
      </c>
      <c r="C405" s="309" t="n">
        <v>127.1247864748931</v>
      </c>
      <c r="D405" s="309" t="inlineStr"/>
      <c r="E405" s="309" t="inlineStr"/>
      <c r="F405" s="309" t="inlineStr"/>
      <c r="G405" s="309" t="inlineStr"/>
      <c r="H405" s="309" t="inlineStr"/>
    </row>
    <row r="406">
      <c r="A406" s="621" t="n">
        <v>404</v>
      </c>
      <c r="B406" s="309" t="n">
        <v>140.6477422512011</v>
      </c>
      <c r="C406" s="309" t="n">
        <v>140.6477422512011</v>
      </c>
      <c r="D406" s="309" t="inlineStr"/>
      <c r="E406" s="309" t="inlineStr"/>
      <c r="F406" s="309" t="inlineStr"/>
      <c r="G406" s="309" t="inlineStr"/>
      <c r="H406" s="309" t="inlineStr"/>
    </row>
    <row r="407">
      <c r="A407" s="621" t="n">
        <v>405</v>
      </c>
      <c r="B407" s="309" t="n">
        <v>124.2740463779542</v>
      </c>
      <c r="C407" s="309" t="n">
        <v>124.2740463779542</v>
      </c>
      <c r="D407" s="309" t="inlineStr"/>
      <c r="E407" s="309" t="inlineStr"/>
      <c r="F407" s="309" t="inlineStr"/>
      <c r="G407" s="309" t="inlineStr"/>
      <c r="H407" s="309" t="inlineStr"/>
    </row>
    <row r="408">
      <c r="A408" s="621" t="n">
        <v>406</v>
      </c>
      <c r="B408" s="309" t="n">
        <v>123.513006116054</v>
      </c>
      <c r="C408" s="309" t="n">
        <v>123.513006116054</v>
      </c>
      <c r="D408" s="309" t="inlineStr"/>
      <c r="E408" s="309" t="inlineStr"/>
      <c r="F408" s="309" t="inlineStr"/>
      <c r="G408" s="309" t="inlineStr"/>
      <c r="H408" s="309" t="inlineStr"/>
    </row>
    <row r="409">
      <c r="A409" s="621" t="n">
        <v>407</v>
      </c>
      <c r="B409" s="309" t="n">
        <v>105.6</v>
      </c>
      <c r="C409" s="309" t="n">
        <v>105.6</v>
      </c>
      <c r="D409" s="309" t="inlineStr"/>
      <c r="E409" s="309" t="inlineStr"/>
      <c r="F409" s="309" t="inlineStr"/>
      <c r="G409" s="309" t="inlineStr"/>
      <c r="H409" s="309" t="inlineStr"/>
    </row>
    <row r="410">
      <c r="A410" s="621" t="n">
        <v>408</v>
      </c>
      <c r="B410" s="309" t="n">
        <v>91.3</v>
      </c>
      <c r="C410" s="309" t="n">
        <v>91.3</v>
      </c>
      <c r="D410" s="309" t="inlineStr"/>
      <c r="E410" s="309" t="inlineStr"/>
      <c r="F410" s="309" t="inlineStr"/>
      <c r="G410" s="309" t="inlineStr"/>
      <c r="H410" s="309" t="inlineStr"/>
    </row>
    <row r="411">
      <c r="A411" s="621" t="n">
        <v>409</v>
      </c>
      <c r="B411" s="309" t="n">
        <v>80.3</v>
      </c>
      <c r="C411" s="309" t="n">
        <v>80.3</v>
      </c>
      <c r="D411" s="309" t="inlineStr"/>
      <c r="E411" s="309" t="inlineStr"/>
      <c r="F411" s="309" t="inlineStr"/>
      <c r="G411" s="309" t="inlineStr"/>
      <c r="H411" s="309" t="inlineStr"/>
    </row>
    <row r="412">
      <c r="A412" s="621" t="n">
        <v>410</v>
      </c>
      <c r="B412" s="309" t="n">
        <v>108.9</v>
      </c>
      <c r="C412" s="309" t="n">
        <v>108.9</v>
      </c>
      <c r="D412" s="309" t="inlineStr"/>
      <c r="E412" s="309" t="inlineStr"/>
      <c r="F412" s="309" t="inlineStr"/>
      <c r="G412" s="309" t="inlineStr"/>
      <c r="H412" s="309" t="inlineStr"/>
    </row>
    <row r="413">
      <c r="A413" s="621" t="n">
        <v>411</v>
      </c>
      <c r="B413" s="309" t="n">
        <v>94.59999999999999</v>
      </c>
      <c r="C413" s="309" t="n">
        <v>94.59999999999999</v>
      </c>
      <c r="D413" s="309" t="inlineStr"/>
      <c r="E413" s="309" t="inlineStr"/>
      <c r="F413" s="309" t="inlineStr"/>
      <c r="G413" s="309" t="inlineStr"/>
      <c r="H413" s="309" t="inlineStr"/>
    </row>
    <row r="414">
      <c r="A414" s="621" t="n">
        <v>412</v>
      </c>
      <c r="B414" s="309" t="n">
        <v>86.90000000000001</v>
      </c>
      <c r="C414" s="309" t="n">
        <v>86.90000000000001</v>
      </c>
      <c r="D414" s="309" t="inlineStr"/>
      <c r="E414" s="309" t="inlineStr"/>
      <c r="F414" s="309" t="inlineStr"/>
      <c r="G414" s="309" t="inlineStr"/>
      <c r="H414" s="309" t="inlineStr"/>
    </row>
    <row r="415">
      <c r="A415" s="621" t="n">
        <v>413</v>
      </c>
      <c r="B415" s="309" t="inlineStr"/>
      <c r="C415" s="309" t="inlineStr"/>
      <c r="D415" s="309" t="inlineStr"/>
      <c r="E415" s="309" t="inlineStr"/>
      <c r="F415" s="309" t="inlineStr"/>
      <c r="G415" s="309" t="inlineStr"/>
      <c r="H415" s="309" t="inlineStr"/>
    </row>
    <row r="416">
      <c r="A416" s="621" t="n">
        <v>414</v>
      </c>
      <c r="B416" s="309" t="inlineStr"/>
      <c r="C416" s="309" t="inlineStr"/>
      <c r="D416" s="309" t="inlineStr"/>
      <c r="E416" s="309" t="inlineStr"/>
      <c r="F416" s="309" t="inlineStr"/>
      <c r="G416" s="309" t="inlineStr"/>
      <c r="H416" s="309" t="inlineStr"/>
    </row>
    <row r="417">
      <c r="A417" s="621" t="n">
        <v>415</v>
      </c>
      <c r="B417" s="309" t="inlineStr"/>
      <c r="C417" s="309" t="inlineStr"/>
      <c r="D417" s="309" t="inlineStr"/>
      <c r="E417" s="309" t="inlineStr"/>
      <c r="F417" s="309" t="inlineStr"/>
      <c r="G417" s="309" t="inlineStr"/>
      <c r="H417" s="309" t="inlineStr"/>
    </row>
    <row r="418">
      <c r="A418" s="621" t="n">
        <v>416</v>
      </c>
      <c r="B418" s="309" t="inlineStr"/>
      <c r="C418" s="309" t="inlineStr"/>
      <c r="D418" s="309" t="inlineStr"/>
      <c r="E418" s="309" t="inlineStr"/>
      <c r="F418" s="309" t="inlineStr"/>
      <c r="G418" s="309" t="inlineStr"/>
      <c r="H418" s="309" t="inlineStr"/>
    </row>
    <row r="419">
      <c r="A419" s="621" t="n">
        <v>417</v>
      </c>
      <c r="B419" s="309" t="n">
        <v>31.52903830895229</v>
      </c>
      <c r="C419" s="309" t="n">
        <v>31.52903830895229</v>
      </c>
      <c r="D419" s="309" t="inlineStr"/>
      <c r="E419" s="309" t="inlineStr"/>
      <c r="F419" s="309" t="inlineStr"/>
      <c r="G419" s="309" t="inlineStr"/>
      <c r="H419" s="309" t="inlineStr"/>
    </row>
    <row r="420">
      <c r="A420" s="621" t="n">
        <v>418</v>
      </c>
      <c r="B420" s="309" t="n">
        <v>55.91414161046805</v>
      </c>
      <c r="C420" s="309" t="n">
        <v>55.91414161046805</v>
      </c>
      <c r="D420" s="309" t="inlineStr"/>
      <c r="E420" s="309" t="inlineStr"/>
      <c r="F420" s="309" t="inlineStr"/>
      <c r="G420" s="309" t="inlineStr"/>
      <c r="H420" s="309" t="inlineStr"/>
    </row>
    <row r="421">
      <c r="A421" s="621" t="n">
        <v>419</v>
      </c>
      <c r="B421" s="309" t="n">
        <v>52.2234003235958</v>
      </c>
      <c r="C421" s="309" t="n">
        <v>52.2234003235958</v>
      </c>
      <c r="D421" s="309" t="inlineStr"/>
      <c r="E421" s="309" t="inlineStr"/>
      <c r="F421" s="309" t="inlineStr"/>
      <c r="G421" s="309" t="inlineStr"/>
      <c r="H421" s="309" t="inlineStr"/>
    </row>
    <row r="422">
      <c r="A422" s="621" t="n">
        <v>420</v>
      </c>
      <c r="B422" s="309" t="n">
        <v>78.6406060151262</v>
      </c>
      <c r="C422" s="309" t="n">
        <v>78.6406060151262</v>
      </c>
      <c r="D422" s="309" t="inlineStr"/>
      <c r="E422" s="309" t="inlineStr"/>
      <c r="F422" s="309" t="inlineStr"/>
      <c r="G422" s="309" t="inlineStr"/>
      <c r="H422" s="309" t="inlineStr"/>
    </row>
    <row r="423">
      <c r="A423" s="621" t="n">
        <v>421</v>
      </c>
      <c r="B423" s="309" t="n">
        <v>64.23190853643302</v>
      </c>
      <c r="C423" s="309" t="n">
        <v>64.23190853643302</v>
      </c>
      <c r="D423" s="309" t="inlineStr"/>
      <c r="E423" s="309" t="inlineStr"/>
      <c r="F423" s="309" t="inlineStr"/>
      <c r="G423" s="309" t="inlineStr"/>
      <c r="H423" s="309" t="inlineStr"/>
    </row>
    <row r="424">
      <c r="A424" s="621" t="n">
        <v>422</v>
      </c>
      <c r="B424" s="309" t="n">
        <v>80.53803087978862</v>
      </c>
      <c r="C424" s="309" t="n">
        <v>80.53803087978862</v>
      </c>
      <c r="D424" s="309" t="inlineStr"/>
      <c r="E424" s="309" t="inlineStr"/>
      <c r="F424" s="309" t="inlineStr"/>
      <c r="G424" s="309" t="inlineStr"/>
      <c r="H424" s="309" t="inlineStr"/>
    </row>
    <row r="425">
      <c r="A425" s="621" t="n">
        <v>423</v>
      </c>
      <c r="B425" s="309" t="n">
        <v>156.7783722962184</v>
      </c>
      <c r="C425" s="309" t="n">
        <v>156.7783722962184</v>
      </c>
      <c r="D425" s="309" t="inlineStr"/>
      <c r="E425" s="309" t="inlineStr"/>
      <c r="F425" s="309" t="inlineStr"/>
      <c r="G425" s="309" t="inlineStr"/>
      <c r="H425" s="309" t="inlineStr"/>
    </row>
    <row r="426">
      <c r="A426" s="621" t="n">
        <v>424</v>
      </c>
      <c r="B426" s="309" t="n">
        <v>94.5</v>
      </c>
      <c r="C426" s="309" t="n">
        <v>94.5</v>
      </c>
      <c r="D426" s="309" t="inlineStr"/>
      <c r="E426" s="309" t="inlineStr"/>
      <c r="F426" s="309" t="inlineStr"/>
      <c r="G426" s="309" t="inlineStr"/>
      <c r="H426" s="309" t="inlineStr"/>
    </row>
    <row r="427">
      <c r="A427" s="621" t="n">
        <v>425</v>
      </c>
      <c r="B427" s="309" t="n">
        <v>78.59999999999999</v>
      </c>
      <c r="C427" s="309" t="n">
        <v>78.59999999999999</v>
      </c>
      <c r="D427" s="309" t="inlineStr"/>
      <c r="E427" s="309" t="inlineStr"/>
      <c r="F427" s="309" t="inlineStr"/>
      <c r="G427" s="309" t="inlineStr"/>
      <c r="H427" s="309" t="inlineStr"/>
    </row>
    <row r="428">
      <c r="A428" s="621" t="n">
        <v>426</v>
      </c>
      <c r="B428" s="309" t="n">
        <v>54</v>
      </c>
      <c r="C428" s="309" t="n">
        <v>54</v>
      </c>
      <c r="D428" s="309" t="inlineStr"/>
      <c r="E428" s="309" t="inlineStr"/>
      <c r="F428" s="309" t="inlineStr"/>
      <c r="G428" s="309" t="inlineStr"/>
      <c r="H428" s="309" t="inlineStr"/>
    </row>
    <row r="429">
      <c r="A429" s="621" t="n">
        <v>427</v>
      </c>
      <c r="B429" s="309" t="n">
        <v>85.5</v>
      </c>
      <c r="C429" s="309" t="n">
        <v>85.5</v>
      </c>
      <c r="D429" s="309" t="inlineStr"/>
      <c r="E429" s="309" t="inlineStr"/>
      <c r="F429" s="309" t="inlineStr"/>
      <c r="G429" s="309" t="inlineStr"/>
      <c r="H429" s="309" t="inlineStr"/>
    </row>
    <row r="430">
      <c r="A430" s="621" t="n">
        <v>428</v>
      </c>
      <c r="B430" s="309" t="n">
        <v>105</v>
      </c>
      <c r="C430" s="309" t="n">
        <v>105</v>
      </c>
      <c r="D430" s="309" t="inlineStr"/>
      <c r="E430" s="309" t="inlineStr"/>
      <c r="F430" s="309" t="inlineStr"/>
      <c r="G430" s="309" t="inlineStr"/>
      <c r="H430" s="309" t="inlineStr"/>
    </row>
    <row r="431">
      <c r="A431" s="621" t="n">
        <v>429</v>
      </c>
      <c r="B431" s="309" t="n">
        <v>105</v>
      </c>
      <c r="C431" s="309" t="n">
        <v>105</v>
      </c>
      <c r="D431" s="309" t="inlineStr"/>
      <c r="E431" s="309" t="inlineStr"/>
      <c r="F431" s="309" t="inlineStr"/>
      <c r="G431" s="309" t="inlineStr"/>
      <c r="H431" s="309" t="inlineStr"/>
    </row>
    <row r="432">
      <c r="A432" s="621" t="n">
        <v>430</v>
      </c>
      <c r="B432" s="309" t="n">
        <v>100.5</v>
      </c>
      <c r="C432" s="309" t="n">
        <v>100.5</v>
      </c>
      <c r="D432" s="309" t="inlineStr"/>
      <c r="E432" s="309" t="inlineStr"/>
      <c r="F432" s="309" t="inlineStr"/>
      <c r="G432" s="309" t="inlineStr"/>
      <c r="H432" s="309" t="inlineStr"/>
    </row>
    <row r="433">
      <c r="A433" s="621" t="n">
        <v>431</v>
      </c>
      <c r="B433" s="309" t="n">
        <v>81.5</v>
      </c>
      <c r="C433" s="309" t="n">
        <v>81.5</v>
      </c>
      <c r="D433" s="309" t="inlineStr"/>
      <c r="E433" s="309" t="inlineStr"/>
      <c r="F433" s="309" t="inlineStr"/>
      <c r="G433" s="309" t="inlineStr"/>
      <c r="H433" s="309" t="inlineStr"/>
    </row>
    <row r="434">
      <c r="A434" s="621" t="n">
        <v>432</v>
      </c>
      <c r="B434" s="309" t="n">
        <v>46</v>
      </c>
      <c r="C434" s="309" t="n">
        <v>46</v>
      </c>
      <c r="D434" s="309" t="inlineStr"/>
      <c r="E434" s="309" t="inlineStr"/>
      <c r="F434" s="309" t="inlineStr"/>
      <c r="G434" s="309" t="inlineStr"/>
      <c r="H434" s="309" t="inlineStr"/>
    </row>
    <row r="435">
      <c r="A435" s="621" t="n">
        <v>433</v>
      </c>
      <c r="B435" s="309" t="n">
        <v>89.5</v>
      </c>
      <c r="C435" s="309" t="n">
        <v>89.5</v>
      </c>
      <c r="D435" s="309" t="inlineStr"/>
      <c r="E435" s="309" t="inlineStr"/>
      <c r="F435" s="309" t="inlineStr"/>
      <c r="G435" s="309" t="inlineStr"/>
      <c r="H435" s="309" t="inlineStr"/>
    </row>
    <row r="436">
      <c r="A436" s="621" t="n">
        <v>434</v>
      </c>
      <c r="B436" s="309" t="n">
        <v>121.5</v>
      </c>
      <c r="C436" s="309" t="n">
        <v>121.5</v>
      </c>
      <c r="D436" s="309" t="inlineStr"/>
      <c r="E436" s="309" t="inlineStr"/>
      <c r="F436" s="309" t="inlineStr"/>
      <c r="G436" s="309" t="inlineStr"/>
      <c r="H436" s="309" t="inlineStr"/>
    </row>
    <row r="437">
      <c r="A437" s="621" t="n">
        <v>435</v>
      </c>
      <c r="B437" s="309" t="n">
        <v>105</v>
      </c>
      <c r="C437" s="309" t="n">
        <v>105</v>
      </c>
      <c r="D437" s="309" t="inlineStr"/>
      <c r="E437" s="309" t="inlineStr"/>
      <c r="F437" s="309" t="inlineStr"/>
      <c r="G437" s="309" t="inlineStr"/>
      <c r="H437" s="309" t="inlineStr"/>
    </row>
    <row r="438">
      <c r="A438" s="621" t="n">
        <v>436</v>
      </c>
      <c r="B438" s="309" t="n">
        <v>50.5</v>
      </c>
      <c r="C438" s="309" t="n">
        <v>50.5</v>
      </c>
      <c r="D438" s="309" t="inlineStr"/>
      <c r="E438" s="309" t="inlineStr"/>
      <c r="F438" s="309" t="inlineStr"/>
      <c r="G438" s="309" t="inlineStr"/>
      <c r="H438" s="309" t="inlineStr"/>
    </row>
    <row r="439">
      <c r="A439" s="621" t="n">
        <v>437</v>
      </c>
      <c r="B439" s="309" t="n">
        <v>69.39592098031487</v>
      </c>
      <c r="C439" s="309" t="n">
        <v>69.39592098031487</v>
      </c>
      <c r="D439" s="309" t="inlineStr"/>
      <c r="E439" s="309" t="inlineStr"/>
      <c r="F439" s="309" t="inlineStr"/>
      <c r="G439" s="309" t="inlineStr"/>
      <c r="H439" s="309" t="inlineStr"/>
    </row>
    <row r="440">
      <c r="A440" s="621" t="n">
        <v>438</v>
      </c>
      <c r="B440" s="309" t="n">
        <v>80.2723715021768</v>
      </c>
      <c r="C440" s="309" t="n">
        <v>80.2723715021768</v>
      </c>
      <c r="D440" s="309" t="inlineStr"/>
      <c r="E440" s="309" t="inlineStr"/>
      <c r="F440" s="309" t="inlineStr"/>
      <c r="G440" s="309" t="inlineStr"/>
      <c r="H440" s="309" t="inlineStr"/>
    </row>
    <row r="441">
      <c r="A441" s="621" t="n">
        <v>439</v>
      </c>
      <c r="B441" s="309" t="n">
        <v>83.35875278251866</v>
      </c>
      <c r="C441" s="309" t="n">
        <v>83.35875278251866</v>
      </c>
      <c r="D441" s="309" t="inlineStr"/>
      <c r="E441" s="309" t="inlineStr"/>
      <c r="F441" s="309" t="inlineStr"/>
      <c r="G441" s="309" t="inlineStr"/>
      <c r="H441" s="309" t="inlineStr"/>
    </row>
    <row r="442">
      <c r="A442" s="621" t="n">
        <v>440</v>
      </c>
      <c r="B442" s="309" t="n">
        <v>101.5593145538152</v>
      </c>
      <c r="C442" s="309" t="n">
        <v>101.5593145538152</v>
      </c>
      <c r="D442" s="309" t="inlineStr"/>
      <c r="E442" s="309" t="inlineStr"/>
      <c r="F442" s="309" t="inlineStr"/>
      <c r="G442" s="309" t="inlineStr"/>
      <c r="H442" s="309" t="inlineStr"/>
    </row>
    <row r="443">
      <c r="A443" s="621" t="n">
        <v>441</v>
      </c>
      <c r="B443" s="309" t="n">
        <v>111.6016671285226</v>
      </c>
      <c r="C443" s="309" t="n">
        <v>111.6016671285226</v>
      </c>
      <c r="D443" s="309" t="inlineStr"/>
      <c r="E443" s="309" t="inlineStr"/>
      <c r="F443" s="309" t="inlineStr"/>
      <c r="G443" s="309" t="inlineStr"/>
      <c r="H443" s="309" t="inlineStr"/>
    </row>
    <row r="444">
      <c r="A444" s="621" t="n">
        <v>442</v>
      </c>
      <c r="B444" s="309" t="n">
        <v>135.0564821864742</v>
      </c>
      <c r="C444" s="309" t="n">
        <v>135.0564821864742</v>
      </c>
      <c r="D444" s="309" t="inlineStr"/>
      <c r="E444" s="309" t="inlineStr"/>
      <c r="F444" s="309" t="inlineStr"/>
      <c r="G444" s="309" t="inlineStr"/>
      <c r="H444" s="309" t="inlineStr"/>
    </row>
    <row r="445">
      <c r="A445" s="621" t="n">
        <v>443</v>
      </c>
      <c r="B445" s="309" t="n">
        <v>147.2495764814634</v>
      </c>
      <c r="C445" s="309" t="n">
        <v>147.2495764814634</v>
      </c>
      <c r="D445" s="309" t="inlineStr"/>
      <c r="E445" s="309" t="inlineStr"/>
      <c r="F445" s="309" t="inlineStr"/>
      <c r="G445" s="309" t="inlineStr"/>
      <c r="H445" s="309" t="inlineStr"/>
    </row>
    <row r="446">
      <c r="A446" s="621" t="n">
        <v>444</v>
      </c>
      <c r="B446" s="309" t="n">
        <v>160.5917423970858</v>
      </c>
      <c r="C446" s="309" t="n">
        <v>160.5917423970858</v>
      </c>
      <c r="D446" s="309" t="inlineStr"/>
      <c r="E446" s="309" t="inlineStr"/>
      <c r="F446" s="309" t="inlineStr"/>
      <c r="G446" s="309" t="inlineStr"/>
      <c r="H446" s="309" t="inlineStr"/>
    </row>
    <row r="447">
      <c r="A447" s="621" t="n">
        <v>445</v>
      </c>
      <c r="B447" s="309" t="n">
        <v>169.1840483076328</v>
      </c>
      <c r="C447" s="309" t="n">
        <v>169.1840483076328</v>
      </c>
      <c r="D447" s="309" t="inlineStr"/>
      <c r="E447" s="309" t="inlineStr"/>
      <c r="F447" s="309" t="inlineStr"/>
      <c r="G447" s="309" t="inlineStr"/>
      <c r="H447" s="309" t="inlineStr"/>
    </row>
    <row r="448">
      <c r="A448" s="621" t="n">
        <v>446</v>
      </c>
      <c r="B448" s="309" t="n">
        <v>203.7796971861228</v>
      </c>
      <c r="C448" s="309" t="n">
        <v>203.7796971861228</v>
      </c>
      <c r="D448" s="309" t="inlineStr"/>
      <c r="E448" s="309" t="inlineStr"/>
      <c r="F448" s="309" t="inlineStr"/>
      <c r="G448" s="309" t="inlineStr"/>
      <c r="H448" s="309" t="inlineStr"/>
    </row>
    <row r="449">
      <c r="A449" s="621" t="n">
        <v>447</v>
      </c>
      <c r="B449" s="309" t="n">
        <v>172.248332999572</v>
      </c>
      <c r="C449" s="309" t="n">
        <v>172.248332999572</v>
      </c>
      <c r="D449" s="309" t="inlineStr"/>
      <c r="E449" s="309" t="inlineStr"/>
      <c r="F449" s="309" t="inlineStr"/>
      <c r="G449" s="309" t="inlineStr"/>
      <c r="H449" s="309" t="inlineStr"/>
    </row>
    <row r="450">
      <c r="A450" s="621" t="n">
        <v>448</v>
      </c>
      <c r="B450" s="309" t="n">
        <v>8.9</v>
      </c>
      <c r="C450" s="309" t="n">
        <v>8.9</v>
      </c>
      <c r="D450" s="309" t="inlineStr"/>
      <c r="E450" s="309" t="inlineStr"/>
      <c r="F450" s="309" t="inlineStr"/>
      <c r="G450" s="309" t="inlineStr"/>
      <c r="H450" s="309" t="inlineStr"/>
    </row>
    <row r="451">
      <c r="A451" s="621" t="n">
        <v>449</v>
      </c>
      <c r="B451" s="309" t="n">
        <v>90.82300410184587</v>
      </c>
      <c r="C451" s="309" t="n">
        <v>90.82300410184587</v>
      </c>
      <c r="D451" s="309" t="inlineStr"/>
      <c r="E451" s="309" t="inlineStr"/>
      <c r="F451" s="309" t="inlineStr"/>
      <c r="G451" s="309" t="inlineStr"/>
      <c r="H451" s="309" t="inlineStr"/>
    </row>
    <row r="452">
      <c r="A452" s="621" t="n">
        <v>450</v>
      </c>
      <c r="B452" s="309" t="n">
        <v>12.2</v>
      </c>
      <c r="C452" s="309" t="n">
        <v>12.2</v>
      </c>
      <c r="D452" s="309" t="inlineStr"/>
      <c r="E452" s="309" t="inlineStr"/>
      <c r="F452" s="309" t="inlineStr"/>
      <c r="G452" s="309" t="inlineStr"/>
      <c r="H452" s="309" t="inlineStr"/>
    </row>
    <row r="453">
      <c r="A453" s="621" t="n">
        <v>451</v>
      </c>
      <c r="B453" s="309" t="n">
        <v>127.426905767426</v>
      </c>
      <c r="C453" s="309" t="n">
        <v>127.426905767426</v>
      </c>
      <c r="D453" s="309" t="inlineStr"/>
      <c r="E453" s="309" t="inlineStr"/>
      <c r="F453" s="309" t="inlineStr"/>
      <c r="G453" s="309" t="inlineStr"/>
      <c r="H453" s="309" t="inlineStr"/>
    </row>
    <row r="454">
      <c r="A454" s="621" t="n">
        <v>452</v>
      </c>
      <c r="B454" s="309" t="inlineStr"/>
      <c r="C454" s="309" t="n">
        <v>164.9757286952974</v>
      </c>
      <c r="D454" s="309" t="inlineStr">
        <is>
          <t>{'Cu', 'aust_temp', 'ausf_czas', 'Mn', 'Mo', 'aust_czas', 'Ni', 'grubosc', 'ausf_temp'}</t>
        </is>
      </c>
      <c r="E454" s="309" t="n">
        <v>18</v>
      </c>
      <c r="F454" s="309" t="inlineStr">
        <is>
          <t>['A5', 'HB']</t>
        </is>
      </c>
      <c r="G454" s="309" t="inlineStr">
        <is>
          <t>[0.9657098911718364, -0.7467101596415595]</t>
        </is>
      </c>
      <c r="H454" s="309" t="inlineStr">
        <is>
          <t>[11.412929006337556, 157.0]</t>
        </is>
      </c>
    </row>
    <row r="455">
      <c r="A455" s="621" t="n">
        <v>453</v>
      </c>
      <c r="B455" s="309" t="n">
        <v>79.06313154323573</v>
      </c>
      <c r="C455" s="309" t="n">
        <v>79.06313154323573</v>
      </c>
      <c r="D455" s="309" t="inlineStr"/>
      <c r="E455" s="309" t="inlineStr"/>
      <c r="F455" s="309" t="inlineStr"/>
      <c r="G455" s="309" t="inlineStr"/>
      <c r="H455" s="309" t="inlineStr"/>
    </row>
    <row r="456">
      <c r="A456" s="621" t="n">
        <v>454</v>
      </c>
      <c r="B456" s="309" t="n">
        <v>81.23553708463191</v>
      </c>
      <c r="C456" s="309" t="n">
        <v>81.23553708463191</v>
      </c>
      <c r="D456" s="309" t="inlineStr"/>
      <c r="E456" s="309" t="inlineStr"/>
      <c r="F456" s="309" t="inlineStr"/>
      <c r="G456" s="309" t="inlineStr"/>
      <c r="H456" s="309" t="inlineStr"/>
    </row>
    <row r="457">
      <c r="A457" s="621" t="n">
        <v>455</v>
      </c>
      <c r="B457" s="309" t="n">
        <v>81.23553708463191</v>
      </c>
      <c r="C457" s="309" t="n">
        <v>81.23553708463191</v>
      </c>
      <c r="D457" s="309" t="inlineStr"/>
      <c r="E457" s="309" t="inlineStr"/>
      <c r="F457" s="309" t="inlineStr"/>
      <c r="G457" s="309" t="inlineStr"/>
      <c r="H457" s="309" t="inlineStr"/>
    </row>
    <row r="458">
      <c r="A458" s="621" t="n">
        <v>456</v>
      </c>
      <c r="B458" s="309" t="n">
        <v>21.42958833897426</v>
      </c>
      <c r="C458" s="309" t="n">
        <v>21.42958833897426</v>
      </c>
      <c r="D458" s="309" t="inlineStr"/>
      <c r="E458" s="309" t="inlineStr"/>
      <c r="F458" s="309" t="inlineStr"/>
      <c r="G458" s="309" t="inlineStr"/>
      <c r="H458" s="309" t="inlineStr"/>
    </row>
    <row r="459">
      <c r="A459" s="621" t="n">
        <v>457</v>
      </c>
      <c r="B459" s="309" t="n">
        <v>23.48707746075397</v>
      </c>
      <c r="C459" s="309" t="n">
        <v>23.48707746075397</v>
      </c>
      <c r="D459" s="309" t="inlineStr"/>
      <c r="E459" s="309" t="inlineStr"/>
      <c r="F459" s="309" t="inlineStr"/>
      <c r="G459" s="309" t="inlineStr"/>
      <c r="H459" s="309" t="inlineStr"/>
    </row>
    <row r="460">
      <c r="A460" s="621" t="n">
        <v>458</v>
      </c>
      <c r="B460" s="309" t="n">
        <v>39.35721485575603</v>
      </c>
      <c r="C460" s="309" t="n">
        <v>39.35721485575603</v>
      </c>
      <c r="D460" s="309" t="inlineStr"/>
      <c r="E460" s="309" t="inlineStr"/>
      <c r="F460" s="309" t="inlineStr"/>
      <c r="G460" s="309" t="inlineStr"/>
      <c r="H460" s="309" t="inlineStr"/>
    </row>
    <row r="461">
      <c r="A461" s="621" t="n">
        <v>459</v>
      </c>
      <c r="B461" s="309" t="n">
        <v>82.25218680356289</v>
      </c>
      <c r="C461" s="309" t="n">
        <v>82.25218680356289</v>
      </c>
      <c r="D461" s="309" t="inlineStr"/>
      <c r="E461" s="309" t="inlineStr"/>
      <c r="F461" s="309" t="inlineStr"/>
      <c r="G461" s="309" t="inlineStr"/>
      <c r="H461" s="309" t="inlineStr"/>
    </row>
    <row r="462">
      <c r="A462" s="621" t="n">
        <v>460</v>
      </c>
      <c r="B462" s="309" t="inlineStr"/>
      <c r="C462" s="309" t="inlineStr"/>
      <c r="D462" s="309" t="inlineStr"/>
      <c r="E462" s="309" t="inlineStr"/>
      <c r="F462" s="309" t="inlineStr"/>
      <c r="G462" s="309" t="inlineStr"/>
      <c r="H462" s="309" t="inlineStr"/>
    </row>
    <row r="463">
      <c r="A463" s="621" t="n">
        <v>461</v>
      </c>
      <c r="B463" s="309" t="n">
        <v>80.48338472739738</v>
      </c>
      <c r="C463" s="309" t="n">
        <v>80.48338472739738</v>
      </c>
      <c r="D463" s="309" t="inlineStr"/>
      <c r="E463" s="309" t="inlineStr"/>
      <c r="F463" s="309" t="inlineStr"/>
      <c r="G463" s="309" t="inlineStr"/>
      <c r="H463" s="309" t="inlineStr"/>
    </row>
    <row r="464">
      <c r="A464" s="621" t="n">
        <v>462</v>
      </c>
      <c r="B464" s="309" t="n">
        <v>84.99281456772565</v>
      </c>
      <c r="C464" s="309" t="n">
        <v>84.99281456772565</v>
      </c>
      <c r="D464" s="309" t="inlineStr"/>
      <c r="E464" s="309" t="inlineStr"/>
      <c r="F464" s="309" t="inlineStr"/>
      <c r="G464" s="309" t="inlineStr"/>
      <c r="H464" s="309" t="inlineStr"/>
    </row>
    <row r="465">
      <c r="A465" s="621" t="n">
        <v>463</v>
      </c>
      <c r="B465" s="309" t="n">
        <v>81.23553708463191</v>
      </c>
      <c r="C465" s="309" t="n">
        <v>81.23553708463191</v>
      </c>
      <c r="D465" s="309" t="inlineStr"/>
      <c r="E465" s="309" t="inlineStr"/>
      <c r="F465" s="309" t="inlineStr"/>
      <c r="G465" s="309" t="inlineStr"/>
      <c r="H465" s="309" t="inlineStr"/>
    </row>
    <row r="466">
      <c r="A466" s="621" t="n">
        <v>464</v>
      </c>
      <c r="B466" s="309" t="inlineStr"/>
      <c r="C466" s="309" t="inlineStr"/>
      <c r="D466" s="309" t="inlineStr"/>
      <c r="E466" s="309" t="inlineStr"/>
      <c r="F466" s="309" t="inlineStr"/>
      <c r="G466" s="309" t="inlineStr"/>
      <c r="H466" s="309" t="inlineStr"/>
    </row>
    <row r="467">
      <c r="A467" s="621" t="n">
        <v>465</v>
      </c>
      <c r="B467" s="309" t="n">
        <v>173.2504247097206</v>
      </c>
      <c r="C467" s="309" t="n">
        <v>173.2504247097206</v>
      </c>
      <c r="D467" s="309" t="inlineStr"/>
      <c r="E467" s="309" t="inlineStr"/>
      <c r="F467" s="309" t="inlineStr"/>
      <c r="G467" s="309" t="inlineStr"/>
      <c r="H467" s="309" t="inlineStr"/>
    </row>
    <row r="468">
      <c r="A468" s="621" t="n">
        <v>466</v>
      </c>
      <c r="B468" s="309" t="n">
        <v>111.9071662929948</v>
      </c>
      <c r="C468" s="309" t="n">
        <v>111.9071662929948</v>
      </c>
      <c r="D468" s="309" t="inlineStr"/>
      <c r="E468" s="309" t="inlineStr"/>
      <c r="F468" s="309" t="inlineStr"/>
      <c r="G468" s="309" t="inlineStr"/>
      <c r="H468" s="309" t="inlineStr"/>
    </row>
    <row r="469">
      <c r="A469" s="621" t="n">
        <v>467</v>
      </c>
      <c r="B469" s="309" t="n">
        <v>50.56390787626901</v>
      </c>
      <c r="C469" s="309" t="n">
        <v>50.56390787626901</v>
      </c>
      <c r="D469" s="309" t="inlineStr"/>
      <c r="E469" s="309" t="inlineStr"/>
      <c r="F469" s="309" t="inlineStr"/>
      <c r="G469" s="309" t="inlineStr"/>
      <c r="H469" s="309" t="inlineStr"/>
    </row>
    <row r="470">
      <c r="A470" s="621" t="n">
        <v>468</v>
      </c>
      <c r="B470" s="309" t="n">
        <v>77.78971412308783</v>
      </c>
      <c r="C470" s="309" t="n">
        <v>77.78971412308783</v>
      </c>
      <c r="D470" s="309" t="inlineStr"/>
      <c r="E470" s="309" t="inlineStr"/>
      <c r="F470" s="309" t="inlineStr"/>
      <c r="G470" s="309" t="inlineStr"/>
      <c r="H470" s="309" t="inlineStr"/>
    </row>
    <row r="471">
      <c r="A471" s="621" t="n">
        <v>469</v>
      </c>
      <c r="B471" s="309" t="n">
        <v>81.23553708463191</v>
      </c>
      <c r="C471" s="309" t="n">
        <v>81.23553708463191</v>
      </c>
      <c r="D471" s="309" t="inlineStr"/>
      <c r="E471" s="309" t="inlineStr"/>
      <c r="F471" s="309" t="inlineStr"/>
      <c r="G471" s="309" t="inlineStr"/>
      <c r="H471" s="309" t="inlineStr"/>
    </row>
    <row r="472">
      <c r="A472" s="621" t="n">
        <v>470</v>
      </c>
      <c r="B472" s="309" t="n">
        <v>87.05009487666052</v>
      </c>
      <c r="C472" s="309" t="n">
        <v>87.05009487666052</v>
      </c>
      <c r="D472" s="309" t="inlineStr"/>
      <c r="E472" s="309" t="inlineStr"/>
      <c r="F472" s="309" t="inlineStr"/>
      <c r="G472" s="309" t="inlineStr"/>
      <c r="H472" s="309" t="inlineStr"/>
    </row>
    <row r="473">
      <c r="A473" s="621" t="n">
        <v>471</v>
      </c>
      <c r="B473" s="309" t="n">
        <v>116.9448010098644</v>
      </c>
      <c r="C473" s="309" t="n">
        <v>116.9448010098644</v>
      </c>
      <c r="D473" s="309" t="inlineStr"/>
      <c r="E473" s="309" t="inlineStr"/>
      <c r="F473" s="309" t="inlineStr"/>
      <c r="G473" s="309" t="inlineStr"/>
      <c r="H473" s="309" t="inlineStr"/>
    </row>
    <row r="474">
      <c r="A474" s="621" t="n">
        <v>472</v>
      </c>
      <c r="B474" s="309" t="n">
        <v>102.8071339725666</v>
      </c>
      <c r="C474" s="309" t="n">
        <v>102.8071339725666</v>
      </c>
      <c r="D474" s="309" t="inlineStr"/>
      <c r="E474" s="309" t="inlineStr"/>
      <c r="F474" s="309" t="inlineStr"/>
      <c r="G474" s="309" t="inlineStr"/>
      <c r="H474" s="309" t="inlineStr"/>
    </row>
    <row r="475">
      <c r="A475" s="621" t="n">
        <v>473</v>
      </c>
      <c r="B475" s="309" t="n">
        <v>130</v>
      </c>
      <c r="C475" s="309" t="n">
        <v>130</v>
      </c>
      <c r="D475" s="309" t="inlineStr"/>
      <c r="E475" s="309" t="inlineStr"/>
      <c r="F475" s="309" t="inlineStr"/>
      <c r="G475" s="309" t="inlineStr"/>
      <c r="H475" s="309" t="inlineStr"/>
    </row>
    <row r="476">
      <c r="A476" s="621" t="n">
        <v>474</v>
      </c>
      <c r="B476" s="309" t="n">
        <v>146</v>
      </c>
      <c r="C476" s="309" t="n">
        <v>146</v>
      </c>
      <c r="D476" s="309" t="inlineStr"/>
      <c r="E476" s="309" t="inlineStr"/>
      <c r="F476" s="309" t="inlineStr"/>
      <c r="G476" s="309" t="inlineStr"/>
      <c r="H476" s="309" t="inlineStr"/>
    </row>
    <row r="477">
      <c r="A477" s="621" t="n">
        <v>475</v>
      </c>
      <c r="B477" s="309" t="n">
        <v>90.92951563232212</v>
      </c>
      <c r="C477" s="309" t="n">
        <v>90.92951563232212</v>
      </c>
      <c r="D477" s="309" t="inlineStr"/>
      <c r="E477" s="309" t="inlineStr"/>
      <c r="F477" s="309" t="inlineStr"/>
      <c r="G477" s="309" t="inlineStr"/>
      <c r="H477" s="309" t="inlineStr"/>
    </row>
    <row r="478">
      <c r="A478" s="621" t="n">
        <v>476</v>
      </c>
      <c r="B478" s="309" t="n">
        <v>104.8840927630812</v>
      </c>
      <c r="C478" s="309" t="n">
        <v>104.8840927630812</v>
      </c>
      <c r="D478" s="309" t="inlineStr"/>
      <c r="E478" s="309" t="inlineStr"/>
      <c r="F478" s="309" t="inlineStr"/>
      <c r="G478" s="309" t="inlineStr"/>
      <c r="H478" s="309" t="inlineStr"/>
    </row>
    <row r="479">
      <c r="A479" s="621" t="n">
        <v>477</v>
      </c>
      <c r="B479" s="309" t="n">
        <v>160.9215058031532</v>
      </c>
      <c r="C479" s="309" t="n">
        <v>160.9215058031532</v>
      </c>
      <c r="D479" s="309" t="inlineStr"/>
      <c r="E479" s="309" t="inlineStr"/>
      <c r="F479" s="309" t="inlineStr"/>
      <c r="G479" s="309" t="inlineStr"/>
      <c r="H479" s="309" t="inlineStr"/>
    </row>
    <row r="480">
      <c r="A480" s="621" t="n">
        <v>478</v>
      </c>
      <c r="B480" s="309" t="n">
        <v>149.4944056381058</v>
      </c>
      <c r="C480" s="309" t="n">
        <v>149.4944056381058</v>
      </c>
      <c r="D480" s="309" t="inlineStr"/>
      <c r="E480" s="309" t="inlineStr"/>
      <c r="F480" s="309" t="inlineStr"/>
      <c r="G480" s="309" t="inlineStr"/>
      <c r="H480" s="309" t="inlineStr"/>
    </row>
    <row r="481">
      <c r="A481" s="621" t="n">
        <v>479</v>
      </c>
      <c r="B481" s="309" t="n">
        <v>213.6015549147417</v>
      </c>
      <c r="C481" s="309" t="n">
        <v>213.6015549147417</v>
      </c>
      <c r="D481" s="309" t="inlineStr"/>
      <c r="E481" s="309" t="inlineStr"/>
      <c r="F481" s="309" t="inlineStr"/>
      <c r="G481" s="309" t="inlineStr"/>
      <c r="H481" s="309" t="inlineStr"/>
    </row>
    <row r="482">
      <c r="A482" s="621" t="n">
        <v>480</v>
      </c>
      <c r="B482" s="309" t="n">
        <v>103.0367239442508</v>
      </c>
      <c r="C482" s="309" t="n">
        <v>103.0367239442508</v>
      </c>
      <c r="D482" s="309" t="inlineStr"/>
      <c r="E482" s="309" t="inlineStr"/>
      <c r="F482" s="309" t="inlineStr"/>
      <c r="G482" s="309" t="inlineStr"/>
      <c r="H482" s="309" t="inlineStr"/>
    </row>
    <row r="483">
      <c r="A483" s="621" t="n">
        <v>481</v>
      </c>
      <c r="B483" s="309" t="n">
        <v>107.4556181547196</v>
      </c>
      <c r="C483" s="309" t="n">
        <v>107.4556181547196</v>
      </c>
      <c r="D483" s="309" t="inlineStr"/>
      <c r="E483" s="309" t="inlineStr"/>
      <c r="F483" s="309" t="inlineStr"/>
      <c r="G483" s="309" t="inlineStr"/>
      <c r="H483" s="309" t="inlineStr"/>
    </row>
    <row r="484">
      <c r="A484" s="621" t="n">
        <v>482</v>
      </c>
      <c r="B484" s="309" t="n">
        <v>114.6904639329372</v>
      </c>
      <c r="C484" s="309" t="n">
        <v>114.6904639329372</v>
      </c>
      <c r="D484" s="309" t="inlineStr"/>
      <c r="E484" s="309" t="inlineStr"/>
      <c r="F484" s="309" t="inlineStr"/>
      <c r="G484" s="309" t="inlineStr"/>
      <c r="H484" s="309" t="inlineStr"/>
    </row>
    <row r="485">
      <c r="A485" s="621" t="n">
        <v>483</v>
      </c>
      <c r="B485" s="309" t="n">
        <v>88</v>
      </c>
      <c r="C485" s="309" t="n">
        <v>88</v>
      </c>
      <c r="D485" s="309" t="inlineStr"/>
      <c r="E485" s="309" t="inlineStr"/>
      <c r="F485" s="309" t="inlineStr"/>
      <c r="G485" s="309" t="inlineStr"/>
      <c r="H485" s="309" t="inlineStr"/>
    </row>
    <row r="486">
      <c r="A486" s="621" t="n">
        <v>484</v>
      </c>
      <c r="B486" s="309" t="n">
        <v>124</v>
      </c>
      <c r="C486" s="309" t="n">
        <v>124</v>
      </c>
      <c r="D486" s="309" t="inlineStr"/>
      <c r="E486" s="309" t="inlineStr"/>
      <c r="F486" s="309" t="inlineStr"/>
      <c r="G486" s="309" t="inlineStr"/>
      <c r="H486" s="309" t="inlineStr"/>
    </row>
    <row r="487">
      <c r="A487" s="621" t="n">
        <v>485</v>
      </c>
      <c r="B487" s="309" t="n">
        <v>132</v>
      </c>
      <c r="C487" s="309" t="n">
        <v>132</v>
      </c>
      <c r="D487" s="309" t="inlineStr"/>
      <c r="E487" s="309" t="inlineStr"/>
      <c r="F487" s="309" t="inlineStr"/>
      <c r="G487" s="309" t="inlineStr"/>
      <c r="H487" s="309" t="inlineStr"/>
    </row>
    <row r="488">
      <c r="A488" s="621" t="n">
        <v>486</v>
      </c>
      <c r="B488" s="309" t="n">
        <v>138</v>
      </c>
      <c r="C488" s="309" t="n">
        <v>138</v>
      </c>
      <c r="D488" s="309" t="inlineStr"/>
      <c r="E488" s="309" t="inlineStr"/>
      <c r="F488" s="309" t="inlineStr"/>
      <c r="G488" s="309" t="inlineStr"/>
      <c r="H488" s="309" t="inlineStr"/>
    </row>
    <row r="489">
      <c r="A489" s="621" t="n">
        <v>487</v>
      </c>
      <c r="B489" s="309" t="n">
        <v>140</v>
      </c>
      <c r="C489" s="309" t="n">
        <v>140</v>
      </c>
      <c r="D489" s="309" t="inlineStr"/>
      <c r="E489" s="309" t="inlineStr"/>
      <c r="F489" s="309" t="inlineStr"/>
      <c r="G489" s="309" t="inlineStr"/>
      <c r="H489" s="309" t="inlineStr"/>
    </row>
    <row r="490">
      <c r="A490" s="621" t="n">
        <v>488</v>
      </c>
      <c r="B490" s="309" t="n">
        <v>40</v>
      </c>
      <c r="C490" s="309" t="n">
        <v>40</v>
      </c>
      <c r="D490" s="309" t="inlineStr"/>
      <c r="E490" s="309" t="inlineStr"/>
      <c r="F490" s="309" t="inlineStr"/>
      <c r="G490" s="309" t="inlineStr"/>
      <c r="H490" s="309" t="inlineStr"/>
    </row>
    <row r="491">
      <c r="A491" s="621" t="n">
        <v>489</v>
      </c>
      <c r="B491" s="309" t="n">
        <v>46</v>
      </c>
      <c r="C491" s="309" t="n">
        <v>46</v>
      </c>
      <c r="D491" s="309" t="inlineStr"/>
      <c r="E491" s="309" t="inlineStr"/>
      <c r="F491" s="309" t="inlineStr"/>
      <c r="G491" s="309" t="inlineStr"/>
      <c r="H491" s="309" t="inlineStr"/>
    </row>
    <row r="492">
      <c r="A492" s="621" t="n">
        <v>490</v>
      </c>
      <c r="B492" s="309" t="n">
        <v>65</v>
      </c>
      <c r="C492" s="309" t="n">
        <v>65</v>
      </c>
      <c r="D492" s="309" t="inlineStr"/>
      <c r="E492" s="309" t="inlineStr"/>
      <c r="F492" s="309" t="inlineStr"/>
      <c r="G492" s="309" t="inlineStr"/>
      <c r="H492" s="309" t="inlineStr"/>
    </row>
    <row r="493">
      <c r="A493" s="621" t="n">
        <v>491</v>
      </c>
      <c r="B493" s="309" t="n">
        <v>74</v>
      </c>
      <c r="C493" s="309" t="n">
        <v>74</v>
      </c>
      <c r="D493" s="309" t="inlineStr"/>
      <c r="E493" s="309" t="inlineStr"/>
      <c r="F493" s="309" t="inlineStr"/>
      <c r="G493" s="309" t="inlineStr"/>
      <c r="H493" s="309" t="inlineStr"/>
    </row>
    <row r="494">
      <c r="A494" s="621" t="n">
        <v>492</v>
      </c>
      <c r="B494" s="309" t="n">
        <v>102.3</v>
      </c>
      <c r="C494" s="309" t="n">
        <v>102.3</v>
      </c>
      <c r="D494" s="309" t="inlineStr"/>
      <c r="E494" s="309" t="inlineStr"/>
      <c r="F494" s="309" t="inlineStr"/>
      <c r="G494" s="309" t="inlineStr"/>
      <c r="H494" s="309" t="inlineStr"/>
    </row>
    <row r="495">
      <c r="A495" s="621" t="n">
        <v>493</v>
      </c>
      <c r="B495" s="309" t="n">
        <v>62.97832764290672</v>
      </c>
      <c r="C495" s="309" t="n">
        <v>62.97832764290672</v>
      </c>
      <c r="D495" s="309" t="inlineStr"/>
      <c r="E495" s="309" t="inlineStr"/>
      <c r="F495" s="309" t="inlineStr"/>
      <c r="G495" s="309" t="inlineStr"/>
      <c r="H495" s="309" t="inlineStr"/>
    </row>
    <row r="496">
      <c r="A496" s="621" t="n">
        <v>494</v>
      </c>
      <c r="B496" s="309" t="n">
        <v>114.3357655132276</v>
      </c>
      <c r="C496" s="309" t="n">
        <v>114.3357655132276</v>
      </c>
      <c r="D496" s="309" t="inlineStr"/>
      <c r="E496" s="309" t="inlineStr"/>
      <c r="F496" s="309" t="inlineStr"/>
      <c r="G496" s="309" t="inlineStr"/>
      <c r="H496" s="309" t="inlineStr"/>
    </row>
    <row r="497">
      <c r="A497" s="621" t="n">
        <v>495</v>
      </c>
      <c r="B497" s="309" t="n">
        <v>15.85437525248917</v>
      </c>
      <c r="C497" s="309" t="n">
        <v>15.85437525248917</v>
      </c>
      <c r="D497" s="309" t="inlineStr"/>
      <c r="E497" s="309" t="inlineStr"/>
      <c r="F497" s="309" t="inlineStr"/>
      <c r="G497" s="309" t="inlineStr"/>
      <c r="H497" s="309" t="inlineStr"/>
    </row>
    <row r="498">
      <c r="A498" s="621" t="n">
        <v>496</v>
      </c>
      <c r="B498" s="309" t="n">
        <v>25.32628782766764</v>
      </c>
      <c r="C498" s="309" t="n">
        <v>25.32628782766764</v>
      </c>
      <c r="D498" s="309" t="inlineStr"/>
      <c r="E498" s="309" t="inlineStr"/>
      <c r="F498" s="309" t="inlineStr"/>
      <c r="G498" s="309" t="inlineStr"/>
      <c r="H498" s="309" t="inlineStr"/>
    </row>
    <row r="499">
      <c r="A499" s="621" t="n">
        <v>497</v>
      </c>
      <c r="B499" s="309" t="n">
        <v>31.50912185860325</v>
      </c>
      <c r="C499" s="309" t="n">
        <v>31.50912185860325</v>
      </c>
      <c r="D499" s="309" t="inlineStr"/>
      <c r="E499" s="309" t="inlineStr"/>
      <c r="F499" s="309" t="inlineStr"/>
      <c r="G499" s="309" t="inlineStr"/>
      <c r="H499" s="309" t="inlineStr"/>
    </row>
    <row r="500">
      <c r="A500" s="621" t="n">
        <v>498</v>
      </c>
      <c r="B500" s="309" t="n">
        <v>50.57777121945461</v>
      </c>
      <c r="C500" s="309" t="n">
        <v>50.57777121945461</v>
      </c>
      <c r="D500" s="309" t="inlineStr"/>
      <c r="E500" s="309" t="inlineStr"/>
      <c r="F500" s="309" t="inlineStr"/>
      <c r="G500" s="309" t="inlineStr"/>
      <c r="H500" s="309" t="inlineStr"/>
    </row>
    <row r="501">
      <c r="A501" s="621" t="n">
        <v>499</v>
      </c>
      <c r="B501" s="309" t="n">
        <v>60.03903594315965</v>
      </c>
      <c r="C501" s="309" t="n">
        <v>60.03903594315965</v>
      </c>
      <c r="D501" s="309" t="inlineStr"/>
      <c r="E501" s="309" t="inlineStr"/>
      <c r="F501" s="309" t="inlineStr"/>
      <c r="G501" s="309" t="inlineStr"/>
      <c r="H501" s="309" t="inlineStr"/>
    </row>
    <row r="502">
      <c r="A502" s="621" t="n">
        <v>500</v>
      </c>
      <c r="B502" s="309" t="n">
        <v>64.89334076344385</v>
      </c>
      <c r="C502" s="309" t="n">
        <v>64.89334076344385</v>
      </c>
      <c r="D502" s="309" t="inlineStr"/>
      <c r="E502" s="309" t="inlineStr"/>
      <c r="F502" s="309" t="inlineStr"/>
      <c r="G502" s="309" t="inlineStr"/>
      <c r="H502" s="309" t="inlineStr"/>
    </row>
    <row r="503">
      <c r="A503" s="621" t="n">
        <v>501</v>
      </c>
      <c r="B503" s="309" t="n">
        <v>269.6881812475378</v>
      </c>
      <c r="C503" s="309" t="n">
        <v>269.6881812475378</v>
      </c>
      <c r="D503" s="309" t="inlineStr"/>
      <c r="E503" s="309" t="inlineStr"/>
      <c r="F503" s="309" t="inlineStr"/>
      <c r="G503" s="309" t="inlineStr"/>
      <c r="H503" s="309" t="inlineStr"/>
    </row>
    <row r="504">
      <c r="A504" s="621" t="n">
        <v>502</v>
      </c>
      <c r="B504" s="309" t="n">
        <v>230.1529121650045</v>
      </c>
      <c r="C504" s="309" t="n">
        <v>230.1529121650045</v>
      </c>
      <c r="D504" s="309" t="inlineStr"/>
      <c r="E504" s="309" t="inlineStr"/>
      <c r="F504" s="309" t="inlineStr"/>
      <c r="G504" s="309" t="inlineStr"/>
      <c r="H504" s="309" t="inlineStr"/>
    </row>
    <row r="505">
      <c r="A505" s="621" t="n">
        <v>503</v>
      </c>
      <c r="B505" s="309" t="n">
        <v>236.0667729567626</v>
      </c>
      <c r="C505" s="309" t="n">
        <v>236.0667729567626</v>
      </c>
      <c r="D505" s="309" t="inlineStr"/>
      <c r="E505" s="309" t="inlineStr"/>
      <c r="F505" s="309" t="inlineStr"/>
      <c r="G505" s="309" t="inlineStr"/>
      <c r="H505" s="309" t="inlineStr"/>
    </row>
    <row r="506">
      <c r="A506" s="621" t="n">
        <v>504</v>
      </c>
      <c r="B506" s="309" t="n">
        <v>173.2504247097206</v>
      </c>
      <c r="C506" s="309" t="n">
        <v>173.2504247097206</v>
      </c>
      <c r="D506" s="309" t="inlineStr"/>
      <c r="E506" s="309" t="inlineStr"/>
      <c r="F506" s="309" t="inlineStr"/>
      <c r="G506" s="309" t="inlineStr"/>
      <c r="H506" s="309" t="inlineStr"/>
    </row>
    <row r="507">
      <c r="A507" s="621" t="n">
        <v>505</v>
      </c>
      <c r="B507" s="309" t="n">
        <v>173.2504247097206</v>
      </c>
      <c r="C507" s="309" t="n">
        <v>173.2504247097206</v>
      </c>
      <c r="D507" s="309" t="inlineStr"/>
      <c r="E507" s="309" t="inlineStr"/>
      <c r="F507" s="309" t="inlineStr"/>
      <c r="G507" s="309" t="inlineStr"/>
      <c r="H507" s="309" t="inlineStr"/>
    </row>
    <row r="508">
      <c r="A508" s="621" t="n">
        <v>506</v>
      </c>
      <c r="B508" s="309" t="n">
        <v>173.2504247097206</v>
      </c>
      <c r="C508" s="309" t="n">
        <v>173.2504247097206</v>
      </c>
      <c r="D508" s="309" t="inlineStr"/>
      <c r="E508" s="309" t="inlineStr"/>
      <c r="F508" s="309" t="inlineStr"/>
      <c r="G508" s="309" t="inlineStr"/>
      <c r="H508" s="309" t="inlineStr"/>
    </row>
    <row r="509">
      <c r="A509" s="621" t="n">
        <v>507</v>
      </c>
      <c r="B509" s="309" t="n">
        <v>-7.535881442509471</v>
      </c>
      <c r="C509" s="309" t="n">
        <v>-7.535881442509471</v>
      </c>
      <c r="D509" s="309" t="inlineStr"/>
      <c r="E509" s="309" t="inlineStr"/>
      <c r="F509" s="309" t="inlineStr"/>
      <c r="G509" s="309" t="inlineStr"/>
      <c r="H509" s="309" t="inlineStr"/>
    </row>
    <row r="510">
      <c r="A510" s="621" t="n">
        <v>508</v>
      </c>
      <c r="B510" s="309" t="n">
        <v>11.40711438802603</v>
      </c>
      <c r="C510" s="309" t="n">
        <v>11.40711438802603</v>
      </c>
      <c r="D510" s="309" t="inlineStr"/>
      <c r="E510" s="309" t="inlineStr"/>
      <c r="F510" s="309" t="inlineStr"/>
      <c r="G510" s="309" t="inlineStr"/>
      <c r="H510" s="309" t="inlineStr"/>
    </row>
    <row r="511">
      <c r="A511" s="621" t="n">
        <v>509</v>
      </c>
      <c r="B511" s="309" t="n">
        <v>14.56428035978195</v>
      </c>
      <c r="C511" s="309" t="n">
        <v>14.56428035978195</v>
      </c>
      <c r="D511" s="309" t="inlineStr"/>
      <c r="E511" s="309" t="inlineStr"/>
      <c r="F511" s="309" t="inlineStr"/>
      <c r="G511" s="309" t="inlineStr"/>
      <c r="H511" s="309" t="inlineStr"/>
    </row>
    <row r="512">
      <c r="A512" s="621" t="n">
        <v>510</v>
      </c>
      <c r="B512" s="309" t="n">
        <v>44.10749680279444</v>
      </c>
      <c r="C512" s="309" t="n">
        <v>44.10749680279444</v>
      </c>
      <c r="D512" s="309" t="inlineStr"/>
      <c r="E512" s="309" t="inlineStr"/>
      <c r="F512" s="309" t="inlineStr"/>
      <c r="G512" s="309" t="inlineStr"/>
      <c r="H512" s="309" t="inlineStr"/>
    </row>
    <row r="513">
      <c r="A513" s="621" t="n">
        <v>511</v>
      </c>
      <c r="B513" s="309" t="inlineStr"/>
      <c r="C513" s="309" t="inlineStr"/>
      <c r="D513" s="309" t="inlineStr"/>
      <c r="E513" s="309" t="inlineStr"/>
      <c r="F513" s="309" t="inlineStr"/>
      <c r="G513" s="309" t="inlineStr"/>
      <c r="H513" s="309" t="inlineStr"/>
    </row>
    <row r="514">
      <c r="A514" s="621" t="n">
        <v>512</v>
      </c>
      <c r="B514" s="309" t="n">
        <v>92.4051229271484</v>
      </c>
      <c r="C514" s="309" t="n">
        <v>92.4051229271484</v>
      </c>
      <c r="D514" s="309" t="inlineStr"/>
      <c r="E514" s="309" t="inlineStr"/>
      <c r="F514" s="309" t="inlineStr"/>
      <c r="G514" s="309" t="inlineStr"/>
      <c r="H514" s="309" t="inlineStr"/>
    </row>
    <row r="515">
      <c r="A515" s="621" t="n">
        <v>513</v>
      </c>
      <c r="B515" s="309" t="n">
        <v>175.9011936583649</v>
      </c>
      <c r="C515" s="309" t="n">
        <v>175.9011936583649</v>
      </c>
      <c r="D515" s="309" t="inlineStr"/>
      <c r="E515" s="309" t="inlineStr"/>
      <c r="F515" s="309" t="inlineStr"/>
      <c r="G515" s="309" t="inlineStr"/>
      <c r="H515" s="309" t="inlineStr"/>
    </row>
    <row r="516">
      <c r="A516" s="621" t="n">
        <v>514</v>
      </c>
      <c r="B516" s="309" t="n">
        <v>175.9011936583649</v>
      </c>
      <c r="C516" s="309" t="n">
        <v>175.9011936583649</v>
      </c>
      <c r="D516" s="309" t="inlineStr"/>
      <c r="E516" s="309" t="inlineStr"/>
      <c r="F516" s="309" t="inlineStr"/>
      <c r="G516" s="309" t="inlineStr"/>
      <c r="H516" s="309" t="inlineStr"/>
    </row>
    <row r="517">
      <c r="A517" s="621" t="n">
        <v>515</v>
      </c>
      <c r="B517" s="309" t="n">
        <v>173.1002686823208</v>
      </c>
      <c r="C517" s="309" t="n">
        <v>173.1002686823208</v>
      </c>
      <c r="D517" s="309" t="inlineStr"/>
      <c r="E517" s="309" t="inlineStr"/>
      <c r="F517" s="309" t="inlineStr"/>
      <c r="G517" s="309" t="inlineStr"/>
      <c r="H517" s="309" t="inlineStr"/>
    </row>
    <row r="518">
      <c r="A518" s="621" t="n">
        <v>516</v>
      </c>
      <c r="B518" s="309" t="n">
        <v>178.1574941646322</v>
      </c>
      <c r="C518" s="309" t="n">
        <v>178.1574941646322</v>
      </c>
      <c r="D518" s="309" t="inlineStr"/>
      <c r="E518" s="309" t="inlineStr"/>
      <c r="F518" s="309" t="inlineStr"/>
      <c r="G518" s="309" t="inlineStr"/>
      <c r="H518" s="309" t="inlineStr"/>
    </row>
    <row r="519">
      <c r="A519" s="621" t="n">
        <v>517</v>
      </c>
      <c r="B519" s="309" t="n">
        <v>179.9940931624479</v>
      </c>
      <c r="C519" s="309" t="n">
        <v>179.9940931624479</v>
      </c>
      <c r="D519" s="309" t="inlineStr"/>
      <c r="E519" s="309" t="inlineStr"/>
      <c r="F519" s="309" t="inlineStr"/>
      <c r="G519" s="309" t="inlineStr"/>
      <c r="H519" s="309" t="inlineStr"/>
    </row>
    <row r="520">
      <c r="A520" s="621" t="n">
        <v>518</v>
      </c>
      <c r="B520" s="309" t="n">
        <v>181.1164592166688</v>
      </c>
      <c r="C520" s="309" t="n">
        <v>181.1164592166688</v>
      </c>
      <c r="D520" s="309" t="inlineStr"/>
      <c r="E520" s="309" t="inlineStr"/>
      <c r="F520" s="309" t="inlineStr"/>
      <c r="G520" s="309" t="inlineStr"/>
      <c r="H520" s="309" t="inlineStr"/>
    </row>
    <row r="521">
      <c r="A521" s="621" t="n">
        <v>519</v>
      </c>
      <c r="B521" s="309" t="n">
        <v>112.195564028291</v>
      </c>
      <c r="C521" s="309" t="n">
        <v>112.195564028291</v>
      </c>
      <c r="D521" s="309" t="inlineStr"/>
      <c r="E521" s="309" t="inlineStr"/>
      <c r="F521" s="309" t="inlineStr"/>
      <c r="G521" s="309" t="inlineStr"/>
      <c r="H521" s="309" t="inlineStr"/>
    </row>
    <row r="522">
      <c r="A522" s="621" t="n">
        <v>520</v>
      </c>
      <c r="B522" s="309" t="n">
        <v>113.2638127290811</v>
      </c>
      <c r="C522" s="309" t="n">
        <v>113.2638127290811</v>
      </c>
      <c r="D522" s="309" t="inlineStr"/>
      <c r="E522" s="309" t="inlineStr"/>
      <c r="F522" s="309" t="inlineStr"/>
      <c r="G522" s="309" t="inlineStr"/>
      <c r="H522" s="309" t="inlineStr"/>
    </row>
    <row r="523">
      <c r="A523" s="621" t="n">
        <v>521</v>
      </c>
      <c r="B523" s="309" t="n">
        <v>133.832839313019</v>
      </c>
      <c r="C523" s="309" t="n">
        <v>133.832839313019</v>
      </c>
      <c r="D523" s="309" t="inlineStr"/>
      <c r="E523" s="309" t="inlineStr"/>
      <c r="F523" s="309" t="inlineStr"/>
      <c r="G523" s="309" t="inlineStr"/>
      <c r="H523" s="309" t="inlineStr"/>
    </row>
    <row r="524">
      <c r="A524" s="621" t="n">
        <v>522</v>
      </c>
      <c r="B524" s="309" t="n">
        <v>124.5459625078409</v>
      </c>
      <c r="C524" s="309" t="n">
        <v>124.5459625078409</v>
      </c>
      <c r="D524" s="309" t="inlineStr"/>
      <c r="E524" s="309" t="inlineStr"/>
      <c r="F524" s="309" t="inlineStr"/>
      <c r="G524" s="309" t="inlineStr"/>
      <c r="H524" s="309" t="inlineStr"/>
    </row>
    <row r="525">
      <c r="A525" s="621" t="n">
        <v>523</v>
      </c>
      <c r="B525" s="309" t="n">
        <v>127.4848817764375</v>
      </c>
      <c r="C525" s="309" t="n">
        <v>127.4848817764375</v>
      </c>
      <c r="D525" s="309" t="inlineStr"/>
      <c r="E525" s="309" t="inlineStr"/>
      <c r="F525" s="309" t="inlineStr"/>
      <c r="G525" s="309" t="inlineStr"/>
      <c r="H525" s="309" t="inlineStr"/>
    </row>
    <row r="526">
      <c r="A526" s="621" t="n">
        <v>524</v>
      </c>
      <c r="B526" s="309" t="n">
        <v>67.54056276785367</v>
      </c>
      <c r="C526" s="309" t="n">
        <v>67.54056276785367</v>
      </c>
      <c r="D526" s="309" t="inlineStr"/>
      <c r="E526" s="309" t="inlineStr"/>
      <c r="F526" s="309" t="inlineStr"/>
      <c r="G526" s="309" t="inlineStr"/>
      <c r="H526" s="309" t="inlineStr"/>
    </row>
    <row r="527">
      <c r="A527" s="621" t="n">
        <v>525</v>
      </c>
      <c r="B527" s="309" t="n">
        <v>78.12958251178935</v>
      </c>
      <c r="C527" s="309" t="n">
        <v>78.12958251178935</v>
      </c>
      <c r="D527" s="309" t="inlineStr"/>
      <c r="E527" s="309" t="inlineStr"/>
      <c r="F527" s="309" t="inlineStr"/>
      <c r="G527" s="309" t="inlineStr"/>
      <c r="H527" s="309" t="inlineStr"/>
    </row>
    <row r="528">
      <c r="A528" s="621" t="n">
        <v>526</v>
      </c>
      <c r="B528" s="309" t="n">
        <v>71.83003103697519</v>
      </c>
      <c r="C528" s="309" t="n">
        <v>71.83003103697519</v>
      </c>
      <c r="D528" s="309" t="inlineStr"/>
      <c r="E528" s="309" t="inlineStr"/>
      <c r="F528" s="309" t="inlineStr"/>
      <c r="G528" s="309" t="inlineStr"/>
      <c r="H528" s="309" t="inlineStr"/>
    </row>
    <row r="529">
      <c r="A529" s="621" t="n">
        <v>527</v>
      </c>
      <c r="B529" s="309" t="n">
        <v>75.52383578133647</v>
      </c>
      <c r="C529" s="309" t="n">
        <v>75.52383578133647</v>
      </c>
      <c r="D529" s="309" t="inlineStr"/>
      <c r="E529" s="309" t="inlineStr"/>
      <c r="F529" s="309" t="inlineStr"/>
      <c r="G529" s="309" t="inlineStr"/>
      <c r="H529" s="309" t="inlineStr"/>
    </row>
    <row r="530">
      <c r="A530" s="621" t="n">
        <v>528</v>
      </c>
      <c r="B530" s="309" t="inlineStr"/>
      <c r="C530" s="309" t="n">
        <v>151.6304692614078</v>
      </c>
      <c r="D530" s="309" t="inlineStr">
        <is>
          <t>{'Cu', 'aust_temp', 'ausf_czas', 'Mn', 'Mo', 'aust_czas', 'Ni', 'grubosc', 'ausf_temp'}</t>
        </is>
      </c>
      <c r="E530" s="309" t="n">
        <v>15</v>
      </c>
      <c r="F530" s="309" t="inlineStr">
        <is>
          <t>['A5', 'HB']</t>
        </is>
      </c>
      <c r="G530" s="309" t="inlineStr">
        <is>
          <t>[0.9899776714971064, -0.8883003120026951]</t>
        </is>
      </c>
      <c r="H530" s="309" t="inlineStr">
        <is>
          <t>[67.54056276785367, 213.6015549147417]</t>
        </is>
      </c>
    </row>
    <row r="531">
      <c r="A531" s="621" t="n">
        <v>529</v>
      </c>
      <c r="B531" s="309" t="inlineStr"/>
      <c r="C531" s="309" t="n">
        <v>174.8401341473865</v>
      </c>
      <c r="D531" s="309" t="inlineStr">
        <is>
          <t>{'Cu', 'aust_temp', 'ausf_czas', 'Mn', 'Mo', 'aust_czas', 'Ni', 'grubosc', 'ausf_temp'}</t>
        </is>
      </c>
      <c r="E531" s="309" t="n">
        <v>15</v>
      </c>
      <c r="F531" s="309" t="inlineStr">
        <is>
          <t>['A5', 'HB']</t>
        </is>
      </c>
      <c r="G531" s="309" t="inlineStr">
        <is>
          <t>[0.9899776714971064, -0.8883003120026952]</t>
        </is>
      </c>
      <c r="H531" s="309" t="inlineStr">
        <is>
          <t>[67.54056276785367, 213.6015549147417]</t>
        </is>
      </c>
    </row>
    <row r="532">
      <c r="A532" s="621" t="n">
        <v>530</v>
      </c>
      <c r="B532" s="309" t="inlineStr"/>
      <c r="C532" s="309" t="n">
        <v>171.9637780137162</v>
      </c>
      <c r="D532" s="309" t="inlineStr">
        <is>
          <t>{'Cu', 'aust_temp', 'ausf_czas', 'Mn', 'Mo', 'aust_czas', 'Ni', 'grubosc', 'ausf_temp'}</t>
        </is>
      </c>
      <c r="E532" s="309" t="n">
        <v>15</v>
      </c>
      <c r="F532" s="309" t="inlineStr">
        <is>
          <t>['A5', 'HB']</t>
        </is>
      </c>
      <c r="G532" s="309" t="inlineStr">
        <is>
          <t>[0.9899776714971064, -0.8883003120026952]</t>
        </is>
      </c>
      <c r="H532" s="309" t="inlineStr">
        <is>
          <t>[67.54056276785367, 213.6015549147417]</t>
        </is>
      </c>
    </row>
    <row r="533">
      <c r="A533" s="621" t="n">
        <v>531</v>
      </c>
      <c r="B533" s="309" t="inlineStr"/>
      <c r="C533" s="309" t="n">
        <v>161.7031887327375</v>
      </c>
      <c r="D533" s="309" t="inlineStr">
        <is>
          <t>{'Cu', 'aust_temp', 'ausf_czas', 'Mn', 'Mo', 'aust_czas', 'Ni', 'grubosc', 'ausf_temp'}</t>
        </is>
      </c>
      <c r="E533" s="309" t="n">
        <v>15</v>
      </c>
      <c r="F533" s="309" t="inlineStr">
        <is>
          <t>['A5', 'HB']</t>
        </is>
      </c>
      <c r="G533" s="309" t="inlineStr">
        <is>
          <t>[0.9899776714971061, -0.888300312002695]</t>
        </is>
      </c>
      <c r="H533" s="309" t="inlineStr">
        <is>
          <t>[67.54056276785367, 213.6015549147417]</t>
        </is>
      </c>
    </row>
    <row r="534">
      <c r="A534" s="621" t="n">
        <v>532</v>
      </c>
      <c r="B534" s="309" t="n">
        <v>9.805361036987094</v>
      </c>
      <c r="C534" s="309" t="n">
        <v>9.805361036987094</v>
      </c>
      <c r="D534" s="309" t="inlineStr"/>
      <c r="E534" s="309" t="inlineStr"/>
      <c r="F534" s="309" t="inlineStr"/>
      <c r="G534" s="309" t="inlineStr"/>
      <c r="H534" s="309" t="inlineStr"/>
    </row>
    <row r="535">
      <c r="A535" s="621" t="n">
        <v>533</v>
      </c>
      <c r="B535" s="309" t="n">
        <v>27.96194265332727</v>
      </c>
      <c r="C535" s="309" t="n">
        <v>27.96194265332727</v>
      </c>
      <c r="D535" s="309" t="inlineStr"/>
      <c r="E535" s="309" t="inlineStr"/>
      <c r="F535" s="309" t="inlineStr"/>
      <c r="G535" s="309" t="inlineStr"/>
      <c r="H535" s="309" t="inlineStr"/>
    </row>
    <row r="536">
      <c r="A536" s="621" t="n">
        <v>534</v>
      </c>
      <c r="B536" s="309" t="n">
        <v>3.446366530370511</v>
      </c>
      <c r="C536" s="309" t="n">
        <v>3.446366530370511</v>
      </c>
      <c r="D536" s="309" t="inlineStr"/>
      <c r="E536" s="309" t="inlineStr"/>
      <c r="F536" s="309" t="inlineStr"/>
      <c r="G536" s="309" t="inlineStr"/>
      <c r="H536" s="309" t="inlineStr"/>
    </row>
    <row r="537">
      <c r="A537" s="621" t="n">
        <v>535</v>
      </c>
      <c r="B537" s="309" t="n">
        <v>40.65648756490862</v>
      </c>
      <c r="C537" s="309" t="n">
        <v>40.65648756490862</v>
      </c>
      <c r="D537" s="309" t="inlineStr"/>
      <c r="E537" s="309" t="inlineStr"/>
      <c r="F537" s="309" t="inlineStr"/>
      <c r="G537" s="309" t="inlineStr"/>
      <c r="H537" s="309" t="inlineStr"/>
    </row>
    <row r="538">
      <c r="A538" s="621" t="n">
        <v>536</v>
      </c>
      <c r="B538" s="309" t="n">
        <v>19.69070218244077</v>
      </c>
      <c r="C538" s="309" t="n">
        <v>19.69070218244077</v>
      </c>
      <c r="D538" s="309" t="inlineStr"/>
      <c r="E538" s="309" t="inlineStr"/>
      <c r="F538" s="309" t="inlineStr"/>
      <c r="G538" s="309" t="inlineStr"/>
      <c r="H538" s="309" t="inlineStr"/>
    </row>
    <row r="539">
      <c r="A539" s="621" t="n">
        <v>537</v>
      </c>
      <c r="B539" s="309" t="n">
        <v>36.27402950601685</v>
      </c>
      <c r="C539" s="309" t="n">
        <v>36.27402950601685</v>
      </c>
      <c r="D539" s="309" t="inlineStr"/>
      <c r="E539" s="309" t="inlineStr"/>
      <c r="F539" s="309" t="inlineStr"/>
      <c r="G539" s="309" t="inlineStr"/>
      <c r="H539" s="309" t="inlineStr"/>
    </row>
    <row r="540">
      <c r="A540" s="621" t="n">
        <v>538</v>
      </c>
      <c r="B540" s="309" t="n">
        <v>11.41292900633756</v>
      </c>
      <c r="C540" s="309" t="n">
        <v>11.41292900633756</v>
      </c>
      <c r="D540" s="309" t="inlineStr"/>
      <c r="E540" s="309" t="inlineStr"/>
      <c r="F540" s="309" t="inlineStr"/>
      <c r="G540" s="309" t="inlineStr"/>
      <c r="H540" s="309" t="inlineStr"/>
    </row>
    <row r="541">
      <c r="A541" s="621" t="n">
        <v>539</v>
      </c>
      <c r="B541" s="309" t="n">
        <v>48.4088067349024</v>
      </c>
      <c r="C541" s="309" t="n">
        <v>48.4088067349024</v>
      </c>
      <c r="D541" s="309" t="inlineStr"/>
      <c r="E541" s="309" t="inlineStr"/>
      <c r="F541" s="309" t="inlineStr"/>
      <c r="G541" s="309" t="inlineStr"/>
      <c r="H541" s="309" t="inlineStr"/>
    </row>
    <row r="542">
      <c r="A542" s="621" t="n">
        <v>540</v>
      </c>
      <c r="B542" s="309" t="n">
        <v>41.42654181993439</v>
      </c>
      <c r="C542" s="309" t="n">
        <v>41.42654181993439</v>
      </c>
      <c r="D542" s="309" t="inlineStr"/>
      <c r="E542" s="309" t="inlineStr"/>
      <c r="F542" s="309" t="inlineStr"/>
      <c r="G542" s="309" t="inlineStr"/>
      <c r="H542" s="309" t="inlineStr"/>
    </row>
    <row r="543">
      <c r="A543" s="621" t="n">
        <v>541</v>
      </c>
      <c r="B543" s="309" t="n">
        <v>53.99004741795284</v>
      </c>
      <c r="C543" s="309" t="n">
        <v>53.99004741795284</v>
      </c>
      <c r="D543" s="309" t="inlineStr"/>
      <c r="E543" s="309" t="inlineStr"/>
      <c r="F543" s="309" t="inlineStr"/>
      <c r="G543" s="309" t="inlineStr"/>
      <c r="H543" s="309" t="inlineStr"/>
    </row>
    <row r="544">
      <c r="A544" s="621" t="n">
        <v>542</v>
      </c>
      <c r="B544" s="309" t="n">
        <v>44.92160918540718</v>
      </c>
      <c r="C544" s="309" t="n">
        <v>44.92160918540718</v>
      </c>
      <c r="D544" s="309" t="inlineStr"/>
      <c r="E544" s="309" t="inlineStr"/>
      <c r="F544" s="309" t="inlineStr"/>
      <c r="G544" s="309" t="inlineStr"/>
      <c r="H544" s="309" t="inlineStr"/>
    </row>
    <row r="545">
      <c r="A545" s="621" t="n">
        <v>543</v>
      </c>
      <c r="B545" s="309" t="n">
        <v>59.31920227934102</v>
      </c>
      <c r="C545" s="309" t="n">
        <v>59.31920227934102</v>
      </c>
      <c r="D545" s="309" t="inlineStr"/>
      <c r="E545" s="309" t="inlineStr"/>
      <c r="F545" s="309" t="inlineStr"/>
      <c r="G545" s="309" t="inlineStr"/>
      <c r="H545" s="309" t="inlineStr"/>
    </row>
    <row r="546">
      <c r="A546" s="621" t="n">
        <v>544</v>
      </c>
      <c r="B546" s="309" t="n">
        <v>14.49987868103848</v>
      </c>
      <c r="C546" s="309" t="n">
        <v>14.49987868103848</v>
      </c>
      <c r="D546" s="309" t="inlineStr"/>
      <c r="E546" s="309" t="inlineStr"/>
      <c r="F546" s="309" t="inlineStr"/>
      <c r="G546" s="309" t="inlineStr"/>
      <c r="H546" s="309" t="inlineStr"/>
    </row>
    <row r="547">
      <c r="A547" s="621" t="n">
        <v>545</v>
      </c>
      <c r="B547" s="309" t="n">
        <v>52.4227325107897</v>
      </c>
      <c r="C547" s="309" t="n">
        <v>52.4227325107897</v>
      </c>
      <c r="D547" s="309" t="inlineStr"/>
      <c r="E547" s="309" t="inlineStr"/>
      <c r="F547" s="309" t="inlineStr"/>
      <c r="G547" s="309" t="inlineStr"/>
      <c r="H547" s="309" t="inlineStr"/>
    </row>
    <row r="548">
      <c r="A548" s="621" t="n">
        <v>546</v>
      </c>
      <c r="B548" s="309" t="n">
        <v>51.82110557892508</v>
      </c>
      <c r="C548" s="309" t="n">
        <v>51.82110557892508</v>
      </c>
      <c r="D548" s="309" t="inlineStr"/>
      <c r="E548" s="309" t="inlineStr"/>
      <c r="F548" s="309" t="inlineStr"/>
      <c r="G548" s="309" t="inlineStr"/>
      <c r="H548" s="309" t="inlineStr"/>
    </row>
    <row r="549">
      <c r="A549" s="621" t="n">
        <v>547</v>
      </c>
      <c r="B549" s="309" t="n">
        <v>51.59009436591089</v>
      </c>
      <c r="C549" s="309" t="n">
        <v>51.59009436591089</v>
      </c>
      <c r="D549" s="309" t="inlineStr"/>
      <c r="E549" s="309" t="inlineStr"/>
      <c r="F549" s="309" t="inlineStr"/>
      <c r="G549" s="309" t="inlineStr"/>
      <c r="H549" s="309" t="inlineStr"/>
    </row>
    <row r="550">
      <c r="A550" s="621" t="n">
        <v>548</v>
      </c>
      <c r="B550" s="309" t="n">
        <v>31.16235036201525</v>
      </c>
      <c r="C550" s="309" t="n">
        <v>31.16235036201525</v>
      </c>
      <c r="D550" s="309" t="inlineStr"/>
      <c r="E550" s="309" t="inlineStr"/>
      <c r="F550" s="309" t="inlineStr"/>
      <c r="G550" s="309" t="inlineStr"/>
      <c r="H550" s="309" t="inlineStr"/>
    </row>
    <row r="551">
      <c r="A551" s="621" t="n">
        <v>549</v>
      </c>
      <c r="B551" s="309" t="n">
        <v>60.10486105429931</v>
      </c>
      <c r="C551" s="309" t="n">
        <v>60.10486105429931</v>
      </c>
      <c r="D551" s="309" t="inlineStr"/>
      <c r="E551" s="309" t="inlineStr"/>
      <c r="F551" s="309" t="inlineStr"/>
      <c r="G551" s="309" t="inlineStr"/>
      <c r="H551" s="309" t="inlineStr"/>
    </row>
    <row r="552">
      <c r="A552" s="621" t="n">
        <v>550</v>
      </c>
      <c r="B552" s="309" t="n">
        <v>55.47679952672593</v>
      </c>
      <c r="C552" s="309" t="n">
        <v>55.47679952672593</v>
      </c>
      <c r="D552" s="309" t="inlineStr"/>
      <c r="E552" s="309" t="inlineStr"/>
      <c r="F552" s="309" t="inlineStr"/>
      <c r="G552" s="309" t="inlineStr"/>
      <c r="H552" s="309" t="inlineStr"/>
    </row>
    <row r="553">
      <c r="A553" s="621" t="n">
        <v>551</v>
      </c>
      <c r="B553" s="309" t="n">
        <v>57.01652788087146</v>
      </c>
      <c r="C553" s="309" t="n">
        <v>57.01652788087146</v>
      </c>
      <c r="D553" s="309" t="inlineStr"/>
      <c r="E553" s="309" t="inlineStr"/>
      <c r="F553" s="309" t="inlineStr"/>
      <c r="G553" s="309" t="inlineStr"/>
      <c r="H553" s="309" t="inlineStr"/>
    </row>
    <row r="554">
      <c r="A554" s="621" t="n">
        <v>552</v>
      </c>
      <c r="B554" s="309" t="n">
        <v>51.10026297484374</v>
      </c>
      <c r="C554" s="309" t="n">
        <v>51.10026297484374</v>
      </c>
      <c r="D554" s="309" t="inlineStr"/>
      <c r="E554" s="309" t="inlineStr"/>
      <c r="F554" s="309" t="inlineStr"/>
      <c r="G554" s="309" t="inlineStr"/>
      <c r="H554" s="309" t="inlineStr"/>
    </row>
    <row r="555">
      <c r="A555" s="621" t="n">
        <v>553</v>
      </c>
      <c r="B555" s="309" t="inlineStr"/>
      <c r="C555" s="309" t="n">
        <v>75.2435279010315</v>
      </c>
      <c r="D555" s="309" t="inlineStr">
        <is>
          <t>{'Cu', 'aust_temp', 'ausf_czas', 'Mn', 'Mo', 'aust_czas', 'Ni', 'grubosc', 'ausf_temp'}</t>
        </is>
      </c>
      <c r="E555" s="309" t="n">
        <v>17</v>
      </c>
      <c r="F555" s="309" t="inlineStr">
        <is>
          <t>['A5']</t>
        </is>
      </c>
      <c r="G555" s="309" t="inlineStr">
        <is>
          <t>[0.9849455306549213]</t>
        </is>
      </c>
      <c r="H555" s="309" t="inlineStr">
        <is>
          <t>[11.412929006337556, 66.90562520388102]</t>
        </is>
      </c>
    </row>
    <row r="556">
      <c r="A556" s="621" t="n">
        <v>554</v>
      </c>
      <c r="B556" s="309" t="inlineStr"/>
      <c r="C556" s="309" t="n">
        <v>72.94675040765379</v>
      </c>
      <c r="D556" s="309" t="inlineStr">
        <is>
          <t>{'Cu', 'aust_temp', 'ausf_czas', 'Mn', 'Mo', 'aust_czas', 'Ni', 'grubosc', 'ausf_temp'}</t>
        </is>
      </c>
      <c r="E556" s="309" t="n">
        <v>17</v>
      </c>
      <c r="F556" s="309" t="inlineStr">
        <is>
          <t>['A5']</t>
        </is>
      </c>
      <c r="G556" s="309" t="inlineStr">
        <is>
          <t>[0.9849455306549215]</t>
        </is>
      </c>
      <c r="H556" s="309" t="inlineStr">
        <is>
          <t>[11.412929006337556, 66.90562520388102]</t>
        </is>
      </c>
    </row>
    <row r="557">
      <c r="A557" s="621" t="n">
        <v>555</v>
      </c>
      <c r="B557" s="309" t="inlineStr"/>
      <c r="C557" s="309" t="n">
        <v>72.09466513671759</v>
      </c>
      <c r="D557" s="309" t="inlineStr">
        <is>
          <t>{'Cu', 'aust_temp', 'ausf_czas', 'Mn', 'Mo', 'aust_czas', 'Ni', 'grubosc', 'ausf_temp'}</t>
        </is>
      </c>
      <c r="E557" s="309" t="n">
        <v>16</v>
      </c>
      <c r="F557" s="309" t="inlineStr">
        <is>
          <t>['A5']</t>
        </is>
      </c>
      <c r="G557" s="309" t="inlineStr">
        <is>
          <t>[0.9858285160497549]</t>
        </is>
      </c>
      <c r="H557" s="309" t="inlineStr">
        <is>
          <t>[11.412929006337556, 66.90562520388102]</t>
        </is>
      </c>
    </row>
    <row r="558">
      <c r="A558" s="621" t="n">
        <v>556</v>
      </c>
      <c r="B558" s="309" t="n">
        <v>50.59152985896636</v>
      </c>
      <c r="C558" s="309" t="n">
        <v>50.59152985896636</v>
      </c>
      <c r="D558" s="309" t="inlineStr"/>
      <c r="E558" s="309" t="inlineStr"/>
      <c r="F558" s="309" t="inlineStr"/>
      <c r="G558" s="309" t="inlineStr"/>
      <c r="H558" s="309" t="inlineStr"/>
    </row>
    <row r="559">
      <c r="A559" s="621" t="n">
        <v>557</v>
      </c>
      <c r="B559" s="309" t="n">
        <v>54.24715072021532</v>
      </c>
      <c r="C559" s="309" t="n">
        <v>54.24715072021532</v>
      </c>
      <c r="D559" s="309" t="inlineStr"/>
      <c r="E559" s="309" t="inlineStr"/>
      <c r="F559" s="309" t="inlineStr"/>
      <c r="G559" s="309" t="inlineStr"/>
      <c r="H559" s="309" t="inlineStr"/>
    </row>
    <row r="560">
      <c r="A560" s="621" t="n">
        <v>558</v>
      </c>
      <c r="B560" s="309" t="n">
        <v>49.0190032442891</v>
      </c>
      <c r="C560" s="309" t="n">
        <v>49.0190032442891</v>
      </c>
      <c r="D560" s="309" t="inlineStr"/>
      <c r="E560" s="309" t="inlineStr"/>
      <c r="F560" s="309" t="inlineStr"/>
      <c r="G560" s="309" t="inlineStr"/>
      <c r="H560" s="309" t="inlineStr"/>
    </row>
    <row r="561">
      <c r="A561" s="621" t="n">
        <v>559</v>
      </c>
      <c r="B561" s="309" t="n">
        <v>51.87720275057527</v>
      </c>
      <c r="C561" s="309" t="n">
        <v>51.87720275057527</v>
      </c>
      <c r="D561" s="309" t="inlineStr"/>
      <c r="E561" s="309" t="inlineStr"/>
      <c r="F561" s="309" t="inlineStr"/>
      <c r="G561" s="309" t="inlineStr"/>
      <c r="H561" s="309" t="inlineStr"/>
    </row>
    <row r="562">
      <c r="A562" s="621" t="n">
        <v>560</v>
      </c>
      <c r="B562" s="309" t="n">
        <v>62.55332567084844</v>
      </c>
      <c r="C562" s="309" t="n">
        <v>62.55332567084844</v>
      </c>
      <c r="D562" s="309" t="inlineStr"/>
      <c r="E562" s="309" t="inlineStr"/>
      <c r="F562" s="309" t="inlineStr"/>
      <c r="G562" s="309" t="inlineStr"/>
      <c r="H562" s="309" t="inlineStr"/>
    </row>
    <row r="563">
      <c r="A563" s="621" t="n">
        <v>561</v>
      </c>
      <c r="B563" s="309" t="n">
        <v>65.91435344763299</v>
      </c>
      <c r="C563" s="309" t="n">
        <v>65.91435344763299</v>
      </c>
      <c r="D563" s="309" t="inlineStr"/>
      <c r="E563" s="309" t="inlineStr"/>
      <c r="F563" s="309" t="inlineStr"/>
      <c r="G563" s="309" t="inlineStr"/>
      <c r="H563" s="309" t="inlineStr"/>
    </row>
    <row r="564">
      <c r="A564" s="621" t="n">
        <v>562</v>
      </c>
      <c r="B564" s="309" t="n">
        <v>66.81302226358459</v>
      </c>
      <c r="C564" s="309" t="n">
        <v>66.81302226358459</v>
      </c>
      <c r="D564" s="309" t="inlineStr"/>
      <c r="E564" s="309" t="inlineStr"/>
      <c r="F564" s="309" t="inlineStr"/>
      <c r="G564" s="309" t="inlineStr"/>
      <c r="H564" s="309" t="inlineStr"/>
    </row>
    <row r="565">
      <c r="A565" s="621" t="n">
        <v>563</v>
      </c>
      <c r="B565" s="309" t="n">
        <v>66.90562520388102</v>
      </c>
      <c r="C565" s="309" t="n">
        <v>66.90562520388102</v>
      </c>
      <c r="D565" s="309" t="inlineStr"/>
      <c r="E565" s="309" t="inlineStr"/>
      <c r="F565" s="309" t="inlineStr"/>
      <c r="G565" s="309" t="inlineStr"/>
      <c r="H565" s="309" t="inlineStr"/>
    </row>
    <row r="566">
      <c r="A566" s="621" t="n">
        <v>564</v>
      </c>
      <c r="B566" s="309" t="inlineStr"/>
      <c r="C566" s="309" t="n">
        <v>72.67180275518027</v>
      </c>
      <c r="D566" s="309" t="inlineStr">
        <is>
          <t>{'Cu', 'aust_temp', 'ausf_czas', 'Mn', 'Mo', 'aust_czas', 'Ni', 'grubosc', 'ausf_temp'}</t>
        </is>
      </c>
      <c r="E566" s="309" t="n">
        <v>18</v>
      </c>
      <c r="F566" s="309" t="inlineStr">
        <is>
          <t>['A5']</t>
        </is>
      </c>
      <c r="G566" s="309" t="inlineStr">
        <is>
          <t>[0.9788471346092472]</t>
        </is>
      </c>
      <c r="H566" s="309" t="inlineStr">
        <is>
          <t>[19.690702182440766, 73.08381471317092]</t>
        </is>
      </c>
    </row>
    <row r="567">
      <c r="A567" s="621" t="n">
        <v>565</v>
      </c>
      <c r="B567" s="309" t="inlineStr"/>
      <c r="C567" s="309" t="n">
        <v>75.62964262518192</v>
      </c>
      <c r="D567" s="309" t="inlineStr">
        <is>
          <t>{'Cu', 'aust_temp', 'ausf_czas', 'Mn', 'Mo', 'aust_czas', 'Ni', 'grubosc', 'ausf_temp'}</t>
        </is>
      </c>
      <c r="E567" s="309" t="n">
        <v>18</v>
      </c>
      <c r="F567" s="309" t="inlineStr">
        <is>
          <t>['A5']</t>
        </is>
      </c>
      <c r="G567" s="309" t="inlineStr">
        <is>
          <t>[0.952268502475519]</t>
        </is>
      </c>
      <c r="H567" s="309" t="inlineStr">
        <is>
          <t>[31.162350362015246, 73.08381471317092]</t>
        </is>
      </c>
    </row>
    <row r="568">
      <c r="A568" s="621" t="n">
        <v>566</v>
      </c>
      <c r="B568" s="309" t="inlineStr"/>
      <c r="C568" s="309" t="n">
        <v>76.93496715292891</v>
      </c>
      <c r="D568" s="309" t="inlineStr">
        <is>
          <t>{'Cu', 'aust_temp', 'ausf_czas', 'Mn', 'Mo', 'aust_czas', 'Ni', 'grubosc', 'ausf_temp'}</t>
        </is>
      </c>
      <c r="E568" s="309" t="n">
        <v>18</v>
      </c>
      <c r="F568" s="309" t="inlineStr">
        <is>
          <t>['A5']</t>
        </is>
      </c>
      <c r="G568" s="309" t="inlineStr">
        <is>
          <t>[0.970962715313877]</t>
        </is>
      </c>
      <c r="H568" s="309" t="inlineStr">
        <is>
          <t>[11.412929006337556, 73.08381471317092]</t>
        </is>
      </c>
    </row>
    <row r="569">
      <c r="A569" s="621" t="n">
        <v>567</v>
      </c>
      <c r="B569" s="309" t="inlineStr"/>
      <c r="C569" s="309" t="n">
        <v>75.86193619779256</v>
      </c>
      <c r="D569" s="309" t="inlineStr">
        <is>
          <t>{'Cu', 'aust_temp', 'ausf_czas', 'Mn', 'Mo', 'aust_czas', 'Ni', 'grubosc', 'ausf_temp'}</t>
        </is>
      </c>
      <c r="E569" s="309" t="n">
        <v>18</v>
      </c>
      <c r="F569" s="309" t="inlineStr">
        <is>
          <t>['A5']</t>
        </is>
      </c>
      <c r="G569" s="309" t="inlineStr">
        <is>
          <t>[0.9444552618972708]</t>
        </is>
      </c>
      <c r="H569" s="309" t="inlineStr">
        <is>
          <t>[31.162350362015246, 73.08381471317092]</t>
        </is>
      </c>
    </row>
    <row r="570">
      <c r="A570" s="621" t="n">
        <v>568</v>
      </c>
      <c r="B570" s="309" t="n">
        <v>60.58204789799058</v>
      </c>
      <c r="C570" s="309" t="n">
        <v>60.58204789799058</v>
      </c>
      <c r="D570" s="309" t="inlineStr"/>
      <c r="E570" s="309" t="inlineStr"/>
      <c r="F570" s="309" t="inlineStr"/>
      <c r="G570" s="309" t="inlineStr"/>
      <c r="H570" s="309" t="inlineStr"/>
    </row>
    <row r="571">
      <c r="A571" s="621" t="n">
        <v>569</v>
      </c>
      <c r="B571" s="309" t="n">
        <v>61.05467038212093</v>
      </c>
      <c r="C571" s="309" t="n">
        <v>61.05467038212093</v>
      </c>
      <c r="D571" s="309" t="inlineStr"/>
      <c r="E571" s="309" t="inlineStr"/>
      <c r="F571" s="309" t="inlineStr"/>
      <c r="G571" s="309" t="inlineStr"/>
      <c r="H571" s="309" t="inlineStr"/>
    </row>
    <row r="572">
      <c r="A572" s="621" t="n">
        <v>570</v>
      </c>
      <c r="B572" s="309" t="n">
        <v>60.84718323173732</v>
      </c>
      <c r="C572" s="309" t="n">
        <v>60.84718323173732</v>
      </c>
      <c r="D572" s="309" t="inlineStr"/>
      <c r="E572" s="309" t="inlineStr"/>
      <c r="F572" s="309" t="inlineStr"/>
      <c r="G572" s="309" t="inlineStr"/>
      <c r="H572" s="309" t="inlineStr"/>
    </row>
    <row r="573">
      <c r="A573" s="621" t="n">
        <v>571</v>
      </c>
      <c r="B573" s="309" t="n">
        <v>50.98690147864805</v>
      </c>
      <c r="C573" s="309" t="n">
        <v>50.98690147864805</v>
      </c>
      <c r="D573" s="309" t="inlineStr"/>
      <c r="E573" s="309" t="inlineStr"/>
      <c r="F573" s="309" t="inlineStr"/>
      <c r="G573" s="309" t="inlineStr"/>
      <c r="H573" s="309" t="inlineStr"/>
    </row>
    <row r="574">
      <c r="A574" s="621" t="n">
        <v>572</v>
      </c>
      <c r="B574" s="309" t="inlineStr"/>
      <c r="C574" s="309" t="n">
        <v>71.21739703959409</v>
      </c>
      <c r="D574" s="309" t="inlineStr">
        <is>
          <t>{'Cu', 'aust_temp', 'ausf_czas', 'Mn', 'Mo', 'aust_czas', 'Ni', 'grubosc', 'ausf_temp'}</t>
        </is>
      </c>
      <c r="E574" s="309" t="n">
        <v>16</v>
      </c>
      <c r="F574" s="309" t="inlineStr">
        <is>
          <t>['A5', 'HB']</t>
        </is>
      </c>
      <c r="G574" s="309" t="inlineStr">
        <is>
          <t>[0.9780142422788499, -0.7701993120077202]</t>
        </is>
      </c>
      <c r="H574" s="309" t="inlineStr">
        <is>
          <t>[31.162350362015246, 73.08381471317092]</t>
        </is>
      </c>
    </row>
    <row r="575">
      <c r="A575" s="621" t="n">
        <v>573</v>
      </c>
      <c r="B575" s="309" t="n">
        <v>72.51325133589445</v>
      </c>
      <c r="C575" s="309" t="n">
        <v>72.51325133589445</v>
      </c>
      <c r="D575" s="309" t="inlineStr"/>
      <c r="E575" s="309" t="inlineStr"/>
      <c r="F575" s="309" t="inlineStr"/>
      <c r="G575" s="309" t="inlineStr"/>
      <c r="H575" s="309" t="inlineStr"/>
    </row>
    <row r="576">
      <c r="A576" s="621" t="n">
        <v>574</v>
      </c>
      <c r="B576" s="309" t="n">
        <v>73.08381471317092</v>
      </c>
      <c r="C576" s="309" t="n">
        <v>73.08381471317092</v>
      </c>
      <c r="D576" s="309" t="inlineStr"/>
      <c r="E576" s="309" t="inlineStr"/>
      <c r="F576" s="309" t="inlineStr"/>
      <c r="G576" s="309" t="inlineStr"/>
      <c r="H576" s="309" t="inlineStr"/>
    </row>
    <row r="577">
      <c r="A577" s="621" t="n">
        <v>575</v>
      </c>
      <c r="B577" s="309" t="n">
        <v>69.65853920206465</v>
      </c>
      <c r="C577" s="309" t="n">
        <v>69.65853920206465</v>
      </c>
      <c r="D577" s="309" t="inlineStr"/>
      <c r="E577" s="309" t="inlineStr"/>
      <c r="F577" s="309" t="inlineStr"/>
      <c r="G577" s="309" t="inlineStr"/>
      <c r="H577" s="309" t="inlineStr"/>
    </row>
    <row r="578">
      <c r="A578" s="621" t="n">
        <v>576</v>
      </c>
      <c r="B578" s="309" t="inlineStr"/>
      <c r="C578" s="309" t="n">
        <v>82.23729489805916</v>
      </c>
      <c r="D578" s="309" t="inlineStr">
        <is>
          <t>{'Cu', 'aust_temp', 'ausf_czas', 'Mn', 'Mo', 'aust_czas', 'Ni', 'grubosc', 'ausf_temp'}</t>
        </is>
      </c>
      <c r="E578" s="309" t="n">
        <v>18</v>
      </c>
      <c r="F578" s="309" t="inlineStr">
        <is>
          <t>['A5']</t>
        </is>
      </c>
      <c r="G578" s="309" t="inlineStr">
        <is>
          <t>[0.978661198383792]</t>
        </is>
      </c>
      <c r="H578" s="309" t="inlineStr">
        <is>
          <t>[31.162350362015246, 115.0]</t>
        </is>
      </c>
    </row>
    <row r="579">
      <c r="A579" s="621" t="n">
        <v>577</v>
      </c>
      <c r="B579" s="309" t="inlineStr"/>
      <c r="C579" s="309" t="n">
        <v>79.2921880166453</v>
      </c>
      <c r="D579" s="309" t="inlineStr">
        <is>
          <t>{'Cu', 'aust_temp', 'ausf_czas', 'Mn', 'Mo', 'aust_czas', 'Ni', 'grubosc', 'ausf_temp'}</t>
        </is>
      </c>
      <c r="E579" s="309" t="n">
        <v>18</v>
      </c>
      <c r="F579" s="309" t="inlineStr">
        <is>
          <t>['A5']</t>
        </is>
      </c>
      <c r="G579" s="309" t="inlineStr">
        <is>
          <t>[0.9283226710150914]</t>
        </is>
      </c>
      <c r="H579" s="309" t="inlineStr">
        <is>
          <t>[31.162350362015246, 79.4]</t>
        </is>
      </c>
    </row>
    <row r="580">
      <c r="A580" s="621" t="n">
        <v>578</v>
      </c>
      <c r="B580" s="309" t="inlineStr"/>
      <c r="C580" s="309" t="n">
        <v>78.57170922158915</v>
      </c>
      <c r="D580" s="309" t="inlineStr">
        <is>
          <t>{'Cu', 'aust_temp', 'ausf_czas', 'Mn', 'Mo', 'aust_czas', 'Ni', 'grubosc', 'ausf_temp'}</t>
        </is>
      </c>
      <c r="E580" s="309" t="n">
        <v>18</v>
      </c>
      <c r="F580" s="309" t="inlineStr">
        <is>
          <t>['A5']</t>
        </is>
      </c>
      <c r="G580" s="309" t="inlineStr">
        <is>
          <t>[0.928322671015091]</t>
        </is>
      </c>
      <c r="H580" s="309" t="inlineStr">
        <is>
          <t>[31.162350362015246, 79.4]</t>
        </is>
      </c>
    </row>
    <row r="581">
      <c r="A581" s="621" t="n">
        <v>579</v>
      </c>
      <c r="B581" s="309" t="inlineStr"/>
      <c r="C581" s="309" t="n">
        <v>75.58057892080691</v>
      </c>
      <c r="D581" s="309" t="inlineStr">
        <is>
          <t>{'Cu', 'aust_temp', 'ausf_czas', 'Mn', 'Mo', 'aust_czas', 'Ni', 'grubosc', 'ausf_temp'}</t>
        </is>
      </c>
      <c r="E581" s="309" t="n">
        <v>18</v>
      </c>
      <c r="F581" s="309" t="inlineStr">
        <is>
          <t>['A5']</t>
        </is>
      </c>
      <c r="G581" s="309" t="inlineStr">
        <is>
          <t>[0.9306912696166281]</t>
        </is>
      </c>
      <c r="H581" s="309" t="inlineStr">
        <is>
          <t>[31.162350362015246, 79.4]</t>
        </is>
      </c>
    </row>
    <row r="582">
      <c r="A582" s="621" t="n">
        <v>580</v>
      </c>
      <c r="B582" s="309" t="n">
        <v>53.2990493647093</v>
      </c>
      <c r="C582" s="309" t="n">
        <v>53.2990493647093</v>
      </c>
      <c r="D582" s="309" t="inlineStr"/>
      <c r="E582" s="309" t="inlineStr"/>
      <c r="F582" s="309" t="inlineStr"/>
      <c r="G582" s="309" t="inlineStr"/>
      <c r="H582" s="309" t="inlineStr"/>
    </row>
    <row r="583">
      <c r="A583" s="621" t="n">
        <v>581</v>
      </c>
      <c r="B583" s="309" t="n">
        <v>80.18981461290338</v>
      </c>
      <c r="C583" s="309" t="n">
        <v>80.18981461290338</v>
      </c>
      <c r="D583" s="309" t="inlineStr"/>
      <c r="E583" s="309" t="inlineStr"/>
      <c r="F583" s="309" t="inlineStr"/>
      <c r="G583" s="309" t="inlineStr"/>
      <c r="H583" s="309" t="inlineStr"/>
    </row>
    <row r="584">
      <c r="A584" s="621" t="n">
        <v>582</v>
      </c>
      <c r="B584" s="309" t="n">
        <v>38.591679528619</v>
      </c>
      <c r="C584" s="309" t="n">
        <v>38.591679528619</v>
      </c>
      <c r="D584" s="309" t="inlineStr"/>
      <c r="E584" s="309" t="inlineStr"/>
      <c r="F584" s="309" t="inlineStr"/>
      <c r="G584" s="309" t="inlineStr"/>
      <c r="H584" s="309" t="inlineStr"/>
    </row>
    <row r="585">
      <c r="A585" s="621" t="n">
        <v>583</v>
      </c>
      <c r="B585" s="309" t="n">
        <v>45.23058008628855</v>
      </c>
      <c r="C585" s="309" t="n">
        <v>45.23058008628855</v>
      </c>
      <c r="D585" s="309" t="inlineStr"/>
      <c r="E585" s="309" t="inlineStr"/>
      <c r="F585" s="309" t="inlineStr"/>
      <c r="G585" s="309" t="inlineStr"/>
      <c r="H585" s="309" t="inlineStr"/>
    </row>
    <row r="586">
      <c r="A586" s="621" t="n">
        <v>584</v>
      </c>
      <c r="B586" s="309" t="n">
        <v>56.26612682948228</v>
      </c>
      <c r="C586" s="309" t="n">
        <v>56.26612682948228</v>
      </c>
      <c r="D586" s="309" t="inlineStr"/>
      <c r="E586" s="309" t="inlineStr"/>
      <c r="F586" s="309" t="inlineStr"/>
      <c r="G586" s="309" t="inlineStr"/>
      <c r="H586" s="309" t="inlineStr"/>
    </row>
    <row r="587">
      <c r="A587" s="621" t="n">
        <v>585</v>
      </c>
      <c r="B587" s="309" t="n">
        <v>78.58784959341182</v>
      </c>
      <c r="C587" s="309" t="n">
        <v>78.58784959341182</v>
      </c>
      <c r="D587" s="309" t="inlineStr"/>
      <c r="E587" s="309" t="inlineStr"/>
      <c r="F587" s="309" t="inlineStr"/>
      <c r="G587" s="309" t="inlineStr"/>
      <c r="H587" s="309" t="inlineStr"/>
    </row>
    <row r="588">
      <c r="A588" s="621" t="n">
        <v>586</v>
      </c>
      <c r="B588" s="309" t="n">
        <v>52.84883119460543</v>
      </c>
      <c r="C588" s="309" t="n">
        <v>52.84883119460543</v>
      </c>
      <c r="D588" s="309" t="inlineStr"/>
      <c r="E588" s="309" t="inlineStr"/>
      <c r="F588" s="309" t="inlineStr"/>
      <c r="G588" s="309" t="inlineStr"/>
      <c r="H588" s="309" t="inlineStr"/>
    </row>
    <row r="589">
      <c r="A589" s="621" t="n">
        <v>587</v>
      </c>
      <c r="B589" s="309" t="n">
        <v>59.76365231773789</v>
      </c>
      <c r="C589" s="309" t="n">
        <v>59.76365231773789</v>
      </c>
      <c r="D589" s="309" t="inlineStr"/>
      <c r="E589" s="309" t="inlineStr"/>
      <c r="F589" s="309" t="inlineStr"/>
      <c r="G589" s="309" t="inlineStr"/>
      <c r="H589" s="309" t="inlineStr"/>
    </row>
    <row r="590">
      <c r="A590" s="621" t="n">
        <v>588</v>
      </c>
      <c r="B590" s="309" t="n">
        <v>60.26799236708771</v>
      </c>
      <c r="C590" s="309" t="n">
        <v>60.26799236708771</v>
      </c>
      <c r="D590" s="309" t="inlineStr"/>
      <c r="E590" s="309" t="inlineStr"/>
      <c r="F590" s="309" t="inlineStr"/>
      <c r="G590" s="309" t="inlineStr"/>
      <c r="H590" s="309" t="inlineStr"/>
    </row>
    <row r="591">
      <c r="A591" s="621" t="n">
        <v>589</v>
      </c>
      <c r="B591" s="309" t="n">
        <v>80.43966692337735</v>
      </c>
      <c r="C591" s="309" t="n">
        <v>80.43966692337735</v>
      </c>
      <c r="D591" s="309" t="inlineStr"/>
      <c r="E591" s="309" t="inlineStr"/>
      <c r="F591" s="309" t="inlineStr"/>
      <c r="G591" s="309" t="inlineStr"/>
      <c r="H591" s="309" t="inlineStr"/>
    </row>
    <row r="592">
      <c r="A592" s="621" t="n">
        <v>590</v>
      </c>
      <c r="B592" s="309" t="n">
        <v>61.96571791957737</v>
      </c>
      <c r="C592" s="309" t="n">
        <v>61.96571791957737</v>
      </c>
      <c r="D592" s="309" t="inlineStr"/>
      <c r="E592" s="309" t="inlineStr"/>
      <c r="F592" s="309" t="inlineStr"/>
      <c r="G592" s="309" t="inlineStr"/>
      <c r="H592" s="309" t="inlineStr"/>
    </row>
    <row r="593">
      <c r="A593" s="621" t="n">
        <v>591</v>
      </c>
      <c r="B593" s="309" t="inlineStr"/>
      <c r="C593" s="309" t="n">
        <v>69.69554151932081</v>
      </c>
      <c r="D593" s="309" t="inlineStr">
        <is>
          <t>{'Cu', 'aust_temp', 'ausf_czas', 'Mn', 'Mo', 'aust_czas', 'Ni', 'grubosc', 'ausf_temp'}</t>
        </is>
      </c>
      <c r="E593" s="309" t="n">
        <v>16</v>
      </c>
      <c r="F593" s="309" t="inlineStr">
        <is>
          <t>['A5']</t>
        </is>
      </c>
      <c r="G593" s="309" t="inlineStr">
        <is>
          <t>[0.9668679251129985]</t>
        </is>
      </c>
      <c r="H593" s="309" t="inlineStr">
        <is>
          <t>[43.39337134452271, 80.43966692337735]</t>
        </is>
      </c>
    </row>
    <row r="594">
      <c r="A594" s="621" t="n">
        <v>592</v>
      </c>
      <c r="B594" s="309" t="n">
        <v>34.83976565320377</v>
      </c>
      <c r="C594" s="309" t="n">
        <v>34.83976565320377</v>
      </c>
      <c r="D594" s="309" t="inlineStr"/>
      <c r="E594" s="309" t="inlineStr"/>
      <c r="F594" s="309" t="inlineStr"/>
      <c r="G594" s="309" t="inlineStr"/>
      <c r="H594" s="309" t="inlineStr"/>
    </row>
    <row r="595">
      <c r="A595" s="621" t="n">
        <v>593</v>
      </c>
      <c r="B595" s="309" t="n">
        <v>40.33799924554749</v>
      </c>
      <c r="C595" s="309" t="n">
        <v>40.33799924554749</v>
      </c>
      <c r="D595" s="309" t="inlineStr"/>
      <c r="E595" s="309" t="inlineStr"/>
      <c r="F595" s="309" t="inlineStr"/>
      <c r="G595" s="309" t="inlineStr"/>
      <c r="H595" s="309" t="inlineStr"/>
    </row>
    <row r="596">
      <c r="A596" s="621" t="n">
        <v>594</v>
      </c>
      <c r="B596" s="309" t="n">
        <v>45.36603176264718</v>
      </c>
      <c r="C596" s="309" t="n">
        <v>45.36603176264718</v>
      </c>
      <c r="D596" s="309" t="inlineStr"/>
      <c r="E596" s="309" t="inlineStr"/>
      <c r="F596" s="309" t="inlineStr"/>
      <c r="G596" s="309" t="inlineStr"/>
      <c r="H596" s="309" t="inlineStr"/>
    </row>
    <row r="597">
      <c r="A597" s="621" t="n">
        <v>595</v>
      </c>
      <c r="B597" s="309" t="n">
        <v>40.21541212606928</v>
      </c>
      <c r="C597" s="309" t="n">
        <v>40.21541212606928</v>
      </c>
      <c r="D597" s="309" t="inlineStr"/>
      <c r="E597" s="309" t="inlineStr"/>
      <c r="F597" s="309" t="inlineStr"/>
      <c r="G597" s="309" t="inlineStr"/>
      <c r="H597" s="309" t="inlineStr"/>
    </row>
    <row r="598">
      <c r="A598" s="621" t="n">
        <v>596</v>
      </c>
      <c r="B598" s="309" t="n">
        <v>43.39337134452271</v>
      </c>
      <c r="C598" s="309" t="n">
        <v>43.39337134452271</v>
      </c>
      <c r="D598" s="309" t="inlineStr"/>
      <c r="E598" s="309" t="inlineStr"/>
      <c r="F598" s="309" t="inlineStr"/>
      <c r="G598" s="309" t="inlineStr"/>
      <c r="H598" s="309" t="inlineStr"/>
    </row>
    <row r="599">
      <c r="A599" s="621" t="n">
        <v>597</v>
      </c>
      <c r="B599" s="309" t="n">
        <v>49.73550635813531</v>
      </c>
      <c r="C599" s="309" t="n">
        <v>49.73550635813531</v>
      </c>
      <c r="D599" s="309" t="inlineStr"/>
      <c r="E599" s="309" t="inlineStr"/>
      <c r="F599" s="309" t="inlineStr"/>
      <c r="G599" s="309" t="inlineStr"/>
      <c r="H599" s="309" t="inlineStr"/>
    </row>
    <row r="600">
      <c r="A600" s="621" t="n">
        <v>598</v>
      </c>
      <c r="B600" s="309" t="n">
        <v>55.58402789354923</v>
      </c>
      <c r="C600" s="309" t="n">
        <v>55.58402789354923</v>
      </c>
      <c r="D600" s="309" t="inlineStr"/>
      <c r="E600" s="309" t="inlineStr"/>
      <c r="F600" s="309" t="inlineStr"/>
      <c r="G600" s="309" t="inlineStr"/>
      <c r="H600" s="309" t="inlineStr"/>
    </row>
    <row r="601">
      <c r="A601" s="621" t="n">
        <v>599</v>
      </c>
      <c r="B601" s="309" t="n">
        <v>51.62904659617983</v>
      </c>
      <c r="C601" s="309" t="n">
        <v>51.62904659617983</v>
      </c>
      <c r="D601" s="309" t="inlineStr"/>
      <c r="E601" s="309" t="inlineStr"/>
      <c r="F601" s="309" t="inlineStr"/>
      <c r="G601" s="309" t="inlineStr"/>
      <c r="H601" s="309" t="inlineStr"/>
    </row>
    <row r="602">
      <c r="A602" s="621" t="n">
        <v>600</v>
      </c>
      <c r="B602" s="309" t="n">
        <v>54.03618180844602</v>
      </c>
      <c r="C602" s="309" t="n">
        <v>54.03618180844602</v>
      </c>
      <c r="D602" s="309" t="inlineStr"/>
      <c r="E602" s="309" t="inlineStr"/>
      <c r="F602" s="309" t="inlineStr"/>
      <c r="G602" s="309" t="inlineStr"/>
      <c r="H602" s="309" t="inlineStr"/>
    </row>
    <row r="603">
      <c r="A603" s="621" t="n">
        <v>601</v>
      </c>
      <c r="B603" s="309" t="n">
        <v>57.74605887123434</v>
      </c>
      <c r="C603" s="309" t="n">
        <v>57.74605887123434</v>
      </c>
      <c r="D603" s="309" t="inlineStr"/>
      <c r="E603" s="309" t="inlineStr"/>
      <c r="F603" s="309" t="inlineStr"/>
      <c r="G603" s="309" t="inlineStr"/>
      <c r="H603" s="309" t="inlineStr"/>
    </row>
    <row r="604">
      <c r="A604" s="621" t="n">
        <v>602</v>
      </c>
      <c r="B604" s="309" t="n">
        <v>60.55782291150517</v>
      </c>
      <c r="C604" s="309" t="n">
        <v>60.55782291150517</v>
      </c>
      <c r="D604" s="309" t="inlineStr"/>
      <c r="E604" s="309" t="inlineStr"/>
      <c r="F604" s="309" t="inlineStr"/>
      <c r="G604" s="309" t="inlineStr"/>
      <c r="H604" s="309" t="inlineStr"/>
    </row>
    <row r="605">
      <c r="A605" s="621" t="n">
        <v>603</v>
      </c>
      <c r="B605" s="309" t="n">
        <v>59.37997128772371</v>
      </c>
      <c r="C605" s="309" t="n">
        <v>59.37997128772371</v>
      </c>
      <c r="D605" s="309" t="inlineStr"/>
      <c r="E605" s="309" t="inlineStr"/>
      <c r="F605" s="309" t="inlineStr"/>
      <c r="G605" s="309" t="inlineStr"/>
      <c r="H605" s="309" t="inlineStr"/>
    </row>
    <row r="606">
      <c r="A606" s="621" t="n">
        <v>604</v>
      </c>
      <c r="B606" s="309" t="n">
        <v>50.79868733099406</v>
      </c>
      <c r="C606" s="309" t="n">
        <v>50.79868733099406</v>
      </c>
      <c r="D606" s="309" t="inlineStr"/>
      <c r="E606" s="309" t="inlineStr"/>
      <c r="F606" s="309" t="inlineStr"/>
      <c r="G606" s="309" t="inlineStr"/>
      <c r="H606" s="309" t="inlineStr"/>
    </row>
    <row r="607">
      <c r="A607" s="621" t="n">
        <v>605</v>
      </c>
      <c r="B607" s="309" t="n">
        <v>55.19244008174503</v>
      </c>
      <c r="C607" s="309" t="n">
        <v>55.19244008174503</v>
      </c>
      <c r="D607" s="309" t="inlineStr"/>
      <c r="E607" s="309" t="inlineStr"/>
      <c r="F607" s="309" t="inlineStr"/>
      <c r="G607" s="309" t="inlineStr"/>
      <c r="H607" s="309" t="inlineStr"/>
    </row>
    <row r="608">
      <c r="A608" s="621" t="n">
        <v>606</v>
      </c>
      <c r="B608" s="309" t="n">
        <v>49.26881844894189</v>
      </c>
      <c r="C608" s="309" t="n">
        <v>49.26881844894189</v>
      </c>
      <c r="D608" s="309" t="inlineStr"/>
      <c r="E608" s="309" t="inlineStr"/>
      <c r="F608" s="309" t="inlineStr"/>
      <c r="G608" s="309" t="inlineStr"/>
      <c r="H608" s="309" t="inlineStr"/>
    </row>
    <row r="609">
      <c r="A609" s="621" t="n">
        <v>607</v>
      </c>
      <c r="B609" s="309" t="n">
        <v>49.10467469676303</v>
      </c>
      <c r="C609" s="309" t="n">
        <v>49.10467469676303</v>
      </c>
      <c r="D609" s="309" t="inlineStr"/>
      <c r="E609" s="309" t="inlineStr"/>
      <c r="F609" s="309" t="inlineStr"/>
      <c r="G609" s="309" t="inlineStr"/>
      <c r="H609" s="309" t="inlineStr"/>
    </row>
    <row r="610">
      <c r="A610" s="621" t="n">
        <v>608</v>
      </c>
      <c r="B610" s="309" t="n">
        <v>56.13120585119237</v>
      </c>
      <c r="C610" s="309" t="n">
        <v>56.13120585119237</v>
      </c>
      <c r="D610" s="309" t="inlineStr"/>
      <c r="E610" s="309" t="inlineStr"/>
      <c r="F610" s="309" t="inlineStr"/>
      <c r="G610" s="309" t="inlineStr"/>
      <c r="H610" s="309" t="inlineStr"/>
    </row>
    <row r="611">
      <c r="A611" s="621" t="n">
        <v>609</v>
      </c>
      <c r="B611" s="309" t="n">
        <v>58.93581673965421</v>
      </c>
      <c r="C611" s="309" t="n">
        <v>58.93581673965421</v>
      </c>
      <c r="D611" s="309" t="inlineStr"/>
      <c r="E611" s="309" t="inlineStr"/>
      <c r="F611" s="309" t="inlineStr"/>
      <c r="G611" s="309" t="inlineStr"/>
      <c r="H611" s="309" t="inlineStr"/>
    </row>
    <row r="612">
      <c r="A612" s="621" t="n">
        <v>610</v>
      </c>
      <c r="B612" s="309" t="n">
        <v>59.75136260005736</v>
      </c>
      <c r="C612" s="309" t="n">
        <v>59.75136260005736</v>
      </c>
      <c r="D612" s="309" t="inlineStr"/>
      <c r="E612" s="309" t="inlineStr"/>
      <c r="F612" s="309" t="inlineStr"/>
      <c r="G612" s="309" t="inlineStr"/>
      <c r="H612" s="309" t="inlineStr"/>
    </row>
    <row r="613">
      <c r="A613" s="621" t="n">
        <v>611</v>
      </c>
      <c r="B613" s="309" t="n">
        <v>62.12178085361058</v>
      </c>
      <c r="C613" s="309" t="n">
        <v>62.12178085361058</v>
      </c>
      <c r="D613" s="309" t="inlineStr"/>
      <c r="E613" s="309" t="inlineStr"/>
      <c r="F613" s="309" t="inlineStr"/>
      <c r="G613" s="309" t="inlineStr"/>
      <c r="H613" s="309" t="inlineStr"/>
    </row>
    <row r="614">
      <c r="A614" s="621" t="n">
        <v>612</v>
      </c>
      <c r="B614" s="309" t="inlineStr"/>
      <c r="C614" s="309" t="n">
        <v>65.0238903804149</v>
      </c>
      <c r="D614" s="309" t="inlineStr">
        <is>
          <t>{'Cu', 'aust_temp', 'ausf_czas', 'Mn', 'Mo', 'aust_czas', 'Ni', 'grubosc', 'ausf_temp'}</t>
        </is>
      </c>
      <c r="E614" s="309" t="n">
        <v>16</v>
      </c>
      <c r="F614" s="309" t="inlineStr">
        <is>
          <t>['A5']</t>
        </is>
      </c>
      <c r="G614" s="309" t="inlineStr">
        <is>
          <t>[0.9388532455277063]</t>
        </is>
      </c>
      <c r="H614" s="309" t="inlineStr">
        <is>
          <t>[43.39337134452271, 80.43966692337735]</t>
        </is>
      </c>
    </row>
    <row r="615">
      <c r="A615" s="621" t="n">
        <v>613</v>
      </c>
      <c r="B615" s="309" t="inlineStr"/>
      <c r="C615" s="309" t="n">
        <v>67.12935793964895</v>
      </c>
      <c r="D615" s="309" t="inlineStr">
        <is>
          <t>{'Cu', 'aust_temp', 'ausf_czas', 'Mn', 'Mo', 'aust_czas', 'Ni', 'grubosc', 'ausf_temp'}</t>
        </is>
      </c>
      <c r="E615" s="309" t="n">
        <v>16</v>
      </c>
      <c r="F615" s="309" t="inlineStr">
        <is>
          <t>['A5']</t>
        </is>
      </c>
      <c r="G615" s="309" t="inlineStr">
        <is>
          <t>[0.9448827233624871]</t>
        </is>
      </c>
      <c r="H615" s="309" t="inlineStr">
        <is>
          <t>[43.39337134452271, 80.43966692337735]</t>
        </is>
      </c>
    </row>
    <row r="616">
      <c r="A616" s="621" t="n">
        <v>614</v>
      </c>
      <c r="B616" s="309" t="inlineStr"/>
      <c r="C616" s="309" t="n">
        <v>68.35141530951267</v>
      </c>
      <c r="D616" s="309" t="inlineStr">
        <is>
          <t>{'Cu', 'aust_temp', 'ausf_czas', 'Mn', 'Mo', 'aust_czas', 'Ni', 'grubosc', 'ausf_temp'}</t>
        </is>
      </c>
      <c r="E616" s="309" t="n">
        <v>16</v>
      </c>
      <c r="F616" s="309" t="inlineStr">
        <is>
          <t>['A5', 'HB']</t>
        </is>
      </c>
      <c r="G616" s="309" t="inlineStr">
        <is>
          <t>[0.8988583253001614, -0.8724490956337979]</t>
        </is>
      </c>
      <c r="H616" s="309" t="inlineStr">
        <is>
          <t>[43.39337134452271, 72.3110951330667]</t>
        </is>
      </c>
    </row>
    <row r="617">
      <c r="A617" s="621" t="n">
        <v>615</v>
      </c>
      <c r="B617" s="309" t="n">
        <v>72.3110951330667</v>
      </c>
      <c r="C617" s="309" t="n">
        <v>72.3110951330667</v>
      </c>
      <c r="D617" s="309" t="inlineStr"/>
      <c r="E617" s="309" t="inlineStr"/>
      <c r="F617" s="309" t="inlineStr"/>
      <c r="G617" s="309" t="inlineStr"/>
      <c r="H617" s="309" t="inlineStr"/>
    </row>
    <row r="618">
      <c r="A618" s="621" t="n">
        <v>616</v>
      </c>
      <c r="B618" s="309" t="inlineStr"/>
      <c r="C618" s="309" t="n">
        <v>55.80121266116167</v>
      </c>
      <c r="D618" s="309" t="inlineStr">
        <is>
          <t>{'Cu', 'aust_temp', 'ausf_czas', 'Mn', 'Mo', 'aust_czas', 'Ni', 'grubosc', 'ausf_temp'}</t>
        </is>
      </c>
      <c r="E618" s="309" t="n">
        <v>17</v>
      </c>
      <c r="F618" s="309" t="inlineStr">
        <is>
          <t>['A5', 'HB']</t>
        </is>
      </c>
      <c r="G618" s="309" t="inlineStr">
        <is>
          <t>[0.9788590541828298, -0.9399433549437731]</t>
        </is>
      </c>
      <c r="H618" s="309" t="inlineStr">
        <is>
          <t>[34.83976565320377, 66.77055303268992]</t>
        </is>
      </c>
    </row>
    <row r="619">
      <c r="A619" s="621" t="n">
        <v>617</v>
      </c>
      <c r="B619" s="309" t="n">
        <v>58.25733866873384</v>
      </c>
      <c r="C619" s="309" t="n">
        <v>58.25733866873384</v>
      </c>
      <c r="D619" s="309" t="inlineStr"/>
      <c r="E619" s="309" t="inlineStr"/>
      <c r="F619" s="309" t="inlineStr"/>
      <c r="G619" s="309" t="inlineStr"/>
      <c r="H619" s="309" t="inlineStr"/>
    </row>
    <row r="620">
      <c r="A620" s="621" t="n">
        <v>618</v>
      </c>
      <c r="B620" s="309" t="n">
        <v>58.54039386015578</v>
      </c>
      <c r="C620" s="309" t="n">
        <v>58.54039386015578</v>
      </c>
      <c r="D620" s="309" t="inlineStr"/>
      <c r="E620" s="309" t="inlineStr"/>
      <c r="F620" s="309" t="inlineStr"/>
      <c r="G620" s="309" t="inlineStr"/>
      <c r="H620" s="309" t="inlineStr"/>
    </row>
    <row r="621">
      <c r="A621" s="621" t="n">
        <v>619</v>
      </c>
      <c r="B621" s="309" t="n">
        <v>57.28382176151134</v>
      </c>
      <c r="C621" s="309" t="n">
        <v>57.28382176151134</v>
      </c>
      <c r="D621" s="309" t="inlineStr"/>
      <c r="E621" s="309" t="inlineStr"/>
      <c r="F621" s="309" t="inlineStr"/>
      <c r="G621" s="309" t="inlineStr"/>
      <c r="H621" s="309" t="inlineStr"/>
    </row>
    <row r="622">
      <c r="A622" s="621" t="n">
        <v>620</v>
      </c>
      <c r="B622" s="309" t="n">
        <v>60.80031097084665</v>
      </c>
      <c r="C622" s="309" t="n">
        <v>60.80031097084665</v>
      </c>
      <c r="D622" s="309" t="inlineStr"/>
      <c r="E622" s="309" t="inlineStr"/>
      <c r="F622" s="309" t="inlineStr"/>
      <c r="G622" s="309" t="inlineStr"/>
      <c r="H622" s="309" t="inlineStr"/>
    </row>
    <row r="623">
      <c r="A623" s="621" t="n">
        <v>621</v>
      </c>
      <c r="B623" s="309" t="inlineStr"/>
      <c r="C623" s="309" t="n">
        <v>51.09411665552226</v>
      </c>
      <c r="D623" s="309" t="inlineStr">
        <is>
          <t>{'Cu', 'aust_temp', 'ausf_czas', 'Mn', 'Mo', 'aust_czas', 'Ni', 'grubosc', 'ausf_temp'}</t>
        </is>
      </c>
      <c r="E623" s="309" t="n">
        <v>15</v>
      </c>
      <c r="F623" s="309" t="inlineStr">
        <is>
          <t>['A5', 'HB']</t>
        </is>
      </c>
      <c r="G623" s="309" t="inlineStr">
        <is>
          <t>[0.9346688392181686, -0.917451781763554]</t>
        </is>
      </c>
      <c r="H623" s="309" t="inlineStr">
        <is>
          <t>[49.10467469676303, 72.3110951330667]</t>
        </is>
      </c>
    </row>
    <row r="624">
      <c r="A624" s="621" t="n">
        <v>622</v>
      </c>
      <c r="B624" s="309" t="inlineStr"/>
      <c r="C624" s="309" t="n">
        <v>46.96421232143643</v>
      </c>
      <c r="D624" s="309" t="inlineStr">
        <is>
          <t>{'Cu', 'aust_temp', 'ausf_czas', 'Mn', 'Mo', 'aust_czas', 'Ni', 'grubosc', 'ausf_temp'}</t>
        </is>
      </c>
      <c r="E624" s="309" t="n">
        <v>15</v>
      </c>
      <c r="F624" s="309" t="inlineStr">
        <is>
          <t>['A5', 'HB']</t>
        </is>
      </c>
      <c r="G624" s="309" t="inlineStr">
        <is>
          <t>[0.9272797447594837, -0.9467700075549673]</t>
        </is>
      </c>
      <c r="H624" s="309" t="inlineStr">
        <is>
          <t>[49.10467469676303, 72.3110951330667]</t>
        </is>
      </c>
    </row>
    <row r="625">
      <c r="A625" s="621" t="n">
        <v>623</v>
      </c>
      <c r="B625" s="309" t="n">
        <v>66.77055303268992</v>
      </c>
      <c r="C625" s="309" t="n">
        <v>66.77055303268992</v>
      </c>
      <c r="D625" s="309" t="inlineStr"/>
      <c r="E625" s="309" t="inlineStr"/>
      <c r="F625" s="309" t="inlineStr"/>
      <c r="G625" s="309" t="inlineStr"/>
      <c r="H625" s="309" t="inlineStr"/>
    </row>
    <row r="626">
      <c r="A626" s="621" t="n">
        <v>624</v>
      </c>
      <c r="B626" s="309" t="inlineStr"/>
      <c r="C626" s="309" t="n">
        <v>71.79323567576139</v>
      </c>
      <c r="D626" s="309" t="inlineStr">
        <is>
          <t>{'Cu', 'aust_temp', 'ausf_czas', 'Mn', 'Mo', 'aust_czas', 'Ni', 'grubosc', 'ausf_temp'}</t>
        </is>
      </c>
      <c r="E626" s="309" t="n">
        <v>15</v>
      </c>
      <c r="F626" s="309" t="inlineStr">
        <is>
          <t>['A5', 'HB']</t>
        </is>
      </c>
      <c r="G626" s="309" t="inlineStr">
        <is>
          <t>[0.9036726811996557, -0.8721550922436284]</t>
        </is>
      </c>
      <c r="H626" s="309" t="inlineStr">
        <is>
          <t>[43.39337134452271, 72.3110951330667]</t>
        </is>
      </c>
    </row>
    <row r="627">
      <c r="A627" s="621" t="n">
        <v>625</v>
      </c>
      <c r="B627" s="309" t="inlineStr"/>
      <c r="C627" s="309" t="n">
        <v>72.44901185427688</v>
      </c>
      <c r="D627" s="309" t="inlineStr">
        <is>
          <t>{'Cu', 'aust_temp', 'ausf_czas', 'Mn', 'Mo', 'aust_czas', 'Ni', 'grubosc', 'ausf_temp'}</t>
        </is>
      </c>
      <c r="E627" s="309" t="n">
        <v>16</v>
      </c>
      <c r="F627" s="309" t="inlineStr">
        <is>
          <t>['A5', 'HB']</t>
        </is>
      </c>
      <c r="G627" s="309" t="inlineStr">
        <is>
          <t>[0.9033695626966766, -0.8601585955355336]</t>
        </is>
      </c>
      <c r="H627" s="309" t="inlineStr">
        <is>
          <t>[43.39337134452271, 72.3110951330667]</t>
        </is>
      </c>
    </row>
    <row r="628">
      <c r="A628" s="621" t="n">
        <v>626</v>
      </c>
      <c r="B628" s="309" t="inlineStr"/>
      <c r="C628" s="309" t="n">
        <v>73.0097868371282</v>
      </c>
      <c r="D628" s="309" t="inlineStr">
        <is>
          <t>{'Cu', 'aust_temp', 'ausf_czas', 'Mn', 'Mo', 'aust_czas', 'Ni', 'grubosc', 'ausf_temp'}</t>
        </is>
      </c>
      <c r="E628" s="309" t="n">
        <v>16</v>
      </c>
      <c r="F628" s="309" t="inlineStr">
        <is>
          <t>['A5', 'HB']</t>
        </is>
      </c>
      <c r="G628" s="309" t="inlineStr">
        <is>
          <t>[0.9034226726158591, -0.8653920697766929]</t>
        </is>
      </c>
      <c r="H628" s="309" t="inlineStr">
        <is>
          <t>[43.39337134452271, 72.3110951330667]</t>
        </is>
      </c>
    </row>
    <row r="629">
      <c r="A629" s="621" t="n">
        <v>627</v>
      </c>
      <c r="B629" s="309" t="inlineStr"/>
      <c r="C629" s="309" t="n">
        <v>72.79115981264322</v>
      </c>
      <c r="D629" s="309" t="inlineStr">
        <is>
          <t>{'Cu', 'aust_temp', 'ausf_czas', 'Mn', 'Mo', 'aust_czas', 'Ni', 'grubosc', 'ausf_temp'}</t>
        </is>
      </c>
      <c r="E629" s="309" t="n">
        <v>16</v>
      </c>
      <c r="F629" s="309" t="inlineStr">
        <is>
          <t>['A5', 'HB']</t>
        </is>
      </c>
      <c r="G629" s="309" t="inlineStr">
        <is>
          <t>[0.9035649417751106, -0.8660599846825127]</t>
        </is>
      </c>
      <c r="H629" s="309" t="inlineStr">
        <is>
          <t>[43.39337134452271, 72.3110951330667]</t>
        </is>
      </c>
    </row>
    <row r="630">
      <c r="A630" s="621" t="n">
        <v>628</v>
      </c>
      <c r="B630" s="309" t="n">
        <v>11.30422248956438</v>
      </c>
      <c r="C630" s="309" t="n">
        <v>11.30422248956438</v>
      </c>
      <c r="D630" s="309" t="inlineStr"/>
      <c r="E630" s="309" t="inlineStr"/>
      <c r="F630" s="309" t="inlineStr"/>
      <c r="G630" s="309" t="inlineStr"/>
      <c r="H630" s="309" t="inlineStr"/>
    </row>
    <row r="631">
      <c r="A631" s="621" t="n">
        <v>629</v>
      </c>
      <c r="B631" s="309" t="n">
        <v>7.338135894699462</v>
      </c>
      <c r="C631" s="309" t="n">
        <v>7.338135894699462</v>
      </c>
      <c r="D631" s="309" t="inlineStr"/>
      <c r="E631" s="309" t="inlineStr"/>
      <c r="F631" s="309" t="inlineStr"/>
      <c r="G631" s="309" t="inlineStr"/>
      <c r="H631" s="309" t="inlineStr"/>
    </row>
    <row r="632">
      <c r="A632" s="621" t="n">
        <v>630</v>
      </c>
      <c r="B632" s="309" t="inlineStr"/>
      <c r="C632" s="309" t="inlineStr"/>
      <c r="D632" s="309" t="inlineStr"/>
      <c r="E632" s="309" t="inlineStr"/>
      <c r="F632" s="309" t="inlineStr"/>
      <c r="G632" s="309" t="inlineStr"/>
      <c r="H632" s="309" t="inlineStr"/>
    </row>
    <row r="633">
      <c r="A633" s="621" t="n">
        <v>631</v>
      </c>
      <c r="B633" s="309" t="inlineStr"/>
      <c r="C633" s="309" t="inlineStr"/>
      <c r="D633" s="309" t="inlineStr"/>
      <c r="E633" s="309" t="inlineStr"/>
      <c r="F633" s="309" t="inlineStr"/>
      <c r="G633" s="309" t="inlineStr"/>
      <c r="H633" s="309" t="inlineStr"/>
    </row>
    <row r="634">
      <c r="A634" s="621" t="n">
        <v>632</v>
      </c>
      <c r="B634" s="309" t="inlineStr"/>
      <c r="C634" s="309" t="inlineStr"/>
      <c r="D634" s="309" t="inlineStr"/>
      <c r="E634" s="309" t="inlineStr"/>
      <c r="F634" s="309" t="inlineStr"/>
      <c r="G634" s="309" t="inlineStr"/>
      <c r="H634" s="309" t="inlineStr"/>
    </row>
    <row r="635">
      <c r="A635" s="621" t="n">
        <v>633</v>
      </c>
      <c r="B635" s="309" t="n">
        <v>28.95650166188062</v>
      </c>
      <c r="C635" s="309" t="n">
        <v>28.95650166188062</v>
      </c>
      <c r="D635" s="309" t="inlineStr"/>
      <c r="E635" s="309" t="inlineStr"/>
      <c r="F635" s="309" t="inlineStr"/>
      <c r="G635" s="309" t="inlineStr"/>
      <c r="H635" s="309" t="inlineStr"/>
    </row>
    <row r="636">
      <c r="A636" s="621" t="n">
        <v>634</v>
      </c>
      <c r="B636" s="309" t="n">
        <v>31.14858423717379</v>
      </c>
      <c r="C636" s="309" t="n">
        <v>31.14858423717379</v>
      </c>
      <c r="D636" s="309" t="inlineStr"/>
      <c r="E636" s="309" t="inlineStr"/>
      <c r="F636" s="309" t="inlineStr"/>
      <c r="G636" s="309" t="inlineStr"/>
      <c r="H636" s="309" t="inlineStr"/>
    </row>
    <row r="637">
      <c r="A637" s="621" t="n">
        <v>635</v>
      </c>
      <c r="B637" s="309" t="n">
        <v>39.09473579587149</v>
      </c>
      <c r="C637" s="309" t="n">
        <v>39.09473579587149</v>
      </c>
      <c r="D637" s="309" t="inlineStr"/>
      <c r="E637" s="309" t="inlineStr"/>
      <c r="F637" s="309" t="inlineStr"/>
      <c r="G637" s="309" t="inlineStr"/>
      <c r="H637" s="309" t="inlineStr"/>
    </row>
    <row r="638">
      <c r="A638" s="621" t="n">
        <v>636</v>
      </c>
      <c r="B638" s="309" t="n">
        <v>44.78597155555209</v>
      </c>
      <c r="C638" s="309" t="n">
        <v>44.78597155555209</v>
      </c>
      <c r="D638" s="309" t="inlineStr"/>
      <c r="E638" s="309" t="inlineStr"/>
      <c r="F638" s="309" t="inlineStr"/>
      <c r="G638" s="309" t="inlineStr"/>
      <c r="H638" s="309" t="inlineStr"/>
    </row>
    <row r="639">
      <c r="A639" s="621" t="n">
        <v>637</v>
      </c>
      <c r="B639" s="309" t="n">
        <v>51.77507938459871</v>
      </c>
      <c r="C639" s="309" t="n">
        <v>51.77507938459871</v>
      </c>
      <c r="D639" s="309" t="inlineStr"/>
      <c r="E639" s="309" t="inlineStr"/>
      <c r="F639" s="309" t="inlineStr"/>
      <c r="G639" s="309" t="inlineStr"/>
      <c r="H639" s="309" t="inlineStr"/>
    </row>
    <row r="640">
      <c r="A640" s="621" t="n">
        <v>638</v>
      </c>
      <c r="B640" s="309" t="n">
        <v>63.37815796958472</v>
      </c>
      <c r="C640" s="309" t="n">
        <v>63.37815796958472</v>
      </c>
      <c r="D640" s="309" t="inlineStr"/>
      <c r="E640" s="309" t="inlineStr"/>
      <c r="F640" s="309" t="inlineStr"/>
      <c r="G640" s="309" t="inlineStr"/>
      <c r="H640" s="309" t="inlineStr"/>
    </row>
    <row r="641">
      <c r="A641" s="621" t="n">
        <v>639</v>
      </c>
      <c r="B641" s="309" t="n">
        <v>62.308298271355</v>
      </c>
      <c r="C641" s="309" t="n">
        <v>62.308298271355</v>
      </c>
      <c r="D641" s="309" t="inlineStr"/>
      <c r="E641" s="309" t="inlineStr"/>
      <c r="F641" s="309" t="inlineStr"/>
      <c r="G641" s="309" t="inlineStr"/>
      <c r="H641" s="309" t="inlineStr"/>
    </row>
    <row r="642">
      <c r="A642" s="621" t="n">
        <v>640</v>
      </c>
      <c r="B642" s="309" t="n">
        <v>39.56863565542608</v>
      </c>
      <c r="C642" s="309" t="n">
        <v>39.56863565542608</v>
      </c>
      <c r="D642" s="309" t="inlineStr"/>
      <c r="E642" s="309" t="inlineStr"/>
      <c r="F642" s="309" t="inlineStr"/>
      <c r="G642" s="309" t="inlineStr"/>
      <c r="H642" s="309" t="inlineStr"/>
    </row>
    <row r="643">
      <c r="A643" s="621" t="n">
        <v>641</v>
      </c>
      <c r="B643" s="309" t="n">
        <v>133.6536023268067</v>
      </c>
      <c r="C643" s="309" t="n">
        <v>133.6536023268067</v>
      </c>
      <c r="D643" s="309" t="inlineStr"/>
      <c r="E643" s="309" t="inlineStr"/>
      <c r="F643" s="309" t="inlineStr"/>
      <c r="G643" s="309" t="inlineStr"/>
      <c r="H643" s="309" t="inlineStr"/>
    </row>
    <row r="644">
      <c r="A644" s="621" t="n">
        <v>642</v>
      </c>
      <c r="B644" s="309" t="n">
        <v>140.3796829912367</v>
      </c>
      <c r="C644" s="309" t="n">
        <v>140.3796829912367</v>
      </c>
      <c r="D644" s="309" t="inlineStr"/>
      <c r="E644" s="309" t="inlineStr"/>
      <c r="F644" s="309" t="inlineStr"/>
      <c r="G644" s="309" t="inlineStr"/>
      <c r="H644" s="309" t="inlineStr"/>
    </row>
    <row r="645">
      <c r="A645" s="621" t="n">
        <v>643</v>
      </c>
      <c r="B645" s="309" t="n">
        <v>139.6204723591363</v>
      </c>
      <c r="C645" s="309" t="n">
        <v>139.6204723591363</v>
      </c>
      <c r="D645" s="309" t="inlineStr"/>
      <c r="E645" s="309" t="inlineStr"/>
      <c r="F645" s="309" t="inlineStr"/>
      <c r="G645" s="309" t="inlineStr"/>
      <c r="H645" s="309" t="inlineStr"/>
    </row>
    <row r="646">
      <c r="A646" s="621" t="n">
        <v>644</v>
      </c>
      <c r="B646" s="309" t="n">
        <v>152.2891983252835</v>
      </c>
      <c r="C646" s="309" t="n">
        <v>152.2891983252835</v>
      </c>
      <c r="D646" s="309" t="inlineStr"/>
      <c r="E646" s="309" t="inlineStr"/>
      <c r="F646" s="309" t="inlineStr"/>
      <c r="G646" s="309" t="inlineStr"/>
      <c r="H646" s="309" t="inlineStr"/>
    </row>
    <row r="647">
      <c r="A647" s="621" t="n">
        <v>645</v>
      </c>
      <c r="B647" s="309" t="n">
        <v>151.2462492133956</v>
      </c>
      <c r="C647" s="309" t="n">
        <v>151.2462492133956</v>
      </c>
      <c r="D647" s="309" t="inlineStr"/>
      <c r="E647" s="309" t="inlineStr"/>
      <c r="F647" s="309" t="inlineStr"/>
      <c r="G647" s="309" t="inlineStr"/>
      <c r="H647" s="309" t="inlineStr"/>
    </row>
    <row r="648">
      <c r="A648" s="621" t="n">
        <v>646</v>
      </c>
      <c r="B648" s="309" t="n">
        <v>142.4741924192481</v>
      </c>
      <c r="C648" s="309" t="n">
        <v>142.4741924192481</v>
      </c>
      <c r="D648" s="309" t="inlineStr"/>
      <c r="E648" s="309" t="inlineStr"/>
      <c r="F648" s="309" t="inlineStr"/>
      <c r="G648" s="309" t="inlineStr"/>
      <c r="H648" s="309" t="inlineStr"/>
    </row>
    <row r="649">
      <c r="A649" s="621" t="n">
        <v>647</v>
      </c>
      <c r="B649" s="309" t="n">
        <v>137.352268907563</v>
      </c>
      <c r="C649" s="309" t="n">
        <v>137.352268907563</v>
      </c>
      <c r="D649" s="309" t="inlineStr"/>
      <c r="E649" s="309" t="inlineStr"/>
      <c r="F649" s="309" t="inlineStr"/>
      <c r="G649" s="309" t="inlineStr"/>
      <c r="H649" s="309" t="inlineStr"/>
    </row>
    <row r="650">
      <c r="A650" s="621" t="n">
        <v>648</v>
      </c>
      <c r="B650" s="309" t="n">
        <v>125.5255671583004</v>
      </c>
      <c r="C650" s="309" t="n">
        <v>125.5255671583004</v>
      </c>
      <c r="D650" s="309" t="inlineStr"/>
      <c r="E650" s="309" t="inlineStr"/>
      <c r="F650" s="309" t="inlineStr"/>
      <c r="G650" s="309" t="inlineStr"/>
      <c r="H650" s="309" t="inlineStr"/>
    </row>
    <row r="651">
      <c r="A651" s="621" t="n">
        <v>649</v>
      </c>
      <c r="B651" s="309" t="n">
        <v>62.85916805750705</v>
      </c>
      <c r="C651" s="309" t="n">
        <v>62.85916805750705</v>
      </c>
      <c r="D651" s="309" t="inlineStr"/>
      <c r="E651" s="309" t="inlineStr"/>
      <c r="F651" s="309" t="inlineStr"/>
      <c r="G651" s="309" t="inlineStr"/>
      <c r="H651" s="309" t="inlineStr"/>
    </row>
    <row r="652">
      <c r="A652" s="621" t="n">
        <v>650</v>
      </c>
      <c r="B652" s="309" t="n">
        <v>42.24255931446771</v>
      </c>
      <c r="C652" s="309" t="n">
        <v>42.24255931446771</v>
      </c>
      <c r="D652" s="309" t="inlineStr"/>
      <c r="E652" s="309" t="inlineStr"/>
      <c r="F652" s="309" t="inlineStr"/>
      <c r="G652" s="309" t="inlineStr"/>
      <c r="H652" s="309" t="inlineStr"/>
    </row>
    <row r="653">
      <c r="A653" s="621" t="n">
        <v>651</v>
      </c>
      <c r="B653" s="309" t="n">
        <v>45.93667793842229</v>
      </c>
      <c r="C653" s="309" t="n">
        <v>45.93667793842229</v>
      </c>
      <c r="D653" s="309" t="inlineStr"/>
      <c r="E653" s="309" t="inlineStr"/>
      <c r="F653" s="309" t="inlineStr"/>
      <c r="G653" s="309" t="inlineStr"/>
      <c r="H653" s="309" t="inlineStr"/>
    </row>
    <row r="654">
      <c r="A654" s="621" t="n">
        <v>652</v>
      </c>
      <c r="B654" s="309" t="n">
        <v>51.62498851978432</v>
      </c>
      <c r="C654" s="309" t="n">
        <v>51.62498851978432</v>
      </c>
      <c r="D654" s="309" t="inlineStr"/>
      <c r="E654" s="309" t="inlineStr"/>
      <c r="F654" s="309" t="inlineStr"/>
      <c r="G654" s="309" t="inlineStr"/>
      <c r="H654" s="309" t="inlineStr"/>
    </row>
    <row r="655">
      <c r="A655" s="621" t="n">
        <v>653</v>
      </c>
      <c r="B655" s="309" t="n">
        <v>53.56836896716217</v>
      </c>
      <c r="C655" s="309" t="n">
        <v>53.56836896716217</v>
      </c>
      <c r="D655" s="309" t="inlineStr"/>
      <c r="E655" s="309" t="inlineStr"/>
      <c r="F655" s="309" t="inlineStr"/>
      <c r="G655" s="309" t="inlineStr"/>
      <c r="H655" s="309" t="inlineStr"/>
    </row>
    <row r="656">
      <c r="A656" s="621" t="n">
        <v>654</v>
      </c>
      <c r="B656" s="309" t="n">
        <v>52.97039690668811</v>
      </c>
      <c r="C656" s="309" t="n">
        <v>52.97039690668811</v>
      </c>
      <c r="D656" s="309" t="inlineStr"/>
      <c r="E656" s="309" t="inlineStr"/>
      <c r="F656" s="309" t="inlineStr"/>
      <c r="G656" s="309" t="inlineStr"/>
      <c r="H656" s="309" t="inlineStr"/>
    </row>
    <row r="657">
      <c r="A657" s="621" t="n">
        <v>655</v>
      </c>
      <c r="B657" s="309" t="n">
        <v>56.43269625697201</v>
      </c>
      <c r="C657" s="309" t="n">
        <v>56.43269625697201</v>
      </c>
      <c r="D657" s="309" t="inlineStr"/>
      <c r="E657" s="309" t="inlineStr"/>
      <c r="F657" s="309" t="inlineStr"/>
      <c r="G657" s="309" t="inlineStr"/>
      <c r="H657" s="309" t="inlineStr"/>
    </row>
    <row r="658">
      <c r="A658" s="621" t="n">
        <v>656</v>
      </c>
      <c r="B658" s="309" t="n">
        <v>52.52323595028031</v>
      </c>
      <c r="C658" s="309" t="n">
        <v>52.52323595028031</v>
      </c>
      <c r="D658" s="309" t="inlineStr"/>
      <c r="E658" s="309" t="inlineStr"/>
      <c r="F658" s="309" t="inlineStr"/>
      <c r="G658" s="309" t="inlineStr"/>
      <c r="H658" s="309" t="inlineStr"/>
    </row>
    <row r="659">
      <c r="A659" s="621" t="n">
        <v>657</v>
      </c>
      <c r="B659" s="309" t="n">
        <v>63.96116678866632</v>
      </c>
      <c r="C659" s="309" t="n">
        <v>63.96116678866632</v>
      </c>
      <c r="D659" s="309" t="inlineStr"/>
      <c r="E659" s="309" t="inlineStr"/>
      <c r="F659" s="309" t="inlineStr"/>
      <c r="G659" s="309" t="inlineStr"/>
      <c r="H659" s="309" t="inlineStr"/>
    </row>
    <row r="660">
      <c r="A660" s="621" t="n">
        <v>658</v>
      </c>
      <c r="B660" s="309" t="n">
        <v>74.53135441566417</v>
      </c>
      <c r="C660" s="309" t="n">
        <v>74.53135441566417</v>
      </c>
      <c r="D660" s="309" t="inlineStr"/>
      <c r="E660" s="309" t="inlineStr"/>
      <c r="F660" s="309" t="inlineStr"/>
      <c r="G660" s="309" t="inlineStr"/>
      <c r="H660" s="309" t="inlineStr"/>
    </row>
    <row r="661">
      <c r="A661" s="621" t="n">
        <v>659</v>
      </c>
      <c r="B661" s="309" t="n">
        <v>77.3099623284063</v>
      </c>
      <c r="C661" s="309" t="n">
        <v>77.3099623284063</v>
      </c>
      <c r="D661" s="309" t="inlineStr"/>
      <c r="E661" s="309" t="inlineStr"/>
      <c r="F661" s="309" t="inlineStr"/>
      <c r="G661" s="309" t="inlineStr"/>
      <c r="H661" s="309" t="inlineStr"/>
    </row>
    <row r="662">
      <c r="A662" s="621" t="n">
        <v>660</v>
      </c>
      <c r="B662" s="309" t="n">
        <v>92.06265097495964</v>
      </c>
      <c r="C662" s="309" t="n">
        <v>92.06265097495964</v>
      </c>
      <c r="D662" s="309" t="inlineStr"/>
      <c r="E662" s="309" t="inlineStr"/>
      <c r="F662" s="309" t="inlineStr"/>
      <c r="G662" s="309" t="inlineStr"/>
      <c r="H662" s="309" t="inlineStr"/>
    </row>
    <row r="663">
      <c r="A663" s="621" t="n">
        <v>661</v>
      </c>
      <c r="B663" s="309" t="n">
        <v>89.27745029086577</v>
      </c>
      <c r="C663" s="309" t="n">
        <v>89.27745029086577</v>
      </c>
      <c r="D663" s="309" t="inlineStr"/>
      <c r="E663" s="309" t="inlineStr"/>
      <c r="F663" s="309" t="inlineStr"/>
      <c r="G663" s="309" t="inlineStr"/>
      <c r="H663" s="309" t="inlineStr"/>
    </row>
    <row r="664">
      <c r="A664" s="621" t="n">
        <v>662</v>
      </c>
      <c r="B664" s="309" t="n">
        <v>90.00043413997605</v>
      </c>
      <c r="C664" s="309" t="n">
        <v>90.00043413997605</v>
      </c>
      <c r="D664" s="309" t="inlineStr"/>
      <c r="E664" s="309" t="inlineStr"/>
      <c r="F664" s="309" t="inlineStr"/>
      <c r="G664" s="309" t="inlineStr"/>
      <c r="H664" s="309" t="inlineStr"/>
    </row>
    <row r="665">
      <c r="A665" s="621" t="n">
        <v>663</v>
      </c>
      <c r="B665" s="309" t="n">
        <v>92.69943725958342</v>
      </c>
      <c r="C665" s="309" t="n">
        <v>92.69943725958342</v>
      </c>
      <c r="D665" s="309" t="inlineStr"/>
      <c r="E665" s="309" t="inlineStr"/>
      <c r="F665" s="309" t="inlineStr"/>
      <c r="G665" s="309" t="inlineStr"/>
      <c r="H665" s="309" t="inlineStr"/>
    </row>
    <row r="666">
      <c r="A666" s="621" t="n">
        <v>664</v>
      </c>
      <c r="B666" s="309" t="n">
        <v>84.90382663030721</v>
      </c>
      <c r="C666" s="309" t="n">
        <v>84.90382663030721</v>
      </c>
      <c r="D666" s="309" t="inlineStr"/>
      <c r="E666" s="309" t="inlineStr"/>
      <c r="F666" s="309" t="inlineStr"/>
      <c r="G666" s="309" t="inlineStr"/>
      <c r="H666" s="309" t="inlineStr"/>
    </row>
    <row r="667">
      <c r="A667" s="621" t="n">
        <v>665</v>
      </c>
      <c r="B667" s="309" t="n">
        <v>84.75817596783084</v>
      </c>
      <c r="C667" s="309" t="n">
        <v>84.75817596783084</v>
      </c>
      <c r="D667" s="309" t="inlineStr"/>
      <c r="E667" s="309" t="inlineStr"/>
      <c r="F667" s="309" t="inlineStr"/>
      <c r="G667" s="309" t="inlineStr"/>
      <c r="H667" s="309" t="inlineStr"/>
    </row>
    <row r="668">
      <c r="A668" s="621" t="n">
        <v>666</v>
      </c>
      <c r="B668" s="309" t="inlineStr"/>
      <c r="C668" s="309" t="inlineStr"/>
      <c r="D668" s="309" t="inlineStr"/>
      <c r="E668" s="309" t="inlineStr"/>
      <c r="F668" s="309" t="inlineStr"/>
      <c r="G668" s="309" t="inlineStr"/>
      <c r="H668" s="309" t="inlineStr"/>
    </row>
    <row r="669">
      <c r="A669" s="621" t="n">
        <v>667</v>
      </c>
      <c r="B669" s="309" t="inlineStr"/>
      <c r="C669" s="309" t="inlineStr"/>
      <c r="D669" s="309" t="inlineStr"/>
      <c r="E669" s="309" t="inlineStr"/>
      <c r="F669" s="309" t="inlineStr"/>
      <c r="G669" s="309" t="inlineStr"/>
      <c r="H669" s="309" t="inlineStr"/>
    </row>
    <row r="670">
      <c r="A670" s="621" t="n">
        <v>668</v>
      </c>
      <c r="B670" s="309" t="inlineStr"/>
      <c r="C670" s="309" t="inlineStr"/>
      <c r="D670" s="309" t="inlineStr"/>
      <c r="E670" s="309" t="inlineStr"/>
      <c r="F670" s="309" t="inlineStr"/>
      <c r="G670" s="309" t="inlineStr"/>
      <c r="H670" s="309" t="inlineStr"/>
    </row>
    <row r="671">
      <c r="A671" s="621" t="n">
        <v>669</v>
      </c>
      <c r="B671" s="309" t="n">
        <v>100.5</v>
      </c>
      <c r="C671" s="309" t="n">
        <v>100.5</v>
      </c>
      <c r="D671" s="309" t="inlineStr"/>
      <c r="E671" s="309" t="inlineStr"/>
      <c r="F671" s="309" t="inlineStr"/>
      <c r="G671" s="309" t="inlineStr"/>
      <c r="H671" s="309" t="inlineStr"/>
    </row>
    <row r="672">
      <c r="A672" s="621" t="n">
        <v>670</v>
      </c>
      <c r="B672" s="309" t="n">
        <v>163.5</v>
      </c>
      <c r="C672" s="309" t="n">
        <v>163.5</v>
      </c>
      <c r="D672" s="309" t="inlineStr"/>
      <c r="E672" s="309" t="inlineStr"/>
      <c r="F672" s="309" t="inlineStr"/>
      <c r="G672" s="309" t="inlineStr"/>
      <c r="H672" s="309" t="inlineStr"/>
    </row>
    <row r="673">
      <c r="A673" s="621" t="n">
        <v>671</v>
      </c>
      <c r="B673" s="309" t="n">
        <v>170.5</v>
      </c>
      <c r="C673" s="309" t="n">
        <v>170.5</v>
      </c>
      <c r="D673" s="309" t="inlineStr"/>
      <c r="E673" s="309" t="inlineStr"/>
      <c r="F673" s="309" t="inlineStr"/>
      <c r="G673" s="309" t="inlineStr"/>
      <c r="H673" s="309" t="inlineStr"/>
    </row>
    <row r="674">
      <c r="A674" s="621" t="n">
        <v>672</v>
      </c>
      <c r="B674" s="309" t="n">
        <v>126</v>
      </c>
      <c r="C674" s="309" t="n">
        <v>126</v>
      </c>
      <c r="D674" s="309" t="inlineStr"/>
      <c r="E674" s="309" t="inlineStr"/>
      <c r="F674" s="309" t="inlineStr"/>
      <c r="G674" s="309" t="inlineStr"/>
      <c r="H674" s="309" t="inlineStr"/>
    </row>
    <row r="675">
      <c r="A675" s="621" t="n">
        <v>673</v>
      </c>
      <c r="B675" s="309" t="n">
        <v>94.5</v>
      </c>
      <c r="C675" s="309" t="n">
        <v>94.5</v>
      </c>
      <c r="D675" s="309" t="inlineStr"/>
      <c r="E675" s="309" t="inlineStr"/>
      <c r="F675" s="309" t="inlineStr"/>
      <c r="G675" s="309" t="inlineStr"/>
      <c r="H675" s="309" t="inlineStr"/>
    </row>
    <row r="676">
      <c r="A676" s="621" t="n">
        <v>674</v>
      </c>
      <c r="B676" s="309" t="n">
        <v>126</v>
      </c>
      <c r="C676" s="309" t="n">
        <v>126</v>
      </c>
      <c r="D676" s="309" t="inlineStr"/>
      <c r="E676" s="309" t="inlineStr"/>
      <c r="F676" s="309" t="inlineStr"/>
      <c r="G676" s="309" t="inlineStr"/>
      <c r="H676" s="309" t="inlineStr"/>
    </row>
    <row r="677">
      <c r="A677" s="621" t="n">
        <v>675</v>
      </c>
      <c r="B677" s="309" t="n">
        <v>109.5</v>
      </c>
      <c r="C677" s="309" t="n">
        <v>109.5</v>
      </c>
      <c r="D677" s="309" t="inlineStr"/>
      <c r="E677" s="309" t="inlineStr"/>
      <c r="F677" s="309" t="inlineStr"/>
      <c r="G677" s="309" t="inlineStr"/>
      <c r="H677" s="309" t="inlineStr"/>
    </row>
    <row r="678">
      <c r="A678" s="621" t="n">
        <v>676</v>
      </c>
      <c r="B678" s="309" t="n">
        <v>60</v>
      </c>
      <c r="C678" s="309" t="n">
        <v>60</v>
      </c>
      <c r="D678" s="309" t="inlineStr"/>
      <c r="E678" s="309" t="inlineStr"/>
      <c r="F678" s="309" t="inlineStr"/>
      <c r="G678" s="309" t="inlineStr"/>
      <c r="H678" s="309" t="inlineStr"/>
    </row>
    <row r="679">
      <c r="A679" s="621" t="n">
        <v>677</v>
      </c>
      <c r="B679" s="309" t="n">
        <v>103</v>
      </c>
      <c r="C679" s="309" t="n">
        <v>103</v>
      </c>
      <c r="D679" s="309" t="inlineStr"/>
      <c r="E679" s="309" t="inlineStr"/>
      <c r="F679" s="309" t="inlineStr"/>
      <c r="G679" s="309" t="inlineStr"/>
      <c r="H679" s="309" t="inlineStr"/>
    </row>
    <row r="680">
      <c r="A680" s="621" t="n">
        <v>678</v>
      </c>
      <c r="B680" s="309" t="n">
        <v>77.5</v>
      </c>
      <c r="C680" s="309" t="n">
        <v>77.5</v>
      </c>
      <c r="D680" s="309" t="inlineStr"/>
      <c r="E680" s="309" t="inlineStr"/>
      <c r="F680" s="309" t="inlineStr"/>
      <c r="G680" s="309" t="inlineStr"/>
      <c r="H680" s="309" t="inlineStr"/>
    </row>
    <row r="681">
      <c r="A681" s="621" t="n">
        <v>679</v>
      </c>
      <c r="B681" s="309" t="n">
        <v>77.5</v>
      </c>
      <c r="C681" s="309" t="n">
        <v>77.5</v>
      </c>
      <c r="D681" s="309" t="inlineStr"/>
      <c r="E681" s="309" t="inlineStr"/>
      <c r="F681" s="309" t="inlineStr"/>
      <c r="G681" s="309" t="inlineStr"/>
      <c r="H681" s="309" t="inlineStr"/>
    </row>
    <row r="682">
      <c r="A682" s="621" t="n">
        <v>680</v>
      </c>
      <c r="B682" s="309" t="n">
        <v>85</v>
      </c>
      <c r="C682" s="309" t="n">
        <v>85</v>
      </c>
      <c r="D682" s="309" t="inlineStr"/>
      <c r="E682" s="309" t="inlineStr"/>
      <c r="F682" s="309" t="inlineStr"/>
      <c r="G682" s="309" t="inlineStr"/>
      <c r="H682" s="309" t="inlineStr"/>
    </row>
    <row r="683">
      <c r="A683" s="621" t="n">
        <v>681</v>
      </c>
      <c r="B683" s="309" t="n">
        <v>82.5</v>
      </c>
      <c r="C683" s="309" t="n">
        <v>82.5</v>
      </c>
      <c r="D683" s="309" t="inlineStr"/>
      <c r="E683" s="309" t="inlineStr"/>
      <c r="F683" s="309" t="inlineStr"/>
      <c r="G683" s="309" t="inlineStr"/>
      <c r="H683" s="309" t="inlineStr"/>
    </row>
    <row r="684">
      <c r="A684" s="621" t="n">
        <v>682</v>
      </c>
      <c r="B684" s="309" t="n">
        <v>41</v>
      </c>
      <c r="C684" s="309" t="n">
        <v>41</v>
      </c>
      <c r="D684" s="309" t="inlineStr"/>
      <c r="E684" s="309" t="inlineStr"/>
      <c r="F684" s="309" t="inlineStr"/>
      <c r="G684" s="309" t="inlineStr"/>
      <c r="H684" s="309" t="inlineStr"/>
    </row>
    <row r="685">
      <c r="A685" s="621" t="n">
        <v>683</v>
      </c>
      <c r="B685" s="309" t="n">
        <v>40</v>
      </c>
      <c r="C685" s="309" t="n">
        <v>40</v>
      </c>
      <c r="D685" s="309" t="inlineStr"/>
      <c r="E685" s="309" t="inlineStr"/>
      <c r="F685" s="309" t="inlineStr"/>
      <c r="G685" s="309" t="inlineStr"/>
      <c r="H685" s="309" t="inlineStr"/>
    </row>
    <row r="686">
      <c r="A686" s="621" t="n">
        <v>684</v>
      </c>
      <c r="B686" s="309" t="n">
        <v>51</v>
      </c>
      <c r="C686" s="309" t="n">
        <v>51</v>
      </c>
      <c r="D686" s="309" t="inlineStr"/>
      <c r="E686" s="309" t="inlineStr"/>
      <c r="F686" s="309" t="inlineStr"/>
      <c r="G686" s="309" t="inlineStr"/>
      <c r="H686" s="309" t="inlineStr"/>
    </row>
    <row r="687">
      <c r="A687" s="621" t="n">
        <v>685</v>
      </c>
      <c r="B687" s="309" t="n">
        <v>30</v>
      </c>
      <c r="C687" s="309" t="n">
        <v>30</v>
      </c>
      <c r="D687" s="309" t="inlineStr"/>
      <c r="E687" s="309" t="inlineStr"/>
      <c r="F687" s="309" t="inlineStr"/>
      <c r="G687" s="309" t="inlineStr"/>
      <c r="H687" s="309" t="inlineStr"/>
    </row>
    <row r="688">
      <c r="A688" s="621" t="n">
        <v>686</v>
      </c>
      <c r="B688" s="309" t="n">
        <v>28</v>
      </c>
      <c r="C688" s="309" t="n">
        <v>28</v>
      </c>
      <c r="D688" s="309" t="inlineStr"/>
      <c r="E688" s="309" t="inlineStr"/>
      <c r="F688" s="309" t="inlineStr"/>
      <c r="G688" s="309" t="inlineStr"/>
      <c r="H688" s="309" t="inlineStr"/>
    </row>
    <row r="689">
      <c r="A689" s="621" t="n">
        <v>687</v>
      </c>
      <c r="B689" s="309" t="n">
        <v>48.5</v>
      </c>
      <c r="C689" s="309" t="n">
        <v>48.5</v>
      </c>
      <c r="D689" s="309" t="inlineStr"/>
      <c r="E689" s="309" t="inlineStr"/>
      <c r="F689" s="309" t="inlineStr"/>
      <c r="G689" s="309" t="inlineStr"/>
      <c r="H689" s="309" t="inlineStr"/>
    </row>
    <row r="690">
      <c r="A690" s="621" t="n">
        <v>688</v>
      </c>
      <c r="B690" s="309" t="n">
        <v>25.5</v>
      </c>
      <c r="C690" s="309" t="n">
        <v>25.5</v>
      </c>
      <c r="D690" s="309" t="inlineStr"/>
      <c r="E690" s="309" t="inlineStr"/>
      <c r="F690" s="309" t="inlineStr"/>
      <c r="G690" s="309" t="inlineStr"/>
      <c r="H690" s="309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B1" s="621" t="inlineStr">
        <is>
          <t>A5</t>
        </is>
      </c>
      <c r="C1" s="621" t="inlineStr">
        <is>
          <t>A5_imp</t>
        </is>
      </c>
      <c r="D1" s="621" t="inlineStr">
        <is>
          <t>Features to find neighs</t>
        </is>
      </c>
      <c r="E1" s="621" t="inlineStr">
        <is>
          <t>Amount of neighs</t>
        </is>
      </c>
      <c r="F1" s="621" t="inlineStr">
        <is>
          <t>Correlated features</t>
        </is>
      </c>
      <c r="G1" s="621" t="inlineStr">
        <is>
          <t>Correlation coefficients</t>
        </is>
      </c>
      <c r="H1" s="621" t="inlineStr">
        <is>
          <t>Min_max</t>
        </is>
      </c>
    </row>
    <row r="2">
      <c r="A2" s="621" t="n">
        <v>0</v>
      </c>
      <c r="B2" s="309" t="n">
        <v>2.8</v>
      </c>
      <c r="C2" s="309" t="n">
        <v>2.8</v>
      </c>
      <c r="D2" s="309" t="inlineStr"/>
      <c r="E2" s="309" t="inlineStr"/>
      <c r="F2" s="309" t="inlineStr"/>
      <c r="G2" s="309" t="inlineStr"/>
      <c r="H2" s="309" t="inlineStr"/>
    </row>
    <row r="3">
      <c r="A3" s="621" t="n">
        <v>1</v>
      </c>
      <c r="B3" s="309" t="n">
        <v>4.1</v>
      </c>
      <c r="C3" s="309" t="n">
        <v>4.1</v>
      </c>
      <c r="D3" s="309" t="inlineStr"/>
      <c r="E3" s="309" t="inlineStr"/>
      <c r="F3" s="309" t="inlineStr"/>
      <c r="G3" s="309" t="inlineStr"/>
      <c r="H3" s="309" t="inlineStr"/>
    </row>
    <row r="4">
      <c r="A4" s="621" t="n">
        <v>2</v>
      </c>
      <c r="B4" s="309" t="n">
        <v>5.4</v>
      </c>
      <c r="C4" s="309" t="n">
        <v>5.4</v>
      </c>
      <c r="D4" s="309" t="inlineStr"/>
      <c r="E4" s="309" t="inlineStr"/>
      <c r="F4" s="309" t="inlineStr"/>
      <c r="G4" s="309" t="inlineStr"/>
      <c r="H4" s="309" t="inlineStr"/>
    </row>
    <row r="5">
      <c r="A5" s="621" t="n">
        <v>3</v>
      </c>
      <c r="B5" s="309" t="n">
        <v>10</v>
      </c>
      <c r="C5" s="309" t="n">
        <v>10</v>
      </c>
      <c r="D5" s="309" t="inlineStr"/>
      <c r="E5" s="309" t="inlineStr"/>
      <c r="F5" s="309" t="inlineStr"/>
      <c r="G5" s="309" t="inlineStr"/>
      <c r="H5" s="309" t="inlineStr"/>
    </row>
    <row r="6">
      <c r="A6" s="621" t="n">
        <v>4</v>
      </c>
      <c r="B6" s="309" t="n">
        <v>15.4</v>
      </c>
      <c r="C6" s="309" t="n">
        <v>15.4</v>
      </c>
      <c r="D6" s="309" t="inlineStr"/>
      <c r="E6" s="309" t="inlineStr"/>
      <c r="F6" s="309" t="inlineStr"/>
      <c r="G6" s="309" t="inlineStr"/>
      <c r="H6" s="309" t="inlineStr"/>
    </row>
    <row r="7">
      <c r="A7" s="621" t="n">
        <v>5</v>
      </c>
      <c r="B7" s="309" t="n">
        <v>15.7</v>
      </c>
      <c r="C7" s="309" t="n">
        <v>15.7</v>
      </c>
      <c r="D7" s="309" t="inlineStr"/>
      <c r="E7" s="309" t="inlineStr"/>
      <c r="F7" s="309" t="inlineStr"/>
      <c r="G7" s="309" t="inlineStr"/>
      <c r="H7" s="309" t="inlineStr"/>
    </row>
    <row r="8">
      <c r="A8" s="621" t="n">
        <v>6</v>
      </c>
      <c r="B8" s="309" t="n">
        <v>12.3</v>
      </c>
      <c r="C8" s="309" t="n">
        <v>12.3</v>
      </c>
      <c r="D8" s="309" t="inlineStr"/>
      <c r="E8" s="309" t="inlineStr"/>
      <c r="F8" s="309" t="inlineStr"/>
      <c r="G8" s="309" t="inlineStr"/>
      <c r="H8" s="309" t="inlineStr"/>
    </row>
    <row r="9">
      <c r="A9" s="621" t="n">
        <v>7</v>
      </c>
      <c r="B9" s="309" t="n">
        <v>9.699999999999999</v>
      </c>
      <c r="C9" s="309" t="n">
        <v>9.699999999999999</v>
      </c>
      <c r="D9" s="309" t="inlineStr"/>
      <c r="E9" s="309" t="inlineStr"/>
      <c r="F9" s="309" t="inlineStr"/>
      <c r="G9" s="309" t="inlineStr"/>
      <c r="H9" s="309" t="inlineStr"/>
    </row>
    <row r="10">
      <c r="A10" s="621" t="n">
        <v>8</v>
      </c>
      <c r="B10" s="309" t="n">
        <v>13.4</v>
      </c>
      <c r="C10" s="309" t="n">
        <v>13.4</v>
      </c>
      <c r="D10" s="309" t="inlineStr"/>
      <c r="E10" s="309" t="inlineStr"/>
      <c r="F10" s="309" t="inlineStr"/>
      <c r="G10" s="309" t="inlineStr"/>
      <c r="H10" s="309" t="inlineStr"/>
    </row>
    <row r="11">
      <c r="A11" s="621" t="n">
        <v>9</v>
      </c>
      <c r="B11" s="309" t="n">
        <v>7.7</v>
      </c>
      <c r="C11" s="309" t="n">
        <v>7.7</v>
      </c>
      <c r="D11" s="309" t="inlineStr"/>
      <c r="E11" s="309" t="inlineStr"/>
      <c r="F11" s="309" t="inlineStr"/>
      <c r="G11" s="309" t="inlineStr"/>
      <c r="H11" s="309" t="inlineStr"/>
    </row>
    <row r="12">
      <c r="A12" s="621" t="n">
        <v>10</v>
      </c>
      <c r="B12" s="309" t="n">
        <v>5.7</v>
      </c>
      <c r="C12" s="309" t="n">
        <v>5.7</v>
      </c>
      <c r="D12" s="309" t="inlineStr"/>
      <c r="E12" s="309" t="inlineStr"/>
      <c r="F12" s="309" t="inlineStr"/>
      <c r="G12" s="309" t="inlineStr"/>
      <c r="H12" s="309" t="inlineStr"/>
    </row>
    <row r="13">
      <c r="A13" s="621" t="n">
        <v>11</v>
      </c>
      <c r="B13" s="309" t="n">
        <v>4.9</v>
      </c>
      <c r="C13" s="309" t="n">
        <v>4.9</v>
      </c>
      <c r="D13" s="309" t="inlineStr"/>
      <c r="E13" s="309" t="inlineStr"/>
      <c r="F13" s="309" t="inlineStr"/>
      <c r="G13" s="309" t="inlineStr"/>
      <c r="H13" s="309" t="inlineStr"/>
    </row>
    <row r="14">
      <c r="A14" s="621" t="n">
        <v>12</v>
      </c>
      <c r="B14" s="309" t="n">
        <v>4</v>
      </c>
      <c r="C14" s="309" t="n">
        <v>4</v>
      </c>
      <c r="D14" s="309" t="inlineStr"/>
      <c r="E14" s="309" t="inlineStr"/>
      <c r="F14" s="309" t="inlineStr"/>
      <c r="G14" s="309" t="inlineStr"/>
      <c r="H14" s="309" t="inlineStr"/>
    </row>
    <row r="15">
      <c r="A15" s="621" t="n">
        <v>13</v>
      </c>
      <c r="B15" s="309" t="n">
        <v>4</v>
      </c>
      <c r="C15" s="309" t="n">
        <v>4</v>
      </c>
      <c r="D15" s="309" t="inlineStr"/>
      <c r="E15" s="309" t="inlineStr"/>
      <c r="F15" s="309" t="inlineStr"/>
      <c r="G15" s="309" t="inlineStr"/>
      <c r="H15" s="309" t="inlineStr"/>
    </row>
    <row r="16">
      <c r="A16" s="621" t="n">
        <v>14</v>
      </c>
      <c r="B16" s="309" t="n">
        <v>13</v>
      </c>
      <c r="C16" s="309" t="n">
        <v>13</v>
      </c>
      <c r="D16" s="309" t="inlineStr"/>
      <c r="E16" s="309" t="inlineStr"/>
      <c r="F16" s="309" t="inlineStr"/>
      <c r="G16" s="309" t="inlineStr"/>
      <c r="H16" s="309" t="inlineStr"/>
    </row>
    <row r="17">
      <c r="A17" s="621" t="n">
        <v>15</v>
      </c>
      <c r="B17" s="309" t="n">
        <v>8</v>
      </c>
      <c r="C17" s="309" t="n">
        <v>8</v>
      </c>
      <c r="D17" s="309" t="inlineStr"/>
      <c r="E17" s="309" t="inlineStr"/>
      <c r="F17" s="309" t="inlineStr"/>
      <c r="G17" s="309" t="inlineStr"/>
      <c r="H17" s="309" t="inlineStr"/>
    </row>
    <row r="18">
      <c r="A18" s="621" t="n">
        <v>16</v>
      </c>
      <c r="B18" s="309" t="n">
        <v>4.6</v>
      </c>
      <c r="C18" s="309" t="n">
        <v>4.6</v>
      </c>
      <c r="D18" s="309" t="inlineStr"/>
      <c r="E18" s="309" t="inlineStr"/>
      <c r="F18" s="309" t="inlineStr"/>
      <c r="G18" s="309" t="inlineStr"/>
      <c r="H18" s="309" t="inlineStr"/>
    </row>
    <row r="19">
      <c r="A19" s="621" t="n">
        <v>17</v>
      </c>
      <c r="B19" s="309" t="n">
        <v>7.9</v>
      </c>
      <c r="C19" s="309" t="n">
        <v>7.9</v>
      </c>
      <c r="D19" s="309" t="inlineStr"/>
      <c r="E19" s="309" t="inlineStr"/>
      <c r="F19" s="309" t="inlineStr"/>
      <c r="G19" s="309" t="inlineStr"/>
      <c r="H19" s="309" t="inlineStr"/>
    </row>
    <row r="20">
      <c r="A20" s="621" t="n">
        <v>18</v>
      </c>
      <c r="B20" s="309" t="n">
        <v>3</v>
      </c>
      <c r="C20" s="309" t="n">
        <v>3</v>
      </c>
      <c r="D20" s="309" t="inlineStr"/>
      <c r="E20" s="309" t="inlineStr"/>
      <c r="F20" s="309" t="inlineStr"/>
      <c r="G20" s="309" t="inlineStr"/>
      <c r="H20" s="309" t="inlineStr"/>
    </row>
    <row r="21">
      <c r="A21" s="621" t="n">
        <v>19</v>
      </c>
      <c r="B21" s="309" t="n">
        <v>4</v>
      </c>
      <c r="C21" s="309" t="n">
        <v>4</v>
      </c>
      <c r="D21" s="309" t="inlineStr"/>
      <c r="E21" s="309" t="inlineStr"/>
      <c r="F21" s="309" t="inlineStr"/>
      <c r="G21" s="309" t="inlineStr"/>
      <c r="H21" s="309" t="inlineStr"/>
    </row>
    <row r="22">
      <c r="A22" s="621" t="n">
        <v>20</v>
      </c>
      <c r="B22" s="309" t="n">
        <v>5</v>
      </c>
      <c r="C22" s="309" t="n">
        <v>5</v>
      </c>
      <c r="D22" s="309" t="inlineStr"/>
      <c r="E22" s="309" t="inlineStr"/>
      <c r="F22" s="309" t="inlineStr"/>
      <c r="G22" s="309" t="inlineStr"/>
      <c r="H22" s="309" t="inlineStr"/>
    </row>
    <row r="23">
      <c r="A23" s="621" t="n">
        <v>21</v>
      </c>
      <c r="B23" s="309" t="n">
        <v>10</v>
      </c>
      <c r="C23" s="309" t="n">
        <v>10</v>
      </c>
      <c r="D23" s="309" t="inlineStr"/>
      <c r="E23" s="309" t="inlineStr"/>
      <c r="F23" s="309" t="inlineStr"/>
      <c r="G23" s="309" t="inlineStr"/>
      <c r="H23" s="309" t="inlineStr"/>
    </row>
    <row r="24">
      <c r="A24" s="621" t="n">
        <v>22</v>
      </c>
      <c r="B24" s="309" t="n">
        <v>2</v>
      </c>
      <c r="C24" s="309" t="n">
        <v>2</v>
      </c>
      <c r="D24" s="309" t="inlineStr"/>
      <c r="E24" s="309" t="inlineStr"/>
      <c r="F24" s="309" t="inlineStr"/>
      <c r="G24" s="309" t="inlineStr"/>
      <c r="H24" s="309" t="inlineStr"/>
    </row>
    <row r="25">
      <c r="A25" s="621" t="n">
        <v>23</v>
      </c>
      <c r="B25" s="309" t="n">
        <v>1.4</v>
      </c>
      <c r="C25" s="309" t="n">
        <v>1.4</v>
      </c>
      <c r="D25" s="309" t="inlineStr"/>
      <c r="E25" s="309" t="inlineStr"/>
      <c r="F25" s="309" t="inlineStr"/>
      <c r="G25" s="309" t="inlineStr"/>
      <c r="H25" s="309" t="inlineStr"/>
    </row>
    <row r="26">
      <c r="A26" s="621" t="n">
        <v>24</v>
      </c>
      <c r="B26" s="309" t="n">
        <v>3.9</v>
      </c>
      <c r="C26" s="309" t="n">
        <v>3.9</v>
      </c>
      <c r="D26" s="309" t="inlineStr"/>
      <c r="E26" s="309" t="inlineStr"/>
      <c r="F26" s="309" t="inlineStr"/>
      <c r="G26" s="309" t="inlineStr"/>
      <c r="H26" s="309" t="inlineStr"/>
    </row>
    <row r="27">
      <c r="A27" s="621" t="n">
        <v>25</v>
      </c>
      <c r="B27" s="309" t="n">
        <v>2.4</v>
      </c>
      <c r="C27" s="309" t="n">
        <v>2.4</v>
      </c>
      <c r="D27" s="309" t="inlineStr"/>
      <c r="E27" s="309" t="inlineStr"/>
      <c r="F27" s="309" t="inlineStr"/>
      <c r="G27" s="309" t="inlineStr"/>
      <c r="H27" s="309" t="inlineStr"/>
    </row>
    <row r="28">
      <c r="A28" s="621" t="n">
        <v>26</v>
      </c>
      <c r="B28" s="309" t="n">
        <v>4.2</v>
      </c>
      <c r="C28" s="309" t="n">
        <v>4.2</v>
      </c>
      <c r="D28" s="309" t="inlineStr"/>
      <c r="E28" s="309" t="inlineStr"/>
      <c r="F28" s="309" t="inlineStr"/>
      <c r="G28" s="309" t="inlineStr"/>
      <c r="H28" s="309" t="inlineStr"/>
    </row>
    <row r="29">
      <c r="A29" s="621" t="n">
        <v>27</v>
      </c>
      <c r="B29" s="309" t="n">
        <v>6</v>
      </c>
      <c r="C29" s="309" t="n">
        <v>6</v>
      </c>
      <c r="D29" s="309" t="inlineStr"/>
      <c r="E29" s="309" t="inlineStr"/>
      <c r="F29" s="309" t="inlineStr"/>
      <c r="G29" s="309" t="inlineStr"/>
      <c r="H29" s="309" t="inlineStr"/>
    </row>
    <row r="30">
      <c r="A30" s="621" t="n">
        <v>28</v>
      </c>
      <c r="B30" s="309" t="n">
        <v>4.9</v>
      </c>
      <c r="C30" s="309" t="n">
        <v>4.9</v>
      </c>
      <c r="D30" s="309" t="inlineStr"/>
      <c r="E30" s="309" t="inlineStr"/>
      <c r="F30" s="309" t="inlineStr"/>
      <c r="G30" s="309" t="inlineStr"/>
      <c r="H30" s="309" t="inlineStr"/>
    </row>
    <row r="31">
      <c r="A31" s="621" t="n">
        <v>29</v>
      </c>
      <c r="B31" s="309" t="n">
        <v>7.8</v>
      </c>
      <c r="C31" s="309" t="n">
        <v>7.8</v>
      </c>
      <c r="D31" s="309" t="inlineStr"/>
      <c r="E31" s="309" t="inlineStr"/>
      <c r="F31" s="309" t="inlineStr"/>
      <c r="G31" s="309" t="inlineStr"/>
      <c r="H31" s="309" t="inlineStr"/>
    </row>
    <row r="32">
      <c r="A32" s="621" t="n">
        <v>30</v>
      </c>
      <c r="B32" s="309" t="n">
        <v>1.9</v>
      </c>
      <c r="C32" s="309" t="n">
        <v>1.9</v>
      </c>
      <c r="D32" s="309" t="inlineStr"/>
      <c r="E32" s="309" t="inlineStr"/>
      <c r="F32" s="309" t="inlineStr"/>
      <c r="G32" s="309" t="inlineStr"/>
      <c r="H32" s="309" t="inlineStr"/>
    </row>
    <row r="33">
      <c r="A33" s="621" t="n">
        <v>31</v>
      </c>
      <c r="B33" s="309" t="n">
        <v>2.4</v>
      </c>
      <c r="C33" s="309" t="n">
        <v>2.4</v>
      </c>
      <c r="D33" s="309" t="inlineStr"/>
      <c r="E33" s="309" t="inlineStr"/>
      <c r="F33" s="309" t="inlineStr"/>
      <c r="G33" s="309" t="inlineStr"/>
      <c r="H33" s="309" t="inlineStr"/>
    </row>
    <row r="34">
      <c r="A34" s="621" t="n">
        <v>32</v>
      </c>
      <c r="B34" s="309" t="n">
        <v>2.8</v>
      </c>
      <c r="C34" s="309" t="n">
        <v>2.8</v>
      </c>
      <c r="D34" s="309" t="inlineStr"/>
      <c r="E34" s="309" t="inlineStr"/>
      <c r="F34" s="309" t="inlineStr"/>
      <c r="G34" s="309" t="inlineStr"/>
      <c r="H34" s="309" t="inlineStr"/>
    </row>
    <row r="35">
      <c r="A35" s="621" t="n">
        <v>33</v>
      </c>
      <c r="B35" s="309" t="n">
        <v>2.8</v>
      </c>
      <c r="C35" s="309" t="n">
        <v>2.8</v>
      </c>
      <c r="D35" s="309" t="inlineStr"/>
      <c r="E35" s="309" t="inlineStr"/>
      <c r="F35" s="309" t="inlineStr"/>
      <c r="G35" s="309" t="inlineStr"/>
      <c r="H35" s="309" t="inlineStr"/>
    </row>
    <row r="36">
      <c r="A36" s="621" t="n">
        <v>34</v>
      </c>
      <c r="B36" s="309" t="n">
        <v>3.7</v>
      </c>
      <c r="C36" s="309" t="n">
        <v>3.7</v>
      </c>
      <c r="D36" s="309" t="inlineStr"/>
      <c r="E36" s="309" t="inlineStr"/>
      <c r="F36" s="309" t="inlineStr"/>
      <c r="G36" s="309" t="inlineStr"/>
      <c r="H36" s="309" t="inlineStr"/>
    </row>
    <row r="37">
      <c r="A37" s="621" t="n">
        <v>35</v>
      </c>
      <c r="B37" s="309" t="n">
        <v>4.2</v>
      </c>
      <c r="C37" s="309" t="n">
        <v>4.2</v>
      </c>
      <c r="D37" s="309" t="inlineStr"/>
      <c r="E37" s="309" t="inlineStr"/>
      <c r="F37" s="309" t="inlineStr"/>
      <c r="G37" s="309" t="inlineStr"/>
      <c r="H37" s="309" t="inlineStr"/>
    </row>
    <row r="38">
      <c r="A38" s="621" t="n">
        <v>36</v>
      </c>
      <c r="B38" s="309" t="n">
        <v>4.8</v>
      </c>
      <c r="C38" s="309" t="n">
        <v>4.8</v>
      </c>
      <c r="D38" s="309" t="inlineStr"/>
      <c r="E38" s="309" t="inlineStr"/>
      <c r="F38" s="309" t="inlineStr"/>
      <c r="G38" s="309" t="inlineStr"/>
      <c r="H38" s="309" t="inlineStr"/>
    </row>
    <row r="39">
      <c r="A39" s="621" t="n">
        <v>37</v>
      </c>
      <c r="B39" s="309" t="n">
        <v>4.7</v>
      </c>
      <c r="C39" s="309" t="n">
        <v>4.7</v>
      </c>
      <c r="D39" s="309" t="inlineStr"/>
      <c r="E39" s="309" t="inlineStr"/>
      <c r="F39" s="309" t="inlineStr"/>
      <c r="G39" s="309" t="inlineStr"/>
      <c r="H39" s="309" t="inlineStr"/>
    </row>
    <row r="40">
      <c r="A40" s="621" t="n">
        <v>38</v>
      </c>
      <c r="B40" s="309" t="n">
        <v>5.9</v>
      </c>
      <c r="C40" s="309" t="n">
        <v>5.9</v>
      </c>
      <c r="D40" s="309" t="inlineStr"/>
      <c r="E40" s="309" t="inlineStr"/>
      <c r="F40" s="309" t="inlineStr"/>
      <c r="G40" s="309" t="inlineStr"/>
      <c r="H40" s="309" t="inlineStr"/>
    </row>
    <row r="41">
      <c r="A41" s="621" t="n">
        <v>39</v>
      </c>
      <c r="B41" s="309" t="n">
        <v>6.7</v>
      </c>
      <c r="C41" s="309" t="n">
        <v>6.7</v>
      </c>
      <c r="D41" s="309" t="inlineStr"/>
      <c r="E41" s="309" t="inlineStr"/>
      <c r="F41" s="309" t="inlineStr"/>
      <c r="G41" s="309" t="inlineStr"/>
      <c r="H41" s="309" t="inlineStr"/>
    </row>
    <row r="42">
      <c r="A42" s="621" t="n">
        <v>40</v>
      </c>
      <c r="B42" s="309" t="n">
        <v>7.2</v>
      </c>
      <c r="C42" s="309" t="n">
        <v>7.2</v>
      </c>
      <c r="D42" s="309" t="inlineStr"/>
      <c r="E42" s="309" t="inlineStr"/>
      <c r="F42" s="309" t="inlineStr"/>
      <c r="G42" s="309" t="inlineStr"/>
      <c r="H42" s="309" t="inlineStr"/>
    </row>
    <row r="43">
      <c r="A43" s="621" t="n">
        <v>41</v>
      </c>
      <c r="B43" s="309" t="n">
        <v>7.1</v>
      </c>
      <c r="C43" s="309" t="n">
        <v>7.1</v>
      </c>
      <c r="D43" s="309" t="inlineStr"/>
      <c r="E43" s="309" t="inlineStr"/>
      <c r="F43" s="309" t="inlineStr"/>
      <c r="G43" s="309" t="inlineStr"/>
      <c r="H43" s="309" t="inlineStr"/>
    </row>
    <row r="44">
      <c r="A44" s="621" t="n">
        <v>42</v>
      </c>
      <c r="B44" s="309" t="n">
        <v>1.5</v>
      </c>
      <c r="C44" s="309" t="n">
        <v>1.5</v>
      </c>
      <c r="D44" s="309" t="inlineStr"/>
      <c r="E44" s="309" t="inlineStr"/>
      <c r="F44" s="309" t="inlineStr"/>
      <c r="G44" s="309" t="inlineStr"/>
      <c r="H44" s="309" t="inlineStr"/>
    </row>
    <row r="45">
      <c r="A45" s="621" t="n">
        <v>43</v>
      </c>
      <c r="B45" s="309" t="n">
        <v>2.1</v>
      </c>
      <c r="C45" s="309" t="n">
        <v>2.1</v>
      </c>
      <c r="D45" s="309" t="inlineStr"/>
      <c r="E45" s="309" t="inlineStr"/>
      <c r="F45" s="309" t="inlineStr"/>
      <c r="G45" s="309" t="inlineStr"/>
      <c r="H45" s="309" t="inlineStr"/>
    </row>
    <row r="46">
      <c r="A46" s="621" t="n">
        <v>44</v>
      </c>
      <c r="B46" s="309" t="n">
        <v>2.4</v>
      </c>
      <c r="C46" s="309" t="n">
        <v>2.4</v>
      </c>
      <c r="D46" s="309" t="inlineStr"/>
      <c r="E46" s="309" t="inlineStr"/>
      <c r="F46" s="309" t="inlineStr"/>
      <c r="G46" s="309" t="inlineStr"/>
      <c r="H46" s="309" t="inlineStr"/>
    </row>
    <row r="47">
      <c r="A47" s="621" t="n">
        <v>45</v>
      </c>
      <c r="B47" s="309" t="n">
        <v>2.3</v>
      </c>
      <c r="C47" s="309" t="n">
        <v>2.3</v>
      </c>
      <c r="D47" s="309" t="inlineStr"/>
      <c r="E47" s="309" t="inlineStr"/>
      <c r="F47" s="309" t="inlineStr"/>
      <c r="G47" s="309" t="inlineStr"/>
      <c r="H47" s="309" t="inlineStr"/>
    </row>
    <row r="48">
      <c r="A48" s="621" t="n">
        <v>46</v>
      </c>
      <c r="B48" s="309" t="n">
        <v>3.1</v>
      </c>
      <c r="C48" s="309" t="n">
        <v>3.1</v>
      </c>
      <c r="D48" s="309" t="inlineStr"/>
      <c r="E48" s="309" t="inlineStr"/>
      <c r="F48" s="309" t="inlineStr"/>
      <c r="G48" s="309" t="inlineStr"/>
      <c r="H48" s="309" t="inlineStr"/>
    </row>
    <row r="49">
      <c r="A49" s="621" t="n">
        <v>47</v>
      </c>
      <c r="B49" s="309" t="n">
        <v>3.5</v>
      </c>
      <c r="C49" s="309" t="n">
        <v>3.5</v>
      </c>
      <c r="D49" s="309" t="inlineStr"/>
      <c r="E49" s="309" t="inlineStr"/>
      <c r="F49" s="309" t="inlineStr"/>
      <c r="G49" s="309" t="inlineStr"/>
      <c r="H49" s="309" t="inlineStr"/>
    </row>
    <row r="50">
      <c r="A50" s="621" t="n">
        <v>48</v>
      </c>
      <c r="B50" s="309" t="n">
        <v>3.7</v>
      </c>
      <c r="C50" s="309" t="n">
        <v>3.7</v>
      </c>
      <c r="D50" s="309" t="inlineStr"/>
      <c r="E50" s="309" t="inlineStr"/>
      <c r="F50" s="309" t="inlineStr"/>
      <c r="G50" s="309" t="inlineStr"/>
      <c r="H50" s="309" t="inlineStr"/>
    </row>
    <row r="51">
      <c r="A51" s="621" t="n">
        <v>49</v>
      </c>
      <c r="B51" s="309" t="n">
        <v>3.8</v>
      </c>
      <c r="C51" s="309" t="n">
        <v>3.8</v>
      </c>
      <c r="D51" s="309" t="inlineStr"/>
      <c r="E51" s="309" t="inlineStr"/>
      <c r="F51" s="309" t="inlineStr"/>
      <c r="G51" s="309" t="inlineStr"/>
      <c r="H51" s="309" t="inlineStr"/>
    </row>
    <row r="52">
      <c r="A52" s="621" t="n">
        <v>50</v>
      </c>
      <c r="B52" s="309" t="n">
        <v>5.2</v>
      </c>
      <c r="C52" s="309" t="n">
        <v>5.2</v>
      </c>
      <c r="D52" s="309" t="inlineStr"/>
      <c r="E52" s="309" t="inlineStr"/>
      <c r="F52" s="309" t="inlineStr"/>
      <c r="G52" s="309" t="inlineStr"/>
      <c r="H52" s="309" t="inlineStr"/>
    </row>
    <row r="53">
      <c r="A53" s="621" t="n">
        <v>51</v>
      </c>
      <c r="B53" s="309" t="n">
        <v>5.8</v>
      </c>
      <c r="C53" s="309" t="n">
        <v>5.8</v>
      </c>
      <c r="D53" s="309" t="inlineStr"/>
      <c r="E53" s="309" t="inlineStr"/>
      <c r="F53" s="309" t="inlineStr"/>
      <c r="G53" s="309" t="inlineStr"/>
      <c r="H53" s="309" t="inlineStr"/>
    </row>
    <row r="54">
      <c r="A54" s="621" t="n">
        <v>52</v>
      </c>
      <c r="B54" s="309" t="n">
        <v>5.9</v>
      </c>
      <c r="C54" s="309" t="n">
        <v>5.9</v>
      </c>
      <c r="D54" s="309" t="inlineStr"/>
      <c r="E54" s="309" t="inlineStr"/>
      <c r="F54" s="309" t="inlineStr"/>
      <c r="G54" s="309" t="inlineStr"/>
      <c r="H54" s="309" t="inlineStr"/>
    </row>
    <row r="55">
      <c r="A55" s="621" t="n">
        <v>53</v>
      </c>
      <c r="B55" s="309" t="n">
        <v>6</v>
      </c>
      <c r="C55" s="309" t="n">
        <v>6</v>
      </c>
      <c r="D55" s="309" t="inlineStr"/>
      <c r="E55" s="309" t="inlineStr"/>
      <c r="F55" s="309" t="inlineStr"/>
      <c r="G55" s="309" t="inlineStr"/>
      <c r="H55" s="309" t="inlineStr"/>
    </row>
    <row r="56">
      <c r="A56" s="621" t="n">
        <v>54</v>
      </c>
      <c r="B56" s="309" t="n">
        <v>1.7</v>
      </c>
      <c r="C56" s="309" t="n">
        <v>1.7</v>
      </c>
      <c r="D56" s="309" t="inlineStr"/>
      <c r="E56" s="309" t="inlineStr"/>
      <c r="F56" s="309" t="inlineStr"/>
      <c r="G56" s="309" t="inlineStr"/>
      <c r="H56" s="309" t="inlineStr"/>
    </row>
    <row r="57">
      <c r="A57" s="621" t="n">
        <v>55</v>
      </c>
      <c r="B57" s="309" t="n">
        <v>2.2</v>
      </c>
      <c r="C57" s="309" t="n">
        <v>2.2</v>
      </c>
      <c r="D57" s="309" t="inlineStr"/>
      <c r="E57" s="309" t="inlineStr"/>
      <c r="F57" s="309" t="inlineStr"/>
      <c r="G57" s="309" t="inlineStr"/>
      <c r="H57" s="309" t="inlineStr"/>
    </row>
    <row r="58">
      <c r="A58" s="621" t="n">
        <v>56</v>
      </c>
      <c r="B58" s="309" t="n">
        <v>2.6</v>
      </c>
      <c r="C58" s="309" t="n">
        <v>2.6</v>
      </c>
      <c r="D58" s="309" t="inlineStr"/>
      <c r="E58" s="309" t="inlineStr"/>
      <c r="F58" s="309" t="inlineStr"/>
      <c r="G58" s="309" t="inlineStr"/>
      <c r="H58" s="309" t="inlineStr"/>
    </row>
    <row r="59">
      <c r="A59" s="621" t="n">
        <v>57</v>
      </c>
      <c r="B59" s="309" t="n">
        <v>2.6</v>
      </c>
      <c r="C59" s="309" t="n">
        <v>2.6</v>
      </c>
      <c r="D59" s="309" t="inlineStr"/>
      <c r="E59" s="309" t="inlineStr"/>
      <c r="F59" s="309" t="inlineStr"/>
      <c r="G59" s="309" t="inlineStr"/>
      <c r="H59" s="309" t="inlineStr"/>
    </row>
    <row r="60">
      <c r="A60" s="621" t="n">
        <v>58</v>
      </c>
      <c r="B60" s="309" t="n">
        <v>3.5</v>
      </c>
      <c r="C60" s="309" t="n">
        <v>3.5</v>
      </c>
      <c r="D60" s="309" t="inlineStr"/>
      <c r="E60" s="309" t="inlineStr"/>
      <c r="F60" s="309" t="inlineStr"/>
      <c r="G60" s="309" t="inlineStr"/>
      <c r="H60" s="309" t="inlineStr"/>
    </row>
    <row r="61">
      <c r="A61" s="621" t="n">
        <v>59</v>
      </c>
      <c r="B61" s="309" t="n">
        <v>3.9</v>
      </c>
      <c r="C61" s="309" t="n">
        <v>3.9</v>
      </c>
      <c r="D61" s="309" t="inlineStr"/>
      <c r="E61" s="309" t="inlineStr"/>
      <c r="F61" s="309" t="inlineStr"/>
      <c r="G61" s="309" t="inlineStr"/>
      <c r="H61" s="309" t="inlineStr"/>
    </row>
    <row r="62">
      <c r="A62" s="621" t="n">
        <v>60</v>
      </c>
      <c r="B62" s="309" t="n">
        <v>4.3</v>
      </c>
      <c r="C62" s="309" t="n">
        <v>4.3</v>
      </c>
      <c r="D62" s="309" t="inlineStr"/>
      <c r="E62" s="309" t="inlineStr"/>
      <c r="F62" s="309" t="inlineStr"/>
      <c r="G62" s="309" t="inlineStr"/>
      <c r="H62" s="309" t="inlineStr"/>
    </row>
    <row r="63">
      <c r="A63" s="621" t="n">
        <v>61</v>
      </c>
      <c r="B63" s="309" t="n">
        <v>4.4</v>
      </c>
      <c r="C63" s="309" t="n">
        <v>4.4</v>
      </c>
      <c r="D63" s="309" t="inlineStr"/>
      <c r="E63" s="309" t="inlineStr"/>
      <c r="F63" s="309" t="inlineStr"/>
      <c r="G63" s="309" t="inlineStr"/>
      <c r="H63" s="309" t="inlineStr"/>
    </row>
    <row r="64">
      <c r="A64" s="621" t="n">
        <v>62</v>
      </c>
      <c r="B64" s="309" t="n">
        <v>5.5</v>
      </c>
      <c r="C64" s="309" t="n">
        <v>5.5</v>
      </c>
      <c r="D64" s="309" t="inlineStr"/>
      <c r="E64" s="309" t="inlineStr"/>
      <c r="F64" s="309" t="inlineStr"/>
      <c r="G64" s="309" t="inlineStr"/>
      <c r="H64" s="309" t="inlineStr"/>
    </row>
    <row r="65">
      <c r="A65" s="621" t="n">
        <v>63</v>
      </c>
      <c r="B65" s="309" t="n">
        <v>6.5</v>
      </c>
      <c r="C65" s="309" t="n">
        <v>6.5</v>
      </c>
      <c r="D65" s="309" t="inlineStr"/>
      <c r="E65" s="309" t="inlineStr"/>
      <c r="F65" s="309" t="inlineStr"/>
      <c r="G65" s="309" t="inlineStr"/>
      <c r="H65" s="309" t="inlineStr"/>
    </row>
    <row r="66">
      <c r="A66" s="621" t="n">
        <v>64</v>
      </c>
      <c r="B66" s="309" t="n">
        <v>6.9</v>
      </c>
      <c r="C66" s="309" t="n">
        <v>6.9</v>
      </c>
      <c r="D66" s="309" t="inlineStr"/>
      <c r="E66" s="309" t="inlineStr"/>
      <c r="F66" s="309" t="inlineStr"/>
      <c r="G66" s="309" t="inlineStr"/>
      <c r="H66" s="309" t="inlineStr"/>
    </row>
    <row r="67">
      <c r="A67" s="621" t="n">
        <v>65</v>
      </c>
      <c r="B67" s="309" t="n">
        <v>6.6</v>
      </c>
      <c r="C67" s="309" t="n">
        <v>6.6</v>
      </c>
      <c r="D67" s="309" t="inlineStr"/>
      <c r="E67" s="309" t="inlineStr"/>
      <c r="F67" s="309" t="inlineStr"/>
      <c r="G67" s="309" t="inlineStr"/>
      <c r="H67" s="309" t="inlineStr"/>
    </row>
    <row r="68">
      <c r="A68" s="621" t="n">
        <v>66</v>
      </c>
      <c r="B68" s="309" t="n">
        <v>4.969378172842198</v>
      </c>
      <c r="C68" s="309" t="n">
        <v>4.969378172842198</v>
      </c>
      <c r="D68" s="309" t="inlineStr"/>
      <c r="E68" s="309" t="inlineStr"/>
      <c r="F68" s="309" t="inlineStr"/>
      <c r="G68" s="309" t="inlineStr"/>
      <c r="H68" s="309" t="inlineStr"/>
    </row>
    <row r="69">
      <c r="A69" s="621" t="n">
        <v>67</v>
      </c>
      <c r="B69" s="309" t="n">
        <v>4.786874303921492</v>
      </c>
      <c r="C69" s="309" t="n">
        <v>4.786874303921492</v>
      </c>
      <c r="D69" s="309" t="inlineStr"/>
      <c r="E69" s="309" t="inlineStr"/>
      <c r="F69" s="309" t="inlineStr"/>
      <c r="G69" s="309" t="inlineStr"/>
      <c r="H69" s="309" t="inlineStr"/>
    </row>
    <row r="70">
      <c r="A70" s="621" t="n">
        <v>68</v>
      </c>
      <c r="B70" s="309" t="n">
        <v>4.487381708311451</v>
      </c>
      <c r="C70" s="309" t="n">
        <v>4.487381708311451</v>
      </c>
      <c r="D70" s="309" t="inlineStr"/>
      <c r="E70" s="309" t="inlineStr"/>
      <c r="F70" s="309" t="inlineStr"/>
      <c r="G70" s="309" t="inlineStr"/>
      <c r="H70" s="309" t="inlineStr"/>
    </row>
    <row r="71">
      <c r="A71" s="621" t="n">
        <v>69</v>
      </c>
      <c r="B71" s="309" t="n">
        <v>4.746984673445812</v>
      </c>
      <c r="C71" s="309" t="n">
        <v>4.746984673445812</v>
      </c>
      <c r="D71" s="309" t="inlineStr"/>
      <c r="E71" s="309" t="inlineStr"/>
      <c r="F71" s="309" t="inlineStr"/>
      <c r="G71" s="309" t="inlineStr"/>
      <c r="H71" s="309" t="inlineStr"/>
    </row>
    <row r="72">
      <c r="A72" s="621" t="n">
        <v>70</v>
      </c>
      <c r="B72" s="309" t="n">
        <v>4.564667682311677</v>
      </c>
      <c r="C72" s="309" t="n">
        <v>4.564667682311677</v>
      </c>
      <c r="D72" s="309" t="inlineStr"/>
      <c r="E72" s="309" t="inlineStr"/>
      <c r="F72" s="309" t="inlineStr"/>
      <c r="G72" s="309" t="inlineStr"/>
      <c r="H72" s="309" t="inlineStr"/>
    </row>
    <row r="73">
      <c r="A73" s="621" t="n">
        <v>71</v>
      </c>
      <c r="B73" s="309" t="n">
        <v>4.577354837549999</v>
      </c>
      <c r="C73" s="309" t="n">
        <v>4.577354837549999</v>
      </c>
      <c r="D73" s="309" t="inlineStr"/>
      <c r="E73" s="309" t="inlineStr"/>
      <c r="F73" s="309" t="inlineStr"/>
      <c r="G73" s="309" t="inlineStr"/>
      <c r="H73" s="309" t="inlineStr"/>
    </row>
    <row r="74">
      <c r="A74" s="621" t="n">
        <v>72</v>
      </c>
      <c r="B74" s="309" t="n">
        <v>4.40512244718326</v>
      </c>
      <c r="C74" s="309" t="n">
        <v>4.40512244718326</v>
      </c>
      <c r="D74" s="309" t="inlineStr"/>
      <c r="E74" s="309" t="inlineStr"/>
      <c r="F74" s="309" t="inlineStr"/>
      <c r="G74" s="309" t="inlineStr"/>
      <c r="H74" s="309" t="inlineStr"/>
    </row>
    <row r="75">
      <c r="A75" s="621" t="n">
        <v>73</v>
      </c>
      <c r="B75" s="309" t="n">
        <v>11.35363284798629</v>
      </c>
      <c r="C75" s="309" t="n">
        <v>11.35363284798629</v>
      </c>
      <c r="D75" s="309" t="inlineStr"/>
      <c r="E75" s="309" t="inlineStr"/>
      <c r="F75" s="309" t="inlineStr"/>
      <c r="G75" s="309" t="inlineStr"/>
      <c r="H75" s="309" t="inlineStr"/>
    </row>
    <row r="76">
      <c r="A76" s="621" t="n">
        <v>74</v>
      </c>
      <c r="B76" s="309" t="n">
        <v>11.58038092524366</v>
      </c>
      <c r="C76" s="309" t="n">
        <v>11.58038092524366</v>
      </c>
      <c r="D76" s="309" t="inlineStr"/>
      <c r="E76" s="309" t="inlineStr"/>
      <c r="F76" s="309" t="inlineStr"/>
      <c r="G76" s="309" t="inlineStr"/>
      <c r="H76" s="309" t="inlineStr"/>
    </row>
    <row r="77">
      <c r="A77" s="621" t="n">
        <v>75</v>
      </c>
      <c r="B77" s="309" t="n">
        <v>12.07664671792229</v>
      </c>
      <c r="C77" s="309" t="n">
        <v>12.07664671792229</v>
      </c>
      <c r="D77" s="309" t="inlineStr"/>
      <c r="E77" s="309" t="inlineStr"/>
      <c r="F77" s="309" t="inlineStr"/>
      <c r="G77" s="309" t="inlineStr"/>
      <c r="H77" s="309" t="inlineStr"/>
    </row>
    <row r="78">
      <c r="A78" s="621" t="n">
        <v>76</v>
      </c>
      <c r="B78" s="309" t="n">
        <v>12.11156471407304</v>
      </c>
      <c r="C78" s="309" t="n">
        <v>12.11156471407304</v>
      </c>
      <c r="D78" s="309" t="inlineStr"/>
      <c r="E78" s="309" t="inlineStr"/>
      <c r="F78" s="309" t="inlineStr"/>
      <c r="G78" s="309" t="inlineStr"/>
      <c r="H78" s="309" t="inlineStr"/>
    </row>
    <row r="79">
      <c r="A79" s="621" t="n">
        <v>77</v>
      </c>
      <c r="B79" s="309" t="n">
        <v>6.996153743581548</v>
      </c>
      <c r="C79" s="309" t="n">
        <v>6.996153743581548</v>
      </c>
      <c r="D79" s="309" t="inlineStr"/>
      <c r="E79" s="309" t="inlineStr"/>
      <c r="F79" s="309" t="inlineStr"/>
      <c r="G79" s="309" t="inlineStr"/>
      <c r="H79" s="309" t="inlineStr"/>
    </row>
    <row r="80">
      <c r="A80" s="621" t="n">
        <v>78</v>
      </c>
      <c r="B80" s="309" t="n">
        <v>1.89</v>
      </c>
      <c r="C80" s="309" t="n">
        <v>1.89</v>
      </c>
      <c r="D80" s="309" t="inlineStr"/>
      <c r="E80" s="309" t="inlineStr"/>
      <c r="F80" s="309" t="inlineStr"/>
      <c r="G80" s="309" t="inlineStr"/>
      <c r="H80" s="309" t="inlineStr"/>
    </row>
    <row r="81">
      <c r="A81" s="621" t="n">
        <v>79</v>
      </c>
      <c r="B81" s="309" t="n">
        <v>2.32</v>
      </c>
      <c r="C81" s="309" t="n">
        <v>2.32</v>
      </c>
      <c r="D81" s="309" t="inlineStr"/>
      <c r="E81" s="309" t="inlineStr"/>
      <c r="F81" s="309" t="inlineStr"/>
      <c r="G81" s="309" t="inlineStr"/>
      <c r="H81" s="309" t="inlineStr"/>
    </row>
    <row r="82">
      <c r="A82" s="621" t="n">
        <v>80</v>
      </c>
      <c r="B82" s="309" t="n">
        <v>2.35</v>
      </c>
      <c r="C82" s="309" t="n">
        <v>2.35</v>
      </c>
      <c r="D82" s="309" t="inlineStr"/>
      <c r="E82" s="309" t="inlineStr"/>
      <c r="F82" s="309" t="inlineStr"/>
      <c r="G82" s="309" t="inlineStr"/>
      <c r="H82" s="309" t="inlineStr"/>
    </row>
    <row r="83">
      <c r="A83" s="621" t="n">
        <v>81</v>
      </c>
      <c r="B83" s="309" t="n">
        <v>6.9</v>
      </c>
      <c r="C83" s="309" t="n">
        <v>6.9</v>
      </c>
      <c r="D83" s="309" t="inlineStr"/>
      <c r="E83" s="309" t="inlineStr"/>
      <c r="F83" s="309" t="inlineStr"/>
      <c r="G83" s="309" t="inlineStr"/>
      <c r="H83" s="309" t="inlineStr"/>
    </row>
    <row r="84">
      <c r="A84" s="621" t="n">
        <v>82</v>
      </c>
      <c r="B84" s="309" t="n">
        <v>14</v>
      </c>
      <c r="C84" s="309" t="n">
        <v>14</v>
      </c>
      <c r="D84" s="309" t="inlineStr"/>
      <c r="E84" s="309" t="inlineStr"/>
      <c r="F84" s="309" t="inlineStr"/>
      <c r="G84" s="309" t="inlineStr"/>
      <c r="H84" s="309" t="inlineStr"/>
    </row>
    <row r="85">
      <c r="A85" s="621" t="n">
        <v>83</v>
      </c>
      <c r="B85" s="309" t="n">
        <v>12.5</v>
      </c>
      <c r="C85" s="309" t="n">
        <v>12.5</v>
      </c>
      <c r="D85" s="309" t="inlineStr"/>
      <c r="E85" s="309" t="inlineStr"/>
      <c r="F85" s="309" t="inlineStr"/>
      <c r="G85" s="309" t="inlineStr"/>
      <c r="H85" s="309" t="inlineStr"/>
    </row>
    <row r="86">
      <c r="A86" s="621" t="n">
        <v>84</v>
      </c>
      <c r="B86" s="309" t="n">
        <v>6.5</v>
      </c>
      <c r="C86" s="309" t="n">
        <v>6.5</v>
      </c>
      <c r="D86" s="309" t="inlineStr"/>
      <c r="E86" s="309" t="inlineStr"/>
      <c r="F86" s="309" t="inlineStr"/>
      <c r="G86" s="309" t="inlineStr"/>
      <c r="H86" s="309" t="inlineStr"/>
    </row>
    <row r="87">
      <c r="A87" s="621" t="n">
        <v>85</v>
      </c>
      <c r="B87" s="309" t="n">
        <v>7.7</v>
      </c>
      <c r="C87" s="309" t="n">
        <v>7.7</v>
      </c>
      <c r="D87" s="309" t="inlineStr"/>
      <c r="E87" s="309" t="inlineStr"/>
      <c r="F87" s="309" t="inlineStr"/>
      <c r="G87" s="309" t="inlineStr"/>
      <c r="H87" s="309" t="inlineStr"/>
    </row>
    <row r="88">
      <c r="A88" s="621" t="n">
        <v>86</v>
      </c>
      <c r="B88" s="309" t="n">
        <v>6.66</v>
      </c>
      <c r="C88" s="309" t="n">
        <v>6.66</v>
      </c>
      <c r="D88" s="309" t="inlineStr"/>
      <c r="E88" s="309" t="inlineStr"/>
      <c r="F88" s="309" t="inlineStr"/>
      <c r="G88" s="309" t="inlineStr"/>
      <c r="H88" s="309" t="inlineStr"/>
    </row>
    <row r="89">
      <c r="A89" s="621" t="n">
        <v>87</v>
      </c>
      <c r="B89" s="309" t="n">
        <v>6.4</v>
      </c>
      <c r="C89" s="309" t="n">
        <v>6.4</v>
      </c>
      <c r="D89" s="309" t="inlineStr"/>
      <c r="E89" s="309" t="inlineStr"/>
      <c r="F89" s="309" t="inlineStr"/>
      <c r="G89" s="309" t="inlineStr"/>
      <c r="H89" s="309" t="inlineStr"/>
    </row>
    <row r="90">
      <c r="A90" s="621" t="n">
        <v>88</v>
      </c>
      <c r="B90" s="309" t="n">
        <v>7.7</v>
      </c>
      <c r="C90" s="309" t="n">
        <v>7.7</v>
      </c>
      <c r="D90" s="309" t="inlineStr"/>
      <c r="E90" s="309" t="inlineStr"/>
      <c r="F90" s="309" t="inlineStr"/>
      <c r="G90" s="309" t="inlineStr"/>
      <c r="H90" s="309" t="inlineStr"/>
    </row>
    <row r="91">
      <c r="A91" s="621" t="n">
        <v>89</v>
      </c>
      <c r="B91" s="309" t="n">
        <v>7.68</v>
      </c>
      <c r="C91" s="309" t="n">
        <v>7.68</v>
      </c>
      <c r="D91" s="309" t="inlineStr"/>
      <c r="E91" s="309" t="inlineStr"/>
      <c r="F91" s="309" t="inlineStr"/>
      <c r="G91" s="309" t="inlineStr"/>
      <c r="H91" s="309" t="inlineStr"/>
    </row>
    <row r="92">
      <c r="A92" s="621" t="n">
        <v>90</v>
      </c>
      <c r="B92" s="309" t="n">
        <v>6.8</v>
      </c>
      <c r="C92" s="309" t="n">
        <v>6.8</v>
      </c>
      <c r="D92" s="309" t="inlineStr"/>
      <c r="E92" s="309" t="inlineStr"/>
      <c r="F92" s="309" t="inlineStr"/>
      <c r="G92" s="309" t="inlineStr"/>
      <c r="H92" s="309" t="inlineStr"/>
    </row>
    <row r="93">
      <c r="A93" s="621" t="n">
        <v>91</v>
      </c>
      <c r="B93" s="309" t="n">
        <v>6.5</v>
      </c>
      <c r="C93" s="309" t="n">
        <v>6.5</v>
      </c>
      <c r="D93" s="309" t="inlineStr"/>
      <c r="E93" s="309" t="inlineStr"/>
      <c r="F93" s="309" t="inlineStr"/>
      <c r="G93" s="309" t="inlineStr"/>
      <c r="H93" s="309" t="inlineStr"/>
    </row>
    <row r="94">
      <c r="A94" s="621" t="n">
        <v>92</v>
      </c>
      <c r="B94" s="309" t="n">
        <v>5.7</v>
      </c>
      <c r="C94" s="309" t="n">
        <v>5.7</v>
      </c>
      <c r="D94" s="309" t="inlineStr"/>
      <c r="E94" s="309" t="inlineStr"/>
      <c r="F94" s="309" t="inlineStr"/>
      <c r="G94" s="309" t="inlineStr"/>
      <c r="H94" s="309" t="inlineStr"/>
    </row>
    <row r="95">
      <c r="A95" s="621" t="n">
        <v>93</v>
      </c>
      <c r="B95" s="309" t="n">
        <v>6.86</v>
      </c>
      <c r="C95" s="309" t="n">
        <v>6.86</v>
      </c>
      <c r="D95" s="309" t="inlineStr"/>
      <c r="E95" s="309" t="inlineStr"/>
      <c r="F95" s="309" t="inlineStr"/>
      <c r="G95" s="309" t="inlineStr"/>
      <c r="H95" s="309" t="inlineStr"/>
    </row>
    <row r="96">
      <c r="A96" s="621" t="n">
        <v>94</v>
      </c>
      <c r="B96" s="309" t="n">
        <v>6.88</v>
      </c>
      <c r="C96" s="309" t="n">
        <v>6.88</v>
      </c>
      <c r="D96" s="309" t="inlineStr"/>
      <c r="E96" s="309" t="inlineStr"/>
      <c r="F96" s="309" t="inlineStr"/>
      <c r="G96" s="309" t="inlineStr"/>
      <c r="H96" s="309" t="inlineStr"/>
    </row>
    <row r="97">
      <c r="A97" s="621" t="n">
        <v>95</v>
      </c>
      <c r="B97" s="309" t="n">
        <v>5.49</v>
      </c>
      <c r="C97" s="309" t="n">
        <v>5.49</v>
      </c>
      <c r="D97" s="309" t="inlineStr"/>
      <c r="E97" s="309" t="inlineStr"/>
      <c r="F97" s="309" t="inlineStr"/>
      <c r="G97" s="309" t="inlineStr"/>
      <c r="H97" s="309" t="inlineStr"/>
    </row>
    <row r="98">
      <c r="A98" s="621" t="n">
        <v>96</v>
      </c>
      <c r="B98" s="309" t="n">
        <v>6.5</v>
      </c>
      <c r="C98" s="309" t="n">
        <v>6.5</v>
      </c>
      <c r="D98" s="309" t="inlineStr"/>
      <c r="E98" s="309" t="inlineStr"/>
      <c r="F98" s="309" t="inlineStr"/>
      <c r="G98" s="309" t="inlineStr"/>
      <c r="H98" s="309" t="inlineStr"/>
    </row>
    <row r="99">
      <c r="A99" s="621" t="n">
        <v>97</v>
      </c>
      <c r="B99" s="309" t="n">
        <v>6.7</v>
      </c>
      <c r="C99" s="309" t="n">
        <v>6.7</v>
      </c>
      <c r="D99" s="309" t="inlineStr"/>
      <c r="E99" s="309" t="inlineStr"/>
      <c r="F99" s="309" t="inlineStr"/>
      <c r="G99" s="309" t="inlineStr"/>
      <c r="H99" s="309" t="inlineStr"/>
    </row>
    <row r="100">
      <c r="A100" s="621" t="n">
        <v>98</v>
      </c>
      <c r="B100" s="309" t="n">
        <v>10</v>
      </c>
      <c r="C100" s="309" t="n">
        <v>10</v>
      </c>
      <c r="D100" s="309" t="inlineStr"/>
      <c r="E100" s="309" t="inlineStr"/>
      <c r="F100" s="309" t="inlineStr"/>
      <c r="G100" s="309" t="inlineStr"/>
      <c r="H100" s="309" t="inlineStr"/>
    </row>
    <row r="101">
      <c r="A101" s="621" t="n">
        <v>99</v>
      </c>
      <c r="B101" s="309" t="n">
        <v>8.039999999999999</v>
      </c>
      <c r="C101" s="309" t="n">
        <v>8.039999999999999</v>
      </c>
      <c r="D101" s="309" t="inlineStr"/>
      <c r="E101" s="309" t="inlineStr"/>
      <c r="F101" s="309" t="inlineStr"/>
      <c r="G101" s="309" t="inlineStr"/>
      <c r="H101" s="309" t="inlineStr"/>
    </row>
    <row r="102">
      <c r="A102" s="621" t="n">
        <v>100</v>
      </c>
      <c r="B102" s="309" t="n">
        <v>6.86</v>
      </c>
      <c r="C102" s="309" t="n">
        <v>6.86</v>
      </c>
      <c r="D102" s="309" t="inlineStr"/>
      <c r="E102" s="309" t="inlineStr"/>
      <c r="F102" s="309" t="inlineStr"/>
      <c r="G102" s="309" t="inlineStr"/>
      <c r="H102" s="309" t="inlineStr"/>
    </row>
    <row r="103">
      <c r="A103" s="621" t="n">
        <v>101</v>
      </c>
      <c r="B103" s="309" t="n">
        <v>7.45</v>
      </c>
      <c r="C103" s="309" t="n">
        <v>7.45</v>
      </c>
      <c r="D103" s="309" t="inlineStr"/>
      <c r="E103" s="309" t="inlineStr"/>
      <c r="F103" s="309" t="inlineStr"/>
      <c r="G103" s="309" t="inlineStr"/>
      <c r="H103" s="309" t="inlineStr"/>
    </row>
    <row r="104">
      <c r="A104" s="621" t="n">
        <v>102</v>
      </c>
      <c r="B104" s="309" t="n">
        <v>6.86</v>
      </c>
      <c r="C104" s="309" t="n">
        <v>6.86</v>
      </c>
      <c r="D104" s="309" t="inlineStr"/>
      <c r="E104" s="309" t="inlineStr"/>
      <c r="F104" s="309" t="inlineStr"/>
      <c r="G104" s="309" t="inlineStr"/>
      <c r="H104" s="309" t="inlineStr"/>
    </row>
    <row r="105">
      <c r="A105" s="621" t="n">
        <v>103</v>
      </c>
      <c r="B105" s="309" t="n">
        <v>6.47</v>
      </c>
      <c r="C105" s="309" t="n">
        <v>6.47</v>
      </c>
      <c r="D105" s="309" t="inlineStr"/>
      <c r="E105" s="309" t="inlineStr"/>
      <c r="F105" s="309" t="inlineStr"/>
      <c r="G105" s="309" t="inlineStr"/>
      <c r="H105" s="309" t="inlineStr"/>
    </row>
    <row r="106">
      <c r="A106" s="621" t="n">
        <v>104</v>
      </c>
      <c r="B106" s="309" t="n">
        <v>8.43</v>
      </c>
      <c r="C106" s="309" t="n">
        <v>8.43</v>
      </c>
      <c r="D106" s="309" t="inlineStr"/>
      <c r="E106" s="309" t="inlineStr"/>
      <c r="F106" s="309" t="inlineStr"/>
      <c r="G106" s="309" t="inlineStr"/>
      <c r="H106" s="309" t="inlineStr"/>
    </row>
    <row r="107">
      <c r="A107" s="621" t="n">
        <v>105</v>
      </c>
      <c r="B107" s="309" t="n">
        <v>10.32</v>
      </c>
      <c r="C107" s="309" t="n">
        <v>10.32</v>
      </c>
      <c r="D107" s="309" t="inlineStr"/>
      <c r="E107" s="309" t="inlineStr"/>
      <c r="F107" s="309" t="inlineStr"/>
      <c r="G107" s="309" t="inlineStr"/>
      <c r="H107" s="309" t="inlineStr"/>
    </row>
    <row r="108">
      <c r="A108" s="621" t="n">
        <v>106</v>
      </c>
      <c r="B108" s="309" t="n">
        <v>10.3</v>
      </c>
      <c r="C108" s="309" t="n">
        <v>10.3</v>
      </c>
      <c r="D108" s="309" t="inlineStr"/>
      <c r="E108" s="309" t="inlineStr"/>
      <c r="F108" s="309" t="inlineStr"/>
      <c r="G108" s="309" t="inlineStr"/>
      <c r="H108" s="309" t="inlineStr"/>
    </row>
    <row r="109">
      <c r="A109" s="621" t="n">
        <v>107</v>
      </c>
      <c r="B109" s="309" t="n">
        <v>9.31</v>
      </c>
      <c r="C109" s="309" t="n">
        <v>9.31</v>
      </c>
      <c r="D109" s="309" t="inlineStr"/>
      <c r="E109" s="309" t="inlineStr"/>
      <c r="F109" s="309" t="inlineStr"/>
      <c r="G109" s="309" t="inlineStr"/>
      <c r="H109" s="309" t="inlineStr"/>
    </row>
    <row r="110">
      <c r="A110" s="621" t="n">
        <v>108</v>
      </c>
      <c r="B110" s="309" t="n">
        <v>11.2</v>
      </c>
      <c r="C110" s="309" t="n">
        <v>11.2</v>
      </c>
      <c r="D110" s="309" t="inlineStr"/>
      <c r="E110" s="309" t="inlineStr"/>
      <c r="F110" s="309" t="inlineStr"/>
      <c r="G110" s="309" t="inlineStr"/>
      <c r="H110" s="309" t="inlineStr"/>
    </row>
    <row r="111">
      <c r="A111" s="621" t="n">
        <v>109</v>
      </c>
      <c r="B111" s="309" t="n">
        <v>10.2</v>
      </c>
      <c r="C111" s="309" t="n">
        <v>10.2</v>
      </c>
      <c r="D111" s="309" t="inlineStr"/>
      <c r="E111" s="309" t="inlineStr"/>
      <c r="F111" s="309" t="inlineStr"/>
      <c r="G111" s="309" t="inlineStr"/>
      <c r="H111" s="309" t="inlineStr"/>
    </row>
    <row r="112">
      <c r="A112" s="621" t="n">
        <v>110</v>
      </c>
      <c r="B112" s="309" t="n">
        <v>7.5</v>
      </c>
      <c r="C112" s="309" t="n">
        <v>7.5</v>
      </c>
      <c r="D112" s="309" t="inlineStr"/>
      <c r="E112" s="309" t="inlineStr"/>
      <c r="F112" s="309" t="inlineStr"/>
      <c r="G112" s="309" t="inlineStr"/>
      <c r="H112" s="309" t="inlineStr"/>
    </row>
    <row r="113">
      <c r="A113" s="621" t="n">
        <v>111</v>
      </c>
      <c r="B113" s="309" t="n">
        <v>5.3</v>
      </c>
      <c r="C113" s="309" t="n">
        <v>5.3</v>
      </c>
      <c r="D113" s="309" t="inlineStr"/>
      <c r="E113" s="309" t="inlineStr"/>
      <c r="F113" s="309" t="inlineStr"/>
      <c r="G113" s="309" t="inlineStr"/>
      <c r="H113" s="309" t="inlineStr"/>
    </row>
    <row r="114">
      <c r="A114" s="621" t="n">
        <v>112</v>
      </c>
      <c r="B114" s="309" t="n">
        <v>6</v>
      </c>
      <c r="C114" s="309" t="n">
        <v>6</v>
      </c>
      <c r="D114" s="309" t="inlineStr"/>
      <c r="E114" s="309" t="inlineStr"/>
      <c r="F114" s="309" t="inlineStr"/>
      <c r="G114" s="309" t="inlineStr"/>
      <c r="H114" s="309" t="inlineStr"/>
    </row>
    <row r="115">
      <c r="A115" s="621" t="n">
        <v>113</v>
      </c>
      <c r="B115" s="309" t="n">
        <v>3.1</v>
      </c>
      <c r="C115" s="309" t="n">
        <v>3.1</v>
      </c>
      <c r="D115" s="309" t="inlineStr"/>
      <c r="E115" s="309" t="inlineStr"/>
      <c r="F115" s="309" t="inlineStr"/>
      <c r="G115" s="309" t="inlineStr"/>
      <c r="H115" s="309" t="inlineStr"/>
    </row>
    <row r="116">
      <c r="A116" s="621" t="n">
        <v>114</v>
      </c>
      <c r="B116" s="309" t="n">
        <v>2</v>
      </c>
      <c r="C116" s="309" t="n">
        <v>2</v>
      </c>
      <c r="D116" s="309" t="inlineStr"/>
      <c r="E116" s="309" t="inlineStr"/>
      <c r="F116" s="309" t="inlineStr"/>
      <c r="G116" s="309" t="inlineStr"/>
      <c r="H116" s="309" t="inlineStr"/>
    </row>
    <row r="117">
      <c r="A117" s="621" t="n">
        <v>115</v>
      </c>
      <c r="B117" s="309" t="n">
        <v>7</v>
      </c>
      <c r="C117" s="309" t="n">
        <v>7</v>
      </c>
      <c r="D117" s="309" t="inlineStr"/>
      <c r="E117" s="309" t="inlineStr"/>
      <c r="F117" s="309" t="inlineStr"/>
      <c r="G117" s="309" t="inlineStr"/>
      <c r="H117" s="309" t="inlineStr"/>
    </row>
    <row r="118">
      <c r="A118" s="621" t="n">
        <v>116</v>
      </c>
      <c r="B118" s="309" t="n">
        <v>8</v>
      </c>
      <c r="C118" s="309" t="n">
        <v>8</v>
      </c>
      <c r="D118" s="309" t="inlineStr"/>
      <c r="E118" s="309" t="inlineStr"/>
      <c r="F118" s="309" t="inlineStr"/>
      <c r="G118" s="309" t="inlineStr"/>
      <c r="H118" s="309" t="inlineStr"/>
    </row>
    <row r="119">
      <c r="A119" s="621" t="n">
        <v>117</v>
      </c>
      <c r="B119" s="309" t="n">
        <v>8</v>
      </c>
      <c r="C119" s="309" t="n">
        <v>8</v>
      </c>
      <c r="D119" s="309" t="inlineStr"/>
      <c r="E119" s="309" t="inlineStr"/>
      <c r="F119" s="309" t="inlineStr"/>
      <c r="G119" s="309" t="inlineStr"/>
      <c r="H119" s="309" t="inlineStr"/>
    </row>
    <row r="120">
      <c r="A120" s="621" t="n">
        <v>118</v>
      </c>
      <c r="B120" s="309" t="n">
        <v>9</v>
      </c>
      <c r="C120" s="309" t="n">
        <v>9</v>
      </c>
      <c r="D120" s="309" t="inlineStr"/>
      <c r="E120" s="309" t="inlineStr"/>
      <c r="F120" s="309" t="inlineStr"/>
      <c r="G120" s="309" t="inlineStr"/>
      <c r="H120" s="309" t="inlineStr"/>
    </row>
    <row r="121">
      <c r="A121" s="621" t="n">
        <v>119</v>
      </c>
      <c r="B121" s="309" t="n">
        <v>10</v>
      </c>
      <c r="C121" s="309" t="n">
        <v>10</v>
      </c>
      <c r="D121" s="309" t="inlineStr"/>
      <c r="E121" s="309" t="inlineStr"/>
      <c r="F121" s="309" t="inlineStr"/>
      <c r="G121" s="309" t="inlineStr"/>
      <c r="H121" s="309" t="inlineStr"/>
    </row>
    <row r="122">
      <c r="A122" s="621" t="n">
        <v>120</v>
      </c>
      <c r="B122" s="309" t="n">
        <v>3.2</v>
      </c>
      <c r="C122" s="309" t="n">
        <v>3.2</v>
      </c>
      <c r="D122" s="309" t="inlineStr"/>
      <c r="E122" s="309" t="inlineStr"/>
      <c r="F122" s="309" t="inlineStr"/>
      <c r="G122" s="309" t="inlineStr"/>
      <c r="H122" s="309" t="inlineStr"/>
    </row>
    <row r="123">
      <c r="A123" s="621" t="n">
        <v>121</v>
      </c>
      <c r="B123" s="309" t="n">
        <v>5</v>
      </c>
      <c r="C123" s="309" t="n">
        <v>5</v>
      </c>
      <c r="D123" s="309" t="inlineStr"/>
      <c r="E123" s="309" t="inlineStr"/>
      <c r="F123" s="309" t="inlineStr"/>
      <c r="G123" s="309" t="inlineStr"/>
      <c r="H123" s="309" t="inlineStr"/>
    </row>
    <row r="124">
      <c r="A124" s="621" t="n">
        <v>122</v>
      </c>
      <c r="B124" s="309" t="n">
        <v>3.5</v>
      </c>
      <c r="C124" s="309" t="n">
        <v>3.5</v>
      </c>
      <c r="D124" s="309" t="inlineStr"/>
      <c r="E124" s="309" t="inlineStr"/>
      <c r="F124" s="309" t="inlineStr"/>
      <c r="G124" s="309" t="inlineStr"/>
      <c r="H124" s="309" t="inlineStr"/>
    </row>
    <row r="125">
      <c r="A125" s="621" t="n">
        <v>123</v>
      </c>
      <c r="B125" s="309" t="n">
        <v>8</v>
      </c>
      <c r="C125" s="309" t="n">
        <v>8</v>
      </c>
      <c r="D125" s="309" t="inlineStr"/>
      <c r="E125" s="309" t="inlineStr"/>
      <c r="F125" s="309" t="inlineStr"/>
      <c r="G125" s="309" t="inlineStr"/>
      <c r="H125" s="309" t="inlineStr"/>
    </row>
    <row r="126">
      <c r="A126" s="621" t="n">
        <v>124</v>
      </c>
      <c r="B126" s="309" t="n">
        <v>11</v>
      </c>
      <c r="C126" s="309" t="n">
        <v>11</v>
      </c>
      <c r="D126" s="309" t="inlineStr"/>
      <c r="E126" s="309" t="inlineStr"/>
      <c r="F126" s="309" t="inlineStr"/>
      <c r="G126" s="309" t="inlineStr"/>
      <c r="H126" s="309" t="inlineStr"/>
    </row>
    <row r="127">
      <c r="A127" s="621" t="n">
        <v>125</v>
      </c>
      <c r="B127" s="309" t="n">
        <v>13</v>
      </c>
      <c r="C127" s="309" t="n">
        <v>13</v>
      </c>
      <c r="D127" s="309" t="inlineStr"/>
      <c r="E127" s="309" t="inlineStr"/>
      <c r="F127" s="309" t="inlineStr"/>
      <c r="G127" s="309" t="inlineStr"/>
      <c r="H127" s="309" t="inlineStr"/>
    </row>
    <row r="128">
      <c r="A128" s="621" t="n">
        <v>126</v>
      </c>
      <c r="B128" s="309" t="n">
        <v>3.5</v>
      </c>
      <c r="C128" s="309" t="n">
        <v>3.5</v>
      </c>
      <c r="D128" s="309" t="inlineStr"/>
      <c r="E128" s="309" t="inlineStr"/>
      <c r="F128" s="309" t="inlineStr"/>
      <c r="G128" s="309" t="inlineStr"/>
      <c r="H128" s="309" t="inlineStr"/>
    </row>
    <row r="129">
      <c r="A129" s="621" t="n">
        <v>127</v>
      </c>
      <c r="B129" s="309" t="n">
        <v>4.5</v>
      </c>
      <c r="C129" s="309" t="n">
        <v>4.5</v>
      </c>
      <c r="D129" s="309" t="inlineStr"/>
      <c r="E129" s="309" t="inlineStr"/>
      <c r="F129" s="309" t="inlineStr"/>
      <c r="G129" s="309" t="inlineStr"/>
      <c r="H129" s="309" t="inlineStr"/>
    </row>
    <row r="130">
      <c r="A130" s="621" t="n">
        <v>128</v>
      </c>
      <c r="B130" s="309" t="n">
        <v>5.5</v>
      </c>
      <c r="C130" s="309" t="n">
        <v>5.5</v>
      </c>
      <c r="D130" s="309" t="inlineStr"/>
      <c r="E130" s="309" t="inlineStr"/>
      <c r="F130" s="309" t="inlineStr"/>
      <c r="G130" s="309" t="inlineStr"/>
      <c r="H130" s="309" t="inlineStr"/>
    </row>
    <row r="131">
      <c r="A131" s="621" t="n">
        <v>129</v>
      </c>
      <c r="B131" s="309" t="n">
        <v>5.6</v>
      </c>
      <c r="C131" s="309" t="n">
        <v>5.6</v>
      </c>
      <c r="D131" s="309" t="inlineStr"/>
      <c r="E131" s="309" t="inlineStr"/>
      <c r="F131" s="309" t="inlineStr"/>
      <c r="G131" s="309" t="inlineStr"/>
      <c r="H131" s="309" t="inlineStr"/>
    </row>
    <row r="132">
      <c r="A132" s="621" t="n">
        <v>130</v>
      </c>
      <c r="B132" s="309" t="n">
        <v>3.4</v>
      </c>
      <c r="C132" s="309" t="n">
        <v>3.4</v>
      </c>
      <c r="D132" s="309" t="inlineStr"/>
      <c r="E132" s="309" t="inlineStr"/>
      <c r="F132" s="309" t="inlineStr"/>
      <c r="G132" s="309" t="inlineStr"/>
      <c r="H132" s="309" t="inlineStr"/>
    </row>
    <row r="133">
      <c r="A133" s="621" t="n">
        <v>131</v>
      </c>
      <c r="B133" s="309" t="n">
        <v>5.4</v>
      </c>
      <c r="C133" s="309" t="n">
        <v>5.4</v>
      </c>
      <c r="D133" s="309" t="inlineStr"/>
      <c r="E133" s="309" t="inlineStr"/>
      <c r="F133" s="309" t="inlineStr"/>
      <c r="G133" s="309" t="inlineStr"/>
      <c r="H133" s="309" t="inlineStr"/>
    </row>
    <row r="134">
      <c r="A134" s="621" t="n">
        <v>132</v>
      </c>
      <c r="B134" s="309" t="n">
        <v>10</v>
      </c>
      <c r="C134" s="309" t="n">
        <v>10</v>
      </c>
      <c r="D134" s="309" t="inlineStr"/>
      <c r="E134" s="309" t="inlineStr"/>
      <c r="F134" s="309" t="inlineStr"/>
      <c r="G134" s="309" t="inlineStr"/>
      <c r="H134" s="309" t="inlineStr"/>
    </row>
    <row r="135">
      <c r="A135" s="621" t="n">
        <v>133</v>
      </c>
      <c r="B135" s="309" t="n">
        <v>11.1</v>
      </c>
      <c r="C135" s="309" t="n">
        <v>11.1</v>
      </c>
      <c r="D135" s="309" t="inlineStr"/>
      <c r="E135" s="309" t="inlineStr"/>
      <c r="F135" s="309" t="inlineStr"/>
      <c r="G135" s="309" t="inlineStr"/>
      <c r="H135" s="309" t="inlineStr"/>
    </row>
    <row r="136">
      <c r="A136" s="621" t="n">
        <v>134</v>
      </c>
      <c r="B136" s="309" t="n">
        <v>10.1</v>
      </c>
      <c r="C136" s="309" t="n">
        <v>10.1</v>
      </c>
      <c r="D136" s="309" t="inlineStr"/>
      <c r="E136" s="309" t="inlineStr"/>
      <c r="F136" s="309" t="inlineStr"/>
      <c r="G136" s="309" t="inlineStr"/>
      <c r="H136" s="309" t="inlineStr"/>
    </row>
    <row r="137">
      <c r="A137" s="621" t="n">
        <v>135</v>
      </c>
      <c r="B137" s="309" t="n">
        <v>6.1</v>
      </c>
      <c r="C137" s="309" t="n">
        <v>6.1</v>
      </c>
      <c r="D137" s="309" t="inlineStr"/>
      <c r="E137" s="309" t="inlineStr"/>
      <c r="F137" s="309" t="inlineStr"/>
      <c r="G137" s="309" t="inlineStr"/>
      <c r="H137" s="309" t="inlineStr"/>
    </row>
    <row r="138">
      <c r="A138" s="621" t="n">
        <v>136</v>
      </c>
      <c r="B138" s="309" t="n">
        <v>10.6</v>
      </c>
      <c r="C138" s="309" t="n">
        <v>10.6</v>
      </c>
      <c r="D138" s="309" t="inlineStr"/>
      <c r="E138" s="309" t="inlineStr"/>
      <c r="F138" s="309" t="inlineStr"/>
      <c r="G138" s="309" t="inlineStr"/>
      <c r="H138" s="309" t="inlineStr"/>
    </row>
    <row r="139">
      <c r="A139" s="621" t="n">
        <v>137</v>
      </c>
      <c r="B139" s="309" t="n">
        <v>10.9</v>
      </c>
      <c r="C139" s="309" t="n">
        <v>10.9</v>
      </c>
      <c r="D139" s="309" t="inlineStr"/>
      <c r="E139" s="309" t="inlineStr"/>
      <c r="F139" s="309" t="inlineStr"/>
      <c r="G139" s="309" t="inlineStr"/>
      <c r="H139" s="309" t="inlineStr"/>
    </row>
    <row r="140">
      <c r="A140" s="621" t="n">
        <v>138</v>
      </c>
      <c r="B140" s="309" t="n">
        <v>7.7</v>
      </c>
      <c r="C140" s="309" t="n">
        <v>7.7</v>
      </c>
      <c r="D140" s="309" t="inlineStr"/>
      <c r="E140" s="309" t="inlineStr"/>
      <c r="F140" s="309" t="inlineStr"/>
      <c r="G140" s="309" t="inlineStr"/>
      <c r="H140" s="309" t="inlineStr"/>
    </row>
    <row r="141">
      <c r="A141" s="621" t="n">
        <v>139</v>
      </c>
      <c r="B141" s="309" t="n">
        <v>7.1</v>
      </c>
      <c r="C141" s="309" t="n">
        <v>7.1</v>
      </c>
      <c r="D141" s="309" t="inlineStr"/>
      <c r="E141" s="309" t="inlineStr"/>
      <c r="F141" s="309" t="inlineStr"/>
      <c r="G141" s="309" t="inlineStr"/>
      <c r="H141" s="309" t="inlineStr"/>
    </row>
    <row r="142">
      <c r="A142" s="621" t="n">
        <v>140</v>
      </c>
      <c r="B142" s="309" t="n">
        <v>5.6</v>
      </c>
      <c r="C142" s="309" t="n">
        <v>5.6</v>
      </c>
      <c r="D142" s="309" t="inlineStr"/>
      <c r="E142" s="309" t="inlineStr"/>
      <c r="F142" s="309" t="inlineStr"/>
      <c r="G142" s="309" t="inlineStr"/>
      <c r="H142" s="309" t="inlineStr"/>
    </row>
    <row r="143">
      <c r="A143" s="621" t="n">
        <v>141</v>
      </c>
      <c r="B143" s="309" t="n">
        <v>11.10693179854523</v>
      </c>
      <c r="C143" s="309" t="n">
        <v>11.10693179854523</v>
      </c>
      <c r="D143" s="309" t="inlineStr"/>
      <c r="E143" s="309" t="inlineStr"/>
      <c r="F143" s="309" t="inlineStr"/>
      <c r="G143" s="309" t="inlineStr"/>
      <c r="H143" s="309" t="inlineStr"/>
    </row>
    <row r="144">
      <c r="A144" s="621" t="n">
        <v>142</v>
      </c>
      <c r="B144" s="309" t="n">
        <v>4.77</v>
      </c>
      <c r="C144" s="309" t="n">
        <v>4.77</v>
      </c>
      <c r="D144" s="309" t="inlineStr"/>
      <c r="E144" s="309" t="inlineStr"/>
      <c r="F144" s="309" t="inlineStr"/>
      <c r="G144" s="309" t="inlineStr"/>
      <c r="H144" s="309" t="inlineStr"/>
    </row>
    <row r="145">
      <c r="A145" s="621" t="n">
        <v>143</v>
      </c>
      <c r="B145" s="309" t="n">
        <v>5.6</v>
      </c>
      <c r="C145" s="309" t="n">
        <v>5.6</v>
      </c>
      <c r="D145" s="309" t="inlineStr"/>
      <c r="E145" s="309" t="inlineStr"/>
      <c r="F145" s="309" t="inlineStr"/>
      <c r="G145" s="309" t="inlineStr"/>
      <c r="H145" s="309" t="inlineStr"/>
    </row>
    <row r="146">
      <c r="A146" s="621" t="n">
        <v>144</v>
      </c>
      <c r="B146" s="309" t="n">
        <v>3.71</v>
      </c>
      <c r="C146" s="309" t="n">
        <v>3.71</v>
      </c>
      <c r="D146" s="309" t="inlineStr"/>
      <c r="E146" s="309" t="inlineStr"/>
      <c r="F146" s="309" t="inlineStr"/>
      <c r="G146" s="309" t="inlineStr"/>
      <c r="H146" s="309" t="inlineStr"/>
    </row>
    <row r="147">
      <c r="A147" s="621" t="n">
        <v>145</v>
      </c>
      <c r="B147" s="309" t="n">
        <v>3.09</v>
      </c>
      <c r="C147" s="309" t="n">
        <v>3.09</v>
      </c>
      <c r="D147" s="309" t="inlineStr"/>
      <c r="E147" s="309" t="inlineStr"/>
      <c r="F147" s="309" t="inlineStr"/>
      <c r="G147" s="309" t="inlineStr"/>
      <c r="H147" s="309" t="inlineStr"/>
    </row>
    <row r="148">
      <c r="A148" s="621" t="n">
        <v>146</v>
      </c>
      <c r="B148" s="309" t="n">
        <v>3.73</v>
      </c>
      <c r="C148" s="309" t="n">
        <v>3.73</v>
      </c>
      <c r="D148" s="309" t="inlineStr"/>
      <c r="E148" s="309" t="inlineStr"/>
      <c r="F148" s="309" t="inlineStr"/>
      <c r="G148" s="309" t="inlineStr"/>
      <c r="H148" s="309" t="inlineStr"/>
    </row>
    <row r="149">
      <c r="A149" s="621" t="n">
        <v>147</v>
      </c>
      <c r="B149" s="309" t="n">
        <v>3.68</v>
      </c>
      <c r="C149" s="309" t="n">
        <v>3.68</v>
      </c>
      <c r="D149" s="309" t="inlineStr"/>
      <c r="E149" s="309" t="inlineStr"/>
      <c r="F149" s="309" t="inlineStr"/>
      <c r="G149" s="309" t="inlineStr"/>
      <c r="H149" s="309" t="inlineStr"/>
    </row>
    <row r="150">
      <c r="A150" s="621" t="n">
        <v>148</v>
      </c>
      <c r="B150" s="309" t="n">
        <v>2.23</v>
      </c>
      <c r="C150" s="309" t="n">
        <v>2.23</v>
      </c>
      <c r="D150" s="309" t="inlineStr"/>
      <c r="E150" s="309" t="inlineStr"/>
      <c r="F150" s="309" t="inlineStr"/>
      <c r="G150" s="309" t="inlineStr"/>
      <c r="H150" s="309" t="inlineStr"/>
    </row>
    <row r="151">
      <c r="A151" s="621" t="n">
        <v>149</v>
      </c>
      <c r="B151" s="309" t="n">
        <v>2.06</v>
      </c>
      <c r="C151" s="309" t="n">
        <v>2.06</v>
      </c>
      <c r="D151" s="309" t="inlineStr"/>
      <c r="E151" s="309" t="inlineStr"/>
      <c r="F151" s="309" t="inlineStr"/>
      <c r="G151" s="309" t="inlineStr"/>
      <c r="H151" s="309" t="inlineStr"/>
    </row>
    <row r="152">
      <c r="A152" s="621" t="n">
        <v>150</v>
      </c>
      <c r="B152" s="309" t="n">
        <v>3.66</v>
      </c>
      <c r="C152" s="309" t="n">
        <v>3.66</v>
      </c>
      <c r="D152" s="309" t="inlineStr"/>
      <c r="E152" s="309" t="inlineStr"/>
      <c r="F152" s="309" t="inlineStr"/>
      <c r="G152" s="309" t="inlineStr"/>
      <c r="H152" s="309" t="inlineStr"/>
    </row>
    <row r="153">
      <c r="A153" s="621" t="n">
        <v>151</v>
      </c>
      <c r="B153" s="309" t="n">
        <v>1.46</v>
      </c>
      <c r="C153" s="309" t="n">
        <v>1.46</v>
      </c>
      <c r="D153" s="309" t="inlineStr"/>
      <c r="E153" s="309" t="inlineStr"/>
      <c r="F153" s="309" t="inlineStr"/>
      <c r="G153" s="309" t="inlineStr"/>
      <c r="H153" s="309" t="inlineStr"/>
    </row>
    <row r="154">
      <c r="A154" s="621" t="n">
        <v>152</v>
      </c>
      <c r="B154" s="309" t="n">
        <v>1.27</v>
      </c>
      <c r="C154" s="309" t="n">
        <v>1.27</v>
      </c>
      <c r="D154" s="309" t="inlineStr"/>
      <c r="E154" s="309" t="inlineStr"/>
      <c r="F154" s="309" t="inlineStr"/>
      <c r="G154" s="309" t="inlineStr"/>
      <c r="H154" s="309" t="inlineStr"/>
    </row>
    <row r="155">
      <c r="A155" s="621" t="n">
        <v>153</v>
      </c>
      <c r="B155" s="309" t="n">
        <v>1.33</v>
      </c>
      <c r="C155" s="309" t="n">
        <v>1.33</v>
      </c>
      <c r="D155" s="309" t="inlineStr"/>
      <c r="E155" s="309" t="inlineStr"/>
      <c r="F155" s="309" t="inlineStr"/>
      <c r="G155" s="309" t="inlineStr"/>
      <c r="H155" s="309" t="inlineStr"/>
    </row>
    <row r="156">
      <c r="A156" s="621" t="n">
        <v>154</v>
      </c>
      <c r="B156" s="309" t="n">
        <v>0.5600000000000001</v>
      </c>
      <c r="C156" s="309" t="n">
        <v>0.5600000000000001</v>
      </c>
      <c r="D156" s="309" t="inlineStr"/>
      <c r="E156" s="309" t="inlineStr"/>
      <c r="F156" s="309" t="inlineStr"/>
      <c r="G156" s="309" t="inlineStr"/>
      <c r="H156" s="309" t="inlineStr"/>
    </row>
    <row r="157">
      <c r="A157" s="621" t="n">
        <v>155</v>
      </c>
      <c r="B157" s="309" t="n">
        <v>0.4</v>
      </c>
      <c r="C157" s="309" t="n">
        <v>0.4</v>
      </c>
      <c r="D157" s="309" t="inlineStr"/>
      <c r="E157" s="309" t="inlineStr"/>
      <c r="F157" s="309" t="inlineStr"/>
      <c r="G157" s="309" t="inlineStr"/>
      <c r="H157" s="309" t="inlineStr"/>
    </row>
    <row r="158">
      <c r="A158" s="621" t="n">
        <v>156</v>
      </c>
      <c r="B158" s="309" t="n">
        <v>1.69</v>
      </c>
      <c r="C158" s="309" t="n">
        <v>1.69</v>
      </c>
      <c r="D158" s="309" t="inlineStr"/>
      <c r="E158" s="309" t="inlineStr"/>
      <c r="F158" s="309" t="inlineStr"/>
      <c r="G158" s="309" t="inlineStr"/>
      <c r="H158" s="309" t="inlineStr"/>
    </row>
    <row r="159">
      <c r="A159" s="621" t="n">
        <v>157</v>
      </c>
      <c r="B159" s="309" t="n">
        <v>3.33</v>
      </c>
      <c r="C159" s="309" t="n">
        <v>3.33</v>
      </c>
      <c r="D159" s="309" t="inlineStr"/>
      <c r="E159" s="309" t="inlineStr"/>
      <c r="F159" s="309" t="inlineStr"/>
      <c r="G159" s="309" t="inlineStr"/>
      <c r="H159" s="309" t="inlineStr"/>
    </row>
    <row r="160">
      <c r="A160" s="621" t="n">
        <v>158</v>
      </c>
      <c r="B160" s="309" t="n">
        <v>2.7</v>
      </c>
      <c r="C160" s="309" t="n">
        <v>2.7</v>
      </c>
      <c r="D160" s="309" t="inlineStr"/>
      <c r="E160" s="309" t="inlineStr"/>
      <c r="F160" s="309" t="inlineStr"/>
      <c r="G160" s="309" t="inlineStr"/>
      <c r="H160" s="309" t="inlineStr"/>
    </row>
    <row r="161">
      <c r="A161" s="621" t="n">
        <v>159</v>
      </c>
      <c r="B161" s="309" t="n">
        <v>2.98</v>
      </c>
      <c r="C161" s="309" t="n">
        <v>2.98</v>
      </c>
      <c r="D161" s="309" t="inlineStr"/>
      <c r="E161" s="309" t="inlineStr"/>
      <c r="F161" s="309" t="inlineStr"/>
      <c r="G161" s="309" t="inlineStr"/>
      <c r="H161" s="309" t="inlineStr"/>
    </row>
    <row r="162">
      <c r="A162" s="621" t="n">
        <v>160</v>
      </c>
      <c r="B162" s="309" t="n">
        <v>0.42</v>
      </c>
      <c r="C162" s="309" t="n">
        <v>0.42</v>
      </c>
      <c r="D162" s="309" t="inlineStr"/>
      <c r="E162" s="309" t="inlineStr"/>
      <c r="F162" s="309" t="inlineStr"/>
      <c r="G162" s="309" t="inlineStr"/>
      <c r="H162" s="309" t="inlineStr"/>
    </row>
    <row r="163">
      <c r="A163" s="621" t="n">
        <v>161</v>
      </c>
      <c r="B163" s="309" t="n">
        <v>1.42</v>
      </c>
      <c r="C163" s="309" t="n">
        <v>1.42</v>
      </c>
      <c r="D163" s="309" t="inlineStr"/>
      <c r="E163" s="309" t="inlineStr"/>
      <c r="F163" s="309" t="inlineStr"/>
      <c r="G163" s="309" t="inlineStr"/>
      <c r="H163" s="309" t="inlineStr"/>
    </row>
    <row r="164">
      <c r="A164" s="621" t="n">
        <v>162</v>
      </c>
      <c r="B164" s="309" t="n">
        <v>2.57</v>
      </c>
      <c r="C164" s="309" t="n">
        <v>2.57</v>
      </c>
      <c r="D164" s="309" t="inlineStr"/>
      <c r="E164" s="309" t="inlineStr"/>
      <c r="F164" s="309" t="inlineStr"/>
      <c r="G164" s="309" t="inlineStr"/>
      <c r="H164" s="309" t="inlineStr"/>
    </row>
    <row r="165">
      <c r="A165" s="621" t="n">
        <v>163</v>
      </c>
      <c r="B165" s="309" t="n">
        <v>4.42</v>
      </c>
      <c r="C165" s="309" t="n">
        <v>4.42</v>
      </c>
      <c r="D165" s="309" t="inlineStr"/>
      <c r="E165" s="309" t="inlineStr"/>
      <c r="F165" s="309" t="inlineStr"/>
      <c r="G165" s="309" t="inlineStr"/>
      <c r="H165" s="309" t="inlineStr"/>
    </row>
    <row r="166">
      <c r="A166" s="621" t="n">
        <v>164</v>
      </c>
      <c r="B166" s="309" t="n">
        <v>3.41</v>
      </c>
      <c r="C166" s="309" t="n">
        <v>3.41</v>
      </c>
      <c r="D166" s="309" t="inlineStr"/>
      <c r="E166" s="309" t="inlineStr"/>
      <c r="F166" s="309" t="inlineStr"/>
      <c r="G166" s="309" t="inlineStr"/>
      <c r="H166" s="309" t="inlineStr"/>
    </row>
    <row r="167">
      <c r="A167" s="621" t="n">
        <v>165</v>
      </c>
      <c r="B167" s="309" t="n">
        <v>3.69</v>
      </c>
      <c r="C167" s="309" t="n">
        <v>3.69</v>
      </c>
      <c r="D167" s="309" t="inlineStr"/>
      <c r="E167" s="309" t="inlineStr"/>
      <c r="F167" s="309" t="inlineStr"/>
      <c r="G167" s="309" t="inlineStr"/>
      <c r="H167" s="309" t="inlineStr"/>
    </row>
    <row r="168">
      <c r="A168" s="621" t="n">
        <v>166</v>
      </c>
      <c r="B168" s="309" t="n">
        <v>0.72</v>
      </c>
      <c r="C168" s="309" t="n">
        <v>0.72</v>
      </c>
      <c r="D168" s="309" t="inlineStr"/>
      <c r="E168" s="309" t="inlineStr"/>
      <c r="F168" s="309" t="inlineStr"/>
      <c r="G168" s="309" t="inlineStr"/>
      <c r="H168" s="309" t="inlineStr"/>
    </row>
    <row r="169">
      <c r="A169" s="621" t="n">
        <v>167</v>
      </c>
      <c r="B169" s="309" t="n">
        <v>0.24</v>
      </c>
      <c r="C169" s="309" t="n">
        <v>0.24</v>
      </c>
      <c r="D169" s="309" t="inlineStr"/>
      <c r="E169" s="309" t="inlineStr"/>
      <c r="F169" s="309" t="inlineStr"/>
      <c r="G169" s="309" t="inlineStr"/>
      <c r="H169" s="309" t="inlineStr"/>
    </row>
    <row r="170">
      <c r="A170" s="621" t="n">
        <v>168</v>
      </c>
      <c r="B170" s="309" t="n">
        <v>0.64</v>
      </c>
      <c r="C170" s="309" t="n">
        <v>0.64</v>
      </c>
      <c r="D170" s="309" t="inlineStr"/>
      <c r="E170" s="309" t="inlineStr"/>
      <c r="F170" s="309" t="inlineStr"/>
      <c r="G170" s="309" t="inlineStr"/>
      <c r="H170" s="309" t="inlineStr"/>
    </row>
    <row r="171">
      <c r="A171" s="621" t="n">
        <v>169</v>
      </c>
      <c r="B171" s="309" t="n">
        <v>1.11</v>
      </c>
      <c r="C171" s="309" t="n">
        <v>1.11</v>
      </c>
      <c r="D171" s="309" t="inlineStr"/>
      <c r="E171" s="309" t="inlineStr"/>
      <c r="F171" s="309" t="inlineStr"/>
      <c r="G171" s="309" t="inlineStr"/>
      <c r="H171" s="309" t="inlineStr"/>
    </row>
    <row r="172">
      <c r="A172" s="621" t="n">
        <v>170</v>
      </c>
      <c r="B172" s="309" t="n">
        <v>0.43</v>
      </c>
      <c r="C172" s="309" t="n">
        <v>0.43</v>
      </c>
      <c r="D172" s="309" t="inlineStr"/>
      <c r="E172" s="309" t="inlineStr"/>
      <c r="F172" s="309" t="inlineStr"/>
      <c r="G172" s="309" t="inlineStr"/>
      <c r="H172" s="309" t="inlineStr"/>
    </row>
    <row r="173">
      <c r="A173" s="621" t="n">
        <v>171</v>
      </c>
      <c r="B173" s="309" t="n">
        <v>1.31</v>
      </c>
      <c r="C173" s="309" t="n">
        <v>1.31</v>
      </c>
      <c r="D173" s="309" t="inlineStr"/>
      <c r="E173" s="309" t="inlineStr"/>
      <c r="F173" s="309" t="inlineStr"/>
      <c r="G173" s="309" t="inlineStr"/>
      <c r="H173" s="309" t="inlineStr"/>
    </row>
    <row r="174">
      <c r="A174" s="621" t="n">
        <v>172</v>
      </c>
      <c r="B174" s="309" t="n">
        <v>4</v>
      </c>
      <c r="C174" s="309" t="n">
        <v>4</v>
      </c>
      <c r="D174" s="309" t="inlineStr"/>
      <c r="E174" s="309" t="inlineStr"/>
      <c r="F174" s="309" t="inlineStr"/>
      <c r="G174" s="309" t="inlineStr"/>
      <c r="H174" s="309" t="inlineStr"/>
    </row>
    <row r="175">
      <c r="A175" s="621" t="n">
        <v>173</v>
      </c>
      <c r="B175" s="309" t="n">
        <v>6.5</v>
      </c>
      <c r="C175" s="309" t="n">
        <v>6.5</v>
      </c>
      <c r="D175" s="309" t="inlineStr"/>
      <c r="E175" s="309" t="inlineStr"/>
      <c r="F175" s="309" t="inlineStr"/>
      <c r="G175" s="309" t="inlineStr"/>
      <c r="H175" s="309" t="inlineStr"/>
    </row>
    <row r="176">
      <c r="A176" s="621" t="n">
        <v>174</v>
      </c>
      <c r="B176" s="309" t="n">
        <v>3.6</v>
      </c>
      <c r="C176" s="309" t="n">
        <v>3.6</v>
      </c>
      <c r="D176" s="309" t="inlineStr"/>
      <c r="E176" s="309" t="inlineStr"/>
      <c r="F176" s="309" t="inlineStr"/>
      <c r="G176" s="309" t="inlineStr"/>
      <c r="H176" s="309" t="inlineStr"/>
    </row>
    <row r="177">
      <c r="A177" s="621" t="n">
        <v>175</v>
      </c>
      <c r="B177" s="309" t="n">
        <v>2</v>
      </c>
      <c r="C177" s="309" t="n">
        <v>2</v>
      </c>
      <c r="D177" s="309" t="inlineStr"/>
      <c r="E177" s="309" t="inlineStr"/>
      <c r="F177" s="309" t="inlineStr"/>
      <c r="G177" s="309" t="inlineStr"/>
      <c r="H177" s="309" t="inlineStr"/>
    </row>
    <row r="178">
      <c r="A178" s="621" t="n">
        <v>176</v>
      </c>
      <c r="B178" s="309" t="n">
        <v>7.6</v>
      </c>
      <c r="C178" s="309" t="n">
        <v>7.6</v>
      </c>
      <c r="D178" s="309" t="inlineStr"/>
      <c r="E178" s="309" t="inlineStr"/>
      <c r="F178" s="309" t="inlineStr"/>
      <c r="G178" s="309" t="inlineStr"/>
      <c r="H178" s="309" t="inlineStr"/>
    </row>
    <row r="179">
      <c r="A179" s="621" t="n">
        <v>177</v>
      </c>
      <c r="B179" s="309" t="n">
        <v>10</v>
      </c>
      <c r="C179" s="309" t="n">
        <v>10</v>
      </c>
      <c r="D179" s="309" t="inlineStr"/>
      <c r="E179" s="309" t="inlineStr"/>
      <c r="F179" s="309" t="inlineStr"/>
      <c r="G179" s="309" t="inlineStr"/>
      <c r="H179" s="309" t="inlineStr"/>
    </row>
    <row r="180">
      <c r="A180" s="621" t="n">
        <v>178</v>
      </c>
      <c r="B180" s="309" t="n">
        <v>6.6</v>
      </c>
      <c r="C180" s="309" t="n">
        <v>6.6</v>
      </c>
      <c r="D180" s="309" t="inlineStr"/>
      <c r="E180" s="309" t="inlineStr"/>
      <c r="F180" s="309" t="inlineStr"/>
      <c r="G180" s="309" t="inlineStr"/>
      <c r="H180" s="309" t="inlineStr"/>
    </row>
    <row r="181">
      <c r="A181" s="621" t="n">
        <v>179</v>
      </c>
      <c r="B181" s="309" t="n">
        <v>5.4</v>
      </c>
      <c r="C181" s="309" t="n">
        <v>5.4</v>
      </c>
      <c r="D181" s="309" t="inlineStr"/>
      <c r="E181" s="309" t="inlineStr"/>
      <c r="F181" s="309" t="inlineStr"/>
      <c r="G181" s="309" t="inlineStr"/>
      <c r="H181" s="309" t="inlineStr"/>
    </row>
    <row r="182">
      <c r="A182" s="621" t="n">
        <v>180</v>
      </c>
      <c r="B182" s="309" t="n">
        <v>1</v>
      </c>
      <c r="C182" s="309" t="n">
        <v>1</v>
      </c>
      <c r="D182" s="309" t="inlineStr"/>
      <c r="E182" s="309" t="inlineStr"/>
      <c r="F182" s="309" t="inlineStr"/>
      <c r="G182" s="309" t="inlineStr"/>
      <c r="H182" s="309" t="inlineStr"/>
    </row>
    <row r="183">
      <c r="A183" s="621" t="n">
        <v>181</v>
      </c>
      <c r="B183" s="309" t="n">
        <v>1.7</v>
      </c>
      <c r="C183" s="309" t="n">
        <v>1.7</v>
      </c>
      <c r="D183" s="309" t="inlineStr"/>
      <c r="E183" s="309" t="inlineStr"/>
      <c r="F183" s="309" t="inlineStr"/>
      <c r="G183" s="309" t="inlineStr"/>
      <c r="H183" s="309" t="inlineStr"/>
    </row>
    <row r="184">
      <c r="A184" s="621" t="n">
        <v>182</v>
      </c>
      <c r="B184" s="309" t="n">
        <v>2.4</v>
      </c>
      <c r="C184" s="309" t="n">
        <v>2.4</v>
      </c>
      <c r="D184" s="309" t="inlineStr"/>
      <c r="E184" s="309" t="inlineStr"/>
      <c r="F184" s="309" t="inlineStr"/>
      <c r="G184" s="309" t="inlineStr"/>
      <c r="H184" s="309" t="inlineStr"/>
    </row>
    <row r="185">
      <c r="A185" s="621" t="n">
        <v>183</v>
      </c>
      <c r="B185" s="309" t="n">
        <v>6.5</v>
      </c>
      <c r="C185" s="309" t="n">
        <v>6.5</v>
      </c>
      <c r="D185" s="309" t="inlineStr"/>
      <c r="E185" s="309" t="inlineStr"/>
      <c r="F185" s="309" t="inlineStr"/>
      <c r="G185" s="309" t="inlineStr"/>
      <c r="H185" s="309" t="inlineStr"/>
    </row>
    <row r="186">
      <c r="A186" s="621" t="n">
        <v>184</v>
      </c>
      <c r="B186" s="309" t="n">
        <v>5.7</v>
      </c>
      <c r="C186" s="309" t="n">
        <v>5.7</v>
      </c>
      <c r="D186" s="309" t="inlineStr"/>
      <c r="E186" s="309" t="inlineStr"/>
      <c r="F186" s="309" t="inlineStr"/>
      <c r="G186" s="309" t="inlineStr"/>
      <c r="H186" s="309" t="inlineStr"/>
    </row>
    <row r="187">
      <c r="A187" s="621" t="n">
        <v>185</v>
      </c>
      <c r="B187" s="309" t="n">
        <v>2.8</v>
      </c>
      <c r="C187" s="309" t="n">
        <v>2.8</v>
      </c>
      <c r="D187" s="309" t="inlineStr"/>
      <c r="E187" s="309" t="inlineStr"/>
      <c r="F187" s="309" t="inlineStr"/>
      <c r="G187" s="309" t="inlineStr"/>
      <c r="H187" s="309" t="inlineStr"/>
    </row>
    <row r="188">
      <c r="A188" s="621" t="n">
        <v>186</v>
      </c>
      <c r="B188" s="309" t="n">
        <v>3.8</v>
      </c>
      <c r="C188" s="309" t="n">
        <v>3.8</v>
      </c>
      <c r="D188" s="309" t="inlineStr"/>
      <c r="E188" s="309" t="inlineStr"/>
      <c r="F188" s="309" t="inlineStr"/>
      <c r="G188" s="309" t="inlineStr"/>
      <c r="H188" s="309" t="inlineStr"/>
    </row>
    <row r="189">
      <c r="A189" s="621" t="n">
        <v>187</v>
      </c>
      <c r="B189" s="309" t="n">
        <v>13.1</v>
      </c>
      <c r="C189" s="309" t="n">
        <v>13.1</v>
      </c>
      <c r="D189" s="309" t="inlineStr"/>
      <c r="E189" s="309" t="inlineStr"/>
      <c r="F189" s="309" t="inlineStr"/>
      <c r="G189" s="309" t="inlineStr"/>
      <c r="H189" s="309" t="inlineStr"/>
    </row>
    <row r="190">
      <c r="A190" s="621" t="n">
        <v>188</v>
      </c>
      <c r="B190" s="309" t="n">
        <v>1.58</v>
      </c>
      <c r="C190" s="309" t="n">
        <v>1.58</v>
      </c>
      <c r="D190" s="309" t="inlineStr"/>
      <c r="E190" s="309" t="inlineStr"/>
      <c r="F190" s="309" t="inlineStr"/>
      <c r="G190" s="309" t="inlineStr"/>
      <c r="H190" s="309" t="inlineStr"/>
    </row>
    <row r="191">
      <c r="A191" s="621" t="n">
        <v>189</v>
      </c>
      <c r="B191" s="309" t="n">
        <v>1.6</v>
      </c>
      <c r="C191" s="309" t="n">
        <v>1.6</v>
      </c>
      <c r="D191" s="309" t="inlineStr"/>
      <c r="E191" s="309" t="inlineStr"/>
      <c r="F191" s="309" t="inlineStr"/>
      <c r="G191" s="309" t="inlineStr"/>
      <c r="H191" s="309" t="inlineStr"/>
    </row>
    <row r="192">
      <c r="A192" s="621" t="n">
        <v>190</v>
      </c>
      <c r="B192" s="309" t="n">
        <v>0.95</v>
      </c>
      <c r="C192" s="309" t="n">
        <v>0.95</v>
      </c>
      <c r="D192" s="309" t="inlineStr"/>
      <c r="E192" s="309" t="inlineStr"/>
      <c r="F192" s="309" t="inlineStr"/>
      <c r="G192" s="309" t="inlineStr"/>
      <c r="H192" s="309" t="inlineStr"/>
    </row>
    <row r="193">
      <c r="A193" s="621" t="n">
        <v>191</v>
      </c>
      <c r="B193" s="309" t="n">
        <v>1.28</v>
      </c>
      <c r="C193" s="309" t="n">
        <v>1.28</v>
      </c>
      <c r="D193" s="309" t="inlineStr"/>
      <c r="E193" s="309" t="inlineStr"/>
      <c r="F193" s="309" t="inlineStr"/>
      <c r="G193" s="309" t="inlineStr"/>
      <c r="H193" s="309" t="inlineStr"/>
    </row>
    <row r="194">
      <c r="A194" s="621" t="n">
        <v>192</v>
      </c>
      <c r="B194" s="309" t="n">
        <v>1.25</v>
      </c>
      <c r="C194" s="309" t="n">
        <v>1.25</v>
      </c>
      <c r="D194" s="309" t="inlineStr"/>
      <c r="E194" s="309" t="inlineStr"/>
      <c r="F194" s="309" t="inlineStr"/>
      <c r="G194" s="309" t="inlineStr"/>
      <c r="H194" s="309" t="inlineStr"/>
    </row>
    <row r="195">
      <c r="A195" s="621" t="n">
        <v>193</v>
      </c>
      <c r="B195" s="309" t="n">
        <v>8.199999999999999</v>
      </c>
      <c r="C195" s="309" t="n">
        <v>8.199999999999999</v>
      </c>
      <c r="D195" s="309" t="inlineStr"/>
      <c r="E195" s="309" t="inlineStr"/>
      <c r="F195" s="309" t="inlineStr"/>
      <c r="G195" s="309" t="inlineStr"/>
      <c r="H195" s="309" t="inlineStr"/>
    </row>
    <row r="196">
      <c r="A196" s="621" t="n">
        <v>194</v>
      </c>
      <c r="B196" s="309" t="n">
        <v>2.65</v>
      </c>
      <c r="C196" s="309" t="n">
        <v>2.65</v>
      </c>
      <c r="D196" s="309" t="inlineStr"/>
      <c r="E196" s="309" t="inlineStr"/>
      <c r="F196" s="309" t="inlineStr"/>
      <c r="G196" s="309" t="inlineStr"/>
      <c r="H196" s="309" t="inlineStr"/>
    </row>
    <row r="197">
      <c r="A197" s="621" t="n">
        <v>195</v>
      </c>
      <c r="B197" s="309" t="n">
        <v>5.42</v>
      </c>
      <c r="C197" s="309" t="n">
        <v>5.42</v>
      </c>
      <c r="D197" s="309" t="inlineStr"/>
      <c r="E197" s="309" t="inlineStr"/>
      <c r="F197" s="309" t="inlineStr"/>
      <c r="G197" s="309" t="inlineStr"/>
      <c r="H197" s="309" t="inlineStr"/>
    </row>
    <row r="198">
      <c r="A198" s="621" t="n">
        <v>196</v>
      </c>
      <c r="B198" s="309" t="n">
        <v>2.84</v>
      </c>
      <c r="C198" s="309" t="n">
        <v>2.84</v>
      </c>
      <c r="D198" s="309" t="inlineStr"/>
      <c r="E198" s="309" t="inlineStr"/>
      <c r="F198" s="309" t="inlineStr"/>
      <c r="G198" s="309" t="inlineStr"/>
      <c r="H198" s="309" t="inlineStr"/>
    </row>
    <row r="199">
      <c r="A199" s="621" t="n">
        <v>197</v>
      </c>
      <c r="B199" s="309" t="n">
        <v>1.4</v>
      </c>
      <c r="C199" s="309" t="n">
        <v>1.4</v>
      </c>
      <c r="D199" s="309" t="inlineStr"/>
      <c r="E199" s="309" t="inlineStr"/>
      <c r="F199" s="309" t="inlineStr"/>
      <c r="G199" s="309" t="inlineStr"/>
      <c r="H199" s="309" t="inlineStr"/>
    </row>
    <row r="200">
      <c r="A200" s="621" t="n">
        <v>198</v>
      </c>
      <c r="B200" s="309" t="n">
        <v>1.9</v>
      </c>
      <c r="C200" s="309" t="n">
        <v>1.9</v>
      </c>
      <c r="D200" s="309" t="inlineStr"/>
      <c r="E200" s="309" t="inlineStr"/>
      <c r="F200" s="309" t="inlineStr"/>
      <c r="G200" s="309" t="inlineStr"/>
      <c r="H200" s="309" t="inlineStr"/>
    </row>
    <row r="201">
      <c r="A201" s="621" t="n">
        <v>199</v>
      </c>
      <c r="B201" s="309" t="n">
        <v>2.8</v>
      </c>
      <c r="C201" s="309" t="n">
        <v>2.8</v>
      </c>
      <c r="D201" s="309" t="inlineStr"/>
      <c r="E201" s="309" t="inlineStr"/>
      <c r="F201" s="309" t="inlineStr"/>
      <c r="G201" s="309" t="inlineStr"/>
      <c r="H201" s="309" t="inlineStr"/>
    </row>
    <row r="202">
      <c r="A202" s="621" t="n">
        <v>200</v>
      </c>
      <c r="B202" s="309" t="n">
        <v>3.2</v>
      </c>
      <c r="C202" s="309" t="n">
        <v>3.2</v>
      </c>
      <c r="D202" s="309" t="inlineStr"/>
      <c r="E202" s="309" t="inlineStr"/>
      <c r="F202" s="309" t="inlineStr"/>
      <c r="G202" s="309" t="inlineStr"/>
      <c r="H202" s="309" t="inlineStr"/>
    </row>
    <row r="203">
      <c r="A203" s="621" t="n">
        <v>201</v>
      </c>
      <c r="B203" s="309" t="n">
        <v>4.2</v>
      </c>
      <c r="C203" s="309" t="n">
        <v>4.2</v>
      </c>
      <c r="D203" s="309" t="inlineStr"/>
      <c r="E203" s="309" t="inlineStr"/>
      <c r="F203" s="309" t="inlineStr"/>
      <c r="G203" s="309" t="inlineStr"/>
      <c r="H203" s="309" t="inlineStr"/>
    </row>
    <row r="204">
      <c r="A204" s="621" t="n">
        <v>202</v>
      </c>
      <c r="B204" s="309" t="n">
        <v>3.7</v>
      </c>
      <c r="C204" s="309" t="n">
        <v>3.7</v>
      </c>
      <c r="D204" s="309" t="inlineStr"/>
      <c r="E204" s="309" t="inlineStr"/>
      <c r="F204" s="309" t="inlineStr"/>
      <c r="G204" s="309" t="inlineStr"/>
      <c r="H204" s="309" t="inlineStr"/>
    </row>
    <row r="205">
      <c r="A205" s="621" t="n">
        <v>203</v>
      </c>
      <c r="B205" s="309" t="n">
        <v>10.2</v>
      </c>
      <c r="C205" s="309" t="n">
        <v>10.2</v>
      </c>
      <c r="D205" s="309" t="inlineStr"/>
      <c r="E205" s="309" t="inlineStr"/>
      <c r="F205" s="309" t="inlineStr"/>
      <c r="G205" s="309" t="inlineStr"/>
      <c r="H205" s="309" t="inlineStr"/>
    </row>
    <row r="206">
      <c r="A206" s="621" t="n">
        <v>204</v>
      </c>
      <c r="B206" s="309" t="n">
        <v>8.5</v>
      </c>
      <c r="C206" s="309" t="n">
        <v>8.5</v>
      </c>
      <c r="D206" s="309" t="inlineStr"/>
      <c r="E206" s="309" t="inlineStr"/>
      <c r="F206" s="309" t="inlineStr"/>
      <c r="G206" s="309" t="inlineStr"/>
      <c r="H206" s="309" t="inlineStr"/>
    </row>
    <row r="207">
      <c r="A207" s="621" t="n">
        <v>205</v>
      </c>
      <c r="B207" s="309" t="n">
        <v>0.8</v>
      </c>
      <c r="C207" s="309" t="n">
        <v>0.8</v>
      </c>
      <c r="D207" s="309" t="inlineStr"/>
      <c r="E207" s="309" t="inlineStr"/>
      <c r="F207" s="309" t="inlineStr"/>
      <c r="G207" s="309" t="inlineStr"/>
      <c r="H207" s="309" t="inlineStr"/>
    </row>
    <row r="208">
      <c r="A208" s="621" t="n">
        <v>206</v>
      </c>
      <c r="B208" s="309" t="n">
        <v>1.05</v>
      </c>
      <c r="C208" s="309" t="n">
        <v>1.05</v>
      </c>
      <c r="D208" s="309" t="inlineStr"/>
      <c r="E208" s="309" t="inlineStr"/>
      <c r="F208" s="309" t="inlineStr"/>
      <c r="G208" s="309" t="inlineStr"/>
      <c r="H208" s="309" t="inlineStr"/>
    </row>
    <row r="209">
      <c r="A209" s="621" t="n">
        <v>207</v>
      </c>
      <c r="B209" s="309" t="n">
        <v>1.4</v>
      </c>
      <c r="C209" s="309" t="n">
        <v>1.4</v>
      </c>
      <c r="D209" s="309" t="inlineStr"/>
      <c r="E209" s="309" t="inlineStr"/>
      <c r="F209" s="309" t="inlineStr"/>
      <c r="G209" s="309" t="inlineStr"/>
      <c r="H209" s="309" t="inlineStr"/>
    </row>
    <row r="210">
      <c r="A210" s="621" t="n">
        <v>208</v>
      </c>
      <c r="B210" s="309" t="n">
        <v>5.1</v>
      </c>
      <c r="C210" s="309" t="n">
        <v>5.1</v>
      </c>
      <c r="D210" s="309" t="inlineStr"/>
      <c r="E210" s="309" t="inlineStr"/>
      <c r="F210" s="309" t="inlineStr"/>
      <c r="G210" s="309" t="inlineStr"/>
      <c r="H210" s="309" t="inlineStr"/>
    </row>
    <row r="211">
      <c r="A211" s="621" t="n">
        <v>209</v>
      </c>
      <c r="B211" s="309" t="n">
        <v>1.6</v>
      </c>
      <c r="C211" s="309" t="n">
        <v>1.6</v>
      </c>
      <c r="D211" s="309" t="inlineStr"/>
      <c r="E211" s="309" t="inlineStr"/>
      <c r="F211" s="309" t="inlineStr"/>
      <c r="G211" s="309" t="inlineStr"/>
      <c r="H211" s="309" t="inlineStr"/>
    </row>
    <row r="212">
      <c r="A212" s="621" t="n">
        <v>210</v>
      </c>
      <c r="B212" s="309" t="n">
        <v>2.3</v>
      </c>
      <c r="C212" s="309" t="n">
        <v>2.3</v>
      </c>
      <c r="D212" s="309" t="inlineStr"/>
      <c r="E212" s="309" t="inlineStr"/>
      <c r="F212" s="309" t="inlineStr"/>
      <c r="G212" s="309" t="inlineStr"/>
      <c r="H212" s="309" t="inlineStr"/>
    </row>
    <row r="213">
      <c r="A213" s="621" t="n">
        <v>211</v>
      </c>
      <c r="B213" s="309" t="n">
        <v>3.8</v>
      </c>
      <c r="C213" s="309" t="n">
        <v>3.8</v>
      </c>
      <c r="D213" s="309" t="inlineStr"/>
      <c r="E213" s="309" t="inlineStr"/>
      <c r="F213" s="309" t="inlineStr"/>
      <c r="G213" s="309" t="inlineStr"/>
      <c r="H213" s="309" t="inlineStr"/>
    </row>
    <row r="214">
      <c r="A214" s="621" t="n">
        <v>212</v>
      </c>
      <c r="B214" s="309" t="n">
        <v>5.1</v>
      </c>
      <c r="C214" s="309" t="n">
        <v>5.1</v>
      </c>
      <c r="D214" s="309" t="inlineStr"/>
      <c r="E214" s="309" t="inlineStr"/>
      <c r="F214" s="309" t="inlineStr"/>
      <c r="G214" s="309" t="inlineStr"/>
      <c r="H214" s="309" t="inlineStr"/>
    </row>
    <row r="215">
      <c r="A215" s="621" t="n">
        <v>213</v>
      </c>
      <c r="B215" s="309" t="n">
        <v>3</v>
      </c>
      <c r="C215" s="309" t="n">
        <v>3</v>
      </c>
      <c r="D215" s="309" t="inlineStr"/>
      <c r="E215" s="309" t="inlineStr"/>
      <c r="F215" s="309" t="inlineStr"/>
      <c r="G215" s="309" t="inlineStr"/>
      <c r="H215" s="309" t="inlineStr"/>
    </row>
    <row r="216">
      <c r="A216" s="621" t="n">
        <v>214</v>
      </c>
      <c r="B216" s="309" t="n">
        <v>10.6</v>
      </c>
      <c r="C216" s="309" t="n">
        <v>10.6</v>
      </c>
      <c r="D216" s="309" t="inlineStr"/>
      <c r="E216" s="309" t="inlineStr"/>
      <c r="F216" s="309" t="inlineStr"/>
      <c r="G216" s="309" t="inlineStr"/>
      <c r="H216" s="309" t="inlineStr"/>
    </row>
    <row r="217">
      <c r="A217" s="621" t="n">
        <v>215</v>
      </c>
      <c r="B217" s="309" t="n">
        <v>12.1</v>
      </c>
      <c r="C217" s="309" t="n">
        <v>12.1</v>
      </c>
      <c r="D217" s="309" t="inlineStr"/>
      <c r="E217" s="309" t="inlineStr"/>
      <c r="F217" s="309" t="inlineStr"/>
      <c r="G217" s="309" t="inlineStr"/>
      <c r="H217" s="309" t="inlineStr"/>
    </row>
    <row r="218">
      <c r="A218" s="621" t="n">
        <v>216</v>
      </c>
      <c r="B218" s="309" t="n">
        <v>10</v>
      </c>
      <c r="C218" s="309" t="n">
        <v>10</v>
      </c>
      <c r="D218" s="309" t="inlineStr"/>
      <c r="E218" s="309" t="inlineStr"/>
      <c r="F218" s="309" t="inlineStr"/>
      <c r="G218" s="309" t="inlineStr"/>
      <c r="H218" s="309" t="inlineStr"/>
    </row>
    <row r="219">
      <c r="A219" s="621" t="n">
        <v>217</v>
      </c>
      <c r="B219" s="309" t="n">
        <v>7.2</v>
      </c>
      <c r="C219" s="309" t="n">
        <v>7.2</v>
      </c>
      <c r="D219" s="309" t="inlineStr"/>
      <c r="E219" s="309" t="inlineStr"/>
      <c r="F219" s="309" t="inlineStr"/>
      <c r="G219" s="309" t="inlineStr"/>
      <c r="H219" s="309" t="inlineStr"/>
    </row>
    <row r="220">
      <c r="A220" s="621" t="n">
        <v>218</v>
      </c>
      <c r="B220" s="309" t="n">
        <v>6.8</v>
      </c>
      <c r="C220" s="309" t="n">
        <v>6.8</v>
      </c>
      <c r="D220" s="309" t="inlineStr"/>
      <c r="E220" s="309" t="inlineStr"/>
      <c r="F220" s="309" t="inlineStr"/>
      <c r="G220" s="309" t="inlineStr"/>
      <c r="H220" s="309" t="inlineStr"/>
    </row>
    <row r="221">
      <c r="A221" s="621" t="n">
        <v>219</v>
      </c>
      <c r="B221" s="309" t="n">
        <v>4.5</v>
      </c>
      <c r="C221" s="309" t="n">
        <v>4.5</v>
      </c>
      <c r="D221" s="309" t="inlineStr"/>
      <c r="E221" s="309" t="inlineStr"/>
      <c r="F221" s="309" t="inlineStr"/>
      <c r="G221" s="309" t="inlineStr"/>
      <c r="H221" s="309" t="inlineStr"/>
    </row>
    <row r="222">
      <c r="A222" s="621" t="n">
        <v>220</v>
      </c>
      <c r="B222" s="309" t="n">
        <v>5.1</v>
      </c>
      <c r="C222" s="309" t="n">
        <v>5.1</v>
      </c>
      <c r="D222" s="309" t="inlineStr"/>
      <c r="E222" s="309" t="inlineStr"/>
      <c r="F222" s="309" t="inlineStr"/>
      <c r="G222" s="309" t="inlineStr"/>
      <c r="H222" s="309" t="inlineStr"/>
    </row>
    <row r="223">
      <c r="A223" s="621" t="n">
        <v>221</v>
      </c>
      <c r="B223" s="309" t="n">
        <v>0.65</v>
      </c>
      <c r="C223" s="309" t="n">
        <v>0.65</v>
      </c>
      <c r="D223" s="309" t="inlineStr"/>
      <c r="E223" s="309" t="inlineStr"/>
      <c r="F223" s="309" t="inlineStr"/>
      <c r="G223" s="309" t="inlineStr"/>
      <c r="H223" s="309" t="inlineStr"/>
    </row>
    <row r="224">
      <c r="A224" s="621" t="n">
        <v>222</v>
      </c>
      <c r="B224" s="309" t="n">
        <v>0.93</v>
      </c>
      <c r="C224" s="309" t="n">
        <v>0.93</v>
      </c>
      <c r="D224" s="309" t="inlineStr"/>
      <c r="E224" s="309" t="inlineStr"/>
      <c r="F224" s="309" t="inlineStr"/>
      <c r="G224" s="309" t="inlineStr"/>
      <c r="H224" s="309" t="inlineStr"/>
    </row>
    <row r="225">
      <c r="A225" s="621" t="n">
        <v>223</v>
      </c>
      <c r="B225" s="309" t="n">
        <v>3.47</v>
      </c>
      <c r="C225" s="309" t="n">
        <v>3.47</v>
      </c>
      <c r="D225" s="309" t="inlineStr"/>
      <c r="E225" s="309" t="inlineStr"/>
      <c r="F225" s="309" t="inlineStr"/>
      <c r="G225" s="309" t="inlineStr"/>
      <c r="H225" s="309" t="inlineStr"/>
    </row>
    <row r="226">
      <c r="A226" s="621" t="n">
        <v>224</v>
      </c>
      <c r="B226" s="309" t="n">
        <v>2.9</v>
      </c>
      <c r="C226" s="309" t="n">
        <v>2.9</v>
      </c>
      <c r="D226" s="309" t="inlineStr"/>
      <c r="E226" s="309" t="inlineStr"/>
      <c r="F226" s="309" t="inlineStr"/>
      <c r="G226" s="309" t="inlineStr"/>
      <c r="H226" s="309" t="inlineStr"/>
    </row>
    <row r="227">
      <c r="A227" s="621" t="n">
        <v>225</v>
      </c>
      <c r="B227" s="309" t="n">
        <v>7.2</v>
      </c>
      <c r="C227" s="309" t="n">
        <v>7.2</v>
      </c>
      <c r="D227" s="309" t="inlineStr"/>
      <c r="E227" s="309" t="inlineStr"/>
      <c r="F227" s="309" t="inlineStr"/>
      <c r="G227" s="309" t="inlineStr"/>
      <c r="H227" s="309" t="inlineStr"/>
    </row>
    <row r="228">
      <c r="A228" s="621" t="n">
        <v>226</v>
      </c>
      <c r="B228" s="309" t="n">
        <v>11.8</v>
      </c>
      <c r="C228" s="309" t="n">
        <v>11.8</v>
      </c>
      <c r="D228" s="309" t="inlineStr"/>
      <c r="E228" s="309" t="inlineStr"/>
      <c r="F228" s="309" t="inlineStr"/>
      <c r="G228" s="309" t="inlineStr"/>
      <c r="H228" s="309" t="inlineStr"/>
    </row>
    <row r="229">
      <c r="A229" s="621" t="n">
        <v>227</v>
      </c>
      <c r="B229" s="309" t="n">
        <v>0.7</v>
      </c>
      <c r="C229" s="309" t="n">
        <v>0.7</v>
      </c>
      <c r="D229" s="309" t="inlineStr"/>
      <c r="E229" s="309" t="inlineStr"/>
      <c r="F229" s="309" t="inlineStr"/>
      <c r="G229" s="309" t="inlineStr"/>
      <c r="H229" s="309" t="inlineStr"/>
    </row>
    <row r="230">
      <c r="A230" s="621" t="n">
        <v>228</v>
      </c>
      <c r="B230" s="309" t="n">
        <v>3.96</v>
      </c>
      <c r="C230" s="309" t="n">
        <v>3.96</v>
      </c>
      <c r="D230" s="309" t="inlineStr"/>
      <c r="E230" s="309" t="inlineStr"/>
      <c r="F230" s="309" t="inlineStr"/>
      <c r="G230" s="309" t="inlineStr"/>
      <c r="H230" s="309" t="inlineStr"/>
    </row>
    <row r="231">
      <c r="A231" s="621" t="n">
        <v>229</v>
      </c>
      <c r="B231" s="309" t="n">
        <v>5.3</v>
      </c>
      <c r="C231" s="309" t="n">
        <v>5.3</v>
      </c>
      <c r="D231" s="309" t="inlineStr"/>
      <c r="E231" s="309" t="inlineStr"/>
      <c r="F231" s="309" t="inlineStr"/>
      <c r="G231" s="309" t="inlineStr"/>
      <c r="H231" s="309" t="inlineStr"/>
    </row>
    <row r="232">
      <c r="A232" s="621" t="n">
        <v>230</v>
      </c>
      <c r="B232" s="309" t="n">
        <v>7.2</v>
      </c>
      <c r="C232" s="309" t="n">
        <v>7.2</v>
      </c>
      <c r="D232" s="309" t="inlineStr"/>
      <c r="E232" s="309" t="inlineStr"/>
      <c r="F232" s="309" t="inlineStr"/>
      <c r="G232" s="309" t="inlineStr"/>
      <c r="H232" s="309" t="inlineStr"/>
    </row>
    <row r="233">
      <c r="A233" s="621" t="n">
        <v>231</v>
      </c>
      <c r="B233" s="309" t="n">
        <v>11.4</v>
      </c>
      <c r="C233" s="309" t="n">
        <v>11.4</v>
      </c>
      <c r="D233" s="309" t="inlineStr"/>
      <c r="E233" s="309" t="inlineStr"/>
      <c r="F233" s="309" t="inlineStr"/>
      <c r="G233" s="309" t="inlineStr"/>
      <c r="H233" s="309" t="inlineStr"/>
    </row>
    <row r="234">
      <c r="A234" s="621" t="n">
        <v>232</v>
      </c>
      <c r="B234" s="309" t="n">
        <v>6.6</v>
      </c>
      <c r="C234" s="309" t="n">
        <v>6.6</v>
      </c>
      <c r="D234" s="309" t="inlineStr"/>
      <c r="E234" s="309" t="inlineStr"/>
      <c r="F234" s="309" t="inlineStr"/>
      <c r="G234" s="309" t="inlineStr"/>
      <c r="H234" s="309" t="inlineStr"/>
    </row>
    <row r="235">
      <c r="A235" s="621" t="n">
        <v>233</v>
      </c>
      <c r="B235" s="309" t="n">
        <v>5.2</v>
      </c>
      <c r="C235" s="309" t="n">
        <v>5.2</v>
      </c>
      <c r="D235" s="309" t="inlineStr"/>
      <c r="E235" s="309" t="inlineStr"/>
      <c r="F235" s="309" t="inlineStr"/>
      <c r="G235" s="309" t="inlineStr"/>
      <c r="H235" s="309" t="inlineStr"/>
    </row>
    <row r="236">
      <c r="A236" s="621" t="n">
        <v>234</v>
      </c>
      <c r="B236" s="309" t="n">
        <v>10.3</v>
      </c>
      <c r="C236" s="309" t="n">
        <v>10.3</v>
      </c>
      <c r="D236" s="309" t="inlineStr"/>
      <c r="E236" s="309" t="inlineStr"/>
      <c r="F236" s="309" t="inlineStr"/>
      <c r="G236" s="309" t="inlineStr"/>
      <c r="H236" s="309" t="inlineStr"/>
    </row>
    <row r="237">
      <c r="A237" s="621" t="n">
        <v>235</v>
      </c>
      <c r="B237" s="309" t="n">
        <v>7.3</v>
      </c>
      <c r="C237" s="309" t="n">
        <v>7.3</v>
      </c>
      <c r="D237" s="309" t="inlineStr"/>
      <c r="E237" s="309" t="inlineStr"/>
      <c r="F237" s="309" t="inlineStr"/>
      <c r="G237" s="309" t="inlineStr"/>
      <c r="H237" s="309" t="inlineStr"/>
    </row>
    <row r="238">
      <c r="A238" s="621" t="n">
        <v>236</v>
      </c>
      <c r="B238" s="309" t="n">
        <v>9.800000000000001</v>
      </c>
      <c r="C238" s="309" t="n">
        <v>9.800000000000001</v>
      </c>
      <c r="D238" s="309" t="inlineStr"/>
      <c r="E238" s="309" t="inlineStr"/>
      <c r="F238" s="309" t="inlineStr"/>
      <c r="G238" s="309" t="inlineStr"/>
      <c r="H238" s="309" t="inlineStr"/>
    </row>
    <row r="239">
      <c r="A239" s="621" t="n">
        <v>237</v>
      </c>
      <c r="B239" s="309" t="n">
        <v>5.8</v>
      </c>
      <c r="C239" s="309" t="n">
        <v>5.8</v>
      </c>
      <c r="D239" s="309" t="inlineStr"/>
      <c r="E239" s="309" t="inlineStr"/>
      <c r="F239" s="309" t="inlineStr"/>
      <c r="G239" s="309" t="inlineStr"/>
      <c r="H239" s="309" t="inlineStr"/>
    </row>
    <row r="240">
      <c r="A240" s="621" t="n">
        <v>238</v>
      </c>
      <c r="B240" s="309" t="n">
        <v>4.9</v>
      </c>
      <c r="C240" s="309" t="n">
        <v>4.9</v>
      </c>
      <c r="D240" s="309" t="inlineStr"/>
      <c r="E240" s="309" t="inlineStr"/>
      <c r="F240" s="309" t="inlineStr"/>
      <c r="G240" s="309" t="inlineStr"/>
      <c r="H240" s="309" t="inlineStr"/>
    </row>
    <row r="241">
      <c r="A241" s="621" t="n">
        <v>239</v>
      </c>
      <c r="B241" s="309" t="n">
        <v>7.3</v>
      </c>
      <c r="C241" s="309" t="n">
        <v>7.3</v>
      </c>
      <c r="D241" s="309" t="inlineStr"/>
      <c r="E241" s="309" t="inlineStr"/>
      <c r="F241" s="309" t="inlineStr"/>
      <c r="G241" s="309" t="inlineStr"/>
      <c r="H241" s="309" t="inlineStr"/>
    </row>
    <row r="242">
      <c r="A242" s="621" t="n">
        <v>240</v>
      </c>
      <c r="B242" s="309" t="n">
        <v>9.800000000000001</v>
      </c>
      <c r="C242" s="309" t="n">
        <v>9.800000000000001</v>
      </c>
      <c r="D242" s="309" t="inlineStr"/>
      <c r="E242" s="309" t="inlineStr"/>
      <c r="F242" s="309" t="inlineStr"/>
      <c r="G242" s="309" t="inlineStr"/>
      <c r="H242" s="309" t="inlineStr"/>
    </row>
    <row r="243">
      <c r="A243" s="621" t="n">
        <v>241</v>
      </c>
      <c r="B243" s="309" t="n">
        <v>5.8</v>
      </c>
      <c r="C243" s="309" t="n">
        <v>5.8</v>
      </c>
      <c r="D243" s="309" t="inlineStr"/>
      <c r="E243" s="309" t="inlineStr"/>
      <c r="F243" s="309" t="inlineStr"/>
      <c r="G243" s="309" t="inlineStr"/>
      <c r="H243" s="309" t="inlineStr"/>
    </row>
    <row r="244">
      <c r="A244" s="621" t="n">
        <v>242</v>
      </c>
      <c r="B244" s="309" t="n">
        <v>4.1</v>
      </c>
      <c r="C244" s="309" t="n">
        <v>4.1</v>
      </c>
      <c r="D244" s="309" t="inlineStr"/>
      <c r="E244" s="309" t="inlineStr"/>
      <c r="F244" s="309" t="inlineStr"/>
      <c r="G244" s="309" t="inlineStr"/>
      <c r="H244" s="309" t="inlineStr"/>
    </row>
    <row r="245">
      <c r="A245" s="621" t="n">
        <v>243</v>
      </c>
      <c r="B245" s="309" t="n">
        <v>2.7</v>
      </c>
      <c r="C245" s="309" t="n">
        <v>2.7</v>
      </c>
      <c r="D245" s="309" t="inlineStr"/>
      <c r="E245" s="309" t="inlineStr"/>
      <c r="F245" s="309" t="inlineStr"/>
      <c r="G245" s="309" t="inlineStr"/>
      <c r="H245" s="309" t="inlineStr"/>
    </row>
    <row r="246">
      <c r="A246" s="621" t="n">
        <v>244</v>
      </c>
      <c r="B246" s="309" t="n">
        <v>4.7</v>
      </c>
      <c r="C246" s="309" t="n">
        <v>4.7</v>
      </c>
      <c r="D246" s="309" t="inlineStr"/>
      <c r="E246" s="309" t="inlineStr"/>
      <c r="F246" s="309" t="inlineStr"/>
      <c r="G246" s="309" t="inlineStr"/>
      <c r="H246" s="309" t="inlineStr"/>
    </row>
    <row r="247">
      <c r="A247" s="621" t="n">
        <v>245</v>
      </c>
      <c r="B247" s="309" t="n">
        <v>4</v>
      </c>
      <c r="C247" s="309" t="n">
        <v>4</v>
      </c>
      <c r="D247" s="309" t="inlineStr"/>
      <c r="E247" s="309" t="inlineStr"/>
      <c r="F247" s="309" t="inlineStr"/>
      <c r="G247" s="309" t="inlineStr"/>
      <c r="H247" s="309" t="inlineStr"/>
    </row>
    <row r="248">
      <c r="A248" s="621" t="n">
        <v>246</v>
      </c>
      <c r="B248" s="309" t="n">
        <v>3.9</v>
      </c>
      <c r="C248" s="309" t="n">
        <v>3.9</v>
      </c>
      <c r="D248" s="309" t="inlineStr"/>
      <c r="E248" s="309" t="inlineStr"/>
      <c r="F248" s="309" t="inlineStr"/>
      <c r="G248" s="309" t="inlineStr"/>
      <c r="H248" s="309" t="inlineStr"/>
    </row>
    <row r="249">
      <c r="A249" s="621" t="n">
        <v>247</v>
      </c>
      <c r="B249" s="309" t="n">
        <v>6.3</v>
      </c>
      <c r="C249" s="309" t="n">
        <v>6.3</v>
      </c>
      <c r="D249" s="309" t="inlineStr"/>
      <c r="E249" s="309" t="inlineStr"/>
      <c r="F249" s="309" t="inlineStr"/>
      <c r="G249" s="309" t="inlineStr"/>
      <c r="H249" s="309" t="inlineStr"/>
    </row>
    <row r="250">
      <c r="A250" s="621" t="n">
        <v>248</v>
      </c>
      <c r="B250" s="309" t="n">
        <v>5</v>
      </c>
      <c r="C250" s="309" t="n">
        <v>5</v>
      </c>
      <c r="D250" s="309" t="inlineStr"/>
      <c r="E250" s="309" t="inlineStr"/>
      <c r="F250" s="309" t="inlineStr"/>
      <c r="G250" s="309" t="inlineStr"/>
      <c r="H250" s="309" t="inlineStr"/>
    </row>
    <row r="251">
      <c r="A251" s="621" t="n">
        <v>249</v>
      </c>
      <c r="B251" s="309" t="n">
        <v>3.9</v>
      </c>
      <c r="C251" s="309" t="n">
        <v>3.9</v>
      </c>
      <c r="D251" s="309" t="inlineStr"/>
      <c r="E251" s="309" t="inlineStr"/>
      <c r="F251" s="309" t="inlineStr"/>
      <c r="G251" s="309" t="inlineStr"/>
      <c r="H251" s="309" t="inlineStr"/>
    </row>
    <row r="252">
      <c r="A252" s="621" t="n">
        <v>250</v>
      </c>
      <c r="B252" s="309" t="n">
        <v>3.8</v>
      </c>
      <c r="C252" s="309" t="n">
        <v>3.8</v>
      </c>
      <c r="D252" s="309" t="inlineStr"/>
      <c r="E252" s="309" t="inlineStr"/>
      <c r="F252" s="309" t="inlineStr"/>
      <c r="G252" s="309" t="inlineStr"/>
      <c r="H252" s="309" t="inlineStr"/>
    </row>
    <row r="253">
      <c r="A253" s="621" t="n">
        <v>251</v>
      </c>
      <c r="B253" s="309" t="n">
        <v>3.3</v>
      </c>
      <c r="C253" s="309" t="n">
        <v>3.3</v>
      </c>
      <c r="D253" s="309" t="inlineStr"/>
      <c r="E253" s="309" t="inlineStr"/>
      <c r="F253" s="309" t="inlineStr"/>
      <c r="G253" s="309" t="inlineStr"/>
      <c r="H253" s="309" t="inlineStr"/>
    </row>
    <row r="254">
      <c r="A254" s="621" t="n">
        <v>252</v>
      </c>
      <c r="B254" s="309" t="n">
        <v>4.150875701014084</v>
      </c>
      <c r="C254" s="309" t="n">
        <v>4.150875701014084</v>
      </c>
      <c r="D254" s="309" t="inlineStr"/>
      <c r="E254" s="309" t="inlineStr"/>
      <c r="F254" s="309" t="inlineStr"/>
      <c r="G254" s="309" t="inlineStr"/>
      <c r="H254" s="309" t="inlineStr"/>
    </row>
    <row r="255">
      <c r="A255" s="621" t="n">
        <v>253</v>
      </c>
      <c r="B255" s="309" t="n">
        <v>6.6</v>
      </c>
      <c r="C255" s="309" t="n">
        <v>6.6</v>
      </c>
      <c r="D255" s="309" t="inlineStr"/>
      <c r="E255" s="309" t="inlineStr"/>
      <c r="F255" s="309" t="inlineStr"/>
      <c r="G255" s="309" t="inlineStr"/>
      <c r="H255" s="309" t="inlineStr"/>
    </row>
    <row r="256">
      <c r="A256" s="621" t="n">
        <v>254</v>
      </c>
      <c r="B256" s="309" t="n">
        <v>2.2</v>
      </c>
      <c r="C256" s="309" t="n">
        <v>2.2</v>
      </c>
      <c r="D256" s="309" t="inlineStr"/>
      <c r="E256" s="309" t="inlineStr"/>
      <c r="F256" s="309" t="inlineStr"/>
      <c r="G256" s="309" t="inlineStr"/>
      <c r="H256" s="309" t="inlineStr"/>
    </row>
    <row r="257">
      <c r="A257" s="621" t="n">
        <v>255</v>
      </c>
      <c r="B257" s="309" t="n">
        <v>2.7</v>
      </c>
      <c r="C257" s="309" t="n">
        <v>2.7</v>
      </c>
      <c r="D257" s="309" t="inlineStr"/>
      <c r="E257" s="309" t="inlineStr"/>
      <c r="F257" s="309" t="inlineStr"/>
      <c r="G257" s="309" t="inlineStr"/>
      <c r="H257" s="309" t="inlineStr"/>
    </row>
    <row r="258">
      <c r="A258" s="621" t="n">
        <v>256</v>
      </c>
      <c r="B258" s="309" t="n">
        <v>2.8</v>
      </c>
      <c r="C258" s="309" t="n">
        <v>2.8</v>
      </c>
      <c r="D258" s="309" t="inlineStr"/>
      <c r="E258" s="309" t="inlineStr"/>
      <c r="F258" s="309" t="inlineStr"/>
      <c r="G258" s="309" t="inlineStr"/>
      <c r="H258" s="309" t="inlineStr"/>
    </row>
    <row r="259">
      <c r="A259" s="621" t="n">
        <v>257</v>
      </c>
      <c r="B259" s="309" t="n">
        <v>2.4</v>
      </c>
      <c r="C259" s="309" t="n">
        <v>2.4</v>
      </c>
      <c r="D259" s="309" t="inlineStr"/>
      <c r="E259" s="309" t="inlineStr"/>
      <c r="F259" s="309" t="inlineStr"/>
      <c r="G259" s="309" t="inlineStr"/>
      <c r="H259" s="309" t="inlineStr"/>
    </row>
    <row r="260">
      <c r="A260" s="621" t="n">
        <v>258</v>
      </c>
      <c r="B260" s="309" t="n">
        <v>1.5</v>
      </c>
      <c r="C260" s="309" t="n">
        <v>1.5</v>
      </c>
      <c r="D260" s="309" t="inlineStr"/>
      <c r="E260" s="309" t="inlineStr"/>
      <c r="F260" s="309" t="inlineStr"/>
      <c r="G260" s="309" t="inlineStr"/>
      <c r="H260" s="309" t="inlineStr"/>
    </row>
    <row r="261">
      <c r="A261" s="621" t="n">
        <v>259</v>
      </c>
      <c r="B261" s="309" t="n">
        <v>1.8</v>
      </c>
      <c r="C261" s="309" t="n">
        <v>1.8</v>
      </c>
      <c r="D261" s="309" t="inlineStr"/>
      <c r="E261" s="309" t="inlineStr"/>
      <c r="F261" s="309" t="inlineStr"/>
      <c r="G261" s="309" t="inlineStr"/>
      <c r="H261" s="309" t="inlineStr"/>
    </row>
    <row r="262">
      <c r="A262" s="621" t="n">
        <v>260</v>
      </c>
      <c r="B262" s="309" t="n">
        <v>3.4</v>
      </c>
      <c r="C262" s="309" t="n">
        <v>3.4</v>
      </c>
      <c r="D262" s="309" t="inlineStr"/>
      <c r="E262" s="309" t="inlineStr"/>
      <c r="F262" s="309" t="inlineStr"/>
      <c r="G262" s="309" t="inlineStr"/>
      <c r="H262" s="309" t="inlineStr"/>
    </row>
    <row r="263">
      <c r="A263" s="621" t="n">
        <v>261</v>
      </c>
      <c r="B263" s="309" t="n">
        <v>2</v>
      </c>
      <c r="C263" s="309" t="n">
        <v>2</v>
      </c>
      <c r="D263" s="309" t="inlineStr"/>
      <c r="E263" s="309" t="inlineStr"/>
      <c r="F263" s="309" t="inlineStr"/>
      <c r="G263" s="309" t="inlineStr"/>
      <c r="H263" s="309" t="inlineStr"/>
    </row>
    <row r="264">
      <c r="A264" s="621" t="n">
        <v>262</v>
      </c>
      <c r="B264" s="309" t="n">
        <v>9.6</v>
      </c>
      <c r="C264" s="309" t="n">
        <v>9.6</v>
      </c>
      <c r="D264" s="309" t="inlineStr"/>
      <c r="E264" s="309" t="inlineStr"/>
      <c r="F264" s="309" t="inlineStr"/>
      <c r="G264" s="309" t="inlineStr"/>
      <c r="H264" s="309" t="inlineStr"/>
    </row>
    <row r="265">
      <c r="A265" s="621" t="n">
        <v>263</v>
      </c>
      <c r="B265" s="309" t="n">
        <v>13.8</v>
      </c>
      <c r="C265" s="309" t="n">
        <v>13.8</v>
      </c>
      <c r="D265" s="309" t="inlineStr"/>
      <c r="E265" s="309" t="inlineStr"/>
      <c r="F265" s="309" t="inlineStr"/>
      <c r="G265" s="309" t="inlineStr"/>
      <c r="H265" s="309" t="inlineStr"/>
    </row>
    <row r="266">
      <c r="A266" s="621" t="n">
        <v>264</v>
      </c>
      <c r="B266" s="309" t="n">
        <v>4.42</v>
      </c>
      <c r="C266" s="309" t="n">
        <v>4.42</v>
      </c>
      <c r="D266" s="309" t="inlineStr"/>
      <c r="E266" s="309" t="inlineStr"/>
      <c r="F266" s="309" t="inlineStr"/>
      <c r="G266" s="309" t="inlineStr"/>
      <c r="H266" s="309" t="inlineStr"/>
    </row>
    <row r="267">
      <c r="A267" s="621" t="n">
        <v>265</v>
      </c>
      <c r="B267" s="309" t="n">
        <v>7.1</v>
      </c>
      <c r="C267" s="309" t="n">
        <v>7.1</v>
      </c>
      <c r="D267" s="309" t="inlineStr"/>
      <c r="E267" s="309" t="inlineStr"/>
      <c r="F267" s="309" t="inlineStr"/>
      <c r="G267" s="309" t="inlineStr"/>
      <c r="H267" s="309" t="inlineStr"/>
    </row>
    <row r="268">
      <c r="A268" s="621" t="n">
        <v>266</v>
      </c>
      <c r="B268" s="309" t="n">
        <v>0.2</v>
      </c>
      <c r="C268" s="309" t="n">
        <v>0.2</v>
      </c>
      <c r="D268" s="309" t="inlineStr"/>
      <c r="E268" s="309" t="inlineStr"/>
      <c r="F268" s="309" t="inlineStr"/>
      <c r="G268" s="309" t="inlineStr"/>
      <c r="H268" s="309" t="inlineStr"/>
    </row>
    <row r="269">
      <c r="A269" s="621" t="n">
        <v>267</v>
      </c>
      <c r="B269" s="309" t="n">
        <v>0.13</v>
      </c>
      <c r="C269" s="309" t="n">
        <v>0.13</v>
      </c>
      <c r="D269" s="309" t="inlineStr"/>
      <c r="E269" s="309" t="inlineStr"/>
      <c r="F269" s="309" t="inlineStr"/>
      <c r="G269" s="309" t="inlineStr"/>
      <c r="H269" s="309" t="inlineStr"/>
    </row>
    <row r="270">
      <c r="A270" s="621" t="n">
        <v>268</v>
      </c>
      <c r="B270" s="309" t="n">
        <v>0.07000000000000001</v>
      </c>
      <c r="C270" s="309" t="n">
        <v>0.07000000000000001</v>
      </c>
      <c r="D270" s="309" t="inlineStr"/>
      <c r="E270" s="309" t="inlineStr"/>
      <c r="F270" s="309" t="inlineStr"/>
      <c r="G270" s="309" t="inlineStr"/>
      <c r="H270" s="309" t="inlineStr"/>
    </row>
    <row r="271">
      <c r="A271" s="621" t="n">
        <v>269</v>
      </c>
      <c r="B271" s="309" t="n">
        <v>1.64</v>
      </c>
      <c r="C271" s="309" t="n">
        <v>1.64</v>
      </c>
      <c r="D271" s="309" t="inlineStr"/>
      <c r="E271" s="309" t="inlineStr"/>
      <c r="F271" s="309" t="inlineStr"/>
      <c r="G271" s="309" t="inlineStr"/>
      <c r="H271" s="309" t="inlineStr"/>
    </row>
    <row r="272">
      <c r="A272" s="621" t="n">
        <v>270</v>
      </c>
      <c r="B272" s="309" t="n">
        <v>0.98</v>
      </c>
      <c r="C272" s="309" t="n">
        <v>0.98</v>
      </c>
      <c r="D272" s="309" t="inlineStr"/>
      <c r="E272" s="309" t="inlineStr"/>
      <c r="F272" s="309" t="inlineStr"/>
      <c r="G272" s="309" t="inlineStr"/>
      <c r="H272" s="309" t="inlineStr"/>
    </row>
    <row r="273">
      <c r="A273" s="621" t="n">
        <v>271</v>
      </c>
      <c r="B273" s="309" t="n">
        <v>1.365</v>
      </c>
      <c r="C273" s="309" t="n">
        <v>1.365</v>
      </c>
      <c r="D273" s="309" t="inlineStr"/>
      <c r="E273" s="309" t="inlineStr"/>
      <c r="F273" s="309" t="inlineStr"/>
      <c r="G273" s="309" t="inlineStr"/>
      <c r="H273" s="309" t="inlineStr"/>
    </row>
    <row r="274">
      <c r="A274" s="621" t="n">
        <v>272</v>
      </c>
      <c r="B274" s="309" t="n">
        <v>1.8</v>
      </c>
      <c r="C274" s="309" t="n">
        <v>1.8</v>
      </c>
      <c r="D274" s="309" t="inlineStr"/>
      <c r="E274" s="309" t="inlineStr"/>
      <c r="F274" s="309" t="inlineStr"/>
      <c r="G274" s="309" t="inlineStr"/>
      <c r="H274" s="309" t="inlineStr"/>
    </row>
    <row r="275">
      <c r="A275" s="621" t="n">
        <v>273</v>
      </c>
      <c r="B275" s="309" t="n">
        <v>3.9</v>
      </c>
      <c r="C275" s="309" t="n">
        <v>3.9</v>
      </c>
      <c r="D275" s="309" t="inlineStr"/>
      <c r="E275" s="309" t="inlineStr"/>
      <c r="F275" s="309" t="inlineStr"/>
      <c r="G275" s="309" t="inlineStr"/>
      <c r="H275" s="309" t="inlineStr"/>
    </row>
    <row r="276">
      <c r="A276" s="621" t="n">
        <v>274</v>
      </c>
      <c r="B276" s="309" t="n">
        <v>7.1</v>
      </c>
      <c r="C276" s="309" t="n">
        <v>7.1</v>
      </c>
      <c r="D276" s="309" t="inlineStr"/>
      <c r="E276" s="309" t="inlineStr"/>
      <c r="F276" s="309" t="inlineStr"/>
      <c r="G276" s="309" t="inlineStr"/>
      <c r="H276" s="309" t="inlineStr"/>
    </row>
    <row r="277">
      <c r="A277" s="621" t="n">
        <v>275</v>
      </c>
      <c r="B277" s="309" t="n">
        <v>9.199999999999999</v>
      </c>
      <c r="C277" s="309" t="n">
        <v>9.199999999999999</v>
      </c>
      <c r="D277" s="309" t="inlineStr"/>
      <c r="E277" s="309" t="inlineStr"/>
      <c r="F277" s="309" t="inlineStr"/>
      <c r="G277" s="309" t="inlineStr"/>
      <c r="H277" s="309" t="inlineStr"/>
    </row>
    <row r="278">
      <c r="A278" s="621" t="n">
        <v>276</v>
      </c>
      <c r="B278" s="309" t="n">
        <v>10.3</v>
      </c>
      <c r="C278" s="309" t="n">
        <v>10.3</v>
      </c>
      <c r="D278" s="309" t="inlineStr"/>
      <c r="E278" s="309" t="inlineStr"/>
      <c r="F278" s="309" t="inlineStr"/>
      <c r="G278" s="309" t="inlineStr"/>
      <c r="H278" s="309" t="inlineStr"/>
    </row>
    <row r="279">
      <c r="A279" s="621" t="n">
        <v>277</v>
      </c>
      <c r="B279" s="309" t="n">
        <v>8</v>
      </c>
      <c r="C279" s="309" t="n">
        <v>8</v>
      </c>
      <c r="D279" s="309" t="inlineStr"/>
      <c r="E279" s="309" t="inlineStr"/>
      <c r="F279" s="309" t="inlineStr"/>
      <c r="G279" s="309" t="inlineStr"/>
      <c r="H279" s="309" t="inlineStr"/>
    </row>
    <row r="280">
      <c r="A280" s="621" t="n">
        <v>278</v>
      </c>
      <c r="B280" s="309" t="n">
        <v>7.995347757325471</v>
      </c>
      <c r="C280" s="309" t="n">
        <v>7.995347757325471</v>
      </c>
      <c r="D280" s="309" t="inlineStr"/>
      <c r="E280" s="309" t="inlineStr"/>
      <c r="F280" s="309" t="inlineStr"/>
      <c r="G280" s="309" t="inlineStr"/>
      <c r="H280" s="309" t="inlineStr"/>
    </row>
    <row r="281">
      <c r="A281" s="621" t="n">
        <v>279</v>
      </c>
      <c r="B281" s="309" t="n">
        <v>8.27546138188988</v>
      </c>
      <c r="C281" s="309" t="n">
        <v>8.27546138188988</v>
      </c>
      <c r="D281" s="309" t="inlineStr"/>
      <c r="E281" s="309" t="inlineStr"/>
      <c r="F281" s="309" t="inlineStr"/>
      <c r="G281" s="309" t="inlineStr"/>
      <c r="H281" s="309" t="inlineStr"/>
    </row>
    <row r="282">
      <c r="A282" s="621" t="n">
        <v>280</v>
      </c>
      <c r="B282" s="309" t="n">
        <v>8.396706154243155</v>
      </c>
      <c r="C282" s="309" t="n">
        <v>8.396706154243155</v>
      </c>
      <c r="D282" s="309" t="inlineStr"/>
      <c r="E282" s="309" t="inlineStr"/>
      <c r="F282" s="309" t="inlineStr"/>
      <c r="G282" s="309" t="inlineStr"/>
      <c r="H282" s="309" t="inlineStr"/>
    </row>
    <row r="283">
      <c r="A283" s="621" t="n">
        <v>281</v>
      </c>
      <c r="B283" s="309" t="n">
        <v>8.734020971391878</v>
      </c>
      <c r="C283" s="309" t="n">
        <v>8.734020971391878</v>
      </c>
      <c r="D283" s="309" t="inlineStr"/>
      <c r="E283" s="309" t="inlineStr"/>
      <c r="F283" s="309" t="inlineStr"/>
      <c r="G283" s="309" t="inlineStr"/>
      <c r="H283" s="309" t="inlineStr"/>
    </row>
    <row r="284">
      <c r="A284" s="621" t="n">
        <v>282</v>
      </c>
      <c r="B284" s="309" t="n">
        <v>6.944012416756952</v>
      </c>
      <c r="C284" s="309" t="n">
        <v>6.944012416756952</v>
      </c>
      <c r="D284" s="309" t="inlineStr"/>
      <c r="E284" s="309" t="inlineStr"/>
      <c r="F284" s="309" t="inlineStr"/>
      <c r="G284" s="309" t="inlineStr"/>
      <c r="H284" s="309" t="inlineStr"/>
    </row>
    <row r="285">
      <c r="A285" s="621" t="n">
        <v>283</v>
      </c>
      <c r="B285" s="309" t="n">
        <v>7.920759258550224</v>
      </c>
      <c r="C285" s="309" t="n">
        <v>7.920759258550224</v>
      </c>
      <c r="D285" s="309" t="inlineStr"/>
      <c r="E285" s="309" t="inlineStr"/>
      <c r="F285" s="309" t="inlineStr"/>
      <c r="G285" s="309" t="inlineStr"/>
      <c r="H285" s="309" t="inlineStr"/>
    </row>
    <row r="286">
      <c r="A286" s="621" t="n">
        <v>284</v>
      </c>
      <c r="B286" s="309" t="n">
        <v>8.77582489281847</v>
      </c>
      <c r="C286" s="309" t="n">
        <v>8.77582489281847</v>
      </c>
      <c r="D286" s="309" t="inlineStr"/>
      <c r="E286" s="309" t="inlineStr"/>
      <c r="F286" s="309" t="inlineStr"/>
      <c r="G286" s="309" t="inlineStr"/>
      <c r="H286" s="309" t="inlineStr"/>
    </row>
    <row r="287">
      <c r="A287" s="621" t="n">
        <v>285</v>
      </c>
      <c r="B287" s="309" t="n">
        <v>5.945207454560371</v>
      </c>
      <c r="C287" s="309" t="n">
        <v>5.945207454560371</v>
      </c>
      <c r="D287" s="309" t="inlineStr"/>
      <c r="E287" s="309" t="inlineStr"/>
      <c r="F287" s="309" t="inlineStr"/>
      <c r="G287" s="309" t="inlineStr"/>
      <c r="H287" s="309" t="inlineStr"/>
    </row>
    <row r="288">
      <c r="A288" s="621" t="n">
        <v>286</v>
      </c>
      <c r="B288" s="309" t="n">
        <v>8.356291230125397</v>
      </c>
      <c r="C288" s="309" t="n">
        <v>8.356291230125397</v>
      </c>
      <c r="D288" s="309" t="inlineStr"/>
      <c r="E288" s="309" t="inlineStr"/>
      <c r="F288" s="309" t="inlineStr"/>
      <c r="G288" s="309" t="inlineStr"/>
      <c r="H288" s="309" t="inlineStr"/>
    </row>
    <row r="289">
      <c r="A289" s="621" t="n">
        <v>287</v>
      </c>
      <c r="B289" s="309" t="n">
        <v>8.922100167774014</v>
      </c>
      <c r="C289" s="309" t="n">
        <v>8.922100167774014</v>
      </c>
      <c r="D289" s="309" t="inlineStr"/>
      <c r="E289" s="309" t="inlineStr"/>
      <c r="F289" s="309" t="inlineStr"/>
      <c r="G289" s="309" t="inlineStr"/>
      <c r="H289" s="309" t="inlineStr"/>
    </row>
    <row r="290">
      <c r="A290" s="621" t="n">
        <v>288</v>
      </c>
      <c r="B290" s="309" t="n">
        <v>9.021222437643772</v>
      </c>
      <c r="C290" s="309" t="n">
        <v>9.021222437643772</v>
      </c>
      <c r="D290" s="309" t="inlineStr"/>
      <c r="E290" s="309" t="inlineStr"/>
      <c r="F290" s="309" t="inlineStr"/>
      <c r="G290" s="309" t="inlineStr"/>
      <c r="H290" s="309" t="inlineStr"/>
    </row>
    <row r="291">
      <c r="A291" s="621" t="n">
        <v>289</v>
      </c>
      <c r="B291" s="309" t="n">
        <v>9.036346463332258</v>
      </c>
      <c r="C291" s="309" t="n">
        <v>9.036346463332258</v>
      </c>
      <c r="D291" s="309" t="inlineStr"/>
      <c r="E291" s="309" t="inlineStr"/>
      <c r="F291" s="309" t="inlineStr"/>
      <c r="G291" s="309" t="inlineStr"/>
      <c r="H291" s="309" t="inlineStr"/>
    </row>
    <row r="292">
      <c r="A292" s="621" t="n">
        <v>290</v>
      </c>
      <c r="B292" s="309" t="n">
        <v>9.047891230994729</v>
      </c>
      <c r="C292" s="309" t="n">
        <v>9.047891230994729</v>
      </c>
      <c r="D292" s="309" t="inlineStr"/>
      <c r="E292" s="309" t="inlineStr"/>
      <c r="F292" s="309" t="inlineStr"/>
      <c r="G292" s="309" t="inlineStr"/>
      <c r="H292" s="309" t="inlineStr"/>
    </row>
    <row r="293">
      <c r="A293" s="621" t="n">
        <v>291</v>
      </c>
      <c r="B293" s="309" t="n">
        <v>9.242224329692057</v>
      </c>
      <c r="C293" s="309" t="n">
        <v>9.242224329692057</v>
      </c>
      <c r="D293" s="309" t="inlineStr"/>
      <c r="E293" s="309" t="inlineStr"/>
      <c r="F293" s="309" t="inlineStr"/>
      <c r="G293" s="309" t="inlineStr"/>
      <c r="H293" s="309" t="inlineStr"/>
    </row>
    <row r="294">
      <c r="A294" s="621" t="n">
        <v>292</v>
      </c>
      <c r="B294" s="309" t="n">
        <v>7.175291636219431</v>
      </c>
      <c r="C294" s="309" t="n">
        <v>7.175291636219431</v>
      </c>
      <c r="D294" s="309" t="inlineStr"/>
      <c r="E294" s="309" t="inlineStr"/>
      <c r="F294" s="309" t="inlineStr"/>
      <c r="G294" s="309" t="inlineStr"/>
      <c r="H294" s="309" t="inlineStr"/>
    </row>
    <row r="295">
      <c r="A295" s="621" t="n">
        <v>293</v>
      </c>
      <c r="B295" s="309" t="n">
        <v>10.13454789130677</v>
      </c>
      <c r="C295" s="309" t="n">
        <v>10.13454789130677</v>
      </c>
      <c r="D295" s="309" t="inlineStr"/>
      <c r="E295" s="309" t="inlineStr"/>
      <c r="F295" s="309" t="inlineStr"/>
      <c r="G295" s="309" t="inlineStr"/>
      <c r="H295" s="309" t="inlineStr"/>
    </row>
    <row r="296">
      <c r="A296" s="621" t="n">
        <v>294</v>
      </c>
      <c r="B296" s="309" t="n">
        <v>10.21537773954228</v>
      </c>
      <c r="C296" s="309" t="n">
        <v>10.21537773954228</v>
      </c>
      <c r="D296" s="309" t="inlineStr"/>
      <c r="E296" s="309" t="inlineStr"/>
      <c r="F296" s="309" t="inlineStr"/>
      <c r="G296" s="309" t="inlineStr"/>
      <c r="H296" s="309" t="inlineStr"/>
    </row>
    <row r="297">
      <c r="A297" s="621" t="n">
        <v>295</v>
      </c>
      <c r="B297" s="309" t="n">
        <v>9.595625370147559</v>
      </c>
      <c r="C297" s="309" t="n">
        <v>9.595625370147559</v>
      </c>
      <c r="D297" s="309" t="inlineStr"/>
      <c r="E297" s="309" t="inlineStr"/>
      <c r="F297" s="309" t="inlineStr"/>
      <c r="G297" s="309" t="inlineStr"/>
      <c r="H297" s="309" t="inlineStr"/>
    </row>
    <row r="298">
      <c r="A298" s="621" t="n">
        <v>296</v>
      </c>
      <c r="B298" s="309" t="n">
        <v>9.1</v>
      </c>
      <c r="C298" s="309" t="n">
        <v>9.1</v>
      </c>
      <c r="D298" s="309" t="inlineStr"/>
      <c r="E298" s="309" t="inlineStr"/>
      <c r="F298" s="309" t="inlineStr"/>
      <c r="G298" s="309" t="inlineStr"/>
      <c r="H298" s="309" t="inlineStr"/>
    </row>
    <row r="299">
      <c r="A299" s="621" t="n">
        <v>297</v>
      </c>
      <c r="B299" s="309" t="n">
        <v>9.553157287607782</v>
      </c>
      <c r="C299" s="309" t="n">
        <v>9.553157287607782</v>
      </c>
      <c r="D299" s="309" t="inlineStr"/>
      <c r="E299" s="309" t="inlineStr"/>
      <c r="F299" s="309" t="inlineStr"/>
      <c r="G299" s="309" t="inlineStr"/>
      <c r="H299" s="309" t="inlineStr"/>
    </row>
    <row r="300">
      <c r="A300" s="621" t="n">
        <v>298</v>
      </c>
      <c r="B300" s="309" t="n">
        <v>9.475424048128851</v>
      </c>
      <c r="C300" s="309" t="n">
        <v>9.475424048128851</v>
      </c>
      <c r="D300" s="309" t="inlineStr"/>
      <c r="E300" s="309" t="inlineStr"/>
      <c r="F300" s="309" t="inlineStr"/>
      <c r="G300" s="309" t="inlineStr"/>
      <c r="H300" s="309" t="inlineStr"/>
    </row>
    <row r="301">
      <c r="A301" s="621" t="n">
        <v>299</v>
      </c>
      <c r="B301" s="309" t="n">
        <v>7.544316890717149</v>
      </c>
      <c r="C301" s="309" t="n">
        <v>7.544316890717149</v>
      </c>
      <c r="D301" s="309" t="inlineStr"/>
      <c r="E301" s="309" t="inlineStr"/>
      <c r="F301" s="309" t="inlineStr"/>
      <c r="G301" s="309" t="inlineStr"/>
      <c r="H301" s="309" t="inlineStr"/>
    </row>
    <row r="302">
      <c r="A302" s="621" t="n">
        <v>300</v>
      </c>
      <c r="B302" s="309" t="n">
        <v>10.41745236013108</v>
      </c>
      <c r="C302" s="309" t="n">
        <v>10.41745236013108</v>
      </c>
      <c r="D302" s="309" t="inlineStr"/>
      <c r="E302" s="309" t="inlineStr"/>
      <c r="F302" s="309" t="inlineStr"/>
      <c r="G302" s="309" t="inlineStr"/>
      <c r="H302" s="309" t="inlineStr"/>
    </row>
    <row r="303">
      <c r="A303" s="621" t="n">
        <v>301</v>
      </c>
      <c r="B303" s="309" t="n">
        <v>10.2962075877778</v>
      </c>
      <c r="C303" s="309" t="n">
        <v>10.2962075877778</v>
      </c>
      <c r="D303" s="309" t="inlineStr"/>
      <c r="E303" s="309" t="inlineStr"/>
      <c r="F303" s="309" t="inlineStr"/>
      <c r="G303" s="309" t="inlineStr"/>
      <c r="H303" s="309" t="inlineStr"/>
    </row>
    <row r="304">
      <c r="A304" s="621" t="n">
        <v>302</v>
      </c>
      <c r="B304" s="309" t="n">
        <v>9.308423903895665</v>
      </c>
      <c r="C304" s="309" t="n">
        <v>9.308423903895665</v>
      </c>
      <c r="D304" s="309" t="inlineStr"/>
      <c r="E304" s="309" t="inlineStr"/>
      <c r="F304" s="309" t="inlineStr"/>
      <c r="G304" s="309" t="inlineStr"/>
      <c r="H304" s="309" t="inlineStr"/>
    </row>
    <row r="305">
      <c r="A305" s="621" t="n">
        <v>303</v>
      </c>
      <c r="B305" s="309" t="n">
        <v>10.10684295227776</v>
      </c>
      <c r="C305" s="309" t="n">
        <v>10.10684295227776</v>
      </c>
      <c r="D305" s="309" t="inlineStr"/>
      <c r="E305" s="309" t="inlineStr"/>
      <c r="F305" s="309" t="inlineStr"/>
      <c r="G305" s="309" t="inlineStr"/>
      <c r="H305" s="309" t="inlineStr"/>
    </row>
    <row r="306">
      <c r="A306" s="621" t="n">
        <v>304</v>
      </c>
      <c r="B306" s="309" t="n">
        <v>9.009024611255263</v>
      </c>
      <c r="C306" s="309" t="n">
        <v>9.009024611255263</v>
      </c>
      <c r="D306" s="309" t="inlineStr"/>
      <c r="E306" s="309" t="inlineStr"/>
      <c r="F306" s="309" t="inlineStr"/>
      <c r="G306" s="309" t="inlineStr"/>
      <c r="H306" s="309" t="inlineStr"/>
    </row>
    <row r="307">
      <c r="A307" s="621" t="n">
        <v>305</v>
      </c>
      <c r="B307" s="309" t="n">
        <v>7.065693624281979</v>
      </c>
      <c r="C307" s="309" t="n">
        <v>7.065693624281979</v>
      </c>
      <c r="D307" s="309" t="inlineStr"/>
      <c r="E307" s="309" t="inlineStr"/>
      <c r="F307" s="309" t="inlineStr"/>
      <c r="G307" s="309" t="inlineStr"/>
      <c r="H307" s="309" t="inlineStr"/>
    </row>
    <row r="308">
      <c r="A308" s="621" t="n">
        <v>306</v>
      </c>
      <c r="B308" s="309" t="n">
        <v>5.207156945564936</v>
      </c>
      <c r="C308" s="309" t="n">
        <v>5.207156945564936</v>
      </c>
      <c r="D308" s="309" t="inlineStr"/>
      <c r="E308" s="309" t="inlineStr"/>
      <c r="F308" s="309" t="inlineStr"/>
      <c r="G308" s="309" t="inlineStr"/>
      <c r="H308" s="309" t="inlineStr"/>
    </row>
    <row r="309">
      <c r="A309" s="621" t="n">
        <v>307</v>
      </c>
      <c r="B309" s="309" t="n">
        <v>5.971810707177649</v>
      </c>
      <c r="C309" s="309" t="n">
        <v>5.971810707177649</v>
      </c>
      <c r="D309" s="309" t="inlineStr"/>
      <c r="E309" s="309" t="inlineStr"/>
      <c r="F309" s="309" t="inlineStr"/>
      <c r="G309" s="309" t="inlineStr"/>
      <c r="H309" s="309" t="inlineStr"/>
    </row>
    <row r="310">
      <c r="A310" s="621" t="n">
        <v>308</v>
      </c>
      <c r="B310" s="309" t="n">
        <v>6.335545024237474</v>
      </c>
      <c r="C310" s="309" t="n">
        <v>6.335545024237474</v>
      </c>
      <c r="D310" s="309" t="inlineStr"/>
      <c r="E310" s="309" t="inlineStr"/>
      <c r="F310" s="309" t="inlineStr"/>
      <c r="G310" s="309" t="inlineStr"/>
      <c r="H310" s="309" t="inlineStr"/>
    </row>
    <row r="311">
      <c r="A311" s="621" t="n">
        <v>309</v>
      </c>
      <c r="B311" s="309" t="n">
        <v>6.915078351796551</v>
      </c>
      <c r="C311" s="309" t="n">
        <v>6.915078351796551</v>
      </c>
      <c r="D311" s="309" t="inlineStr"/>
      <c r="E311" s="309" t="inlineStr"/>
      <c r="F311" s="309" t="inlineStr"/>
      <c r="G311" s="309" t="inlineStr"/>
      <c r="H311" s="309" t="inlineStr"/>
    </row>
    <row r="312">
      <c r="A312" s="621" t="n">
        <v>310</v>
      </c>
      <c r="B312" s="309" t="n">
        <v>7.673896386492524</v>
      </c>
      <c r="C312" s="309" t="n">
        <v>7.673896386492524</v>
      </c>
      <c r="D312" s="309" t="inlineStr"/>
      <c r="E312" s="309" t="inlineStr"/>
      <c r="F312" s="309" t="inlineStr"/>
      <c r="G312" s="309" t="inlineStr"/>
      <c r="H312" s="309" t="inlineStr"/>
    </row>
    <row r="313">
      <c r="A313" s="621" t="n">
        <v>311</v>
      </c>
      <c r="B313" s="309" t="n">
        <v>8.270558836205415</v>
      </c>
      <c r="C313" s="309" t="n">
        <v>8.270558836205415</v>
      </c>
      <c r="D313" s="309" t="inlineStr"/>
      <c r="E313" s="309" t="inlineStr"/>
      <c r="F313" s="309" t="inlineStr"/>
      <c r="G313" s="309" t="inlineStr"/>
      <c r="H313" s="309" t="inlineStr"/>
    </row>
    <row r="314">
      <c r="A314" s="621" t="n">
        <v>312</v>
      </c>
      <c r="B314" s="309" t="n">
        <v>8.464891934902745</v>
      </c>
      <c r="C314" s="309" t="n">
        <v>8.464891934902745</v>
      </c>
      <c r="D314" s="309" t="inlineStr"/>
      <c r="E314" s="309" t="inlineStr"/>
      <c r="F314" s="309" t="inlineStr"/>
      <c r="G314" s="309" t="inlineStr"/>
      <c r="H314" s="309" t="inlineStr"/>
    </row>
    <row r="315">
      <c r="A315" s="621" t="n">
        <v>313</v>
      </c>
      <c r="B315" s="309" t="n">
        <v>3.005258220734194</v>
      </c>
      <c r="C315" s="309" t="n">
        <v>3.005258220734194</v>
      </c>
      <c r="D315" s="309" t="inlineStr"/>
      <c r="E315" s="309" t="inlineStr"/>
      <c r="F315" s="309" t="inlineStr"/>
      <c r="G315" s="309" t="inlineStr"/>
      <c r="H315" s="309" t="inlineStr"/>
    </row>
    <row r="316">
      <c r="A316" s="621" t="n">
        <v>314</v>
      </c>
      <c r="B316" s="309" t="n">
        <v>5.531172159186641</v>
      </c>
      <c r="C316" s="309" t="n">
        <v>5.531172159186641</v>
      </c>
      <c r="D316" s="309" t="inlineStr"/>
      <c r="E316" s="309" t="inlineStr"/>
      <c r="F316" s="309" t="inlineStr"/>
      <c r="G316" s="309" t="inlineStr"/>
      <c r="H316" s="309" t="inlineStr"/>
    </row>
    <row r="317">
      <c r="A317" s="621" t="n">
        <v>315</v>
      </c>
      <c r="B317" s="309" t="n">
        <v>7.28982825588313</v>
      </c>
      <c r="C317" s="309" t="n">
        <v>7.28982825588313</v>
      </c>
      <c r="D317" s="309" t="inlineStr"/>
      <c r="E317" s="309" t="inlineStr"/>
      <c r="F317" s="309" t="inlineStr"/>
      <c r="G317" s="309" t="inlineStr"/>
      <c r="H317" s="309" t="inlineStr"/>
    </row>
    <row r="318">
      <c r="A318" s="621" t="n">
        <v>316</v>
      </c>
      <c r="B318" s="309" t="n">
        <v>7.270868466599922</v>
      </c>
      <c r="C318" s="309" t="n">
        <v>7.270868466599922</v>
      </c>
      <c r="D318" s="309" t="inlineStr"/>
      <c r="E318" s="309" t="inlineStr"/>
      <c r="F318" s="309" t="inlineStr"/>
      <c r="G318" s="309" t="inlineStr"/>
      <c r="H318" s="309" t="inlineStr"/>
    </row>
    <row r="319">
      <c r="A319" s="621" t="n">
        <v>317</v>
      </c>
      <c r="B319" s="309" t="n">
        <v>4.2</v>
      </c>
      <c r="C319" s="309" t="n">
        <v>4.2</v>
      </c>
      <c r="D319" s="309" t="inlineStr"/>
      <c r="E319" s="309" t="inlineStr"/>
      <c r="F319" s="309" t="inlineStr"/>
      <c r="G319" s="309" t="inlineStr"/>
      <c r="H319" s="309" t="inlineStr"/>
    </row>
    <row r="320">
      <c r="A320" s="621" t="n">
        <v>318</v>
      </c>
      <c r="B320" s="309" t="n">
        <v>7.10439955382953</v>
      </c>
      <c r="C320" s="309" t="n">
        <v>7.10439955382953</v>
      </c>
      <c r="D320" s="309" t="inlineStr"/>
      <c r="E320" s="309" t="inlineStr"/>
      <c r="F320" s="309" t="inlineStr"/>
      <c r="G320" s="309" t="inlineStr"/>
      <c r="H320" s="309" t="inlineStr"/>
    </row>
    <row r="321">
      <c r="A321" s="621" t="n">
        <v>319</v>
      </c>
      <c r="B321" s="309" t="n">
        <v>7.144528444538769</v>
      </c>
      <c r="C321" s="309" t="n">
        <v>7.144528444538769</v>
      </c>
      <c r="D321" s="309" t="inlineStr"/>
      <c r="E321" s="309" t="inlineStr"/>
      <c r="F321" s="309" t="inlineStr"/>
      <c r="G321" s="309" t="inlineStr"/>
      <c r="H321" s="309" t="inlineStr"/>
    </row>
    <row r="322">
      <c r="A322" s="621" t="n">
        <v>320</v>
      </c>
      <c r="B322" s="309" t="n">
        <v>3.005258220734194</v>
      </c>
      <c r="C322" s="309" t="n">
        <v>3.005258220734194</v>
      </c>
      <c r="D322" s="309" t="inlineStr"/>
      <c r="E322" s="309" t="inlineStr"/>
      <c r="F322" s="309" t="inlineStr"/>
      <c r="G322" s="309" t="inlineStr"/>
      <c r="H322" s="309" t="inlineStr"/>
    </row>
    <row r="323">
      <c r="A323" s="621" t="n">
        <v>321</v>
      </c>
      <c r="B323" s="309" t="n">
        <v>5.95145547618291</v>
      </c>
      <c r="C323" s="309" t="n">
        <v>5.95145547618291</v>
      </c>
      <c r="D323" s="309" t="inlineStr"/>
      <c r="E323" s="309" t="inlineStr"/>
      <c r="F323" s="309" t="inlineStr"/>
      <c r="G323" s="309" t="inlineStr"/>
      <c r="H323" s="309" t="inlineStr"/>
    </row>
    <row r="324">
      <c r="A324" s="621" t="n">
        <v>322</v>
      </c>
      <c r="B324" s="309" t="n">
        <v>9.004848698896559</v>
      </c>
      <c r="C324" s="309" t="n">
        <v>9.004848698896559</v>
      </c>
      <c r="D324" s="309" t="inlineStr"/>
      <c r="E324" s="309" t="inlineStr"/>
      <c r="F324" s="309" t="inlineStr"/>
      <c r="G324" s="309" t="inlineStr"/>
      <c r="H324" s="309" t="inlineStr"/>
    </row>
    <row r="325">
      <c r="A325" s="621" t="n">
        <v>323</v>
      </c>
      <c r="B325" s="309" t="n">
        <v>8.919719928734393</v>
      </c>
      <c r="C325" s="309" t="n">
        <v>8.919719928734393</v>
      </c>
      <c r="D325" s="309" t="inlineStr"/>
      <c r="E325" s="309" t="inlineStr"/>
      <c r="F325" s="309" t="inlineStr"/>
      <c r="G325" s="309" t="inlineStr"/>
      <c r="H325" s="309" t="inlineStr"/>
    </row>
    <row r="326">
      <c r="A326" s="621" t="n">
        <v>324</v>
      </c>
      <c r="B326" s="309" t="n">
        <v>7.7</v>
      </c>
      <c r="C326" s="309" t="n">
        <v>7.7</v>
      </c>
      <c r="D326" s="309" t="inlineStr"/>
      <c r="E326" s="309" t="inlineStr"/>
      <c r="F326" s="309" t="inlineStr"/>
      <c r="G326" s="309" t="inlineStr"/>
      <c r="H326" s="309" t="inlineStr"/>
    </row>
    <row r="327">
      <c r="A327" s="621" t="n">
        <v>325</v>
      </c>
      <c r="B327" s="309" t="n">
        <v>8.429905383152381</v>
      </c>
      <c r="C327" s="309" t="n">
        <v>8.429905383152381</v>
      </c>
      <c r="D327" s="309" t="inlineStr"/>
      <c r="E327" s="309" t="inlineStr"/>
      <c r="F327" s="309" t="inlineStr"/>
      <c r="G327" s="309" t="inlineStr"/>
      <c r="H327" s="309" t="inlineStr"/>
    </row>
    <row r="328">
      <c r="A328" s="621" t="n">
        <v>326</v>
      </c>
      <c r="B328" s="309" t="n">
        <v>8.448785599546802</v>
      </c>
      <c r="C328" s="309" t="n">
        <v>8.448785599546802</v>
      </c>
      <c r="D328" s="309" t="inlineStr"/>
      <c r="E328" s="309" t="inlineStr"/>
      <c r="F328" s="309" t="inlineStr"/>
      <c r="G328" s="309" t="inlineStr"/>
      <c r="H328" s="309" t="inlineStr"/>
    </row>
    <row r="329">
      <c r="A329" s="621" t="n">
        <v>327</v>
      </c>
      <c r="B329" s="309" t="n">
        <v>2.4683478566447</v>
      </c>
      <c r="C329" s="309" t="n">
        <v>2.4683478566447</v>
      </c>
      <c r="D329" s="309" t="inlineStr"/>
      <c r="E329" s="309" t="inlineStr"/>
      <c r="F329" s="309" t="inlineStr"/>
      <c r="G329" s="309" t="inlineStr"/>
      <c r="H329" s="309" t="inlineStr"/>
    </row>
    <row r="330">
      <c r="A330" s="621" t="n">
        <v>328</v>
      </c>
      <c r="B330" s="309" t="n">
        <v>7.3</v>
      </c>
      <c r="C330" s="309" t="n">
        <v>7.3</v>
      </c>
      <c r="D330" s="309" t="inlineStr"/>
      <c r="E330" s="309" t="inlineStr"/>
      <c r="F330" s="309" t="inlineStr"/>
      <c r="G330" s="309" t="inlineStr"/>
      <c r="H330" s="309" t="inlineStr"/>
    </row>
    <row r="331">
      <c r="A331" s="621" t="n">
        <v>329</v>
      </c>
      <c r="B331" s="309" t="n">
        <v>8</v>
      </c>
      <c r="C331" s="309" t="n">
        <v>8</v>
      </c>
      <c r="D331" s="309" t="inlineStr"/>
      <c r="E331" s="309" t="inlineStr"/>
      <c r="F331" s="309" t="inlineStr"/>
      <c r="G331" s="309" t="inlineStr"/>
      <c r="H331" s="309" t="inlineStr"/>
    </row>
    <row r="332">
      <c r="A332" s="621" t="n">
        <v>330</v>
      </c>
      <c r="B332" s="309" t="n">
        <v>11</v>
      </c>
      <c r="C332" s="309" t="n">
        <v>11</v>
      </c>
      <c r="D332" s="309" t="inlineStr"/>
      <c r="E332" s="309" t="inlineStr"/>
      <c r="F332" s="309" t="inlineStr"/>
      <c r="G332" s="309" t="inlineStr"/>
      <c r="H332" s="309" t="inlineStr"/>
    </row>
    <row r="333">
      <c r="A333" s="621" t="n">
        <v>331</v>
      </c>
      <c r="B333" s="309" t="n">
        <v>9.5</v>
      </c>
      <c r="C333" s="309" t="n">
        <v>9.5</v>
      </c>
      <c r="D333" s="309" t="inlineStr"/>
      <c r="E333" s="309" t="inlineStr"/>
      <c r="F333" s="309" t="inlineStr"/>
      <c r="G333" s="309" t="inlineStr"/>
      <c r="H333" s="309" t="inlineStr"/>
    </row>
    <row r="334">
      <c r="A334" s="621" t="n">
        <v>332</v>
      </c>
      <c r="B334" s="309" t="n">
        <v>9.370586939446014</v>
      </c>
      <c r="C334" s="309" t="n">
        <v>9.370586939446014</v>
      </c>
      <c r="D334" s="309" t="inlineStr"/>
      <c r="E334" s="309" t="inlineStr"/>
      <c r="F334" s="309" t="inlineStr"/>
      <c r="G334" s="309" t="inlineStr"/>
      <c r="H334" s="309" t="inlineStr"/>
    </row>
    <row r="335">
      <c r="A335" s="621" t="n">
        <v>333</v>
      </c>
      <c r="B335" s="309" t="n">
        <v>8.5</v>
      </c>
      <c r="C335" s="309" t="n">
        <v>8.5</v>
      </c>
      <c r="D335" s="309" t="inlineStr"/>
      <c r="E335" s="309" t="inlineStr"/>
      <c r="F335" s="309" t="inlineStr"/>
      <c r="G335" s="309" t="inlineStr"/>
      <c r="H335" s="309" t="inlineStr"/>
    </row>
    <row r="336">
      <c r="A336" s="621" t="n">
        <v>334</v>
      </c>
      <c r="B336" s="309" t="n">
        <v>3.005258220734194</v>
      </c>
      <c r="C336" s="309" t="n">
        <v>3.005258220734194</v>
      </c>
      <c r="D336" s="309" t="inlineStr"/>
      <c r="E336" s="309" t="inlineStr"/>
      <c r="F336" s="309" t="inlineStr"/>
      <c r="G336" s="309" t="inlineStr"/>
      <c r="H336" s="309" t="inlineStr"/>
    </row>
    <row r="337">
      <c r="A337" s="621" t="n">
        <v>335</v>
      </c>
      <c r="B337" s="309" t="n">
        <v>5.95145547618291</v>
      </c>
      <c r="C337" s="309" t="n">
        <v>5.95145547618291</v>
      </c>
      <c r="D337" s="309" t="inlineStr"/>
      <c r="E337" s="309" t="inlineStr"/>
      <c r="F337" s="309" t="inlineStr"/>
      <c r="G337" s="309" t="inlineStr"/>
      <c r="H337" s="309" t="inlineStr"/>
    </row>
    <row r="338">
      <c r="A338" s="621" t="n">
        <v>336</v>
      </c>
      <c r="B338" s="309" t="n">
        <v>7.943169377031103</v>
      </c>
      <c r="C338" s="309" t="n">
        <v>7.943169377031103</v>
      </c>
      <c r="D338" s="309" t="inlineStr"/>
      <c r="E338" s="309" t="inlineStr"/>
      <c r="F338" s="309" t="inlineStr"/>
      <c r="G338" s="309" t="inlineStr"/>
      <c r="H338" s="309" t="inlineStr"/>
    </row>
    <row r="339">
      <c r="A339" s="621" t="n">
        <v>337</v>
      </c>
      <c r="B339" s="309" t="n">
        <v>7.820485620644746</v>
      </c>
      <c r="C339" s="309" t="n">
        <v>7.820485620644746</v>
      </c>
      <c r="D339" s="309" t="inlineStr"/>
      <c r="E339" s="309" t="inlineStr"/>
      <c r="F339" s="309" t="inlineStr"/>
      <c r="G339" s="309" t="inlineStr"/>
      <c r="H339" s="309" t="inlineStr"/>
    </row>
    <row r="340">
      <c r="A340" s="621" t="n">
        <v>338</v>
      </c>
      <c r="B340" s="309" t="n">
        <v>11</v>
      </c>
      <c r="C340" s="309" t="n">
        <v>11</v>
      </c>
      <c r="D340" s="309" t="inlineStr"/>
      <c r="E340" s="309" t="inlineStr"/>
      <c r="F340" s="309" t="inlineStr"/>
      <c r="G340" s="309" t="inlineStr"/>
      <c r="H340" s="309" t="inlineStr"/>
    </row>
    <row r="341">
      <c r="A341" s="621" t="n">
        <v>339</v>
      </c>
      <c r="B341" s="309" t="n">
        <v>7.916806352446761</v>
      </c>
      <c r="C341" s="309" t="n">
        <v>7.916806352446761</v>
      </c>
      <c r="D341" s="309" t="inlineStr"/>
      <c r="E341" s="309" t="inlineStr"/>
      <c r="F341" s="309" t="inlineStr"/>
      <c r="G341" s="309" t="inlineStr"/>
      <c r="H341" s="309" t="inlineStr"/>
    </row>
    <row r="342">
      <c r="A342" s="621" t="n">
        <v>340</v>
      </c>
      <c r="B342" s="309" t="n">
        <v>8.100983691544661</v>
      </c>
      <c r="C342" s="309" t="n">
        <v>8.100983691544661</v>
      </c>
      <c r="D342" s="309" t="inlineStr"/>
      <c r="E342" s="309" t="inlineStr"/>
      <c r="F342" s="309" t="inlineStr"/>
      <c r="G342" s="309" t="inlineStr"/>
      <c r="H342" s="309" t="inlineStr"/>
    </row>
    <row r="343">
      <c r="A343" s="621" t="n">
        <v>341</v>
      </c>
      <c r="B343" s="309" t="n">
        <v>2.1</v>
      </c>
      <c r="C343" s="309" t="n">
        <v>2.1</v>
      </c>
      <c r="D343" s="309" t="inlineStr"/>
      <c r="E343" s="309" t="inlineStr"/>
      <c r="F343" s="309" t="inlineStr"/>
      <c r="G343" s="309" t="inlineStr"/>
      <c r="H343" s="309" t="inlineStr"/>
    </row>
    <row r="344">
      <c r="A344" s="621" t="n">
        <v>342</v>
      </c>
      <c r="B344" s="309" t="n">
        <v>4.858718851992609</v>
      </c>
      <c r="C344" s="309" t="n">
        <v>4.858718851992609</v>
      </c>
      <c r="D344" s="309" t="inlineStr"/>
      <c r="E344" s="309" t="inlineStr"/>
      <c r="F344" s="309" t="inlineStr"/>
      <c r="G344" s="309" t="inlineStr"/>
      <c r="H344" s="309" t="inlineStr"/>
    </row>
    <row r="345">
      <c r="A345" s="621" t="n">
        <v>343</v>
      </c>
      <c r="B345" s="309" t="n">
        <v>5.942312193515434</v>
      </c>
      <c r="C345" s="309" t="n">
        <v>5.942312193515434</v>
      </c>
      <c r="D345" s="309" t="inlineStr"/>
      <c r="E345" s="309" t="inlineStr"/>
      <c r="F345" s="309" t="inlineStr"/>
      <c r="G345" s="309" t="inlineStr"/>
      <c r="H345" s="309" t="inlineStr"/>
    </row>
    <row r="346">
      <c r="A346" s="621" t="n">
        <v>344</v>
      </c>
      <c r="B346" s="309" t="n">
        <v>5.022434654598371</v>
      </c>
      <c r="C346" s="309" t="n">
        <v>5.022434654598371</v>
      </c>
      <c r="D346" s="309" t="inlineStr"/>
      <c r="E346" s="309" t="inlineStr"/>
      <c r="F346" s="309" t="inlineStr"/>
      <c r="G346" s="309" t="inlineStr"/>
      <c r="H346" s="309" t="inlineStr"/>
    </row>
    <row r="347">
      <c r="A347" s="621" t="n">
        <v>345</v>
      </c>
      <c r="B347" s="309" t="n">
        <v>5.5</v>
      </c>
      <c r="C347" s="309" t="n">
        <v>5.5</v>
      </c>
      <c r="D347" s="309" t="inlineStr"/>
      <c r="E347" s="309" t="inlineStr"/>
      <c r="F347" s="309" t="inlineStr"/>
      <c r="G347" s="309" t="inlineStr"/>
      <c r="H347" s="309" t="inlineStr"/>
    </row>
    <row r="348">
      <c r="A348" s="621" t="n">
        <v>346</v>
      </c>
      <c r="B348" s="309" t="n">
        <v>4.068563622154616</v>
      </c>
      <c r="C348" s="309" t="n">
        <v>4.068563622154616</v>
      </c>
      <c r="D348" s="309" t="inlineStr"/>
      <c r="E348" s="309" t="inlineStr"/>
      <c r="F348" s="309" t="inlineStr"/>
      <c r="G348" s="309" t="inlineStr"/>
      <c r="H348" s="309" t="inlineStr"/>
    </row>
    <row r="349">
      <c r="A349" s="621" t="n">
        <v>347</v>
      </c>
      <c r="B349" s="309" t="n">
        <v>3.492608410516274</v>
      </c>
      <c r="C349" s="309" t="n">
        <v>3.492608410516274</v>
      </c>
      <c r="D349" s="309" t="inlineStr"/>
      <c r="E349" s="309" t="inlineStr"/>
      <c r="F349" s="309" t="inlineStr"/>
      <c r="G349" s="309" t="inlineStr"/>
      <c r="H349" s="309" t="inlineStr"/>
    </row>
    <row r="350">
      <c r="A350" s="621" t="n">
        <v>348</v>
      </c>
      <c r="B350" s="309" t="n">
        <v>2.188520586025836</v>
      </c>
      <c r="C350" s="309" t="n">
        <v>2.188520586025836</v>
      </c>
      <c r="D350" s="309" t="inlineStr"/>
      <c r="E350" s="309" t="inlineStr"/>
      <c r="F350" s="309" t="inlineStr"/>
      <c r="G350" s="309" t="inlineStr"/>
      <c r="H350" s="309" t="inlineStr"/>
    </row>
    <row r="351">
      <c r="A351" s="621" t="n">
        <v>349</v>
      </c>
      <c r="B351" s="309" t="n">
        <v>3.743859614526424</v>
      </c>
      <c r="C351" s="309" t="n">
        <v>3.743859614526424</v>
      </c>
      <c r="D351" s="309" t="inlineStr"/>
      <c r="E351" s="309" t="inlineStr"/>
      <c r="F351" s="309" t="inlineStr"/>
      <c r="G351" s="309" t="inlineStr"/>
      <c r="H351" s="309" t="inlineStr"/>
    </row>
    <row r="352">
      <c r="A352" s="621" t="n">
        <v>350</v>
      </c>
      <c r="B352" s="309" t="n">
        <v>6.62596131860616</v>
      </c>
      <c r="C352" s="309" t="n">
        <v>6.62596131860616</v>
      </c>
      <c r="D352" s="309" t="inlineStr"/>
      <c r="E352" s="309" t="inlineStr"/>
      <c r="F352" s="309" t="inlineStr"/>
      <c r="G352" s="309" t="inlineStr"/>
      <c r="H352" s="309" t="inlineStr"/>
    </row>
    <row r="353">
      <c r="A353" s="621" t="n">
        <v>351</v>
      </c>
      <c r="B353" s="309" t="n">
        <v>6.700652106604174</v>
      </c>
      <c r="C353" s="309" t="n">
        <v>6.700652106604174</v>
      </c>
      <c r="D353" s="309" t="inlineStr"/>
      <c r="E353" s="309" t="inlineStr"/>
      <c r="F353" s="309" t="inlineStr"/>
      <c r="G353" s="309" t="inlineStr"/>
      <c r="H353" s="309" t="inlineStr"/>
    </row>
    <row r="354">
      <c r="A354" s="621" t="n">
        <v>352</v>
      </c>
      <c r="B354" s="309" t="n">
        <v>10.21570063392941</v>
      </c>
      <c r="C354" s="309" t="n">
        <v>10.21570063392941</v>
      </c>
      <c r="D354" s="309" t="inlineStr"/>
      <c r="E354" s="309" t="inlineStr"/>
      <c r="F354" s="309" t="inlineStr"/>
      <c r="G354" s="309" t="inlineStr"/>
      <c r="H354" s="309" t="inlineStr"/>
    </row>
    <row r="355">
      <c r="A355" s="621" t="n">
        <v>353</v>
      </c>
      <c r="B355" s="309" t="n">
        <v>9.416253975234941</v>
      </c>
      <c r="C355" s="309" t="n">
        <v>9.416253975234941</v>
      </c>
      <c r="D355" s="309" t="inlineStr"/>
      <c r="E355" s="309" t="inlineStr"/>
      <c r="F355" s="309" t="inlineStr"/>
      <c r="G355" s="309" t="inlineStr"/>
      <c r="H355" s="309" t="inlineStr"/>
    </row>
    <row r="356">
      <c r="A356" s="621" t="n">
        <v>354</v>
      </c>
      <c r="B356" s="309" t="n">
        <v>7.828381330097703</v>
      </c>
      <c r="C356" s="309" t="n">
        <v>7.828381330097703</v>
      </c>
      <c r="D356" s="309" t="inlineStr"/>
      <c r="E356" s="309" t="inlineStr"/>
      <c r="F356" s="309" t="inlineStr"/>
      <c r="G356" s="309" t="inlineStr"/>
      <c r="H356" s="309" t="inlineStr"/>
    </row>
    <row r="357">
      <c r="A357" s="621" t="n">
        <v>355</v>
      </c>
      <c r="B357" s="309" t="n">
        <v>2.14559049137933</v>
      </c>
      <c r="C357" s="309" t="n">
        <v>2.14559049137933</v>
      </c>
      <c r="D357" s="309" t="inlineStr"/>
      <c r="E357" s="309" t="inlineStr"/>
      <c r="F357" s="309" t="inlineStr"/>
      <c r="G357" s="309" t="inlineStr"/>
      <c r="H357" s="309" t="inlineStr"/>
    </row>
    <row r="358">
      <c r="A358" s="621" t="n">
        <v>356</v>
      </c>
      <c r="B358" s="309" t="n">
        <v>3.30507337673854</v>
      </c>
      <c r="C358" s="309" t="n">
        <v>3.30507337673854</v>
      </c>
      <c r="D358" s="309" t="inlineStr"/>
      <c r="E358" s="309" t="inlineStr"/>
      <c r="F358" s="309" t="inlineStr"/>
      <c r="G358" s="309" t="inlineStr"/>
      <c r="H358" s="309" t="inlineStr"/>
    </row>
    <row r="359">
      <c r="A359" s="621" t="n">
        <v>357</v>
      </c>
      <c r="B359" s="309" t="n">
        <v>7.445675947347934</v>
      </c>
      <c r="C359" s="309" t="n">
        <v>7.445675947347934</v>
      </c>
      <c r="D359" s="309" t="inlineStr"/>
      <c r="E359" s="309" t="inlineStr"/>
      <c r="F359" s="309" t="inlineStr"/>
      <c r="G359" s="309" t="inlineStr"/>
      <c r="H359" s="309" t="inlineStr"/>
    </row>
    <row r="360">
      <c r="A360" s="621" t="n">
        <v>358</v>
      </c>
      <c r="B360" s="309" t="n">
        <v>7.867061061462476</v>
      </c>
      <c r="C360" s="309" t="n">
        <v>7.867061061462476</v>
      </c>
      <c r="D360" s="309" t="inlineStr"/>
      <c r="E360" s="309" t="inlineStr"/>
      <c r="F360" s="309" t="inlineStr"/>
      <c r="G360" s="309" t="inlineStr"/>
      <c r="H360" s="309" t="inlineStr"/>
    </row>
    <row r="361">
      <c r="A361" s="621" t="n">
        <v>359</v>
      </c>
      <c r="B361" s="309" t="n">
        <v>9.087781044293957</v>
      </c>
      <c r="C361" s="309" t="n">
        <v>9.087781044293957</v>
      </c>
      <c r="D361" s="309" t="inlineStr"/>
      <c r="E361" s="309" t="inlineStr"/>
      <c r="F361" s="309" t="inlineStr"/>
      <c r="G361" s="309" t="inlineStr"/>
      <c r="H361" s="309" t="inlineStr"/>
    </row>
    <row r="362">
      <c r="A362" s="621" t="n">
        <v>360</v>
      </c>
      <c r="B362" s="309" t="n">
        <v>7.868078146226134</v>
      </c>
      <c r="C362" s="309" t="n">
        <v>7.868078146226134</v>
      </c>
      <c r="D362" s="309" t="inlineStr"/>
      <c r="E362" s="309" t="inlineStr"/>
      <c r="F362" s="309" t="inlineStr"/>
      <c r="G362" s="309" t="inlineStr"/>
      <c r="H362" s="309" t="inlineStr"/>
    </row>
    <row r="363">
      <c r="A363" s="621" t="n">
        <v>361</v>
      </c>
      <c r="B363" s="309" t="n">
        <v>7.510806801070256</v>
      </c>
      <c r="C363" s="309" t="n">
        <v>7.510806801070256</v>
      </c>
      <c r="D363" s="309" t="inlineStr"/>
      <c r="E363" s="309" t="inlineStr"/>
      <c r="F363" s="309" t="inlineStr"/>
      <c r="G363" s="309" t="inlineStr"/>
      <c r="H363" s="309" t="inlineStr"/>
    </row>
    <row r="364">
      <c r="A364" s="621" t="n">
        <v>362</v>
      </c>
      <c r="B364" s="309" t="n">
        <v>1.544569166328241</v>
      </c>
      <c r="C364" s="309" t="n">
        <v>1.544569166328241</v>
      </c>
      <c r="D364" s="309" t="inlineStr"/>
      <c r="E364" s="309" t="inlineStr"/>
      <c r="F364" s="309" t="inlineStr"/>
      <c r="G364" s="309" t="inlineStr"/>
      <c r="H364" s="309" t="inlineStr"/>
    </row>
    <row r="365">
      <c r="A365" s="621" t="n">
        <v>363</v>
      </c>
      <c r="B365" s="309" t="n">
        <v>1.9448360395961</v>
      </c>
      <c r="C365" s="309" t="n">
        <v>1.9448360395961</v>
      </c>
      <c r="D365" s="309" t="inlineStr"/>
      <c r="E365" s="309" t="inlineStr"/>
      <c r="F365" s="309" t="inlineStr"/>
      <c r="G365" s="309" t="inlineStr"/>
      <c r="H365" s="309" t="inlineStr"/>
    </row>
    <row r="366">
      <c r="A366" s="621" t="n">
        <v>364</v>
      </c>
      <c r="B366" s="309" t="n">
        <v>4.296246057971644</v>
      </c>
      <c r="C366" s="309" t="n">
        <v>4.296246057971644</v>
      </c>
      <c r="D366" s="309" t="inlineStr"/>
      <c r="E366" s="309" t="inlineStr"/>
      <c r="F366" s="309" t="inlineStr"/>
      <c r="G366" s="309" t="inlineStr"/>
      <c r="H366" s="309" t="inlineStr"/>
    </row>
    <row r="367">
      <c r="A367" s="621" t="n">
        <v>365</v>
      </c>
      <c r="B367" s="309" t="n">
        <v>6.802078972244026</v>
      </c>
      <c r="C367" s="309" t="n">
        <v>6.802078972244026</v>
      </c>
      <c r="D367" s="309" t="inlineStr"/>
      <c r="E367" s="309" t="inlineStr"/>
      <c r="F367" s="309" t="inlineStr"/>
      <c r="G367" s="309" t="inlineStr"/>
      <c r="H367" s="309" t="inlineStr"/>
    </row>
    <row r="368">
      <c r="A368" s="621" t="n">
        <v>366</v>
      </c>
      <c r="B368" s="309" t="n">
        <v>7.2</v>
      </c>
      <c r="C368" s="309" t="n">
        <v>7.2</v>
      </c>
      <c r="D368" s="309" t="inlineStr"/>
      <c r="E368" s="309" t="inlineStr"/>
      <c r="F368" s="309" t="inlineStr"/>
      <c r="G368" s="309" t="inlineStr"/>
      <c r="H368" s="309" t="inlineStr"/>
    </row>
    <row r="369">
      <c r="A369" s="621" t="n">
        <v>367</v>
      </c>
      <c r="B369" s="309" t="n">
        <v>6.478689581731052</v>
      </c>
      <c r="C369" s="309" t="n">
        <v>6.478689581731052</v>
      </c>
      <c r="D369" s="309" t="inlineStr"/>
      <c r="E369" s="309" t="inlineStr"/>
      <c r="F369" s="309" t="inlineStr"/>
      <c r="G369" s="309" t="inlineStr"/>
      <c r="H369" s="309" t="inlineStr"/>
    </row>
    <row r="370">
      <c r="A370" s="621" t="n">
        <v>368</v>
      </c>
      <c r="B370" s="309" t="n">
        <v>6.200811868832036</v>
      </c>
      <c r="C370" s="309" t="n">
        <v>6.200811868832036</v>
      </c>
      <c r="D370" s="309" t="inlineStr"/>
      <c r="E370" s="309" t="inlineStr"/>
      <c r="F370" s="309" t="inlineStr"/>
      <c r="G370" s="309" t="inlineStr"/>
      <c r="H370" s="309" t="inlineStr"/>
    </row>
    <row r="371">
      <c r="A371" s="621" t="n">
        <v>369</v>
      </c>
      <c r="B371" s="309" t="n">
        <v>1.716289544914267</v>
      </c>
      <c r="C371" s="309" t="n">
        <v>1.716289544914267</v>
      </c>
      <c r="D371" s="309" t="inlineStr"/>
      <c r="E371" s="309" t="inlineStr"/>
      <c r="F371" s="309" t="inlineStr"/>
      <c r="G371" s="309" t="inlineStr"/>
      <c r="H371" s="309" t="inlineStr"/>
    </row>
    <row r="372">
      <c r="A372" s="621" t="n">
        <v>370</v>
      </c>
      <c r="B372" s="309" t="n">
        <v>2.295865029826407</v>
      </c>
      <c r="C372" s="309" t="n">
        <v>2.295865029826407</v>
      </c>
      <c r="D372" s="309" t="inlineStr"/>
      <c r="E372" s="309" t="inlineStr"/>
      <c r="F372" s="309" t="inlineStr"/>
      <c r="G372" s="309" t="inlineStr"/>
      <c r="H372" s="309" t="inlineStr"/>
    </row>
    <row r="373">
      <c r="A373" s="621" t="n">
        <v>371</v>
      </c>
      <c r="B373" s="309" t="n">
        <v>4.080531681986967</v>
      </c>
      <c r="C373" s="309" t="n">
        <v>4.080531681986967</v>
      </c>
      <c r="D373" s="309" t="inlineStr"/>
      <c r="E373" s="309" t="inlineStr"/>
      <c r="F373" s="309" t="inlineStr"/>
      <c r="G373" s="309" t="inlineStr"/>
      <c r="H373" s="309" t="inlineStr"/>
    </row>
    <row r="374">
      <c r="A374" s="621" t="n">
        <v>372</v>
      </c>
      <c r="B374" s="309" t="n">
        <v>3.911413301508236</v>
      </c>
      <c r="C374" s="309" t="n">
        <v>3.911413301508236</v>
      </c>
      <c r="D374" s="309" t="inlineStr"/>
      <c r="E374" s="309" t="inlineStr"/>
      <c r="F374" s="309" t="inlineStr"/>
      <c r="G374" s="309" t="inlineStr"/>
      <c r="H374" s="309" t="inlineStr"/>
    </row>
    <row r="375">
      <c r="A375" s="621" t="n">
        <v>373</v>
      </c>
      <c r="B375" s="309" t="n">
        <v>4.42898273927794</v>
      </c>
      <c r="C375" s="309" t="n">
        <v>4.42898273927794</v>
      </c>
      <c r="D375" s="309" t="inlineStr"/>
      <c r="E375" s="309" t="inlineStr"/>
      <c r="F375" s="309" t="inlineStr"/>
      <c r="G375" s="309" t="inlineStr"/>
      <c r="H375" s="309" t="inlineStr"/>
    </row>
    <row r="376">
      <c r="A376" s="621" t="n">
        <v>374</v>
      </c>
      <c r="B376" s="309" t="n">
        <v>5.128997833364401</v>
      </c>
      <c r="C376" s="309" t="n">
        <v>5.128997833364401</v>
      </c>
      <c r="D376" s="309" t="inlineStr"/>
      <c r="E376" s="309" t="inlineStr"/>
      <c r="F376" s="309" t="inlineStr"/>
      <c r="G376" s="309" t="inlineStr"/>
      <c r="H376" s="309" t="inlineStr"/>
    </row>
    <row r="377">
      <c r="A377" s="621" t="n">
        <v>375</v>
      </c>
      <c r="B377" s="309" t="n">
        <v>5.128997833364401</v>
      </c>
      <c r="C377" s="309" t="n">
        <v>5.128997833364401</v>
      </c>
      <c r="D377" s="309" t="inlineStr"/>
      <c r="E377" s="309" t="inlineStr"/>
      <c r="F377" s="309" t="inlineStr"/>
      <c r="G377" s="309" t="inlineStr"/>
      <c r="H377" s="309" t="inlineStr"/>
    </row>
    <row r="378">
      <c r="A378" s="621" t="n">
        <v>376</v>
      </c>
      <c r="B378" s="309" t="n">
        <v>1.845079828853786</v>
      </c>
      <c r="C378" s="309" t="n">
        <v>1.845079828853786</v>
      </c>
      <c r="D378" s="309" t="inlineStr"/>
      <c r="E378" s="309" t="inlineStr"/>
      <c r="F378" s="309" t="inlineStr"/>
      <c r="G378" s="309" t="inlineStr"/>
      <c r="H378" s="309" t="inlineStr"/>
    </row>
    <row r="379">
      <c r="A379" s="621" t="n">
        <v>377</v>
      </c>
      <c r="B379" s="309" t="n">
        <v>2.910165762729445</v>
      </c>
      <c r="C379" s="309" t="n">
        <v>2.910165762729445</v>
      </c>
      <c r="D379" s="309" t="inlineStr"/>
      <c r="E379" s="309" t="inlineStr"/>
      <c r="F379" s="309" t="inlineStr"/>
      <c r="G379" s="309" t="inlineStr"/>
      <c r="H379" s="309" t="inlineStr"/>
    </row>
    <row r="380">
      <c r="A380" s="621" t="n">
        <v>378</v>
      </c>
      <c r="B380" s="309" t="n">
        <v>4.080531681986967</v>
      </c>
      <c r="C380" s="309" t="n">
        <v>4.080531681986967</v>
      </c>
      <c r="D380" s="309" t="inlineStr"/>
      <c r="E380" s="309" t="inlineStr"/>
      <c r="F380" s="309" t="inlineStr"/>
      <c r="G380" s="309" t="inlineStr"/>
      <c r="H380" s="309" t="inlineStr"/>
    </row>
    <row r="381">
      <c r="A381" s="621" t="n">
        <v>379</v>
      </c>
      <c r="B381" s="309" t="n">
        <v>2.947858077929639</v>
      </c>
      <c r="C381" s="309" t="n">
        <v>2.947858077929639</v>
      </c>
      <c r="D381" s="309" t="inlineStr"/>
      <c r="E381" s="309" t="inlineStr"/>
      <c r="F381" s="309" t="inlineStr"/>
      <c r="G381" s="309" t="inlineStr"/>
      <c r="H381" s="309" t="inlineStr"/>
    </row>
    <row r="382">
      <c r="A382" s="621" t="n">
        <v>380</v>
      </c>
      <c r="B382" s="309" t="n">
        <v>2.95778327453604</v>
      </c>
      <c r="C382" s="309" t="n">
        <v>2.95778327453604</v>
      </c>
      <c r="D382" s="309" t="inlineStr"/>
      <c r="E382" s="309" t="inlineStr"/>
      <c r="F382" s="309" t="inlineStr"/>
      <c r="G382" s="309" t="inlineStr"/>
      <c r="H382" s="309" t="inlineStr"/>
    </row>
    <row r="383">
      <c r="A383" s="621" t="n">
        <v>381</v>
      </c>
      <c r="B383" s="309" t="n">
        <v>3.541125188227163</v>
      </c>
      <c r="C383" s="309" t="n">
        <v>3.541125188227163</v>
      </c>
      <c r="D383" s="309" t="inlineStr"/>
      <c r="E383" s="309" t="inlineStr"/>
      <c r="F383" s="309" t="inlineStr"/>
      <c r="G383" s="309" t="inlineStr"/>
      <c r="H383" s="309" t="inlineStr"/>
    </row>
    <row r="384">
      <c r="A384" s="621" t="n">
        <v>382</v>
      </c>
      <c r="B384" s="309" t="n">
        <v>3.104460210814423</v>
      </c>
      <c r="C384" s="309" t="n">
        <v>3.104460210814423</v>
      </c>
      <c r="D384" s="309" t="inlineStr"/>
      <c r="E384" s="309" t="inlineStr"/>
      <c r="F384" s="309" t="inlineStr"/>
      <c r="G384" s="309" t="inlineStr"/>
      <c r="H384" s="309" t="inlineStr"/>
    </row>
    <row r="385">
      <c r="A385" s="621" t="n">
        <v>383</v>
      </c>
      <c r="B385" s="309" t="n">
        <v>8.300000000000001</v>
      </c>
      <c r="C385" s="309" t="n">
        <v>8.300000000000001</v>
      </c>
      <c r="D385" s="309" t="inlineStr"/>
      <c r="E385" s="309" t="inlineStr"/>
      <c r="F385" s="309" t="inlineStr"/>
      <c r="G385" s="309" t="inlineStr"/>
      <c r="H385" s="309" t="inlineStr"/>
    </row>
    <row r="386">
      <c r="A386" s="621" t="n">
        <v>384</v>
      </c>
      <c r="B386" s="309" t="n">
        <v>6.9</v>
      </c>
      <c r="C386" s="309" t="n">
        <v>6.9</v>
      </c>
      <c r="D386" s="309" t="inlineStr"/>
      <c r="E386" s="309" t="inlineStr"/>
      <c r="F386" s="309" t="inlineStr"/>
      <c r="G386" s="309" t="inlineStr"/>
      <c r="H386" s="309" t="inlineStr"/>
    </row>
    <row r="387">
      <c r="A387" s="621" t="n">
        <v>385</v>
      </c>
      <c r="B387" s="309" t="n">
        <v>7.4</v>
      </c>
      <c r="C387" s="309" t="n">
        <v>7.4</v>
      </c>
      <c r="D387" s="309" t="inlineStr"/>
      <c r="E387" s="309" t="inlineStr"/>
      <c r="F387" s="309" t="inlineStr"/>
      <c r="G387" s="309" t="inlineStr"/>
      <c r="H387" s="309" t="inlineStr"/>
    </row>
    <row r="388">
      <c r="A388" s="621" t="n">
        <v>386</v>
      </c>
      <c r="B388" s="309" t="n">
        <v>7.4</v>
      </c>
      <c r="C388" s="309" t="n">
        <v>7.4</v>
      </c>
      <c r="D388" s="309" t="inlineStr"/>
      <c r="E388" s="309" t="inlineStr"/>
      <c r="F388" s="309" t="inlineStr"/>
      <c r="G388" s="309" t="inlineStr"/>
      <c r="H388" s="309" t="inlineStr"/>
    </row>
    <row r="389">
      <c r="A389" s="621" t="n">
        <v>387</v>
      </c>
      <c r="B389" s="309" t="n">
        <v>4.9</v>
      </c>
      <c r="C389" s="309" t="n">
        <v>4.9</v>
      </c>
      <c r="D389" s="309" t="inlineStr"/>
      <c r="E389" s="309" t="inlineStr"/>
      <c r="F389" s="309" t="inlineStr"/>
      <c r="G389" s="309" t="inlineStr"/>
      <c r="H389" s="309" t="inlineStr"/>
    </row>
    <row r="390">
      <c r="A390" s="621" t="n">
        <v>388</v>
      </c>
      <c r="B390" s="309" t="n">
        <v>6.3</v>
      </c>
      <c r="C390" s="309" t="n">
        <v>6.3</v>
      </c>
      <c r="D390" s="309" t="inlineStr"/>
      <c r="E390" s="309" t="inlineStr"/>
      <c r="F390" s="309" t="inlineStr"/>
      <c r="G390" s="309" t="inlineStr"/>
      <c r="H390" s="309" t="inlineStr"/>
    </row>
    <row r="391">
      <c r="A391" s="621" t="n">
        <v>389</v>
      </c>
      <c r="B391" s="309" t="n">
        <v>8.6</v>
      </c>
      <c r="C391" s="309" t="n">
        <v>8.6</v>
      </c>
      <c r="D391" s="309" t="inlineStr"/>
      <c r="E391" s="309" t="inlineStr"/>
      <c r="F391" s="309" t="inlineStr"/>
      <c r="G391" s="309" t="inlineStr"/>
      <c r="H391" s="309" t="inlineStr"/>
    </row>
    <row r="392">
      <c r="A392" s="621" t="n">
        <v>390</v>
      </c>
      <c r="B392" s="309" t="n">
        <v>8</v>
      </c>
      <c r="C392" s="309" t="n">
        <v>8</v>
      </c>
      <c r="D392" s="309" t="inlineStr"/>
      <c r="E392" s="309" t="inlineStr"/>
      <c r="F392" s="309" t="inlineStr"/>
      <c r="G392" s="309" t="inlineStr"/>
      <c r="H392" s="309" t="inlineStr"/>
    </row>
    <row r="393">
      <c r="A393" s="621" t="n">
        <v>391</v>
      </c>
      <c r="B393" s="309" t="n">
        <v>5.1</v>
      </c>
      <c r="C393" s="309" t="n">
        <v>5.1</v>
      </c>
      <c r="D393" s="309" t="inlineStr"/>
      <c r="E393" s="309" t="inlineStr"/>
      <c r="F393" s="309" t="inlineStr"/>
      <c r="G393" s="309" t="inlineStr"/>
      <c r="H393" s="309" t="inlineStr"/>
    </row>
    <row r="394">
      <c r="A394" s="621" t="n">
        <v>392</v>
      </c>
      <c r="B394" s="309" t="n">
        <v>8.6</v>
      </c>
      <c r="C394" s="309" t="n">
        <v>8.6</v>
      </c>
      <c r="D394" s="309" t="inlineStr"/>
      <c r="E394" s="309" t="inlineStr"/>
      <c r="F394" s="309" t="inlineStr"/>
      <c r="G394" s="309" t="inlineStr"/>
      <c r="H394" s="309" t="inlineStr"/>
    </row>
    <row r="395">
      <c r="A395" s="621" t="n">
        <v>393</v>
      </c>
      <c r="B395" s="309" t="n">
        <v>7.7</v>
      </c>
      <c r="C395" s="309" t="n">
        <v>7.7</v>
      </c>
      <c r="D395" s="309" t="inlineStr"/>
      <c r="E395" s="309" t="inlineStr"/>
      <c r="F395" s="309" t="inlineStr"/>
      <c r="G395" s="309" t="inlineStr"/>
      <c r="H395" s="309" t="inlineStr"/>
    </row>
    <row r="396">
      <c r="A396" s="621" t="n">
        <v>394</v>
      </c>
      <c r="B396" s="309" t="n">
        <v>6.6</v>
      </c>
      <c r="C396" s="309" t="n">
        <v>6.6</v>
      </c>
      <c r="D396" s="309" t="inlineStr"/>
      <c r="E396" s="309" t="inlineStr"/>
      <c r="F396" s="309" t="inlineStr"/>
      <c r="G396" s="309" t="inlineStr"/>
      <c r="H396" s="309" t="inlineStr"/>
    </row>
    <row r="397">
      <c r="A397" s="621" t="n">
        <v>395</v>
      </c>
      <c r="B397" s="309" t="n">
        <v>8</v>
      </c>
      <c r="C397" s="309" t="n">
        <v>8</v>
      </c>
      <c r="D397" s="309" t="inlineStr"/>
      <c r="E397" s="309" t="inlineStr"/>
      <c r="F397" s="309" t="inlineStr"/>
      <c r="G397" s="309" t="inlineStr"/>
      <c r="H397" s="309" t="inlineStr"/>
    </row>
    <row r="398">
      <c r="A398" s="621" t="n">
        <v>396</v>
      </c>
      <c r="B398" s="309" t="n">
        <v>6.6</v>
      </c>
      <c r="C398" s="309" t="n">
        <v>6.6</v>
      </c>
      <c r="D398" s="309" t="inlineStr"/>
      <c r="E398" s="309" t="inlineStr"/>
      <c r="F398" s="309" t="inlineStr"/>
      <c r="G398" s="309" t="inlineStr"/>
      <c r="H398" s="309" t="inlineStr"/>
    </row>
    <row r="399">
      <c r="A399" s="621" t="n">
        <v>397</v>
      </c>
      <c r="B399" s="309" t="n">
        <v>6.9</v>
      </c>
      <c r="C399" s="309" t="n">
        <v>6.9</v>
      </c>
      <c r="D399" s="309" t="inlineStr"/>
      <c r="E399" s="309" t="inlineStr"/>
      <c r="F399" s="309" t="inlineStr"/>
      <c r="G399" s="309" t="inlineStr"/>
      <c r="H399" s="309" t="inlineStr"/>
    </row>
    <row r="400">
      <c r="A400" s="621" t="n">
        <v>398</v>
      </c>
      <c r="B400" s="309" t="n">
        <v>8</v>
      </c>
      <c r="C400" s="309" t="n">
        <v>8</v>
      </c>
      <c r="D400" s="309" t="inlineStr"/>
      <c r="E400" s="309" t="inlineStr"/>
      <c r="F400" s="309" t="inlineStr"/>
      <c r="G400" s="309" t="inlineStr"/>
      <c r="H400" s="309" t="inlineStr"/>
    </row>
    <row r="401">
      <c r="A401" s="621" t="n">
        <v>399</v>
      </c>
      <c r="B401" s="309" t="n">
        <v>7.7</v>
      </c>
      <c r="C401" s="309" t="n">
        <v>7.7</v>
      </c>
      <c r="D401" s="309" t="inlineStr"/>
      <c r="E401" s="309" t="inlineStr"/>
      <c r="F401" s="309" t="inlineStr"/>
      <c r="G401" s="309" t="inlineStr"/>
      <c r="H401" s="309" t="inlineStr"/>
    </row>
    <row r="402">
      <c r="A402" s="621" t="n">
        <v>400</v>
      </c>
      <c r="B402" s="309" t="n">
        <v>5.1</v>
      </c>
      <c r="C402" s="309" t="n">
        <v>5.1</v>
      </c>
      <c r="D402" s="309" t="inlineStr"/>
      <c r="E402" s="309" t="inlineStr"/>
      <c r="F402" s="309" t="inlineStr"/>
      <c r="G402" s="309" t="inlineStr"/>
      <c r="H402" s="309" t="inlineStr"/>
    </row>
    <row r="403">
      <c r="A403" s="621" t="n">
        <v>401</v>
      </c>
      <c r="B403" s="309" t="n">
        <v>9.699999999999999</v>
      </c>
      <c r="C403" s="309" t="n">
        <v>9.699999999999999</v>
      </c>
      <c r="D403" s="309" t="inlineStr"/>
      <c r="E403" s="309" t="inlineStr"/>
      <c r="F403" s="309" t="inlineStr"/>
      <c r="G403" s="309" t="inlineStr"/>
      <c r="H403" s="309" t="inlineStr"/>
    </row>
    <row r="404">
      <c r="A404" s="621" t="n">
        <v>402</v>
      </c>
      <c r="B404" s="309" t="n">
        <v>5.4</v>
      </c>
      <c r="C404" s="309" t="n">
        <v>5.4</v>
      </c>
      <c r="D404" s="309" t="inlineStr"/>
      <c r="E404" s="309" t="inlineStr"/>
      <c r="F404" s="309" t="inlineStr"/>
      <c r="G404" s="309" t="inlineStr"/>
      <c r="H404" s="309" t="inlineStr"/>
    </row>
    <row r="405">
      <c r="A405" s="621" t="n">
        <v>403</v>
      </c>
      <c r="B405" s="309" t="n">
        <v>7.4</v>
      </c>
      <c r="C405" s="309" t="n">
        <v>7.4</v>
      </c>
      <c r="D405" s="309" t="inlineStr"/>
      <c r="E405" s="309" t="inlineStr"/>
      <c r="F405" s="309" t="inlineStr"/>
      <c r="G405" s="309" t="inlineStr"/>
      <c r="H405" s="309" t="inlineStr"/>
    </row>
    <row r="406">
      <c r="A406" s="621" t="n">
        <v>404</v>
      </c>
      <c r="B406" s="309" t="n">
        <v>7.4</v>
      </c>
      <c r="C406" s="309" t="n">
        <v>7.4</v>
      </c>
      <c r="D406" s="309" t="inlineStr"/>
      <c r="E406" s="309" t="inlineStr"/>
      <c r="F406" s="309" t="inlineStr"/>
      <c r="G406" s="309" t="inlineStr"/>
      <c r="H406" s="309" t="inlineStr"/>
    </row>
    <row r="407">
      <c r="A407" s="621" t="n">
        <v>405</v>
      </c>
      <c r="B407" s="309" t="n">
        <v>6</v>
      </c>
      <c r="C407" s="309" t="n">
        <v>6</v>
      </c>
      <c r="D407" s="309" t="inlineStr"/>
      <c r="E407" s="309" t="inlineStr"/>
      <c r="F407" s="309" t="inlineStr"/>
      <c r="G407" s="309" t="inlineStr"/>
      <c r="H407" s="309" t="inlineStr"/>
    </row>
    <row r="408">
      <c r="A408" s="621" t="n">
        <v>406</v>
      </c>
      <c r="B408" s="309" t="n">
        <v>4.9</v>
      </c>
      <c r="C408" s="309" t="n">
        <v>4.9</v>
      </c>
      <c r="D408" s="309" t="inlineStr"/>
      <c r="E408" s="309" t="inlineStr"/>
      <c r="F408" s="309" t="inlineStr"/>
      <c r="G408" s="309" t="inlineStr"/>
      <c r="H408" s="309" t="inlineStr"/>
    </row>
    <row r="409">
      <c r="A409" s="621" t="n">
        <v>407</v>
      </c>
      <c r="B409" s="309" t="n">
        <v>6.2</v>
      </c>
      <c r="C409" s="309" t="n">
        <v>6.2</v>
      </c>
      <c r="D409" s="309" t="inlineStr"/>
      <c r="E409" s="309" t="inlineStr"/>
      <c r="F409" s="309" t="inlineStr"/>
      <c r="G409" s="309" t="inlineStr"/>
      <c r="H409" s="309" t="inlineStr"/>
    </row>
    <row r="410">
      <c r="A410" s="621" t="n">
        <v>408</v>
      </c>
      <c r="B410" s="309" t="n">
        <v>3</v>
      </c>
      <c r="C410" s="309" t="n">
        <v>3</v>
      </c>
      <c r="D410" s="309" t="inlineStr"/>
      <c r="E410" s="309" t="inlineStr"/>
      <c r="F410" s="309" t="inlineStr"/>
      <c r="G410" s="309" t="inlineStr"/>
      <c r="H410" s="309" t="inlineStr"/>
    </row>
    <row r="411">
      <c r="A411" s="621" t="n">
        <v>409</v>
      </c>
      <c r="B411" s="309" t="n">
        <v>1.5</v>
      </c>
      <c r="C411" s="309" t="n">
        <v>1.5</v>
      </c>
      <c r="D411" s="309" t="inlineStr"/>
      <c r="E411" s="309" t="inlineStr"/>
      <c r="F411" s="309" t="inlineStr"/>
      <c r="G411" s="309" t="inlineStr"/>
      <c r="H411" s="309" t="inlineStr"/>
    </row>
    <row r="412">
      <c r="A412" s="621" t="n">
        <v>410</v>
      </c>
      <c r="B412" s="309" t="n">
        <v>8.199999999999999</v>
      </c>
      <c r="C412" s="309" t="n">
        <v>8.199999999999999</v>
      </c>
      <c r="D412" s="309" t="inlineStr"/>
      <c r="E412" s="309" t="inlineStr"/>
      <c r="F412" s="309" t="inlineStr"/>
      <c r="G412" s="309" t="inlineStr"/>
      <c r="H412" s="309" t="inlineStr"/>
    </row>
    <row r="413">
      <c r="A413" s="621" t="n">
        <v>411</v>
      </c>
      <c r="B413" s="309" t="n">
        <v>5.6</v>
      </c>
      <c r="C413" s="309" t="n">
        <v>5.6</v>
      </c>
      <c r="D413" s="309" t="inlineStr"/>
      <c r="E413" s="309" t="inlineStr"/>
      <c r="F413" s="309" t="inlineStr"/>
      <c r="G413" s="309" t="inlineStr"/>
      <c r="H413" s="309" t="inlineStr"/>
    </row>
    <row r="414">
      <c r="A414" s="621" t="n">
        <v>412</v>
      </c>
      <c r="B414" s="309" t="n">
        <v>2.4</v>
      </c>
      <c r="C414" s="309" t="n">
        <v>2.4</v>
      </c>
      <c r="D414" s="309" t="inlineStr"/>
      <c r="E414" s="309" t="inlineStr"/>
      <c r="F414" s="309" t="inlineStr"/>
      <c r="G414" s="309" t="inlineStr"/>
      <c r="H414" s="309" t="inlineStr"/>
    </row>
    <row r="415">
      <c r="A415" s="621" t="n">
        <v>413</v>
      </c>
      <c r="B415" s="309" t="inlineStr"/>
      <c r="C415" s="309" t="inlineStr"/>
      <c r="D415" s="309" t="inlineStr"/>
      <c r="E415" s="309" t="inlineStr"/>
      <c r="F415" s="309" t="inlineStr"/>
      <c r="G415" s="309" t="inlineStr"/>
      <c r="H415" s="309" t="inlineStr"/>
    </row>
    <row r="416">
      <c r="A416" s="621" t="n">
        <v>414</v>
      </c>
      <c r="B416" s="309" t="inlineStr"/>
      <c r="C416" s="309" t="inlineStr"/>
      <c r="D416" s="309" t="inlineStr"/>
      <c r="E416" s="309" t="inlineStr"/>
      <c r="F416" s="309" t="inlineStr"/>
      <c r="G416" s="309" t="inlineStr"/>
      <c r="H416" s="309" t="inlineStr"/>
    </row>
    <row r="417">
      <c r="A417" s="621" t="n">
        <v>415</v>
      </c>
      <c r="B417" s="309" t="inlineStr"/>
      <c r="C417" s="309" t="inlineStr"/>
      <c r="D417" s="309" t="inlineStr"/>
      <c r="E417" s="309" t="inlineStr"/>
      <c r="F417" s="309" t="inlineStr"/>
      <c r="G417" s="309" t="inlineStr"/>
      <c r="H417" s="309" t="inlineStr"/>
    </row>
    <row r="418">
      <c r="A418" s="621" t="n">
        <v>416</v>
      </c>
      <c r="B418" s="309" t="inlineStr"/>
      <c r="C418" s="309" t="inlineStr"/>
      <c r="D418" s="309" t="inlineStr"/>
      <c r="E418" s="309" t="inlineStr"/>
      <c r="F418" s="309" t="inlineStr"/>
      <c r="G418" s="309" t="inlineStr"/>
      <c r="H418" s="309" t="inlineStr"/>
    </row>
    <row r="419">
      <c r="A419" s="621" t="n">
        <v>417</v>
      </c>
      <c r="B419" s="309" t="inlineStr"/>
      <c r="C419" s="309" t="inlineStr"/>
      <c r="D419" s="309" t="inlineStr"/>
      <c r="E419" s="309" t="inlineStr"/>
      <c r="F419" s="309" t="inlineStr"/>
      <c r="G419" s="309" t="inlineStr"/>
      <c r="H419" s="309" t="inlineStr"/>
    </row>
    <row r="420">
      <c r="A420" s="621" t="n">
        <v>418</v>
      </c>
      <c r="B420" s="309" t="inlineStr"/>
      <c r="C420" s="309" t="inlineStr"/>
      <c r="D420" s="309" t="inlineStr"/>
      <c r="E420" s="309" t="inlineStr"/>
      <c r="F420" s="309" t="inlineStr"/>
      <c r="G420" s="309" t="inlineStr"/>
      <c r="H420" s="309" t="inlineStr"/>
    </row>
    <row r="421">
      <c r="A421" s="621" t="n">
        <v>419</v>
      </c>
      <c r="B421" s="309" t="inlineStr"/>
      <c r="C421" s="309" t="inlineStr"/>
      <c r="D421" s="309" t="inlineStr"/>
      <c r="E421" s="309" t="inlineStr"/>
      <c r="F421" s="309" t="inlineStr"/>
      <c r="G421" s="309" t="inlineStr"/>
      <c r="H421" s="309" t="inlineStr"/>
    </row>
    <row r="422">
      <c r="A422" s="621" t="n">
        <v>420</v>
      </c>
      <c r="B422" s="309" t="inlineStr"/>
      <c r="C422" s="309" t="inlineStr"/>
      <c r="D422" s="309" t="inlineStr"/>
      <c r="E422" s="309" t="inlineStr"/>
      <c r="F422" s="309" t="inlineStr"/>
      <c r="G422" s="309" t="inlineStr"/>
      <c r="H422" s="309" t="inlineStr"/>
    </row>
    <row r="423">
      <c r="A423" s="621" t="n">
        <v>421</v>
      </c>
      <c r="B423" s="309" t="n">
        <v>2.6</v>
      </c>
      <c r="C423" s="309" t="n">
        <v>2.6</v>
      </c>
      <c r="D423" s="309" t="inlineStr"/>
      <c r="E423" s="309" t="inlineStr"/>
      <c r="F423" s="309" t="inlineStr"/>
      <c r="G423" s="309" t="inlineStr"/>
      <c r="H423" s="309" t="inlineStr"/>
    </row>
    <row r="424">
      <c r="A424" s="621" t="n">
        <v>422</v>
      </c>
      <c r="B424" s="309" t="n">
        <v>4.4</v>
      </c>
      <c r="C424" s="309" t="n">
        <v>4.4</v>
      </c>
      <c r="D424" s="309" t="inlineStr"/>
      <c r="E424" s="309" t="inlineStr"/>
      <c r="F424" s="309" t="inlineStr"/>
      <c r="G424" s="309" t="inlineStr"/>
      <c r="H424" s="309" t="inlineStr"/>
    </row>
    <row r="425">
      <c r="A425" s="621" t="n">
        <v>423</v>
      </c>
      <c r="B425" s="309" t="n">
        <v>13.7</v>
      </c>
      <c r="C425" s="309" t="n">
        <v>13.7</v>
      </c>
      <c r="D425" s="309" t="inlineStr"/>
      <c r="E425" s="309" t="inlineStr"/>
      <c r="F425" s="309" t="inlineStr"/>
      <c r="G425" s="309" t="inlineStr"/>
      <c r="H425" s="309" t="inlineStr"/>
    </row>
    <row r="426">
      <c r="A426" s="621" t="n">
        <v>424</v>
      </c>
      <c r="B426" s="309" t="n">
        <v>6.8</v>
      </c>
      <c r="C426" s="309" t="n">
        <v>6.8</v>
      </c>
      <c r="D426" s="309" t="inlineStr"/>
      <c r="E426" s="309" t="inlineStr"/>
      <c r="F426" s="309" t="inlineStr"/>
      <c r="G426" s="309" t="inlineStr"/>
      <c r="H426" s="309" t="inlineStr"/>
    </row>
    <row r="427">
      <c r="A427" s="621" t="n">
        <v>425</v>
      </c>
      <c r="B427" s="309" t="n">
        <v>5.5</v>
      </c>
      <c r="C427" s="309" t="n">
        <v>5.5</v>
      </c>
      <c r="D427" s="309" t="inlineStr"/>
      <c r="E427" s="309" t="inlineStr"/>
      <c r="F427" s="309" t="inlineStr"/>
      <c r="G427" s="309" t="inlineStr"/>
      <c r="H427" s="309" t="inlineStr"/>
    </row>
    <row r="428">
      <c r="A428" s="621" t="n">
        <v>426</v>
      </c>
      <c r="B428" s="309" t="n">
        <v>3.9</v>
      </c>
      <c r="C428" s="309" t="n">
        <v>3.9</v>
      </c>
      <c r="D428" s="309" t="inlineStr"/>
      <c r="E428" s="309" t="inlineStr"/>
      <c r="F428" s="309" t="inlineStr"/>
      <c r="G428" s="309" t="inlineStr"/>
      <c r="H428" s="309" t="inlineStr"/>
    </row>
    <row r="429">
      <c r="A429" s="621" t="n">
        <v>427</v>
      </c>
      <c r="B429" s="309" t="n">
        <v>4.9</v>
      </c>
      <c r="C429" s="309" t="n">
        <v>4.9</v>
      </c>
      <c r="D429" s="309" t="inlineStr"/>
      <c r="E429" s="309" t="inlineStr"/>
      <c r="F429" s="309" t="inlineStr"/>
      <c r="G429" s="309" t="inlineStr"/>
      <c r="H429" s="309" t="inlineStr"/>
    </row>
    <row r="430">
      <c r="A430" s="621" t="n">
        <v>428</v>
      </c>
      <c r="B430" s="309" t="n">
        <v>7.9</v>
      </c>
      <c r="C430" s="309" t="n">
        <v>7.9</v>
      </c>
      <c r="D430" s="309" t="inlineStr"/>
      <c r="E430" s="309" t="inlineStr"/>
      <c r="F430" s="309" t="inlineStr"/>
      <c r="G430" s="309" t="inlineStr"/>
      <c r="H430" s="309" t="inlineStr"/>
    </row>
    <row r="431">
      <c r="A431" s="621" t="n">
        <v>429</v>
      </c>
      <c r="B431" s="309" t="n">
        <v>7.1</v>
      </c>
      <c r="C431" s="309" t="n">
        <v>7.1</v>
      </c>
      <c r="D431" s="309" t="inlineStr"/>
      <c r="E431" s="309" t="inlineStr"/>
      <c r="F431" s="309" t="inlineStr"/>
      <c r="G431" s="309" t="inlineStr"/>
      <c r="H431" s="309" t="inlineStr"/>
    </row>
    <row r="432">
      <c r="A432" s="621" t="n">
        <v>430</v>
      </c>
      <c r="B432" s="309" t="n">
        <v>5.9</v>
      </c>
      <c r="C432" s="309" t="n">
        <v>5.9</v>
      </c>
      <c r="D432" s="309" t="inlineStr"/>
      <c r="E432" s="309" t="inlineStr"/>
      <c r="F432" s="309" t="inlineStr"/>
      <c r="G432" s="309" t="inlineStr"/>
      <c r="H432" s="309" t="inlineStr"/>
    </row>
    <row r="433">
      <c r="A433" s="621" t="n">
        <v>431</v>
      </c>
      <c r="B433" s="309" t="n">
        <v>5.5</v>
      </c>
      <c r="C433" s="309" t="n">
        <v>5.5</v>
      </c>
      <c r="D433" s="309" t="inlineStr"/>
      <c r="E433" s="309" t="inlineStr"/>
      <c r="F433" s="309" t="inlineStr"/>
      <c r="G433" s="309" t="inlineStr"/>
      <c r="H433" s="309" t="inlineStr"/>
    </row>
    <row r="434">
      <c r="A434" s="621" t="n">
        <v>432</v>
      </c>
      <c r="B434" s="309" t="n">
        <v>5.3</v>
      </c>
      <c r="C434" s="309" t="n">
        <v>5.3</v>
      </c>
      <c r="D434" s="309" t="inlineStr"/>
      <c r="E434" s="309" t="inlineStr"/>
      <c r="F434" s="309" t="inlineStr"/>
      <c r="G434" s="309" t="inlineStr"/>
      <c r="H434" s="309" t="inlineStr"/>
    </row>
    <row r="435">
      <c r="A435" s="621" t="n">
        <v>433</v>
      </c>
      <c r="B435" s="309" t="n">
        <v>9.9</v>
      </c>
      <c r="C435" s="309" t="n">
        <v>9.9</v>
      </c>
      <c r="D435" s="309" t="inlineStr"/>
      <c r="E435" s="309" t="inlineStr"/>
      <c r="F435" s="309" t="inlineStr"/>
      <c r="G435" s="309" t="inlineStr"/>
      <c r="H435" s="309" t="inlineStr"/>
    </row>
    <row r="436">
      <c r="A436" s="621" t="n">
        <v>434</v>
      </c>
      <c r="B436" s="309" t="n">
        <v>11.1</v>
      </c>
      <c r="C436" s="309" t="n">
        <v>11.1</v>
      </c>
      <c r="D436" s="309" t="inlineStr"/>
      <c r="E436" s="309" t="inlineStr"/>
      <c r="F436" s="309" t="inlineStr"/>
      <c r="G436" s="309" t="inlineStr"/>
      <c r="H436" s="309" t="inlineStr"/>
    </row>
    <row r="437">
      <c r="A437" s="621" t="n">
        <v>435</v>
      </c>
      <c r="B437" s="309" t="n">
        <v>10.1</v>
      </c>
      <c r="C437" s="309" t="n">
        <v>10.1</v>
      </c>
      <c r="D437" s="309" t="inlineStr"/>
      <c r="E437" s="309" t="inlineStr"/>
      <c r="F437" s="309" t="inlineStr"/>
      <c r="G437" s="309" t="inlineStr"/>
      <c r="H437" s="309" t="inlineStr"/>
    </row>
    <row r="438">
      <c r="A438" s="621" t="n">
        <v>436</v>
      </c>
      <c r="B438" s="309" t="n">
        <v>6.1</v>
      </c>
      <c r="C438" s="309" t="n">
        <v>6.1</v>
      </c>
      <c r="D438" s="309" t="inlineStr"/>
      <c r="E438" s="309" t="inlineStr"/>
      <c r="F438" s="309" t="inlineStr"/>
      <c r="G438" s="309" t="inlineStr"/>
      <c r="H438" s="309" t="inlineStr"/>
    </row>
    <row r="439">
      <c r="A439" s="621" t="n">
        <v>437</v>
      </c>
      <c r="B439" s="309" t="n">
        <v>3.2</v>
      </c>
      <c r="C439" s="309" t="n">
        <v>3.2</v>
      </c>
      <c r="D439" s="309" t="inlineStr"/>
      <c r="E439" s="309" t="inlineStr"/>
      <c r="F439" s="309" t="inlineStr"/>
      <c r="G439" s="309" t="inlineStr"/>
      <c r="H439" s="309" t="inlineStr"/>
    </row>
    <row r="440">
      <c r="A440" s="621" t="n">
        <v>438</v>
      </c>
      <c r="B440" s="309" t="n">
        <v>4.2</v>
      </c>
      <c r="C440" s="309" t="n">
        <v>4.2</v>
      </c>
      <c r="D440" s="309" t="inlineStr"/>
      <c r="E440" s="309" t="inlineStr"/>
      <c r="F440" s="309" t="inlineStr"/>
      <c r="G440" s="309" t="inlineStr"/>
      <c r="H440" s="309" t="inlineStr"/>
    </row>
    <row r="441">
      <c r="A441" s="621" t="n">
        <v>439</v>
      </c>
      <c r="B441" s="309" t="n">
        <v>4.8</v>
      </c>
      <c r="C441" s="309" t="n">
        <v>4.8</v>
      </c>
      <c r="D441" s="309" t="inlineStr"/>
      <c r="E441" s="309" t="inlineStr"/>
      <c r="F441" s="309" t="inlineStr"/>
      <c r="G441" s="309" t="inlineStr"/>
      <c r="H441" s="309" t="inlineStr"/>
    </row>
    <row r="442">
      <c r="A442" s="621" t="n">
        <v>440</v>
      </c>
      <c r="B442" s="309" t="n">
        <v>6.8</v>
      </c>
      <c r="C442" s="309" t="n">
        <v>6.8</v>
      </c>
      <c r="D442" s="309" t="inlineStr"/>
      <c r="E442" s="309" t="inlineStr"/>
      <c r="F442" s="309" t="inlineStr"/>
      <c r="G442" s="309" t="inlineStr"/>
      <c r="H442" s="309" t="inlineStr"/>
    </row>
    <row r="443">
      <c r="A443" s="621" t="n">
        <v>441</v>
      </c>
      <c r="B443" s="309" t="n">
        <v>8.1</v>
      </c>
      <c r="C443" s="309" t="n">
        <v>8.1</v>
      </c>
      <c r="D443" s="309" t="inlineStr"/>
      <c r="E443" s="309" t="inlineStr"/>
      <c r="F443" s="309" t="inlineStr"/>
      <c r="G443" s="309" t="inlineStr"/>
      <c r="H443" s="309" t="inlineStr"/>
    </row>
    <row r="444">
      <c r="A444" s="621" t="n">
        <v>442</v>
      </c>
      <c r="B444" s="309" t="n">
        <v>11.1</v>
      </c>
      <c r="C444" s="309" t="n">
        <v>11.1</v>
      </c>
      <c r="D444" s="309" t="inlineStr"/>
      <c r="E444" s="309" t="inlineStr"/>
      <c r="F444" s="309" t="inlineStr"/>
      <c r="G444" s="309" t="inlineStr"/>
      <c r="H444" s="309" t="inlineStr"/>
    </row>
    <row r="445">
      <c r="A445" s="621" t="n">
        <v>443</v>
      </c>
      <c r="B445" s="309" t="n">
        <v>12.7</v>
      </c>
      <c r="C445" s="309" t="n">
        <v>12.7</v>
      </c>
      <c r="D445" s="309" t="inlineStr"/>
      <c r="E445" s="309" t="inlineStr"/>
      <c r="F445" s="309" t="inlineStr"/>
      <c r="G445" s="309" t="inlineStr"/>
      <c r="H445" s="309" t="inlineStr"/>
    </row>
    <row r="446">
      <c r="A446" s="621" t="n">
        <v>444</v>
      </c>
      <c r="B446" s="309" t="n">
        <v>14.4</v>
      </c>
      <c r="C446" s="309" t="n">
        <v>14.4</v>
      </c>
      <c r="D446" s="309" t="inlineStr"/>
      <c r="E446" s="309" t="inlineStr"/>
      <c r="F446" s="309" t="inlineStr"/>
      <c r="G446" s="309" t="inlineStr"/>
      <c r="H446" s="309" t="inlineStr"/>
    </row>
    <row r="447">
      <c r="A447" s="621" t="n">
        <v>445</v>
      </c>
      <c r="B447" s="309" t="n">
        <v>15.5</v>
      </c>
      <c r="C447" s="309" t="n">
        <v>15.5</v>
      </c>
      <c r="D447" s="309" t="inlineStr"/>
      <c r="E447" s="309" t="inlineStr"/>
      <c r="F447" s="309" t="inlineStr"/>
      <c r="G447" s="309" t="inlineStr"/>
      <c r="H447" s="309" t="inlineStr"/>
    </row>
    <row r="448">
      <c r="A448" s="621" t="n">
        <v>446</v>
      </c>
      <c r="B448" s="309" t="n">
        <v>19.9</v>
      </c>
      <c r="C448" s="309" t="n">
        <v>19.9</v>
      </c>
      <c r="D448" s="309" t="inlineStr"/>
      <c r="E448" s="309" t="inlineStr"/>
      <c r="F448" s="309" t="inlineStr"/>
      <c r="G448" s="309" t="inlineStr"/>
      <c r="H448" s="309" t="inlineStr"/>
    </row>
    <row r="449">
      <c r="A449" s="621" t="n">
        <v>447</v>
      </c>
      <c r="B449" s="309" t="n">
        <v>15</v>
      </c>
      <c r="C449" s="309" t="n">
        <v>15</v>
      </c>
      <c r="D449" s="309" t="inlineStr"/>
      <c r="E449" s="309" t="inlineStr"/>
      <c r="F449" s="309" t="inlineStr"/>
      <c r="G449" s="309" t="inlineStr"/>
      <c r="H449" s="309" t="inlineStr"/>
    </row>
    <row r="450">
      <c r="A450" s="621" t="n">
        <v>448</v>
      </c>
      <c r="B450" s="309" t="n">
        <v>5.2</v>
      </c>
      <c r="C450" s="309" t="n">
        <v>5.2</v>
      </c>
      <c r="D450" s="309" t="inlineStr"/>
      <c r="E450" s="309" t="inlineStr"/>
      <c r="F450" s="309" t="inlineStr"/>
      <c r="G450" s="309" t="inlineStr"/>
      <c r="H450" s="309" t="inlineStr"/>
    </row>
    <row r="451">
      <c r="A451" s="621" t="n">
        <v>449</v>
      </c>
      <c r="B451" s="309" t="n">
        <v>6.075559794327416</v>
      </c>
      <c r="C451" s="309" t="n">
        <v>6.075559794327416</v>
      </c>
      <c r="D451" s="309" t="inlineStr"/>
      <c r="E451" s="309" t="inlineStr"/>
      <c r="F451" s="309" t="inlineStr"/>
      <c r="G451" s="309" t="inlineStr"/>
      <c r="H451" s="309" t="inlineStr"/>
    </row>
    <row r="452">
      <c r="A452" s="621" t="n">
        <v>450</v>
      </c>
      <c r="B452" s="309" t="n">
        <v>9.5</v>
      </c>
      <c r="C452" s="309" t="n">
        <v>9.5</v>
      </c>
      <c r="D452" s="309" t="inlineStr"/>
      <c r="E452" s="309" t="inlineStr"/>
      <c r="F452" s="309" t="inlineStr"/>
      <c r="G452" s="309" t="inlineStr"/>
      <c r="H452" s="309" t="inlineStr"/>
    </row>
    <row r="453">
      <c r="A453" s="621" t="n">
        <v>451</v>
      </c>
      <c r="B453" s="309" t="n">
        <v>7</v>
      </c>
      <c r="C453" s="309" t="n">
        <v>7</v>
      </c>
      <c r="D453" s="309" t="inlineStr"/>
      <c r="E453" s="309" t="inlineStr"/>
      <c r="F453" s="309" t="inlineStr"/>
      <c r="G453" s="309" t="inlineStr"/>
      <c r="H453" s="309" t="inlineStr"/>
    </row>
    <row r="454">
      <c r="A454" s="621" t="n">
        <v>452</v>
      </c>
      <c r="B454" s="309" t="n">
        <v>12.5</v>
      </c>
      <c r="C454" s="309" t="n">
        <v>12.5</v>
      </c>
      <c r="D454" s="309" t="inlineStr"/>
      <c r="E454" s="309" t="inlineStr"/>
      <c r="F454" s="309" t="inlineStr"/>
      <c r="G454" s="309" t="inlineStr"/>
      <c r="H454" s="309" t="inlineStr"/>
    </row>
    <row r="455">
      <c r="A455" s="621" t="n">
        <v>453</v>
      </c>
      <c r="B455" s="309" t="n">
        <v>6.2</v>
      </c>
      <c r="C455" s="309" t="n">
        <v>6.2</v>
      </c>
      <c r="D455" s="309" t="inlineStr"/>
      <c r="E455" s="309" t="inlineStr"/>
      <c r="F455" s="309" t="inlineStr"/>
      <c r="G455" s="309" t="inlineStr"/>
      <c r="H455" s="309" t="inlineStr"/>
    </row>
    <row r="456">
      <c r="A456" s="621" t="n">
        <v>454</v>
      </c>
      <c r="B456" s="309" t="n">
        <v>10.4</v>
      </c>
      <c r="C456" s="309" t="n">
        <v>10.4</v>
      </c>
      <c r="D456" s="309" t="inlineStr"/>
      <c r="E456" s="309" t="inlineStr"/>
      <c r="F456" s="309" t="inlineStr"/>
      <c r="G456" s="309" t="inlineStr"/>
      <c r="H456" s="309" t="inlineStr"/>
    </row>
    <row r="457">
      <c r="A457" s="621" t="n">
        <v>455</v>
      </c>
      <c r="B457" s="309" t="n">
        <v>9.9</v>
      </c>
      <c r="C457" s="309" t="n">
        <v>9.9</v>
      </c>
      <c r="D457" s="309" t="inlineStr"/>
      <c r="E457" s="309" t="inlineStr"/>
      <c r="F457" s="309" t="inlineStr"/>
      <c r="G457" s="309" t="inlineStr"/>
      <c r="H457" s="309" t="inlineStr"/>
    </row>
    <row r="458">
      <c r="A458" s="621" t="n">
        <v>456</v>
      </c>
      <c r="B458" s="309" t="n">
        <v>2.1</v>
      </c>
      <c r="C458" s="309" t="n">
        <v>2.1</v>
      </c>
      <c r="D458" s="309" t="inlineStr"/>
      <c r="E458" s="309" t="inlineStr"/>
      <c r="F458" s="309" t="inlineStr"/>
      <c r="G458" s="309" t="inlineStr"/>
      <c r="H458" s="309" t="inlineStr"/>
    </row>
    <row r="459">
      <c r="A459" s="621" t="n">
        <v>457</v>
      </c>
      <c r="B459" s="309" t="n">
        <v>2.5</v>
      </c>
      <c r="C459" s="309" t="n">
        <v>2.5</v>
      </c>
      <c r="D459" s="309" t="inlineStr"/>
      <c r="E459" s="309" t="inlineStr"/>
      <c r="F459" s="309" t="inlineStr"/>
      <c r="G459" s="309" t="inlineStr"/>
      <c r="H459" s="309" t="inlineStr"/>
    </row>
    <row r="460">
      <c r="A460" s="621" t="n">
        <v>458</v>
      </c>
      <c r="B460" s="309" t="n">
        <v>2.7</v>
      </c>
      <c r="C460" s="309" t="n">
        <v>2.7</v>
      </c>
      <c r="D460" s="309" t="inlineStr"/>
      <c r="E460" s="309" t="inlineStr"/>
      <c r="F460" s="309" t="inlineStr"/>
      <c r="G460" s="309" t="inlineStr"/>
      <c r="H460" s="309" t="inlineStr"/>
    </row>
    <row r="461">
      <c r="A461" s="621" t="n">
        <v>459</v>
      </c>
      <c r="B461" s="309" t="n">
        <v>4.9</v>
      </c>
      <c r="C461" s="309" t="n">
        <v>4.9</v>
      </c>
      <c r="D461" s="309" t="inlineStr"/>
      <c r="E461" s="309" t="inlineStr"/>
      <c r="F461" s="309" t="inlineStr"/>
      <c r="G461" s="309" t="inlineStr"/>
      <c r="H461" s="309" t="inlineStr"/>
    </row>
    <row r="462">
      <c r="A462" s="621" t="n">
        <v>460</v>
      </c>
      <c r="B462" s="309" t="n">
        <v>6.6</v>
      </c>
      <c r="C462" s="309" t="n">
        <v>6.6</v>
      </c>
      <c r="D462" s="309" t="inlineStr"/>
      <c r="E462" s="309" t="inlineStr"/>
      <c r="F462" s="309" t="inlineStr"/>
      <c r="G462" s="309" t="inlineStr"/>
      <c r="H462" s="309" t="inlineStr"/>
    </row>
    <row r="463">
      <c r="A463" s="621" t="n">
        <v>461</v>
      </c>
      <c r="B463" s="309" t="n">
        <v>8.800000000000001</v>
      </c>
      <c r="C463" s="309" t="n">
        <v>8.800000000000001</v>
      </c>
      <c r="D463" s="309" t="inlineStr"/>
      <c r="E463" s="309" t="inlineStr"/>
      <c r="F463" s="309" t="inlineStr"/>
      <c r="G463" s="309" t="inlineStr"/>
      <c r="H463" s="309" t="inlineStr"/>
    </row>
    <row r="464">
      <c r="A464" s="621" t="n">
        <v>462</v>
      </c>
      <c r="B464" s="309" t="n">
        <v>10.3</v>
      </c>
      <c r="C464" s="309" t="n">
        <v>10.3</v>
      </c>
      <c r="D464" s="309" t="inlineStr"/>
      <c r="E464" s="309" t="inlineStr"/>
      <c r="F464" s="309" t="inlineStr"/>
      <c r="G464" s="309" t="inlineStr"/>
      <c r="H464" s="309" t="inlineStr"/>
    </row>
    <row r="465">
      <c r="A465" s="621" t="n">
        <v>463</v>
      </c>
      <c r="B465" s="309" t="n">
        <v>9.9</v>
      </c>
      <c r="C465" s="309" t="n">
        <v>9.9</v>
      </c>
      <c r="D465" s="309" t="inlineStr"/>
      <c r="E465" s="309" t="inlineStr"/>
      <c r="F465" s="309" t="inlineStr"/>
      <c r="G465" s="309" t="inlineStr"/>
      <c r="H465" s="309" t="inlineStr"/>
    </row>
    <row r="466">
      <c r="A466" s="621" t="n">
        <v>464</v>
      </c>
      <c r="B466" s="309" t="n">
        <v>2.2</v>
      </c>
      <c r="C466" s="309" t="n">
        <v>2.2</v>
      </c>
      <c r="D466" s="309" t="inlineStr"/>
      <c r="E466" s="309" t="inlineStr"/>
      <c r="F466" s="309" t="inlineStr"/>
      <c r="G466" s="309" t="inlineStr"/>
      <c r="H466" s="309" t="inlineStr"/>
    </row>
    <row r="467">
      <c r="A467" s="621" t="n">
        <v>465</v>
      </c>
      <c r="B467" s="309" t="n">
        <v>13.6</v>
      </c>
      <c r="C467" s="309" t="n">
        <v>13.6</v>
      </c>
      <c r="D467" s="309" t="inlineStr"/>
      <c r="E467" s="309" t="inlineStr"/>
      <c r="F467" s="309" t="inlineStr"/>
      <c r="G467" s="309" t="inlineStr"/>
      <c r="H467" s="309" t="inlineStr"/>
    </row>
    <row r="468">
      <c r="A468" s="621" t="n">
        <v>466</v>
      </c>
      <c r="B468" s="309" t="n">
        <v>10.6</v>
      </c>
      <c r="C468" s="309" t="n">
        <v>10.6</v>
      </c>
      <c r="D468" s="309" t="inlineStr"/>
      <c r="E468" s="309" t="inlineStr"/>
      <c r="F468" s="309" t="inlineStr"/>
      <c r="G468" s="309" t="inlineStr"/>
      <c r="H468" s="309" t="inlineStr"/>
    </row>
    <row r="469">
      <c r="A469" s="621" t="n">
        <v>467</v>
      </c>
      <c r="B469" s="309" t="n">
        <v>8.9</v>
      </c>
      <c r="C469" s="309" t="n">
        <v>8.9</v>
      </c>
      <c r="D469" s="309" t="inlineStr"/>
      <c r="E469" s="309" t="inlineStr"/>
      <c r="F469" s="309" t="inlineStr"/>
      <c r="G469" s="309" t="inlineStr"/>
      <c r="H469" s="309" t="inlineStr"/>
    </row>
    <row r="470">
      <c r="A470" s="621" t="n">
        <v>468</v>
      </c>
      <c r="B470" s="309" t="n">
        <v>11.2</v>
      </c>
      <c r="C470" s="309" t="n">
        <v>11.2</v>
      </c>
      <c r="D470" s="309" t="inlineStr"/>
      <c r="E470" s="309" t="inlineStr"/>
      <c r="F470" s="309" t="inlineStr"/>
      <c r="G470" s="309" t="inlineStr"/>
      <c r="H470" s="309" t="inlineStr"/>
    </row>
    <row r="471">
      <c r="A471" s="621" t="n">
        <v>469</v>
      </c>
      <c r="B471" s="309" t="n">
        <v>10.4</v>
      </c>
      <c r="C471" s="309" t="n">
        <v>10.4</v>
      </c>
      <c r="D471" s="309" t="inlineStr"/>
      <c r="E471" s="309" t="inlineStr"/>
      <c r="F471" s="309" t="inlineStr"/>
      <c r="G471" s="309" t="inlineStr"/>
      <c r="H471" s="309" t="inlineStr"/>
    </row>
    <row r="472">
      <c r="A472" s="621" t="n">
        <v>470</v>
      </c>
      <c r="B472" s="309" t="n">
        <v>9.9</v>
      </c>
      <c r="C472" s="309" t="n">
        <v>9.9</v>
      </c>
      <c r="D472" s="309" t="inlineStr"/>
      <c r="E472" s="309" t="inlineStr"/>
      <c r="F472" s="309" t="inlineStr"/>
      <c r="G472" s="309" t="inlineStr"/>
      <c r="H472" s="309" t="inlineStr"/>
    </row>
    <row r="473">
      <c r="A473" s="621" t="n">
        <v>471</v>
      </c>
      <c r="B473" s="309" t="n">
        <v>8.5</v>
      </c>
      <c r="C473" s="309" t="n">
        <v>8.5</v>
      </c>
      <c r="D473" s="309" t="inlineStr"/>
      <c r="E473" s="309" t="inlineStr"/>
      <c r="F473" s="309" t="inlineStr"/>
      <c r="G473" s="309" t="inlineStr"/>
      <c r="H473" s="309" t="inlineStr"/>
    </row>
    <row r="474">
      <c r="A474" s="621" t="n">
        <v>472</v>
      </c>
      <c r="B474" s="309" t="n">
        <v>13.2</v>
      </c>
      <c r="C474" s="309" t="n">
        <v>13.2</v>
      </c>
      <c r="D474" s="309" t="inlineStr"/>
      <c r="E474" s="309" t="inlineStr"/>
      <c r="F474" s="309" t="inlineStr"/>
      <c r="G474" s="309" t="inlineStr"/>
      <c r="H474" s="309" t="inlineStr"/>
    </row>
    <row r="475">
      <c r="A475" s="621" t="n">
        <v>473</v>
      </c>
      <c r="B475" s="309" t="n">
        <v>0.97</v>
      </c>
      <c r="C475" s="309" t="n">
        <v>0.97</v>
      </c>
      <c r="D475" s="309" t="inlineStr"/>
      <c r="E475" s="309" t="inlineStr"/>
      <c r="F475" s="309" t="inlineStr"/>
      <c r="G475" s="309" t="inlineStr"/>
      <c r="H475" s="309" t="inlineStr"/>
    </row>
    <row r="476">
      <c r="A476" s="621" t="n">
        <v>474</v>
      </c>
      <c r="B476" s="309" t="n">
        <v>3.86</v>
      </c>
      <c r="C476" s="309" t="n">
        <v>3.86</v>
      </c>
      <c r="D476" s="309" t="inlineStr"/>
      <c r="E476" s="309" t="inlineStr"/>
      <c r="F476" s="309" t="inlineStr"/>
      <c r="G476" s="309" t="inlineStr"/>
      <c r="H476" s="309" t="inlineStr"/>
    </row>
    <row r="477">
      <c r="A477" s="621" t="n">
        <v>475</v>
      </c>
      <c r="B477" s="309" t="n">
        <v>4.8</v>
      </c>
      <c r="C477" s="309" t="n">
        <v>4.8</v>
      </c>
      <c r="D477" s="309" t="inlineStr"/>
      <c r="E477" s="309" t="inlineStr"/>
      <c r="F477" s="309" t="inlineStr"/>
      <c r="G477" s="309" t="inlineStr"/>
      <c r="H477" s="309" t="inlineStr"/>
    </row>
    <row r="478">
      <c r="A478" s="621" t="n">
        <v>476</v>
      </c>
      <c r="B478" s="309" t="n">
        <v>7.1</v>
      </c>
      <c r="C478" s="309" t="n">
        <v>7.1</v>
      </c>
      <c r="D478" s="309" t="inlineStr"/>
      <c r="E478" s="309" t="inlineStr"/>
      <c r="F478" s="309" t="inlineStr"/>
      <c r="G478" s="309" t="inlineStr"/>
      <c r="H478" s="309" t="inlineStr"/>
    </row>
    <row r="479">
      <c r="A479" s="621" t="n">
        <v>477</v>
      </c>
      <c r="B479" s="309" t="n">
        <v>13.5</v>
      </c>
      <c r="C479" s="309" t="n">
        <v>13.5</v>
      </c>
      <c r="D479" s="309" t="inlineStr"/>
      <c r="E479" s="309" t="inlineStr"/>
      <c r="F479" s="309" t="inlineStr"/>
      <c r="G479" s="309" t="inlineStr"/>
      <c r="H479" s="309" t="inlineStr"/>
    </row>
    <row r="480">
      <c r="A480" s="621" t="n">
        <v>478</v>
      </c>
      <c r="B480" s="309" t="n">
        <v>12.1</v>
      </c>
      <c r="C480" s="309" t="n">
        <v>12.1</v>
      </c>
      <c r="D480" s="309" t="inlineStr"/>
      <c r="E480" s="309" t="inlineStr"/>
      <c r="F480" s="309" t="inlineStr"/>
      <c r="G480" s="309" t="inlineStr"/>
      <c r="H480" s="309" t="inlineStr"/>
    </row>
    <row r="481">
      <c r="A481" s="621" t="n">
        <v>479</v>
      </c>
      <c r="B481" s="309" t="n">
        <v>19.9</v>
      </c>
      <c r="C481" s="309" t="n">
        <v>19.9</v>
      </c>
      <c r="D481" s="309" t="inlineStr"/>
      <c r="E481" s="309" t="inlineStr"/>
      <c r="F481" s="309" t="inlineStr"/>
      <c r="G481" s="309" t="inlineStr"/>
      <c r="H481" s="309" t="inlineStr"/>
    </row>
    <row r="482">
      <c r="A482" s="621" t="n">
        <v>480</v>
      </c>
      <c r="B482" s="309" t="n">
        <v>3</v>
      </c>
      <c r="C482" s="309" t="n">
        <v>3</v>
      </c>
      <c r="D482" s="309" t="inlineStr"/>
      <c r="E482" s="309" t="inlineStr"/>
      <c r="F482" s="309" t="inlineStr"/>
      <c r="G482" s="309" t="inlineStr"/>
      <c r="H482" s="309" t="inlineStr"/>
    </row>
    <row r="483">
      <c r="A483" s="621" t="n">
        <v>481</v>
      </c>
      <c r="B483" s="309" t="n">
        <v>11.1</v>
      </c>
      <c r="C483" s="309" t="n">
        <v>11.1</v>
      </c>
      <c r="D483" s="309" t="inlineStr"/>
      <c r="E483" s="309" t="inlineStr"/>
      <c r="F483" s="309" t="inlineStr"/>
      <c r="G483" s="309" t="inlineStr"/>
      <c r="H483" s="309" t="inlineStr"/>
    </row>
    <row r="484">
      <c r="A484" s="621" t="n">
        <v>482</v>
      </c>
      <c r="B484" s="309" t="n">
        <v>12.1</v>
      </c>
      <c r="C484" s="309" t="n">
        <v>12.1</v>
      </c>
      <c r="D484" s="309" t="inlineStr"/>
      <c r="E484" s="309" t="inlineStr"/>
      <c r="F484" s="309" t="inlineStr"/>
      <c r="G484" s="309" t="inlineStr"/>
      <c r="H484" s="309" t="inlineStr"/>
    </row>
    <row r="485">
      <c r="A485" s="621" t="n">
        <v>483</v>
      </c>
      <c r="B485" s="309" t="n">
        <v>4.3</v>
      </c>
      <c r="C485" s="309" t="n">
        <v>4.3</v>
      </c>
      <c r="D485" s="309" t="inlineStr"/>
      <c r="E485" s="309" t="inlineStr"/>
      <c r="F485" s="309" t="inlineStr"/>
      <c r="G485" s="309" t="inlineStr"/>
      <c r="H485" s="309" t="inlineStr"/>
    </row>
    <row r="486">
      <c r="A486" s="621" t="n">
        <v>484</v>
      </c>
      <c r="B486" s="309" t="n">
        <v>7.2</v>
      </c>
      <c r="C486" s="309" t="n">
        <v>7.2</v>
      </c>
      <c r="D486" s="309" t="inlineStr"/>
      <c r="E486" s="309" t="inlineStr"/>
      <c r="F486" s="309" t="inlineStr"/>
      <c r="G486" s="309" t="inlineStr"/>
      <c r="H486" s="309" t="inlineStr"/>
    </row>
    <row r="487">
      <c r="A487" s="621" t="n">
        <v>485</v>
      </c>
      <c r="B487" s="309" t="n">
        <v>8.1</v>
      </c>
      <c r="C487" s="309" t="n">
        <v>8.1</v>
      </c>
      <c r="D487" s="309" t="inlineStr"/>
      <c r="E487" s="309" t="inlineStr"/>
      <c r="F487" s="309" t="inlineStr"/>
      <c r="G487" s="309" t="inlineStr"/>
      <c r="H487" s="309" t="inlineStr"/>
    </row>
    <row r="488">
      <c r="A488" s="621" t="n">
        <v>486</v>
      </c>
      <c r="B488" s="309" t="n">
        <v>8.6</v>
      </c>
      <c r="C488" s="309" t="n">
        <v>8.6</v>
      </c>
      <c r="D488" s="309" t="inlineStr"/>
      <c r="E488" s="309" t="inlineStr"/>
      <c r="F488" s="309" t="inlineStr"/>
      <c r="G488" s="309" t="inlineStr"/>
      <c r="H488" s="309" t="inlineStr"/>
    </row>
    <row r="489">
      <c r="A489" s="621" t="n">
        <v>487</v>
      </c>
      <c r="B489" s="309" t="n">
        <v>10.4</v>
      </c>
      <c r="C489" s="309" t="n">
        <v>10.4</v>
      </c>
      <c r="D489" s="309" t="inlineStr"/>
      <c r="E489" s="309" t="inlineStr"/>
      <c r="F489" s="309" t="inlineStr"/>
      <c r="G489" s="309" t="inlineStr"/>
      <c r="H489" s="309" t="inlineStr"/>
    </row>
    <row r="490">
      <c r="A490" s="621" t="n">
        <v>488</v>
      </c>
      <c r="B490" s="309" t="n">
        <v>2.5</v>
      </c>
      <c r="C490" s="309" t="n">
        <v>2.5</v>
      </c>
      <c r="D490" s="309" t="inlineStr"/>
      <c r="E490" s="309" t="inlineStr"/>
      <c r="F490" s="309" t="inlineStr"/>
      <c r="G490" s="309" t="inlineStr"/>
      <c r="H490" s="309" t="inlineStr"/>
    </row>
    <row r="491">
      <c r="A491" s="621" t="n">
        <v>489</v>
      </c>
      <c r="B491" s="309" t="n">
        <v>4</v>
      </c>
      <c r="C491" s="309" t="n">
        <v>4</v>
      </c>
      <c r="D491" s="309" t="inlineStr"/>
      <c r="E491" s="309" t="inlineStr"/>
      <c r="F491" s="309" t="inlineStr"/>
      <c r="G491" s="309" t="inlineStr"/>
      <c r="H491" s="309" t="inlineStr"/>
    </row>
    <row r="492">
      <c r="A492" s="621" t="n">
        <v>490</v>
      </c>
      <c r="B492" s="309" t="n">
        <v>4.6</v>
      </c>
      <c r="C492" s="309" t="n">
        <v>4.6</v>
      </c>
      <c r="D492" s="309" t="inlineStr"/>
      <c r="E492" s="309" t="inlineStr"/>
      <c r="F492" s="309" t="inlineStr"/>
      <c r="G492" s="309" t="inlineStr"/>
      <c r="H492" s="309" t="inlineStr"/>
    </row>
    <row r="493">
      <c r="A493" s="621" t="n">
        <v>491</v>
      </c>
      <c r="B493" s="309" t="n">
        <v>6.9</v>
      </c>
      <c r="C493" s="309" t="n">
        <v>6.9</v>
      </c>
      <c r="D493" s="309" t="inlineStr"/>
      <c r="E493" s="309" t="inlineStr"/>
      <c r="F493" s="309" t="inlineStr"/>
      <c r="G493" s="309" t="inlineStr"/>
      <c r="H493" s="309" t="inlineStr"/>
    </row>
    <row r="494">
      <c r="A494" s="621" t="n">
        <v>492</v>
      </c>
      <c r="B494" s="309" t="n">
        <v>7.8</v>
      </c>
      <c r="C494" s="309" t="n">
        <v>7.8</v>
      </c>
      <c r="D494" s="309" t="inlineStr"/>
      <c r="E494" s="309" t="inlineStr"/>
      <c r="F494" s="309" t="inlineStr"/>
      <c r="G494" s="309" t="inlineStr"/>
      <c r="H494" s="309" t="inlineStr"/>
    </row>
    <row r="495">
      <c r="A495" s="621" t="n">
        <v>493</v>
      </c>
      <c r="B495" s="309" t="n">
        <v>1</v>
      </c>
      <c r="C495" s="309" t="n">
        <v>1</v>
      </c>
      <c r="D495" s="309" t="inlineStr"/>
      <c r="E495" s="309" t="inlineStr"/>
      <c r="F495" s="309" t="inlineStr"/>
      <c r="G495" s="309" t="inlineStr"/>
      <c r="H495" s="309" t="inlineStr"/>
    </row>
    <row r="496">
      <c r="A496" s="621" t="n">
        <v>494</v>
      </c>
      <c r="B496" s="309" t="n">
        <v>6</v>
      </c>
      <c r="C496" s="309" t="n">
        <v>6</v>
      </c>
      <c r="D496" s="309" t="inlineStr"/>
      <c r="E496" s="309" t="inlineStr"/>
      <c r="F496" s="309" t="inlineStr"/>
      <c r="G496" s="309" t="inlineStr"/>
      <c r="H496" s="309" t="inlineStr"/>
    </row>
    <row r="497">
      <c r="A497" s="621" t="n">
        <v>495</v>
      </c>
      <c r="B497" s="309" t="n">
        <v>2.1</v>
      </c>
      <c r="C497" s="309" t="n">
        <v>2.1</v>
      </c>
      <c r="D497" s="309" t="inlineStr"/>
      <c r="E497" s="309" t="inlineStr"/>
      <c r="F497" s="309" t="inlineStr"/>
      <c r="G497" s="309" t="inlineStr"/>
      <c r="H497" s="309" t="inlineStr"/>
    </row>
    <row r="498">
      <c r="A498" s="621" t="n">
        <v>496</v>
      </c>
      <c r="B498" s="309" t="n">
        <v>2.6</v>
      </c>
      <c r="C498" s="309" t="n">
        <v>2.6</v>
      </c>
      <c r="D498" s="309" t="inlineStr"/>
      <c r="E498" s="309" t="inlineStr"/>
      <c r="F498" s="309" t="inlineStr"/>
      <c r="G498" s="309" t="inlineStr"/>
      <c r="H498" s="309" t="inlineStr"/>
    </row>
    <row r="499">
      <c r="A499" s="621" t="n">
        <v>497</v>
      </c>
      <c r="B499" s="309" t="n">
        <v>2.8</v>
      </c>
      <c r="C499" s="309" t="n">
        <v>2.8</v>
      </c>
      <c r="D499" s="309" t="inlineStr"/>
      <c r="E499" s="309" t="inlineStr"/>
      <c r="F499" s="309" t="inlineStr"/>
      <c r="G499" s="309" t="inlineStr"/>
      <c r="H499" s="309" t="inlineStr"/>
    </row>
    <row r="500">
      <c r="A500" s="621" t="n">
        <v>498</v>
      </c>
      <c r="B500" s="309" t="n">
        <v>3.7</v>
      </c>
      <c r="C500" s="309" t="n">
        <v>3.7</v>
      </c>
      <c r="D500" s="309" t="inlineStr"/>
      <c r="E500" s="309" t="inlineStr"/>
      <c r="F500" s="309" t="inlineStr"/>
      <c r="G500" s="309" t="inlineStr"/>
      <c r="H500" s="309" t="inlineStr"/>
    </row>
    <row r="501">
      <c r="A501" s="621" t="n">
        <v>499</v>
      </c>
      <c r="B501" s="309" t="n">
        <v>4.3</v>
      </c>
      <c r="C501" s="309" t="n">
        <v>4.3</v>
      </c>
      <c r="D501" s="309" t="inlineStr"/>
      <c r="E501" s="309" t="inlineStr"/>
      <c r="F501" s="309" t="inlineStr"/>
      <c r="G501" s="309" t="inlineStr"/>
      <c r="H501" s="309" t="inlineStr"/>
    </row>
    <row r="502">
      <c r="A502" s="621" t="n">
        <v>500</v>
      </c>
      <c r="B502" s="309" t="n">
        <v>4.6</v>
      </c>
      <c r="C502" s="309" t="n">
        <v>4.6</v>
      </c>
      <c r="D502" s="309" t="inlineStr"/>
      <c r="E502" s="309" t="inlineStr"/>
      <c r="F502" s="309" t="inlineStr"/>
      <c r="G502" s="309" t="inlineStr"/>
      <c r="H502" s="309" t="inlineStr"/>
    </row>
    <row r="503">
      <c r="A503" s="621" t="n">
        <v>501</v>
      </c>
      <c r="B503" s="309" t="n">
        <v>6.1</v>
      </c>
      <c r="C503" s="309" t="n">
        <v>6.1</v>
      </c>
      <c r="D503" s="309" t="inlineStr"/>
      <c r="E503" s="309" t="inlineStr"/>
      <c r="F503" s="309" t="inlineStr"/>
      <c r="G503" s="309" t="inlineStr"/>
      <c r="H503" s="309" t="inlineStr"/>
    </row>
    <row r="504">
      <c r="A504" s="621" t="n">
        <v>502</v>
      </c>
      <c r="B504" s="309" t="n">
        <v>6.9</v>
      </c>
      <c r="C504" s="309" t="n">
        <v>6.9</v>
      </c>
      <c r="D504" s="309" t="inlineStr"/>
      <c r="E504" s="309" t="inlineStr"/>
      <c r="F504" s="309" t="inlineStr"/>
      <c r="G504" s="309" t="inlineStr"/>
      <c r="H504" s="309" t="inlineStr"/>
    </row>
    <row r="505">
      <c r="A505" s="621" t="n">
        <v>503</v>
      </c>
      <c r="B505" s="309" t="n">
        <v>7.1</v>
      </c>
      <c r="C505" s="309" t="n">
        <v>7.1</v>
      </c>
      <c r="D505" s="309" t="inlineStr"/>
      <c r="E505" s="309" t="inlineStr"/>
      <c r="F505" s="309" t="inlineStr"/>
      <c r="G505" s="309" t="inlineStr"/>
      <c r="H505" s="309" t="inlineStr"/>
    </row>
    <row r="506">
      <c r="A506" s="621" t="n">
        <v>504</v>
      </c>
      <c r="B506" s="309" t="n">
        <v>5.5</v>
      </c>
      <c r="C506" s="309" t="n">
        <v>5.5</v>
      </c>
      <c r="D506" s="309" t="inlineStr"/>
      <c r="E506" s="309" t="inlineStr"/>
      <c r="F506" s="309" t="inlineStr"/>
      <c r="G506" s="309" t="inlineStr"/>
      <c r="H506" s="309" t="inlineStr"/>
    </row>
    <row r="507">
      <c r="A507" s="621" t="n">
        <v>505</v>
      </c>
      <c r="B507" s="309" t="n">
        <v>5.8</v>
      </c>
      <c r="C507" s="309" t="n">
        <v>5.8</v>
      </c>
      <c r="D507" s="309" t="inlineStr"/>
      <c r="E507" s="309" t="inlineStr"/>
      <c r="F507" s="309" t="inlineStr"/>
      <c r="G507" s="309" t="inlineStr"/>
      <c r="H507" s="309" t="inlineStr"/>
    </row>
    <row r="508">
      <c r="A508" s="621" t="n">
        <v>506</v>
      </c>
      <c r="B508" s="309" t="n">
        <v>5.6</v>
      </c>
      <c r="C508" s="309" t="n">
        <v>5.6</v>
      </c>
      <c r="D508" s="309" t="inlineStr"/>
      <c r="E508" s="309" t="inlineStr"/>
      <c r="F508" s="309" t="inlineStr"/>
      <c r="G508" s="309" t="inlineStr"/>
      <c r="H508" s="309" t="inlineStr"/>
    </row>
    <row r="509">
      <c r="A509" s="621" t="n">
        <v>507</v>
      </c>
      <c r="B509" s="309" t="n">
        <v>1.7</v>
      </c>
      <c r="C509" s="309" t="n">
        <v>1.7</v>
      </c>
      <c r="D509" s="309" t="inlineStr"/>
      <c r="E509" s="309" t="inlineStr"/>
      <c r="F509" s="309" t="inlineStr"/>
      <c r="G509" s="309" t="inlineStr"/>
      <c r="H509" s="309" t="inlineStr"/>
    </row>
    <row r="510">
      <c r="A510" s="621" t="n">
        <v>508</v>
      </c>
      <c r="B510" s="309" t="n">
        <v>2.3</v>
      </c>
      <c r="C510" s="309" t="n">
        <v>2.3</v>
      </c>
      <c r="D510" s="309" t="inlineStr"/>
      <c r="E510" s="309" t="inlineStr"/>
      <c r="F510" s="309" t="inlineStr"/>
      <c r="G510" s="309" t="inlineStr"/>
      <c r="H510" s="309" t="inlineStr"/>
    </row>
    <row r="511">
      <c r="A511" s="621" t="n">
        <v>509</v>
      </c>
      <c r="B511" s="309" t="n">
        <v>2.4</v>
      </c>
      <c r="C511" s="309" t="n">
        <v>2.4</v>
      </c>
      <c r="D511" s="309" t="inlineStr"/>
      <c r="E511" s="309" t="inlineStr"/>
      <c r="F511" s="309" t="inlineStr"/>
      <c r="G511" s="309" t="inlineStr"/>
      <c r="H511" s="309" t="inlineStr"/>
    </row>
    <row r="512">
      <c r="A512" s="621" t="n">
        <v>510</v>
      </c>
      <c r="B512" s="309" t="n">
        <v>3.4</v>
      </c>
      <c r="C512" s="309" t="n">
        <v>3.4</v>
      </c>
      <c r="D512" s="309" t="inlineStr"/>
      <c r="E512" s="309" t="inlineStr"/>
      <c r="F512" s="309" t="inlineStr"/>
      <c r="G512" s="309" t="inlineStr"/>
      <c r="H512" s="309" t="inlineStr"/>
    </row>
    <row r="513">
      <c r="A513" s="621" t="n">
        <v>511</v>
      </c>
      <c r="B513" s="309" t="n">
        <v>4.1</v>
      </c>
      <c r="C513" s="309" t="n">
        <v>4.1</v>
      </c>
      <c r="D513" s="309" t="inlineStr"/>
      <c r="E513" s="309" t="inlineStr"/>
      <c r="F513" s="309" t="inlineStr"/>
      <c r="G513" s="309" t="inlineStr"/>
      <c r="H513" s="309" t="inlineStr"/>
    </row>
    <row r="514">
      <c r="A514" s="621" t="n">
        <v>512</v>
      </c>
      <c r="B514" s="309" t="n">
        <v>4.3</v>
      </c>
      <c r="C514" s="309" t="n">
        <v>4.3</v>
      </c>
      <c r="D514" s="309" t="inlineStr"/>
      <c r="E514" s="309" t="inlineStr"/>
      <c r="F514" s="309" t="inlineStr"/>
      <c r="G514" s="309" t="inlineStr"/>
      <c r="H514" s="309" t="inlineStr"/>
    </row>
    <row r="515">
      <c r="A515" s="621" t="n">
        <v>513</v>
      </c>
      <c r="B515" s="309" t="n">
        <v>5.7</v>
      </c>
      <c r="C515" s="309" t="n">
        <v>5.7</v>
      </c>
      <c r="D515" s="309" t="inlineStr"/>
      <c r="E515" s="309" t="inlineStr"/>
      <c r="F515" s="309" t="inlineStr"/>
      <c r="G515" s="309" t="inlineStr"/>
      <c r="H515" s="309" t="inlineStr"/>
    </row>
    <row r="516">
      <c r="A516" s="621" t="n">
        <v>514</v>
      </c>
      <c r="B516" s="309" t="n">
        <v>6.4</v>
      </c>
      <c r="C516" s="309" t="n">
        <v>6.4</v>
      </c>
      <c r="D516" s="309" t="inlineStr"/>
      <c r="E516" s="309" t="inlineStr"/>
      <c r="F516" s="309" t="inlineStr"/>
      <c r="G516" s="309" t="inlineStr"/>
      <c r="H516" s="309" t="inlineStr"/>
    </row>
    <row r="517">
      <c r="A517" s="621" t="n">
        <v>515</v>
      </c>
      <c r="B517" s="309" t="n">
        <v>6.5</v>
      </c>
      <c r="C517" s="309" t="n">
        <v>6.5</v>
      </c>
      <c r="D517" s="309" t="inlineStr"/>
      <c r="E517" s="309" t="inlineStr"/>
      <c r="F517" s="309" t="inlineStr"/>
      <c r="G517" s="309" t="inlineStr"/>
      <c r="H517" s="309" t="inlineStr"/>
    </row>
    <row r="518">
      <c r="A518" s="621" t="n">
        <v>516</v>
      </c>
      <c r="B518" s="309" t="n">
        <v>5.2</v>
      </c>
      <c r="C518" s="309" t="n">
        <v>5.2</v>
      </c>
      <c r="D518" s="309" t="inlineStr"/>
      <c r="E518" s="309" t="inlineStr"/>
      <c r="F518" s="309" t="inlineStr"/>
      <c r="G518" s="309" t="inlineStr"/>
      <c r="H518" s="309" t="inlineStr"/>
    </row>
    <row r="519">
      <c r="A519" s="621" t="n">
        <v>517</v>
      </c>
      <c r="B519" s="309" t="n">
        <v>5.6</v>
      </c>
      <c r="C519" s="309" t="n">
        <v>5.6</v>
      </c>
      <c r="D519" s="309" t="inlineStr"/>
      <c r="E519" s="309" t="inlineStr"/>
      <c r="F519" s="309" t="inlineStr"/>
      <c r="G519" s="309" t="inlineStr"/>
      <c r="H519" s="309" t="inlineStr"/>
    </row>
    <row r="520">
      <c r="A520" s="621" t="n">
        <v>518</v>
      </c>
      <c r="B520" s="309" t="n">
        <v>5.5</v>
      </c>
      <c r="C520" s="309" t="n">
        <v>5.5</v>
      </c>
      <c r="D520" s="309" t="inlineStr"/>
      <c r="E520" s="309" t="inlineStr"/>
      <c r="F520" s="309" t="inlineStr"/>
      <c r="G520" s="309" t="inlineStr"/>
      <c r="H520" s="309" t="inlineStr"/>
    </row>
    <row r="521">
      <c r="A521" s="621" t="n">
        <v>519</v>
      </c>
      <c r="B521" s="309" t="n">
        <v>2.75</v>
      </c>
      <c r="C521" s="309" t="n">
        <v>2.75</v>
      </c>
      <c r="D521" s="309" t="inlineStr"/>
      <c r="E521" s="309" t="inlineStr"/>
      <c r="F521" s="309" t="inlineStr"/>
      <c r="G521" s="309" t="inlineStr"/>
      <c r="H521" s="309" t="inlineStr"/>
    </row>
    <row r="522">
      <c r="A522" s="621" t="n">
        <v>520</v>
      </c>
      <c r="B522" s="309" t="n">
        <v>2.13</v>
      </c>
      <c r="C522" s="309" t="n">
        <v>2.13</v>
      </c>
      <c r="D522" s="309" t="inlineStr"/>
      <c r="E522" s="309" t="inlineStr"/>
      <c r="F522" s="309" t="inlineStr"/>
      <c r="G522" s="309" t="inlineStr"/>
      <c r="H522" s="309" t="inlineStr"/>
    </row>
    <row r="523">
      <c r="A523" s="621" t="n">
        <v>521</v>
      </c>
      <c r="B523" s="309" t="n">
        <v>3.33</v>
      </c>
      <c r="C523" s="309" t="n">
        <v>3.33</v>
      </c>
      <c r="D523" s="309" t="inlineStr"/>
      <c r="E523" s="309" t="inlineStr"/>
      <c r="F523" s="309" t="inlineStr"/>
      <c r="G523" s="309" t="inlineStr"/>
      <c r="H523" s="309" t="inlineStr"/>
    </row>
    <row r="524">
      <c r="A524" s="621" t="n">
        <v>522</v>
      </c>
      <c r="B524" s="309" t="n">
        <v>2.4</v>
      </c>
      <c r="C524" s="309" t="n">
        <v>2.4</v>
      </c>
      <c r="D524" s="309" t="inlineStr"/>
      <c r="E524" s="309" t="inlineStr"/>
      <c r="F524" s="309" t="inlineStr"/>
      <c r="G524" s="309" t="inlineStr"/>
      <c r="H524" s="309" t="inlineStr"/>
    </row>
    <row r="525">
      <c r="A525" s="621" t="n">
        <v>523</v>
      </c>
      <c r="B525" s="309" t="n">
        <v>2.7</v>
      </c>
      <c r="C525" s="309" t="n">
        <v>2.7</v>
      </c>
      <c r="D525" s="309" t="inlineStr"/>
      <c r="E525" s="309" t="inlineStr"/>
      <c r="F525" s="309" t="inlineStr"/>
      <c r="G525" s="309" t="inlineStr"/>
      <c r="H525" s="309" t="inlineStr"/>
    </row>
    <row r="526">
      <c r="A526" s="621" t="n">
        <v>524</v>
      </c>
      <c r="B526" s="309" t="n">
        <v>1.179333415487125</v>
      </c>
      <c r="C526" s="309" t="n">
        <v>1.179333415487125</v>
      </c>
      <c r="D526" s="309" t="inlineStr"/>
      <c r="E526" s="309" t="inlineStr"/>
      <c r="F526" s="309" t="inlineStr"/>
      <c r="G526" s="309" t="inlineStr"/>
      <c r="H526" s="309" t="inlineStr"/>
    </row>
    <row r="527">
      <c r="A527" s="621" t="n">
        <v>525</v>
      </c>
      <c r="B527" s="309" t="n">
        <v>2.900486350676408</v>
      </c>
      <c r="C527" s="309" t="n">
        <v>2.900486350676408</v>
      </c>
      <c r="D527" s="309" t="inlineStr"/>
      <c r="E527" s="309" t="inlineStr"/>
      <c r="F527" s="309" t="inlineStr"/>
      <c r="G527" s="309" t="inlineStr"/>
      <c r="H527" s="309" t="inlineStr"/>
    </row>
    <row r="528">
      <c r="A528" s="621" t="n">
        <v>526</v>
      </c>
      <c r="B528" s="309" t="n">
        <v>1.819660513585131</v>
      </c>
      <c r="C528" s="309" t="n">
        <v>1.819660513585131</v>
      </c>
      <c r="D528" s="309" t="inlineStr"/>
      <c r="E528" s="309" t="inlineStr"/>
      <c r="F528" s="309" t="inlineStr"/>
      <c r="G528" s="309" t="inlineStr"/>
      <c r="H528" s="309" t="inlineStr"/>
    </row>
    <row r="529">
      <c r="A529" s="621" t="n">
        <v>527</v>
      </c>
      <c r="B529" s="309" t="n">
        <v>2.31772029933979</v>
      </c>
      <c r="C529" s="309" t="n">
        <v>2.31772029933979</v>
      </c>
      <c r="D529" s="309" t="inlineStr"/>
      <c r="E529" s="309" t="inlineStr"/>
      <c r="F529" s="309" t="inlineStr"/>
      <c r="G529" s="309" t="inlineStr"/>
      <c r="H529" s="309" t="inlineStr"/>
    </row>
    <row r="530">
      <c r="A530" s="621" t="n">
        <v>528</v>
      </c>
      <c r="B530" s="309" t="n">
        <v>11.95671372182899</v>
      </c>
      <c r="C530" s="309" t="n">
        <v>11.95671372182899</v>
      </c>
      <c r="D530" s="309" t="inlineStr"/>
      <c r="E530" s="309" t="inlineStr"/>
      <c r="F530" s="309" t="inlineStr"/>
      <c r="G530" s="309" t="inlineStr"/>
      <c r="H530" s="309" t="inlineStr"/>
    </row>
    <row r="531">
      <c r="A531" s="621" t="n">
        <v>529</v>
      </c>
      <c r="B531" s="309" t="n">
        <v>15.54431133101949</v>
      </c>
      <c r="C531" s="309" t="n">
        <v>15.54431133101949</v>
      </c>
      <c r="D531" s="309" t="inlineStr"/>
      <c r="E531" s="309" t="inlineStr"/>
      <c r="F531" s="309" t="inlineStr"/>
      <c r="G531" s="309" t="inlineStr"/>
      <c r="H531" s="309" t="inlineStr"/>
    </row>
    <row r="532">
      <c r="A532" s="621" t="n">
        <v>530</v>
      </c>
      <c r="B532" s="309" t="n">
        <v>15.3812511569443</v>
      </c>
      <c r="C532" s="309" t="n">
        <v>15.3812511569443</v>
      </c>
      <c r="D532" s="309" t="inlineStr"/>
      <c r="E532" s="309" t="inlineStr"/>
      <c r="F532" s="309" t="inlineStr"/>
      <c r="G532" s="309" t="inlineStr"/>
      <c r="H532" s="309" t="inlineStr"/>
    </row>
    <row r="533">
      <c r="A533" s="621" t="n">
        <v>531</v>
      </c>
      <c r="B533" s="309" t="n">
        <v>13.90681731611473</v>
      </c>
      <c r="C533" s="309" t="n">
        <v>13.90681731611473</v>
      </c>
      <c r="D533" s="309" t="inlineStr"/>
      <c r="E533" s="309" t="inlineStr"/>
      <c r="F533" s="309" t="inlineStr"/>
      <c r="G533" s="309" t="inlineStr"/>
      <c r="H533" s="309" t="inlineStr"/>
    </row>
    <row r="534">
      <c r="A534" s="621" t="n">
        <v>532</v>
      </c>
      <c r="B534" s="309" t="n">
        <v>-8.80371759542129</v>
      </c>
      <c r="C534" s="309" t="n">
        <v>-8.80371759542129</v>
      </c>
      <c r="D534" s="309" t="inlineStr"/>
      <c r="E534" s="309" t="inlineStr"/>
      <c r="F534" s="309" t="inlineStr"/>
      <c r="G534" s="309" t="inlineStr"/>
      <c r="H534" s="309" t="inlineStr"/>
    </row>
    <row r="535">
      <c r="A535" s="621" t="n">
        <v>533</v>
      </c>
      <c r="B535" s="309" t="n">
        <v>-5.702627958237443</v>
      </c>
      <c r="C535" s="309" t="n">
        <v>-5.702627958237443</v>
      </c>
      <c r="D535" s="309" t="inlineStr"/>
      <c r="E535" s="309" t="inlineStr"/>
      <c r="F535" s="309" t="inlineStr"/>
      <c r="G535" s="309" t="inlineStr"/>
      <c r="H535" s="309" t="inlineStr"/>
    </row>
    <row r="536">
      <c r="A536" s="621" t="n">
        <v>534</v>
      </c>
      <c r="B536" s="309" t="n">
        <v>-12.3916651982197</v>
      </c>
      <c r="C536" s="309" t="n">
        <v>-12.3916651982197</v>
      </c>
      <c r="D536" s="309" t="inlineStr"/>
      <c r="E536" s="309" t="inlineStr"/>
      <c r="F536" s="309" t="inlineStr"/>
      <c r="G536" s="309" t="inlineStr"/>
      <c r="H536" s="309" t="inlineStr"/>
    </row>
    <row r="537">
      <c r="A537" s="621" t="n">
        <v>535</v>
      </c>
      <c r="B537" s="309" t="n">
        <v>-2.705952732620077</v>
      </c>
      <c r="C537" s="309" t="n">
        <v>-2.705952732620077</v>
      </c>
      <c r="D537" s="309" t="inlineStr"/>
      <c r="E537" s="309" t="inlineStr"/>
      <c r="F537" s="309" t="inlineStr"/>
      <c r="G537" s="309" t="inlineStr"/>
      <c r="H537" s="309" t="inlineStr"/>
    </row>
    <row r="538">
      <c r="A538" s="621" t="n">
        <v>536</v>
      </c>
      <c r="B538" s="309" t="n">
        <v>-7.085650028909313</v>
      </c>
      <c r="C538" s="309" t="n">
        <v>-7.085650028909313</v>
      </c>
      <c r="D538" s="309" t="inlineStr"/>
      <c r="E538" s="309" t="inlineStr"/>
      <c r="F538" s="309" t="inlineStr"/>
      <c r="G538" s="309" t="inlineStr"/>
      <c r="H538" s="309" t="inlineStr"/>
    </row>
    <row r="539">
      <c r="A539" s="621" t="n">
        <v>537</v>
      </c>
      <c r="B539" s="309" t="n">
        <v>-3.89368953057361</v>
      </c>
      <c r="C539" s="309" t="n">
        <v>-3.89368953057361</v>
      </c>
      <c r="D539" s="309" t="inlineStr"/>
      <c r="E539" s="309" t="inlineStr"/>
      <c r="F539" s="309" t="inlineStr"/>
      <c r="G539" s="309" t="inlineStr"/>
      <c r="H539" s="309" t="inlineStr"/>
    </row>
    <row r="540">
      <c r="A540" s="621" t="n">
        <v>538</v>
      </c>
      <c r="B540" s="309" t="n">
        <v>-8.678956636006205</v>
      </c>
      <c r="C540" s="309" t="n">
        <v>-8.678956636006205</v>
      </c>
      <c r="D540" s="309" t="inlineStr"/>
      <c r="E540" s="309" t="inlineStr"/>
      <c r="F540" s="309" t="inlineStr"/>
      <c r="G540" s="309" t="inlineStr"/>
      <c r="H540" s="309" t="inlineStr"/>
    </row>
    <row r="541">
      <c r="A541" s="621" t="n">
        <v>539</v>
      </c>
      <c r="B541" s="309" t="n">
        <v>-1.55798639845009</v>
      </c>
      <c r="C541" s="309" t="n">
        <v>-1.55798639845009</v>
      </c>
      <c r="D541" s="309" t="inlineStr"/>
      <c r="E541" s="309" t="inlineStr"/>
      <c r="F541" s="309" t="inlineStr"/>
      <c r="G541" s="309" t="inlineStr"/>
      <c r="H541" s="309" t="inlineStr"/>
    </row>
    <row r="542">
      <c r="A542" s="621" t="n">
        <v>540</v>
      </c>
      <c r="B542" s="309" t="n">
        <v>-3.418992041837271</v>
      </c>
      <c r="C542" s="309" t="n">
        <v>-3.418992041837271</v>
      </c>
      <c r="D542" s="309" t="inlineStr"/>
      <c r="E542" s="309" t="inlineStr"/>
      <c r="F542" s="309" t="inlineStr"/>
      <c r="G542" s="309" t="inlineStr"/>
      <c r="H542" s="309" t="inlineStr"/>
    </row>
    <row r="543">
      <c r="A543" s="621" t="n">
        <v>541</v>
      </c>
      <c r="B543" s="309" t="n">
        <v>-0.09981282002233627</v>
      </c>
      <c r="C543" s="309" t="n">
        <v>-0.09981282002233627</v>
      </c>
      <c r="D543" s="309" t="inlineStr"/>
      <c r="E543" s="309" t="inlineStr"/>
      <c r="F543" s="309" t="inlineStr"/>
      <c r="G543" s="309" t="inlineStr"/>
      <c r="H543" s="309" t="inlineStr"/>
    </row>
    <row r="544">
      <c r="A544" s="621" t="n">
        <v>542</v>
      </c>
      <c r="B544" s="309" t="n">
        <v>-2.899169857522068</v>
      </c>
      <c r="C544" s="309" t="n">
        <v>-2.899169857522068</v>
      </c>
      <c r="D544" s="309" t="inlineStr"/>
      <c r="E544" s="309" t="inlineStr"/>
      <c r="F544" s="309" t="inlineStr"/>
      <c r="G544" s="309" t="inlineStr"/>
      <c r="H544" s="309" t="inlineStr"/>
    </row>
    <row r="545">
      <c r="A545" s="621" t="n">
        <v>543</v>
      </c>
      <c r="B545" s="309" t="n">
        <v>1.156200631845842</v>
      </c>
      <c r="C545" s="309" t="n">
        <v>1.156200631845842</v>
      </c>
      <c r="D545" s="309" t="inlineStr"/>
      <c r="E545" s="309" t="inlineStr"/>
      <c r="F545" s="309" t="inlineStr"/>
      <c r="G545" s="309" t="inlineStr"/>
      <c r="H545" s="309" t="inlineStr"/>
    </row>
    <row r="546">
      <c r="A546" s="621" t="n">
        <v>544</v>
      </c>
      <c r="B546" s="309" t="n">
        <v>-9.452607405580075</v>
      </c>
      <c r="C546" s="309" t="n">
        <v>-9.452607405580075</v>
      </c>
      <c r="D546" s="309" t="inlineStr"/>
      <c r="E546" s="309" t="inlineStr"/>
      <c r="F546" s="309" t="inlineStr"/>
      <c r="G546" s="309" t="inlineStr"/>
      <c r="H546" s="309" t="inlineStr"/>
    </row>
    <row r="547">
      <c r="A547" s="621" t="n">
        <v>545</v>
      </c>
      <c r="B547" s="309" t="n">
        <v>-1.527825454598513</v>
      </c>
      <c r="C547" s="309" t="n">
        <v>-1.527825454598513</v>
      </c>
      <c r="D547" s="309" t="inlineStr"/>
      <c r="E547" s="309" t="inlineStr"/>
      <c r="F547" s="309" t="inlineStr"/>
      <c r="G547" s="309" t="inlineStr"/>
      <c r="H547" s="309" t="inlineStr"/>
    </row>
    <row r="548">
      <c r="A548" s="621" t="n">
        <v>546</v>
      </c>
      <c r="B548" s="309" t="n">
        <v>-2.124935320747198</v>
      </c>
      <c r="C548" s="309" t="n">
        <v>-2.124935320747198</v>
      </c>
      <c r="D548" s="309" t="inlineStr"/>
      <c r="E548" s="309" t="inlineStr"/>
      <c r="F548" s="309" t="inlineStr"/>
      <c r="G548" s="309" t="inlineStr"/>
      <c r="H548" s="309" t="inlineStr"/>
    </row>
    <row r="549">
      <c r="A549" s="621" t="n">
        <v>547</v>
      </c>
      <c r="B549" s="309" t="n">
        <v>-2.194841618723999</v>
      </c>
      <c r="C549" s="309" t="n">
        <v>-2.194841618723999</v>
      </c>
      <c r="D549" s="309" t="inlineStr"/>
      <c r="E549" s="309" t="inlineStr"/>
      <c r="F549" s="309" t="inlineStr"/>
      <c r="G549" s="309" t="inlineStr"/>
      <c r="H549" s="309" t="inlineStr"/>
    </row>
    <row r="550">
      <c r="A550" s="621" t="n">
        <v>548</v>
      </c>
      <c r="B550" s="309" t="n">
        <v>-5.7556914231292</v>
      </c>
      <c r="C550" s="309" t="n">
        <v>-5.7556914231292</v>
      </c>
      <c r="D550" s="309" t="inlineStr"/>
      <c r="E550" s="309" t="inlineStr"/>
      <c r="F550" s="309" t="inlineStr"/>
      <c r="G550" s="309" t="inlineStr"/>
      <c r="H550" s="309" t="inlineStr"/>
    </row>
    <row r="551">
      <c r="A551" s="621" t="n">
        <v>549</v>
      </c>
      <c r="B551" s="309" t="n">
        <v>0.5435341191117971</v>
      </c>
      <c r="C551" s="309" t="n">
        <v>0.5435341191117971</v>
      </c>
      <c r="D551" s="309" t="inlineStr"/>
      <c r="E551" s="309" t="inlineStr"/>
      <c r="F551" s="309" t="inlineStr"/>
      <c r="G551" s="309" t="inlineStr"/>
      <c r="H551" s="309" t="inlineStr"/>
    </row>
    <row r="552">
      <c r="A552" s="621" t="n">
        <v>550</v>
      </c>
      <c r="B552" s="309" t="n">
        <v>-0.003288043143072628</v>
      </c>
      <c r="C552" s="309" t="n">
        <v>-0.003288043143072628</v>
      </c>
      <c r="D552" s="309" t="inlineStr"/>
      <c r="E552" s="309" t="inlineStr"/>
      <c r="F552" s="309" t="inlineStr"/>
      <c r="G552" s="309" t="inlineStr"/>
      <c r="H552" s="309" t="inlineStr"/>
    </row>
    <row r="553">
      <c r="A553" s="621" t="n">
        <v>551</v>
      </c>
      <c r="B553" s="309" t="n">
        <v>-0.1187800913739778</v>
      </c>
      <c r="C553" s="309" t="n">
        <v>-0.1187800913739778</v>
      </c>
      <c r="D553" s="309" t="inlineStr"/>
      <c r="E553" s="309" t="inlineStr"/>
      <c r="F553" s="309" t="inlineStr"/>
      <c r="G553" s="309" t="inlineStr"/>
      <c r="H553" s="309" t="inlineStr"/>
    </row>
    <row r="554">
      <c r="A554" s="621" t="n">
        <v>552</v>
      </c>
      <c r="B554" s="309" t="n">
        <v>-1.397810370765022</v>
      </c>
      <c r="C554" s="309" t="n">
        <v>-1.397810370765022</v>
      </c>
      <c r="D554" s="309" t="inlineStr"/>
      <c r="E554" s="309" t="inlineStr"/>
      <c r="F554" s="309" t="inlineStr"/>
      <c r="G554" s="309" t="inlineStr"/>
      <c r="H554" s="309" t="inlineStr"/>
    </row>
    <row r="555">
      <c r="A555" s="621" t="n">
        <v>553</v>
      </c>
      <c r="B555" s="309" t="n">
        <v>3.141122923018827</v>
      </c>
      <c r="C555" s="309" t="n">
        <v>3.141122923018827</v>
      </c>
      <c r="D555" s="309" t="inlineStr"/>
      <c r="E555" s="309" t="inlineStr"/>
      <c r="F555" s="309" t="inlineStr"/>
      <c r="G555" s="309" t="inlineStr"/>
      <c r="H555" s="309" t="inlineStr"/>
    </row>
    <row r="556">
      <c r="A556" s="621" t="n">
        <v>554</v>
      </c>
      <c r="B556" s="309" t="n">
        <v>2.709496311726312</v>
      </c>
      <c r="C556" s="309" t="n">
        <v>2.709496311726312</v>
      </c>
      <c r="D556" s="309" t="inlineStr"/>
      <c r="E556" s="309" t="inlineStr"/>
      <c r="F556" s="309" t="inlineStr"/>
      <c r="G556" s="309" t="inlineStr"/>
      <c r="H556" s="309" t="inlineStr"/>
    </row>
    <row r="557">
      <c r="A557" s="621" t="n">
        <v>555</v>
      </c>
      <c r="B557" s="309" t="n">
        <v>2.631501681752226</v>
      </c>
      <c r="C557" s="309" t="n">
        <v>2.631501681752226</v>
      </c>
      <c r="D557" s="309" t="inlineStr"/>
      <c r="E557" s="309" t="inlineStr"/>
      <c r="F557" s="309" t="inlineStr"/>
      <c r="G557" s="309" t="inlineStr"/>
      <c r="H557" s="309" t="inlineStr"/>
    </row>
    <row r="558">
      <c r="A558" s="621" t="n">
        <v>556</v>
      </c>
      <c r="B558" s="309" t="n">
        <v>-1.490376602701009</v>
      </c>
      <c r="C558" s="309" t="n">
        <v>-1.490376602701009</v>
      </c>
      <c r="D558" s="309" t="inlineStr"/>
      <c r="E558" s="309" t="inlineStr"/>
      <c r="F558" s="309" t="inlineStr"/>
      <c r="G558" s="309" t="inlineStr"/>
      <c r="H558" s="309" t="inlineStr"/>
    </row>
    <row r="559">
      <c r="A559" s="621" t="n">
        <v>557</v>
      </c>
      <c r="B559" s="309" t="n">
        <v>-0.5910891050257057</v>
      </c>
      <c r="C559" s="309" t="n">
        <v>-0.5910891050257057</v>
      </c>
      <c r="D559" s="309" t="inlineStr"/>
      <c r="E559" s="309" t="inlineStr"/>
      <c r="F559" s="309" t="inlineStr"/>
      <c r="G559" s="309" t="inlineStr"/>
      <c r="H559" s="309" t="inlineStr"/>
    </row>
    <row r="560">
      <c r="A560" s="621" t="n">
        <v>558</v>
      </c>
      <c r="B560" s="309" t="n">
        <v>-1.316490554893122</v>
      </c>
      <c r="C560" s="309" t="n">
        <v>-1.316490554893122</v>
      </c>
      <c r="D560" s="309" t="inlineStr"/>
      <c r="E560" s="309" t="inlineStr"/>
      <c r="F560" s="309" t="inlineStr"/>
      <c r="G560" s="309" t="inlineStr"/>
      <c r="H560" s="309" t="inlineStr"/>
    </row>
    <row r="561">
      <c r="A561" s="621" t="n">
        <v>559</v>
      </c>
      <c r="B561" s="309" t="n">
        <v>-1.265579240927352</v>
      </c>
      <c r="C561" s="309" t="n">
        <v>-1.265579240927352</v>
      </c>
      <c r="D561" s="309" t="inlineStr"/>
      <c r="E561" s="309" t="inlineStr"/>
      <c r="F561" s="309" t="inlineStr"/>
      <c r="G561" s="309" t="inlineStr"/>
      <c r="H561" s="309" t="inlineStr"/>
    </row>
    <row r="562">
      <c r="A562" s="621" t="n">
        <v>560</v>
      </c>
      <c r="B562" s="309" t="n">
        <v>0.1076324077011073</v>
      </c>
      <c r="C562" s="309" t="n">
        <v>0.1076324077011073</v>
      </c>
      <c r="D562" s="309" t="inlineStr"/>
      <c r="E562" s="309" t="inlineStr"/>
      <c r="F562" s="309" t="inlineStr"/>
      <c r="G562" s="309" t="inlineStr"/>
      <c r="H562" s="309" t="inlineStr"/>
    </row>
    <row r="563">
      <c r="A563" s="621" t="n">
        <v>561</v>
      </c>
      <c r="B563" s="309" t="n">
        <v>0.885149960585963</v>
      </c>
      <c r="C563" s="309" t="n">
        <v>0.885149960585963</v>
      </c>
      <c r="D563" s="309" t="inlineStr"/>
      <c r="E563" s="309" t="inlineStr"/>
      <c r="F563" s="309" t="inlineStr"/>
      <c r="G563" s="309" t="inlineStr"/>
      <c r="H563" s="309" t="inlineStr"/>
    </row>
    <row r="564">
      <c r="A564" s="621" t="n">
        <v>562</v>
      </c>
      <c r="B564" s="309" t="n">
        <v>0.810489531833074</v>
      </c>
      <c r="C564" s="309" t="n">
        <v>0.810489531833074</v>
      </c>
      <c r="D564" s="309" t="inlineStr"/>
      <c r="E564" s="309" t="inlineStr"/>
      <c r="F564" s="309" t="inlineStr"/>
      <c r="G564" s="309" t="inlineStr"/>
      <c r="H564" s="309" t="inlineStr"/>
    </row>
    <row r="565">
      <c r="A565" s="621" t="n">
        <v>563</v>
      </c>
      <c r="B565" s="309" t="n">
        <v>0.8684869655439584</v>
      </c>
      <c r="C565" s="309" t="n">
        <v>0.8684869655439584</v>
      </c>
      <c r="D565" s="309" t="inlineStr"/>
      <c r="E565" s="309" t="inlineStr"/>
      <c r="F565" s="309" t="inlineStr"/>
      <c r="G565" s="309" t="inlineStr"/>
      <c r="H565" s="309" t="inlineStr"/>
    </row>
    <row r="566">
      <c r="A566" s="621" t="n">
        <v>564</v>
      </c>
      <c r="B566" s="309" t="n">
        <v>2.459517282122825</v>
      </c>
      <c r="C566" s="309" t="n">
        <v>2.459517282122825</v>
      </c>
      <c r="D566" s="309" t="inlineStr"/>
      <c r="E566" s="309" t="inlineStr"/>
      <c r="F566" s="309" t="inlineStr"/>
      <c r="G566" s="309" t="inlineStr"/>
      <c r="H566" s="309" t="inlineStr"/>
    </row>
    <row r="567">
      <c r="A567" s="621" t="n">
        <v>565</v>
      </c>
      <c r="B567" s="309" t="n">
        <v>3.344368907964888</v>
      </c>
      <c r="C567" s="309" t="n">
        <v>3.344368907964888</v>
      </c>
      <c r="D567" s="309" t="inlineStr"/>
      <c r="E567" s="309" t="inlineStr"/>
      <c r="F567" s="309" t="inlineStr"/>
      <c r="G567" s="309" t="inlineStr"/>
      <c r="H567" s="309" t="inlineStr"/>
    </row>
    <row r="568">
      <c r="A568" s="621" t="n">
        <v>566</v>
      </c>
      <c r="B568" s="309" t="n">
        <v>3.506851401898665</v>
      </c>
      <c r="C568" s="309" t="n">
        <v>3.506851401898665</v>
      </c>
      <c r="D568" s="309" t="inlineStr"/>
      <c r="E568" s="309" t="inlineStr"/>
      <c r="F568" s="309" t="inlineStr"/>
      <c r="G568" s="309" t="inlineStr"/>
      <c r="H568" s="309" t="inlineStr"/>
    </row>
    <row r="569">
      <c r="A569" s="621" t="n">
        <v>567</v>
      </c>
      <c r="B569" s="309" t="n">
        <v>3.449903821717072</v>
      </c>
      <c r="C569" s="309" t="n">
        <v>3.449903821717072</v>
      </c>
      <c r="D569" s="309" t="inlineStr"/>
      <c r="E569" s="309" t="inlineStr"/>
      <c r="F569" s="309" t="inlineStr"/>
      <c r="G569" s="309" t="inlineStr"/>
      <c r="H569" s="309" t="inlineStr"/>
    </row>
    <row r="570">
      <c r="A570" s="621" t="n">
        <v>568</v>
      </c>
      <c r="B570" s="309" t="n">
        <v>0.2506548812034808</v>
      </c>
      <c r="C570" s="309" t="n">
        <v>0.2506548812034808</v>
      </c>
      <c r="D570" s="309" t="inlineStr"/>
      <c r="E570" s="309" t="inlineStr"/>
      <c r="F570" s="309" t="inlineStr"/>
      <c r="G570" s="309" t="inlineStr"/>
      <c r="H570" s="309" t="inlineStr"/>
    </row>
    <row r="571">
      <c r="A571" s="621" t="n">
        <v>569</v>
      </c>
      <c r="B571" s="309" t="n">
        <v>0.6430927147859968</v>
      </c>
      <c r="C571" s="309" t="n">
        <v>0.6430927147859968</v>
      </c>
      <c r="D571" s="309" t="inlineStr"/>
      <c r="E571" s="309" t="inlineStr"/>
      <c r="F571" s="309" t="inlineStr"/>
      <c r="G571" s="309" t="inlineStr"/>
      <c r="H571" s="309" t="inlineStr"/>
    </row>
    <row r="572">
      <c r="A572" s="621" t="n">
        <v>570</v>
      </c>
      <c r="B572" s="309" t="n">
        <v>0.1889967635939556</v>
      </c>
      <c r="C572" s="309" t="n">
        <v>0.1889967635939556</v>
      </c>
      <c r="D572" s="309" t="inlineStr"/>
      <c r="E572" s="309" t="inlineStr"/>
      <c r="F572" s="309" t="inlineStr"/>
      <c r="G572" s="309" t="inlineStr"/>
      <c r="H572" s="309" t="inlineStr"/>
    </row>
    <row r="573">
      <c r="A573" s="621" t="n">
        <v>571</v>
      </c>
      <c r="B573" s="309" t="n">
        <v>-1.35510266682418</v>
      </c>
      <c r="C573" s="309" t="n">
        <v>-1.35510266682418</v>
      </c>
      <c r="D573" s="309" t="inlineStr"/>
      <c r="E573" s="309" t="inlineStr"/>
      <c r="F573" s="309" t="inlineStr"/>
      <c r="G573" s="309" t="inlineStr"/>
      <c r="H573" s="309" t="inlineStr"/>
    </row>
    <row r="574">
      <c r="A574" s="621" t="n">
        <v>572</v>
      </c>
      <c r="B574" s="309" t="n">
        <v>1.991465190450942</v>
      </c>
      <c r="C574" s="309" t="n">
        <v>1.991465190450942</v>
      </c>
      <c r="D574" s="309" t="inlineStr"/>
      <c r="E574" s="309" t="inlineStr"/>
      <c r="F574" s="309" t="inlineStr"/>
      <c r="G574" s="309" t="inlineStr"/>
      <c r="H574" s="309" t="inlineStr"/>
    </row>
    <row r="575">
      <c r="A575" s="621" t="n">
        <v>573</v>
      </c>
      <c r="B575" s="309" t="n">
        <v>2.511849007304846</v>
      </c>
      <c r="C575" s="309" t="n">
        <v>2.511849007304846</v>
      </c>
      <c r="D575" s="309" t="inlineStr"/>
      <c r="E575" s="309" t="inlineStr"/>
      <c r="F575" s="309" t="inlineStr"/>
      <c r="G575" s="309" t="inlineStr"/>
      <c r="H575" s="309" t="inlineStr"/>
    </row>
    <row r="576">
      <c r="A576" s="621" t="n">
        <v>574</v>
      </c>
      <c r="B576" s="309" t="n">
        <v>2.122541142208899</v>
      </c>
      <c r="C576" s="309" t="n">
        <v>2.122541142208899</v>
      </c>
      <c r="D576" s="309" t="inlineStr"/>
      <c r="E576" s="309" t="inlineStr"/>
      <c r="F576" s="309" t="inlineStr"/>
      <c r="G576" s="309" t="inlineStr"/>
      <c r="H576" s="309" t="inlineStr"/>
    </row>
    <row r="577">
      <c r="A577" s="621" t="n">
        <v>575</v>
      </c>
      <c r="B577" s="309" t="n">
        <v>0.9801127401202798</v>
      </c>
      <c r="C577" s="309" t="n">
        <v>0.9801127401202798</v>
      </c>
      <c r="D577" s="309" t="inlineStr"/>
      <c r="E577" s="309" t="inlineStr"/>
      <c r="F577" s="309" t="inlineStr"/>
      <c r="G577" s="309" t="inlineStr"/>
      <c r="H577" s="309" t="inlineStr"/>
    </row>
    <row r="578">
      <c r="A578" s="621" t="n">
        <v>576</v>
      </c>
      <c r="B578" s="309" t="n">
        <v>4.315941719174333</v>
      </c>
      <c r="C578" s="309" t="n">
        <v>4.315941719174333</v>
      </c>
      <c r="D578" s="309" t="inlineStr"/>
      <c r="E578" s="309" t="inlineStr"/>
      <c r="F578" s="309" t="inlineStr"/>
      <c r="G578" s="309" t="inlineStr"/>
      <c r="H578" s="309" t="inlineStr"/>
    </row>
    <row r="579">
      <c r="A579" s="621" t="n">
        <v>577</v>
      </c>
      <c r="B579" s="309" t="n">
        <v>4.794972501061835</v>
      </c>
      <c r="C579" s="309" t="n">
        <v>4.794972501061835</v>
      </c>
      <c r="D579" s="309" t="inlineStr"/>
      <c r="E579" s="309" t="inlineStr"/>
      <c r="F579" s="309" t="inlineStr"/>
      <c r="G579" s="309" t="inlineStr"/>
      <c r="H579" s="309" t="inlineStr"/>
    </row>
    <row r="580">
      <c r="A580" s="621" t="n">
        <v>578</v>
      </c>
      <c r="B580" s="309" t="n">
        <v>4.623295574369418</v>
      </c>
      <c r="C580" s="309" t="n">
        <v>4.623295574369418</v>
      </c>
      <c r="D580" s="309" t="inlineStr"/>
      <c r="E580" s="309" t="inlineStr"/>
      <c r="F580" s="309" t="inlineStr"/>
      <c r="G580" s="309" t="inlineStr"/>
      <c r="H580" s="309" t="inlineStr"/>
    </row>
    <row r="581">
      <c r="A581" s="621" t="n">
        <v>579</v>
      </c>
      <c r="B581" s="309" t="n">
        <v>3.911733584387946</v>
      </c>
      <c r="C581" s="309" t="n">
        <v>3.911733584387946</v>
      </c>
      <c r="D581" s="309" t="inlineStr"/>
      <c r="E581" s="309" t="inlineStr"/>
      <c r="F581" s="309" t="inlineStr"/>
      <c r="G581" s="309" t="inlineStr"/>
      <c r="H581" s="309" t="inlineStr"/>
    </row>
    <row r="582">
      <c r="A582" s="621" t="n">
        <v>580</v>
      </c>
      <c r="B582" s="309" t="n">
        <v>0.01500288025589924</v>
      </c>
      <c r="C582" s="309" t="n">
        <v>0.01500288025589924</v>
      </c>
      <c r="D582" s="309" t="inlineStr"/>
      <c r="E582" s="309" t="inlineStr"/>
      <c r="F582" s="309" t="inlineStr"/>
      <c r="G582" s="309" t="inlineStr"/>
      <c r="H582" s="309" t="inlineStr"/>
    </row>
    <row r="583">
      <c r="A583" s="621" t="n">
        <v>581</v>
      </c>
      <c r="B583" s="309" t="n">
        <v>5.496718522784278</v>
      </c>
      <c r="C583" s="309" t="n">
        <v>5.496718522784278</v>
      </c>
      <c r="D583" s="309" t="inlineStr"/>
      <c r="E583" s="309" t="inlineStr"/>
      <c r="F583" s="309" t="inlineStr"/>
      <c r="G583" s="309" t="inlineStr"/>
      <c r="H583" s="309" t="inlineStr"/>
    </row>
    <row r="584">
      <c r="A584" s="621" t="n">
        <v>582</v>
      </c>
      <c r="B584" s="309" t="n">
        <v>-1.098411075822725</v>
      </c>
      <c r="C584" s="309" t="n">
        <v>-1.098411075822725</v>
      </c>
      <c r="D584" s="309" t="inlineStr"/>
      <c r="E584" s="309" t="inlineStr"/>
      <c r="F584" s="309" t="inlineStr"/>
      <c r="G584" s="309" t="inlineStr"/>
      <c r="H584" s="309" t="inlineStr"/>
    </row>
    <row r="585">
      <c r="A585" s="621" t="n">
        <v>583</v>
      </c>
      <c r="B585" s="309" t="n">
        <v>-0.04585404456685538</v>
      </c>
      <c r="C585" s="309" t="n">
        <v>-0.04585404456685538</v>
      </c>
      <c r="D585" s="309" t="inlineStr"/>
      <c r="E585" s="309" t="inlineStr"/>
      <c r="F585" s="309" t="inlineStr"/>
      <c r="G585" s="309" t="inlineStr"/>
      <c r="H585" s="309" t="inlineStr"/>
    </row>
    <row r="586">
      <c r="A586" s="621" t="n">
        <v>584</v>
      </c>
      <c r="B586" s="309" t="n">
        <v>0.2515229469897662</v>
      </c>
      <c r="C586" s="309" t="n">
        <v>0.2515229469897662</v>
      </c>
      <c r="D586" s="309" t="inlineStr"/>
      <c r="E586" s="309" t="inlineStr"/>
      <c r="F586" s="309" t="inlineStr"/>
      <c r="G586" s="309" t="inlineStr"/>
      <c r="H586" s="309" t="inlineStr"/>
    </row>
    <row r="587">
      <c r="A587" s="621" t="n">
        <v>585</v>
      </c>
      <c r="B587" s="309" t="n">
        <v>5.661919323785682</v>
      </c>
      <c r="C587" s="309" t="n">
        <v>5.661919323785682</v>
      </c>
      <c r="D587" s="309" t="inlineStr"/>
      <c r="E587" s="309" t="inlineStr"/>
      <c r="F587" s="309" t="inlineStr"/>
      <c r="G587" s="309" t="inlineStr"/>
      <c r="H587" s="309" t="inlineStr"/>
    </row>
    <row r="588">
      <c r="A588" s="621" t="n">
        <v>586</v>
      </c>
      <c r="B588" s="309" t="n">
        <v>0.4722468389789185</v>
      </c>
      <c r="C588" s="309" t="n">
        <v>0.4722468389789185</v>
      </c>
      <c r="D588" s="309" t="inlineStr"/>
      <c r="E588" s="309" t="inlineStr"/>
      <c r="F588" s="309" t="inlineStr"/>
      <c r="G588" s="309" t="inlineStr"/>
      <c r="H588" s="309" t="inlineStr"/>
    </row>
    <row r="589">
      <c r="A589" s="621" t="n">
        <v>587</v>
      </c>
      <c r="B589" s="309" t="n">
        <v>1.777865306782321</v>
      </c>
      <c r="C589" s="309" t="n">
        <v>1.777865306782321</v>
      </c>
      <c r="D589" s="309" t="inlineStr"/>
      <c r="E589" s="309" t="inlineStr"/>
      <c r="F589" s="309" t="inlineStr"/>
      <c r="G589" s="309" t="inlineStr"/>
      <c r="H589" s="309" t="inlineStr"/>
    </row>
    <row r="590">
      <c r="A590" s="621" t="n">
        <v>588</v>
      </c>
      <c r="B590" s="309" t="n">
        <v>2.397744573106003</v>
      </c>
      <c r="C590" s="309" t="n">
        <v>2.397744573106003</v>
      </c>
      <c r="D590" s="309" t="inlineStr"/>
      <c r="E590" s="309" t="inlineStr"/>
      <c r="F590" s="309" t="inlineStr"/>
      <c r="G590" s="309" t="inlineStr"/>
      <c r="H590" s="309" t="inlineStr"/>
    </row>
    <row r="591">
      <c r="A591" s="621" t="n">
        <v>589</v>
      </c>
      <c r="B591" s="309" t="n">
        <v>6.626478102607003</v>
      </c>
      <c r="C591" s="309" t="n">
        <v>6.626478102607003</v>
      </c>
      <c r="D591" s="309" t="inlineStr"/>
      <c r="E591" s="309" t="inlineStr"/>
      <c r="F591" s="309" t="inlineStr"/>
      <c r="G591" s="309" t="inlineStr"/>
      <c r="H591" s="309" t="inlineStr"/>
    </row>
    <row r="592">
      <c r="A592" s="621" t="n">
        <v>590</v>
      </c>
      <c r="B592" s="309" t="n">
        <v>2.935076203982064</v>
      </c>
      <c r="C592" s="309" t="n">
        <v>2.935076203982064</v>
      </c>
      <c r="D592" s="309" t="inlineStr"/>
      <c r="E592" s="309" t="inlineStr"/>
      <c r="F592" s="309" t="inlineStr"/>
      <c r="G592" s="309" t="inlineStr"/>
      <c r="H592" s="309" t="inlineStr"/>
    </row>
    <row r="593">
      <c r="A593" s="621" t="n">
        <v>591</v>
      </c>
      <c r="B593" s="309" t="n">
        <v>4.107062469906399</v>
      </c>
      <c r="C593" s="309" t="n">
        <v>4.107062469906399</v>
      </c>
      <c r="D593" s="309" t="inlineStr"/>
      <c r="E593" s="309" t="inlineStr"/>
      <c r="F593" s="309" t="inlineStr"/>
      <c r="G593" s="309" t="inlineStr"/>
      <c r="H593" s="309" t="inlineStr"/>
    </row>
    <row r="594">
      <c r="A594" s="621" t="n">
        <v>592</v>
      </c>
      <c r="B594" s="309" t="n">
        <v>-4.185675744961646</v>
      </c>
      <c r="C594" s="309" t="n">
        <v>-4.185675744961646</v>
      </c>
      <c r="D594" s="309" t="inlineStr"/>
      <c r="E594" s="309" t="inlineStr"/>
      <c r="F594" s="309" t="inlineStr"/>
      <c r="G594" s="309" t="inlineStr"/>
      <c r="H594" s="309" t="inlineStr"/>
    </row>
    <row r="595">
      <c r="A595" s="621" t="n">
        <v>593</v>
      </c>
      <c r="B595" s="309" t="n">
        <v>-2.949960414878674</v>
      </c>
      <c r="C595" s="309" t="n">
        <v>-2.949960414878674</v>
      </c>
      <c r="D595" s="309" t="inlineStr"/>
      <c r="E595" s="309" t="inlineStr"/>
      <c r="F595" s="309" t="inlineStr"/>
      <c r="G595" s="309" t="inlineStr"/>
      <c r="H595" s="309" t="inlineStr"/>
    </row>
    <row r="596">
      <c r="A596" s="621" t="n">
        <v>594</v>
      </c>
      <c r="B596" s="309" t="n">
        <v>-1.683049664476487</v>
      </c>
      <c r="C596" s="309" t="n">
        <v>-1.683049664476487</v>
      </c>
      <c r="D596" s="309" t="inlineStr"/>
      <c r="E596" s="309" t="inlineStr"/>
      <c r="F596" s="309" t="inlineStr"/>
      <c r="G596" s="309" t="inlineStr"/>
      <c r="H596" s="309" t="inlineStr"/>
    </row>
    <row r="597">
      <c r="A597" s="621" t="n">
        <v>595</v>
      </c>
      <c r="B597" s="309" t="n">
        <v>-2.980848627912223</v>
      </c>
      <c r="C597" s="309" t="n">
        <v>-2.980848627912223</v>
      </c>
      <c r="D597" s="309" t="inlineStr"/>
      <c r="E597" s="309" t="inlineStr"/>
      <c r="F597" s="309" t="inlineStr"/>
      <c r="G597" s="309" t="inlineStr"/>
      <c r="H597" s="309" t="inlineStr"/>
    </row>
    <row r="598">
      <c r="A598" s="621" t="n">
        <v>596</v>
      </c>
      <c r="B598" s="309" t="n">
        <v>-2.063695725296874</v>
      </c>
      <c r="C598" s="309" t="n">
        <v>-2.063695725296874</v>
      </c>
      <c r="D598" s="309" t="inlineStr"/>
      <c r="E598" s="309" t="inlineStr"/>
      <c r="F598" s="309" t="inlineStr"/>
      <c r="G598" s="309" t="inlineStr"/>
      <c r="H598" s="309" t="inlineStr"/>
    </row>
    <row r="599">
      <c r="A599" s="621" t="n">
        <v>597</v>
      </c>
      <c r="B599" s="309" t="n">
        <v>-0.7072256851512893</v>
      </c>
      <c r="C599" s="309" t="n">
        <v>-0.7072256851512893</v>
      </c>
      <c r="D599" s="309" t="inlineStr"/>
      <c r="E599" s="309" t="inlineStr"/>
      <c r="F599" s="309" t="inlineStr"/>
      <c r="G599" s="309" t="inlineStr"/>
      <c r="H599" s="309" t="inlineStr"/>
    </row>
    <row r="600">
      <c r="A600" s="621" t="n">
        <v>598</v>
      </c>
      <c r="B600" s="309" t="n">
        <v>0.5243224006413634</v>
      </c>
      <c r="C600" s="309" t="n">
        <v>0.5243224006413634</v>
      </c>
      <c r="D600" s="309" t="inlineStr"/>
      <c r="E600" s="309" t="inlineStr"/>
      <c r="F600" s="309" t="inlineStr"/>
      <c r="G600" s="309" t="inlineStr"/>
      <c r="H600" s="309" t="inlineStr"/>
    </row>
    <row r="601">
      <c r="A601" s="621" t="n">
        <v>599</v>
      </c>
      <c r="B601" s="309" t="n">
        <v>-0.3084948535360752</v>
      </c>
      <c r="C601" s="309" t="n">
        <v>-0.3084948535360752</v>
      </c>
      <c r="D601" s="309" t="inlineStr"/>
      <c r="E601" s="309" t="inlineStr"/>
      <c r="F601" s="309" t="inlineStr"/>
      <c r="G601" s="309" t="inlineStr"/>
      <c r="H601" s="309" t="inlineStr"/>
    </row>
    <row r="602">
      <c r="A602" s="621" t="n">
        <v>600</v>
      </c>
      <c r="B602" s="309" t="n">
        <v>0.7764052032012501</v>
      </c>
      <c r="C602" s="309" t="n">
        <v>0.7764052032012501</v>
      </c>
      <c r="D602" s="309" t="inlineStr"/>
      <c r="E602" s="309" t="inlineStr"/>
      <c r="F602" s="309" t="inlineStr"/>
      <c r="G602" s="309" t="inlineStr"/>
      <c r="H602" s="309" t="inlineStr"/>
    </row>
    <row r="603">
      <c r="A603" s="621" t="n">
        <v>601</v>
      </c>
      <c r="B603" s="309" t="n">
        <v>1.658141393521462</v>
      </c>
      <c r="C603" s="309" t="n">
        <v>1.658141393521462</v>
      </c>
      <c r="D603" s="309" t="inlineStr"/>
      <c r="E603" s="309" t="inlineStr"/>
      <c r="F603" s="309" t="inlineStr"/>
      <c r="G603" s="309" t="inlineStr"/>
      <c r="H603" s="309" t="inlineStr"/>
    </row>
    <row r="604">
      <c r="A604" s="621" t="n">
        <v>602</v>
      </c>
      <c r="B604" s="309" t="n">
        <v>2.760582230536123</v>
      </c>
      <c r="C604" s="309" t="n">
        <v>2.760582230536123</v>
      </c>
      <c r="D604" s="309" t="inlineStr"/>
      <c r="E604" s="309" t="inlineStr"/>
      <c r="F604" s="309" t="inlineStr"/>
      <c r="G604" s="309" t="inlineStr"/>
      <c r="H604" s="309" t="inlineStr"/>
    </row>
    <row r="605">
      <c r="A605" s="621" t="n">
        <v>603</v>
      </c>
      <c r="B605" s="309" t="n">
        <v>2.392656734853247</v>
      </c>
      <c r="C605" s="309" t="n">
        <v>2.392656734853247</v>
      </c>
      <c r="D605" s="309" t="inlineStr"/>
      <c r="E605" s="309" t="inlineStr"/>
      <c r="F605" s="309" t="inlineStr"/>
      <c r="G605" s="309" t="inlineStr"/>
      <c r="H605" s="309" t="inlineStr"/>
    </row>
    <row r="606">
      <c r="A606" s="621" t="n">
        <v>604</v>
      </c>
      <c r="B606" s="309" t="n">
        <v>-0.3141862533183781</v>
      </c>
      <c r="C606" s="309" t="n">
        <v>-0.3141862533183781</v>
      </c>
      <c r="D606" s="309" t="inlineStr"/>
      <c r="E606" s="309" t="inlineStr"/>
      <c r="F606" s="309" t="inlineStr"/>
      <c r="G606" s="309" t="inlineStr"/>
      <c r="H606" s="309" t="inlineStr"/>
    </row>
    <row r="607">
      <c r="A607" s="621" t="n">
        <v>605</v>
      </c>
      <c r="B607" s="309" t="n">
        <v>0.7929053527133405</v>
      </c>
      <c r="C607" s="309" t="n">
        <v>0.7929053527133405</v>
      </c>
      <c r="D607" s="309" t="inlineStr"/>
      <c r="E607" s="309" t="inlineStr"/>
      <c r="F607" s="309" t="inlineStr"/>
      <c r="G607" s="309" t="inlineStr"/>
      <c r="H607" s="309" t="inlineStr"/>
    </row>
    <row r="608">
      <c r="A608" s="621" t="n">
        <v>606</v>
      </c>
      <c r="B608" s="309" t="n">
        <v>-0.779705247206306</v>
      </c>
      <c r="C608" s="309" t="n">
        <v>-0.779705247206306</v>
      </c>
      <c r="D608" s="309" t="inlineStr"/>
      <c r="E608" s="309" t="inlineStr"/>
      <c r="F608" s="309" t="inlineStr"/>
      <c r="G608" s="309" t="inlineStr"/>
      <c r="H608" s="309" t="inlineStr"/>
    </row>
    <row r="609">
      <c r="A609" s="621" t="n">
        <v>607</v>
      </c>
      <c r="B609" s="309" t="n">
        <v>-0.7410257398025255</v>
      </c>
      <c r="C609" s="309" t="n">
        <v>-0.7410257398025255</v>
      </c>
      <c r="D609" s="309" t="inlineStr"/>
      <c r="E609" s="309" t="inlineStr"/>
      <c r="F609" s="309" t="inlineStr"/>
      <c r="G609" s="309" t="inlineStr"/>
      <c r="H609" s="309" t="inlineStr"/>
    </row>
    <row r="610">
      <c r="A610" s="621" t="n">
        <v>608</v>
      </c>
      <c r="B610" s="309" t="n">
        <v>1.222629715881972</v>
      </c>
      <c r="C610" s="309" t="n">
        <v>1.222629715881972</v>
      </c>
      <c r="D610" s="309" t="inlineStr"/>
      <c r="E610" s="309" t="inlineStr"/>
      <c r="F610" s="309" t="inlineStr"/>
      <c r="G610" s="309" t="inlineStr"/>
      <c r="H610" s="309" t="inlineStr"/>
    </row>
    <row r="611">
      <c r="A611" s="621" t="n">
        <v>609</v>
      </c>
      <c r="B611" s="309" t="n">
        <v>2.024872492521187</v>
      </c>
      <c r="C611" s="309" t="n">
        <v>2.024872492521187</v>
      </c>
      <c r="D611" s="309" t="inlineStr"/>
      <c r="E611" s="309" t="inlineStr"/>
      <c r="F611" s="309" t="inlineStr"/>
      <c r="G611" s="309" t="inlineStr"/>
      <c r="H611" s="309" t="inlineStr"/>
    </row>
    <row r="612">
      <c r="A612" s="621" t="n">
        <v>610</v>
      </c>
      <c r="B612" s="309" t="n">
        <v>1.219458634662144</v>
      </c>
      <c r="C612" s="309" t="n">
        <v>1.219458634662144</v>
      </c>
      <c r="D612" s="309" t="inlineStr"/>
      <c r="E612" s="309" t="inlineStr"/>
      <c r="F612" s="309" t="inlineStr"/>
      <c r="G612" s="309" t="inlineStr"/>
      <c r="H612" s="309" t="inlineStr"/>
    </row>
    <row r="613">
      <c r="A613" s="621" t="n">
        <v>611</v>
      </c>
      <c r="B613" s="309" t="n">
        <v>1.182086004637606</v>
      </c>
      <c r="C613" s="309" t="n">
        <v>1.182086004637606</v>
      </c>
      <c r="D613" s="309" t="inlineStr"/>
      <c r="E613" s="309" t="inlineStr"/>
      <c r="F613" s="309" t="inlineStr"/>
      <c r="G613" s="309" t="inlineStr"/>
      <c r="H613" s="309" t="inlineStr"/>
    </row>
    <row r="614">
      <c r="A614" s="621" t="n">
        <v>612</v>
      </c>
      <c r="B614" s="309" t="n">
        <v>2.978457470614291</v>
      </c>
      <c r="C614" s="309" t="n">
        <v>2.978457470614291</v>
      </c>
      <c r="D614" s="309" t="inlineStr"/>
      <c r="E614" s="309" t="inlineStr"/>
      <c r="F614" s="309" t="inlineStr"/>
      <c r="G614" s="309" t="inlineStr"/>
      <c r="H614" s="309" t="inlineStr"/>
    </row>
    <row r="615">
      <c r="A615" s="621" t="n">
        <v>613</v>
      </c>
      <c r="B615" s="309" t="n">
        <v>3.426962228220711</v>
      </c>
      <c r="C615" s="309" t="n">
        <v>3.426962228220711</v>
      </c>
      <c r="D615" s="309" t="inlineStr"/>
      <c r="E615" s="309" t="inlineStr"/>
      <c r="F615" s="309" t="inlineStr"/>
      <c r="G615" s="309" t="inlineStr"/>
      <c r="H615" s="309" t="inlineStr"/>
    </row>
    <row r="616">
      <c r="A616" s="621" t="n">
        <v>614</v>
      </c>
      <c r="B616" s="309" t="n">
        <v>3.34565915629661</v>
      </c>
      <c r="C616" s="309" t="n">
        <v>3.34565915629661</v>
      </c>
      <c r="D616" s="309" t="inlineStr"/>
      <c r="E616" s="309" t="inlineStr"/>
      <c r="F616" s="309" t="inlineStr"/>
      <c r="G616" s="309" t="inlineStr"/>
      <c r="H616" s="309" t="inlineStr"/>
    </row>
    <row r="617">
      <c r="A617" s="621" t="n">
        <v>615</v>
      </c>
      <c r="B617" s="309" t="n">
        <v>3.195197234415652</v>
      </c>
      <c r="C617" s="309" t="n">
        <v>3.195197234415652</v>
      </c>
      <c r="D617" s="309" t="inlineStr"/>
      <c r="E617" s="309" t="inlineStr"/>
      <c r="F617" s="309" t="inlineStr"/>
      <c r="G617" s="309" t="inlineStr"/>
      <c r="H617" s="309" t="inlineStr"/>
    </row>
    <row r="618">
      <c r="A618" s="621" t="n">
        <v>616</v>
      </c>
      <c r="B618" s="309" t="n">
        <v>1.012673886049849</v>
      </c>
      <c r="C618" s="309" t="n">
        <v>1.012673886049849</v>
      </c>
      <c r="D618" s="309" t="inlineStr"/>
      <c r="E618" s="309" t="inlineStr"/>
      <c r="F618" s="309" t="inlineStr"/>
      <c r="G618" s="309" t="inlineStr"/>
      <c r="H618" s="309" t="inlineStr"/>
    </row>
    <row r="619">
      <c r="A619" s="621" t="n">
        <v>617</v>
      </c>
      <c r="B619" s="309" t="n">
        <v>1.187565654237351</v>
      </c>
      <c r="C619" s="309" t="n">
        <v>1.187565654237351</v>
      </c>
      <c r="D619" s="309" t="inlineStr"/>
      <c r="E619" s="309" t="inlineStr"/>
      <c r="F619" s="309" t="inlineStr"/>
      <c r="G619" s="309" t="inlineStr"/>
      <c r="H619" s="309" t="inlineStr"/>
    </row>
    <row r="620">
      <c r="A620" s="621" t="n">
        <v>618</v>
      </c>
      <c r="B620" s="309" t="n">
        <v>1.256722497156334</v>
      </c>
      <c r="C620" s="309" t="n">
        <v>1.256722497156334</v>
      </c>
      <c r="D620" s="309" t="inlineStr"/>
      <c r="E620" s="309" t="inlineStr"/>
      <c r="F620" s="309" t="inlineStr"/>
      <c r="G620" s="309" t="inlineStr"/>
      <c r="H620" s="309" t="inlineStr"/>
    </row>
    <row r="621">
      <c r="A621" s="621" t="n">
        <v>619</v>
      </c>
      <c r="B621" s="309" t="n">
        <v>1.217502429147796</v>
      </c>
      <c r="C621" s="309" t="n">
        <v>1.217502429147796</v>
      </c>
      <c r="D621" s="309" t="inlineStr"/>
      <c r="E621" s="309" t="inlineStr"/>
      <c r="F621" s="309" t="inlineStr"/>
      <c r="G621" s="309" t="inlineStr"/>
      <c r="H621" s="309" t="inlineStr"/>
    </row>
    <row r="622">
      <c r="A622" s="621" t="n">
        <v>620</v>
      </c>
      <c r="B622" s="309" t="n">
        <v>2.515067490683581</v>
      </c>
      <c r="C622" s="309" t="n">
        <v>2.515067490683581</v>
      </c>
      <c r="D622" s="309" t="inlineStr"/>
      <c r="E622" s="309" t="inlineStr"/>
      <c r="F622" s="309" t="inlineStr"/>
      <c r="G622" s="309" t="inlineStr"/>
      <c r="H622" s="309" t="inlineStr"/>
    </row>
    <row r="623">
      <c r="A623" s="621" t="n">
        <v>621</v>
      </c>
      <c r="B623" s="309" t="n">
        <v>1.395762265038142</v>
      </c>
      <c r="C623" s="309" t="n">
        <v>1.395762265038142</v>
      </c>
      <c r="D623" s="309" t="inlineStr"/>
      <c r="E623" s="309" t="inlineStr"/>
      <c r="F623" s="309" t="inlineStr"/>
      <c r="G623" s="309" t="inlineStr"/>
      <c r="H623" s="309" t="inlineStr"/>
    </row>
    <row r="624">
      <c r="A624" s="621" t="n">
        <v>622</v>
      </c>
      <c r="B624" s="309" t="n">
        <v>0.3239415965588428</v>
      </c>
      <c r="C624" s="309" t="n">
        <v>0.3239415965588428</v>
      </c>
      <c r="D624" s="309" t="inlineStr"/>
      <c r="E624" s="309" t="inlineStr"/>
      <c r="F624" s="309" t="inlineStr"/>
      <c r="G624" s="309" t="inlineStr"/>
      <c r="H624" s="309" t="inlineStr"/>
    </row>
    <row r="625">
      <c r="A625" s="621" t="n">
        <v>623</v>
      </c>
      <c r="B625" s="309" t="n">
        <v>2.494129812562194</v>
      </c>
      <c r="C625" s="309" t="n">
        <v>2.494129812562194</v>
      </c>
      <c r="D625" s="309" t="inlineStr"/>
      <c r="E625" s="309" t="inlineStr"/>
      <c r="F625" s="309" t="inlineStr"/>
      <c r="G625" s="309" t="inlineStr"/>
      <c r="H625" s="309" t="inlineStr"/>
    </row>
    <row r="626">
      <c r="A626" s="621" t="n">
        <v>624</v>
      </c>
      <c r="B626" s="309" t="n">
        <v>4.184454971302602</v>
      </c>
      <c r="C626" s="309" t="n">
        <v>4.184454971302602</v>
      </c>
      <c r="D626" s="309" t="inlineStr"/>
      <c r="E626" s="309" t="inlineStr"/>
      <c r="F626" s="309" t="inlineStr"/>
      <c r="G626" s="309" t="inlineStr"/>
      <c r="H626" s="309" t="inlineStr"/>
    </row>
    <row r="627">
      <c r="A627" s="621" t="n">
        <v>625</v>
      </c>
      <c r="B627" s="309" t="n">
        <v>4.059269104268332</v>
      </c>
      <c r="C627" s="309" t="n">
        <v>4.059269104268332</v>
      </c>
      <c r="D627" s="309" t="inlineStr"/>
      <c r="E627" s="309" t="inlineStr"/>
      <c r="F627" s="309" t="inlineStr"/>
      <c r="G627" s="309" t="inlineStr"/>
      <c r="H627" s="309" t="inlineStr"/>
    </row>
    <row r="628">
      <c r="A628" s="621" t="n">
        <v>626</v>
      </c>
      <c r="B628" s="309" t="n">
        <v>4.094851844641363</v>
      </c>
      <c r="C628" s="309" t="n">
        <v>4.094851844641363</v>
      </c>
      <c r="D628" s="309" t="inlineStr"/>
      <c r="E628" s="309" t="inlineStr"/>
      <c r="F628" s="309" t="inlineStr"/>
      <c r="G628" s="309" t="inlineStr"/>
      <c r="H628" s="309" t="inlineStr"/>
    </row>
    <row r="629">
      <c r="A629" s="621" t="n">
        <v>627</v>
      </c>
      <c r="B629" s="309" t="n">
        <v>4.079399815347029</v>
      </c>
      <c r="C629" s="309" t="n">
        <v>4.079399815347029</v>
      </c>
      <c r="D629" s="309" t="inlineStr"/>
      <c r="E629" s="309" t="inlineStr"/>
      <c r="F629" s="309" t="inlineStr"/>
      <c r="G629" s="309" t="inlineStr"/>
      <c r="H629" s="309" t="inlineStr"/>
    </row>
    <row r="630">
      <c r="A630" s="621" t="n">
        <v>628</v>
      </c>
      <c r="B630" s="309" t="n">
        <v>6.92196911971125</v>
      </c>
      <c r="C630" s="309" t="n">
        <v>6.92196911971125</v>
      </c>
      <c r="D630" s="309" t="inlineStr"/>
      <c r="E630" s="309" t="inlineStr"/>
      <c r="F630" s="309" t="inlineStr"/>
      <c r="G630" s="309" t="inlineStr"/>
      <c r="H630" s="309" t="inlineStr"/>
    </row>
    <row r="631">
      <c r="A631" s="621" t="n">
        <v>629</v>
      </c>
      <c r="B631" s="309" t="n">
        <v>5.685862857142856</v>
      </c>
      <c r="C631" s="309" t="n">
        <v>5.685862857142856</v>
      </c>
      <c r="D631" s="309" t="inlineStr"/>
      <c r="E631" s="309" t="inlineStr"/>
      <c r="F631" s="309" t="inlineStr"/>
      <c r="G631" s="309" t="inlineStr"/>
      <c r="H631" s="309" t="inlineStr"/>
    </row>
    <row r="632">
      <c r="A632" s="621" t="n">
        <v>630</v>
      </c>
      <c r="B632" s="309" t="n">
        <v>6.457098287171917</v>
      </c>
      <c r="C632" s="309" t="n">
        <v>6.457098287171917</v>
      </c>
      <c r="D632" s="309" t="inlineStr"/>
      <c r="E632" s="309" t="inlineStr"/>
      <c r="F632" s="309" t="inlineStr"/>
      <c r="G632" s="309" t="inlineStr"/>
      <c r="H632" s="309" t="inlineStr"/>
    </row>
    <row r="633">
      <c r="A633" s="621" t="n">
        <v>631</v>
      </c>
      <c r="B633" s="309" t="n">
        <v>5.791258950115141</v>
      </c>
      <c r="C633" s="309" t="n">
        <v>5.791258950115141</v>
      </c>
      <c r="D633" s="309" t="inlineStr"/>
      <c r="E633" s="309" t="inlineStr"/>
      <c r="F633" s="309" t="inlineStr"/>
      <c r="G633" s="309" t="inlineStr"/>
      <c r="H633" s="309" t="inlineStr"/>
    </row>
    <row r="634">
      <c r="A634" s="621" t="n">
        <v>632</v>
      </c>
      <c r="B634" s="309" t="n">
        <v>3.224269652676813</v>
      </c>
      <c r="C634" s="309" t="n">
        <v>3.224269652676813</v>
      </c>
      <c r="D634" s="309" t="inlineStr"/>
      <c r="E634" s="309" t="inlineStr"/>
      <c r="F634" s="309" t="inlineStr"/>
      <c r="G634" s="309" t="inlineStr"/>
      <c r="H634" s="309" t="inlineStr"/>
    </row>
    <row r="635">
      <c r="A635" s="621" t="n">
        <v>633</v>
      </c>
      <c r="B635" s="309" t="inlineStr"/>
      <c r="C635" s="309" t="inlineStr"/>
      <c r="D635" s="309" t="inlineStr"/>
      <c r="E635" s="309" t="inlineStr"/>
      <c r="F635" s="309" t="inlineStr"/>
      <c r="G635" s="309" t="inlineStr"/>
      <c r="H635" s="309" t="inlineStr"/>
    </row>
    <row r="636">
      <c r="A636" s="621" t="n">
        <v>634</v>
      </c>
      <c r="B636" s="309" t="inlineStr"/>
      <c r="C636" s="309" t="inlineStr"/>
      <c r="D636" s="309" t="inlineStr"/>
      <c r="E636" s="309" t="inlineStr"/>
      <c r="F636" s="309" t="inlineStr"/>
      <c r="G636" s="309" t="inlineStr"/>
      <c r="H636" s="309" t="inlineStr"/>
    </row>
    <row r="637">
      <c r="A637" s="621" t="n">
        <v>635</v>
      </c>
      <c r="B637" s="309" t="inlineStr"/>
      <c r="C637" s="309" t="inlineStr"/>
      <c r="D637" s="309" t="inlineStr"/>
      <c r="E637" s="309" t="inlineStr"/>
      <c r="F637" s="309" t="inlineStr"/>
      <c r="G637" s="309" t="inlineStr"/>
      <c r="H637" s="309" t="inlineStr"/>
    </row>
    <row r="638">
      <c r="A638" s="621" t="n">
        <v>636</v>
      </c>
      <c r="B638" s="309" t="inlineStr"/>
      <c r="C638" s="309" t="inlineStr"/>
      <c r="D638" s="309" t="inlineStr"/>
      <c r="E638" s="309" t="inlineStr"/>
      <c r="F638" s="309" t="inlineStr"/>
      <c r="G638" s="309" t="inlineStr"/>
      <c r="H638" s="309" t="inlineStr"/>
    </row>
    <row r="639">
      <c r="A639" s="621" t="n">
        <v>637</v>
      </c>
      <c r="B639" s="309" t="inlineStr"/>
      <c r="C639" s="309" t="inlineStr"/>
      <c r="D639" s="309" t="inlineStr"/>
      <c r="E639" s="309" t="inlineStr"/>
      <c r="F639" s="309" t="inlineStr"/>
      <c r="G639" s="309" t="inlineStr"/>
      <c r="H639" s="309" t="inlineStr"/>
    </row>
    <row r="640">
      <c r="A640" s="621" t="n">
        <v>638</v>
      </c>
      <c r="B640" s="309" t="inlineStr"/>
      <c r="C640" s="309" t="inlineStr"/>
      <c r="D640" s="309" t="inlineStr"/>
      <c r="E640" s="309" t="inlineStr"/>
      <c r="F640" s="309" t="inlineStr"/>
      <c r="G640" s="309" t="inlineStr"/>
      <c r="H640" s="309" t="inlineStr"/>
    </row>
    <row r="641">
      <c r="A641" s="621" t="n">
        <v>639</v>
      </c>
      <c r="B641" s="309" t="inlineStr"/>
      <c r="C641" s="309" t="inlineStr"/>
      <c r="D641" s="309" t="inlineStr"/>
      <c r="E641" s="309" t="inlineStr"/>
      <c r="F641" s="309" t="inlineStr"/>
      <c r="G641" s="309" t="inlineStr"/>
      <c r="H641" s="309" t="inlineStr"/>
    </row>
    <row r="642">
      <c r="A642" s="621" t="n">
        <v>640</v>
      </c>
      <c r="B642" s="309" t="inlineStr"/>
      <c r="C642" s="309" t="inlineStr"/>
      <c r="D642" s="309" t="inlineStr"/>
      <c r="E642" s="309" t="inlineStr"/>
      <c r="F642" s="309" t="inlineStr"/>
      <c r="G642" s="309" t="inlineStr"/>
      <c r="H642" s="309" t="inlineStr"/>
    </row>
    <row r="643">
      <c r="A643" s="621" t="n">
        <v>641</v>
      </c>
      <c r="B643" s="309" t="n">
        <v>6.7</v>
      </c>
      <c r="C643" s="309" t="n">
        <v>6.7</v>
      </c>
      <c r="D643" s="309" t="inlineStr"/>
      <c r="E643" s="309" t="inlineStr"/>
      <c r="F643" s="309" t="inlineStr"/>
      <c r="G643" s="309" t="inlineStr"/>
      <c r="H643" s="309" t="inlineStr"/>
    </row>
    <row r="644">
      <c r="A644" s="621" t="n">
        <v>642</v>
      </c>
      <c r="B644" s="309" t="n">
        <v>8.4</v>
      </c>
      <c r="C644" s="309" t="n">
        <v>8.4</v>
      </c>
      <c r="D644" s="309" t="inlineStr"/>
      <c r="E644" s="309" t="inlineStr"/>
      <c r="F644" s="309" t="inlineStr"/>
      <c r="G644" s="309" t="inlineStr"/>
      <c r="H644" s="309" t="inlineStr"/>
    </row>
    <row r="645">
      <c r="A645" s="621" t="n">
        <v>643</v>
      </c>
      <c r="B645" s="309" t="inlineStr"/>
      <c r="C645" s="309" t="inlineStr"/>
      <c r="D645" s="309" t="inlineStr"/>
      <c r="E645" s="309" t="inlineStr"/>
      <c r="F645" s="309" t="inlineStr"/>
      <c r="G645" s="309" t="inlineStr"/>
      <c r="H645" s="309" t="inlineStr"/>
    </row>
    <row r="646">
      <c r="A646" s="621" t="n">
        <v>644</v>
      </c>
      <c r="B646" s="309" t="inlineStr"/>
      <c r="C646" s="309" t="inlineStr"/>
      <c r="D646" s="309" t="inlineStr"/>
      <c r="E646" s="309" t="inlineStr"/>
      <c r="F646" s="309" t="inlineStr"/>
      <c r="G646" s="309" t="inlineStr"/>
      <c r="H646" s="309" t="inlineStr"/>
    </row>
    <row r="647">
      <c r="A647" s="621" t="n">
        <v>645</v>
      </c>
      <c r="B647" s="309" t="n">
        <v>6.4</v>
      </c>
      <c r="C647" s="309" t="n">
        <v>6.4</v>
      </c>
      <c r="D647" s="309" t="inlineStr"/>
      <c r="E647" s="309" t="inlineStr"/>
      <c r="F647" s="309" t="inlineStr"/>
      <c r="G647" s="309" t="inlineStr"/>
      <c r="H647" s="309" t="inlineStr"/>
    </row>
    <row r="648">
      <c r="A648" s="621" t="n">
        <v>646</v>
      </c>
      <c r="B648" s="309" t="inlineStr"/>
      <c r="C648" s="309" t="inlineStr"/>
      <c r="D648" s="309" t="inlineStr"/>
      <c r="E648" s="309" t="inlineStr"/>
      <c r="F648" s="309" t="inlineStr"/>
      <c r="G648" s="309" t="inlineStr"/>
      <c r="H648" s="309" t="inlineStr"/>
    </row>
    <row r="649">
      <c r="A649" s="621" t="n">
        <v>647</v>
      </c>
      <c r="B649" s="309" t="inlineStr"/>
      <c r="C649" s="309" t="inlineStr"/>
      <c r="D649" s="309" t="inlineStr"/>
      <c r="E649" s="309" t="inlineStr"/>
      <c r="F649" s="309" t="inlineStr"/>
      <c r="G649" s="309" t="inlineStr"/>
      <c r="H649" s="309" t="inlineStr"/>
    </row>
    <row r="650">
      <c r="A650" s="621" t="n">
        <v>648</v>
      </c>
      <c r="B650" s="309" t="inlineStr"/>
      <c r="C650" s="309" t="inlineStr"/>
      <c r="D650" s="309" t="inlineStr"/>
      <c r="E650" s="309" t="inlineStr"/>
      <c r="F650" s="309" t="inlineStr"/>
      <c r="G650" s="309" t="inlineStr"/>
      <c r="H650" s="309" t="inlineStr"/>
    </row>
    <row r="651">
      <c r="A651" s="621" t="n">
        <v>649</v>
      </c>
      <c r="B651" s="309" t="n">
        <v>3.7</v>
      </c>
      <c r="C651" s="309" t="n">
        <v>3.7</v>
      </c>
      <c r="D651" s="309" t="inlineStr"/>
      <c r="E651" s="309" t="inlineStr"/>
      <c r="F651" s="309" t="inlineStr"/>
      <c r="G651" s="309" t="inlineStr"/>
      <c r="H651" s="309" t="inlineStr"/>
    </row>
    <row r="652">
      <c r="A652" s="621" t="n">
        <v>650</v>
      </c>
      <c r="B652" s="309" t="inlineStr"/>
      <c r="C652" s="309" t="inlineStr"/>
      <c r="D652" s="309" t="inlineStr"/>
      <c r="E652" s="309" t="inlineStr"/>
      <c r="F652" s="309" t="inlineStr"/>
      <c r="G652" s="309" t="inlineStr"/>
      <c r="H652" s="309" t="inlineStr"/>
    </row>
    <row r="653">
      <c r="A653" s="621" t="n">
        <v>651</v>
      </c>
      <c r="B653" s="309" t="inlineStr"/>
      <c r="C653" s="309" t="inlineStr"/>
      <c r="D653" s="309" t="inlineStr"/>
      <c r="E653" s="309" t="inlineStr"/>
      <c r="F653" s="309" t="inlineStr"/>
      <c r="G653" s="309" t="inlineStr"/>
      <c r="H653" s="309" t="inlineStr"/>
    </row>
    <row r="654">
      <c r="A654" s="621" t="n">
        <v>652</v>
      </c>
      <c r="B654" s="309" t="inlineStr"/>
      <c r="C654" s="309" t="inlineStr"/>
      <c r="D654" s="309" t="inlineStr"/>
      <c r="E654" s="309" t="inlineStr"/>
      <c r="F654" s="309" t="inlineStr"/>
      <c r="G654" s="309" t="inlineStr"/>
      <c r="H654" s="309" t="inlineStr"/>
    </row>
    <row r="655">
      <c r="A655" s="621" t="n">
        <v>653</v>
      </c>
      <c r="B655" s="309" t="inlineStr"/>
      <c r="C655" s="309" t="inlineStr"/>
      <c r="D655" s="309" t="inlineStr"/>
      <c r="E655" s="309" t="inlineStr"/>
      <c r="F655" s="309" t="inlineStr"/>
      <c r="G655" s="309" t="inlineStr"/>
      <c r="H655" s="309" t="inlineStr"/>
    </row>
    <row r="656">
      <c r="A656" s="621" t="n">
        <v>654</v>
      </c>
      <c r="B656" s="309" t="inlineStr"/>
      <c r="C656" s="309" t="inlineStr"/>
      <c r="D656" s="309" t="inlineStr"/>
      <c r="E656" s="309" t="inlineStr"/>
      <c r="F656" s="309" t="inlineStr"/>
      <c r="G656" s="309" t="inlineStr"/>
      <c r="H656" s="309" t="inlineStr"/>
    </row>
    <row r="657">
      <c r="A657" s="621" t="n">
        <v>655</v>
      </c>
      <c r="B657" s="309" t="inlineStr"/>
      <c r="C657" s="309" t="inlineStr"/>
      <c r="D657" s="309" t="inlineStr"/>
      <c r="E657" s="309" t="inlineStr"/>
      <c r="F657" s="309" t="inlineStr"/>
      <c r="G657" s="309" t="inlineStr"/>
      <c r="H657" s="309" t="inlineStr"/>
    </row>
    <row r="658">
      <c r="A658" s="621" t="n">
        <v>656</v>
      </c>
      <c r="B658" s="309" t="inlineStr"/>
      <c r="C658" s="309" t="inlineStr"/>
      <c r="D658" s="309" t="inlineStr"/>
      <c r="E658" s="309" t="inlineStr"/>
      <c r="F658" s="309" t="inlineStr"/>
      <c r="G658" s="309" t="inlineStr"/>
      <c r="H658" s="309" t="inlineStr"/>
    </row>
    <row r="659">
      <c r="A659" s="621" t="n">
        <v>657</v>
      </c>
      <c r="B659" s="309" t="n">
        <v>3.964568938259578</v>
      </c>
      <c r="C659" s="309" t="n">
        <v>3.964568938259578</v>
      </c>
      <c r="D659" s="309" t="inlineStr"/>
      <c r="E659" s="309" t="inlineStr"/>
      <c r="F659" s="309" t="inlineStr"/>
      <c r="G659" s="309" t="inlineStr"/>
      <c r="H659" s="309" t="inlineStr"/>
    </row>
    <row r="660">
      <c r="A660" s="621" t="n">
        <v>658</v>
      </c>
      <c r="B660" s="309" t="n">
        <v>10.8</v>
      </c>
      <c r="C660" s="309" t="n">
        <v>10.8</v>
      </c>
      <c r="D660" s="309" t="inlineStr"/>
      <c r="E660" s="309" t="inlineStr"/>
      <c r="F660" s="309" t="inlineStr"/>
      <c r="G660" s="309" t="inlineStr"/>
      <c r="H660" s="309" t="inlineStr"/>
    </row>
    <row r="661">
      <c r="A661" s="621" t="n">
        <v>659</v>
      </c>
      <c r="B661" s="309" t="n">
        <v>8</v>
      </c>
      <c r="C661" s="309" t="n">
        <v>8</v>
      </c>
      <c r="D661" s="309" t="inlineStr"/>
      <c r="E661" s="309" t="inlineStr"/>
      <c r="F661" s="309" t="inlineStr"/>
      <c r="G661" s="309" t="inlineStr"/>
      <c r="H661" s="309" t="inlineStr"/>
    </row>
    <row r="662">
      <c r="A662" s="621" t="n">
        <v>660</v>
      </c>
      <c r="B662" s="309" t="inlineStr"/>
      <c r="C662" s="309" t="inlineStr"/>
      <c r="D662" s="309" t="inlineStr"/>
      <c r="E662" s="309" t="inlineStr"/>
      <c r="F662" s="309" t="inlineStr"/>
      <c r="G662" s="309" t="inlineStr"/>
      <c r="H662" s="309" t="inlineStr"/>
    </row>
    <row r="663">
      <c r="A663" s="621" t="n">
        <v>661</v>
      </c>
      <c r="B663" s="309" t="n">
        <v>6.9</v>
      </c>
      <c r="C663" s="309" t="n">
        <v>6.9</v>
      </c>
      <c r="D663" s="309" t="inlineStr"/>
      <c r="E663" s="309" t="inlineStr"/>
      <c r="F663" s="309" t="inlineStr"/>
      <c r="G663" s="309" t="inlineStr"/>
      <c r="H663" s="309" t="inlineStr"/>
    </row>
    <row r="664">
      <c r="A664" s="621" t="n">
        <v>662</v>
      </c>
      <c r="B664" s="309" t="inlineStr"/>
      <c r="C664" s="309" t="inlineStr"/>
      <c r="D664" s="309" t="inlineStr"/>
      <c r="E664" s="309" t="inlineStr"/>
      <c r="F664" s="309" t="inlineStr"/>
      <c r="G664" s="309" t="inlineStr"/>
      <c r="H664" s="309" t="inlineStr"/>
    </row>
    <row r="665">
      <c r="A665" s="621" t="n">
        <v>663</v>
      </c>
      <c r="B665" s="309" t="n">
        <v>5.6</v>
      </c>
      <c r="C665" s="309" t="n">
        <v>5.6</v>
      </c>
      <c r="D665" s="309" t="inlineStr"/>
      <c r="E665" s="309" t="inlineStr"/>
      <c r="F665" s="309" t="inlineStr"/>
      <c r="G665" s="309" t="inlineStr"/>
      <c r="H665" s="309" t="inlineStr"/>
    </row>
    <row r="666">
      <c r="A666" s="621" t="n">
        <v>664</v>
      </c>
      <c r="B666" s="309" t="inlineStr"/>
      <c r="C666" s="309" t="inlineStr"/>
      <c r="D666" s="309" t="inlineStr"/>
      <c r="E666" s="309" t="inlineStr"/>
      <c r="F666" s="309" t="inlineStr"/>
      <c r="G666" s="309" t="inlineStr"/>
      <c r="H666" s="309" t="inlineStr"/>
    </row>
    <row r="667">
      <c r="A667" s="621" t="n">
        <v>665</v>
      </c>
      <c r="B667" s="309" t="n">
        <v>4.8</v>
      </c>
      <c r="C667" s="309" t="n">
        <v>4.8</v>
      </c>
      <c r="D667" s="309" t="inlineStr"/>
      <c r="E667" s="309" t="inlineStr"/>
      <c r="F667" s="309" t="inlineStr"/>
      <c r="G667" s="309" t="inlineStr"/>
      <c r="H667" s="309" t="inlineStr"/>
    </row>
    <row r="668">
      <c r="A668" s="621" t="n">
        <v>666</v>
      </c>
      <c r="B668" s="309" t="n">
        <v>3.6</v>
      </c>
      <c r="C668" s="309" t="n">
        <v>3.6</v>
      </c>
      <c r="D668" s="309" t="inlineStr"/>
      <c r="E668" s="309" t="inlineStr"/>
      <c r="F668" s="309" t="inlineStr"/>
      <c r="G668" s="309" t="inlineStr"/>
      <c r="H668" s="309" t="inlineStr"/>
    </row>
    <row r="669">
      <c r="A669" s="621" t="n">
        <v>667</v>
      </c>
      <c r="B669" s="309" t="n">
        <v>4.8</v>
      </c>
      <c r="C669" s="309" t="n">
        <v>4.8</v>
      </c>
      <c r="D669" s="309" t="inlineStr"/>
      <c r="E669" s="309" t="inlineStr"/>
      <c r="F669" s="309" t="inlineStr"/>
      <c r="G669" s="309" t="inlineStr"/>
      <c r="H669" s="309" t="inlineStr"/>
    </row>
    <row r="670">
      <c r="A670" s="621" t="n">
        <v>668</v>
      </c>
      <c r="B670" s="309" t="n">
        <v>7.4</v>
      </c>
      <c r="C670" s="309" t="n">
        <v>7.4</v>
      </c>
      <c r="D670" s="309" t="inlineStr"/>
      <c r="E670" s="309" t="inlineStr"/>
      <c r="F670" s="309" t="inlineStr"/>
      <c r="G670" s="309" t="inlineStr"/>
      <c r="H670" s="309" t="inlineStr"/>
    </row>
    <row r="671">
      <c r="A671" s="621" t="n">
        <v>669</v>
      </c>
      <c r="B671" s="309" t="n">
        <v>5.350053385280251</v>
      </c>
      <c r="C671" s="309" t="n">
        <v>5.350053385280251</v>
      </c>
      <c r="D671" s="309" t="inlineStr"/>
      <c r="E671" s="309" t="inlineStr"/>
      <c r="F671" s="309" t="inlineStr"/>
      <c r="G671" s="309" t="inlineStr"/>
      <c r="H671" s="309" t="inlineStr"/>
    </row>
    <row r="672">
      <c r="A672" s="621" t="n">
        <v>670</v>
      </c>
      <c r="B672" s="309" t="n">
        <v>7.202591098430318</v>
      </c>
      <c r="C672" s="309" t="n">
        <v>7.202591098430318</v>
      </c>
      <c r="D672" s="309" t="inlineStr"/>
      <c r="E672" s="309" t="inlineStr"/>
      <c r="F672" s="309" t="inlineStr"/>
      <c r="G672" s="309" t="inlineStr"/>
      <c r="H672" s="309" t="inlineStr"/>
    </row>
    <row r="673">
      <c r="A673" s="621" t="n">
        <v>671</v>
      </c>
      <c r="B673" s="309" t="n">
        <v>8.173025088441223</v>
      </c>
      <c r="C673" s="309" t="n">
        <v>8.173025088441223</v>
      </c>
      <c r="D673" s="309" t="inlineStr"/>
      <c r="E673" s="309" t="inlineStr"/>
      <c r="F673" s="309" t="inlineStr"/>
      <c r="G673" s="309" t="inlineStr"/>
      <c r="H673" s="309" t="inlineStr"/>
    </row>
    <row r="674">
      <c r="A674" s="621" t="n">
        <v>672</v>
      </c>
      <c r="B674" s="309" t="n">
        <v>7.780936359505115</v>
      </c>
      <c r="C674" s="309" t="n">
        <v>7.780936359505115</v>
      </c>
      <c r="D674" s="309" t="inlineStr"/>
      <c r="E674" s="309" t="inlineStr"/>
      <c r="F674" s="309" t="inlineStr"/>
      <c r="G674" s="309" t="inlineStr"/>
      <c r="H674" s="309" t="inlineStr"/>
    </row>
    <row r="675">
      <c r="A675" s="621" t="n">
        <v>673</v>
      </c>
      <c r="B675" s="309" t="n">
        <v>6.241057391462946</v>
      </c>
      <c r="C675" s="309" t="n">
        <v>6.241057391462946</v>
      </c>
      <c r="D675" s="309" t="inlineStr"/>
      <c r="E675" s="309" t="inlineStr"/>
      <c r="F675" s="309" t="inlineStr"/>
      <c r="G675" s="309" t="inlineStr"/>
      <c r="H675" s="309" t="inlineStr"/>
    </row>
    <row r="676">
      <c r="A676" s="621" t="n">
        <v>674</v>
      </c>
      <c r="B676" s="309" t="n">
        <v>7.267111225076071</v>
      </c>
      <c r="C676" s="309" t="n">
        <v>7.267111225076071</v>
      </c>
      <c r="D676" s="309" t="inlineStr"/>
      <c r="E676" s="309" t="inlineStr"/>
      <c r="F676" s="309" t="inlineStr"/>
      <c r="G676" s="309" t="inlineStr"/>
      <c r="H676" s="309" t="inlineStr"/>
    </row>
    <row r="677">
      <c r="A677" s="621" t="n">
        <v>675</v>
      </c>
      <c r="B677" s="309" t="n">
        <v>7.396329172986862</v>
      </c>
      <c r="C677" s="309" t="n">
        <v>7.396329172986862</v>
      </c>
      <c r="D677" s="309" t="inlineStr"/>
      <c r="E677" s="309" t="inlineStr"/>
      <c r="F677" s="309" t="inlineStr"/>
      <c r="G677" s="309" t="inlineStr"/>
      <c r="H677" s="309" t="inlineStr"/>
    </row>
    <row r="678">
      <c r="A678" s="621" t="n">
        <v>676</v>
      </c>
      <c r="B678" s="309" t="n">
        <v>5.005870455924171</v>
      </c>
      <c r="C678" s="309" t="n">
        <v>5.005870455924171</v>
      </c>
      <c r="D678" s="309" t="inlineStr"/>
      <c r="E678" s="309" t="inlineStr"/>
      <c r="F678" s="309" t="inlineStr"/>
      <c r="G678" s="309" t="inlineStr"/>
      <c r="H678" s="309" t="inlineStr"/>
    </row>
    <row r="679">
      <c r="A679" s="621" t="n">
        <v>677</v>
      </c>
      <c r="B679" s="309" t="n">
        <v>7.126339316282213</v>
      </c>
      <c r="C679" s="309" t="n">
        <v>7.126339316282213</v>
      </c>
      <c r="D679" s="309" t="inlineStr"/>
      <c r="E679" s="309" t="inlineStr"/>
      <c r="F679" s="309" t="inlineStr"/>
      <c r="G679" s="309" t="inlineStr"/>
      <c r="H679" s="309" t="inlineStr"/>
    </row>
    <row r="680">
      <c r="A680" s="621" t="n">
        <v>678</v>
      </c>
      <c r="B680" s="309" t="n">
        <v>9.268394114914813</v>
      </c>
      <c r="C680" s="309" t="n">
        <v>9.268394114914813</v>
      </c>
      <c r="D680" s="309" t="inlineStr"/>
      <c r="E680" s="309" t="inlineStr"/>
      <c r="F680" s="309" t="inlineStr"/>
      <c r="G680" s="309" t="inlineStr"/>
      <c r="H680" s="309" t="inlineStr"/>
    </row>
    <row r="681">
      <c r="A681" s="621" t="n">
        <v>679</v>
      </c>
      <c r="B681" s="309" t="n">
        <v>5.426016096474465</v>
      </c>
      <c r="C681" s="309" t="n">
        <v>5.426016096474465</v>
      </c>
      <c r="D681" s="309" t="inlineStr"/>
      <c r="E681" s="309" t="inlineStr"/>
      <c r="F681" s="309" t="inlineStr"/>
      <c r="G681" s="309" t="inlineStr"/>
      <c r="H681" s="309" t="inlineStr"/>
    </row>
    <row r="682">
      <c r="A682" s="621" t="n">
        <v>680</v>
      </c>
      <c r="B682" s="309" t="n">
        <v>6.467146071041308</v>
      </c>
      <c r="C682" s="309" t="n">
        <v>6.467146071041308</v>
      </c>
      <c r="D682" s="309" t="inlineStr"/>
      <c r="E682" s="309" t="inlineStr"/>
      <c r="F682" s="309" t="inlineStr"/>
      <c r="G682" s="309" t="inlineStr"/>
      <c r="H682" s="309" t="inlineStr"/>
    </row>
    <row r="683">
      <c r="A683" s="621" t="n">
        <v>681</v>
      </c>
      <c r="B683" s="309" t="n">
        <v>7.226002795000341</v>
      </c>
      <c r="C683" s="309" t="n">
        <v>7.226002795000341</v>
      </c>
      <c r="D683" s="309" t="inlineStr"/>
      <c r="E683" s="309" t="inlineStr"/>
      <c r="F683" s="309" t="inlineStr"/>
      <c r="G683" s="309" t="inlineStr"/>
      <c r="H683" s="309" t="inlineStr"/>
    </row>
    <row r="684">
      <c r="A684" s="621" t="n">
        <v>682</v>
      </c>
      <c r="B684" s="309" t="n">
        <v>4.61992428376306</v>
      </c>
      <c r="C684" s="309" t="n">
        <v>4.61992428376306</v>
      </c>
      <c r="D684" s="309" t="inlineStr"/>
      <c r="E684" s="309" t="inlineStr"/>
      <c r="F684" s="309" t="inlineStr"/>
      <c r="G684" s="309" t="inlineStr"/>
      <c r="H684" s="309" t="inlineStr"/>
    </row>
    <row r="685">
      <c r="A685" s="621" t="n">
        <v>683</v>
      </c>
      <c r="B685" s="309" t="n">
        <v>4.596349434196598</v>
      </c>
      <c r="C685" s="309" t="n">
        <v>4.596349434196598</v>
      </c>
      <c r="D685" s="309" t="inlineStr"/>
      <c r="E685" s="309" t="inlineStr"/>
      <c r="F685" s="309" t="inlineStr"/>
      <c r="G685" s="309" t="inlineStr"/>
      <c r="H685" s="309" t="inlineStr"/>
    </row>
    <row r="686">
      <c r="A686" s="621" t="n">
        <v>684</v>
      </c>
      <c r="B686" s="309" t="n">
        <v>4.855672779427686</v>
      </c>
      <c r="C686" s="309" t="n">
        <v>4.855672779427686</v>
      </c>
      <c r="D686" s="309" t="inlineStr"/>
      <c r="E686" s="309" t="inlineStr"/>
      <c r="F686" s="309" t="inlineStr"/>
      <c r="G686" s="309" t="inlineStr"/>
      <c r="H686" s="309" t="inlineStr"/>
    </row>
    <row r="687">
      <c r="A687" s="621" t="n">
        <v>685</v>
      </c>
      <c r="B687" s="309" t="n">
        <v>4.360600938531972</v>
      </c>
      <c r="C687" s="309" t="n">
        <v>4.360600938531972</v>
      </c>
      <c r="D687" s="309" t="inlineStr"/>
      <c r="E687" s="309" t="inlineStr"/>
      <c r="F687" s="309" t="inlineStr"/>
      <c r="G687" s="309" t="inlineStr"/>
      <c r="H687" s="309" t="inlineStr"/>
    </row>
    <row r="688">
      <c r="A688" s="621" t="n">
        <v>686</v>
      </c>
      <c r="B688" s="309" t="n">
        <v>3.002316304502403</v>
      </c>
      <c r="C688" s="309" t="n">
        <v>3.002316304502403</v>
      </c>
      <c r="D688" s="309" t="inlineStr"/>
      <c r="E688" s="309" t="inlineStr"/>
      <c r="F688" s="309" t="inlineStr"/>
      <c r="G688" s="309" t="inlineStr"/>
      <c r="H688" s="309" t="inlineStr"/>
    </row>
    <row r="689">
      <c r="A689" s="621" t="n">
        <v>687</v>
      </c>
      <c r="B689" s="309" t="n">
        <v>4.071424634366728</v>
      </c>
      <c r="C689" s="309" t="n">
        <v>4.071424634366728</v>
      </c>
      <c r="D689" s="309" t="inlineStr"/>
      <c r="E689" s="309" t="inlineStr"/>
      <c r="F689" s="309" t="inlineStr"/>
      <c r="G689" s="309" t="inlineStr"/>
      <c r="H689" s="309" t="inlineStr"/>
    </row>
    <row r="690">
      <c r="A690" s="621" t="n">
        <v>688</v>
      </c>
      <c r="B690" s="309" t="n">
        <v>3.954717163427632</v>
      </c>
      <c r="C690" s="309" t="n">
        <v>3.954717163427632</v>
      </c>
      <c r="D690" s="309" t="inlineStr"/>
      <c r="E690" s="309" t="inlineStr"/>
      <c r="F690" s="309" t="inlineStr"/>
      <c r="G690" s="309" t="inlineStr"/>
      <c r="H690" s="309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B1" s="621" t="inlineStr">
        <is>
          <t>K</t>
        </is>
      </c>
      <c r="C1" s="621" t="inlineStr">
        <is>
          <t>K_imp</t>
        </is>
      </c>
      <c r="D1" s="621" t="inlineStr">
        <is>
          <t>Features to find neighs</t>
        </is>
      </c>
      <c r="E1" s="621" t="inlineStr">
        <is>
          <t>Amount of neighs</t>
        </is>
      </c>
      <c r="F1" s="621" t="inlineStr">
        <is>
          <t>Correlated features</t>
        </is>
      </c>
      <c r="G1" s="621" t="inlineStr">
        <is>
          <t>Correlation coefficients</t>
        </is>
      </c>
      <c r="H1" s="621" t="inlineStr">
        <is>
          <t>Min_max</t>
        </is>
      </c>
    </row>
    <row r="2">
      <c r="A2" s="621" t="n">
        <v>0</v>
      </c>
      <c r="B2" t="n">
        <v>54.4</v>
      </c>
      <c r="C2" t="n">
        <v>54.4</v>
      </c>
      <c r="D2" t="inlineStr"/>
      <c r="E2" t="inlineStr"/>
      <c r="F2" t="inlineStr"/>
      <c r="G2" t="inlineStr"/>
      <c r="H2" t="inlineStr"/>
    </row>
    <row r="3">
      <c r="A3" s="621" t="n">
        <v>1</v>
      </c>
      <c r="B3" t="n">
        <v>71.59999999999999</v>
      </c>
      <c r="C3" t="n">
        <v>71.59999999999999</v>
      </c>
      <c r="D3" t="inlineStr"/>
      <c r="E3" t="inlineStr"/>
      <c r="F3" t="inlineStr"/>
      <c r="G3" t="inlineStr"/>
      <c r="H3" t="inlineStr"/>
    </row>
    <row r="4">
      <c r="A4" s="621" t="n">
        <v>2</v>
      </c>
      <c r="B4" t="n">
        <v>84.40000000000001</v>
      </c>
      <c r="C4" t="n">
        <v>84.40000000000001</v>
      </c>
      <c r="D4" t="inlineStr"/>
      <c r="E4" t="inlineStr"/>
      <c r="F4" t="inlineStr"/>
      <c r="G4" t="inlineStr"/>
      <c r="H4" t="inlineStr"/>
    </row>
    <row r="5">
      <c r="A5" s="621" t="n">
        <v>3</v>
      </c>
      <c r="B5" t="n">
        <v>123.6</v>
      </c>
      <c r="C5" t="n">
        <v>123.6</v>
      </c>
      <c r="D5" t="inlineStr"/>
      <c r="E5" t="inlineStr"/>
      <c r="F5" t="inlineStr"/>
      <c r="G5" t="inlineStr"/>
      <c r="H5" t="inlineStr"/>
    </row>
    <row r="6">
      <c r="A6" s="62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621" t="n">
        <v>5</v>
      </c>
      <c r="B7" t="n">
        <v>105.9756160522043</v>
      </c>
      <c r="C7" t="n">
        <v>105.9756160522043</v>
      </c>
      <c r="D7" t="inlineStr"/>
      <c r="E7" t="inlineStr"/>
      <c r="F7" t="inlineStr"/>
      <c r="G7" t="inlineStr"/>
      <c r="H7" t="inlineStr"/>
    </row>
    <row r="8">
      <c r="A8" s="621" t="n">
        <v>6</v>
      </c>
      <c r="B8" t="n">
        <v>77.38929234238378</v>
      </c>
      <c r="C8" t="n">
        <v>77.38929234238378</v>
      </c>
      <c r="D8" t="inlineStr"/>
      <c r="E8" t="inlineStr"/>
      <c r="F8" t="inlineStr"/>
      <c r="G8" t="inlineStr"/>
      <c r="H8" t="inlineStr"/>
    </row>
    <row r="9">
      <c r="A9" s="621" t="n">
        <v>7</v>
      </c>
      <c r="B9" t="n">
        <v>109.8434617697715</v>
      </c>
      <c r="C9" t="n">
        <v>109.8434617697715</v>
      </c>
      <c r="D9" t="inlineStr"/>
      <c r="E9" t="inlineStr"/>
      <c r="F9" t="inlineStr"/>
      <c r="G9" t="inlineStr"/>
      <c r="H9" t="inlineStr"/>
    </row>
    <row r="10">
      <c r="A10" s="621" t="n">
        <v>8</v>
      </c>
      <c r="B10" t="n">
        <v>114.3159708076381</v>
      </c>
      <c r="C10" t="n">
        <v>114.3159708076381</v>
      </c>
      <c r="D10" t="inlineStr"/>
      <c r="E10" t="inlineStr"/>
      <c r="F10" t="inlineStr"/>
      <c r="G10" t="inlineStr"/>
      <c r="H10" t="inlineStr"/>
    </row>
    <row r="11">
      <c r="A11" s="621" t="n">
        <v>9</v>
      </c>
      <c r="B11" t="n">
        <v>99.42183899032457</v>
      </c>
      <c r="C11" t="n">
        <v>99.42183899032457</v>
      </c>
      <c r="D11" t="inlineStr"/>
      <c r="E11" t="inlineStr"/>
      <c r="F11" t="inlineStr"/>
      <c r="G11" t="inlineStr"/>
      <c r="H11" t="inlineStr"/>
    </row>
    <row r="12">
      <c r="A12" s="621" t="n">
        <v>10</v>
      </c>
      <c r="B12" t="n">
        <v>88.56195193899053</v>
      </c>
      <c r="C12" t="n">
        <v>88.56195193899053</v>
      </c>
      <c r="D12" t="inlineStr"/>
      <c r="E12" t="inlineStr"/>
      <c r="F12" t="inlineStr"/>
      <c r="G12" t="inlineStr"/>
      <c r="H12" t="inlineStr"/>
    </row>
    <row r="13">
      <c r="A13" s="621" t="n">
        <v>11</v>
      </c>
      <c r="B13" t="n">
        <v>86.00914564722369</v>
      </c>
      <c r="C13" t="n">
        <v>86.00914564722369</v>
      </c>
      <c r="D13" t="inlineStr"/>
      <c r="E13" t="inlineStr"/>
      <c r="F13" t="inlineStr"/>
      <c r="G13" t="inlineStr"/>
      <c r="H13" t="inlineStr"/>
    </row>
    <row r="14">
      <c r="A14" s="621" t="n">
        <v>12</v>
      </c>
      <c r="B14" t="n">
        <v>77.3666666666666</v>
      </c>
      <c r="C14" t="n">
        <v>77.3666666666666</v>
      </c>
      <c r="D14" t="inlineStr"/>
      <c r="E14" t="inlineStr"/>
      <c r="F14" t="inlineStr"/>
      <c r="G14" t="inlineStr"/>
      <c r="H14" t="inlineStr"/>
    </row>
    <row r="15">
      <c r="A15" s="621" t="n">
        <v>13</v>
      </c>
      <c r="B15" t="n">
        <v>71.1333333333334</v>
      </c>
      <c r="C15" t="n">
        <v>71.1333333333334</v>
      </c>
      <c r="D15" t="inlineStr"/>
      <c r="E15" t="inlineStr"/>
      <c r="F15" t="inlineStr"/>
      <c r="G15" t="inlineStr"/>
      <c r="H15" t="inlineStr"/>
    </row>
    <row r="16">
      <c r="A16" s="621" t="n">
        <v>14</v>
      </c>
      <c r="B16" t="n">
        <v>154</v>
      </c>
      <c r="C16" t="n">
        <v>154</v>
      </c>
      <c r="D16" t="inlineStr"/>
      <c r="E16" t="inlineStr"/>
      <c r="F16" t="inlineStr"/>
      <c r="G16" t="inlineStr"/>
      <c r="H16" t="inlineStr"/>
    </row>
    <row r="17">
      <c r="A17" s="621" t="n">
        <v>15</v>
      </c>
      <c r="B17" t="n">
        <v>143</v>
      </c>
      <c r="C17" t="n">
        <v>143</v>
      </c>
      <c r="D17" t="inlineStr"/>
      <c r="E17" t="inlineStr"/>
      <c r="F17" t="inlineStr"/>
      <c r="G17" t="inlineStr"/>
      <c r="H17" t="inlineStr"/>
    </row>
    <row r="18">
      <c r="A18" s="621" t="n">
        <v>16</v>
      </c>
      <c r="B18" t="n">
        <v>76.03446747356747</v>
      </c>
      <c r="C18" t="n">
        <v>76.03446747356747</v>
      </c>
      <c r="D18" t="inlineStr"/>
      <c r="E18" t="inlineStr"/>
      <c r="F18" t="inlineStr"/>
      <c r="G18" t="inlineStr"/>
      <c r="H18" t="inlineStr"/>
    </row>
    <row r="19">
      <c r="A19" s="62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621" t="n">
        <v>18</v>
      </c>
      <c r="B20" t="n">
        <v>54</v>
      </c>
      <c r="C20" t="n">
        <v>54</v>
      </c>
      <c r="D20" t="inlineStr"/>
      <c r="E20" t="inlineStr"/>
      <c r="F20" t="inlineStr"/>
      <c r="G20" t="inlineStr"/>
      <c r="H20" t="inlineStr"/>
    </row>
    <row r="21">
      <c r="A21" s="621" t="n">
        <v>19</v>
      </c>
      <c r="B21" t="n">
        <v>72</v>
      </c>
      <c r="C21" t="n">
        <v>72</v>
      </c>
      <c r="D21" t="inlineStr"/>
      <c r="E21" t="inlineStr"/>
      <c r="F21" t="inlineStr"/>
      <c r="G21" t="inlineStr"/>
      <c r="H21" t="inlineStr"/>
    </row>
    <row r="22">
      <c r="A22" s="621" t="n">
        <v>20</v>
      </c>
      <c r="B22" t="n">
        <v>84</v>
      </c>
      <c r="C22" t="n">
        <v>84</v>
      </c>
      <c r="D22" t="inlineStr"/>
      <c r="E22" t="inlineStr"/>
      <c r="F22" t="inlineStr"/>
      <c r="G22" t="inlineStr"/>
      <c r="H22" t="inlineStr"/>
    </row>
    <row r="23">
      <c r="A23" s="621" t="n">
        <v>21</v>
      </c>
      <c r="B23" t="n">
        <v>124</v>
      </c>
      <c r="C23" t="n">
        <v>124</v>
      </c>
      <c r="D23" t="inlineStr"/>
      <c r="E23" t="inlineStr"/>
      <c r="F23" t="inlineStr"/>
      <c r="G23" t="inlineStr"/>
      <c r="H23" t="inlineStr"/>
    </row>
    <row r="24">
      <c r="A24" s="621" t="n">
        <v>22</v>
      </c>
      <c r="B24" t="n">
        <v>74.8</v>
      </c>
      <c r="C24" t="n">
        <v>74.8</v>
      </c>
      <c r="D24" t="inlineStr"/>
      <c r="E24" t="inlineStr"/>
      <c r="F24" t="inlineStr"/>
      <c r="G24" t="inlineStr"/>
      <c r="H24" t="inlineStr"/>
    </row>
    <row r="25">
      <c r="A25" s="621" t="n">
        <v>23</v>
      </c>
      <c r="B25" t="n">
        <v>60.5</v>
      </c>
      <c r="C25" t="n">
        <v>60.5</v>
      </c>
      <c r="D25" t="inlineStr"/>
      <c r="E25" t="inlineStr"/>
      <c r="F25" t="inlineStr"/>
      <c r="G25" t="inlineStr"/>
      <c r="H25" t="inlineStr"/>
    </row>
    <row r="26">
      <c r="A26" s="621" t="n">
        <v>24</v>
      </c>
      <c r="B26" t="n">
        <v>89.09999999999999</v>
      </c>
      <c r="C26" t="n">
        <v>89.09999999999999</v>
      </c>
      <c r="D26" t="inlineStr"/>
      <c r="E26" t="inlineStr"/>
      <c r="F26" t="inlineStr"/>
      <c r="G26" t="inlineStr"/>
      <c r="H26" t="inlineStr"/>
    </row>
    <row r="27">
      <c r="A27" s="621" t="n">
        <v>25</v>
      </c>
      <c r="B27" t="n">
        <v>69.3</v>
      </c>
      <c r="C27" t="n">
        <v>69.3</v>
      </c>
      <c r="D27" t="inlineStr"/>
      <c r="E27" t="inlineStr"/>
      <c r="F27" t="inlineStr"/>
      <c r="G27" t="inlineStr"/>
      <c r="H27" t="inlineStr"/>
    </row>
    <row r="28">
      <c r="A28" s="621" t="n">
        <v>26</v>
      </c>
      <c r="B28" t="n">
        <v>108.9</v>
      </c>
      <c r="C28" t="n">
        <v>108.9</v>
      </c>
      <c r="D28" t="inlineStr"/>
      <c r="E28" t="inlineStr"/>
      <c r="F28" t="inlineStr"/>
      <c r="G28" t="inlineStr"/>
      <c r="H28" t="inlineStr"/>
    </row>
    <row r="29">
      <c r="A29" s="621" t="n">
        <v>27</v>
      </c>
      <c r="B29" t="n">
        <v>117.7</v>
      </c>
      <c r="C29" t="n">
        <v>117.7</v>
      </c>
      <c r="D29" t="inlineStr"/>
      <c r="E29" t="inlineStr"/>
      <c r="F29" t="inlineStr"/>
      <c r="G29" t="inlineStr"/>
      <c r="H29" t="inlineStr"/>
    </row>
    <row r="30">
      <c r="A30" s="621" t="n">
        <v>28</v>
      </c>
      <c r="B30" t="n">
        <v>126.5</v>
      </c>
      <c r="C30" t="n">
        <v>126.5</v>
      </c>
      <c r="D30" t="inlineStr"/>
      <c r="E30" t="inlineStr"/>
      <c r="F30" t="inlineStr"/>
      <c r="G30" t="inlineStr"/>
      <c r="H30" t="inlineStr"/>
    </row>
    <row r="31">
      <c r="A31" s="621" t="n">
        <v>29</v>
      </c>
      <c r="B31" t="n">
        <v>130.9</v>
      </c>
      <c r="C31" t="n">
        <v>130.9</v>
      </c>
      <c r="D31" t="inlineStr"/>
      <c r="E31" t="inlineStr"/>
      <c r="F31" t="inlineStr"/>
      <c r="G31" t="inlineStr"/>
      <c r="H31" t="inlineStr"/>
    </row>
    <row r="32">
      <c r="A32" s="621" t="n">
        <v>30</v>
      </c>
      <c r="B32" t="n">
        <v>21.84283093423651</v>
      </c>
      <c r="C32" t="n">
        <v>21.84283093423651</v>
      </c>
      <c r="D32" t="inlineStr"/>
      <c r="E32" t="inlineStr"/>
      <c r="F32" t="inlineStr"/>
      <c r="G32" t="inlineStr"/>
      <c r="H32" t="inlineStr"/>
    </row>
    <row r="33">
      <c r="A33" s="621" t="n">
        <v>31</v>
      </c>
      <c r="B33" t="n">
        <v>29.32843635337284</v>
      </c>
      <c r="C33" t="n">
        <v>29.32843635337284</v>
      </c>
      <c r="D33" t="inlineStr"/>
      <c r="E33" t="inlineStr"/>
      <c r="F33" t="inlineStr"/>
      <c r="G33" t="inlineStr"/>
      <c r="H33" t="inlineStr"/>
    </row>
    <row r="34">
      <c r="A34" s="621" t="n">
        <v>32</v>
      </c>
      <c r="B34" t="n">
        <v>35.31692068868189</v>
      </c>
      <c r="C34" t="n">
        <v>35.31692068868189</v>
      </c>
      <c r="D34" t="inlineStr"/>
      <c r="E34" t="inlineStr"/>
      <c r="F34" t="inlineStr"/>
      <c r="G34" t="inlineStr"/>
      <c r="H34" t="inlineStr"/>
    </row>
    <row r="35">
      <c r="A35" s="621" t="n">
        <v>33</v>
      </c>
      <c r="B35" t="n">
        <v>35.3169206886819</v>
      </c>
      <c r="C35" t="n">
        <v>35.3169206886819</v>
      </c>
      <c r="D35" t="inlineStr"/>
      <c r="E35" t="inlineStr"/>
      <c r="F35" t="inlineStr"/>
      <c r="G35" t="inlineStr"/>
      <c r="H35" t="inlineStr"/>
    </row>
    <row r="36">
      <c r="A36" s="621" t="n">
        <v>34</v>
      </c>
      <c r="B36" t="n">
        <v>49.16282065685504</v>
      </c>
      <c r="C36" t="n">
        <v>49.16282065685504</v>
      </c>
      <c r="D36" t="inlineStr"/>
      <c r="E36" t="inlineStr"/>
      <c r="F36" t="inlineStr"/>
      <c r="G36" t="inlineStr"/>
      <c r="H36" t="inlineStr"/>
    </row>
    <row r="37">
      <c r="A37" s="621" t="n">
        <v>35</v>
      </c>
      <c r="B37" t="n">
        <v>56.54143916413886</v>
      </c>
      <c r="C37" t="n">
        <v>56.54143916413886</v>
      </c>
      <c r="D37" t="inlineStr"/>
      <c r="E37" t="inlineStr"/>
      <c r="F37" t="inlineStr"/>
      <c r="G37" t="inlineStr"/>
      <c r="H37" t="inlineStr"/>
    </row>
    <row r="38">
      <c r="A38" s="621" t="n">
        <v>36</v>
      </c>
      <c r="B38" t="n">
        <v>65.39578137287947</v>
      </c>
      <c r="C38" t="n">
        <v>65.39578137287947</v>
      </c>
      <c r="D38" t="inlineStr"/>
      <c r="E38" t="inlineStr"/>
      <c r="F38" t="inlineStr"/>
      <c r="G38" t="inlineStr"/>
      <c r="H38" t="inlineStr"/>
    </row>
    <row r="39">
      <c r="A39" s="621" t="n">
        <v>37</v>
      </c>
      <c r="B39" t="n">
        <v>61.87066072408574</v>
      </c>
      <c r="C39" t="n">
        <v>61.87066072408574</v>
      </c>
      <c r="D39" t="inlineStr"/>
      <c r="E39" t="inlineStr"/>
      <c r="F39" t="inlineStr"/>
      <c r="G39" t="inlineStr"/>
      <c r="H39" t="inlineStr"/>
    </row>
    <row r="40">
      <c r="A40" s="621" t="n">
        <v>38</v>
      </c>
      <c r="B40" t="n">
        <v>213.4477479760824</v>
      </c>
      <c r="C40" t="n">
        <v>213.4477479760824</v>
      </c>
      <c r="D40" t="inlineStr"/>
      <c r="E40" t="inlineStr"/>
      <c r="F40" t="inlineStr"/>
      <c r="G40" t="inlineStr"/>
      <c r="H40" t="inlineStr"/>
    </row>
    <row r="41">
      <c r="A41" s="621" t="n">
        <v>39</v>
      </c>
      <c r="B41" t="n">
        <v>178.5414539956722</v>
      </c>
      <c r="C41" t="n">
        <v>178.5414539956722</v>
      </c>
      <c r="D41" t="inlineStr"/>
      <c r="E41" t="inlineStr"/>
      <c r="F41" t="inlineStr"/>
      <c r="G41" t="inlineStr"/>
      <c r="H41" t="inlineStr"/>
    </row>
    <row r="42">
      <c r="A42" s="621" t="n">
        <v>40</v>
      </c>
      <c r="B42" t="n">
        <v>186.1134692043731</v>
      </c>
      <c r="C42" t="n">
        <v>186.1134692043731</v>
      </c>
      <c r="D42" t="inlineStr"/>
      <c r="E42" t="inlineStr"/>
      <c r="F42" t="inlineStr"/>
      <c r="G42" t="inlineStr"/>
      <c r="H42" t="inlineStr"/>
    </row>
    <row r="43">
      <c r="A43" s="621" t="n">
        <v>41</v>
      </c>
      <c r="B43" t="n">
        <v>204.5437757375828</v>
      </c>
      <c r="C43" t="n">
        <v>204.5437757375828</v>
      </c>
      <c r="D43" t="inlineStr"/>
      <c r="E43" t="inlineStr"/>
      <c r="F43" t="inlineStr"/>
      <c r="G43" t="inlineStr"/>
      <c r="H43" t="inlineStr"/>
    </row>
    <row r="44">
      <c r="A44" s="62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62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62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62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621" t="n">
        <v>46</v>
      </c>
      <c r="B48" t="n">
        <v>164.192000165017</v>
      </c>
      <c r="C48" t="n">
        <v>164.192000165017</v>
      </c>
      <c r="D48" t="inlineStr"/>
      <c r="E48" t="inlineStr"/>
      <c r="F48" t="inlineStr"/>
      <c r="G48" t="inlineStr"/>
      <c r="H48" t="inlineStr"/>
    </row>
    <row r="49">
      <c r="A49" s="621" t="n">
        <v>47</v>
      </c>
      <c r="B49" t="n">
        <v>133.8820887457063</v>
      </c>
      <c r="C49" t="n">
        <v>133.8820887457063</v>
      </c>
      <c r="D49" t="inlineStr"/>
      <c r="E49" t="inlineStr"/>
      <c r="F49" t="inlineStr"/>
      <c r="G49" t="inlineStr"/>
      <c r="H49" t="inlineStr"/>
    </row>
    <row r="50">
      <c r="A50" s="621" t="n">
        <v>48</v>
      </c>
      <c r="B50" t="n">
        <v>131.7954583658445</v>
      </c>
      <c r="C50" t="n">
        <v>131.7954583658445</v>
      </c>
      <c r="D50" t="inlineStr"/>
      <c r="E50" t="inlineStr"/>
      <c r="F50" t="inlineStr"/>
      <c r="G50" t="inlineStr"/>
      <c r="H50" t="inlineStr"/>
    </row>
    <row r="51">
      <c r="A51" s="621" t="n">
        <v>49</v>
      </c>
      <c r="B51" t="n">
        <v>132.3789797976002</v>
      </c>
      <c r="C51" t="n">
        <v>132.3789797976002</v>
      </c>
      <c r="D51" t="inlineStr"/>
      <c r="E51" t="inlineStr"/>
      <c r="F51" t="inlineStr"/>
      <c r="G51" t="inlineStr"/>
      <c r="H51" t="inlineStr"/>
    </row>
    <row r="52">
      <c r="A52" s="621" t="n">
        <v>50</v>
      </c>
      <c r="B52" t="n">
        <v>192.4276662781758</v>
      </c>
      <c r="C52" t="n">
        <v>192.4276662781758</v>
      </c>
      <c r="D52" t="inlineStr"/>
      <c r="E52" t="inlineStr"/>
      <c r="F52" t="inlineStr"/>
      <c r="G52" t="inlineStr"/>
      <c r="H52" t="inlineStr"/>
    </row>
    <row r="53">
      <c r="A53" s="621" t="n">
        <v>51</v>
      </c>
      <c r="B53" t="n">
        <v>178.1008966832276</v>
      </c>
      <c r="C53" t="n">
        <v>178.1008966832276</v>
      </c>
      <c r="D53" t="inlineStr"/>
      <c r="E53" t="inlineStr"/>
      <c r="F53" t="inlineStr"/>
      <c r="G53" t="inlineStr"/>
      <c r="H53" t="inlineStr"/>
    </row>
    <row r="54">
      <c r="A54" s="621" t="n">
        <v>52</v>
      </c>
      <c r="B54" t="n">
        <v>192.8324196241451</v>
      </c>
      <c r="C54" t="n">
        <v>192.8324196241451</v>
      </c>
      <c r="D54" t="inlineStr"/>
      <c r="E54" t="inlineStr"/>
      <c r="F54" t="inlineStr"/>
      <c r="G54" t="inlineStr"/>
      <c r="H54" t="inlineStr"/>
    </row>
    <row r="55">
      <c r="A55" s="621" t="n">
        <v>53</v>
      </c>
      <c r="B55" t="n">
        <v>185.1004256954447</v>
      </c>
      <c r="C55" t="n">
        <v>185.1004256954447</v>
      </c>
      <c r="D55" t="inlineStr"/>
      <c r="E55" t="inlineStr"/>
      <c r="F55" t="inlineStr"/>
      <c r="G55" t="inlineStr"/>
      <c r="H55" t="inlineStr"/>
    </row>
    <row r="56">
      <c r="A56" s="62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62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62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62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621" t="n">
        <v>58</v>
      </c>
      <c r="B60" t="n">
        <v>46.95234501037106</v>
      </c>
      <c r="C60" t="n">
        <v>46.95234501037106</v>
      </c>
      <c r="D60" t="inlineStr"/>
      <c r="E60" t="inlineStr"/>
      <c r="F60" t="inlineStr"/>
      <c r="G60" t="inlineStr"/>
      <c r="H60" t="inlineStr"/>
    </row>
    <row r="61">
      <c r="A61" s="621" t="n">
        <v>59</v>
      </c>
      <c r="B61" t="n">
        <v>53.14644850683783</v>
      </c>
      <c r="C61" t="n">
        <v>53.14644850683783</v>
      </c>
      <c r="D61" t="inlineStr"/>
      <c r="E61" t="inlineStr"/>
      <c r="F61" t="inlineStr"/>
      <c r="G61" t="inlineStr"/>
      <c r="H61" t="inlineStr"/>
    </row>
    <row r="62">
      <c r="A62" s="621" t="n">
        <v>60</v>
      </c>
      <c r="B62" t="n">
        <v>59.40742472167953</v>
      </c>
      <c r="C62" t="n">
        <v>59.40742472167953</v>
      </c>
      <c r="D62" t="inlineStr"/>
      <c r="E62" t="inlineStr"/>
      <c r="F62" t="inlineStr"/>
      <c r="G62" t="inlineStr"/>
      <c r="H62" t="inlineStr"/>
    </row>
    <row r="63">
      <c r="A63" s="621" t="n">
        <v>61</v>
      </c>
      <c r="B63" t="n">
        <v>56.3338474813936</v>
      </c>
      <c r="C63" t="n">
        <v>56.3338474813936</v>
      </c>
      <c r="D63" t="inlineStr"/>
      <c r="E63" t="inlineStr"/>
      <c r="F63" t="inlineStr"/>
      <c r="G63" t="inlineStr"/>
      <c r="H63" t="inlineStr"/>
    </row>
    <row r="64">
      <c r="A64" s="621" t="n">
        <v>62</v>
      </c>
      <c r="B64" t="n">
        <v>204.1735975129145</v>
      </c>
      <c r="C64" t="n">
        <v>204.1735975129145</v>
      </c>
      <c r="D64" t="inlineStr"/>
      <c r="E64" t="inlineStr"/>
      <c r="F64" t="inlineStr"/>
      <c r="G64" t="inlineStr"/>
      <c r="H64" t="inlineStr"/>
    </row>
    <row r="65">
      <c r="A65" s="621" t="n">
        <v>63</v>
      </c>
      <c r="B65" t="n">
        <v>127.1664208556866</v>
      </c>
      <c r="C65" t="n">
        <v>127.1664208556866</v>
      </c>
      <c r="D65" t="inlineStr"/>
      <c r="E65" t="inlineStr"/>
      <c r="F65" t="inlineStr"/>
      <c r="G65" t="inlineStr"/>
      <c r="H65" t="inlineStr"/>
    </row>
    <row r="66">
      <c r="A66" s="621" t="n">
        <v>64</v>
      </c>
      <c r="B66" t="n">
        <v>126.0452166079533</v>
      </c>
      <c r="C66" t="n">
        <v>126.0452166079533</v>
      </c>
      <c r="D66" t="inlineStr"/>
      <c r="E66" t="inlineStr"/>
      <c r="F66" t="inlineStr"/>
      <c r="G66" t="inlineStr"/>
      <c r="H66" t="inlineStr"/>
    </row>
    <row r="67">
      <c r="A67" s="621" t="n">
        <v>65</v>
      </c>
      <c r="B67" t="n">
        <v>113.7314889682783</v>
      </c>
      <c r="C67" t="n">
        <v>113.7314889682783</v>
      </c>
      <c r="D67" t="inlineStr"/>
      <c r="E67" t="inlineStr"/>
      <c r="F67" t="inlineStr"/>
      <c r="G67" t="inlineStr"/>
      <c r="H67" t="inlineStr"/>
    </row>
    <row r="68">
      <c r="A68" s="621" t="n">
        <v>66</v>
      </c>
      <c r="B68" t="n">
        <v>24</v>
      </c>
      <c r="C68" t="n">
        <v>24</v>
      </c>
      <c r="D68" t="inlineStr"/>
      <c r="E68" t="inlineStr"/>
      <c r="F68" t="inlineStr"/>
      <c r="G68" t="inlineStr"/>
      <c r="H68" t="inlineStr"/>
    </row>
    <row r="69">
      <c r="A69" s="621" t="n">
        <v>67</v>
      </c>
      <c r="B69" t="n">
        <v>62</v>
      </c>
      <c r="C69" t="n">
        <v>62</v>
      </c>
      <c r="D69" t="inlineStr"/>
      <c r="E69" t="inlineStr"/>
      <c r="F69" t="inlineStr"/>
      <c r="G69" t="inlineStr"/>
      <c r="H69" t="inlineStr"/>
    </row>
    <row r="70">
      <c r="A70" s="621" t="n">
        <v>68</v>
      </c>
      <c r="B70" t="n">
        <v>72</v>
      </c>
      <c r="C70" t="n">
        <v>72</v>
      </c>
      <c r="D70" t="inlineStr"/>
      <c r="E70" t="inlineStr"/>
      <c r="F70" t="inlineStr"/>
      <c r="G70" t="inlineStr"/>
      <c r="H70" t="inlineStr"/>
    </row>
    <row r="71">
      <c r="A71" s="621" t="n">
        <v>69</v>
      </c>
      <c r="B71" t="n">
        <v>95</v>
      </c>
      <c r="C71" t="n">
        <v>95</v>
      </c>
      <c r="D71" t="inlineStr"/>
      <c r="E71" t="inlineStr"/>
      <c r="F71" t="inlineStr"/>
      <c r="G71" t="inlineStr"/>
      <c r="H71" t="inlineStr"/>
    </row>
    <row r="72">
      <c r="A72" s="621" t="n">
        <v>70</v>
      </c>
      <c r="B72" t="n">
        <v>111</v>
      </c>
      <c r="C72" t="n">
        <v>111</v>
      </c>
      <c r="D72" t="inlineStr"/>
      <c r="E72" t="inlineStr"/>
      <c r="F72" t="inlineStr"/>
      <c r="G72" t="inlineStr"/>
      <c r="H72" t="inlineStr"/>
    </row>
    <row r="73">
      <c r="A73" s="621" t="n">
        <v>71</v>
      </c>
      <c r="B73" t="n">
        <v>84</v>
      </c>
      <c r="C73" t="n">
        <v>84</v>
      </c>
      <c r="D73" t="inlineStr"/>
      <c r="E73" t="inlineStr"/>
      <c r="F73" t="inlineStr"/>
      <c r="G73" t="inlineStr"/>
      <c r="H73" t="inlineStr"/>
    </row>
    <row r="74">
      <c r="A74" s="621" t="n">
        <v>72</v>
      </c>
      <c r="B74" t="n">
        <v>93</v>
      </c>
      <c r="C74" t="n">
        <v>93</v>
      </c>
      <c r="D74" t="inlineStr"/>
      <c r="E74" t="inlineStr"/>
      <c r="F74" t="inlineStr"/>
      <c r="G74" t="inlineStr"/>
      <c r="H74" t="inlineStr"/>
    </row>
    <row r="75">
      <c r="A75" s="621" t="n">
        <v>73</v>
      </c>
      <c r="B75" t="n">
        <v>12.5</v>
      </c>
      <c r="C75" t="n">
        <v>12.5</v>
      </c>
      <c r="D75" t="inlineStr"/>
      <c r="E75" t="inlineStr"/>
      <c r="F75" t="inlineStr"/>
      <c r="G75" t="inlineStr"/>
      <c r="H75" t="inlineStr"/>
    </row>
    <row r="76">
      <c r="A76" s="621" t="n">
        <v>74</v>
      </c>
      <c r="B76" t="n">
        <v>16.2</v>
      </c>
      <c r="C76" t="n">
        <v>16.2</v>
      </c>
      <c r="D76" t="inlineStr"/>
      <c r="E76" t="inlineStr"/>
      <c r="F76" t="inlineStr"/>
      <c r="G76" t="inlineStr"/>
      <c r="H76" t="inlineStr"/>
    </row>
    <row r="77">
      <c r="A77" s="621" t="n">
        <v>75</v>
      </c>
      <c r="B77" t="n">
        <v>16.2</v>
      </c>
      <c r="C77" t="n">
        <v>16.2</v>
      </c>
      <c r="D77" t="inlineStr"/>
      <c r="E77" t="inlineStr"/>
      <c r="F77" t="inlineStr"/>
      <c r="G77" t="inlineStr"/>
      <c r="H77" t="inlineStr"/>
    </row>
    <row r="78">
      <c r="A78" s="621" t="n">
        <v>76</v>
      </c>
      <c r="B78" t="n">
        <v>16.2</v>
      </c>
      <c r="C78" t="n">
        <v>16.2</v>
      </c>
      <c r="D78" t="inlineStr"/>
      <c r="E78" t="inlineStr"/>
      <c r="F78" t="inlineStr"/>
      <c r="G78" t="inlineStr"/>
      <c r="H78" t="inlineStr"/>
    </row>
    <row r="79">
      <c r="A79" s="621" t="n">
        <v>77</v>
      </c>
      <c r="B79" t="n">
        <v>17</v>
      </c>
      <c r="C79" t="n">
        <v>17</v>
      </c>
      <c r="D79" t="inlineStr"/>
      <c r="E79" t="inlineStr"/>
      <c r="F79" t="inlineStr"/>
      <c r="G79" t="inlineStr"/>
      <c r="H79" t="inlineStr"/>
    </row>
    <row r="80">
      <c r="A80" s="621" t="n">
        <v>78</v>
      </c>
      <c r="B80" t="n">
        <v>91.56468989931179</v>
      </c>
      <c r="C80" t="n">
        <v>91.56468989931179</v>
      </c>
      <c r="D80" t="inlineStr"/>
      <c r="E80" t="inlineStr"/>
      <c r="F80" t="inlineStr"/>
      <c r="G80" t="inlineStr"/>
      <c r="H80" t="inlineStr"/>
    </row>
    <row r="81">
      <c r="A81" s="621" t="n">
        <v>79</v>
      </c>
      <c r="B81" t="n">
        <v>85.05795493574175</v>
      </c>
      <c r="C81" t="n">
        <v>85.05795493574175</v>
      </c>
      <c r="D81" t="inlineStr"/>
      <c r="E81" t="inlineStr"/>
      <c r="F81" t="inlineStr"/>
      <c r="G81" t="inlineStr"/>
      <c r="H81" t="inlineStr"/>
    </row>
    <row r="82">
      <c r="A82" s="621" t="n">
        <v>80</v>
      </c>
      <c r="B82" t="n">
        <v>81.746956234668</v>
      </c>
      <c r="C82" t="n">
        <v>81.746956234668</v>
      </c>
      <c r="D82" t="inlineStr"/>
      <c r="E82" t="inlineStr"/>
      <c r="F82" t="inlineStr"/>
      <c r="G82" t="inlineStr"/>
      <c r="H82" t="inlineStr"/>
    </row>
    <row r="83">
      <c r="A83" s="621" t="n">
        <v>81</v>
      </c>
      <c r="B83" t="n">
        <v>92.8</v>
      </c>
      <c r="C83" t="n">
        <v>92.8</v>
      </c>
      <c r="D83" t="inlineStr"/>
      <c r="E83" t="inlineStr"/>
      <c r="F83" t="inlineStr"/>
      <c r="G83" t="inlineStr"/>
      <c r="H83" t="inlineStr"/>
    </row>
    <row r="84">
      <c r="A84" s="621" t="n">
        <v>82</v>
      </c>
      <c r="B84" t="n">
        <v>103.8</v>
      </c>
      <c r="C84" t="n">
        <v>103.8</v>
      </c>
      <c r="D84" t="inlineStr"/>
      <c r="E84" t="inlineStr"/>
      <c r="F84" t="inlineStr"/>
      <c r="G84" t="inlineStr"/>
      <c r="H84" t="inlineStr"/>
    </row>
    <row r="85">
      <c r="A85" s="621" t="n">
        <v>83</v>
      </c>
      <c r="B85" t="n">
        <v>97.8</v>
      </c>
      <c r="C85" t="n">
        <v>97.8</v>
      </c>
      <c r="D85" t="inlineStr"/>
      <c r="E85" t="inlineStr"/>
      <c r="F85" t="inlineStr"/>
      <c r="G85" t="inlineStr"/>
      <c r="H85" t="inlineStr"/>
    </row>
    <row r="86">
      <c r="A86" s="621" t="n">
        <v>84</v>
      </c>
      <c r="B86" t="n">
        <v>60</v>
      </c>
      <c r="C86" t="n">
        <v>60</v>
      </c>
      <c r="D86" t="inlineStr"/>
      <c r="E86" t="inlineStr"/>
      <c r="F86" t="inlineStr"/>
      <c r="G86" t="inlineStr"/>
      <c r="H86" t="inlineStr"/>
    </row>
    <row r="87">
      <c r="A87" s="621" t="n">
        <v>85</v>
      </c>
      <c r="B87" t="n">
        <v>61</v>
      </c>
      <c r="C87" t="n">
        <v>61</v>
      </c>
      <c r="D87" t="inlineStr"/>
      <c r="E87" t="inlineStr"/>
      <c r="F87" t="inlineStr"/>
      <c r="G87" t="inlineStr"/>
      <c r="H87" t="inlineStr"/>
    </row>
    <row r="88">
      <c r="A88" s="621" t="n">
        <v>86</v>
      </c>
      <c r="B88" t="n">
        <v>65</v>
      </c>
      <c r="C88" t="n">
        <v>65</v>
      </c>
      <c r="D88" t="inlineStr"/>
      <c r="E88" t="inlineStr"/>
      <c r="F88" t="inlineStr"/>
      <c r="G88" t="inlineStr"/>
      <c r="H88" t="inlineStr"/>
    </row>
    <row r="89">
      <c r="A89" s="621" t="n">
        <v>87</v>
      </c>
      <c r="B89" t="n">
        <v>61</v>
      </c>
      <c r="C89" t="n">
        <v>61</v>
      </c>
      <c r="D89" t="inlineStr"/>
      <c r="E89" t="inlineStr"/>
      <c r="F89" t="inlineStr"/>
      <c r="G89" t="inlineStr"/>
      <c r="H89" t="inlineStr"/>
    </row>
    <row r="90">
      <c r="A90" s="621" t="n">
        <v>88</v>
      </c>
      <c r="B90" t="n">
        <v>71.33</v>
      </c>
      <c r="C90" t="n">
        <v>71.33</v>
      </c>
      <c r="D90" t="inlineStr"/>
      <c r="E90" t="inlineStr"/>
      <c r="F90" t="inlineStr"/>
      <c r="G90" t="inlineStr"/>
      <c r="H90" t="inlineStr"/>
    </row>
    <row r="91">
      <c r="A91" s="621" t="n">
        <v>89</v>
      </c>
      <c r="B91" t="n">
        <v>80.33</v>
      </c>
      <c r="C91" t="n">
        <v>80.33</v>
      </c>
      <c r="D91" t="inlineStr"/>
      <c r="E91" t="inlineStr"/>
      <c r="F91" t="inlineStr"/>
      <c r="G91" t="inlineStr"/>
      <c r="H91" t="inlineStr"/>
    </row>
    <row r="92">
      <c r="A92" s="621" t="n">
        <v>90</v>
      </c>
      <c r="B92" t="n">
        <v>84.3</v>
      </c>
      <c r="C92" t="n">
        <v>84.3</v>
      </c>
      <c r="D92" t="inlineStr"/>
      <c r="E92" t="inlineStr"/>
      <c r="F92" t="inlineStr"/>
      <c r="G92" t="inlineStr"/>
      <c r="H92" t="inlineStr"/>
    </row>
    <row r="93">
      <c r="A93" s="621" t="n">
        <v>91</v>
      </c>
      <c r="B93" t="n">
        <v>82.33</v>
      </c>
      <c r="C93" t="n">
        <v>82.33</v>
      </c>
      <c r="D93" t="inlineStr"/>
      <c r="E93" t="inlineStr"/>
      <c r="F93" t="inlineStr"/>
      <c r="G93" t="inlineStr"/>
      <c r="H93" t="inlineStr"/>
    </row>
    <row r="94">
      <c r="A94" s="621" t="n">
        <v>92</v>
      </c>
      <c r="B94" t="n">
        <v>79</v>
      </c>
      <c r="C94" t="n">
        <v>79</v>
      </c>
      <c r="D94" t="inlineStr"/>
      <c r="E94" t="inlineStr"/>
      <c r="F94" t="inlineStr"/>
      <c r="G94" t="inlineStr"/>
      <c r="H94" t="inlineStr"/>
    </row>
    <row r="95">
      <c r="A95" s="621" t="n">
        <v>93</v>
      </c>
      <c r="B95" t="n">
        <v>80</v>
      </c>
      <c r="C95" t="n">
        <v>80</v>
      </c>
      <c r="D95" t="inlineStr"/>
      <c r="E95" t="inlineStr"/>
      <c r="F95" t="inlineStr"/>
      <c r="G95" t="inlineStr"/>
      <c r="H95" t="inlineStr"/>
    </row>
    <row r="96">
      <c r="A96" s="621" t="n">
        <v>94</v>
      </c>
      <c r="B96" t="n">
        <v>85</v>
      </c>
      <c r="C96" t="n">
        <v>85</v>
      </c>
      <c r="D96" t="inlineStr"/>
      <c r="E96" t="inlineStr"/>
      <c r="F96" t="inlineStr"/>
      <c r="G96" t="inlineStr"/>
      <c r="H96" t="inlineStr"/>
    </row>
    <row r="97">
      <c r="A97" s="621" t="n">
        <v>95</v>
      </c>
      <c r="B97" t="n">
        <v>82</v>
      </c>
      <c r="C97" t="n">
        <v>82</v>
      </c>
      <c r="D97" t="inlineStr"/>
      <c r="E97" t="inlineStr"/>
      <c r="F97" t="inlineStr"/>
      <c r="G97" t="inlineStr"/>
      <c r="H97" t="inlineStr"/>
    </row>
    <row r="98">
      <c r="A98" s="621" t="n">
        <v>96</v>
      </c>
      <c r="B98" t="n">
        <v>67</v>
      </c>
      <c r="C98" t="n">
        <v>67</v>
      </c>
      <c r="D98" t="inlineStr"/>
      <c r="E98" t="inlineStr"/>
      <c r="F98" t="inlineStr"/>
      <c r="G98" t="inlineStr"/>
      <c r="H98" t="inlineStr"/>
    </row>
    <row r="99">
      <c r="A99" s="621" t="n">
        <v>97</v>
      </c>
      <c r="B99" t="n">
        <v>84</v>
      </c>
      <c r="C99" t="n">
        <v>84</v>
      </c>
      <c r="D99" t="inlineStr"/>
      <c r="E99" t="inlineStr"/>
      <c r="F99" t="inlineStr"/>
      <c r="G99" t="inlineStr"/>
      <c r="H99" t="inlineStr"/>
    </row>
    <row r="100">
      <c r="A100" s="621" t="n">
        <v>98</v>
      </c>
      <c r="B100" t="n">
        <v>71.67</v>
      </c>
      <c r="C100" t="n">
        <v>71.67</v>
      </c>
      <c r="D100" t="inlineStr"/>
      <c r="E100" t="inlineStr"/>
      <c r="F100" t="inlineStr"/>
      <c r="G100" t="inlineStr"/>
      <c r="H100" t="inlineStr"/>
    </row>
    <row r="101">
      <c r="A101" s="621" t="n">
        <v>99</v>
      </c>
      <c r="B101" t="n">
        <v>71.66</v>
      </c>
      <c r="C101" t="n">
        <v>71.66</v>
      </c>
      <c r="D101" t="inlineStr"/>
      <c r="E101" t="inlineStr"/>
      <c r="F101" t="inlineStr"/>
      <c r="G101" t="inlineStr"/>
      <c r="H101" t="inlineStr"/>
    </row>
    <row r="102">
      <c r="A102" s="621" t="n">
        <v>100</v>
      </c>
      <c r="B102" t="n">
        <v>77.59999999999999</v>
      </c>
      <c r="C102" t="n">
        <v>77.59999999999999</v>
      </c>
      <c r="D102" t="inlineStr"/>
      <c r="E102" t="inlineStr"/>
      <c r="F102" t="inlineStr"/>
      <c r="G102" t="inlineStr"/>
      <c r="H102" t="inlineStr"/>
    </row>
    <row r="103">
      <c r="A103" s="621" t="n">
        <v>101</v>
      </c>
      <c r="B103" t="n">
        <v>78</v>
      </c>
      <c r="C103" t="n">
        <v>78</v>
      </c>
      <c r="D103" t="inlineStr"/>
      <c r="E103" t="inlineStr"/>
      <c r="F103" t="inlineStr"/>
      <c r="G103" t="inlineStr"/>
      <c r="H103" t="inlineStr"/>
    </row>
    <row r="104">
      <c r="A104" s="621" t="n">
        <v>102</v>
      </c>
      <c r="B104" t="n">
        <v>80</v>
      </c>
      <c r="C104" t="n">
        <v>80</v>
      </c>
      <c r="D104" t="inlineStr"/>
      <c r="E104" t="inlineStr"/>
      <c r="F104" t="inlineStr"/>
      <c r="G104" t="inlineStr"/>
      <c r="H104" t="inlineStr"/>
    </row>
    <row r="105">
      <c r="A105" s="621" t="n">
        <v>103</v>
      </c>
      <c r="B105" t="n">
        <v>74.33</v>
      </c>
      <c r="C105" t="n">
        <v>74.33</v>
      </c>
      <c r="D105" t="inlineStr"/>
      <c r="E105" t="inlineStr"/>
      <c r="F105" t="inlineStr"/>
      <c r="G105" t="inlineStr"/>
      <c r="H105" t="inlineStr"/>
    </row>
    <row r="106">
      <c r="A106" s="621" t="n">
        <v>104</v>
      </c>
      <c r="B106" t="n">
        <v>62.66</v>
      </c>
      <c r="C106" t="n">
        <v>62.66</v>
      </c>
      <c r="D106" t="inlineStr"/>
      <c r="E106" t="inlineStr"/>
      <c r="F106" t="inlineStr"/>
      <c r="G106" t="inlineStr"/>
      <c r="H106" t="inlineStr"/>
    </row>
    <row r="107">
      <c r="A107" s="621" t="n">
        <v>105</v>
      </c>
      <c r="B107" t="n">
        <v>74.33</v>
      </c>
      <c r="C107" t="n">
        <v>74.33</v>
      </c>
      <c r="D107" t="inlineStr"/>
      <c r="E107" t="inlineStr"/>
      <c r="F107" t="inlineStr"/>
      <c r="G107" t="inlineStr"/>
      <c r="H107" t="inlineStr"/>
    </row>
    <row r="108">
      <c r="A108" s="621" t="n">
        <v>106</v>
      </c>
      <c r="B108" t="n">
        <v>70</v>
      </c>
      <c r="C108" t="n">
        <v>70</v>
      </c>
      <c r="D108" t="inlineStr"/>
      <c r="E108" t="inlineStr"/>
      <c r="F108" t="inlineStr"/>
      <c r="G108" t="inlineStr"/>
      <c r="H108" t="inlineStr"/>
    </row>
    <row r="109">
      <c r="A109" s="621" t="n">
        <v>107</v>
      </c>
      <c r="B109" t="n">
        <v>67.33</v>
      </c>
      <c r="C109" t="n">
        <v>67.33</v>
      </c>
      <c r="D109" t="inlineStr"/>
      <c r="E109" t="inlineStr"/>
      <c r="F109" t="inlineStr"/>
      <c r="G109" t="inlineStr"/>
      <c r="H109" t="inlineStr"/>
    </row>
    <row r="110">
      <c r="A110" s="621" t="n">
        <v>108</v>
      </c>
      <c r="B110" t="n">
        <v>125</v>
      </c>
      <c r="C110" t="n">
        <v>125</v>
      </c>
      <c r="D110" t="inlineStr"/>
      <c r="E110" t="inlineStr"/>
      <c r="F110" t="inlineStr"/>
      <c r="G110" t="inlineStr"/>
      <c r="H110" t="inlineStr"/>
    </row>
    <row r="111">
      <c r="A111" s="621" t="n">
        <v>109</v>
      </c>
      <c r="B111" t="n">
        <v>115</v>
      </c>
      <c r="C111" t="n">
        <v>115</v>
      </c>
      <c r="D111" t="inlineStr"/>
      <c r="E111" t="inlineStr"/>
      <c r="F111" t="inlineStr"/>
      <c r="G111" t="inlineStr"/>
      <c r="H111" t="inlineStr"/>
    </row>
    <row r="112">
      <c r="A112" s="621" t="n">
        <v>110</v>
      </c>
      <c r="B112" t="n">
        <v>98</v>
      </c>
      <c r="C112" t="n">
        <v>98</v>
      </c>
      <c r="D112" t="inlineStr"/>
      <c r="E112" t="inlineStr"/>
      <c r="F112" t="inlineStr"/>
      <c r="G112" t="inlineStr"/>
      <c r="H112" t="inlineStr"/>
    </row>
    <row r="113">
      <c r="A113" s="621" t="n">
        <v>111</v>
      </c>
      <c r="B113" t="n">
        <v>125.9910444598251</v>
      </c>
      <c r="C113" t="n">
        <v>125.9910444598251</v>
      </c>
      <c r="D113" t="inlineStr"/>
      <c r="E113" t="inlineStr"/>
      <c r="F113" t="inlineStr"/>
      <c r="G113" t="inlineStr"/>
      <c r="H113" t="inlineStr"/>
    </row>
    <row r="114">
      <c r="A114" s="621" t="n">
        <v>112</v>
      </c>
      <c r="B114" t="n">
        <v>122.3059467486008</v>
      </c>
      <c r="C114" t="n">
        <v>122.3059467486008</v>
      </c>
      <c r="D114" t="inlineStr"/>
      <c r="E114" t="inlineStr"/>
      <c r="F114" t="inlineStr"/>
      <c r="G114" t="inlineStr"/>
      <c r="H114" t="inlineStr"/>
    </row>
    <row r="115">
      <c r="A115" s="621" t="n">
        <v>113</v>
      </c>
      <c r="B115" t="n">
        <v>87.91961040722956</v>
      </c>
      <c r="C115" t="n">
        <v>87.91961040722956</v>
      </c>
      <c r="D115" t="inlineStr"/>
      <c r="E115" t="inlineStr"/>
      <c r="F115" t="inlineStr"/>
      <c r="G115" t="inlineStr"/>
      <c r="H115" t="inlineStr"/>
    </row>
    <row r="116">
      <c r="A116" s="621" t="n">
        <v>114</v>
      </c>
      <c r="B116" t="n">
        <v>65.20899931876698</v>
      </c>
      <c r="C116" t="n">
        <v>65.20899931876698</v>
      </c>
      <c r="D116" t="inlineStr"/>
      <c r="E116" t="inlineStr"/>
      <c r="F116" t="inlineStr"/>
      <c r="G116" t="inlineStr"/>
      <c r="H116" t="inlineStr"/>
    </row>
    <row r="117">
      <c r="A117" s="621" t="n">
        <v>115</v>
      </c>
      <c r="B117" t="n">
        <v>122.0578997211874</v>
      </c>
      <c r="C117" t="n">
        <v>122.0578997211874</v>
      </c>
      <c r="D117" t="inlineStr"/>
      <c r="E117" t="inlineStr"/>
      <c r="F117" t="inlineStr"/>
      <c r="G117" t="inlineStr"/>
      <c r="H117" t="inlineStr"/>
    </row>
    <row r="118">
      <c r="A118" s="621" t="n">
        <v>116</v>
      </c>
      <c r="B118" t="n">
        <v>101.9</v>
      </c>
      <c r="C118" t="n">
        <v>101.9</v>
      </c>
      <c r="D118" t="inlineStr"/>
      <c r="E118" t="inlineStr"/>
      <c r="F118" t="inlineStr"/>
      <c r="G118" t="inlineStr"/>
      <c r="H118" t="inlineStr"/>
    </row>
    <row r="119">
      <c r="A119" s="621" t="n">
        <v>117</v>
      </c>
      <c r="B119" t="n">
        <v>116.5</v>
      </c>
      <c r="C119" t="n">
        <v>116.5</v>
      </c>
      <c r="D119" t="inlineStr"/>
      <c r="E119" t="inlineStr"/>
      <c r="F119" t="inlineStr"/>
      <c r="G119" t="inlineStr"/>
      <c r="H119" t="inlineStr"/>
    </row>
    <row r="120">
      <c r="A120" s="621" t="n">
        <v>118</v>
      </c>
      <c r="B120" t="n">
        <v>128.9</v>
      </c>
      <c r="C120" t="n">
        <v>128.9</v>
      </c>
      <c r="D120" t="inlineStr"/>
      <c r="E120" t="inlineStr"/>
      <c r="F120" t="inlineStr"/>
      <c r="G120" t="inlineStr"/>
      <c r="H120" t="inlineStr"/>
    </row>
    <row r="121">
      <c r="A121" s="621" t="n">
        <v>119</v>
      </c>
      <c r="B121" t="n">
        <v>136.2</v>
      </c>
      <c r="C121" t="n">
        <v>136.2</v>
      </c>
      <c r="D121" t="inlineStr"/>
      <c r="E121" t="inlineStr"/>
      <c r="F121" t="inlineStr"/>
      <c r="G121" t="inlineStr"/>
      <c r="H121" t="inlineStr"/>
    </row>
    <row r="122">
      <c r="A122" s="621" t="n">
        <v>120</v>
      </c>
      <c r="B122" t="n">
        <v>39.64004756282119</v>
      </c>
      <c r="C122" t="n">
        <v>39.64004756282119</v>
      </c>
      <c r="D122" t="inlineStr"/>
      <c r="E122" t="inlineStr"/>
      <c r="F122" t="inlineStr"/>
      <c r="G122" t="inlineStr"/>
      <c r="H122" t="inlineStr"/>
    </row>
    <row r="123">
      <c r="A123" s="621" t="n">
        <v>121</v>
      </c>
      <c r="B123" t="n">
        <v>100.5563285907497</v>
      </c>
      <c r="C123" t="n">
        <v>100.5563285907497</v>
      </c>
      <c r="D123" t="inlineStr"/>
      <c r="E123" t="inlineStr"/>
      <c r="F123" t="inlineStr"/>
      <c r="G123" t="inlineStr"/>
      <c r="H123" t="inlineStr"/>
    </row>
    <row r="124">
      <c r="A124" s="621" t="n">
        <v>122</v>
      </c>
      <c r="B124" t="n">
        <v>100</v>
      </c>
      <c r="C124" t="n">
        <v>100</v>
      </c>
      <c r="D124" t="inlineStr"/>
      <c r="E124" t="inlineStr"/>
      <c r="F124" t="inlineStr"/>
      <c r="G124" t="inlineStr"/>
      <c r="H124" t="inlineStr"/>
    </row>
    <row r="125">
      <c r="A125" s="621" t="n">
        <v>123</v>
      </c>
      <c r="B125" t="n">
        <v>118</v>
      </c>
      <c r="C125" t="n">
        <v>118</v>
      </c>
      <c r="D125" t="inlineStr"/>
      <c r="E125" t="inlineStr"/>
      <c r="F125" t="inlineStr"/>
      <c r="G125" t="inlineStr"/>
      <c r="H125" t="inlineStr"/>
    </row>
    <row r="126">
      <c r="A126" s="621" t="n">
        <v>124</v>
      </c>
      <c r="B126" t="n">
        <v>123</v>
      </c>
      <c r="C126" t="n">
        <v>123</v>
      </c>
      <c r="D126" t="inlineStr"/>
      <c r="E126" t="inlineStr"/>
      <c r="F126" t="inlineStr"/>
      <c r="G126" t="inlineStr"/>
      <c r="H126" t="inlineStr"/>
    </row>
    <row r="127">
      <c r="A127" s="621" t="n">
        <v>125</v>
      </c>
      <c r="B127" t="n">
        <v>132</v>
      </c>
      <c r="C127" t="n">
        <v>132</v>
      </c>
      <c r="D127" t="inlineStr"/>
      <c r="E127" t="inlineStr"/>
      <c r="F127" t="inlineStr"/>
      <c r="G127" t="inlineStr"/>
      <c r="H127" t="inlineStr"/>
    </row>
    <row r="128">
      <c r="A128" s="621" t="n">
        <v>126</v>
      </c>
      <c r="B128" t="n">
        <v>52.6</v>
      </c>
      <c r="C128" t="n">
        <v>52.6</v>
      </c>
      <c r="D128" t="inlineStr"/>
      <c r="E128" t="inlineStr"/>
      <c r="F128" t="inlineStr"/>
      <c r="G128" t="inlineStr"/>
      <c r="H128" t="inlineStr"/>
    </row>
    <row r="129">
      <c r="A129" s="621" t="n">
        <v>127</v>
      </c>
      <c r="B129" t="n">
        <v>59.7</v>
      </c>
      <c r="C129" t="n">
        <v>59.7</v>
      </c>
      <c r="D129" t="inlineStr"/>
      <c r="E129" t="inlineStr"/>
      <c r="F129" t="inlineStr"/>
      <c r="G129" t="inlineStr"/>
      <c r="H129" t="inlineStr"/>
    </row>
    <row r="130">
      <c r="A130" s="621" t="n">
        <v>128</v>
      </c>
      <c r="B130" t="n">
        <v>76.90000000000001</v>
      </c>
      <c r="C130" t="n">
        <v>76.90000000000001</v>
      </c>
      <c r="D130" t="inlineStr"/>
      <c r="E130" t="inlineStr"/>
      <c r="F130" t="inlineStr"/>
      <c r="G130" t="inlineStr"/>
      <c r="H130" t="inlineStr"/>
    </row>
    <row r="131">
      <c r="A131" s="621" t="n">
        <v>129</v>
      </c>
      <c r="B131" t="n">
        <v>71.5</v>
      </c>
      <c r="C131" t="n">
        <v>71.5</v>
      </c>
      <c r="D131" t="inlineStr"/>
      <c r="E131" t="inlineStr"/>
      <c r="F131" t="inlineStr"/>
      <c r="G131" t="inlineStr"/>
      <c r="H131" t="inlineStr"/>
    </row>
    <row r="132">
      <c r="A132" s="621" t="n">
        <v>130</v>
      </c>
      <c r="B132" t="n">
        <v>69.40000000000001</v>
      </c>
      <c r="C132" t="n">
        <v>69.40000000000001</v>
      </c>
      <c r="D132" t="inlineStr"/>
      <c r="E132" t="inlineStr"/>
      <c r="F132" t="inlineStr"/>
      <c r="G132" t="inlineStr"/>
      <c r="H132" t="inlineStr"/>
    </row>
    <row r="133">
      <c r="A133" s="621" t="n">
        <v>131</v>
      </c>
      <c r="B133" t="n">
        <v>45.1</v>
      </c>
      <c r="C133" t="n">
        <v>45.1</v>
      </c>
      <c r="D133" t="inlineStr"/>
      <c r="E133" t="inlineStr"/>
      <c r="F133" t="inlineStr"/>
      <c r="G133" t="inlineStr"/>
      <c r="H133" t="inlineStr"/>
    </row>
    <row r="134">
      <c r="A134" s="621" t="n">
        <v>132</v>
      </c>
      <c r="B134" t="n">
        <v>90.2</v>
      </c>
      <c r="C134" t="n">
        <v>90.2</v>
      </c>
      <c r="D134" t="inlineStr"/>
      <c r="E134" t="inlineStr"/>
      <c r="F134" t="inlineStr"/>
      <c r="G134" t="inlineStr"/>
      <c r="H134" t="inlineStr"/>
    </row>
    <row r="135">
      <c r="A135" s="621" t="n">
        <v>133</v>
      </c>
      <c r="B135" t="n">
        <v>122.1</v>
      </c>
      <c r="C135" t="n">
        <v>122.1</v>
      </c>
      <c r="D135" t="inlineStr"/>
      <c r="E135" t="inlineStr"/>
      <c r="F135" t="inlineStr"/>
      <c r="G135" t="inlineStr"/>
      <c r="H135" t="inlineStr"/>
    </row>
    <row r="136">
      <c r="A136" s="621" t="n">
        <v>134</v>
      </c>
      <c r="B136" t="n">
        <v>106.1</v>
      </c>
      <c r="C136" t="n">
        <v>106.1</v>
      </c>
      <c r="D136" t="inlineStr"/>
      <c r="E136" t="inlineStr"/>
      <c r="F136" t="inlineStr"/>
      <c r="G136" t="inlineStr"/>
      <c r="H136" t="inlineStr"/>
    </row>
    <row r="137">
      <c r="A137" s="621" t="n">
        <v>135</v>
      </c>
      <c r="B137" t="n">
        <v>50.3</v>
      </c>
      <c r="C137" t="n">
        <v>50.3</v>
      </c>
      <c r="D137" t="inlineStr"/>
      <c r="E137" t="inlineStr"/>
      <c r="F137" t="inlineStr"/>
      <c r="G137" t="inlineStr"/>
      <c r="H137" t="inlineStr"/>
    </row>
    <row r="138">
      <c r="A138" s="621" t="n">
        <v>136</v>
      </c>
      <c r="B138" t="n">
        <v>100.2</v>
      </c>
      <c r="C138" t="n">
        <v>100.2</v>
      </c>
      <c r="D138" t="inlineStr"/>
      <c r="E138" t="inlineStr"/>
      <c r="F138" t="inlineStr"/>
      <c r="G138" t="inlineStr"/>
      <c r="H138" t="inlineStr"/>
    </row>
    <row r="139">
      <c r="A139" s="621" t="n">
        <v>137</v>
      </c>
      <c r="B139" t="n">
        <v>94.3</v>
      </c>
      <c r="C139" t="n">
        <v>94.3</v>
      </c>
      <c r="D139" t="inlineStr"/>
      <c r="E139" t="inlineStr"/>
      <c r="F139" t="inlineStr"/>
      <c r="G139" t="inlineStr"/>
      <c r="H139" t="inlineStr"/>
    </row>
    <row r="140">
      <c r="A140" s="621" t="n">
        <v>138</v>
      </c>
      <c r="B140" t="n">
        <v>82.5</v>
      </c>
      <c r="C140" t="n">
        <v>82.5</v>
      </c>
      <c r="D140" t="inlineStr"/>
      <c r="E140" t="inlineStr"/>
      <c r="F140" t="inlineStr"/>
      <c r="G140" t="inlineStr"/>
      <c r="H140" t="inlineStr"/>
    </row>
    <row r="141">
      <c r="A141" s="621" t="n">
        <v>139</v>
      </c>
      <c r="B141" t="n">
        <v>78.40000000000001</v>
      </c>
      <c r="C141" t="n">
        <v>78.40000000000001</v>
      </c>
      <c r="D141" t="inlineStr"/>
      <c r="E141" t="inlineStr"/>
      <c r="F141" t="inlineStr"/>
      <c r="G141" t="inlineStr"/>
      <c r="H141" t="inlineStr"/>
    </row>
    <row r="142">
      <c r="A142" s="621" t="n">
        <v>140</v>
      </c>
      <c r="B142" t="n">
        <v>57.8</v>
      </c>
      <c r="C142" t="n">
        <v>57.8</v>
      </c>
      <c r="D142" t="inlineStr"/>
      <c r="E142" t="inlineStr"/>
      <c r="F142" t="inlineStr"/>
      <c r="G142" t="inlineStr"/>
      <c r="H142" t="inlineStr"/>
    </row>
    <row r="143">
      <c r="A143" s="62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621" t="n">
        <v>142</v>
      </c>
      <c r="B144" t="n">
        <v>138</v>
      </c>
      <c r="C144" t="n">
        <v>138</v>
      </c>
      <c r="D144" t="inlineStr"/>
      <c r="E144" t="inlineStr"/>
      <c r="F144" t="inlineStr"/>
      <c r="G144" t="inlineStr"/>
      <c r="H144" t="inlineStr"/>
    </row>
    <row r="145">
      <c r="A145" s="621" t="n">
        <v>143</v>
      </c>
      <c r="B145" t="n">
        <v>132</v>
      </c>
      <c r="C145" t="n">
        <v>132</v>
      </c>
      <c r="D145" t="inlineStr"/>
      <c r="E145" t="inlineStr"/>
      <c r="F145" t="inlineStr"/>
      <c r="G145" t="inlineStr"/>
      <c r="H145" t="inlineStr"/>
    </row>
    <row r="146">
      <c r="A146" s="621" t="n">
        <v>144</v>
      </c>
      <c r="B146" t="n">
        <v>114</v>
      </c>
      <c r="C146" t="n">
        <v>114</v>
      </c>
      <c r="D146" t="inlineStr"/>
      <c r="E146" t="inlineStr"/>
      <c r="F146" t="inlineStr"/>
      <c r="G146" t="inlineStr"/>
      <c r="H146" t="inlineStr"/>
    </row>
    <row r="147">
      <c r="A147" s="621" t="n">
        <v>145</v>
      </c>
      <c r="B147" t="n">
        <v>133</v>
      </c>
      <c r="C147" t="n">
        <v>133</v>
      </c>
      <c r="D147" t="inlineStr"/>
      <c r="E147" t="inlineStr"/>
      <c r="F147" t="inlineStr"/>
      <c r="G147" t="inlineStr"/>
      <c r="H147" t="inlineStr"/>
    </row>
    <row r="148">
      <c r="A148" s="621" t="n">
        <v>146</v>
      </c>
      <c r="B148" t="n">
        <v>142</v>
      </c>
      <c r="C148" t="n">
        <v>142</v>
      </c>
      <c r="D148" t="inlineStr"/>
      <c r="E148" t="inlineStr"/>
      <c r="F148" t="inlineStr"/>
      <c r="G148" t="inlineStr"/>
      <c r="H148" t="inlineStr"/>
    </row>
    <row r="149">
      <c r="A149" s="621" t="n">
        <v>147</v>
      </c>
      <c r="B149" t="n">
        <v>103</v>
      </c>
      <c r="C149" t="n">
        <v>103</v>
      </c>
      <c r="D149" t="inlineStr"/>
      <c r="E149" t="inlineStr"/>
      <c r="F149" t="inlineStr"/>
      <c r="G149" t="inlineStr"/>
      <c r="H149" t="inlineStr"/>
    </row>
    <row r="150">
      <c r="A150" s="621" t="n">
        <v>148</v>
      </c>
      <c r="B150" t="n">
        <v>108</v>
      </c>
      <c r="C150" t="n">
        <v>108</v>
      </c>
      <c r="D150" t="inlineStr"/>
      <c r="E150" t="inlineStr"/>
      <c r="F150" t="inlineStr"/>
      <c r="G150" t="inlineStr"/>
      <c r="H150" t="inlineStr"/>
    </row>
    <row r="151">
      <c r="A151" s="621" t="n">
        <v>149</v>
      </c>
      <c r="B151" t="n">
        <v>89</v>
      </c>
      <c r="C151" t="n">
        <v>89</v>
      </c>
      <c r="D151" t="inlineStr"/>
      <c r="E151" t="inlineStr"/>
      <c r="F151" t="inlineStr"/>
      <c r="G151" t="inlineStr"/>
      <c r="H151" t="inlineStr"/>
    </row>
    <row r="152">
      <c r="A152" s="621" t="n">
        <v>150</v>
      </c>
      <c r="B152" t="n">
        <v>106</v>
      </c>
      <c r="C152" t="n">
        <v>106</v>
      </c>
      <c r="D152" t="inlineStr"/>
      <c r="E152" t="inlineStr"/>
      <c r="F152" t="inlineStr"/>
      <c r="G152" t="inlineStr"/>
      <c r="H152" t="inlineStr"/>
    </row>
    <row r="153">
      <c r="A153" s="621" t="n">
        <v>151</v>
      </c>
      <c r="B153" t="n">
        <v>63</v>
      </c>
      <c r="C153" t="n">
        <v>63</v>
      </c>
      <c r="D153" t="inlineStr"/>
      <c r="E153" t="inlineStr"/>
      <c r="F153" t="inlineStr"/>
      <c r="G153" t="inlineStr"/>
      <c r="H153" t="inlineStr"/>
    </row>
    <row r="154">
      <c r="A154" s="621" t="n">
        <v>152</v>
      </c>
      <c r="B154" t="n">
        <v>53</v>
      </c>
      <c r="C154" t="n">
        <v>53</v>
      </c>
      <c r="D154" t="inlineStr"/>
      <c r="E154" t="inlineStr"/>
      <c r="F154" t="inlineStr"/>
      <c r="G154" t="inlineStr"/>
      <c r="H154" t="inlineStr"/>
    </row>
    <row r="155">
      <c r="A155" s="621" t="n">
        <v>153</v>
      </c>
      <c r="B155" t="n">
        <v>43</v>
      </c>
      <c r="C155" t="n">
        <v>43</v>
      </c>
      <c r="D155" t="inlineStr"/>
      <c r="E155" t="inlineStr"/>
      <c r="F155" t="inlineStr"/>
      <c r="G155" t="inlineStr"/>
      <c r="H155" t="inlineStr"/>
    </row>
    <row r="156">
      <c r="A156" s="621" t="n">
        <v>154</v>
      </c>
      <c r="B156" t="n">
        <v>57</v>
      </c>
      <c r="C156" t="n">
        <v>57</v>
      </c>
      <c r="D156" t="inlineStr"/>
      <c r="E156" t="inlineStr"/>
      <c r="F156" t="inlineStr"/>
      <c r="G156" t="inlineStr"/>
      <c r="H156" t="inlineStr"/>
    </row>
    <row r="157">
      <c r="A157" s="621" t="n">
        <v>155</v>
      </c>
      <c r="B157" t="n">
        <v>76</v>
      </c>
      <c r="C157" t="n">
        <v>76</v>
      </c>
      <c r="D157" t="inlineStr"/>
      <c r="E157" t="inlineStr"/>
      <c r="F157" t="inlineStr"/>
      <c r="G157" t="inlineStr"/>
      <c r="H157" t="inlineStr"/>
    </row>
    <row r="158">
      <c r="A158" s="621" t="n">
        <v>156</v>
      </c>
      <c r="B158" t="n">
        <v>64</v>
      </c>
      <c r="C158" t="n">
        <v>64</v>
      </c>
      <c r="D158" t="inlineStr"/>
      <c r="E158" t="inlineStr"/>
      <c r="F158" t="inlineStr"/>
      <c r="G158" t="inlineStr"/>
      <c r="H158" t="inlineStr"/>
    </row>
    <row r="159">
      <c r="A159" s="621" t="n">
        <v>157</v>
      </c>
      <c r="B159" t="n">
        <v>112</v>
      </c>
      <c r="C159" t="n">
        <v>112</v>
      </c>
      <c r="D159" t="inlineStr"/>
      <c r="E159" t="inlineStr"/>
      <c r="F159" t="inlineStr"/>
      <c r="G159" t="inlineStr"/>
      <c r="H159" t="inlineStr"/>
    </row>
    <row r="160">
      <c r="A160" s="621" t="n">
        <v>158</v>
      </c>
      <c r="B160" t="n">
        <v>126</v>
      </c>
      <c r="C160" t="n">
        <v>126</v>
      </c>
      <c r="D160" t="inlineStr"/>
      <c r="E160" t="inlineStr"/>
      <c r="F160" t="inlineStr"/>
      <c r="G160" t="inlineStr"/>
      <c r="H160" t="inlineStr"/>
    </row>
    <row r="161">
      <c r="A161" s="621" t="n">
        <v>159</v>
      </c>
      <c r="B161" t="n">
        <v>132</v>
      </c>
      <c r="C161" t="n">
        <v>132</v>
      </c>
      <c r="D161" t="inlineStr"/>
      <c r="E161" t="inlineStr"/>
      <c r="F161" t="inlineStr"/>
      <c r="G161" t="inlineStr"/>
      <c r="H161" t="inlineStr"/>
    </row>
    <row r="162">
      <c r="A162" s="621" t="n">
        <v>160</v>
      </c>
      <c r="B162" t="n">
        <v>80</v>
      </c>
      <c r="C162" t="n">
        <v>80</v>
      </c>
      <c r="D162" t="inlineStr"/>
      <c r="E162" t="inlineStr"/>
      <c r="F162" t="inlineStr"/>
      <c r="G162" t="inlineStr"/>
      <c r="H162" t="inlineStr"/>
    </row>
    <row r="163">
      <c r="A163" s="621" t="n">
        <v>161</v>
      </c>
      <c r="B163" t="n">
        <v>71</v>
      </c>
      <c r="C163" t="n">
        <v>71</v>
      </c>
      <c r="D163" t="inlineStr"/>
      <c r="E163" t="inlineStr"/>
      <c r="F163" t="inlineStr"/>
      <c r="G163" t="inlineStr"/>
      <c r="H163" t="inlineStr"/>
    </row>
    <row r="164">
      <c r="A164" s="621" t="n">
        <v>162</v>
      </c>
      <c r="B164" t="n">
        <v>76</v>
      </c>
      <c r="C164" t="n">
        <v>76</v>
      </c>
      <c r="D164" t="inlineStr"/>
      <c r="E164" t="inlineStr"/>
      <c r="F164" t="inlineStr"/>
      <c r="G164" t="inlineStr"/>
      <c r="H164" t="inlineStr"/>
    </row>
    <row r="165">
      <c r="A165" s="621" t="n">
        <v>163</v>
      </c>
      <c r="B165" t="n">
        <v>120</v>
      </c>
      <c r="C165" t="n">
        <v>120</v>
      </c>
      <c r="D165" t="inlineStr"/>
      <c r="E165" t="inlineStr"/>
      <c r="F165" t="inlineStr"/>
      <c r="G165" t="inlineStr"/>
      <c r="H165" t="inlineStr"/>
    </row>
    <row r="166">
      <c r="A166" s="621" t="n">
        <v>164</v>
      </c>
      <c r="B166" t="n">
        <v>130</v>
      </c>
      <c r="C166" t="n">
        <v>130</v>
      </c>
      <c r="D166" t="inlineStr"/>
      <c r="E166" t="inlineStr"/>
      <c r="F166" t="inlineStr"/>
      <c r="G166" t="inlineStr"/>
      <c r="H166" t="inlineStr"/>
    </row>
    <row r="167">
      <c r="A167" s="621" t="n">
        <v>165</v>
      </c>
      <c r="B167" t="n">
        <v>134</v>
      </c>
      <c r="C167" t="n">
        <v>134</v>
      </c>
      <c r="D167" t="inlineStr"/>
      <c r="E167" t="inlineStr"/>
      <c r="F167" t="inlineStr"/>
      <c r="G167" t="inlineStr"/>
      <c r="H167" t="inlineStr"/>
    </row>
    <row r="168">
      <c r="A168" s="621" t="n">
        <v>166</v>
      </c>
      <c r="B168" t="n">
        <v>92</v>
      </c>
      <c r="C168" t="n">
        <v>92</v>
      </c>
      <c r="D168" t="inlineStr"/>
      <c r="E168" t="inlineStr"/>
      <c r="F168" t="inlineStr"/>
      <c r="G168" t="inlineStr"/>
      <c r="H168" t="inlineStr"/>
    </row>
    <row r="169">
      <c r="A169" s="621" t="n">
        <v>167</v>
      </c>
      <c r="B169" t="n">
        <v>95</v>
      </c>
      <c r="C169" t="n">
        <v>95</v>
      </c>
      <c r="D169" t="inlineStr"/>
      <c r="E169" t="inlineStr"/>
      <c r="F169" t="inlineStr"/>
      <c r="G169" t="inlineStr"/>
      <c r="H169" t="inlineStr"/>
    </row>
    <row r="170">
      <c r="A170" s="621" t="n">
        <v>168</v>
      </c>
      <c r="B170" t="n">
        <v>76</v>
      </c>
      <c r="C170" t="n">
        <v>76</v>
      </c>
      <c r="D170" t="inlineStr"/>
      <c r="E170" t="inlineStr"/>
      <c r="F170" t="inlineStr"/>
      <c r="G170" t="inlineStr"/>
      <c r="H170" t="inlineStr"/>
    </row>
    <row r="171">
      <c r="A171" s="621" t="n">
        <v>169</v>
      </c>
      <c r="B171" t="n">
        <v>102</v>
      </c>
      <c r="C171" t="n">
        <v>102</v>
      </c>
      <c r="D171" t="inlineStr"/>
      <c r="E171" t="inlineStr"/>
      <c r="F171" t="inlineStr"/>
      <c r="G171" t="inlineStr"/>
      <c r="H171" t="inlineStr"/>
    </row>
    <row r="172">
      <c r="A172" s="621" t="n">
        <v>170</v>
      </c>
      <c r="B172" t="n">
        <v>121</v>
      </c>
      <c r="C172" t="n">
        <v>121</v>
      </c>
      <c r="D172" t="inlineStr"/>
      <c r="E172" t="inlineStr"/>
      <c r="F172" t="inlineStr"/>
      <c r="G172" t="inlineStr"/>
      <c r="H172" t="inlineStr"/>
    </row>
    <row r="173">
      <c r="A173" s="621" t="n">
        <v>171</v>
      </c>
      <c r="B173" t="n">
        <v>110</v>
      </c>
      <c r="C173" t="n">
        <v>110</v>
      </c>
      <c r="D173" t="inlineStr"/>
      <c r="E173" t="inlineStr"/>
      <c r="F173" t="inlineStr"/>
      <c r="G173" t="inlineStr"/>
      <c r="H173" t="inlineStr"/>
    </row>
    <row r="174">
      <c r="A174" s="621" t="n">
        <v>172</v>
      </c>
      <c r="B174" t="n">
        <v>74</v>
      </c>
      <c r="C174" t="n">
        <v>74</v>
      </c>
      <c r="D174" t="inlineStr"/>
      <c r="E174" t="inlineStr"/>
      <c r="F174" t="inlineStr"/>
      <c r="G174" t="inlineStr"/>
      <c r="H174" t="inlineStr"/>
    </row>
    <row r="175">
      <c r="A175" s="621" t="n">
        <v>173</v>
      </c>
      <c r="B175" t="n">
        <v>85</v>
      </c>
      <c r="C175" t="n">
        <v>85</v>
      </c>
      <c r="D175" t="inlineStr"/>
      <c r="E175" t="inlineStr"/>
      <c r="F175" t="inlineStr"/>
      <c r="G175" t="inlineStr"/>
      <c r="H175" t="inlineStr"/>
    </row>
    <row r="176">
      <c r="A176" s="621" t="n">
        <v>174</v>
      </c>
      <c r="B176" t="n">
        <v>70</v>
      </c>
      <c r="C176" t="n">
        <v>70</v>
      </c>
      <c r="D176" t="inlineStr"/>
      <c r="E176" t="inlineStr"/>
      <c r="F176" t="inlineStr"/>
      <c r="G176" t="inlineStr"/>
      <c r="H176" t="inlineStr"/>
    </row>
    <row r="177">
      <c r="A177" s="621" t="n">
        <v>175</v>
      </c>
      <c r="B177" t="n">
        <v>35</v>
      </c>
      <c r="C177" t="n">
        <v>35</v>
      </c>
      <c r="D177" t="inlineStr"/>
      <c r="E177" t="inlineStr"/>
      <c r="F177" t="inlineStr"/>
      <c r="G177" t="inlineStr"/>
      <c r="H177" t="inlineStr"/>
    </row>
    <row r="178">
      <c r="A178" s="621" t="n">
        <v>176</v>
      </c>
      <c r="B178" t="n">
        <v>74</v>
      </c>
      <c r="C178" t="n">
        <v>74</v>
      </c>
      <c r="D178" t="inlineStr"/>
      <c r="E178" t="inlineStr"/>
      <c r="F178" t="inlineStr"/>
      <c r="G178" t="inlineStr"/>
      <c r="H178" t="inlineStr"/>
    </row>
    <row r="179">
      <c r="A179" s="621" t="n">
        <v>177</v>
      </c>
      <c r="B179" t="n">
        <v>110</v>
      </c>
      <c r="C179" t="n">
        <v>110</v>
      </c>
      <c r="D179" t="inlineStr"/>
      <c r="E179" t="inlineStr"/>
      <c r="F179" t="inlineStr"/>
      <c r="G179" t="inlineStr"/>
      <c r="H179" t="inlineStr"/>
    </row>
    <row r="180">
      <c r="A180" s="621" t="n">
        <v>178</v>
      </c>
      <c r="B180" t="n">
        <v>72</v>
      </c>
      <c r="C180" t="n">
        <v>72</v>
      </c>
      <c r="D180" t="inlineStr"/>
      <c r="E180" t="inlineStr"/>
      <c r="F180" t="inlineStr"/>
      <c r="G180" t="inlineStr"/>
      <c r="H180" t="inlineStr"/>
    </row>
    <row r="181">
      <c r="A181" s="621" t="n">
        <v>179</v>
      </c>
      <c r="B181" t="n">
        <v>61</v>
      </c>
      <c r="C181" t="n">
        <v>61</v>
      </c>
      <c r="D181" t="inlineStr"/>
      <c r="E181" t="inlineStr"/>
      <c r="F181" t="inlineStr"/>
      <c r="G181" t="inlineStr"/>
      <c r="H181" t="inlineStr"/>
    </row>
    <row r="182">
      <c r="A182" s="621" t="n">
        <v>180</v>
      </c>
      <c r="B182" t="n">
        <v>40.1</v>
      </c>
      <c r="C182" t="n">
        <v>40.1</v>
      </c>
      <c r="D182" t="inlineStr"/>
      <c r="E182" t="inlineStr"/>
      <c r="F182" t="inlineStr"/>
      <c r="G182" t="inlineStr"/>
      <c r="H182" t="inlineStr"/>
    </row>
    <row r="183">
      <c r="A183" s="621" t="n">
        <v>181</v>
      </c>
      <c r="B183" t="n">
        <v>56.2</v>
      </c>
      <c r="C183" t="n">
        <v>56.2</v>
      </c>
      <c r="D183" t="inlineStr"/>
      <c r="E183" t="inlineStr"/>
      <c r="F183" t="inlineStr"/>
      <c r="G183" t="inlineStr"/>
      <c r="H183" t="inlineStr"/>
    </row>
    <row r="184">
      <c r="A184" s="621" t="n">
        <v>182</v>
      </c>
      <c r="B184" t="n">
        <v>62.6</v>
      </c>
      <c r="C184" t="n">
        <v>62.6</v>
      </c>
      <c r="D184" t="inlineStr"/>
      <c r="E184" t="inlineStr"/>
      <c r="F184" t="inlineStr"/>
      <c r="G184" t="inlineStr"/>
      <c r="H184" t="inlineStr"/>
    </row>
    <row r="185">
      <c r="A185" s="621" t="n">
        <v>183</v>
      </c>
      <c r="B185" t="n">
        <v>79.40000000000001</v>
      </c>
      <c r="C185" t="n">
        <v>79.40000000000001</v>
      </c>
      <c r="D185" t="inlineStr"/>
      <c r="E185" t="inlineStr"/>
      <c r="F185" t="inlineStr"/>
      <c r="G185" t="inlineStr"/>
      <c r="H185" t="inlineStr"/>
    </row>
    <row r="186">
      <c r="A186" s="621" t="n">
        <v>184</v>
      </c>
      <c r="B186" t="n">
        <v>86.2</v>
      </c>
      <c r="C186" t="n">
        <v>86.2</v>
      </c>
      <c r="D186" t="inlineStr"/>
      <c r="E186" t="inlineStr"/>
      <c r="F186" t="inlineStr"/>
      <c r="G186" t="inlineStr"/>
      <c r="H186" t="inlineStr"/>
    </row>
    <row r="187">
      <c r="A187" s="621" t="n">
        <v>185</v>
      </c>
      <c r="B187" t="n">
        <v>43.5</v>
      </c>
      <c r="C187" t="n">
        <v>43.5</v>
      </c>
      <c r="D187" t="inlineStr"/>
      <c r="E187" t="inlineStr"/>
      <c r="F187" t="inlineStr"/>
      <c r="G187" t="inlineStr"/>
      <c r="H187" t="inlineStr"/>
    </row>
    <row r="188">
      <c r="A188" s="621" t="n">
        <v>186</v>
      </c>
      <c r="B188" t="n">
        <v>65</v>
      </c>
      <c r="C188" t="n">
        <v>65</v>
      </c>
      <c r="D188" t="inlineStr"/>
      <c r="E188" t="inlineStr"/>
      <c r="F188" t="inlineStr"/>
      <c r="G188" t="inlineStr"/>
      <c r="H188" t="inlineStr"/>
    </row>
    <row r="189">
      <c r="A189" s="621" t="n">
        <v>187</v>
      </c>
      <c r="B189" t="n">
        <v>140</v>
      </c>
      <c r="C189" t="n">
        <v>140</v>
      </c>
      <c r="D189" t="inlineStr"/>
      <c r="E189" t="inlineStr"/>
      <c r="F189" t="inlineStr"/>
      <c r="G189" t="inlineStr"/>
      <c r="H189" t="inlineStr"/>
    </row>
    <row r="190">
      <c r="A190" s="621" t="n">
        <v>188</v>
      </c>
      <c r="B190" t="n">
        <v>58.98476034346029</v>
      </c>
      <c r="C190" t="n">
        <v>58.98476034346029</v>
      </c>
      <c r="D190" t="inlineStr"/>
      <c r="E190" t="inlineStr"/>
      <c r="F190" t="inlineStr"/>
      <c r="G190" t="inlineStr"/>
      <c r="H190" t="inlineStr"/>
    </row>
    <row r="191">
      <c r="A191" s="621" t="n">
        <v>189</v>
      </c>
      <c r="B191" t="n">
        <v>53.84448078489336</v>
      </c>
      <c r="C191" t="n">
        <v>53.84448078489336</v>
      </c>
      <c r="D191" t="inlineStr"/>
      <c r="E191" t="inlineStr"/>
      <c r="F191" t="inlineStr"/>
      <c r="G191" t="inlineStr"/>
      <c r="H191" t="inlineStr"/>
    </row>
    <row r="192">
      <c r="A192" s="621" t="n">
        <v>190</v>
      </c>
      <c r="B192" t="n">
        <v>51.3922373257605</v>
      </c>
      <c r="C192" t="n">
        <v>51.3922373257605</v>
      </c>
      <c r="D192" t="inlineStr"/>
      <c r="E192" t="inlineStr"/>
      <c r="F192" t="inlineStr"/>
      <c r="G192" t="inlineStr"/>
      <c r="H192" t="inlineStr"/>
    </row>
    <row r="193">
      <c r="A193" s="621" t="n">
        <v>191</v>
      </c>
      <c r="B193" t="n">
        <v>52.61835905532692</v>
      </c>
      <c r="C193" t="n">
        <v>52.61835905532692</v>
      </c>
      <c r="D193" t="inlineStr"/>
      <c r="E193" t="inlineStr"/>
      <c r="F193" t="inlineStr"/>
      <c r="G193" t="inlineStr"/>
      <c r="H193" t="inlineStr"/>
    </row>
    <row r="194">
      <c r="A194" s="621" t="n">
        <v>192</v>
      </c>
      <c r="B194" t="n">
        <v>48.15486475605516</v>
      </c>
      <c r="C194" t="n">
        <v>48.15486475605516</v>
      </c>
      <c r="D194" t="inlineStr"/>
      <c r="E194" t="inlineStr"/>
      <c r="F194" t="inlineStr"/>
      <c r="G194" t="inlineStr"/>
      <c r="H194" t="inlineStr"/>
    </row>
    <row r="195">
      <c r="A195" s="621" t="n">
        <v>193</v>
      </c>
      <c r="B195" t="n">
        <v>165.0245773177242</v>
      </c>
      <c r="C195" t="n">
        <v>165.0245773177242</v>
      </c>
      <c r="D195" t="inlineStr"/>
      <c r="E195" t="inlineStr"/>
      <c r="F195" t="inlineStr"/>
      <c r="G195" t="inlineStr"/>
      <c r="H195" t="inlineStr"/>
    </row>
    <row r="196">
      <c r="A196" s="621" t="n">
        <v>194</v>
      </c>
      <c r="B196" t="n">
        <v>135.7528292322963</v>
      </c>
      <c r="C196" t="n">
        <v>135.7528292322963</v>
      </c>
      <c r="D196" t="inlineStr"/>
      <c r="E196" t="inlineStr"/>
      <c r="F196" t="inlineStr"/>
      <c r="G196" t="inlineStr"/>
      <c r="H196" t="inlineStr"/>
    </row>
    <row r="197">
      <c r="A197" s="621" t="n">
        <v>195</v>
      </c>
      <c r="B197" t="n">
        <v>140.7680392374504</v>
      </c>
      <c r="C197" t="n">
        <v>140.7680392374504</v>
      </c>
      <c r="D197" t="inlineStr"/>
      <c r="E197" t="inlineStr"/>
      <c r="F197" t="inlineStr"/>
      <c r="G197" t="inlineStr"/>
      <c r="H197" t="inlineStr"/>
    </row>
    <row r="198">
      <c r="A198" s="621" t="n">
        <v>196</v>
      </c>
      <c r="B198" t="n">
        <v>128.9301329636523</v>
      </c>
      <c r="C198" t="n">
        <v>128.9301329636523</v>
      </c>
      <c r="D198" t="inlineStr"/>
      <c r="E198" t="inlineStr"/>
      <c r="F198" t="inlineStr"/>
      <c r="G198" t="inlineStr"/>
      <c r="H198" t="inlineStr"/>
    </row>
    <row r="199">
      <c r="A199" s="621" t="n">
        <v>197</v>
      </c>
      <c r="B199" t="n">
        <v>45.56928956921229</v>
      </c>
      <c r="C199" t="n">
        <v>45.56928956921229</v>
      </c>
      <c r="D199" t="inlineStr"/>
      <c r="E199" t="inlineStr"/>
      <c r="F199" t="inlineStr"/>
      <c r="G199" t="inlineStr"/>
      <c r="H199" t="inlineStr"/>
    </row>
    <row r="200">
      <c r="A200" s="621" t="n">
        <v>198</v>
      </c>
      <c r="B200" t="n">
        <v>106.1459286457304</v>
      </c>
      <c r="C200" t="n">
        <v>106.1459286457304</v>
      </c>
      <c r="D200" t="inlineStr"/>
      <c r="E200" t="inlineStr"/>
      <c r="F200" t="inlineStr"/>
      <c r="G200" t="inlineStr"/>
      <c r="H200" t="inlineStr"/>
    </row>
    <row r="201">
      <c r="A201" s="621" t="n">
        <v>199</v>
      </c>
      <c r="B201" t="n">
        <v>129.6384816128832</v>
      </c>
      <c r="C201" t="n">
        <v>129.6384816128832</v>
      </c>
      <c r="D201" t="inlineStr"/>
      <c r="E201" t="inlineStr"/>
      <c r="F201" t="inlineStr"/>
      <c r="G201" t="inlineStr"/>
      <c r="H201" t="inlineStr"/>
    </row>
    <row r="202">
      <c r="A202" s="621" t="n">
        <v>200</v>
      </c>
      <c r="B202" t="n">
        <v>125.7451851726109</v>
      </c>
      <c r="C202" t="n">
        <v>125.7451851726109</v>
      </c>
      <c r="D202" t="inlineStr"/>
      <c r="E202" t="inlineStr"/>
      <c r="F202" t="inlineStr"/>
      <c r="G202" t="inlineStr"/>
      <c r="H202" t="inlineStr"/>
    </row>
    <row r="203">
      <c r="A203" s="621" t="n">
        <v>201</v>
      </c>
      <c r="B203" t="n">
        <v>127.9591962642837</v>
      </c>
      <c r="C203" t="n">
        <v>127.9591962642837</v>
      </c>
      <c r="D203" t="inlineStr"/>
      <c r="E203" t="inlineStr"/>
      <c r="F203" t="inlineStr"/>
      <c r="G203" t="inlineStr"/>
      <c r="H203" t="inlineStr"/>
    </row>
    <row r="204">
      <c r="A204" s="62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621" t="n">
        <v>203</v>
      </c>
      <c r="B205" t="n">
        <v>127.9415208369668</v>
      </c>
      <c r="C205" t="n">
        <v>127.9415208369668</v>
      </c>
      <c r="D205" t="inlineStr"/>
      <c r="E205" t="inlineStr"/>
      <c r="F205" t="inlineStr"/>
      <c r="G205" t="inlineStr"/>
      <c r="H205" t="inlineStr"/>
    </row>
    <row r="206">
      <c r="A206" s="621" t="n">
        <v>204</v>
      </c>
      <c r="B206" t="n">
        <v>122.7748923251779</v>
      </c>
      <c r="C206" t="n">
        <v>122.7748923251779</v>
      </c>
      <c r="D206" t="inlineStr"/>
      <c r="E206" t="inlineStr"/>
      <c r="F206" t="inlineStr"/>
      <c r="G206" t="inlineStr"/>
      <c r="H206" t="inlineStr"/>
    </row>
    <row r="207">
      <c r="A207" s="621" t="n">
        <v>205</v>
      </c>
      <c r="B207" t="n">
        <v>52.06982624927293</v>
      </c>
      <c r="C207" t="n">
        <v>52.06982624927293</v>
      </c>
      <c r="D207" t="inlineStr"/>
      <c r="E207" t="inlineStr"/>
      <c r="F207" t="inlineStr"/>
      <c r="G207" t="inlineStr"/>
      <c r="H207" t="inlineStr"/>
    </row>
    <row r="208">
      <c r="A208" s="621" t="n">
        <v>206</v>
      </c>
      <c r="B208" t="n">
        <v>62.27113579336451</v>
      </c>
      <c r="C208" t="n">
        <v>62.27113579336451</v>
      </c>
      <c r="D208" t="inlineStr"/>
      <c r="E208" t="inlineStr"/>
      <c r="F208" t="inlineStr"/>
      <c r="G208" t="inlineStr"/>
      <c r="H208" t="inlineStr"/>
    </row>
    <row r="209">
      <c r="A209" s="621" t="n">
        <v>207</v>
      </c>
      <c r="B209" t="n">
        <v>98.90479484684974</v>
      </c>
      <c r="C209" t="n">
        <v>98.90479484684974</v>
      </c>
      <c r="D209" t="inlineStr"/>
      <c r="E209" t="inlineStr"/>
      <c r="F209" t="inlineStr"/>
      <c r="G209" t="inlineStr"/>
      <c r="H209" t="inlineStr"/>
    </row>
    <row r="210">
      <c r="A210" s="621" t="n">
        <v>208</v>
      </c>
      <c r="B210" t="n">
        <v>121.9003565261305</v>
      </c>
      <c r="C210" t="n">
        <v>121.9003565261305</v>
      </c>
      <c r="D210" t="inlineStr"/>
      <c r="E210" t="inlineStr"/>
      <c r="F210" t="inlineStr"/>
      <c r="G210" t="inlineStr"/>
      <c r="H210" t="inlineStr"/>
    </row>
    <row r="211">
      <c r="A211" s="621" t="n">
        <v>209</v>
      </c>
      <c r="B211" t="n">
        <v>59.21174994237899</v>
      </c>
      <c r="C211" t="n">
        <v>59.21174994237899</v>
      </c>
      <c r="D211" t="inlineStr"/>
      <c r="E211" t="inlineStr"/>
      <c r="F211" t="inlineStr"/>
      <c r="G211" t="inlineStr"/>
      <c r="H211" t="inlineStr"/>
    </row>
    <row r="212">
      <c r="A212" s="621" t="n">
        <v>210</v>
      </c>
      <c r="B212" t="n">
        <v>66.43989877217463</v>
      </c>
      <c r="C212" t="n">
        <v>66.43989877217463</v>
      </c>
      <c r="D212" t="inlineStr"/>
      <c r="E212" t="inlineStr"/>
      <c r="F212" t="inlineStr"/>
      <c r="G212" t="inlineStr"/>
      <c r="H212" t="inlineStr"/>
    </row>
    <row r="213">
      <c r="A213" s="621" t="n">
        <v>211</v>
      </c>
      <c r="B213" t="n">
        <v>96.73010822628368</v>
      </c>
      <c r="C213" t="n">
        <v>96.73010822628368</v>
      </c>
      <c r="D213" t="inlineStr"/>
      <c r="E213" t="inlineStr"/>
      <c r="F213" t="inlineStr"/>
      <c r="G213" t="inlineStr"/>
      <c r="H213" t="inlineStr"/>
    </row>
    <row r="214">
      <c r="A214" s="621" t="n">
        <v>212</v>
      </c>
      <c r="B214" t="inlineStr"/>
      <c r="C214" t="n">
        <v>86.50617928786386</v>
      </c>
      <c r="D214" t="inlineStr">
        <is>
          <t>{'Cu', 'aust_temp', 'ausf_czas', 'Mn', 'Mo', 'aust_czas', 'Ni', 'grubosc', 'ausf_temp'}</t>
        </is>
      </c>
      <c r="E214" t="n">
        <v>19</v>
      </c>
      <c r="F214" t="inlineStr">
        <is>
          <t>['A5']</t>
        </is>
      </c>
      <c r="G214" t="inlineStr">
        <is>
          <t>[0.769068091769858]</t>
        </is>
      </c>
      <c r="H214" t="inlineStr">
        <is>
          <t>[21.107176323360605, 213.6015549147417]</t>
        </is>
      </c>
    </row>
    <row r="215">
      <c r="A215" s="621" t="n">
        <v>213</v>
      </c>
      <c r="B215" t="n">
        <v>106.4705808579881</v>
      </c>
      <c r="C215" t="n">
        <v>106.4705808579881</v>
      </c>
      <c r="D215" t="inlineStr"/>
      <c r="E215" t="inlineStr"/>
      <c r="F215" t="inlineStr"/>
      <c r="G215" t="inlineStr"/>
      <c r="H215" t="inlineStr"/>
    </row>
    <row r="216">
      <c r="A216" s="621" t="n">
        <v>214</v>
      </c>
      <c r="B216" t="n">
        <v>101.0131245122951</v>
      </c>
      <c r="C216" t="n">
        <v>101.0131245122951</v>
      </c>
      <c r="D216" t="inlineStr"/>
      <c r="E216" t="inlineStr"/>
      <c r="F216" t="inlineStr"/>
      <c r="G216" t="inlineStr"/>
      <c r="H216" t="inlineStr"/>
    </row>
    <row r="217">
      <c r="A217" s="621" t="n">
        <v>215</v>
      </c>
      <c r="B217" t="n">
        <v>110.0471852129746</v>
      </c>
      <c r="C217" t="n">
        <v>110.0471852129746</v>
      </c>
      <c r="D217" t="inlineStr"/>
      <c r="E217" t="inlineStr"/>
      <c r="F217" t="inlineStr"/>
      <c r="G217" t="inlineStr"/>
      <c r="H217" t="inlineStr"/>
    </row>
    <row r="218">
      <c r="A218" s="621" t="n">
        <v>216</v>
      </c>
      <c r="B218" t="n">
        <v>100.38133325008</v>
      </c>
      <c r="C218" t="n">
        <v>100.38133325008</v>
      </c>
      <c r="D218" t="inlineStr"/>
      <c r="E218" t="inlineStr"/>
      <c r="F218" t="inlineStr"/>
      <c r="G218" t="inlineStr"/>
      <c r="H218" t="inlineStr"/>
    </row>
    <row r="219">
      <c r="A219" s="62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62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62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62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62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62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62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62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621" t="n">
        <v>225</v>
      </c>
      <c r="B227" t="n">
        <v>45.43375982257365</v>
      </c>
      <c r="C227" t="n">
        <v>45.43375982257365</v>
      </c>
      <c r="D227" t="inlineStr"/>
      <c r="E227" t="inlineStr"/>
      <c r="F227" t="inlineStr"/>
      <c r="G227" t="inlineStr"/>
      <c r="H227" t="inlineStr"/>
    </row>
    <row r="228">
      <c r="A228" s="621" t="n">
        <v>226</v>
      </c>
      <c r="B228" t="n">
        <v>21.1071763233606</v>
      </c>
      <c r="C228" t="n">
        <v>21.1071763233606</v>
      </c>
      <c r="D228" t="inlineStr"/>
      <c r="E228" t="inlineStr"/>
      <c r="F228" t="inlineStr"/>
      <c r="G228" t="inlineStr"/>
      <c r="H228" t="inlineStr"/>
    </row>
    <row r="229">
      <c r="A229" s="621" t="n">
        <v>227</v>
      </c>
      <c r="B229" t="n">
        <v>68.00070264823651</v>
      </c>
      <c r="C229" t="n">
        <v>68.00070264823651</v>
      </c>
      <c r="D229" t="inlineStr"/>
      <c r="E229" t="inlineStr"/>
      <c r="F229" t="inlineStr"/>
      <c r="G229" t="inlineStr"/>
      <c r="H229" t="inlineStr"/>
    </row>
    <row r="230">
      <c r="A230" s="62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62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621" t="n">
        <v>230</v>
      </c>
      <c r="B232" t="n">
        <v>228</v>
      </c>
      <c r="C232" t="n">
        <v>228</v>
      </c>
      <c r="D232" t="inlineStr"/>
      <c r="E232" t="inlineStr"/>
      <c r="F232" t="inlineStr"/>
      <c r="G232" t="inlineStr"/>
      <c r="H232" t="inlineStr"/>
    </row>
    <row r="233">
      <c r="A233" s="621" t="n">
        <v>231</v>
      </c>
      <c r="B233" t="n">
        <v>255.5</v>
      </c>
      <c r="C233" t="n">
        <v>255.5</v>
      </c>
      <c r="D233" t="inlineStr"/>
      <c r="E233" t="inlineStr"/>
      <c r="F233" t="inlineStr"/>
      <c r="G233" t="inlineStr"/>
      <c r="H233" t="inlineStr"/>
    </row>
    <row r="234">
      <c r="A234" s="621" t="n">
        <v>232</v>
      </c>
      <c r="B234" t="n">
        <v>127.3</v>
      </c>
      <c r="C234" t="n">
        <v>127.3</v>
      </c>
      <c r="D234" t="inlineStr"/>
      <c r="E234" t="inlineStr"/>
      <c r="F234" t="inlineStr"/>
      <c r="G234" t="inlineStr"/>
      <c r="H234" t="inlineStr"/>
    </row>
    <row r="235">
      <c r="A235" s="621" t="n">
        <v>233</v>
      </c>
      <c r="B235" t="n">
        <v>114.4</v>
      </c>
      <c r="C235" t="n">
        <v>114.4</v>
      </c>
      <c r="D235" t="inlineStr"/>
      <c r="E235" t="inlineStr"/>
      <c r="F235" t="inlineStr"/>
      <c r="G235" t="inlineStr"/>
      <c r="H235" t="inlineStr"/>
    </row>
    <row r="236">
      <c r="A236" s="621" t="n">
        <v>234</v>
      </c>
      <c r="B236" t="n">
        <v>237.2</v>
      </c>
      <c r="C236" t="n">
        <v>237.2</v>
      </c>
      <c r="D236" t="inlineStr"/>
      <c r="E236" t="inlineStr"/>
      <c r="F236" t="inlineStr"/>
      <c r="G236" t="inlineStr"/>
      <c r="H236" t="inlineStr"/>
    </row>
    <row r="237">
      <c r="A237" s="621" t="n">
        <v>235</v>
      </c>
      <c r="B237" t="n">
        <v>174.6</v>
      </c>
      <c r="C237" t="n">
        <v>174.6</v>
      </c>
      <c r="D237" t="inlineStr"/>
      <c r="E237" t="inlineStr"/>
      <c r="F237" t="inlineStr"/>
      <c r="G237" t="inlineStr"/>
      <c r="H237" t="inlineStr"/>
    </row>
    <row r="238">
      <c r="A238" s="621" t="n">
        <v>236</v>
      </c>
      <c r="B238" t="n">
        <v>182.5</v>
      </c>
      <c r="C238" t="n">
        <v>182.5</v>
      </c>
      <c r="D238" t="inlineStr"/>
      <c r="E238" t="inlineStr"/>
      <c r="F238" t="inlineStr"/>
      <c r="G238" t="inlineStr"/>
      <c r="H238" t="inlineStr"/>
    </row>
    <row r="239">
      <c r="A239" s="621" t="n">
        <v>237</v>
      </c>
      <c r="B239" t="n">
        <v>207.9</v>
      </c>
      <c r="C239" t="n">
        <v>207.9</v>
      </c>
      <c r="D239" t="inlineStr"/>
      <c r="E239" t="inlineStr"/>
      <c r="F239" t="inlineStr"/>
      <c r="G239" t="inlineStr"/>
      <c r="H239" t="inlineStr"/>
    </row>
    <row r="240">
      <c r="A240" s="621" t="n">
        <v>238</v>
      </c>
      <c r="B240" t="n">
        <v>133.8</v>
      </c>
      <c r="C240" t="n">
        <v>133.8</v>
      </c>
      <c r="D240" t="inlineStr"/>
      <c r="E240" t="inlineStr"/>
      <c r="F240" t="inlineStr"/>
      <c r="G240" t="inlineStr"/>
      <c r="H240" t="inlineStr"/>
    </row>
    <row r="241">
      <c r="A241" s="621" t="n">
        <v>239</v>
      </c>
      <c r="B241" t="n">
        <v>99.40000000000001</v>
      </c>
      <c r="C241" t="n">
        <v>99.40000000000001</v>
      </c>
      <c r="D241" t="inlineStr"/>
      <c r="E241" t="inlineStr"/>
      <c r="F241" t="inlineStr"/>
      <c r="G241" t="inlineStr"/>
      <c r="H241" t="inlineStr"/>
    </row>
    <row r="242">
      <c r="A242" s="621" t="n">
        <v>240</v>
      </c>
      <c r="B242" t="n">
        <v>132</v>
      </c>
      <c r="C242" t="n">
        <v>132</v>
      </c>
      <c r="D242" t="inlineStr"/>
      <c r="E242" t="inlineStr"/>
      <c r="F242" t="inlineStr"/>
      <c r="G242" t="inlineStr"/>
      <c r="H242" t="inlineStr"/>
    </row>
    <row r="243">
      <c r="A243" s="621" t="n">
        <v>241</v>
      </c>
      <c r="B243" t="n">
        <v>145.7</v>
      </c>
      <c r="C243" t="n">
        <v>145.7</v>
      </c>
      <c r="D243" t="inlineStr"/>
      <c r="E243" t="inlineStr"/>
      <c r="F243" t="inlineStr"/>
      <c r="G243" t="inlineStr"/>
      <c r="H243" t="inlineStr"/>
    </row>
    <row r="244">
      <c r="A244" s="621" t="n">
        <v>242</v>
      </c>
      <c r="B244" t="n">
        <v>42.7</v>
      </c>
      <c r="C244" t="n">
        <v>42.7</v>
      </c>
      <c r="D244" t="inlineStr"/>
      <c r="E244" t="inlineStr"/>
      <c r="F244" t="inlineStr"/>
      <c r="G244" t="inlineStr"/>
      <c r="H244" t="inlineStr"/>
    </row>
    <row r="245">
      <c r="A245" s="621" t="n">
        <v>243</v>
      </c>
      <c r="B245" t="n">
        <v>30.3</v>
      </c>
      <c r="C245" t="n">
        <v>30.3</v>
      </c>
      <c r="D245" t="inlineStr"/>
      <c r="E245" t="inlineStr"/>
      <c r="F245" t="inlineStr"/>
      <c r="G245" t="inlineStr"/>
      <c r="H245" t="inlineStr"/>
    </row>
    <row r="246">
      <c r="A246" s="621" t="n">
        <v>244</v>
      </c>
      <c r="B246" t="n">
        <v>59.5</v>
      </c>
      <c r="C246" t="n">
        <v>59.5</v>
      </c>
      <c r="D246" t="inlineStr"/>
      <c r="E246" t="inlineStr"/>
      <c r="F246" t="inlineStr"/>
      <c r="G246" t="inlineStr"/>
      <c r="H246" t="inlineStr"/>
    </row>
    <row r="247">
      <c r="A247" s="621" t="n">
        <v>245</v>
      </c>
      <c r="B247" t="n">
        <v>55.6</v>
      </c>
      <c r="C247" t="n">
        <v>55.6</v>
      </c>
      <c r="D247" t="inlineStr"/>
      <c r="E247" t="inlineStr"/>
      <c r="F247" t="inlineStr"/>
      <c r="G247" t="inlineStr"/>
      <c r="H247" t="inlineStr"/>
    </row>
    <row r="248">
      <c r="A248" s="621" t="n">
        <v>246</v>
      </c>
      <c r="B248" t="n">
        <v>35.4</v>
      </c>
      <c r="C248" t="n">
        <v>35.4</v>
      </c>
      <c r="D248" t="inlineStr"/>
      <c r="E248" t="inlineStr"/>
      <c r="F248" t="inlineStr"/>
      <c r="G248" t="inlineStr"/>
      <c r="H248" t="inlineStr"/>
    </row>
    <row r="249">
      <c r="A249" s="621" t="n">
        <v>247</v>
      </c>
      <c r="B249" t="n">
        <v>61.4</v>
      </c>
      <c r="C249" t="n">
        <v>61.4</v>
      </c>
      <c r="D249" t="inlineStr"/>
      <c r="E249" t="inlineStr"/>
      <c r="F249" t="inlineStr"/>
      <c r="G249" t="inlineStr"/>
      <c r="H249" t="inlineStr"/>
    </row>
    <row r="250">
      <c r="A250" s="621" t="n">
        <v>248</v>
      </c>
      <c r="B250" t="n">
        <v>73.09999999999999</v>
      </c>
      <c r="C250" t="n">
        <v>73.09999999999999</v>
      </c>
      <c r="D250" t="inlineStr"/>
      <c r="E250" t="inlineStr"/>
      <c r="F250" t="inlineStr"/>
      <c r="G250" t="inlineStr"/>
      <c r="H250" t="inlineStr"/>
    </row>
    <row r="251">
      <c r="A251" s="621" t="n">
        <v>249</v>
      </c>
      <c r="B251" t="n">
        <v>36.4</v>
      </c>
      <c r="C251" t="n">
        <v>36.4</v>
      </c>
      <c r="D251" t="inlineStr"/>
      <c r="E251" t="inlineStr"/>
      <c r="F251" t="inlineStr"/>
      <c r="G251" t="inlineStr"/>
      <c r="H251" t="inlineStr"/>
    </row>
    <row r="252">
      <c r="A252" s="621" t="n">
        <v>250</v>
      </c>
      <c r="B252" t="n">
        <v>58.8</v>
      </c>
      <c r="C252" t="n">
        <v>58.8</v>
      </c>
      <c r="D252" t="inlineStr"/>
      <c r="E252" t="inlineStr"/>
      <c r="F252" t="inlineStr"/>
      <c r="G252" t="inlineStr"/>
      <c r="H252" t="inlineStr"/>
    </row>
    <row r="253">
      <c r="A253" s="621" t="n">
        <v>251</v>
      </c>
      <c r="B253" t="n">
        <v>84.5</v>
      </c>
      <c r="C253" t="n">
        <v>84.5</v>
      </c>
      <c r="D253" t="inlineStr"/>
      <c r="E253" t="inlineStr"/>
      <c r="F253" t="inlineStr"/>
      <c r="G253" t="inlineStr"/>
      <c r="H253" t="inlineStr"/>
    </row>
    <row r="254">
      <c r="A254" s="621" t="n">
        <v>252</v>
      </c>
      <c r="B254" t="n">
        <v>90.5</v>
      </c>
      <c r="C254" t="n">
        <v>90.5</v>
      </c>
      <c r="D254" t="inlineStr"/>
      <c r="E254" t="inlineStr"/>
      <c r="F254" t="inlineStr"/>
      <c r="G254" t="inlineStr"/>
      <c r="H254" t="inlineStr"/>
    </row>
    <row r="255">
      <c r="A255" s="621" t="n">
        <v>253</v>
      </c>
      <c r="B255" t="n">
        <v>114.5</v>
      </c>
      <c r="C255" t="n">
        <v>114.5</v>
      </c>
      <c r="D255" t="inlineStr"/>
      <c r="E255" t="inlineStr"/>
      <c r="F255" t="inlineStr"/>
      <c r="G255" t="inlineStr"/>
      <c r="H255" t="inlineStr"/>
    </row>
    <row r="256">
      <c r="A256" s="621" t="n">
        <v>254</v>
      </c>
      <c r="B256" t="n">
        <v>33.6</v>
      </c>
      <c r="C256" t="n">
        <v>33.6</v>
      </c>
      <c r="D256" t="inlineStr"/>
      <c r="E256" t="inlineStr"/>
      <c r="F256" t="inlineStr"/>
      <c r="G256" t="inlineStr"/>
      <c r="H256" t="inlineStr"/>
    </row>
    <row r="257">
      <c r="A257" s="621" t="n">
        <v>255</v>
      </c>
      <c r="B257" t="n">
        <v>31.2</v>
      </c>
      <c r="C257" t="n">
        <v>31.2</v>
      </c>
      <c r="D257" t="inlineStr"/>
      <c r="E257" t="inlineStr"/>
      <c r="F257" t="inlineStr"/>
      <c r="G257" t="inlineStr"/>
      <c r="H257" t="inlineStr"/>
    </row>
    <row r="258">
      <c r="A258" s="621" t="n">
        <v>256</v>
      </c>
      <c r="B258" t="n">
        <v>40.5</v>
      </c>
      <c r="C258" t="n">
        <v>40.5</v>
      </c>
      <c r="D258" t="inlineStr"/>
      <c r="E258" t="inlineStr"/>
      <c r="F258" t="inlineStr"/>
      <c r="G258" t="inlineStr"/>
      <c r="H258" t="inlineStr"/>
    </row>
    <row r="259">
      <c r="A259" s="621" t="n">
        <v>257</v>
      </c>
      <c r="B259" t="n">
        <v>50.3</v>
      </c>
      <c r="C259" t="n">
        <v>50.3</v>
      </c>
      <c r="D259" t="inlineStr"/>
      <c r="E259" t="inlineStr"/>
      <c r="F259" t="inlineStr"/>
      <c r="G259" t="inlineStr"/>
      <c r="H259" t="inlineStr"/>
    </row>
    <row r="260">
      <c r="A260" s="621" t="n">
        <v>258</v>
      </c>
      <c r="B260" t="n">
        <v>4.4</v>
      </c>
      <c r="C260" t="n">
        <v>4.4</v>
      </c>
      <c r="D260" t="inlineStr"/>
      <c r="E260" t="inlineStr"/>
      <c r="F260" t="inlineStr"/>
      <c r="G260" t="inlineStr"/>
      <c r="H260" t="inlineStr"/>
    </row>
    <row r="261">
      <c r="A261" s="621" t="n">
        <v>259</v>
      </c>
      <c r="B261" t="n">
        <v>12.4</v>
      </c>
      <c r="C261" t="n">
        <v>12.4</v>
      </c>
      <c r="D261" t="inlineStr"/>
      <c r="E261" t="inlineStr"/>
      <c r="F261" t="inlineStr"/>
      <c r="G261" t="inlineStr"/>
      <c r="H261" t="inlineStr"/>
    </row>
    <row r="262">
      <c r="A262" s="621" t="n">
        <v>260</v>
      </c>
      <c r="B262" t="n">
        <v>12.9</v>
      </c>
      <c r="C262" t="n">
        <v>12.9</v>
      </c>
      <c r="D262" t="inlineStr"/>
      <c r="E262" t="inlineStr"/>
      <c r="F262" t="inlineStr"/>
      <c r="G262" t="inlineStr"/>
      <c r="H262" t="inlineStr"/>
    </row>
    <row r="263">
      <c r="A263" s="621" t="n">
        <v>261</v>
      </c>
      <c r="B263" t="n">
        <v>16.4</v>
      </c>
      <c r="C263" t="n">
        <v>16.4</v>
      </c>
      <c r="D263" t="inlineStr"/>
      <c r="E263" t="inlineStr"/>
      <c r="F263" t="inlineStr"/>
      <c r="G263" t="inlineStr"/>
      <c r="H263" t="inlineStr"/>
    </row>
    <row r="264">
      <c r="A264" s="621" t="n">
        <v>262</v>
      </c>
      <c r="B264" t="n">
        <v>125</v>
      </c>
      <c r="C264" t="n">
        <v>125</v>
      </c>
      <c r="D264" t="inlineStr"/>
      <c r="E264" t="inlineStr"/>
      <c r="F264" t="inlineStr"/>
      <c r="G264" t="inlineStr"/>
      <c r="H264" t="inlineStr"/>
    </row>
    <row r="265">
      <c r="A265" s="621" t="n">
        <v>263</v>
      </c>
      <c r="B265" t="n">
        <v>157</v>
      </c>
      <c r="C265" t="n">
        <v>157</v>
      </c>
      <c r="D265" t="inlineStr"/>
      <c r="E265" t="inlineStr"/>
      <c r="F265" t="inlineStr"/>
      <c r="G265" t="inlineStr"/>
      <c r="H265" t="inlineStr"/>
    </row>
    <row r="266">
      <c r="A266" s="621" t="n">
        <v>264</v>
      </c>
      <c r="B266" t="n">
        <v>63</v>
      </c>
      <c r="C266" t="n">
        <v>63</v>
      </c>
      <c r="D266" t="inlineStr"/>
      <c r="E266" t="inlineStr"/>
      <c r="F266" t="inlineStr"/>
      <c r="G266" t="inlineStr"/>
      <c r="H266" t="inlineStr"/>
    </row>
    <row r="267">
      <c r="A267" s="621" t="n">
        <v>265</v>
      </c>
      <c r="B267" t="n">
        <v>148</v>
      </c>
      <c r="C267" t="n">
        <v>148</v>
      </c>
      <c r="D267" t="inlineStr"/>
      <c r="E267" t="inlineStr"/>
      <c r="F267" t="inlineStr"/>
      <c r="G267" t="inlineStr"/>
      <c r="H267" t="inlineStr"/>
    </row>
    <row r="268">
      <c r="A268" s="621" t="n">
        <v>266</v>
      </c>
      <c r="B268" t="n">
        <v>70.09999999999999</v>
      </c>
      <c r="C268" t="n">
        <v>70.09999999999999</v>
      </c>
      <c r="D268" t="inlineStr"/>
      <c r="E268" t="inlineStr"/>
      <c r="F268" t="inlineStr"/>
      <c r="G268" t="inlineStr"/>
      <c r="H268" t="inlineStr"/>
    </row>
    <row r="269">
      <c r="A269" s="621" t="n">
        <v>267</v>
      </c>
      <c r="B269" t="n">
        <v>57</v>
      </c>
      <c r="C269" t="n">
        <v>57</v>
      </c>
      <c r="D269" t="inlineStr"/>
      <c r="E269" t="inlineStr"/>
      <c r="F269" t="inlineStr"/>
      <c r="G269" t="inlineStr"/>
      <c r="H269" t="inlineStr"/>
    </row>
    <row r="270">
      <c r="A270" s="621" t="n">
        <v>268</v>
      </c>
      <c r="B270" t="n">
        <v>38.5</v>
      </c>
      <c r="C270" t="n">
        <v>38.5</v>
      </c>
      <c r="D270" t="inlineStr"/>
      <c r="E270" t="inlineStr"/>
      <c r="F270" t="inlineStr"/>
      <c r="G270" t="inlineStr"/>
      <c r="H270" t="inlineStr"/>
    </row>
    <row r="271">
      <c r="A271" s="621" t="n">
        <v>269</v>
      </c>
      <c r="B271" t="n">
        <v>143</v>
      </c>
      <c r="C271" t="n">
        <v>143</v>
      </c>
      <c r="D271" t="inlineStr"/>
      <c r="E271" t="inlineStr"/>
      <c r="F271" t="inlineStr"/>
      <c r="G271" t="inlineStr"/>
      <c r="H271" t="inlineStr"/>
    </row>
    <row r="272">
      <c r="A272" s="621" t="n">
        <v>270</v>
      </c>
      <c r="B272" t="n">
        <v>98.59999999999999</v>
      </c>
      <c r="C272" t="n">
        <v>98.59999999999999</v>
      </c>
      <c r="D272" t="inlineStr"/>
      <c r="E272" t="inlineStr"/>
      <c r="F272" t="inlineStr"/>
      <c r="G272" t="inlineStr"/>
      <c r="H272" t="inlineStr"/>
    </row>
    <row r="273">
      <c r="A273" s="621" t="n">
        <v>271</v>
      </c>
      <c r="B273" t="n">
        <v>70.8</v>
      </c>
      <c r="C273" t="n">
        <v>70.8</v>
      </c>
      <c r="D273" t="inlineStr"/>
      <c r="E273" t="inlineStr"/>
      <c r="F273" t="inlineStr"/>
      <c r="G273" t="inlineStr"/>
      <c r="H273" t="inlineStr"/>
    </row>
    <row r="274">
      <c r="A274" s="621" t="n">
        <v>272</v>
      </c>
      <c r="B274" t="n">
        <v>-20.58174825449152</v>
      </c>
      <c r="C274" t="n">
        <v>-20.58174825449152</v>
      </c>
      <c r="D274" t="inlineStr"/>
      <c r="E274" t="inlineStr"/>
      <c r="F274" t="inlineStr"/>
      <c r="G274" t="inlineStr"/>
      <c r="H274" t="inlineStr"/>
    </row>
    <row r="275">
      <c r="A275" s="621" t="n">
        <v>273</v>
      </c>
      <c r="B275" t="n">
        <v>74.9724327456895</v>
      </c>
      <c r="C275" t="n">
        <v>74.9724327456895</v>
      </c>
      <c r="D275" t="inlineStr"/>
      <c r="E275" t="inlineStr"/>
      <c r="F275" t="inlineStr"/>
      <c r="G275" t="inlineStr"/>
      <c r="H275" t="inlineStr"/>
    </row>
    <row r="276">
      <c r="A276" s="62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62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62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62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621" t="n">
        <v>278</v>
      </c>
      <c r="B280" t="n">
        <v>84</v>
      </c>
      <c r="C280" t="n">
        <v>84</v>
      </c>
      <c r="D280" t="inlineStr"/>
      <c r="E280" t="inlineStr"/>
      <c r="F280" t="inlineStr"/>
      <c r="G280" t="inlineStr"/>
      <c r="H280" t="inlineStr"/>
    </row>
    <row r="281">
      <c r="A281" s="621" t="n">
        <v>279</v>
      </c>
      <c r="B281" t="n">
        <v>85.5</v>
      </c>
      <c r="C281" t="n">
        <v>85.5</v>
      </c>
      <c r="D281" t="inlineStr"/>
      <c r="E281" t="inlineStr"/>
      <c r="F281" t="inlineStr"/>
      <c r="G281" t="inlineStr"/>
      <c r="H281" t="inlineStr"/>
    </row>
    <row r="282">
      <c r="A282" s="621" t="n">
        <v>280</v>
      </c>
      <c r="B282" t="n">
        <v>87</v>
      </c>
      <c r="C282" t="n">
        <v>87</v>
      </c>
      <c r="D282" t="inlineStr"/>
      <c r="E282" t="inlineStr"/>
      <c r="F282" t="inlineStr"/>
      <c r="G282" t="inlineStr"/>
      <c r="H282" t="inlineStr"/>
    </row>
    <row r="283">
      <c r="A283" s="621" t="n">
        <v>281</v>
      </c>
      <c r="B283" t="n">
        <v>94</v>
      </c>
      <c r="C283" t="n">
        <v>94</v>
      </c>
      <c r="D283" t="inlineStr"/>
      <c r="E283" t="inlineStr"/>
      <c r="F283" t="inlineStr"/>
      <c r="G283" t="inlineStr"/>
      <c r="H283" t="inlineStr"/>
    </row>
    <row r="284">
      <c r="A284" s="621" t="n">
        <v>282</v>
      </c>
      <c r="B284" t="n">
        <v>78.5</v>
      </c>
      <c r="C284" t="n">
        <v>78.5</v>
      </c>
      <c r="D284" t="inlineStr"/>
      <c r="E284" t="inlineStr"/>
      <c r="F284" t="inlineStr"/>
      <c r="G284" t="inlineStr"/>
      <c r="H284" t="inlineStr"/>
    </row>
    <row r="285">
      <c r="A285" s="621" t="n">
        <v>283</v>
      </c>
      <c r="B285" t="n">
        <v>89</v>
      </c>
      <c r="C285" t="n">
        <v>89</v>
      </c>
      <c r="D285" t="inlineStr"/>
      <c r="E285" t="inlineStr"/>
      <c r="F285" t="inlineStr"/>
      <c r="G285" t="inlineStr"/>
      <c r="H285" t="inlineStr"/>
    </row>
    <row r="286">
      <c r="A286" s="621" t="n">
        <v>284</v>
      </c>
      <c r="B286" t="n">
        <v>100</v>
      </c>
      <c r="C286" t="n">
        <v>100</v>
      </c>
      <c r="D286" t="inlineStr"/>
      <c r="E286" t="inlineStr"/>
      <c r="F286" t="inlineStr"/>
      <c r="G286" t="inlineStr"/>
      <c r="H286" t="inlineStr"/>
    </row>
    <row r="287">
      <c r="A287" s="621" t="n">
        <v>285</v>
      </c>
      <c r="B287" t="n">
        <v>59</v>
      </c>
      <c r="C287" t="n">
        <v>59</v>
      </c>
      <c r="D287" t="inlineStr"/>
      <c r="E287" t="inlineStr"/>
      <c r="F287" t="inlineStr"/>
      <c r="G287" t="inlineStr"/>
      <c r="H287" t="inlineStr"/>
    </row>
    <row r="288">
      <c r="A288" s="621" t="n">
        <v>286</v>
      </c>
      <c r="B288" t="n">
        <v>86.5</v>
      </c>
      <c r="C288" t="n">
        <v>86.5</v>
      </c>
      <c r="D288" t="inlineStr"/>
      <c r="E288" t="inlineStr"/>
      <c r="F288" t="inlineStr"/>
      <c r="G288" t="inlineStr"/>
      <c r="H288" t="inlineStr"/>
    </row>
    <row r="289">
      <c r="A289" s="621" t="n">
        <v>287</v>
      </c>
      <c r="B289" t="n">
        <v>93.5</v>
      </c>
      <c r="C289" t="n">
        <v>93.5</v>
      </c>
      <c r="D289" t="inlineStr"/>
      <c r="E289" t="inlineStr"/>
      <c r="F289" t="inlineStr"/>
      <c r="G289" t="inlineStr"/>
      <c r="H289" t="inlineStr"/>
    </row>
    <row r="290">
      <c r="A290" s="621" t="n">
        <v>288</v>
      </c>
      <c r="B290" t="n">
        <v>97</v>
      </c>
      <c r="C290" t="n">
        <v>97</v>
      </c>
      <c r="D290" t="inlineStr"/>
      <c r="E290" t="inlineStr"/>
      <c r="F290" t="inlineStr"/>
      <c r="G290" t="inlineStr"/>
      <c r="H290" t="inlineStr"/>
    </row>
    <row r="291">
      <c r="A291" s="621" t="n">
        <v>289</v>
      </c>
      <c r="B291" t="n">
        <v>100</v>
      </c>
      <c r="C291" t="n">
        <v>100</v>
      </c>
      <c r="D291" t="inlineStr"/>
      <c r="E291" t="inlineStr"/>
      <c r="F291" t="inlineStr"/>
      <c r="G291" t="inlineStr"/>
      <c r="H291" t="inlineStr"/>
    </row>
    <row r="292">
      <c r="A292" s="621" t="n">
        <v>290</v>
      </c>
      <c r="B292" t="n">
        <v>103.5</v>
      </c>
      <c r="C292" t="n">
        <v>103.5</v>
      </c>
      <c r="D292" t="inlineStr"/>
      <c r="E292" t="inlineStr"/>
      <c r="F292" t="inlineStr"/>
      <c r="G292" t="inlineStr"/>
      <c r="H292" t="inlineStr"/>
    </row>
    <row r="293">
      <c r="A293" s="621" t="n">
        <v>291</v>
      </c>
      <c r="B293" t="n">
        <v>106</v>
      </c>
      <c r="C293" t="n">
        <v>106</v>
      </c>
      <c r="D293" t="inlineStr"/>
      <c r="E293" t="inlineStr"/>
      <c r="F293" t="inlineStr"/>
      <c r="G293" t="inlineStr"/>
      <c r="H293" t="inlineStr"/>
    </row>
    <row r="294">
      <c r="A294" s="621" t="n">
        <v>292</v>
      </c>
      <c r="B294" t="n">
        <v>74</v>
      </c>
      <c r="C294" t="n">
        <v>74</v>
      </c>
      <c r="D294" t="inlineStr"/>
      <c r="E294" t="inlineStr"/>
      <c r="F294" t="inlineStr"/>
      <c r="G294" t="inlineStr"/>
      <c r="H294" t="inlineStr"/>
    </row>
    <row r="295">
      <c r="A295" s="621" t="n">
        <v>293</v>
      </c>
      <c r="B295" t="n">
        <v>108.5</v>
      </c>
      <c r="C295" t="n">
        <v>108.5</v>
      </c>
      <c r="D295" t="inlineStr"/>
      <c r="E295" t="inlineStr"/>
      <c r="F295" t="inlineStr"/>
      <c r="G295" t="inlineStr"/>
      <c r="H295" t="inlineStr"/>
    </row>
    <row r="296">
      <c r="A296" s="621" t="n">
        <v>294</v>
      </c>
      <c r="B296" t="n">
        <v>109.5</v>
      </c>
      <c r="C296" t="n">
        <v>109.5</v>
      </c>
      <c r="D296" t="inlineStr"/>
      <c r="E296" t="inlineStr"/>
      <c r="F296" t="inlineStr"/>
      <c r="G296" t="inlineStr"/>
      <c r="H296" t="inlineStr"/>
    </row>
    <row r="297">
      <c r="A297" s="621" t="n">
        <v>295</v>
      </c>
      <c r="B297" t="n">
        <v>103</v>
      </c>
      <c r="C297" t="n">
        <v>103</v>
      </c>
      <c r="D297" t="inlineStr"/>
      <c r="E297" t="inlineStr"/>
      <c r="F297" t="inlineStr"/>
      <c r="G297" t="inlineStr"/>
      <c r="H297" t="inlineStr"/>
    </row>
    <row r="298">
      <c r="A298" s="621" t="n">
        <v>296</v>
      </c>
      <c r="B298" t="n">
        <v>109</v>
      </c>
      <c r="C298" t="n">
        <v>109</v>
      </c>
      <c r="D298" t="inlineStr"/>
      <c r="E298" t="inlineStr"/>
      <c r="F298" t="inlineStr"/>
      <c r="G298" t="inlineStr"/>
      <c r="H298" t="inlineStr"/>
    </row>
    <row r="299">
      <c r="A299" s="621" t="n">
        <v>297</v>
      </c>
      <c r="B299" t="n">
        <v>110</v>
      </c>
      <c r="C299" t="n">
        <v>110</v>
      </c>
      <c r="D299" t="inlineStr"/>
      <c r="E299" t="inlineStr"/>
      <c r="F299" t="inlineStr"/>
      <c r="G299" t="inlineStr"/>
      <c r="H299" t="inlineStr"/>
    </row>
    <row r="300">
      <c r="A300" s="621" t="n">
        <v>298</v>
      </c>
      <c r="B300" t="n">
        <v>109</v>
      </c>
      <c r="C300" t="n">
        <v>109</v>
      </c>
      <c r="D300" t="inlineStr"/>
      <c r="E300" t="inlineStr"/>
      <c r="F300" t="inlineStr"/>
      <c r="G300" t="inlineStr"/>
      <c r="H300" t="inlineStr"/>
    </row>
    <row r="301">
      <c r="A301" s="621" t="n">
        <v>299</v>
      </c>
      <c r="B301" t="n">
        <v>78.5</v>
      </c>
      <c r="C301" t="n">
        <v>78.5</v>
      </c>
      <c r="D301" t="inlineStr"/>
      <c r="E301" t="inlineStr"/>
      <c r="F301" t="inlineStr"/>
      <c r="G301" t="inlineStr"/>
      <c r="H301" t="inlineStr"/>
    </row>
    <row r="302">
      <c r="A302" s="621" t="n">
        <v>300</v>
      </c>
      <c r="B302" t="n">
        <v>112</v>
      </c>
      <c r="C302" t="n">
        <v>112</v>
      </c>
      <c r="D302" t="inlineStr"/>
      <c r="E302" t="inlineStr"/>
      <c r="F302" t="inlineStr"/>
      <c r="G302" t="inlineStr"/>
      <c r="H302" t="inlineStr"/>
    </row>
    <row r="303">
      <c r="A303" s="621" t="n">
        <v>301</v>
      </c>
      <c r="B303" t="n">
        <v>110.5</v>
      </c>
      <c r="C303" t="n">
        <v>110.5</v>
      </c>
      <c r="D303" t="inlineStr"/>
      <c r="E303" t="inlineStr"/>
      <c r="F303" t="inlineStr"/>
      <c r="G303" t="inlineStr"/>
      <c r="H303" t="inlineStr"/>
    </row>
    <row r="304">
      <c r="A304" s="621" t="n">
        <v>302</v>
      </c>
      <c r="B304" t="n">
        <v>100</v>
      </c>
      <c r="C304" t="n">
        <v>100</v>
      </c>
      <c r="D304" t="inlineStr"/>
      <c r="E304" t="inlineStr"/>
      <c r="F304" t="inlineStr"/>
      <c r="G304" t="inlineStr"/>
      <c r="H304" t="inlineStr"/>
    </row>
    <row r="305">
      <c r="A305" s="621" t="n">
        <v>303</v>
      </c>
      <c r="B305" t="n">
        <v>111</v>
      </c>
      <c r="C305" t="n">
        <v>111</v>
      </c>
      <c r="D305" t="inlineStr"/>
      <c r="E305" t="inlineStr"/>
      <c r="F305" t="inlineStr"/>
      <c r="G305" t="inlineStr"/>
      <c r="H305" t="inlineStr"/>
    </row>
    <row r="306">
      <c r="A306" s="621" t="n">
        <v>304</v>
      </c>
      <c r="B306" t="n">
        <v>103</v>
      </c>
      <c r="C306" t="n">
        <v>103</v>
      </c>
      <c r="D306" t="inlineStr"/>
      <c r="E306" t="inlineStr"/>
      <c r="F306" t="inlineStr"/>
      <c r="G306" t="inlineStr"/>
      <c r="H306" t="inlineStr"/>
    </row>
    <row r="307">
      <c r="A307" s="621" t="n">
        <v>305</v>
      </c>
      <c r="B307" t="n">
        <v>78</v>
      </c>
      <c r="C307" t="n">
        <v>78</v>
      </c>
      <c r="D307" t="inlineStr"/>
      <c r="E307" t="inlineStr"/>
      <c r="F307" t="inlineStr"/>
      <c r="G307" t="inlineStr"/>
      <c r="H307" t="inlineStr"/>
    </row>
    <row r="308">
      <c r="A308" s="621" t="n">
        <v>306</v>
      </c>
      <c r="B308" t="n">
        <v>50</v>
      </c>
      <c r="C308" t="n">
        <v>50</v>
      </c>
      <c r="D308" t="inlineStr"/>
      <c r="E308" t="inlineStr"/>
      <c r="F308" t="inlineStr"/>
      <c r="G308" t="inlineStr"/>
      <c r="H308" t="inlineStr"/>
    </row>
    <row r="309">
      <c r="A309" s="621" t="n">
        <v>307</v>
      </c>
      <c r="B309" t="n">
        <v>57</v>
      </c>
      <c r="C309" t="n">
        <v>57</v>
      </c>
      <c r="D309" t="inlineStr"/>
      <c r="E309" t="inlineStr"/>
      <c r="F309" t="inlineStr"/>
      <c r="G309" t="inlineStr"/>
      <c r="H309" t="inlineStr"/>
    </row>
    <row r="310">
      <c r="A310" s="621" t="n">
        <v>308</v>
      </c>
      <c r="B310" t="n">
        <v>61.5</v>
      </c>
      <c r="C310" t="n">
        <v>61.5</v>
      </c>
      <c r="D310" t="inlineStr"/>
      <c r="E310" t="inlineStr"/>
      <c r="F310" t="inlineStr"/>
      <c r="G310" t="inlineStr"/>
      <c r="H310" t="inlineStr"/>
    </row>
    <row r="311">
      <c r="A311" s="621" t="n">
        <v>309</v>
      </c>
      <c r="B311" t="n">
        <v>75</v>
      </c>
      <c r="C311" t="n">
        <v>75</v>
      </c>
      <c r="D311" t="inlineStr"/>
      <c r="E311" t="inlineStr"/>
      <c r="F311" t="inlineStr"/>
      <c r="G311" t="inlineStr"/>
      <c r="H311" t="inlineStr"/>
    </row>
    <row r="312">
      <c r="A312" s="621" t="n">
        <v>310</v>
      </c>
      <c r="B312" t="n">
        <v>86</v>
      </c>
      <c r="C312" t="n">
        <v>86</v>
      </c>
      <c r="D312" t="inlineStr"/>
      <c r="E312" t="inlineStr"/>
      <c r="F312" t="inlineStr"/>
      <c r="G312" t="inlineStr"/>
      <c r="H312" t="inlineStr"/>
    </row>
    <row r="313">
      <c r="A313" s="621" t="n">
        <v>311</v>
      </c>
      <c r="B313" t="n">
        <v>93.5</v>
      </c>
      <c r="C313" t="n">
        <v>93.5</v>
      </c>
      <c r="D313" t="inlineStr"/>
      <c r="E313" t="inlineStr"/>
      <c r="F313" t="inlineStr"/>
      <c r="G313" t="inlineStr"/>
      <c r="H313" t="inlineStr"/>
    </row>
    <row r="314">
      <c r="A314" s="621" t="n">
        <v>312</v>
      </c>
      <c r="B314" t="n">
        <v>96</v>
      </c>
      <c r="C314" t="n">
        <v>96</v>
      </c>
      <c r="D314" t="inlineStr"/>
      <c r="E314" t="inlineStr"/>
      <c r="F314" t="inlineStr"/>
      <c r="G314" t="inlineStr"/>
      <c r="H314" t="inlineStr"/>
    </row>
    <row r="315">
      <c r="A315" s="621" t="n">
        <v>313</v>
      </c>
      <c r="B315" t="n">
        <v>20</v>
      </c>
      <c r="C315" t="n">
        <v>20</v>
      </c>
      <c r="D315" t="inlineStr"/>
      <c r="E315" t="inlineStr"/>
      <c r="F315" t="inlineStr"/>
      <c r="G315" t="inlineStr"/>
      <c r="H315" t="inlineStr"/>
    </row>
    <row r="316">
      <c r="A316" s="621" t="n">
        <v>314</v>
      </c>
      <c r="B316" t="n">
        <v>52.5</v>
      </c>
      <c r="C316" t="n">
        <v>52.5</v>
      </c>
      <c r="D316" t="inlineStr"/>
      <c r="E316" t="inlineStr"/>
      <c r="F316" t="inlineStr"/>
      <c r="G316" t="inlineStr"/>
      <c r="H316" t="inlineStr"/>
    </row>
    <row r="317">
      <c r="A317" s="621" t="n">
        <v>315</v>
      </c>
      <c r="B317" t="n">
        <v>73.5</v>
      </c>
      <c r="C317" t="n">
        <v>73.5</v>
      </c>
      <c r="D317" t="inlineStr"/>
      <c r="E317" t="inlineStr"/>
      <c r="F317" t="inlineStr"/>
      <c r="G317" t="inlineStr"/>
      <c r="H317" t="inlineStr"/>
    </row>
    <row r="318">
      <c r="A318" s="621" t="n">
        <v>316</v>
      </c>
      <c r="B318" t="n">
        <v>78.5</v>
      </c>
      <c r="C318" t="n">
        <v>78.5</v>
      </c>
      <c r="D318" t="inlineStr"/>
      <c r="E318" t="inlineStr"/>
      <c r="F318" t="inlineStr"/>
      <c r="G318" t="inlineStr"/>
      <c r="H318" t="inlineStr"/>
    </row>
    <row r="319">
      <c r="A319" s="621" t="n">
        <v>317</v>
      </c>
      <c r="B319" t="n">
        <v>79</v>
      </c>
      <c r="C319" t="n">
        <v>79</v>
      </c>
      <c r="D319" t="inlineStr"/>
      <c r="E319" t="inlineStr"/>
      <c r="F319" t="inlineStr"/>
      <c r="G319" t="inlineStr"/>
      <c r="H319" t="inlineStr"/>
    </row>
    <row r="320">
      <c r="A320" s="621" t="n">
        <v>318</v>
      </c>
      <c r="B320" t="n">
        <v>78.5</v>
      </c>
      <c r="C320" t="n">
        <v>78.5</v>
      </c>
      <c r="D320" t="inlineStr"/>
      <c r="E320" t="inlineStr"/>
      <c r="F320" t="inlineStr"/>
      <c r="G320" t="inlineStr"/>
      <c r="H320" t="inlineStr"/>
    </row>
    <row r="321">
      <c r="A321" s="621" t="n">
        <v>319</v>
      </c>
      <c r="B321" t="n">
        <v>79</v>
      </c>
      <c r="C321" t="n">
        <v>79</v>
      </c>
      <c r="D321" t="inlineStr"/>
      <c r="E321" t="inlineStr"/>
      <c r="F321" t="inlineStr"/>
      <c r="G321" t="inlineStr"/>
      <c r="H321" t="inlineStr"/>
    </row>
    <row r="322">
      <c r="A322" s="621" t="n">
        <v>320</v>
      </c>
      <c r="B322" t="n">
        <v>20</v>
      </c>
      <c r="C322" t="n">
        <v>20</v>
      </c>
      <c r="D322" t="inlineStr"/>
      <c r="E322" t="inlineStr"/>
      <c r="F322" t="inlineStr"/>
      <c r="G322" t="inlineStr"/>
      <c r="H322" t="inlineStr"/>
    </row>
    <row r="323">
      <c r="A323" s="621" t="n">
        <v>321</v>
      </c>
      <c r="B323" t="n">
        <v>57.5</v>
      </c>
      <c r="C323" t="n">
        <v>57.5</v>
      </c>
      <c r="D323" t="inlineStr"/>
      <c r="E323" t="inlineStr"/>
      <c r="F323" t="inlineStr"/>
      <c r="G323" t="inlineStr"/>
      <c r="H323" t="inlineStr"/>
    </row>
    <row r="324">
      <c r="A324" s="621" t="n">
        <v>322</v>
      </c>
      <c r="B324" t="n">
        <v>94.5</v>
      </c>
      <c r="C324" t="n">
        <v>94.5</v>
      </c>
      <c r="D324" t="inlineStr"/>
      <c r="E324" t="inlineStr"/>
      <c r="F324" t="inlineStr"/>
      <c r="G324" t="inlineStr"/>
      <c r="H324" t="inlineStr"/>
    </row>
    <row r="325">
      <c r="A325" s="621" t="n">
        <v>323</v>
      </c>
      <c r="B325" t="n">
        <v>95</v>
      </c>
      <c r="C325" t="n">
        <v>95</v>
      </c>
      <c r="D325" t="inlineStr"/>
      <c r="E325" t="inlineStr"/>
      <c r="F325" t="inlineStr"/>
      <c r="G325" t="inlineStr"/>
      <c r="H325" t="inlineStr"/>
    </row>
    <row r="326">
      <c r="A326" s="621" t="n">
        <v>324</v>
      </c>
      <c r="B326" t="n">
        <v>94</v>
      </c>
      <c r="C326" t="n">
        <v>94</v>
      </c>
      <c r="D326" t="inlineStr"/>
      <c r="E326" t="inlineStr"/>
      <c r="F326" t="inlineStr"/>
      <c r="G326" t="inlineStr"/>
      <c r="H326" t="inlineStr"/>
    </row>
    <row r="327">
      <c r="A327" s="621" t="n">
        <v>325</v>
      </c>
      <c r="B327" t="n">
        <v>94</v>
      </c>
      <c r="C327" t="n">
        <v>94</v>
      </c>
      <c r="D327" t="inlineStr"/>
      <c r="E327" t="inlineStr"/>
      <c r="F327" t="inlineStr"/>
      <c r="G327" t="inlineStr"/>
      <c r="H327" t="inlineStr"/>
    </row>
    <row r="328">
      <c r="A328" s="621" t="n">
        <v>326</v>
      </c>
      <c r="B328" t="n">
        <v>94</v>
      </c>
      <c r="C328" t="n">
        <v>94</v>
      </c>
      <c r="D328" t="inlineStr"/>
      <c r="E328" t="inlineStr"/>
      <c r="F328" t="inlineStr"/>
      <c r="G328" t="inlineStr"/>
      <c r="H328" t="inlineStr"/>
    </row>
    <row r="329">
      <c r="A329" s="621" t="n">
        <v>327</v>
      </c>
      <c r="B329" t="n">
        <v>13.5</v>
      </c>
      <c r="C329" t="n">
        <v>13.5</v>
      </c>
      <c r="D329" t="inlineStr"/>
      <c r="E329" t="inlineStr"/>
      <c r="F329" t="inlineStr"/>
      <c r="G329" t="inlineStr"/>
      <c r="H329" t="inlineStr"/>
    </row>
    <row r="330">
      <c r="A330" s="621" t="n">
        <v>328</v>
      </c>
      <c r="B330" t="n">
        <v>33.5</v>
      </c>
      <c r="C330" t="n">
        <v>33.5</v>
      </c>
      <c r="D330" t="inlineStr"/>
      <c r="E330" t="inlineStr"/>
      <c r="F330" t="inlineStr"/>
      <c r="G330" t="inlineStr"/>
      <c r="H330" t="inlineStr"/>
    </row>
    <row r="331">
      <c r="A331" s="621" t="n">
        <v>329</v>
      </c>
      <c r="B331" t="n">
        <v>94.5</v>
      </c>
      <c r="C331" t="n">
        <v>94.5</v>
      </c>
      <c r="D331" t="inlineStr"/>
      <c r="E331" t="inlineStr"/>
      <c r="F331" t="inlineStr"/>
      <c r="G331" t="inlineStr"/>
      <c r="H331" t="inlineStr"/>
    </row>
    <row r="332">
      <c r="A332" s="621" t="n">
        <v>330</v>
      </c>
      <c r="B332" t="n">
        <v>113.5</v>
      </c>
      <c r="C332" t="n">
        <v>113.5</v>
      </c>
      <c r="D332" t="inlineStr"/>
      <c r="E332" t="inlineStr"/>
      <c r="F332" t="inlineStr"/>
      <c r="G332" t="inlineStr"/>
      <c r="H332" t="inlineStr"/>
    </row>
    <row r="333">
      <c r="A333" s="621" t="n">
        <v>331</v>
      </c>
      <c r="B333" t="n">
        <v>108</v>
      </c>
      <c r="C333" t="n">
        <v>108</v>
      </c>
      <c r="D333" t="inlineStr"/>
      <c r="E333" t="inlineStr"/>
      <c r="F333" t="inlineStr"/>
      <c r="G333" t="inlineStr"/>
      <c r="H333" t="inlineStr"/>
    </row>
    <row r="334">
      <c r="A334" s="621" t="n">
        <v>332</v>
      </c>
      <c r="B334" t="n">
        <v>105</v>
      </c>
      <c r="C334" t="n">
        <v>105</v>
      </c>
      <c r="D334" t="inlineStr"/>
      <c r="E334" t="inlineStr"/>
      <c r="F334" t="inlineStr"/>
      <c r="G334" t="inlineStr"/>
      <c r="H334" t="inlineStr"/>
    </row>
    <row r="335">
      <c r="A335" s="621" t="n">
        <v>333</v>
      </c>
      <c r="B335" t="n">
        <v>100</v>
      </c>
      <c r="C335" t="n">
        <v>100</v>
      </c>
      <c r="D335" t="inlineStr"/>
      <c r="E335" t="inlineStr"/>
      <c r="F335" t="inlineStr"/>
      <c r="G335" t="inlineStr"/>
      <c r="H335" t="inlineStr"/>
    </row>
    <row r="336">
      <c r="A336" s="621" t="n">
        <v>334</v>
      </c>
      <c r="B336" t="n">
        <v>20</v>
      </c>
      <c r="C336" t="n">
        <v>20</v>
      </c>
      <c r="D336" t="inlineStr"/>
      <c r="E336" t="inlineStr"/>
      <c r="F336" t="inlineStr"/>
      <c r="G336" t="inlineStr"/>
      <c r="H336" t="inlineStr"/>
    </row>
    <row r="337">
      <c r="A337" s="621" t="n">
        <v>335</v>
      </c>
      <c r="B337" t="n">
        <v>57.5</v>
      </c>
      <c r="C337" t="n">
        <v>57.5</v>
      </c>
      <c r="D337" t="inlineStr"/>
      <c r="E337" t="inlineStr"/>
      <c r="F337" t="inlineStr"/>
      <c r="G337" t="inlineStr"/>
      <c r="H337" t="inlineStr"/>
    </row>
    <row r="338">
      <c r="A338" s="621" t="n">
        <v>336</v>
      </c>
      <c r="B338" t="n">
        <v>81.5</v>
      </c>
      <c r="C338" t="n">
        <v>81.5</v>
      </c>
      <c r="D338" t="inlineStr"/>
      <c r="E338" t="inlineStr"/>
      <c r="F338" t="inlineStr"/>
      <c r="G338" t="inlineStr"/>
      <c r="H338" t="inlineStr"/>
    </row>
    <row r="339">
      <c r="A339" s="621" t="n">
        <v>337</v>
      </c>
      <c r="B339" t="n">
        <v>84</v>
      </c>
      <c r="C339" t="n">
        <v>84</v>
      </c>
      <c r="D339" t="inlineStr"/>
      <c r="E339" t="inlineStr"/>
      <c r="F339" t="inlineStr"/>
      <c r="G339" t="inlineStr"/>
      <c r="H339" t="inlineStr"/>
    </row>
    <row r="340">
      <c r="A340" s="621" t="n">
        <v>338</v>
      </c>
      <c r="B340" t="n">
        <v>86</v>
      </c>
      <c r="C340" t="n">
        <v>86</v>
      </c>
      <c r="D340" t="inlineStr"/>
      <c r="E340" t="inlineStr"/>
      <c r="F340" t="inlineStr"/>
      <c r="G340" t="inlineStr"/>
      <c r="H340" t="inlineStr"/>
    </row>
    <row r="341">
      <c r="A341" s="621" t="n">
        <v>339</v>
      </c>
      <c r="B341" t="n">
        <v>88</v>
      </c>
      <c r="C341" t="n">
        <v>88</v>
      </c>
      <c r="D341" t="inlineStr"/>
      <c r="E341" t="inlineStr"/>
      <c r="F341" t="inlineStr"/>
      <c r="G341" t="inlineStr"/>
      <c r="H341" t="inlineStr"/>
    </row>
    <row r="342">
      <c r="A342" s="621" t="n">
        <v>340</v>
      </c>
      <c r="B342" t="n">
        <v>90</v>
      </c>
      <c r="C342" t="n">
        <v>90</v>
      </c>
      <c r="D342" t="inlineStr"/>
      <c r="E342" t="inlineStr"/>
      <c r="F342" t="inlineStr"/>
      <c r="G342" t="inlineStr"/>
      <c r="H342" t="inlineStr"/>
    </row>
    <row r="343">
      <c r="A343" s="621" t="n">
        <v>341</v>
      </c>
      <c r="B343" t="n">
        <v>20</v>
      </c>
      <c r="C343" t="n">
        <v>20</v>
      </c>
      <c r="D343" t="inlineStr"/>
      <c r="E343" t="inlineStr"/>
      <c r="F343" t="inlineStr"/>
      <c r="G343" t="inlineStr"/>
      <c r="H343" t="inlineStr"/>
    </row>
    <row r="344">
      <c r="A344" s="621" t="n">
        <v>342</v>
      </c>
      <c r="B344" t="n">
        <v>44.5</v>
      </c>
      <c r="C344" t="n">
        <v>44.5</v>
      </c>
      <c r="D344" t="inlineStr"/>
      <c r="E344" t="inlineStr"/>
      <c r="F344" t="inlineStr"/>
      <c r="G344" t="inlineStr"/>
      <c r="H344" t="inlineStr"/>
    </row>
    <row r="345">
      <c r="A345" s="621" t="n">
        <v>343</v>
      </c>
      <c r="B345" t="n">
        <v>57</v>
      </c>
      <c r="C345" t="n">
        <v>57</v>
      </c>
      <c r="D345" t="inlineStr"/>
      <c r="E345" t="inlineStr"/>
      <c r="F345" t="inlineStr"/>
      <c r="G345" t="inlineStr"/>
      <c r="H345" t="inlineStr"/>
    </row>
    <row r="346">
      <c r="A346" s="621" t="n">
        <v>344</v>
      </c>
      <c r="B346" t="n">
        <v>56</v>
      </c>
      <c r="C346" t="n">
        <v>56</v>
      </c>
      <c r="D346" t="inlineStr"/>
      <c r="E346" t="inlineStr"/>
      <c r="F346" t="inlineStr"/>
      <c r="G346" t="inlineStr"/>
      <c r="H346" t="inlineStr"/>
    </row>
    <row r="347">
      <c r="A347" s="621" t="n">
        <v>345</v>
      </c>
      <c r="B347" t="n">
        <v>51.5</v>
      </c>
      <c r="C347" t="n">
        <v>51.5</v>
      </c>
      <c r="D347" t="inlineStr"/>
      <c r="E347" t="inlineStr"/>
      <c r="F347" t="inlineStr"/>
      <c r="G347" t="inlineStr"/>
      <c r="H347" t="inlineStr"/>
    </row>
    <row r="348">
      <c r="A348" s="621" t="n">
        <v>346</v>
      </c>
      <c r="B348" t="n">
        <v>43</v>
      </c>
      <c r="C348" t="n">
        <v>43</v>
      </c>
      <c r="D348" t="inlineStr"/>
      <c r="E348" t="inlineStr"/>
      <c r="F348" t="inlineStr"/>
      <c r="G348" t="inlineStr"/>
      <c r="H348" t="inlineStr"/>
    </row>
    <row r="349">
      <c r="A349" s="621" t="n">
        <v>347</v>
      </c>
      <c r="B349" t="n">
        <v>37</v>
      </c>
      <c r="C349" t="n">
        <v>37</v>
      </c>
      <c r="D349" t="inlineStr"/>
      <c r="E349" t="inlineStr"/>
      <c r="F349" t="inlineStr"/>
      <c r="G349" t="inlineStr"/>
      <c r="H349" t="inlineStr"/>
    </row>
    <row r="350">
      <c r="A350" s="621" t="n">
        <v>348</v>
      </c>
      <c r="B350" t="n">
        <v>12.5</v>
      </c>
      <c r="C350" t="n">
        <v>12.5</v>
      </c>
      <c r="D350" t="inlineStr"/>
      <c r="E350" t="inlineStr"/>
      <c r="F350" t="inlineStr"/>
      <c r="G350" t="inlineStr"/>
      <c r="H350" t="inlineStr"/>
    </row>
    <row r="351">
      <c r="A351" s="621" t="n">
        <v>349</v>
      </c>
      <c r="B351" t="n">
        <v>31.5</v>
      </c>
      <c r="C351" t="n">
        <v>31.5</v>
      </c>
      <c r="D351" t="inlineStr"/>
      <c r="E351" t="inlineStr"/>
      <c r="F351" t="inlineStr"/>
      <c r="G351" t="inlineStr"/>
      <c r="H351" t="inlineStr"/>
    </row>
    <row r="352">
      <c r="A352" s="621" t="n">
        <v>350</v>
      </c>
      <c r="B352" t="n">
        <v>65.5</v>
      </c>
      <c r="C352" t="n">
        <v>65.5</v>
      </c>
      <c r="D352" t="inlineStr"/>
      <c r="E352" t="inlineStr"/>
      <c r="F352" t="inlineStr"/>
      <c r="G352" t="inlineStr"/>
      <c r="H352" t="inlineStr"/>
    </row>
    <row r="353">
      <c r="A353" s="621" t="n">
        <v>351</v>
      </c>
      <c r="B353" t="n">
        <v>73.5</v>
      </c>
      <c r="C353" t="n">
        <v>73.5</v>
      </c>
      <c r="D353" t="inlineStr"/>
      <c r="E353" t="inlineStr"/>
      <c r="F353" t="inlineStr"/>
      <c r="G353" t="inlineStr"/>
      <c r="H353" t="inlineStr"/>
    </row>
    <row r="354">
      <c r="A354" s="621" t="n">
        <v>352</v>
      </c>
      <c r="B354" t="n">
        <v>111</v>
      </c>
      <c r="C354" t="n">
        <v>111</v>
      </c>
      <c r="D354" t="inlineStr"/>
      <c r="E354" t="inlineStr"/>
      <c r="F354" t="inlineStr"/>
      <c r="G354" t="inlineStr"/>
      <c r="H354" t="inlineStr"/>
    </row>
    <row r="355">
      <c r="A355" s="621" t="n">
        <v>353</v>
      </c>
      <c r="B355" t="n">
        <v>107</v>
      </c>
      <c r="C355" t="n">
        <v>107</v>
      </c>
      <c r="D355" t="inlineStr"/>
      <c r="E355" t="inlineStr"/>
      <c r="F355" t="inlineStr"/>
      <c r="G355" t="inlineStr"/>
      <c r="H355" t="inlineStr"/>
    </row>
    <row r="356">
      <c r="A356" s="621" t="n">
        <v>354</v>
      </c>
      <c r="B356" t="n">
        <v>87</v>
      </c>
      <c r="C356" t="n">
        <v>87</v>
      </c>
      <c r="D356" t="inlineStr"/>
      <c r="E356" t="inlineStr"/>
      <c r="F356" t="inlineStr"/>
      <c r="G356" t="inlineStr"/>
      <c r="H356" t="inlineStr"/>
    </row>
    <row r="357">
      <c r="A357" s="621" t="n">
        <v>355</v>
      </c>
      <c r="B357" t="n">
        <v>12</v>
      </c>
      <c r="C357" t="n">
        <v>12</v>
      </c>
      <c r="D357" t="inlineStr"/>
      <c r="E357" t="inlineStr"/>
      <c r="F357" t="inlineStr"/>
      <c r="G357" t="inlineStr"/>
      <c r="H357" t="inlineStr"/>
    </row>
    <row r="358">
      <c r="A358" s="621" t="n">
        <v>356</v>
      </c>
      <c r="B358" t="n">
        <v>26.5</v>
      </c>
      <c r="C358" t="n">
        <v>26.5</v>
      </c>
      <c r="D358" t="inlineStr"/>
      <c r="E358" t="inlineStr"/>
      <c r="F358" t="inlineStr"/>
      <c r="G358" t="inlineStr"/>
      <c r="H358" t="inlineStr"/>
    </row>
    <row r="359">
      <c r="A359" s="621" t="n">
        <v>357</v>
      </c>
      <c r="B359" t="n">
        <v>75</v>
      </c>
      <c r="C359" t="n">
        <v>75</v>
      </c>
      <c r="D359" t="inlineStr"/>
      <c r="E359" t="inlineStr"/>
      <c r="F359" t="inlineStr"/>
      <c r="G359" t="inlineStr"/>
      <c r="H359" t="inlineStr"/>
    </row>
    <row r="360">
      <c r="A360" s="621" t="n">
        <v>358</v>
      </c>
      <c r="B360" t="n">
        <v>85</v>
      </c>
      <c r="C360" t="n">
        <v>85</v>
      </c>
      <c r="D360" t="inlineStr"/>
      <c r="E360" t="inlineStr"/>
      <c r="F360" t="inlineStr"/>
      <c r="G360" t="inlineStr"/>
      <c r="H360" t="inlineStr"/>
    </row>
    <row r="361">
      <c r="A361" s="621" t="n">
        <v>359</v>
      </c>
      <c r="B361" t="n">
        <v>99.5</v>
      </c>
      <c r="C361" t="n">
        <v>99.5</v>
      </c>
      <c r="D361" t="inlineStr"/>
      <c r="E361" t="inlineStr"/>
      <c r="F361" t="inlineStr"/>
      <c r="G361" t="inlineStr"/>
      <c r="H361" t="inlineStr"/>
    </row>
    <row r="362">
      <c r="A362" s="621" t="n">
        <v>360</v>
      </c>
      <c r="B362" t="n">
        <v>87.5</v>
      </c>
      <c r="C362" t="n">
        <v>87.5</v>
      </c>
      <c r="D362" t="inlineStr"/>
      <c r="E362" t="inlineStr"/>
      <c r="F362" t="inlineStr"/>
      <c r="G362" t="inlineStr"/>
      <c r="H362" t="inlineStr"/>
    </row>
    <row r="363">
      <c r="A363" s="621" t="n">
        <v>361</v>
      </c>
      <c r="B363" t="n">
        <v>83</v>
      </c>
      <c r="C363" t="n">
        <v>83</v>
      </c>
      <c r="D363" t="inlineStr"/>
      <c r="E363" t="inlineStr"/>
      <c r="F363" t="inlineStr"/>
      <c r="G363" t="inlineStr"/>
      <c r="H363" t="inlineStr"/>
    </row>
    <row r="364">
      <c r="A364" s="621" t="n">
        <v>362</v>
      </c>
      <c r="B364" t="n">
        <v>5</v>
      </c>
      <c r="C364" t="n">
        <v>5</v>
      </c>
      <c r="D364" t="inlineStr"/>
      <c r="E364" t="inlineStr"/>
      <c r="F364" t="inlineStr"/>
      <c r="G364" t="inlineStr"/>
      <c r="H364" t="inlineStr"/>
    </row>
    <row r="365">
      <c r="A365" s="621" t="n">
        <v>363</v>
      </c>
      <c r="B365" t="n">
        <v>11</v>
      </c>
      <c r="C365" t="n">
        <v>11</v>
      </c>
      <c r="D365" t="inlineStr"/>
      <c r="E365" t="inlineStr"/>
      <c r="F365" t="inlineStr"/>
      <c r="G365" t="inlineStr"/>
      <c r="H365" t="inlineStr"/>
    </row>
    <row r="366">
      <c r="A366" s="621" t="n">
        <v>364</v>
      </c>
      <c r="B366" t="n">
        <v>38.5</v>
      </c>
      <c r="C366" t="n">
        <v>38.5</v>
      </c>
      <c r="D366" t="inlineStr"/>
      <c r="E366" t="inlineStr"/>
      <c r="F366" t="inlineStr"/>
      <c r="G366" t="inlineStr"/>
      <c r="H366" t="inlineStr"/>
    </row>
    <row r="367">
      <c r="A367" s="621" t="n">
        <v>365</v>
      </c>
      <c r="B367" t="n">
        <v>74.5</v>
      </c>
      <c r="C367" t="n">
        <v>74.5</v>
      </c>
      <c r="D367" t="inlineStr"/>
      <c r="E367" t="inlineStr"/>
      <c r="F367" t="inlineStr"/>
      <c r="G367" t="inlineStr"/>
      <c r="H367" t="inlineStr"/>
    </row>
    <row r="368">
      <c r="A368" s="621" t="n">
        <v>366</v>
      </c>
      <c r="B368" t="n">
        <v>75</v>
      </c>
      <c r="C368" t="n">
        <v>75</v>
      </c>
      <c r="D368" t="inlineStr"/>
      <c r="E368" t="inlineStr"/>
      <c r="F368" t="inlineStr"/>
      <c r="G368" t="inlineStr"/>
      <c r="H368" t="inlineStr"/>
    </row>
    <row r="369">
      <c r="A369" s="621" t="n">
        <v>367</v>
      </c>
      <c r="B369" t="n">
        <v>70</v>
      </c>
      <c r="C369" t="n">
        <v>70</v>
      </c>
      <c r="D369" t="inlineStr"/>
      <c r="E369" t="inlineStr"/>
      <c r="F369" t="inlineStr"/>
      <c r="G369" t="inlineStr"/>
      <c r="H369" t="inlineStr"/>
    </row>
    <row r="370">
      <c r="A370" s="621" t="n">
        <v>368</v>
      </c>
      <c r="B370" t="n">
        <v>66.5</v>
      </c>
      <c r="C370" t="n">
        <v>66.5</v>
      </c>
      <c r="D370" t="inlineStr"/>
      <c r="E370" t="inlineStr"/>
      <c r="F370" t="inlineStr"/>
      <c r="G370" t="inlineStr"/>
      <c r="H370" t="inlineStr"/>
    </row>
    <row r="371">
      <c r="A371" s="621" t="n">
        <v>369</v>
      </c>
      <c r="B371" t="n">
        <v>7</v>
      </c>
      <c r="C371" t="n">
        <v>7</v>
      </c>
      <c r="D371" t="inlineStr"/>
      <c r="E371" t="inlineStr"/>
      <c r="F371" t="inlineStr"/>
      <c r="G371" t="inlineStr"/>
      <c r="H371" t="inlineStr"/>
    </row>
    <row r="372">
      <c r="A372" s="621" t="n">
        <v>370</v>
      </c>
      <c r="B372" t="n">
        <v>15</v>
      </c>
      <c r="C372" t="n">
        <v>15</v>
      </c>
      <c r="D372" t="inlineStr"/>
      <c r="E372" t="inlineStr"/>
      <c r="F372" t="inlineStr"/>
      <c r="G372" t="inlineStr"/>
      <c r="H372" t="inlineStr"/>
    </row>
    <row r="373">
      <c r="A373" s="621" t="n">
        <v>371</v>
      </c>
      <c r="B373" t="n">
        <v>36</v>
      </c>
      <c r="C373" t="n">
        <v>36</v>
      </c>
      <c r="D373" t="inlineStr"/>
      <c r="E373" t="inlineStr"/>
      <c r="F373" t="inlineStr"/>
      <c r="G373" t="inlineStr"/>
      <c r="H373" t="inlineStr"/>
    </row>
    <row r="374">
      <c r="A374" s="621" t="n">
        <v>372</v>
      </c>
      <c r="B374" t="n">
        <v>46</v>
      </c>
      <c r="C374" t="n">
        <v>46</v>
      </c>
      <c r="D374" t="inlineStr"/>
      <c r="E374" t="inlineStr"/>
      <c r="F374" t="inlineStr"/>
      <c r="G374" t="inlineStr"/>
      <c r="H374" t="inlineStr"/>
    </row>
    <row r="375">
      <c r="A375" s="621" t="n">
        <v>373</v>
      </c>
      <c r="B375" t="n">
        <v>52</v>
      </c>
      <c r="C375" t="n">
        <v>52</v>
      </c>
      <c r="D375" t="inlineStr"/>
      <c r="E375" t="inlineStr"/>
      <c r="F375" t="inlineStr"/>
      <c r="G375" t="inlineStr"/>
      <c r="H375" t="inlineStr"/>
    </row>
    <row r="376">
      <c r="A376" s="621" t="n">
        <v>374</v>
      </c>
      <c r="B376" t="n">
        <v>53</v>
      </c>
      <c r="C376" t="n">
        <v>53</v>
      </c>
      <c r="D376" t="inlineStr"/>
      <c r="E376" t="inlineStr"/>
      <c r="F376" t="inlineStr"/>
      <c r="G376" t="inlineStr"/>
      <c r="H376" t="inlineStr"/>
    </row>
    <row r="377">
      <c r="A377" s="621" t="n">
        <v>375</v>
      </c>
      <c r="B377" t="n">
        <v>53</v>
      </c>
      <c r="C377" t="n">
        <v>53</v>
      </c>
      <c r="D377" t="inlineStr"/>
      <c r="E377" t="inlineStr"/>
      <c r="F377" t="inlineStr"/>
      <c r="G377" t="inlineStr"/>
      <c r="H377" t="inlineStr"/>
    </row>
    <row r="378">
      <c r="A378" s="621" t="n">
        <v>376</v>
      </c>
      <c r="B378" t="n">
        <v>8.5</v>
      </c>
      <c r="C378" t="n">
        <v>8.5</v>
      </c>
      <c r="D378" t="inlineStr"/>
      <c r="E378" t="inlineStr"/>
      <c r="F378" t="inlineStr"/>
      <c r="G378" t="inlineStr"/>
      <c r="H378" t="inlineStr"/>
    </row>
    <row r="379">
      <c r="A379" s="621" t="n">
        <v>377</v>
      </c>
      <c r="B379" t="n">
        <v>22</v>
      </c>
      <c r="C379" t="n">
        <v>22</v>
      </c>
      <c r="D379" t="inlineStr"/>
      <c r="E379" t="inlineStr"/>
      <c r="F379" t="inlineStr"/>
      <c r="G379" t="inlineStr"/>
      <c r="H379" t="inlineStr"/>
    </row>
    <row r="380">
      <c r="A380" s="621" t="n">
        <v>378</v>
      </c>
      <c r="B380" t="n">
        <v>36</v>
      </c>
      <c r="C380" t="n">
        <v>36</v>
      </c>
      <c r="D380" t="inlineStr"/>
      <c r="E380" t="inlineStr"/>
      <c r="F380" t="inlineStr"/>
      <c r="G380" t="inlineStr"/>
      <c r="H380" t="inlineStr"/>
    </row>
    <row r="381">
      <c r="A381" s="621" t="n">
        <v>379</v>
      </c>
      <c r="B381" t="n">
        <v>36.5</v>
      </c>
      <c r="C381" t="n">
        <v>36.5</v>
      </c>
      <c r="D381" t="inlineStr"/>
      <c r="E381" t="inlineStr"/>
      <c r="F381" t="inlineStr"/>
      <c r="G381" t="inlineStr"/>
      <c r="H381" t="inlineStr"/>
    </row>
    <row r="382">
      <c r="A382" s="621" t="n">
        <v>380</v>
      </c>
      <c r="B382" t="n">
        <v>37</v>
      </c>
      <c r="C382" t="n">
        <v>37</v>
      </c>
      <c r="D382" t="inlineStr"/>
      <c r="E382" t="inlineStr"/>
      <c r="F382" t="inlineStr"/>
      <c r="G382" t="inlineStr"/>
      <c r="H382" t="inlineStr"/>
    </row>
    <row r="383">
      <c r="A383" s="621" t="n">
        <v>381</v>
      </c>
      <c r="B383" t="n">
        <v>33</v>
      </c>
      <c r="C383" t="n">
        <v>33</v>
      </c>
      <c r="D383" t="inlineStr"/>
      <c r="E383" t="inlineStr"/>
      <c r="F383" t="inlineStr"/>
      <c r="G383" t="inlineStr"/>
      <c r="H383" t="inlineStr"/>
    </row>
    <row r="384">
      <c r="A384" s="621" t="n">
        <v>382</v>
      </c>
      <c r="B384" t="n">
        <v>27.5</v>
      </c>
      <c r="C384" t="n">
        <v>27.5</v>
      </c>
      <c r="D384" t="inlineStr"/>
      <c r="E384" t="inlineStr"/>
      <c r="F384" t="inlineStr"/>
      <c r="G384" t="inlineStr"/>
      <c r="H384" t="inlineStr"/>
    </row>
    <row r="385">
      <c r="A385" s="621" t="n">
        <v>383</v>
      </c>
      <c r="B385" t="n">
        <v>131.2032188141971</v>
      </c>
      <c r="C385" t="n">
        <v>131.2032188141971</v>
      </c>
      <c r="D385" t="inlineStr"/>
      <c r="E385" t="inlineStr"/>
      <c r="F385" t="inlineStr"/>
      <c r="G385" t="inlineStr"/>
      <c r="H385" t="inlineStr"/>
    </row>
    <row r="386">
      <c r="A386" s="621" t="n">
        <v>384</v>
      </c>
      <c r="B386" t="n">
        <v>120.9971329735979</v>
      </c>
      <c r="C386" t="n">
        <v>120.9971329735979</v>
      </c>
      <c r="D386" t="inlineStr"/>
      <c r="E386" t="inlineStr"/>
      <c r="F386" t="inlineStr"/>
      <c r="G386" t="inlineStr"/>
      <c r="H386" t="inlineStr"/>
    </row>
    <row r="387">
      <c r="A387" s="621" t="n">
        <v>385</v>
      </c>
      <c r="B387" t="n">
        <v>130.492509195617</v>
      </c>
      <c r="C387" t="n">
        <v>130.492509195617</v>
      </c>
      <c r="D387" t="inlineStr"/>
      <c r="E387" t="inlineStr"/>
      <c r="F387" t="inlineStr"/>
      <c r="G387" t="inlineStr"/>
      <c r="H387" t="inlineStr"/>
    </row>
    <row r="388">
      <c r="A388" s="621" t="n">
        <v>386</v>
      </c>
      <c r="B388" t="n">
        <v>120.6163106596307</v>
      </c>
      <c r="C388" t="n">
        <v>120.6163106596307</v>
      </c>
      <c r="D388" t="inlineStr"/>
      <c r="E388" t="inlineStr"/>
      <c r="F388" t="inlineStr"/>
      <c r="G388" t="inlineStr"/>
      <c r="H388" t="inlineStr"/>
    </row>
    <row r="389">
      <c r="A389" s="621" t="n">
        <v>387</v>
      </c>
      <c r="B389" t="n">
        <v>132.43457877239</v>
      </c>
      <c r="C389" t="n">
        <v>132.43457877239</v>
      </c>
      <c r="D389" t="inlineStr"/>
      <c r="E389" t="inlineStr"/>
      <c r="F389" t="inlineStr"/>
      <c r="G389" t="inlineStr"/>
      <c r="H389" t="inlineStr"/>
    </row>
    <row r="390">
      <c r="A390" s="621" t="n">
        <v>388</v>
      </c>
      <c r="B390" t="n">
        <v>145.2008716443406</v>
      </c>
      <c r="C390" t="n">
        <v>145.2008716443406</v>
      </c>
      <c r="D390" t="inlineStr"/>
      <c r="E390" t="inlineStr"/>
      <c r="F390" t="inlineStr"/>
      <c r="G390" t="inlineStr"/>
      <c r="H390" t="inlineStr"/>
    </row>
    <row r="391">
      <c r="A391" s="621" t="n">
        <v>389</v>
      </c>
      <c r="B391" t="n">
        <v>113.983169579352</v>
      </c>
      <c r="C391" t="n">
        <v>113.983169579352</v>
      </c>
      <c r="D391" t="inlineStr"/>
      <c r="E391" t="inlineStr"/>
      <c r="F391" t="inlineStr"/>
      <c r="G391" t="inlineStr"/>
      <c r="H391" t="inlineStr"/>
    </row>
    <row r="392">
      <c r="A392" s="621" t="n">
        <v>390</v>
      </c>
      <c r="B392" t="n">
        <v>116.1183232174521</v>
      </c>
      <c r="C392" t="n">
        <v>116.1183232174521</v>
      </c>
      <c r="D392" t="inlineStr"/>
      <c r="E392" t="inlineStr"/>
      <c r="F392" t="inlineStr"/>
      <c r="G392" t="inlineStr"/>
      <c r="H392" t="inlineStr"/>
    </row>
    <row r="393">
      <c r="A393" s="621" t="n">
        <v>391</v>
      </c>
      <c r="B393" t="n">
        <v>114.4632804881592</v>
      </c>
      <c r="C393" t="n">
        <v>114.4632804881592</v>
      </c>
      <c r="D393" t="inlineStr"/>
      <c r="E393" t="inlineStr"/>
      <c r="F393" t="inlineStr"/>
      <c r="G393" t="inlineStr"/>
      <c r="H393" t="inlineStr"/>
    </row>
    <row r="394">
      <c r="A394" s="621" t="n">
        <v>392</v>
      </c>
      <c r="B394" t="n">
        <v>108.5795971337337</v>
      </c>
      <c r="C394" t="n">
        <v>108.5795971337337</v>
      </c>
      <c r="D394" t="inlineStr"/>
      <c r="E394" t="inlineStr"/>
      <c r="F394" t="inlineStr"/>
      <c r="G394" t="inlineStr"/>
      <c r="H394" t="inlineStr"/>
    </row>
    <row r="395">
      <c r="A395" s="621" t="n">
        <v>393</v>
      </c>
      <c r="B395" t="n">
        <v>119.4022837486474</v>
      </c>
      <c r="C395" t="n">
        <v>119.4022837486474</v>
      </c>
      <c r="D395" t="inlineStr"/>
      <c r="E395" t="inlineStr"/>
      <c r="F395" t="inlineStr"/>
      <c r="G395" t="inlineStr"/>
      <c r="H395" t="inlineStr"/>
    </row>
    <row r="396">
      <c r="A396" s="621" t="n">
        <v>394</v>
      </c>
      <c r="B396" t="n">
        <v>135.5224021914022</v>
      </c>
      <c r="C396" t="n">
        <v>135.5224021914022</v>
      </c>
      <c r="D396" t="inlineStr"/>
      <c r="E396" t="inlineStr"/>
      <c r="F396" t="inlineStr"/>
      <c r="G396" t="inlineStr"/>
      <c r="H396" t="inlineStr"/>
    </row>
    <row r="397">
      <c r="A397" s="621" t="n">
        <v>395</v>
      </c>
      <c r="B397" t="n">
        <v>107.5196899335313</v>
      </c>
      <c r="C397" t="n">
        <v>107.5196899335313</v>
      </c>
      <c r="D397" t="inlineStr"/>
      <c r="E397" t="inlineStr"/>
      <c r="F397" t="inlineStr"/>
      <c r="G397" t="inlineStr"/>
      <c r="H397" t="inlineStr"/>
    </row>
    <row r="398">
      <c r="A398" s="621" t="n">
        <v>396</v>
      </c>
      <c r="B398" t="n">
        <v>107.8775709468817</v>
      </c>
      <c r="C398" t="n">
        <v>107.8775709468817</v>
      </c>
      <c r="D398" t="inlineStr"/>
      <c r="E398" t="inlineStr"/>
      <c r="F398" t="inlineStr"/>
      <c r="G398" t="inlineStr"/>
      <c r="H398" t="inlineStr"/>
    </row>
    <row r="399">
      <c r="A399" s="62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s="621" t="n">
        <v>398</v>
      </c>
      <c r="B400" t="n">
        <v>114.4322180890717</v>
      </c>
      <c r="C400" t="n">
        <v>114.4322180890717</v>
      </c>
      <c r="D400" t="inlineStr"/>
      <c r="E400" t="inlineStr"/>
      <c r="F400" t="inlineStr"/>
      <c r="G400" t="inlineStr"/>
      <c r="H400" t="inlineStr"/>
    </row>
    <row r="401">
      <c r="A401" s="621" t="n">
        <v>399</v>
      </c>
      <c r="B401" t="n">
        <v>115.351636918458</v>
      </c>
      <c r="C401" t="n">
        <v>115.351636918458</v>
      </c>
      <c r="D401" t="inlineStr"/>
      <c r="E401" t="inlineStr"/>
      <c r="F401" t="inlineStr"/>
      <c r="G401" t="inlineStr"/>
      <c r="H401" t="inlineStr"/>
    </row>
    <row r="402">
      <c r="A402" s="62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s="621" t="n">
        <v>401</v>
      </c>
      <c r="B403" t="n">
        <v>132.7479481324984</v>
      </c>
      <c r="C403" t="n">
        <v>132.7479481324984</v>
      </c>
      <c r="D403" t="inlineStr"/>
      <c r="E403" t="inlineStr"/>
      <c r="F403" t="inlineStr"/>
      <c r="G403" t="inlineStr"/>
      <c r="H403" t="inlineStr"/>
    </row>
    <row r="404">
      <c r="A404" s="621" t="n">
        <v>402</v>
      </c>
      <c r="B404" t="n">
        <v>122.5841625165003</v>
      </c>
      <c r="C404" t="n">
        <v>122.5841625165003</v>
      </c>
      <c r="D404" t="inlineStr"/>
      <c r="E404" t="inlineStr"/>
      <c r="F404" t="inlineStr"/>
      <c r="G404" t="inlineStr"/>
      <c r="H404" t="inlineStr"/>
    </row>
    <row r="405">
      <c r="A405" s="621" t="n">
        <v>403</v>
      </c>
      <c r="B405" t="n">
        <v>127.1247864748931</v>
      </c>
      <c r="C405" t="n">
        <v>127.1247864748931</v>
      </c>
      <c r="D405" t="inlineStr"/>
      <c r="E405" t="inlineStr"/>
      <c r="F405" t="inlineStr"/>
      <c r="G405" t="inlineStr"/>
      <c r="H405" t="inlineStr"/>
    </row>
    <row r="406">
      <c r="A406" s="621" t="n">
        <v>404</v>
      </c>
      <c r="B406" t="n">
        <v>140.6477422512011</v>
      </c>
      <c r="C406" t="n">
        <v>140.6477422512011</v>
      </c>
      <c r="D406" t="inlineStr"/>
      <c r="E406" t="inlineStr"/>
      <c r="F406" t="inlineStr"/>
      <c r="G406" t="inlineStr"/>
      <c r="H406" t="inlineStr"/>
    </row>
    <row r="407">
      <c r="A407" s="621" t="n">
        <v>405</v>
      </c>
      <c r="B407" t="n">
        <v>124.2740463779542</v>
      </c>
      <c r="C407" t="n">
        <v>124.2740463779542</v>
      </c>
      <c r="D407" t="inlineStr"/>
      <c r="E407" t="inlineStr"/>
      <c r="F407" t="inlineStr"/>
      <c r="G407" t="inlineStr"/>
      <c r="H407" t="inlineStr"/>
    </row>
    <row r="408">
      <c r="A408" s="621" t="n">
        <v>406</v>
      </c>
      <c r="B408" t="n">
        <v>123.513006116054</v>
      </c>
      <c r="C408" t="n">
        <v>123.513006116054</v>
      </c>
      <c r="D408" t="inlineStr"/>
      <c r="E408" t="inlineStr"/>
      <c r="F408" t="inlineStr"/>
      <c r="G408" t="inlineStr"/>
      <c r="H408" t="inlineStr"/>
    </row>
    <row r="409">
      <c r="A409" s="621" t="n">
        <v>407</v>
      </c>
      <c r="B409" t="n">
        <v>105.6</v>
      </c>
      <c r="C409" t="n">
        <v>105.6</v>
      </c>
      <c r="D409" t="inlineStr"/>
      <c r="E409" t="inlineStr"/>
      <c r="F409" t="inlineStr"/>
      <c r="G409" t="inlineStr"/>
      <c r="H409" t="inlineStr"/>
    </row>
    <row r="410">
      <c r="A410" s="621" t="n">
        <v>408</v>
      </c>
      <c r="B410" t="n">
        <v>91.3</v>
      </c>
      <c r="C410" t="n">
        <v>91.3</v>
      </c>
      <c r="D410" t="inlineStr"/>
      <c r="E410" t="inlineStr"/>
      <c r="F410" t="inlineStr"/>
      <c r="G410" t="inlineStr"/>
      <c r="H410" t="inlineStr"/>
    </row>
    <row r="411">
      <c r="A411" s="621" t="n">
        <v>409</v>
      </c>
      <c r="B411" t="n">
        <v>80.3</v>
      </c>
      <c r="C411" t="n">
        <v>80.3</v>
      </c>
      <c r="D411" t="inlineStr"/>
      <c r="E411" t="inlineStr"/>
      <c r="F411" t="inlineStr"/>
      <c r="G411" t="inlineStr"/>
      <c r="H411" t="inlineStr"/>
    </row>
    <row r="412">
      <c r="A412" s="621" t="n">
        <v>410</v>
      </c>
      <c r="B412" t="n">
        <v>108.9</v>
      </c>
      <c r="C412" t="n">
        <v>108.9</v>
      </c>
      <c r="D412" t="inlineStr"/>
      <c r="E412" t="inlineStr"/>
      <c r="F412" t="inlineStr"/>
      <c r="G412" t="inlineStr"/>
      <c r="H412" t="inlineStr"/>
    </row>
    <row r="413">
      <c r="A413" s="621" t="n">
        <v>411</v>
      </c>
      <c r="B413" t="n">
        <v>94.59999999999999</v>
      </c>
      <c r="C413" t="n">
        <v>94.59999999999999</v>
      </c>
      <c r="D413" t="inlineStr"/>
      <c r="E413" t="inlineStr"/>
      <c r="F413" t="inlineStr"/>
      <c r="G413" t="inlineStr"/>
      <c r="H413" t="inlineStr"/>
    </row>
    <row r="414">
      <c r="A414" s="621" t="n">
        <v>412</v>
      </c>
      <c r="B414" t="n">
        <v>86.90000000000001</v>
      </c>
      <c r="C414" t="n">
        <v>86.90000000000001</v>
      </c>
      <c r="D414" t="inlineStr"/>
      <c r="E414" t="inlineStr"/>
      <c r="F414" t="inlineStr"/>
      <c r="G414" t="inlineStr"/>
      <c r="H414" t="inlineStr"/>
    </row>
    <row r="415">
      <c r="A415" s="62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s="62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s="62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s="62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s="621" t="n">
        <v>417</v>
      </c>
      <c r="B419" t="n">
        <v>31.52903830895229</v>
      </c>
      <c r="C419" t="n">
        <v>31.52903830895229</v>
      </c>
      <c r="D419" t="inlineStr"/>
      <c r="E419" t="inlineStr"/>
      <c r="F419" t="inlineStr"/>
      <c r="G419" t="inlineStr"/>
      <c r="H419" t="inlineStr"/>
    </row>
    <row r="420">
      <c r="A420" s="621" t="n">
        <v>418</v>
      </c>
      <c r="B420" t="n">
        <v>55.91414161046805</v>
      </c>
      <c r="C420" t="n">
        <v>55.91414161046805</v>
      </c>
      <c r="D420" t="inlineStr"/>
      <c r="E420" t="inlineStr"/>
      <c r="F420" t="inlineStr"/>
      <c r="G420" t="inlineStr"/>
      <c r="H420" t="inlineStr"/>
    </row>
    <row r="421">
      <c r="A421" s="621" t="n">
        <v>419</v>
      </c>
      <c r="B421" t="n">
        <v>52.2234003235958</v>
      </c>
      <c r="C421" t="n">
        <v>52.2234003235958</v>
      </c>
      <c r="D421" t="inlineStr"/>
      <c r="E421" t="inlineStr"/>
      <c r="F421" t="inlineStr"/>
      <c r="G421" t="inlineStr"/>
      <c r="H421" t="inlineStr"/>
    </row>
    <row r="422">
      <c r="A422" s="621" t="n">
        <v>420</v>
      </c>
      <c r="B422" t="n">
        <v>78.6406060151262</v>
      </c>
      <c r="C422" t="n">
        <v>78.6406060151262</v>
      </c>
      <c r="D422" t="inlineStr"/>
      <c r="E422" t="inlineStr"/>
      <c r="F422" t="inlineStr"/>
      <c r="G422" t="inlineStr"/>
      <c r="H422" t="inlineStr"/>
    </row>
    <row r="423">
      <c r="A423" s="621" t="n">
        <v>421</v>
      </c>
      <c r="B423" t="n">
        <v>64.23190853643302</v>
      </c>
      <c r="C423" t="n">
        <v>64.23190853643302</v>
      </c>
      <c r="D423" t="inlineStr"/>
      <c r="E423" t="inlineStr"/>
      <c r="F423" t="inlineStr"/>
      <c r="G423" t="inlineStr"/>
      <c r="H423" t="inlineStr"/>
    </row>
    <row r="424">
      <c r="A424" s="621" t="n">
        <v>422</v>
      </c>
      <c r="B424" t="n">
        <v>80.53803087978862</v>
      </c>
      <c r="C424" t="n">
        <v>80.53803087978862</v>
      </c>
      <c r="D424" t="inlineStr"/>
      <c r="E424" t="inlineStr"/>
      <c r="F424" t="inlineStr"/>
      <c r="G424" t="inlineStr"/>
      <c r="H424" t="inlineStr"/>
    </row>
    <row r="425">
      <c r="A425" s="621" t="n">
        <v>423</v>
      </c>
      <c r="B425" t="n">
        <v>156.7783722962184</v>
      </c>
      <c r="C425" t="n">
        <v>156.7783722962184</v>
      </c>
      <c r="D425" t="inlineStr"/>
      <c r="E425" t="inlineStr"/>
      <c r="F425" t="inlineStr"/>
      <c r="G425" t="inlineStr"/>
      <c r="H425" t="inlineStr"/>
    </row>
    <row r="426">
      <c r="A426" s="621" t="n">
        <v>424</v>
      </c>
      <c r="B426" t="n">
        <v>94.5</v>
      </c>
      <c r="C426" t="n">
        <v>94.5</v>
      </c>
      <c r="D426" t="inlineStr"/>
      <c r="E426" t="inlineStr"/>
      <c r="F426" t="inlineStr"/>
      <c r="G426" t="inlineStr"/>
      <c r="H426" t="inlineStr"/>
    </row>
    <row r="427">
      <c r="A427" s="621" t="n">
        <v>425</v>
      </c>
      <c r="B427" t="n">
        <v>78.59999999999999</v>
      </c>
      <c r="C427" t="n">
        <v>78.59999999999999</v>
      </c>
      <c r="D427" t="inlineStr"/>
      <c r="E427" t="inlineStr"/>
      <c r="F427" t="inlineStr"/>
      <c r="G427" t="inlineStr"/>
      <c r="H427" t="inlineStr"/>
    </row>
    <row r="428">
      <c r="A428" s="621" t="n">
        <v>426</v>
      </c>
      <c r="B428" t="n">
        <v>54</v>
      </c>
      <c r="C428" t="n">
        <v>54</v>
      </c>
      <c r="D428" t="inlineStr"/>
      <c r="E428" t="inlineStr"/>
      <c r="F428" t="inlineStr"/>
      <c r="G428" t="inlineStr"/>
      <c r="H428" t="inlineStr"/>
    </row>
    <row r="429">
      <c r="A429" s="621" t="n">
        <v>427</v>
      </c>
      <c r="B429" t="n">
        <v>85.5</v>
      </c>
      <c r="C429" t="n">
        <v>85.5</v>
      </c>
      <c r="D429" t="inlineStr"/>
      <c r="E429" t="inlineStr"/>
      <c r="F429" t="inlineStr"/>
      <c r="G429" t="inlineStr"/>
      <c r="H429" t="inlineStr"/>
    </row>
    <row r="430">
      <c r="A430" s="621" t="n">
        <v>428</v>
      </c>
      <c r="B430" t="n">
        <v>105</v>
      </c>
      <c r="C430" t="n">
        <v>105</v>
      </c>
      <c r="D430" t="inlineStr"/>
      <c r="E430" t="inlineStr"/>
      <c r="F430" t="inlineStr"/>
      <c r="G430" t="inlineStr"/>
      <c r="H430" t="inlineStr"/>
    </row>
    <row r="431">
      <c r="A431" s="621" t="n">
        <v>429</v>
      </c>
      <c r="B431" t="n">
        <v>105</v>
      </c>
      <c r="C431" t="n">
        <v>105</v>
      </c>
      <c r="D431" t="inlineStr"/>
      <c r="E431" t="inlineStr"/>
      <c r="F431" t="inlineStr"/>
      <c r="G431" t="inlineStr"/>
      <c r="H431" t="inlineStr"/>
    </row>
    <row r="432">
      <c r="A432" s="621" t="n">
        <v>430</v>
      </c>
      <c r="B432" t="n">
        <v>100.5</v>
      </c>
      <c r="C432" t="n">
        <v>100.5</v>
      </c>
      <c r="D432" t="inlineStr"/>
      <c r="E432" t="inlineStr"/>
      <c r="F432" t="inlineStr"/>
      <c r="G432" t="inlineStr"/>
      <c r="H432" t="inlineStr"/>
    </row>
    <row r="433">
      <c r="A433" s="621" t="n">
        <v>431</v>
      </c>
      <c r="B433" t="n">
        <v>81.5</v>
      </c>
      <c r="C433" t="n">
        <v>81.5</v>
      </c>
      <c r="D433" t="inlineStr"/>
      <c r="E433" t="inlineStr"/>
      <c r="F433" t="inlineStr"/>
      <c r="G433" t="inlineStr"/>
      <c r="H433" t="inlineStr"/>
    </row>
    <row r="434">
      <c r="A434" s="621" t="n">
        <v>432</v>
      </c>
      <c r="B434" t="n">
        <v>46</v>
      </c>
      <c r="C434" t="n">
        <v>46</v>
      </c>
      <c r="D434" t="inlineStr"/>
      <c r="E434" t="inlineStr"/>
      <c r="F434" t="inlineStr"/>
      <c r="G434" t="inlineStr"/>
      <c r="H434" t="inlineStr"/>
    </row>
    <row r="435">
      <c r="A435" s="621" t="n">
        <v>433</v>
      </c>
      <c r="B435" t="n">
        <v>89.5</v>
      </c>
      <c r="C435" t="n">
        <v>89.5</v>
      </c>
      <c r="D435" t="inlineStr"/>
      <c r="E435" t="inlineStr"/>
      <c r="F435" t="inlineStr"/>
      <c r="G435" t="inlineStr"/>
      <c r="H435" t="inlineStr"/>
    </row>
    <row r="436">
      <c r="A436" s="621" t="n">
        <v>434</v>
      </c>
      <c r="B436" t="n">
        <v>121.5</v>
      </c>
      <c r="C436" t="n">
        <v>121.5</v>
      </c>
      <c r="D436" t="inlineStr"/>
      <c r="E436" t="inlineStr"/>
      <c r="F436" t="inlineStr"/>
      <c r="G436" t="inlineStr"/>
      <c r="H436" t="inlineStr"/>
    </row>
    <row r="437">
      <c r="A437" s="621" t="n">
        <v>435</v>
      </c>
      <c r="B437" t="n">
        <v>105</v>
      </c>
      <c r="C437" t="n">
        <v>105</v>
      </c>
      <c r="D437" t="inlineStr"/>
      <c r="E437" t="inlineStr"/>
      <c r="F437" t="inlineStr"/>
      <c r="G437" t="inlineStr"/>
      <c r="H437" t="inlineStr"/>
    </row>
    <row r="438">
      <c r="A438" s="621" t="n">
        <v>436</v>
      </c>
      <c r="B438" t="n">
        <v>50.5</v>
      </c>
      <c r="C438" t="n">
        <v>50.5</v>
      </c>
      <c r="D438" t="inlineStr"/>
      <c r="E438" t="inlineStr"/>
      <c r="F438" t="inlineStr"/>
      <c r="G438" t="inlineStr"/>
      <c r="H438" t="inlineStr"/>
    </row>
    <row r="439">
      <c r="A439" s="621" t="n">
        <v>437</v>
      </c>
      <c r="B439" t="n">
        <v>69.39592098031487</v>
      </c>
      <c r="C439" t="n">
        <v>69.39592098031487</v>
      </c>
      <c r="D439" t="inlineStr"/>
      <c r="E439" t="inlineStr"/>
      <c r="F439" t="inlineStr"/>
      <c r="G439" t="inlineStr"/>
      <c r="H439" t="inlineStr"/>
    </row>
    <row r="440">
      <c r="A440" s="621" t="n">
        <v>438</v>
      </c>
      <c r="B440" t="n">
        <v>80.2723715021768</v>
      </c>
      <c r="C440" t="n">
        <v>80.2723715021768</v>
      </c>
      <c r="D440" t="inlineStr"/>
      <c r="E440" t="inlineStr"/>
      <c r="F440" t="inlineStr"/>
      <c r="G440" t="inlineStr"/>
      <c r="H440" t="inlineStr"/>
    </row>
    <row r="441">
      <c r="A441" s="621" t="n">
        <v>439</v>
      </c>
      <c r="B441" t="n">
        <v>83.35875278251866</v>
      </c>
      <c r="C441" t="n">
        <v>83.35875278251866</v>
      </c>
      <c r="D441" t="inlineStr"/>
      <c r="E441" t="inlineStr"/>
      <c r="F441" t="inlineStr"/>
      <c r="G441" t="inlineStr"/>
      <c r="H441" t="inlineStr"/>
    </row>
    <row r="442">
      <c r="A442" s="621" t="n">
        <v>440</v>
      </c>
      <c r="B442" t="n">
        <v>101.5593145538152</v>
      </c>
      <c r="C442" t="n">
        <v>101.5593145538152</v>
      </c>
      <c r="D442" t="inlineStr"/>
      <c r="E442" t="inlineStr"/>
      <c r="F442" t="inlineStr"/>
      <c r="G442" t="inlineStr"/>
      <c r="H442" t="inlineStr"/>
    </row>
    <row r="443">
      <c r="A443" s="621" t="n">
        <v>441</v>
      </c>
      <c r="B443" t="n">
        <v>111.6016671285226</v>
      </c>
      <c r="C443" t="n">
        <v>111.6016671285226</v>
      </c>
      <c r="D443" t="inlineStr"/>
      <c r="E443" t="inlineStr"/>
      <c r="F443" t="inlineStr"/>
      <c r="G443" t="inlineStr"/>
      <c r="H443" t="inlineStr"/>
    </row>
    <row r="444">
      <c r="A444" s="621" t="n">
        <v>442</v>
      </c>
      <c r="B444" t="n">
        <v>135.0564821864742</v>
      </c>
      <c r="C444" t="n">
        <v>135.0564821864742</v>
      </c>
      <c r="D444" t="inlineStr"/>
      <c r="E444" t="inlineStr"/>
      <c r="F444" t="inlineStr"/>
      <c r="G444" t="inlineStr"/>
      <c r="H444" t="inlineStr"/>
    </row>
    <row r="445">
      <c r="A445" s="621" t="n">
        <v>443</v>
      </c>
      <c r="B445" t="n">
        <v>147.2495764814634</v>
      </c>
      <c r="C445" t="n">
        <v>147.2495764814634</v>
      </c>
      <c r="D445" t="inlineStr"/>
      <c r="E445" t="inlineStr"/>
      <c r="F445" t="inlineStr"/>
      <c r="G445" t="inlineStr"/>
      <c r="H445" t="inlineStr"/>
    </row>
    <row r="446">
      <c r="A446" s="621" t="n">
        <v>444</v>
      </c>
      <c r="B446" t="n">
        <v>160.5917423970858</v>
      </c>
      <c r="C446" t="n">
        <v>160.5917423970858</v>
      </c>
      <c r="D446" t="inlineStr"/>
      <c r="E446" t="inlineStr"/>
      <c r="F446" t="inlineStr"/>
      <c r="G446" t="inlineStr"/>
      <c r="H446" t="inlineStr"/>
    </row>
    <row r="447">
      <c r="A447" s="621" t="n">
        <v>445</v>
      </c>
      <c r="B447" t="n">
        <v>169.1840483076328</v>
      </c>
      <c r="C447" t="n">
        <v>169.1840483076328</v>
      </c>
      <c r="D447" t="inlineStr"/>
      <c r="E447" t="inlineStr"/>
      <c r="F447" t="inlineStr"/>
      <c r="G447" t="inlineStr"/>
      <c r="H447" t="inlineStr"/>
    </row>
    <row r="448">
      <c r="A448" s="621" t="n">
        <v>446</v>
      </c>
      <c r="B448" t="n">
        <v>203.7796971861228</v>
      </c>
      <c r="C448" t="n">
        <v>203.7796971861228</v>
      </c>
      <c r="D448" t="inlineStr"/>
      <c r="E448" t="inlineStr"/>
      <c r="F448" t="inlineStr"/>
      <c r="G448" t="inlineStr"/>
      <c r="H448" t="inlineStr"/>
    </row>
    <row r="449">
      <c r="A449" s="621" t="n">
        <v>447</v>
      </c>
      <c r="B449" t="n">
        <v>172.248332999572</v>
      </c>
      <c r="C449" t="n">
        <v>172.248332999572</v>
      </c>
      <c r="D449" t="inlineStr"/>
      <c r="E449" t="inlineStr"/>
      <c r="F449" t="inlineStr"/>
      <c r="G449" t="inlineStr"/>
      <c r="H449" t="inlineStr"/>
    </row>
    <row r="450">
      <c r="A450" s="621" t="n">
        <v>448</v>
      </c>
      <c r="B450" t="n">
        <v>8.9</v>
      </c>
      <c r="C450" t="n">
        <v>8.9</v>
      </c>
      <c r="D450" t="inlineStr"/>
      <c r="E450" t="inlineStr"/>
      <c r="F450" t="inlineStr"/>
      <c r="G450" t="inlineStr"/>
      <c r="H450" t="inlineStr"/>
    </row>
    <row r="451">
      <c r="A451" s="621" t="n">
        <v>449</v>
      </c>
      <c r="B451" t="n">
        <v>90.82300410184587</v>
      </c>
      <c r="C451" t="n">
        <v>90.82300410184587</v>
      </c>
      <c r="D451" t="inlineStr"/>
      <c r="E451" t="inlineStr"/>
      <c r="F451" t="inlineStr"/>
      <c r="G451" t="inlineStr"/>
      <c r="H451" t="inlineStr"/>
    </row>
    <row r="452">
      <c r="A452" s="621" t="n">
        <v>450</v>
      </c>
      <c r="B452" t="n">
        <v>12.2</v>
      </c>
      <c r="C452" t="n">
        <v>12.2</v>
      </c>
      <c r="D452" t="inlineStr"/>
      <c r="E452" t="inlineStr"/>
      <c r="F452" t="inlineStr"/>
      <c r="G452" t="inlineStr"/>
      <c r="H452" t="inlineStr"/>
    </row>
    <row r="453">
      <c r="A453" s="621" t="n">
        <v>451</v>
      </c>
      <c r="B453" t="n">
        <v>127.426905767426</v>
      </c>
      <c r="C453" t="n">
        <v>127.426905767426</v>
      </c>
      <c r="D453" t="inlineStr"/>
      <c r="E453" t="inlineStr"/>
      <c r="F453" t="inlineStr"/>
      <c r="G453" t="inlineStr"/>
      <c r="H453" t="inlineStr"/>
    </row>
    <row r="454">
      <c r="A454" s="621" t="n">
        <v>452</v>
      </c>
      <c r="B454" t="n">
        <v>164.9757286952974</v>
      </c>
      <c r="C454" t="n">
        <v>164.9757286952974</v>
      </c>
      <c r="D454" t="inlineStr"/>
      <c r="E454" t="inlineStr"/>
      <c r="F454" t="inlineStr"/>
      <c r="G454" t="inlineStr"/>
      <c r="H454" t="inlineStr"/>
    </row>
    <row r="455">
      <c r="A455" s="621" t="n">
        <v>453</v>
      </c>
      <c r="B455" t="n">
        <v>79.06313154323573</v>
      </c>
      <c r="C455" t="n">
        <v>79.06313154323573</v>
      </c>
      <c r="D455" t="inlineStr"/>
      <c r="E455" t="inlineStr"/>
      <c r="F455" t="inlineStr"/>
      <c r="G455" t="inlineStr"/>
      <c r="H455" t="inlineStr"/>
    </row>
    <row r="456">
      <c r="A456" s="621" t="n">
        <v>454</v>
      </c>
      <c r="B456" t="n">
        <v>81.23553708463191</v>
      </c>
      <c r="C456" t="n">
        <v>81.23553708463191</v>
      </c>
      <c r="D456" t="inlineStr"/>
      <c r="E456" t="inlineStr"/>
      <c r="F456" t="inlineStr"/>
      <c r="G456" t="inlineStr"/>
      <c r="H456" t="inlineStr"/>
    </row>
    <row r="457">
      <c r="A457" s="621" t="n">
        <v>455</v>
      </c>
      <c r="B457" t="n">
        <v>81.23553708463191</v>
      </c>
      <c r="C457" t="n">
        <v>81.23553708463191</v>
      </c>
      <c r="D457" t="inlineStr"/>
      <c r="E457" t="inlineStr"/>
      <c r="F457" t="inlineStr"/>
      <c r="G457" t="inlineStr"/>
      <c r="H457" t="inlineStr"/>
    </row>
    <row r="458">
      <c r="A458" s="621" t="n">
        <v>456</v>
      </c>
      <c r="B458" t="n">
        <v>21.42958833897426</v>
      </c>
      <c r="C458" t="n">
        <v>21.42958833897426</v>
      </c>
      <c r="D458" t="inlineStr"/>
      <c r="E458" t="inlineStr"/>
      <c r="F458" t="inlineStr"/>
      <c r="G458" t="inlineStr"/>
      <c r="H458" t="inlineStr"/>
    </row>
    <row r="459">
      <c r="A459" s="621" t="n">
        <v>457</v>
      </c>
      <c r="B459" t="n">
        <v>23.48707746075397</v>
      </c>
      <c r="C459" t="n">
        <v>23.48707746075397</v>
      </c>
      <c r="D459" t="inlineStr"/>
      <c r="E459" t="inlineStr"/>
      <c r="F459" t="inlineStr"/>
      <c r="G459" t="inlineStr"/>
      <c r="H459" t="inlineStr"/>
    </row>
    <row r="460">
      <c r="A460" s="621" t="n">
        <v>458</v>
      </c>
      <c r="B460" t="n">
        <v>39.35721485575603</v>
      </c>
      <c r="C460" t="n">
        <v>39.35721485575603</v>
      </c>
      <c r="D460" t="inlineStr"/>
      <c r="E460" t="inlineStr"/>
      <c r="F460" t="inlineStr"/>
      <c r="G460" t="inlineStr"/>
      <c r="H460" t="inlineStr"/>
    </row>
    <row r="461">
      <c r="A461" s="621" t="n">
        <v>459</v>
      </c>
      <c r="B461" t="n">
        <v>82.25218680356289</v>
      </c>
      <c r="C461" t="n">
        <v>82.25218680356289</v>
      </c>
      <c r="D461" t="inlineStr"/>
      <c r="E461" t="inlineStr"/>
      <c r="F461" t="inlineStr"/>
      <c r="G461" t="inlineStr"/>
      <c r="H461" t="inlineStr"/>
    </row>
    <row r="462">
      <c r="A462" s="62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s="621" t="n">
        <v>461</v>
      </c>
      <c r="B463" t="n">
        <v>80.48338472739738</v>
      </c>
      <c r="C463" t="n">
        <v>80.48338472739738</v>
      </c>
      <c r="D463" t="inlineStr"/>
      <c r="E463" t="inlineStr"/>
      <c r="F463" t="inlineStr"/>
      <c r="G463" t="inlineStr"/>
      <c r="H463" t="inlineStr"/>
    </row>
    <row r="464">
      <c r="A464" s="621" t="n">
        <v>462</v>
      </c>
      <c r="B464" t="n">
        <v>84.99281456772565</v>
      </c>
      <c r="C464" t="n">
        <v>84.99281456772565</v>
      </c>
      <c r="D464" t="inlineStr"/>
      <c r="E464" t="inlineStr"/>
      <c r="F464" t="inlineStr"/>
      <c r="G464" t="inlineStr"/>
      <c r="H464" t="inlineStr"/>
    </row>
    <row r="465">
      <c r="A465" s="621" t="n">
        <v>463</v>
      </c>
      <c r="B465" t="n">
        <v>81.23553708463191</v>
      </c>
      <c r="C465" t="n">
        <v>81.23553708463191</v>
      </c>
      <c r="D465" t="inlineStr"/>
      <c r="E465" t="inlineStr"/>
      <c r="F465" t="inlineStr"/>
      <c r="G465" t="inlineStr"/>
      <c r="H465" t="inlineStr"/>
    </row>
    <row r="466">
      <c r="A466" s="62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s="621" t="n">
        <v>465</v>
      </c>
      <c r="B467" t="n">
        <v>173.2504247097206</v>
      </c>
      <c r="C467" t="n">
        <v>173.2504247097206</v>
      </c>
      <c r="D467" t="inlineStr"/>
      <c r="E467" t="inlineStr"/>
      <c r="F467" t="inlineStr"/>
      <c r="G467" t="inlineStr"/>
      <c r="H467" t="inlineStr"/>
    </row>
    <row r="468">
      <c r="A468" s="621" t="n">
        <v>466</v>
      </c>
      <c r="B468" t="n">
        <v>111.9071662929948</v>
      </c>
      <c r="C468" t="n">
        <v>111.9071662929948</v>
      </c>
      <c r="D468" t="inlineStr"/>
      <c r="E468" t="inlineStr"/>
      <c r="F468" t="inlineStr"/>
      <c r="G468" t="inlineStr"/>
      <c r="H468" t="inlineStr"/>
    </row>
    <row r="469">
      <c r="A469" s="621" t="n">
        <v>467</v>
      </c>
      <c r="B469" t="n">
        <v>50.56390787626901</v>
      </c>
      <c r="C469" t="n">
        <v>50.56390787626901</v>
      </c>
      <c r="D469" t="inlineStr"/>
      <c r="E469" t="inlineStr"/>
      <c r="F469" t="inlineStr"/>
      <c r="G469" t="inlineStr"/>
      <c r="H469" t="inlineStr"/>
    </row>
    <row r="470">
      <c r="A470" s="621" t="n">
        <v>468</v>
      </c>
      <c r="B470" t="n">
        <v>77.78971412308783</v>
      </c>
      <c r="C470" t="n">
        <v>77.78971412308783</v>
      </c>
      <c r="D470" t="inlineStr"/>
      <c r="E470" t="inlineStr"/>
      <c r="F470" t="inlineStr"/>
      <c r="G470" t="inlineStr"/>
      <c r="H470" t="inlineStr"/>
    </row>
    <row r="471">
      <c r="A471" s="621" t="n">
        <v>469</v>
      </c>
      <c r="B471" t="n">
        <v>81.23553708463191</v>
      </c>
      <c r="C471" t="n">
        <v>81.23553708463191</v>
      </c>
      <c r="D471" t="inlineStr"/>
      <c r="E471" t="inlineStr"/>
      <c r="F471" t="inlineStr"/>
      <c r="G471" t="inlineStr"/>
      <c r="H471" t="inlineStr"/>
    </row>
    <row r="472">
      <c r="A472" s="621" t="n">
        <v>470</v>
      </c>
      <c r="B472" t="n">
        <v>87.05009487666052</v>
      </c>
      <c r="C472" t="n">
        <v>87.05009487666052</v>
      </c>
      <c r="D472" t="inlineStr"/>
      <c r="E472" t="inlineStr"/>
      <c r="F472" t="inlineStr"/>
      <c r="G472" t="inlineStr"/>
      <c r="H472" t="inlineStr"/>
    </row>
    <row r="473">
      <c r="A473" s="621" t="n">
        <v>471</v>
      </c>
      <c r="B473" t="n">
        <v>116.9448010098644</v>
      </c>
      <c r="C473" t="n">
        <v>116.9448010098644</v>
      </c>
      <c r="D473" t="inlineStr"/>
      <c r="E473" t="inlineStr"/>
      <c r="F473" t="inlineStr"/>
      <c r="G473" t="inlineStr"/>
      <c r="H473" t="inlineStr"/>
    </row>
    <row r="474">
      <c r="A474" s="621" t="n">
        <v>472</v>
      </c>
      <c r="B474" t="n">
        <v>102.8071339725666</v>
      </c>
      <c r="C474" t="n">
        <v>102.8071339725666</v>
      </c>
      <c r="D474" t="inlineStr"/>
      <c r="E474" t="inlineStr"/>
      <c r="F474" t="inlineStr"/>
      <c r="G474" t="inlineStr"/>
      <c r="H474" t="inlineStr"/>
    </row>
    <row r="475">
      <c r="A475" s="621" t="n">
        <v>473</v>
      </c>
      <c r="B475" t="n">
        <v>130</v>
      </c>
      <c r="C475" t="n">
        <v>130</v>
      </c>
      <c r="D475" t="inlineStr"/>
      <c r="E475" t="inlineStr"/>
      <c r="F475" t="inlineStr"/>
      <c r="G475" t="inlineStr"/>
      <c r="H475" t="inlineStr"/>
    </row>
    <row r="476">
      <c r="A476" s="621" t="n">
        <v>474</v>
      </c>
      <c r="B476" t="n">
        <v>146</v>
      </c>
      <c r="C476" t="n">
        <v>146</v>
      </c>
      <c r="D476" t="inlineStr"/>
      <c r="E476" t="inlineStr"/>
      <c r="F476" t="inlineStr"/>
      <c r="G476" t="inlineStr"/>
      <c r="H476" t="inlineStr"/>
    </row>
    <row r="477">
      <c r="A477" s="621" t="n">
        <v>475</v>
      </c>
      <c r="B477" t="n">
        <v>90.92951563232212</v>
      </c>
      <c r="C477" t="n">
        <v>90.92951563232212</v>
      </c>
      <c r="D477" t="inlineStr"/>
      <c r="E477" t="inlineStr"/>
      <c r="F477" t="inlineStr"/>
      <c r="G477" t="inlineStr"/>
      <c r="H477" t="inlineStr"/>
    </row>
    <row r="478">
      <c r="A478" s="621" t="n">
        <v>476</v>
      </c>
      <c r="B478" t="n">
        <v>104.8840927630812</v>
      </c>
      <c r="C478" t="n">
        <v>104.8840927630812</v>
      </c>
      <c r="D478" t="inlineStr"/>
      <c r="E478" t="inlineStr"/>
      <c r="F478" t="inlineStr"/>
      <c r="G478" t="inlineStr"/>
      <c r="H478" t="inlineStr"/>
    </row>
    <row r="479">
      <c r="A479" s="621" t="n">
        <v>477</v>
      </c>
      <c r="B479" t="n">
        <v>160.9215058031532</v>
      </c>
      <c r="C479" t="n">
        <v>160.9215058031532</v>
      </c>
      <c r="D479" t="inlineStr"/>
      <c r="E479" t="inlineStr"/>
      <c r="F479" t="inlineStr"/>
      <c r="G479" t="inlineStr"/>
      <c r="H479" t="inlineStr"/>
    </row>
    <row r="480">
      <c r="A480" s="621" t="n">
        <v>478</v>
      </c>
      <c r="B480" t="n">
        <v>149.4944056381058</v>
      </c>
      <c r="C480" t="n">
        <v>149.4944056381058</v>
      </c>
      <c r="D480" t="inlineStr"/>
      <c r="E480" t="inlineStr"/>
      <c r="F480" t="inlineStr"/>
      <c r="G480" t="inlineStr"/>
      <c r="H480" t="inlineStr"/>
    </row>
    <row r="481">
      <c r="A481" s="621" t="n">
        <v>479</v>
      </c>
      <c r="B481" t="n">
        <v>213.6015549147417</v>
      </c>
      <c r="C481" t="n">
        <v>213.6015549147417</v>
      </c>
      <c r="D481" t="inlineStr"/>
      <c r="E481" t="inlineStr"/>
      <c r="F481" t="inlineStr"/>
      <c r="G481" t="inlineStr"/>
      <c r="H481" t="inlineStr"/>
    </row>
    <row r="482">
      <c r="A482" s="621" t="n">
        <v>480</v>
      </c>
      <c r="B482" t="n">
        <v>103.0367239442508</v>
      </c>
      <c r="C482" t="n">
        <v>103.0367239442508</v>
      </c>
      <c r="D482" t="inlineStr"/>
      <c r="E482" t="inlineStr"/>
      <c r="F482" t="inlineStr"/>
      <c r="G482" t="inlineStr"/>
      <c r="H482" t="inlineStr"/>
    </row>
    <row r="483">
      <c r="A483" s="621" t="n">
        <v>481</v>
      </c>
      <c r="B483" t="n">
        <v>107.4556181547196</v>
      </c>
      <c r="C483" t="n">
        <v>107.4556181547196</v>
      </c>
      <c r="D483" t="inlineStr"/>
      <c r="E483" t="inlineStr"/>
      <c r="F483" t="inlineStr"/>
      <c r="G483" t="inlineStr"/>
      <c r="H483" t="inlineStr"/>
    </row>
    <row r="484">
      <c r="A484" s="621" t="n">
        <v>482</v>
      </c>
      <c r="B484" t="n">
        <v>114.6904639329372</v>
      </c>
      <c r="C484" t="n">
        <v>114.6904639329372</v>
      </c>
      <c r="D484" t="inlineStr"/>
      <c r="E484" t="inlineStr"/>
      <c r="F484" t="inlineStr"/>
      <c r="G484" t="inlineStr"/>
      <c r="H484" t="inlineStr"/>
    </row>
    <row r="485">
      <c r="A485" s="621" t="n">
        <v>483</v>
      </c>
      <c r="B485" t="n">
        <v>88</v>
      </c>
      <c r="C485" t="n">
        <v>88</v>
      </c>
      <c r="D485" t="inlineStr"/>
      <c r="E485" t="inlineStr"/>
      <c r="F485" t="inlineStr"/>
      <c r="G485" t="inlineStr"/>
      <c r="H485" t="inlineStr"/>
    </row>
    <row r="486">
      <c r="A486" s="621" t="n">
        <v>484</v>
      </c>
      <c r="B486" t="n">
        <v>124</v>
      </c>
      <c r="C486" t="n">
        <v>124</v>
      </c>
      <c r="D486" t="inlineStr"/>
      <c r="E486" t="inlineStr"/>
      <c r="F486" t="inlineStr"/>
      <c r="G486" t="inlineStr"/>
      <c r="H486" t="inlineStr"/>
    </row>
    <row r="487">
      <c r="A487" s="621" t="n">
        <v>485</v>
      </c>
      <c r="B487" t="n">
        <v>132</v>
      </c>
      <c r="C487" t="n">
        <v>132</v>
      </c>
      <c r="D487" t="inlineStr"/>
      <c r="E487" t="inlineStr"/>
      <c r="F487" t="inlineStr"/>
      <c r="G487" t="inlineStr"/>
      <c r="H487" t="inlineStr"/>
    </row>
    <row r="488">
      <c r="A488" s="621" t="n">
        <v>486</v>
      </c>
      <c r="B488" t="n">
        <v>138</v>
      </c>
      <c r="C488" t="n">
        <v>138</v>
      </c>
      <c r="D488" t="inlineStr"/>
      <c r="E488" t="inlineStr"/>
      <c r="F488" t="inlineStr"/>
      <c r="G488" t="inlineStr"/>
      <c r="H488" t="inlineStr"/>
    </row>
    <row r="489">
      <c r="A489" s="621" t="n">
        <v>487</v>
      </c>
      <c r="B489" t="n">
        <v>140</v>
      </c>
      <c r="C489" t="n">
        <v>140</v>
      </c>
      <c r="D489" t="inlineStr"/>
      <c r="E489" t="inlineStr"/>
      <c r="F489" t="inlineStr"/>
      <c r="G489" t="inlineStr"/>
      <c r="H489" t="inlineStr"/>
    </row>
    <row r="490">
      <c r="A490" s="621" t="n">
        <v>488</v>
      </c>
      <c r="B490" t="n">
        <v>40</v>
      </c>
      <c r="C490" t="n">
        <v>40</v>
      </c>
      <c r="D490" t="inlineStr"/>
      <c r="E490" t="inlineStr"/>
      <c r="F490" t="inlineStr"/>
      <c r="G490" t="inlineStr"/>
      <c r="H490" t="inlineStr"/>
    </row>
    <row r="491">
      <c r="A491" s="621" t="n">
        <v>489</v>
      </c>
      <c r="B491" t="n">
        <v>46</v>
      </c>
      <c r="C491" t="n">
        <v>46</v>
      </c>
      <c r="D491" t="inlineStr"/>
      <c r="E491" t="inlineStr"/>
      <c r="F491" t="inlineStr"/>
      <c r="G491" t="inlineStr"/>
      <c r="H491" t="inlineStr"/>
    </row>
    <row r="492">
      <c r="A492" s="621" t="n">
        <v>490</v>
      </c>
      <c r="B492" t="n">
        <v>65</v>
      </c>
      <c r="C492" t="n">
        <v>65</v>
      </c>
      <c r="D492" t="inlineStr"/>
      <c r="E492" t="inlineStr"/>
      <c r="F492" t="inlineStr"/>
      <c r="G492" t="inlineStr"/>
      <c r="H492" t="inlineStr"/>
    </row>
    <row r="493">
      <c r="A493" s="621" t="n">
        <v>491</v>
      </c>
      <c r="B493" t="n">
        <v>74</v>
      </c>
      <c r="C493" t="n">
        <v>74</v>
      </c>
      <c r="D493" t="inlineStr"/>
      <c r="E493" t="inlineStr"/>
      <c r="F493" t="inlineStr"/>
      <c r="G493" t="inlineStr"/>
      <c r="H493" t="inlineStr"/>
    </row>
    <row r="494">
      <c r="A494" s="621" t="n">
        <v>492</v>
      </c>
      <c r="B494" t="n">
        <v>102.3</v>
      </c>
      <c r="C494" t="n">
        <v>102.3</v>
      </c>
      <c r="D494" t="inlineStr"/>
      <c r="E494" t="inlineStr"/>
      <c r="F494" t="inlineStr"/>
      <c r="G494" t="inlineStr"/>
      <c r="H494" t="inlineStr"/>
    </row>
    <row r="495">
      <c r="A495" s="621" t="n">
        <v>493</v>
      </c>
      <c r="B495" t="n">
        <v>62.97832764290672</v>
      </c>
      <c r="C495" t="n">
        <v>62.97832764290672</v>
      </c>
      <c r="D495" t="inlineStr"/>
      <c r="E495" t="inlineStr"/>
      <c r="F495" t="inlineStr"/>
      <c r="G495" t="inlineStr"/>
      <c r="H495" t="inlineStr"/>
    </row>
    <row r="496">
      <c r="A496" s="621" t="n">
        <v>494</v>
      </c>
      <c r="B496" t="n">
        <v>114.3357655132276</v>
      </c>
      <c r="C496" t="n">
        <v>114.3357655132276</v>
      </c>
      <c r="D496" t="inlineStr"/>
      <c r="E496" t="inlineStr"/>
      <c r="F496" t="inlineStr"/>
      <c r="G496" t="inlineStr"/>
      <c r="H496" t="inlineStr"/>
    </row>
    <row r="497">
      <c r="A497" s="621" t="n">
        <v>495</v>
      </c>
      <c r="B497" t="n">
        <v>15.85437525248917</v>
      </c>
      <c r="C497" t="n">
        <v>15.85437525248917</v>
      </c>
      <c r="D497" t="inlineStr"/>
      <c r="E497" t="inlineStr"/>
      <c r="F497" t="inlineStr"/>
      <c r="G497" t="inlineStr"/>
      <c r="H497" t="inlineStr"/>
    </row>
    <row r="498">
      <c r="A498" s="621" t="n">
        <v>496</v>
      </c>
      <c r="B498" t="n">
        <v>25.32628782766764</v>
      </c>
      <c r="C498" t="n">
        <v>25.32628782766764</v>
      </c>
      <c r="D498" t="inlineStr"/>
      <c r="E498" t="inlineStr"/>
      <c r="F498" t="inlineStr"/>
      <c r="G498" t="inlineStr"/>
      <c r="H498" t="inlineStr"/>
    </row>
    <row r="499">
      <c r="A499" s="621" t="n">
        <v>497</v>
      </c>
      <c r="B499" t="n">
        <v>31.50912185860325</v>
      </c>
      <c r="C499" t="n">
        <v>31.50912185860325</v>
      </c>
      <c r="D499" t="inlineStr"/>
      <c r="E499" t="inlineStr"/>
      <c r="F499" t="inlineStr"/>
      <c r="G499" t="inlineStr"/>
      <c r="H499" t="inlineStr"/>
    </row>
    <row r="500">
      <c r="A500" s="621" t="n">
        <v>498</v>
      </c>
      <c r="B500" t="n">
        <v>50.57777121945461</v>
      </c>
      <c r="C500" t="n">
        <v>50.57777121945461</v>
      </c>
      <c r="D500" t="inlineStr"/>
      <c r="E500" t="inlineStr"/>
      <c r="F500" t="inlineStr"/>
      <c r="G500" t="inlineStr"/>
      <c r="H500" t="inlineStr"/>
    </row>
    <row r="501">
      <c r="A501" s="621" t="n">
        <v>499</v>
      </c>
      <c r="B501" t="n">
        <v>60.03903594315965</v>
      </c>
      <c r="C501" t="n">
        <v>60.03903594315965</v>
      </c>
      <c r="D501" t="inlineStr"/>
      <c r="E501" t="inlineStr"/>
      <c r="F501" t="inlineStr"/>
      <c r="G501" t="inlineStr"/>
      <c r="H501" t="inlineStr"/>
    </row>
    <row r="502">
      <c r="A502" s="621" t="n">
        <v>500</v>
      </c>
      <c r="B502" t="n">
        <v>64.89334076344385</v>
      </c>
      <c r="C502" t="n">
        <v>64.89334076344385</v>
      </c>
      <c r="D502" t="inlineStr"/>
      <c r="E502" t="inlineStr"/>
      <c r="F502" t="inlineStr"/>
      <c r="G502" t="inlineStr"/>
      <c r="H502" t="inlineStr"/>
    </row>
    <row r="503">
      <c r="A503" s="621" t="n">
        <v>501</v>
      </c>
      <c r="B503" t="n">
        <v>269.6881812475378</v>
      </c>
      <c r="C503" t="n">
        <v>269.6881812475378</v>
      </c>
      <c r="D503" t="inlineStr"/>
      <c r="E503" t="inlineStr"/>
      <c r="F503" t="inlineStr"/>
      <c r="G503" t="inlineStr"/>
      <c r="H503" t="inlineStr"/>
    </row>
    <row r="504">
      <c r="A504" s="621" t="n">
        <v>502</v>
      </c>
      <c r="B504" t="n">
        <v>230.1529121650045</v>
      </c>
      <c r="C504" t="n">
        <v>230.1529121650045</v>
      </c>
      <c r="D504" t="inlineStr"/>
      <c r="E504" t="inlineStr"/>
      <c r="F504" t="inlineStr"/>
      <c r="G504" t="inlineStr"/>
      <c r="H504" t="inlineStr"/>
    </row>
    <row r="505">
      <c r="A505" s="621" t="n">
        <v>503</v>
      </c>
      <c r="B505" t="n">
        <v>236.0667729567626</v>
      </c>
      <c r="C505" t="n">
        <v>236.0667729567626</v>
      </c>
      <c r="D505" t="inlineStr"/>
      <c r="E505" t="inlineStr"/>
      <c r="F505" t="inlineStr"/>
      <c r="G505" t="inlineStr"/>
      <c r="H505" t="inlineStr"/>
    </row>
    <row r="506">
      <c r="A506" s="621" t="n">
        <v>504</v>
      </c>
      <c r="B506" t="n">
        <v>173.2504247097206</v>
      </c>
      <c r="C506" t="n">
        <v>173.2504247097206</v>
      </c>
      <c r="D506" t="inlineStr"/>
      <c r="E506" t="inlineStr"/>
      <c r="F506" t="inlineStr"/>
      <c r="G506" t="inlineStr"/>
      <c r="H506" t="inlineStr"/>
    </row>
    <row r="507">
      <c r="A507" s="621" t="n">
        <v>505</v>
      </c>
      <c r="B507" t="n">
        <v>173.2504247097206</v>
      </c>
      <c r="C507" t="n">
        <v>173.2504247097206</v>
      </c>
      <c r="D507" t="inlineStr"/>
      <c r="E507" t="inlineStr"/>
      <c r="F507" t="inlineStr"/>
      <c r="G507" t="inlineStr"/>
      <c r="H507" t="inlineStr"/>
    </row>
    <row r="508">
      <c r="A508" s="621" t="n">
        <v>506</v>
      </c>
      <c r="B508" t="n">
        <v>173.2504247097206</v>
      </c>
      <c r="C508" t="n">
        <v>173.2504247097206</v>
      </c>
      <c r="D508" t="inlineStr"/>
      <c r="E508" t="inlineStr"/>
      <c r="F508" t="inlineStr"/>
      <c r="G508" t="inlineStr"/>
      <c r="H508" t="inlineStr"/>
    </row>
    <row r="509">
      <c r="A509" s="621" t="n">
        <v>507</v>
      </c>
      <c r="B509" t="n">
        <v>-7.535881442509471</v>
      </c>
      <c r="C509" t="n">
        <v>-7.535881442509471</v>
      </c>
      <c r="D509" t="inlineStr"/>
      <c r="E509" t="inlineStr"/>
      <c r="F509" t="inlineStr"/>
      <c r="G509" t="inlineStr"/>
      <c r="H509" t="inlineStr"/>
    </row>
    <row r="510">
      <c r="A510" s="621" t="n">
        <v>508</v>
      </c>
      <c r="B510" t="n">
        <v>11.40711438802603</v>
      </c>
      <c r="C510" t="n">
        <v>11.40711438802603</v>
      </c>
      <c r="D510" t="inlineStr"/>
      <c r="E510" t="inlineStr"/>
      <c r="F510" t="inlineStr"/>
      <c r="G510" t="inlineStr"/>
      <c r="H510" t="inlineStr"/>
    </row>
    <row r="511">
      <c r="A511" s="621" t="n">
        <v>509</v>
      </c>
      <c r="B511" t="n">
        <v>14.56428035978195</v>
      </c>
      <c r="C511" t="n">
        <v>14.56428035978195</v>
      </c>
      <c r="D511" t="inlineStr"/>
      <c r="E511" t="inlineStr"/>
      <c r="F511" t="inlineStr"/>
      <c r="G511" t="inlineStr"/>
      <c r="H511" t="inlineStr"/>
    </row>
    <row r="512">
      <c r="A512" s="621" t="n">
        <v>510</v>
      </c>
      <c r="B512" t="n">
        <v>44.10749680279444</v>
      </c>
      <c r="C512" t="n">
        <v>44.10749680279444</v>
      </c>
      <c r="D512" t="inlineStr"/>
      <c r="E512" t="inlineStr"/>
      <c r="F512" t="inlineStr"/>
      <c r="G512" t="inlineStr"/>
      <c r="H512" t="inlineStr"/>
    </row>
    <row r="513">
      <c r="A513" s="62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s="621" t="n">
        <v>512</v>
      </c>
      <c r="B514" t="n">
        <v>92.4051229271484</v>
      </c>
      <c r="C514" t="n">
        <v>92.4051229271484</v>
      </c>
      <c r="D514" t="inlineStr"/>
      <c r="E514" t="inlineStr"/>
      <c r="F514" t="inlineStr"/>
      <c r="G514" t="inlineStr"/>
      <c r="H514" t="inlineStr"/>
    </row>
    <row r="515">
      <c r="A515" s="621" t="n">
        <v>513</v>
      </c>
      <c r="B515" t="n">
        <v>175.9011936583649</v>
      </c>
      <c r="C515" t="n">
        <v>175.9011936583649</v>
      </c>
      <c r="D515" t="inlineStr"/>
      <c r="E515" t="inlineStr"/>
      <c r="F515" t="inlineStr"/>
      <c r="G515" t="inlineStr"/>
      <c r="H515" t="inlineStr"/>
    </row>
    <row r="516">
      <c r="A516" s="621" t="n">
        <v>514</v>
      </c>
      <c r="B516" t="n">
        <v>175.9011936583649</v>
      </c>
      <c r="C516" t="n">
        <v>175.9011936583649</v>
      </c>
      <c r="D516" t="inlineStr"/>
      <c r="E516" t="inlineStr"/>
      <c r="F516" t="inlineStr"/>
      <c r="G516" t="inlineStr"/>
      <c r="H516" t="inlineStr"/>
    </row>
    <row r="517">
      <c r="A517" s="621" t="n">
        <v>515</v>
      </c>
      <c r="B517" t="n">
        <v>173.1002686823208</v>
      </c>
      <c r="C517" t="n">
        <v>173.1002686823208</v>
      </c>
      <c r="D517" t="inlineStr"/>
      <c r="E517" t="inlineStr"/>
      <c r="F517" t="inlineStr"/>
      <c r="G517" t="inlineStr"/>
      <c r="H517" t="inlineStr"/>
    </row>
    <row r="518">
      <c r="A518" s="621" t="n">
        <v>516</v>
      </c>
      <c r="B518" t="n">
        <v>178.1574941646322</v>
      </c>
      <c r="C518" t="n">
        <v>178.1574941646322</v>
      </c>
      <c r="D518" t="inlineStr"/>
      <c r="E518" t="inlineStr"/>
      <c r="F518" t="inlineStr"/>
      <c r="G518" t="inlineStr"/>
      <c r="H518" t="inlineStr"/>
    </row>
    <row r="519">
      <c r="A519" s="621" t="n">
        <v>517</v>
      </c>
      <c r="B519" t="n">
        <v>179.9940931624479</v>
      </c>
      <c r="C519" t="n">
        <v>179.9940931624479</v>
      </c>
      <c r="D519" t="inlineStr"/>
      <c r="E519" t="inlineStr"/>
      <c r="F519" t="inlineStr"/>
      <c r="G519" t="inlineStr"/>
      <c r="H519" t="inlineStr"/>
    </row>
    <row r="520">
      <c r="A520" s="621" t="n">
        <v>518</v>
      </c>
      <c r="B520" t="n">
        <v>181.1164592166688</v>
      </c>
      <c r="C520" t="n">
        <v>181.1164592166688</v>
      </c>
      <c r="D520" t="inlineStr"/>
      <c r="E520" t="inlineStr"/>
      <c r="F520" t="inlineStr"/>
      <c r="G520" t="inlineStr"/>
      <c r="H520" t="inlineStr"/>
    </row>
    <row r="521">
      <c r="A521" s="621" t="n">
        <v>519</v>
      </c>
      <c r="B521" t="n">
        <v>112.195564028291</v>
      </c>
      <c r="C521" t="n">
        <v>112.195564028291</v>
      </c>
      <c r="D521" t="inlineStr"/>
      <c r="E521" t="inlineStr"/>
      <c r="F521" t="inlineStr"/>
      <c r="G521" t="inlineStr"/>
      <c r="H521" t="inlineStr"/>
    </row>
    <row r="522">
      <c r="A522" s="621" t="n">
        <v>520</v>
      </c>
      <c r="B522" t="n">
        <v>113.2638127290811</v>
      </c>
      <c r="C522" t="n">
        <v>113.2638127290811</v>
      </c>
      <c r="D522" t="inlineStr"/>
      <c r="E522" t="inlineStr"/>
      <c r="F522" t="inlineStr"/>
      <c r="G522" t="inlineStr"/>
      <c r="H522" t="inlineStr"/>
    </row>
    <row r="523">
      <c r="A523" s="621" t="n">
        <v>521</v>
      </c>
      <c r="B523" t="n">
        <v>133.832839313019</v>
      </c>
      <c r="C523" t="n">
        <v>133.832839313019</v>
      </c>
      <c r="D523" t="inlineStr"/>
      <c r="E523" t="inlineStr"/>
      <c r="F523" t="inlineStr"/>
      <c r="G523" t="inlineStr"/>
      <c r="H523" t="inlineStr"/>
    </row>
    <row r="524">
      <c r="A524" s="621" t="n">
        <v>522</v>
      </c>
      <c r="B524" t="n">
        <v>124.5459625078409</v>
      </c>
      <c r="C524" t="n">
        <v>124.5459625078409</v>
      </c>
      <c r="D524" t="inlineStr"/>
      <c r="E524" t="inlineStr"/>
      <c r="F524" t="inlineStr"/>
      <c r="G524" t="inlineStr"/>
      <c r="H524" t="inlineStr"/>
    </row>
    <row r="525">
      <c r="A525" s="621" t="n">
        <v>523</v>
      </c>
      <c r="B525" t="n">
        <v>127.4848817764375</v>
      </c>
      <c r="C525" t="n">
        <v>127.4848817764375</v>
      </c>
      <c r="D525" t="inlineStr"/>
      <c r="E525" t="inlineStr"/>
      <c r="F525" t="inlineStr"/>
      <c r="G525" t="inlineStr"/>
      <c r="H525" t="inlineStr"/>
    </row>
    <row r="526">
      <c r="A526" s="621" t="n">
        <v>524</v>
      </c>
      <c r="B526" t="n">
        <v>67.54056276785367</v>
      </c>
      <c r="C526" t="n">
        <v>67.54056276785367</v>
      </c>
      <c r="D526" t="inlineStr"/>
      <c r="E526" t="inlineStr"/>
      <c r="F526" t="inlineStr"/>
      <c r="G526" t="inlineStr"/>
      <c r="H526" t="inlineStr"/>
    </row>
    <row r="527">
      <c r="A527" s="621" t="n">
        <v>525</v>
      </c>
      <c r="B527" t="n">
        <v>78.12958251178935</v>
      </c>
      <c r="C527" t="n">
        <v>78.12958251178935</v>
      </c>
      <c r="D527" t="inlineStr"/>
      <c r="E527" t="inlineStr"/>
      <c r="F527" t="inlineStr"/>
      <c r="G527" t="inlineStr"/>
      <c r="H527" t="inlineStr"/>
    </row>
    <row r="528">
      <c r="A528" s="621" t="n">
        <v>526</v>
      </c>
      <c r="B528" t="n">
        <v>71.83003103697519</v>
      </c>
      <c r="C528" t="n">
        <v>71.83003103697519</v>
      </c>
      <c r="D528" t="inlineStr"/>
      <c r="E528" t="inlineStr"/>
      <c r="F528" t="inlineStr"/>
      <c r="G528" t="inlineStr"/>
      <c r="H528" t="inlineStr"/>
    </row>
    <row r="529">
      <c r="A529" s="621" t="n">
        <v>527</v>
      </c>
      <c r="B529" t="n">
        <v>75.52383578133647</v>
      </c>
      <c r="C529" t="n">
        <v>75.52383578133647</v>
      </c>
      <c r="D529" t="inlineStr"/>
      <c r="E529" t="inlineStr"/>
      <c r="F529" t="inlineStr"/>
      <c r="G529" t="inlineStr"/>
      <c r="H529" t="inlineStr"/>
    </row>
    <row r="530">
      <c r="A530" s="621" t="n">
        <v>528</v>
      </c>
      <c r="B530" t="n">
        <v>151.6304692614078</v>
      </c>
      <c r="C530" t="n">
        <v>151.6304692614078</v>
      </c>
      <c r="D530" t="inlineStr"/>
      <c r="E530" t="inlineStr"/>
      <c r="F530" t="inlineStr"/>
      <c r="G530" t="inlineStr"/>
      <c r="H530" t="inlineStr"/>
    </row>
    <row r="531">
      <c r="A531" s="621" t="n">
        <v>529</v>
      </c>
      <c r="B531" t="n">
        <v>174.8401341473865</v>
      </c>
      <c r="C531" t="n">
        <v>174.8401341473865</v>
      </c>
      <c r="D531" t="inlineStr"/>
      <c r="E531" t="inlineStr"/>
      <c r="F531" t="inlineStr"/>
      <c r="G531" t="inlineStr"/>
      <c r="H531" t="inlineStr"/>
    </row>
    <row r="532">
      <c r="A532" s="621" t="n">
        <v>530</v>
      </c>
      <c r="B532" t="n">
        <v>171.9637780137162</v>
      </c>
      <c r="C532" t="n">
        <v>171.9637780137162</v>
      </c>
      <c r="D532" t="inlineStr"/>
      <c r="E532" t="inlineStr"/>
      <c r="F532" t="inlineStr"/>
      <c r="G532" t="inlineStr"/>
      <c r="H532" t="inlineStr"/>
    </row>
    <row r="533">
      <c r="A533" s="621" t="n">
        <v>531</v>
      </c>
      <c r="B533" t="n">
        <v>161.7031887327375</v>
      </c>
      <c r="C533" t="n">
        <v>161.7031887327375</v>
      </c>
      <c r="D533" t="inlineStr"/>
      <c r="E533" t="inlineStr"/>
      <c r="F533" t="inlineStr"/>
      <c r="G533" t="inlineStr"/>
      <c r="H533" t="inlineStr"/>
    </row>
    <row r="534">
      <c r="A534" s="621" t="n">
        <v>532</v>
      </c>
      <c r="B534" t="n">
        <v>9.805361036987094</v>
      </c>
      <c r="C534" t="n">
        <v>9.805361036987094</v>
      </c>
      <c r="D534" t="inlineStr"/>
      <c r="E534" t="inlineStr"/>
      <c r="F534" t="inlineStr"/>
      <c r="G534" t="inlineStr"/>
      <c r="H534" t="inlineStr"/>
    </row>
    <row r="535">
      <c r="A535" s="621" t="n">
        <v>533</v>
      </c>
      <c r="B535" t="n">
        <v>27.96194265332727</v>
      </c>
      <c r="C535" t="n">
        <v>27.96194265332727</v>
      </c>
      <c r="D535" t="inlineStr"/>
      <c r="E535" t="inlineStr"/>
      <c r="F535" t="inlineStr"/>
      <c r="G535" t="inlineStr"/>
      <c r="H535" t="inlineStr"/>
    </row>
    <row r="536">
      <c r="A536" s="621" t="n">
        <v>534</v>
      </c>
      <c r="B536" t="n">
        <v>3.446366530370511</v>
      </c>
      <c r="C536" t="n">
        <v>3.446366530370511</v>
      </c>
      <c r="D536" t="inlineStr"/>
      <c r="E536" t="inlineStr"/>
      <c r="F536" t="inlineStr"/>
      <c r="G536" t="inlineStr"/>
      <c r="H536" t="inlineStr"/>
    </row>
    <row r="537">
      <c r="A537" s="621" t="n">
        <v>535</v>
      </c>
      <c r="B537" t="n">
        <v>40.65648756490862</v>
      </c>
      <c r="C537" t="n">
        <v>40.65648756490862</v>
      </c>
      <c r="D537" t="inlineStr"/>
      <c r="E537" t="inlineStr"/>
      <c r="F537" t="inlineStr"/>
      <c r="G537" t="inlineStr"/>
      <c r="H537" t="inlineStr"/>
    </row>
    <row r="538">
      <c r="A538" s="621" t="n">
        <v>536</v>
      </c>
      <c r="B538" t="n">
        <v>19.69070218244077</v>
      </c>
      <c r="C538" t="n">
        <v>19.69070218244077</v>
      </c>
      <c r="D538" t="inlineStr"/>
      <c r="E538" t="inlineStr"/>
      <c r="F538" t="inlineStr"/>
      <c r="G538" t="inlineStr"/>
      <c r="H538" t="inlineStr"/>
    </row>
    <row r="539">
      <c r="A539" s="621" t="n">
        <v>537</v>
      </c>
      <c r="B539" t="n">
        <v>36.27402950601685</v>
      </c>
      <c r="C539" t="n">
        <v>36.27402950601685</v>
      </c>
      <c r="D539" t="inlineStr"/>
      <c r="E539" t="inlineStr"/>
      <c r="F539" t="inlineStr"/>
      <c r="G539" t="inlineStr"/>
      <c r="H539" t="inlineStr"/>
    </row>
    <row r="540">
      <c r="A540" s="621" t="n">
        <v>538</v>
      </c>
      <c r="B540" t="n">
        <v>11.41292900633756</v>
      </c>
      <c r="C540" t="n">
        <v>11.41292900633756</v>
      </c>
      <c r="D540" t="inlineStr"/>
      <c r="E540" t="inlineStr"/>
      <c r="F540" t="inlineStr"/>
      <c r="G540" t="inlineStr"/>
      <c r="H540" t="inlineStr"/>
    </row>
    <row r="541">
      <c r="A541" s="621" t="n">
        <v>539</v>
      </c>
      <c r="B541" t="n">
        <v>48.4088067349024</v>
      </c>
      <c r="C541" t="n">
        <v>48.4088067349024</v>
      </c>
      <c r="D541" t="inlineStr"/>
      <c r="E541" t="inlineStr"/>
      <c r="F541" t="inlineStr"/>
      <c r="G541" t="inlineStr"/>
      <c r="H541" t="inlineStr"/>
    </row>
    <row r="542">
      <c r="A542" s="621" t="n">
        <v>540</v>
      </c>
      <c r="B542" t="n">
        <v>41.42654181993439</v>
      </c>
      <c r="C542" t="n">
        <v>41.42654181993439</v>
      </c>
      <c r="D542" t="inlineStr"/>
      <c r="E542" t="inlineStr"/>
      <c r="F542" t="inlineStr"/>
      <c r="G542" t="inlineStr"/>
      <c r="H542" t="inlineStr"/>
    </row>
    <row r="543">
      <c r="A543" s="621" t="n">
        <v>541</v>
      </c>
      <c r="B543" t="n">
        <v>53.99004741795284</v>
      </c>
      <c r="C543" t="n">
        <v>53.99004741795284</v>
      </c>
      <c r="D543" t="inlineStr"/>
      <c r="E543" t="inlineStr"/>
      <c r="F543" t="inlineStr"/>
      <c r="G543" t="inlineStr"/>
      <c r="H543" t="inlineStr"/>
    </row>
    <row r="544">
      <c r="A544" s="621" t="n">
        <v>542</v>
      </c>
      <c r="B544" t="n">
        <v>44.92160918540718</v>
      </c>
      <c r="C544" t="n">
        <v>44.92160918540718</v>
      </c>
      <c r="D544" t="inlineStr"/>
      <c r="E544" t="inlineStr"/>
      <c r="F544" t="inlineStr"/>
      <c r="G544" t="inlineStr"/>
      <c r="H544" t="inlineStr"/>
    </row>
    <row r="545">
      <c r="A545" s="621" t="n">
        <v>543</v>
      </c>
      <c r="B545" t="n">
        <v>59.31920227934102</v>
      </c>
      <c r="C545" t="n">
        <v>59.31920227934102</v>
      </c>
      <c r="D545" t="inlineStr"/>
      <c r="E545" t="inlineStr"/>
      <c r="F545" t="inlineStr"/>
      <c r="G545" t="inlineStr"/>
      <c r="H545" t="inlineStr"/>
    </row>
    <row r="546">
      <c r="A546" s="621" t="n">
        <v>544</v>
      </c>
      <c r="B546" t="n">
        <v>14.49987868103848</v>
      </c>
      <c r="C546" t="n">
        <v>14.49987868103848</v>
      </c>
      <c r="D546" t="inlineStr"/>
      <c r="E546" t="inlineStr"/>
      <c r="F546" t="inlineStr"/>
      <c r="G546" t="inlineStr"/>
      <c r="H546" t="inlineStr"/>
    </row>
    <row r="547">
      <c r="A547" s="621" t="n">
        <v>545</v>
      </c>
      <c r="B547" t="n">
        <v>52.4227325107897</v>
      </c>
      <c r="C547" t="n">
        <v>52.4227325107897</v>
      </c>
      <c r="D547" t="inlineStr"/>
      <c r="E547" t="inlineStr"/>
      <c r="F547" t="inlineStr"/>
      <c r="G547" t="inlineStr"/>
      <c r="H547" t="inlineStr"/>
    </row>
    <row r="548">
      <c r="A548" s="621" t="n">
        <v>546</v>
      </c>
      <c r="B548" t="n">
        <v>51.82110557892508</v>
      </c>
      <c r="C548" t="n">
        <v>51.82110557892508</v>
      </c>
      <c r="D548" t="inlineStr"/>
      <c r="E548" t="inlineStr"/>
      <c r="F548" t="inlineStr"/>
      <c r="G548" t="inlineStr"/>
      <c r="H548" t="inlineStr"/>
    </row>
    <row r="549">
      <c r="A549" s="621" t="n">
        <v>547</v>
      </c>
      <c r="B549" t="n">
        <v>51.59009436591089</v>
      </c>
      <c r="C549" t="n">
        <v>51.59009436591089</v>
      </c>
      <c r="D549" t="inlineStr"/>
      <c r="E549" t="inlineStr"/>
      <c r="F549" t="inlineStr"/>
      <c r="G549" t="inlineStr"/>
      <c r="H549" t="inlineStr"/>
    </row>
    <row r="550">
      <c r="A550" s="621" t="n">
        <v>548</v>
      </c>
      <c r="B550" t="n">
        <v>31.16235036201525</v>
      </c>
      <c r="C550" t="n">
        <v>31.16235036201525</v>
      </c>
      <c r="D550" t="inlineStr"/>
      <c r="E550" t="inlineStr"/>
      <c r="F550" t="inlineStr"/>
      <c r="G550" t="inlineStr"/>
      <c r="H550" t="inlineStr"/>
    </row>
    <row r="551">
      <c r="A551" s="621" t="n">
        <v>549</v>
      </c>
      <c r="B551" t="n">
        <v>60.10486105429931</v>
      </c>
      <c r="C551" t="n">
        <v>60.10486105429931</v>
      </c>
      <c r="D551" t="inlineStr"/>
      <c r="E551" t="inlineStr"/>
      <c r="F551" t="inlineStr"/>
      <c r="G551" t="inlineStr"/>
      <c r="H551" t="inlineStr"/>
    </row>
    <row r="552">
      <c r="A552" s="621" t="n">
        <v>550</v>
      </c>
      <c r="B552" t="n">
        <v>55.47679952672593</v>
      </c>
      <c r="C552" t="n">
        <v>55.47679952672593</v>
      </c>
      <c r="D552" t="inlineStr"/>
      <c r="E552" t="inlineStr"/>
      <c r="F552" t="inlineStr"/>
      <c r="G552" t="inlineStr"/>
      <c r="H552" t="inlineStr"/>
    </row>
    <row r="553">
      <c r="A553" s="621" t="n">
        <v>551</v>
      </c>
      <c r="B553" t="n">
        <v>57.01652788087146</v>
      </c>
      <c r="C553" t="n">
        <v>57.01652788087146</v>
      </c>
      <c r="D553" t="inlineStr"/>
      <c r="E553" t="inlineStr"/>
      <c r="F553" t="inlineStr"/>
      <c r="G553" t="inlineStr"/>
      <c r="H553" t="inlineStr"/>
    </row>
    <row r="554">
      <c r="A554" s="621" t="n">
        <v>552</v>
      </c>
      <c r="B554" t="n">
        <v>51.10026297484374</v>
      </c>
      <c r="C554" t="n">
        <v>51.10026297484374</v>
      </c>
      <c r="D554" t="inlineStr"/>
      <c r="E554" t="inlineStr"/>
      <c r="F554" t="inlineStr"/>
      <c r="G554" t="inlineStr"/>
      <c r="H554" t="inlineStr"/>
    </row>
    <row r="555">
      <c r="A555" s="621" t="n">
        <v>553</v>
      </c>
      <c r="B555" t="n">
        <v>75.2435279010315</v>
      </c>
      <c r="C555" t="n">
        <v>75.2435279010315</v>
      </c>
      <c r="D555" t="inlineStr"/>
      <c r="E555" t="inlineStr"/>
      <c r="F555" t="inlineStr"/>
      <c r="G555" t="inlineStr"/>
      <c r="H555" t="inlineStr"/>
    </row>
    <row r="556">
      <c r="A556" s="621" t="n">
        <v>554</v>
      </c>
      <c r="B556" t="n">
        <v>72.94675040765379</v>
      </c>
      <c r="C556" t="n">
        <v>72.94675040765379</v>
      </c>
      <c r="D556" t="inlineStr"/>
      <c r="E556" t="inlineStr"/>
      <c r="F556" t="inlineStr"/>
      <c r="G556" t="inlineStr"/>
      <c r="H556" t="inlineStr"/>
    </row>
    <row r="557">
      <c r="A557" s="621" t="n">
        <v>555</v>
      </c>
      <c r="B557" t="n">
        <v>72.09466513671759</v>
      </c>
      <c r="C557" t="n">
        <v>72.09466513671759</v>
      </c>
      <c r="D557" t="inlineStr"/>
      <c r="E557" t="inlineStr"/>
      <c r="F557" t="inlineStr"/>
      <c r="G557" t="inlineStr"/>
      <c r="H557" t="inlineStr"/>
    </row>
    <row r="558">
      <c r="A558" s="621" t="n">
        <v>556</v>
      </c>
      <c r="B558" t="n">
        <v>50.59152985896636</v>
      </c>
      <c r="C558" t="n">
        <v>50.59152985896636</v>
      </c>
      <c r="D558" t="inlineStr"/>
      <c r="E558" t="inlineStr"/>
      <c r="F558" t="inlineStr"/>
      <c r="G558" t="inlineStr"/>
      <c r="H558" t="inlineStr"/>
    </row>
    <row r="559">
      <c r="A559" s="621" t="n">
        <v>557</v>
      </c>
      <c r="B559" t="n">
        <v>54.24715072021532</v>
      </c>
      <c r="C559" t="n">
        <v>54.24715072021532</v>
      </c>
      <c r="D559" t="inlineStr"/>
      <c r="E559" t="inlineStr"/>
      <c r="F559" t="inlineStr"/>
      <c r="G559" t="inlineStr"/>
      <c r="H559" t="inlineStr"/>
    </row>
    <row r="560">
      <c r="A560" s="621" t="n">
        <v>558</v>
      </c>
      <c r="B560" t="n">
        <v>49.0190032442891</v>
      </c>
      <c r="C560" t="n">
        <v>49.0190032442891</v>
      </c>
      <c r="D560" t="inlineStr"/>
      <c r="E560" t="inlineStr"/>
      <c r="F560" t="inlineStr"/>
      <c r="G560" t="inlineStr"/>
      <c r="H560" t="inlineStr"/>
    </row>
    <row r="561">
      <c r="A561" s="621" t="n">
        <v>559</v>
      </c>
      <c r="B561" t="n">
        <v>51.87720275057527</v>
      </c>
      <c r="C561" t="n">
        <v>51.87720275057527</v>
      </c>
      <c r="D561" t="inlineStr"/>
      <c r="E561" t="inlineStr"/>
      <c r="F561" t="inlineStr"/>
      <c r="G561" t="inlineStr"/>
      <c r="H561" t="inlineStr"/>
    </row>
    <row r="562">
      <c r="A562" s="621" t="n">
        <v>560</v>
      </c>
      <c r="B562" t="n">
        <v>62.55332567084844</v>
      </c>
      <c r="C562" t="n">
        <v>62.55332567084844</v>
      </c>
      <c r="D562" t="inlineStr"/>
      <c r="E562" t="inlineStr"/>
      <c r="F562" t="inlineStr"/>
      <c r="G562" t="inlineStr"/>
      <c r="H562" t="inlineStr"/>
    </row>
    <row r="563">
      <c r="A563" s="621" t="n">
        <v>561</v>
      </c>
      <c r="B563" t="n">
        <v>65.91435344763299</v>
      </c>
      <c r="C563" t="n">
        <v>65.91435344763299</v>
      </c>
      <c r="D563" t="inlineStr"/>
      <c r="E563" t="inlineStr"/>
      <c r="F563" t="inlineStr"/>
      <c r="G563" t="inlineStr"/>
      <c r="H563" t="inlineStr"/>
    </row>
    <row r="564">
      <c r="A564" s="621" t="n">
        <v>562</v>
      </c>
      <c r="B564" t="n">
        <v>66.81302226358459</v>
      </c>
      <c r="C564" t="n">
        <v>66.81302226358459</v>
      </c>
      <c r="D564" t="inlineStr"/>
      <c r="E564" t="inlineStr"/>
      <c r="F564" t="inlineStr"/>
      <c r="G564" t="inlineStr"/>
      <c r="H564" t="inlineStr"/>
    </row>
    <row r="565">
      <c r="A565" s="621" t="n">
        <v>563</v>
      </c>
      <c r="B565" t="n">
        <v>66.90562520388102</v>
      </c>
      <c r="C565" t="n">
        <v>66.90562520388102</v>
      </c>
      <c r="D565" t="inlineStr"/>
      <c r="E565" t="inlineStr"/>
      <c r="F565" t="inlineStr"/>
      <c r="G565" t="inlineStr"/>
      <c r="H565" t="inlineStr"/>
    </row>
    <row r="566">
      <c r="A566" s="621" t="n">
        <v>564</v>
      </c>
      <c r="B566" t="n">
        <v>72.67180275518027</v>
      </c>
      <c r="C566" t="n">
        <v>72.67180275518027</v>
      </c>
      <c r="D566" t="inlineStr"/>
      <c r="E566" t="inlineStr"/>
      <c r="F566" t="inlineStr"/>
      <c r="G566" t="inlineStr"/>
      <c r="H566" t="inlineStr"/>
    </row>
    <row r="567">
      <c r="A567" s="621" t="n">
        <v>565</v>
      </c>
      <c r="B567" t="n">
        <v>75.62964262518192</v>
      </c>
      <c r="C567" t="n">
        <v>75.62964262518192</v>
      </c>
      <c r="D567" t="inlineStr"/>
      <c r="E567" t="inlineStr"/>
      <c r="F567" t="inlineStr"/>
      <c r="G567" t="inlineStr"/>
      <c r="H567" t="inlineStr"/>
    </row>
    <row r="568">
      <c r="A568" s="621" t="n">
        <v>566</v>
      </c>
      <c r="B568" t="n">
        <v>76.93496715292891</v>
      </c>
      <c r="C568" t="n">
        <v>76.93496715292891</v>
      </c>
      <c r="D568" t="inlineStr"/>
      <c r="E568" t="inlineStr"/>
      <c r="F568" t="inlineStr"/>
      <c r="G568" t="inlineStr"/>
      <c r="H568" t="inlineStr"/>
    </row>
    <row r="569">
      <c r="A569" s="621" t="n">
        <v>567</v>
      </c>
      <c r="B569" t="n">
        <v>75.86193619779256</v>
      </c>
      <c r="C569" t="n">
        <v>75.86193619779256</v>
      </c>
      <c r="D569" t="inlineStr"/>
      <c r="E569" t="inlineStr"/>
      <c r="F569" t="inlineStr"/>
      <c r="G569" t="inlineStr"/>
      <c r="H569" t="inlineStr"/>
    </row>
    <row r="570">
      <c r="A570" s="621" t="n">
        <v>568</v>
      </c>
      <c r="B570" t="n">
        <v>60.58204789799058</v>
      </c>
      <c r="C570" t="n">
        <v>60.58204789799058</v>
      </c>
      <c r="D570" t="inlineStr"/>
      <c r="E570" t="inlineStr"/>
      <c r="F570" t="inlineStr"/>
      <c r="G570" t="inlineStr"/>
      <c r="H570" t="inlineStr"/>
    </row>
    <row r="571">
      <c r="A571" s="621" t="n">
        <v>569</v>
      </c>
      <c r="B571" t="n">
        <v>61.05467038212093</v>
      </c>
      <c r="C571" t="n">
        <v>61.05467038212093</v>
      </c>
      <c r="D571" t="inlineStr"/>
      <c r="E571" t="inlineStr"/>
      <c r="F571" t="inlineStr"/>
      <c r="G571" t="inlineStr"/>
      <c r="H571" t="inlineStr"/>
    </row>
    <row r="572">
      <c r="A572" s="621" t="n">
        <v>570</v>
      </c>
      <c r="B572" t="n">
        <v>60.84718323173732</v>
      </c>
      <c r="C572" t="n">
        <v>60.84718323173732</v>
      </c>
      <c r="D572" t="inlineStr"/>
      <c r="E572" t="inlineStr"/>
      <c r="F572" t="inlineStr"/>
      <c r="G572" t="inlineStr"/>
      <c r="H572" t="inlineStr"/>
    </row>
    <row r="573">
      <c r="A573" s="621" t="n">
        <v>571</v>
      </c>
      <c r="B573" t="n">
        <v>50.98690147864805</v>
      </c>
      <c r="C573" t="n">
        <v>50.98690147864805</v>
      </c>
      <c r="D573" t="inlineStr"/>
      <c r="E573" t="inlineStr"/>
      <c r="F573" t="inlineStr"/>
      <c r="G573" t="inlineStr"/>
      <c r="H573" t="inlineStr"/>
    </row>
    <row r="574">
      <c r="A574" s="621" t="n">
        <v>572</v>
      </c>
      <c r="B574" t="n">
        <v>71.21739703959409</v>
      </c>
      <c r="C574" t="n">
        <v>71.21739703959409</v>
      </c>
      <c r="D574" t="inlineStr"/>
      <c r="E574" t="inlineStr"/>
      <c r="F574" t="inlineStr"/>
      <c r="G574" t="inlineStr"/>
      <c r="H574" t="inlineStr"/>
    </row>
    <row r="575">
      <c r="A575" s="621" t="n">
        <v>573</v>
      </c>
      <c r="B575" t="n">
        <v>72.51325133589445</v>
      </c>
      <c r="C575" t="n">
        <v>72.51325133589445</v>
      </c>
      <c r="D575" t="inlineStr"/>
      <c r="E575" t="inlineStr"/>
      <c r="F575" t="inlineStr"/>
      <c r="G575" t="inlineStr"/>
      <c r="H575" t="inlineStr"/>
    </row>
    <row r="576">
      <c r="A576" s="621" t="n">
        <v>574</v>
      </c>
      <c r="B576" t="n">
        <v>73.08381471317092</v>
      </c>
      <c r="C576" t="n">
        <v>73.08381471317092</v>
      </c>
      <c r="D576" t="inlineStr"/>
      <c r="E576" t="inlineStr"/>
      <c r="F576" t="inlineStr"/>
      <c r="G576" t="inlineStr"/>
      <c r="H576" t="inlineStr"/>
    </row>
    <row r="577">
      <c r="A577" s="621" t="n">
        <v>575</v>
      </c>
      <c r="B577" t="n">
        <v>69.65853920206465</v>
      </c>
      <c r="C577" t="n">
        <v>69.65853920206465</v>
      </c>
      <c r="D577" t="inlineStr"/>
      <c r="E577" t="inlineStr"/>
      <c r="F577" t="inlineStr"/>
      <c r="G577" t="inlineStr"/>
      <c r="H577" t="inlineStr"/>
    </row>
    <row r="578">
      <c r="A578" s="621" t="n">
        <v>576</v>
      </c>
      <c r="B578" t="n">
        <v>82.23729489805916</v>
      </c>
      <c r="C578" t="n">
        <v>82.23729489805916</v>
      </c>
      <c r="D578" t="inlineStr"/>
      <c r="E578" t="inlineStr"/>
      <c r="F578" t="inlineStr"/>
      <c r="G578" t="inlineStr"/>
      <c r="H578" t="inlineStr"/>
    </row>
    <row r="579">
      <c r="A579" s="621" t="n">
        <v>577</v>
      </c>
      <c r="B579" t="n">
        <v>79.2921880166453</v>
      </c>
      <c r="C579" t="n">
        <v>79.2921880166453</v>
      </c>
      <c r="D579" t="inlineStr"/>
      <c r="E579" t="inlineStr"/>
      <c r="F579" t="inlineStr"/>
      <c r="G579" t="inlineStr"/>
      <c r="H579" t="inlineStr"/>
    </row>
    <row r="580">
      <c r="A580" s="621" t="n">
        <v>578</v>
      </c>
      <c r="B580" t="n">
        <v>78.57170922158915</v>
      </c>
      <c r="C580" t="n">
        <v>78.57170922158915</v>
      </c>
      <c r="D580" t="inlineStr"/>
      <c r="E580" t="inlineStr"/>
      <c r="F580" t="inlineStr"/>
      <c r="G580" t="inlineStr"/>
      <c r="H580" t="inlineStr"/>
    </row>
    <row r="581">
      <c r="A581" s="621" t="n">
        <v>579</v>
      </c>
      <c r="B581" t="n">
        <v>75.58057892080691</v>
      </c>
      <c r="C581" t="n">
        <v>75.58057892080691</v>
      </c>
      <c r="D581" t="inlineStr"/>
      <c r="E581" t="inlineStr"/>
      <c r="F581" t="inlineStr"/>
      <c r="G581" t="inlineStr"/>
      <c r="H581" t="inlineStr"/>
    </row>
    <row r="582">
      <c r="A582" s="621" t="n">
        <v>580</v>
      </c>
      <c r="B582" t="n">
        <v>53.2990493647093</v>
      </c>
      <c r="C582" t="n">
        <v>53.2990493647093</v>
      </c>
      <c r="D582" t="inlineStr"/>
      <c r="E582" t="inlineStr"/>
      <c r="F582" t="inlineStr"/>
      <c r="G582" t="inlineStr"/>
      <c r="H582" t="inlineStr"/>
    </row>
    <row r="583">
      <c r="A583" s="621" t="n">
        <v>581</v>
      </c>
      <c r="B583" t="n">
        <v>80.18981461290338</v>
      </c>
      <c r="C583" t="n">
        <v>80.18981461290338</v>
      </c>
      <c r="D583" t="inlineStr"/>
      <c r="E583" t="inlineStr"/>
      <c r="F583" t="inlineStr"/>
      <c r="G583" t="inlineStr"/>
      <c r="H583" t="inlineStr"/>
    </row>
    <row r="584">
      <c r="A584" s="621" t="n">
        <v>582</v>
      </c>
      <c r="B584" t="n">
        <v>38.591679528619</v>
      </c>
      <c r="C584" t="n">
        <v>38.591679528619</v>
      </c>
      <c r="D584" t="inlineStr"/>
      <c r="E584" t="inlineStr"/>
      <c r="F584" t="inlineStr"/>
      <c r="G584" t="inlineStr"/>
      <c r="H584" t="inlineStr"/>
    </row>
    <row r="585">
      <c r="A585" s="621" t="n">
        <v>583</v>
      </c>
      <c r="B585" t="n">
        <v>45.23058008628855</v>
      </c>
      <c r="C585" t="n">
        <v>45.23058008628855</v>
      </c>
      <c r="D585" t="inlineStr"/>
      <c r="E585" t="inlineStr"/>
      <c r="F585" t="inlineStr"/>
      <c r="G585" t="inlineStr"/>
      <c r="H585" t="inlineStr"/>
    </row>
    <row r="586">
      <c r="A586" s="621" t="n">
        <v>584</v>
      </c>
      <c r="B586" t="n">
        <v>56.26612682948228</v>
      </c>
      <c r="C586" t="n">
        <v>56.26612682948228</v>
      </c>
      <c r="D586" t="inlineStr"/>
      <c r="E586" t="inlineStr"/>
      <c r="F586" t="inlineStr"/>
      <c r="G586" t="inlineStr"/>
      <c r="H586" t="inlineStr"/>
    </row>
    <row r="587">
      <c r="A587" s="621" t="n">
        <v>585</v>
      </c>
      <c r="B587" t="n">
        <v>78.58784959341182</v>
      </c>
      <c r="C587" t="n">
        <v>78.58784959341182</v>
      </c>
      <c r="D587" t="inlineStr"/>
      <c r="E587" t="inlineStr"/>
      <c r="F587" t="inlineStr"/>
      <c r="G587" t="inlineStr"/>
      <c r="H587" t="inlineStr"/>
    </row>
    <row r="588">
      <c r="A588" s="621" t="n">
        <v>586</v>
      </c>
      <c r="B588" t="n">
        <v>52.84883119460543</v>
      </c>
      <c r="C588" t="n">
        <v>52.84883119460543</v>
      </c>
      <c r="D588" t="inlineStr"/>
      <c r="E588" t="inlineStr"/>
      <c r="F588" t="inlineStr"/>
      <c r="G588" t="inlineStr"/>
      <c r="H588" t="inlineStr"/>
    </row>
    <row r="589">
      <c r="A589" s="621" t="n">
        <v>587</v>
      </c>
      <c r="B589" t="n">
        <v>59.76365231773789</v>
      </c>
      <c r="C589" t="n">
        <v>59.76365231773789</v>
      </c>
      <c r="D589" t="inlineStr"/>
      <c r="E589" t="inlineStr"/>
      <c r="F589" t="inlineStr"/>
      <c r="G589" t="inlineStr"/>
      <c r="H589" t="inlineStr"/>
    </row>
    <row r="590">
      <c r="A590" s="621" t="n">
        <v>588</v>
      </c>
      <c r="B590" t="n">
        <v>60.26799236708771</v>
      </c>
      <c r="C590" t="n">
        <v>60.26799236708771</v>
      </c>
      <c r="D590" t="inlineStr"/>
      <c r="E590" t="inlineStr"/>
      <c r="F590" t="inlineStr"/>
      <c r="G590" t="inlineStr"/>
      <c r="H590" t="inlineStr"/>
    </row>
    <row r="591">
      <c r="A591" s="621" t="n">
        <v>589</v>
      </c>
      <c r="B591" t="n">
        <v>80.43966692337735</v>
      </c>
      <c r="C591" t="n">
        <v>80.43966692337735</v>
      </c>
      <c r="D591" t="inlineStr"/>
      <c r="E591" t="inlineStr"/>
      <c r="F591" t="inlineStr"/>
      <c r="G591" t="inlineStr"/>
      <c r="H591" t="inlineStr"/>
    </row>
    <row r="592">
      <c r="A592" s="621" t="n">
        <v>590</v>
      </c>
      <c r="B592" t="n">
        <v>61.96571791957737</v>
      </c>
      <c r="C592" t="n">
        <v>61.96571791957737</v>
      </c>
      <c r="D592" t="inlineStr"/>
      <c r="E592" t="inlineStr"/>
      <c r="F592" t="inlineStr"/>
      <c r="G592" t="inlineStr"/>
      <c r="H592" t="inlineStr"/>
    </row>
    <row r="593">
      <c r="A593" s="621" t="n">
        <v>591</v>
      </c>
      <c r="B593" t="n">
        <v>69.69554151932081</v>
      </c>
      <c r="C593" t="n">
        <v>69.69554151932081</v>
      </c>
      <c r="D593" t="inlineStr"/>
      <c r="E593" t="inlineStr"/>
      <c r="F593" t="inlineStr"/>
      <c r="G593" t="inlineStr"/>
      <c r="H593" t="inlineStr"/>
    </row>
    <row r="594">
      <c r="A594" s="621" t="n">
        <v>592</v>
      </c>
      <c r="B594" t="n">
        <v>34.83976565320377</v>
      </c>
      <c r="C594" t="n">
        <v>34.83976565320377</v>
      </c>
      <c r="D594" t="inlineStr"/>
      <c r="E594" t="inlineStr"/>
      <c r="F594" t="inlineStr"/>
      <c r="G594" t="inlineStr"/>
      <c r="H594" t="inlineStr"/>
    </row>
    <row r="595">
      <c r="A595" s="621" t="n">
        <v>593</v>
      </c>
      <c r="B595" t="n">
        <v>40.33799924554749</v>
      </c>
      <c r="C595" t="n">
        <v>40.33799924554749</v>
      </c>
      <c r="D595" t="inlineStr"/>
      <c r="E595" t="inlineStr"/>
      <c r="F595" t="inlineStr"/>
      <c r="G595" t="inlineStr"/>
      <c r="H595" t="inlineStr"/>
    </row>
    <row r="596">
      <c r="A596" s="621" t="n">
        <v>594</v>
      </c>
      <c r="B596" t="n">
        <v>45.36603176264718</v>
      </c>
      <c r="C596" t="n">
        <v>45.36603176264718</v>
      </c>
      <c r="D596" t="inlineStr"/>
      <c r="E596" t="inlineStr"/>
      <c r="F596" t="inlineStr"/>
      <c r="G596" t="inlineStr"/>
      <c r="H596" t="inlineStr"/>
    </row>
    <row r="597">
      <c r="A597" s="621" t="n">
        <v>595</v>
      </c>
      <c r="B597" t="n">
        <v>40.21541212606928</v>
      </c>
      <c r="C597" t="n">
        <v>40.21541212606928</v>
      </c>
      <c r="D597" t="inlineStr"/>
      <c r="E597" t="inlineStr"/>
      <c r="F597" t="inlineStr"/>
      <c r="G597" t="inlineStr"/>
      <c r="H597" t="inlineStr"/>
    </row>
    <row r="598">
      <c r="A598" s="621" t="n">
        <v>596</v>
      </c>
      <c r="B598" t="n">
        <v>43.39337134452271</v>
      </c>
      <c r="C598" t="n">
        <v>43.39337134452271</v>
      </c>
      <c r="D598" t="inlineStr"/>
      <c r="E598" t="inlineStr"/>
      <c r="F598" t="inlineStr"/>
      <c r="G598" t="inlineStr"/>
      <c r="H598" t="inlineStr"/>
    </row>
    <row r="599">
      <c r="A599" s="621" t="n">
        <v>597</v>
      </c>
      <c r="B599" t="n">
        <v>49.73550635813531</v>
      </c>
      <c r="C599" t="n">
        <v>49.73550635813531</v>
      </c>
      <c r="D599" t="inlineStr"/>
      <c r="E599" t="inlineStr"/>
      <c r="F599" t="inlineStr"/>
      <c r="G599" t="inlineStr"/>
      <c r="H599" t="inlineStr"/>
    </row>
    <row r="600">
      <c r="A600" s="621" t="n">
        <v>598</v>
      </c>
      <c r="B600" t="n">
        <v>55.58402789354923</v>
      </c>
      <c r="C600" t="n">
        <v>55.58402789354923</v>
      </c>
      <c r="D600" t="inlineStr"/>
      <c r="E600" t="inlineStr"/>
      <c r="F600" t="inlineStr"/>
      <c r="G600" t="inlineStr"/>
      <c r="H600" t="inlineStr"/>
    </row>
    <row r="601">
      <c r="A601" s="621" t="n">
        <v>599</v>
      </c>
      <c r="B601" t="n">
        <v>51.62904659617983</v>
      </c>
      <c r="C601" t="n">
        <v>51.62904659617983</v>
      </c>
      <c r="D601" t="inlineStr"/>
      <c r="E601" t="inlineStr"/>
      <c r="F601" t="inlineStr"/>
      <c r="G601" t="inlineStr"/>
      <c r="H601" t="inlineStr"/>
    </row>
    <row r="602">
      <c r="A602" s="621" t="n">
        <v>600</v>
      </c>
      <c r="B602" t="n">
        <v>54.03618180844602</v>
      </c>
      <c r="C602" t="n">
        <v>54.03618180844602</v>
      </c>
      <c r="D602" t="inlineStr"/>
      <c r="E602" t="inlineStr"/>
      <c r="F602" t="inlineStr"/>
      <c r="G602" t="inlineStr"/>
      <c r="H602" t="inlineStr"/>
    </row>
    <row r="603">
      <c r="A603" s="621" t="n">
        <v>601</v>
      </c>
      <c r="B603" t="n">
        <v>57.74605887123434</v>
      </c>
      <c r="C603" t="n">
        <v>57.74605887123434</v>
      </c>
      <c r="D603" t="inlineStr"/>
      <c r="E603" t="inlineStr"/>
      <c r="F603" t="inlineStr"/>
      <c r="G603" t="inlineStr"/>
      <c r="H603" t="inlineStr"/>
    </row>
    <row r="604">
      <c r="A604" s="621" t="n">
        <v>602</v>
      </c>
      <c r="B604" t="n">
        <v>60.55782291150517</v>
      </c>
      <c r="C604" t="n">
        <v>60.55782291150517</v>
      </c>
      <c r="D604" t="inlineStr"/>
      <c r="E604" t="inlineStr"/>
      <c r="F604" t="inlineStr"/>
      <c r="G604" t="inlineStr"/>
      <c r="H604" t="inlineStr"/>
    </row>
    <row r="605">
      <c r="A605" s="621" t="n">
        <v>603</v>
      </c>
      <c r="B605" t="n">
        <v>59.37997128772371</v>
      </c>
      <c r="C605" t="n">
        <v>59.37997128772371</v>
      </c>
      <c r="D605" t="inlineStr"/>
      <c r="E605" t="inlineStr"/>
      <c r="F605" t="inlineStr"/>
      <c r="G605" t="inlineStr"/>
      <c r="H605" t="inlineStr"/>
    </row>
    <row r="606">
      <c r="A606" s="621" t="n">
        <v>604</v>
      </c>
      <c r="B606" t="n">
        <v>50.79868733099406</v>
      </c>
      <c r="C606" t="n">
        <v>50.79868733099406</v>
      </c>
      <c r="D606" t="inlineStr"/>
      <c r="E606" t="inlineStr"/>
      <c r="F606" t="inlineStr"/>
      <c r="G606" t="inlineStr"/>
      <c r="H606" t="inlineStr"/>
    </row>
    <row r="607">
      <c r="A607" s="621" t="n">
        <v>605</v>
      </c>
      <c r="B607" t="n">
        <v>55.19244008174503</v>
      </c>
      <c r="C607" t="n">
        <v>55.19244008174503</v>
      </c>
      <c r="D607" t="inlineStr"/>
      <c r="E607" t="inlineStr"/>
      <c r="F607" t="inlineStr"/>
      <c r="G607" t="inlineStr"/>
      <c r="H607" t="inlineStr"/>
    </row>
    <row r="608">
      <c r="A608" s="621" t="n">
        <v>606</v>
      </c>
      <c r="B608" t="n">
        <v>49.26881844894189</v>
      </c>
      <c r="C608" t="n">
        <v>49.26881844894189</v>
      </c>
      <c r="D608" t="inlineStr"/>
      <c r="E608" t="inlineStr"/>
      <c r="F608" t="inlineStr"/>
      <c r="G608" t="inlineStr"/>
      <c r="H608" t="inlineStr"/>
    </row>
    <row r="609">
      <c r="A609" s="621" t="n">
        <v>607</v>
      </c>
      <c r="B609" t="n">
        <v>49.10467469676303</v>
      </c>
      <c r="C609" t="n">
        <v>49.10467469676303</v>
      </c>
      <c r="D609" t="inlineStr"/>
      <c r="E609" t="inlineStr"/>
      <c r="F609" t="inlineStr"/>
      <c r="G609" t="inlineStr"/>
      <c r="H609" t="inlineStr"/>
    </row>
    <row r="610">
      <c r="A610" s="621" t="n">
        <v>608</v>
      </c>
      <c r="B610" t="n">
        <v>56.13120585119237</v>
      </c>
      <c r="C610" t="n">
        <v>56.13120585119237</v>
      </c>
      <c r="D610" t="inlineStr"/>
      <c r="E610" t="inlineStr"/>
      <c r="F610" t="inlineStr"/>
      <c r="G610" t="inlineStr"/>
      <c r="H610" t="inlineStr"/>
    </row>
    <row r="611">
      <c r="A611" s="621" t="n">
        <v>609</v>
      </c>
      <c r="B611" t="n">
        <v>58.93581673965421</v>
      </c>
      <c r="C611" t="n">
        <v>58.93581673965421</v>
      </c>
      <c r="D611" t="inlineStr"/>
      <c r="E611" t="inlineStr"/>
      <c r="F611" t="inlineStr"/>
      <c r="G611" t="inlineStr"/>
      <c r="H611" t="inlineStr"/>
    </row>
    <row r="612">
      <c r="A612" s="621" t="n">
        <v>610</v>
      </c>
      <c r="B612" t="n">
        <v>59.75136260005736</v>
      </c>
      <c r="C612" t="n">
        <v>59.75136260005736</v>
      </c>
      <c r="D612" t="inlineStr"/>
      <c r="E612" t="inlineStr"/>
      <c r="F612" t="inlineStr"/>
      <c r="G612" t="inlineStr"/>
      <c r="H612" t="inlineStr"/>
    </row>
    <row r="613">
      <c r="A613" s="621" t="n">
        <v>611</v>
      </c>
      <c r="B613" t="n">
        <v>62.12178085361058</v>
      </c>
      <c r="C613" t="n">
        <v>62.12178085361058</v>
      </c>
      <c r="D613" t="inlineStr"/>
      <c r="E613" t="inlineStr"/>
      <c r="F613" t="inlineStr"/>
      <c r="G613" t="inlineStr"/>
      <c r="H613" t="inlineStr"/>
    </row>
    <row r="614">
      <c r="A614" s="621" t="n">
        <v>612</v>
      </c>
      <c r="B614" t="n">
        <v>65.0238903804149</v>
      </c>
      <c r="C614" t="n">
        <v>65.0238903804149</v>
      </c>
      <c r="D614" t="inlineStr"/>
      <c r="E614" t="inlineStr"/>
      <c r="F614" t="inlineStr"/>
      <c r="G614" t="inlineStr"/>
      <c r="H614" t="inlineStr"/>
    </row>
    <row r="615">
      <c r="A615" s="621" t="n">
        <v>613</v>
      </c>
      <c r="B615" t="n">
        <v>67.12935793964895</v>
      </c>
      <c r="C615" t="n">
        <v>67.12935793964895</v>
      </c>
      <c r="D615" t="inlineStr"/>
      <c r="E615" t="inlineStr"/>
      <c r="F615" t="inlineStr"/>
      <c r="G615" t="inlineStr"/>
      <c r="H615" t="inlineStr"/>
    </row>
    <row r="616">
      <c r="A616" s="621" t="n">
        <v>614</v>
      </c>
      <c r="B616" t="n">
        <v>68.35141530951267</v>
      </c>
      <c r="C616" t="n">
        <v>68.35141530951267</v>
      </c>
      <c r="D616" t="inlineStr"/>
      <c r="E616" t="inlineStr"/>
      <c r="F616" t="inlineStr"/>
      <c r="G616" t="inlineStr"/>
      <c r="H616" t="inlineStr"/>
    </row>
    <row r="617">
      <c r="A617" s="621" t="n">
        <v>615</v>
      </c>
      <c r="B617" t="n">
        <v>72.3110951330667</v>
      </c>
      <c r="C617" t="n">
        <v>72.3110951330667</v>
      </c>
      <c r="D617" t="inlineStr"/>
      <c r="E617" t="inlineStr"/>
      <c r="F617" t="inlineStr"/>
      <c r="G617" t="inlineStr"/>
      <c r="H617" t="inlineStr"/>
    </row>
    <row r="618">
      <c r="A618" s="621" t="n">
        <v>616</v>
      </c>
      <c r="B618" t="n">
        <v>55.80121266116167</v>
      </c>
      <c r="C618" t="n">
        <v>55.80121266116167</v>
      </c>
      <c r="D618" t="inlineStr"/>
      <c r="E618" t="inlineStr"/>
      <c r="F618" t="inlineStr"/>
      <c r="G618" t="inlineStr"/>
      <c r="H618" t="inlineStr"/>
    </row>
    <row r="619">
      <c r="A619" s="621" t="n">
        <v>617</v>
      </c>
      <c r="B619" t="n">
        <v>58.25733866873384</v>
      </c>
      <c r="C619" t="n">
        <v>58.25733866873384</v>
      </c>
      <c r="D619" t="inlineStr"/>
      <c r="E619" t="inlineStr"/>
      <c r="F619" t="inlineStr"/>
      <c r="G619" t="inlineStr"/>
      <c r="H619" t="inlineStr"/>
    </row>
    <row r="620">
      <c r="A620" s="621" t="n">
        <v>618</v>
      </c>
      <c r="B620" t="n">
        <v>58.54039386015578</v>
      </c>
      <c r="C620" t="n">
        <v>58.54039386015578</v>
      </c>
      <c r="D620" t="inlineStr"/>
      <c r="E620" t="inlineStr"/>
      <c r="F620" t="inlineStr"/>
      <c r="G620" t="inlineStr"/>
      <c r="H620" t="inlineStr"/>
    </row>
    <row r="621">
      <c r="A621" s="621" t="n">
        <v>619</v>
      </c>
      <c r="B621" t="n">
        <v>57.28382176151134</v>
      </c>
      <c r="C621" t="n">
        <v>57.28382176151134</v>
      </c>
      <c r="D621" t="inlineStr"/>
      <c r="E621" t="inlineStr"/>
      <c r="F621" t="inlineStr"/>
      <c r="G621" t="inlineStr"/>
      <c r="H621" t="inlineStr"/>
    </row>
    <row r="622">
      <c r="A622" s="621" t="n">
        <v>620</v>
      </c>
      <c r="B622" t="n">
        <v>60.80031097084665</v>
      </c>
      <c r="C622" t="n">
        <v>60.80031097084665</v>
      </c>
      <c r="D622" t="inlineStr"/>
      <c r="E622" t="inlineStr"/>
      <c r="F622" t="inlineStr"/>
      <c r="G622" t="inlineStr"/>
      <c r="H622" t="inlineStr"/>
    </row>
    <row r="623">
      <c r="A623" s="621" t="n">
        <v>621</v>
      </c>
      <c r="B623" t="n">
        <v>51.09411665552226</v>
      </c>
      <c r="C623" t="n">
        <v>51.09411665552226</v>
      </c>
      <c r="D623" t="inlineStr"/>
      <c r="E623" t="inlineStr"/>
      <c r="F623" t="inlineStr"/>
      <c r="G623" t="inlineStr"/>
      <c r="H623" t="inlineStr"/>
    </row>
    <row r="624">
      <c r="A624" s="621" t="n">
        <v>622</v>
      </c>
      <c r="B624" t="n">
        <v>46.96421232143643</v>
      </c>
      <c r="C624" t="n">
        <v>46.96421232143643</v>
      </c>
      <c r="D624" t="inlineStr"/>
      <c r="E624" t="inlineStr"/>
      <c r="F624" t="inlineStr"/>
      <c r="G624" t="inlineStr"/>
      <c r="H624" t="inlineStr"/>
    </row>
    <row r="625">
      <c r="A625" s="621" t="n">
        <v>623</v>
      </c>
      <c r="B625" t="n">
        <v>66.77055303268992</v>
      </c>
      <c r="C625" t="n">
        <v>66.77055303268992</v>
      </c>
      <c r="D625" t="inlineStr"/>
      <c r="E625" t="inlineStr"/>
      <c r="F625" t="inlineStr"/>
      <c r="G625" t="inlineStr"/>
      <c r="H625" t="inlineStr"/>
    </row>
    <row r="626">
      <c r="A626" s="621" t="n">
        <v>624</v>
      </c>
      <c r="B626" t="n">
        <v>71.79323567576139</v>
      </c>
      <c r="C626" t="n">
        <v>71.79323567576139</v>
      </c>
      <c r="D626" t="inlineStr"/>
      <c r="E626" t="inlineStr"/>
      <c r="F626" t="inlineStr"/>
      <c r="G626" t="inlineStr"/>
      <c r="H626" t="inlineStr"/>
    </row>
    <row r="627">
      <c r="A627" s="621" t="n">
        <v>625</v>
      </c>
      <c r="B627" t="n">
        <v>72.44901185427688</v>
      </c>
      <c r="C627" t="n">
        <v>72.44901185427688</v>
      </c>
      <c r="D627" t="inlineStr"/>
      <c r="E627" t="inlineStr"/>
      <c r="F627" t="inlineStr"/>
      <c r="G627" t="inlineStr"/>
      <c r="H627" t="inlineStr"/>
    </row>
    <row r="628">
      <c r="A628" s="621" t="n">
        <v>626</v>
      </c>
      <c r="B628" t="n">
        <v>73.0097868371282</v>
      </c>
      <c r="C628" t="n">
        <v>73.0097868371282</v>
      </c>
      <c r="D628" t="inlineStr"/>
      <c r="E628" t="inlineStr"/>
      <c r="F628" t="inlineStr"/>
      <c r="G628" t="inlineStr"/>
      <c r="H628" t="inlineStr"/>
    </row>
    <row r="629">
      <c r="A629" s="621" t="n">
        <v>627</v>
      </c>
      <c r="B629" t="n">
        <v>72.79115981264322</v>
      </c>
      <c r="C629" t="n">
        <v>72.79115981264322</v>
      </c>
      <c r="D629" t="inlineStr"/>
      <c r="E629" t="inlineStr"/>
      <c r="F629" t="inlineStr"/>
      <c r="G629" t="inlineStr"/>
      <c r="H629" t="inlineStr"/>
    </row>
    <row r="630">
      <c r="A630" s="621" t="n">
        <v>628</v>
      </c>
      <c r="B630" t="n">
        <v>11.30422248956438</v>
      </c>
      <c r="C630" t="n">
        <v>11.30422248956438</v>
      </c>
      <c r="D630" t="inlineStr"/>
      <c r="E630" t="inlineStr"/>
      <c r="F630" t="inlineStr"/>
      <c r="G630" t="inlineStr"/>
      <c r="H630" t="inlineStr"/>
    </row>
    <row r="631">
      <c r="A631" s="621" t="n">
        <v>629</v>
      </c>
      <c r="B631" t="n">
        <v>7.338135894699462</v>
      </c>
      <c r="C631" t="n">
        <v>7.338135894699462</v>
      </c>
      <c r="D631" t="inlineStr"/>
      <c r="E631" t="inlineStr"/>
      <c r="F631" t="inlineStr"/>
      <c r="G631" t="inlineStr"/>
      <c r="H631" t="inlineStr"/>
    </row>
    <row r="632">
      <c r="A632" s="62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</row>
    <row r="633">
      <c r="A633" s="62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</row>
    <row r="634">
      <c r="A634" s="62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</row>
    <row r="635">
      <c r="A635" s="621" t="n">
        <v>633</v>
      </c>
      <c r="B635" t="n">
        <v>28.95650166188062</v>
      </c>
      <c r="C635" t="n">
        <v>28.95650166188062</v>
      </c>
      <c r="D635" t="inlineStr"/>
      <c r="E635" t="inlineStr"/>
      <c r="F635" t="inlineStr"/>
      <c r="G635" t="inlineStr"/>
      <c r="H635" t="inlineStr"/>
    </row>
    <row r="636">
      <c r="A636" s="621" t="n">
        <v>634</v>
      </c>
      <c r="B636" t="n">
        <v>31.14858423717379</v>
      </c>
      <c r="C636" t="n">
        <v>31.14858423717379</v>
      </c>
      <c r="D636" t="inlineStr"/>
      <c r="E636" t="inlineStr"/>
      <c r="F636" t="inlineStr"/>
      <c r="G636" t="inlineStr"/>
      <c r="H636" t="inlineStr"/>
    </row>
    <row r="637">
      <c r="A637" s="621" t="n">
        <v>635</v>
      </c>
      <c r="B637" t="n">
        <v>39.09473579587149</v>
      </c>
      <c r="C637" t="n">
        <v>39.09473579587149</v>
      </c>
      <c r="D637" t="inlineStr"/>
      <c r="E637" t="inlineStr"/>
      <c r="F637" t="inlineStr"/>
      <c r="G637" t="inlineStr"/>
      <c r="H637" t="inlineStr"/>
    </row>
    <row r="638">
      <c r="A638" s="621" t="n">
        <v>636</v>
      </c>
      <c r="B638" t="n">
        <v>44.78597155555209</v>
      </c>
      <c r="C638" t="n">
        <v>44.78597155555209</v>
      </c>
      <c r="D638" t="inlineStr"/>
      <c r="E638" t="inlineStr"/>
      <c r="F638" t="inlineStr"/>
      <c r="G638" t="inlineStr"/>
      <c r="H638" t="inlineStr"/>
    </row>
    <row r="639">
      <c r="A639" s="621" t="n">
        <v>637</v>
      </c>
      <c r="B639" t="n">
        <v>51.77507938459871</v>
      </c>
      <c r="C639" t="n">
        <v>51.77507938459871</v>
      </c>
      <c r="D639" t="inlineStr"/>
      <c r="E639" t="inlineStr"/>
      <c r="F639" t="inlineStr"/>
      <c r="G639" t="inlineStr"/>
      <c r="H639" t="inlineStr"/>
    </row>
    <row r="640">
      <c r="A640" s="621" t="n">
        <v>638</v>
      </c>
      <c r="B640" t="n">
        <v>63.37815796958472</v>
      </c>
      <c r="C640" t="n">
        <v>63.37815796958472</v>
      </c>
      <c r="D640" t="inlineStr"/>
      <c r="E640" t="inlineStr"/>
      <c r="F640" t="inlineStr"/>
      <c r="G640" t="inlineStr"/>
      <c r="H640" t="inlineStr"/>
    </row>
    <row r="641">
      <c r="A641" s="621" t="n">
        <v>639</v>
      </c>
      <c r="B641" t="n">
        <v>62.308298271355</v>
      </c>
      <c r="C641" t="n">
        <v>62.308298271355</v>
      </c>
      <c r="D641" t="inlineStr"/>
      <c r="E641" t="inlineStr"/>
      <c r="F641" t="inlineStr"/>
      <c r="G641" t="inlineStr"/>
      <c r="H641" t="inlineStr"/>
    </row>
    <row r="642">
      <c r="A642" s="621" t="n">
        <v>640</v>
      </c>
      <c r="B642" t="n">
        <v>39.56863565542608</v>
      </c>
      <c r="C642" t="n">
        <v>39.56863565542608</v>
      </c>
      <c r="D642" t="inlineStr"/>
      <c r="E642" t="inlineStr"/>
      <c r="F642" t="inlineStr"/>
      <c r="G642" t="inlineStr"/>
      <c r="H642" t="inlineStr"/>
    </row>
    <row r="643">
      <c r="A643" s="621" t="n">
        <v>641</v>
      </c>
      <c r="B643" t="n">
        <v>133.6536023268067</v>
      </c>
      <c r="C643" t="n">
        <v>133.6536023268067</v>
      </c>
      <c r="D643" t="inlineStr"/>
      <c r="E643" t="inlineStr"/>
      <c r="F643" t="inlineStr"/>
      <c r="G643" t="inlineStr"/>
      <c r="H643" t="inlineStr"/>
    </row>
    <row r="644">
      <c r="A644" s="621" t="n">
        <v>642</v>
      </c>
      <c r="B644" t="n">
        <v>140.3796829912367</v>
      </c>
      <c r="C644" t="n">
        <v>140.3796829912367</v>
      </c>
      <c r="D644" t="inlineStr"/>
      <c r="E644" t="inlineStr"/>
      <c r="F644" t="inlineStr"/>
      <c r="G644" t="inlineStr"/>
      <c r="H644" t="inlineStr"/>
    </row>
    <row r="645">
      <c r="A645" s="621" t="n">
        <v>643</v>
      </c>
      <c r="B645" t="n">
        <v>139.6204723591363</v>
      </c>
      <c r="C645" t="n">
        <v>139.6204723591363</v>
      </c>
      <c r="D645" t="inlineStr"/>
      <c r="E645" t="inlineStr"/>
      <c r="F645" t="inlineStr"/>
      <c r="G645" t="inlineStr"/>
      <c r="H645" t="inlineStr"/>
    </row>
    <row r="646">
      <c r="A646" s="621" t="n">
        <v>644</v>
      </c>
      <c r="B646" t="n">
        <v>152.2891983252835</v>
      </c>
      <c r="C646" t="n">
        <v>152.2891983252835</v>
      </c>
      <c r="D646" t="inlineStr"/>
      <c r="E646" t="inlineStr"/>
      <c r="F646" t="inlineStr"/>
      <c r="G646" t="inlineStr"/>
      <c r="H646" t="inlineStr"/>
    </row>
    <row r="647">
      <c r="A647" s="621" t="n">
        <v>645</v>
      </c>
      <c r="B647" t="n">
        <v>151.2462492133956</v>
      </c>
      <c r="C647" t="n">
        <v>151.2462492133956</v>
      </c>
      <c r="D647" t="inlineStr"/>
      <c r="E647" t="inlineStr"/>
      <c r="F647" t="inlineStr"/>
      <c r="G647" t="inlineStr"/>
      <c r="H647" t="inlineStr"/>
    </row>
    <row r="648">
      <c r="A648" s="621" t="n">
        <v>646</v>
      </c>
      <c r="B648" t="n">
        <v>142.4741924192481</v>
      </c>
      <c r="C648" t="n">
        <v>142.4741924192481</v>
      </c>
      <c r="D648" t="inlineStr"/>
      <c r="E648" t="inlineStr"/>
      <c r="F648" t="inlineStr"/>
      <c r="G648" t="inlineStr"/>
      <c r="H648" t="inlineStr"/>
    </row>
    <row r="649">
      <c r="A649" s="621" t="n">
        <v>647</v>
      </c>
      <c r="B649" t="n">
        <v>137.352268907563</v>
      </c>
      <c r="C649" t="n">
        <v>137.352268907563</v>
      </c>
      <c r="D649" t="inlineStr"/>
      <c r="E649" t="inlineStr"/>
      <c r="F649" t="inlineStr"/>
      <c r="G649" t="inlineStr"/>
      <c r="H649" t="inlineStr"/>
    </row>
    <row r="650">
      <c r="A650" s="621" t="n">
        <v>648</v>
      </c>
      <c r="B650" t="n">
        <v>125.5255671583004</v>
      </c>
      <c r="C650" t="n">
        <v>125.5255671583004</v>
      </c>
      <c r="D650" t="inlineStr"/>
      <c r="E650" t="inlineStr"/>
      <c r="F650" t="inlineStr"/>
      <c r="G650" t="inlineStr"/>
      <c r="H650" t="inlineStr"/>
    </row>
    <row r="651">
      <c r="A651" s="621" t="n">
        <v>649</v>
      </c>
      <c r="B651" t="n">
        <v>62.85916805750705</v>
      </c>
      <c r="C651" t="n">
        <v>62.85916805750705</v>
      </c>
      <c r="D651" t="inlineStr"/>
      <c r="E651" t="inlineStr"/>
      <c r="F651" t="inlineStr"/>
      <c r="G651" t="inlineStr"/>
      <c r="H651" t="inlineStr"/>
    </row>
    <row r="652">
      <c r="A652" s="621" t="n">
        <v>650</v>
      </c>
      <c r="B652" t="n">
        <v>42.24255931446771</v>
      </c>
      <c r="C652" t="n">
        <v>42.24255931446771</v>
      </c>
      <c r="D652" t="inlineStr"/>
      <c r="E652" t="inlineStr"/>
      <c r="F652" t="inlineStr"/>
      <c r="G652" t="inlineStr"/>
      <c r="H652" t="inlineStr"/>
    </row>
    <row r="653">
      <c r="A653" s="621" t="n">
        <v>651</v>
      </c>
      <c r="B653" t="n">
        <v>45.93667793842229</v>
      </c>
      <c r="C653" t="n">
        <v>45.93667793842229</v>
      </c>
      <c r="D653" t="inlineStr"/>
      <c r="E653" t="inlineStr"/>
      <c r="F653" t="inlineStr"/>
      <c r="G653" t="inlineStr"/>
      <c r="H653" t="inlineStr"/>
    </row>
    <row r="654">
      <c r="A654" s="621" t="n">
        <v>652</v>
      </c>
      <c r="B654" t="n">
        <v>51.62498851978432</v>
      </c>
      <c r="C654" t="n">
        <v>51.62498851978432</v>
      </c>
      <c r="D654" t="inlineStr"/>
      <c r="E654" t="inlineStr"/>
      <c r="F654" t="inlineStr"/>
      <c r="G654" t="inlineStr"/>
      <c r="H654" t="inlineStr"/>
    </row>
    <row r="655">
      <c r="A655" s="621" t="n">
        <v>653</v>
      </c>
      <c r="B655" t="n">
        <v>53.56836896716217</v>
      </c>
      <c r="C655" t="n">
        <v>53.56836896716217</v>
      </c>
      <c r="D655" t="inlineStr"/>
      <c r="E655" t="inlineStr"/>
      <c r="F655" t="inlineStr"/>
      <c r="G655" t="inlineStr"/>
      <c r="H655" t="inlineStr"/>
    </row>
    <row r="656">
      <c r="A656" s="621" t="n">
        <v>654</v>
      </c>
      <c r="B656" t="n">
        <v>52.97039690668811</v>
      </c>
      <c r="C656" t="n">
        <v>52.97039690668811</v>
      </c>
      <c r="D656" t="inlineStr"/>
      <c r="E656" t="inlineStr"/>
      <c r="F656" t="inlineStr"/>
      <c r="G656" t="inlineStr"/>
      <c r="H656" t="inlineStr"/>
    </row>
    <row r="657">
      <c r="A657" s="621" t="n">
        <v>655</v>
      </c>
      <c r="B657" t="n">
        <v>56.43269625697201</v>
      </c>
      <c r="C657" t="n">
        <v>56.43269625697201</v>
      </c>
      <c r="D657" t="inlineStr"/>
      <c r="E657" t="inlineStr"/>
      <c r="F657" t="inlineStr"/>
      <c r="G657" t="inlineStr"/>
      <c r="H657" t="inlineStr"/>
    </row>
    <row r="658">
      <c r="A658" s="621" t="n">
        <v>656</v>
      </c>
      <c r="B658" t="n">
        <v>52.52323595028031</v>
      </c>
      <c r="C658" t="n">
        <v>52.52323595028031</v>
      </c>
      <c r="D658" t="inlineStr"/>
      <c r="E658" t="inlineStr"/>
      <c r="F658" t="inlineStr"/>
      <c r="G658" t="inlineStr"/>
      <c r="H658" t="inlineStr"/>
    </row>
    <row r="659">
      <c r="A659" s="621" t="n">
        <v>657</v>
      </c>
      <c r="B659" t="n">
        <v>63.96116678866632</v>
      </c>
      <c r="C659" t="n">
        <v>63.96116678866632</v>
      </c>
      <c r="D659" t="inlineStr"/>
      <c r="E659" t="inlineStr"/>
      <c r="F659" t="inlineStr"/>
      <c r="G659" t="inlineStr"/>
      <c r="H659" t="inlineStr"/>
    </row>
    <row r="660">
      <c r="A660" s="621" t="n">
        <v>658</v>
      </c>
      <c r="B660" t="n">
        <v>74.53135441566417</v>
      </c>
      <c r="C660" t="n">
        <v>74.53135441566417</v>
      </c>
      <c r="D660" t="inlineStr"/>
      <c r="E660" t="inlineStr"/>
      <c r="F660" t="inlineStr"/>
      <c r="G660" t="inlineStr"/>
      <c r="H660" t="inlineStr"/>
    </row>
    <row r="661">
      <c r="A661" s="621" t="n">
        <v>659</v>
      </c>
      <c r="B661" t="n">
        <v>77.3099623284063</v>
      </c>
      <c r="C661" t="n">
        <v>77.3099623284063</v>
      </c>
      <c r="D661" t="inlineStr"/>
      <c r="E661" t="inlineStr"/>
      <c r="F661" t="inlineStr"/>
      <c r="G661" t="inlineStr"/>
      <c r="H661" t="inlineStr"/>
    </row>
    <row r="662">
      <c r="A662" s="621" t="n">
        <v>660</v>
      </c>
      <c r="B662" t="n">
        <v>92.06265097495964</v>
      </c>
      <c r="C662" t="n">
        <v>92.06265097495964</v>
      </c>
      <c r="D662" t="inlineStr"/>
      <c r="E662" t="inlineStr"/>
      <c r="F662" t="inlineStr"/>
      <c r="G662" t="inlineStr"/>
      <c r="H662" t="inlineStr"/>
    </row>
    <row r="663">
      <c r="A663" s="621" t="n">
        <v>661</v>
      </c>
      <c r="B663" t="n">
        <v>89.27745029086577</v>
      </c>
      <c r="C663" t="n">
        <v>89.27745029086577</v>
      </c>
      <c r="D663" t="inlineStr"/>
      <c r="E663" t="inlineStr"/>
      <c r="F663" t="inlineStr"/>
      <c r="G663" t="inlineStr"/>
      <c r="H663" t="inlineStr"/>
    </row>
    <row r="664">
      <c r="A664" s="621" t="n">
        <v>662</v>
      </c>
      <c r="B664" t="n">
        <v>90.00043413997605</v>
      </c>
      <c r="C664" t="n">
        <v>90.00043413997605</v>
      </c>
      <c r="D664" t="inlineStr"/>
      <c r="E664" t="inlineStr"/>
      <c r="F664" t="inlineStr"/>
      <c r="G664" t="inlineStr"/>
      <c r="H664" t="inlineStr"/>
    </row>
    <row r="665">
      <c r="A665" s="621" t="n">
        <v>663</v>
      </c>
      <c r="B665" t="n">
        <v>92.69943725958342</v>
      </c>
      <c r="C665" t="n">
        <v>92.69943725958342</v>
      </c>
      <c r="D665" t="inlineStr"/>
      <c r="E665" t="inlineStr"/>
      <c r="F665" t="inlineStr"/>
      <c r="G665" t="inlineStr"/>
      <c r="H665" t="inlineStr"/>
    </row>
    <row r="666">
      <c r="A666" s="621" t="n">
        <v>664</v>
      </c>
      <c r="B666" t="n">
        <v>84.90382663030721</v>
      </c>
      <c r="C666" t="n">
        <v>84.90382663030721</v>
      </c>
      <c r="D666" t="inlineStr"/>
      <c r="E666" t="inlineStr"/>
      <c r="F666" t="inlineStr"/>
      <c r="G666" t="inlineStr"/>
      <c r="H666" t="inlineStr"/>
    </row>
    <row r="667">
      <c r="A667" s="621" t="n">
        <v>665</v>
      </c>
      <c r="B667" t="n">
        <v>84.75817596783084</v>
      </c>
      <c r="C667" t="n">
        <v>84.75817596783084</v>
      </c>
      <c r="D667" t="inlineStr"/>
      <c r="E667" t="inlineStr"/>
      <c r="F667" t="inlineStr"/>
      <c r="G667" t="inlineStr"/>
      <c r="H667" t="inlineStr"/>
    </row>
    <row r="668">
      <c r="A668" s="62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</row>
    <row r="669">
      <c r="A669" s="62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s="62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</row>
    <row r="671">
      <c r="A671" s="621" t="n">
        <v>669</v>
      </c>
      <c r="B671" t="n">
        <v>100.5</v>
      </c>
      <c r="C671" t="n">
        <v>100.5</v>
      </c>
      <c r="D671" t="inlineStr"/>
      <c r="E671" t="inlineStr"/>
      <c r="F671" t="inlineStr"/>
      <c r="G671" t="inlineStr"/>
      <c r="H671" t="inlineStr"/>
    </row>
    <row r="672">
      <c r="A672" s="621" t="n">
        <v>670</v>
      </c>
      <c r="B672" t="n">
        <v>163.5</v>
      </c>
      <c r="C672" t="n">
        <v>163.5</v>
      </c>
      <c r="D672" t="inlineStr"/>
      <c r="E672" t="inlineStr"/>
      <c r="F672" t="inlineStr"/>
      <c r="G672" t="inlineStr"/>
      <c r="H672" t="inlineStr"/>
    </row>
    <row r="673">
      <c r="A673" s="621" t="n">
        <v>671</v>
      </c>
      <c r="B673" t="n">
        <v>170.5</v>
      </c>
      <c r="C673" t="n">
        <v>170.5</v>
      </c>
      <c r="D673" t="inlineStr"/>
      <c r="E673" t="inlineStr"/>
      <c r="F673" t="inlineStr"/>
      <c r="G673" t="inlineStr"/>
      <c r="H673" t="inlineStr"/>
    </row>
    <row r="674">
      <c r="A674" s="621" t="n">
        <v>672</v>
      </c>
      <c r="B674" t="n">
        <v>126</v>
      </c>
      <c r="C674" t="n">
        <v>126</v>
      </c>
      <c r="D674" t="inlineStr"/>
      <c r="E674" t="inlineStr"/>
      <c r="F674" t="inlineStr"/>
      <c r="G674" t="inlineStr"/>
      <c r="H674" t="inlineStr"/>
    </row>
    <row r="675">
      <c r="A675" s="621" t="n">
        <v>673</v>
      </c>
      <c r="B675" t="n">
        <v>94.5</v>
      </c>
      <c r="C675" t="n">
        <v>94.5</v>
      </c>
      <c r="D675" t="inlineStr"/>
      <c r="E675" t="inlineStr"/>
      <c r="F675" t="inlineStr"/>
      <c r="G675" t="inlineStr"/>
      <c r="H675" t="inlineStr"/>
    </row>
    <row r="676">
      <c r="A676" s="621" t="n">
        <v>674</v>
      </c>
      <c r="B676" t="n">
        <v>126</v>
      </c>
      <c r="C676" t="n">
        <v>126</v>
      </c>
      <c r="D676" t="inlineStr"/>
      <c r="E676" t="inlineStr"/>
      <c r="F676" t="inlineStr"/>
      <c r="G676" t="inlineStr"/>
      <c r="H676" t="inlineStr"/>
    </row>
    <row r="677">
      <c r="A677" s="621" t="n">
        <v>675</v>
      </c>
      <c r="B677" t="n">
        <v>109.5</v>
      </c>
      <c r="C677" t="n">
        <v>109.5</v>
      </c>
      <c r="D677" t="inlineStr"/>
      <c r="E677" t="inlineStr"/>
      <c r="F677" t="inlineStr"/>
      <c r="G677" t="inlineStr"/>
      <c r="H677" t="inlineStr"/>
    </row>
    <row r="678">
      <c r="A678" s="621" t="n">
        <v>676</v>
      </c>
      <c r="B678" t="n">
        <v>60</v>
      </c>
      <c r="C678" t="n">
        <v>60</v>
      </c>
      <c r="D678" t="inlineStr"/>
      <c r="E678" t="inlineStr"/>
      <c r="F678" t="inlineStr"/>
      <c r="G678" t="inlineStr"/>
      <c r="H678" t="inlineStr"/>
    </row>
    <row r="679">
      <c r="A679" s="621" t="n">
        <v>677</v>
      </c>
      <c r="B679" t="n">
        <v>103</v>
      </c>
      <c r="C679" t="n">
        <v>103</v>
      </c>
      <c r="D679" t="inlineStr"/>
      <c r="E679" t="inlineStr"/>
      <c r="F679" t="inlineStr"/>
      <c r="G679" t="inlineStr"/>
      <c r="H679" t="inlineStr"/>
    </row>
    <row r="680">
      <c r="A680" s="621" t="n">
        <v>678</v>
      </c>
      <c r="B680" t="n">
        <v>77.5</v>
      </c>
      <c r="C680" t="n">
        <v>77.5</v>
      </c>
      <c r="D680" t="inlineStr"/>
      <c r="E680" t="inlineStr"/>
      <c r="F680" t="inlineStr"/>
      <c r="G680" t="inlineStr"/>
      <c r="H680" t="inlineStr"/>
    </row>
    <row r="681">
      <c r="A681" s="621" t="n">
        <v>679</v>
      </c>
      <c r="B681" t="n">
        <v>77.5</v>
      </c>
      <c r="C681" t="n">
        <v>77.5</v>
      </c>
      <c r="D681" t="inlineStr"/>
      <c r="E681" t="inlineStr"/>
      <c r="F681" t="inlineStr"/>
      <c r="G681" t="inlineStr"/>
      <c r="H681" t="inlineStr"/>
    </row>
    <row r="682">
      <c r="A682" s="621" t="n">
        <v>680</v>
      </c>
      <c r="B682" t="n">
        <v>85</v>
      </c>
      <c r="C682" t="n">
        <v>85</v>
      </c>
      <c r="D682" t="inlineStr"/>
      <c r="E682" t="inlineStr"/>
      <c r="F682" t="inlineStr"/>
      <c r="G682" t="inlineStr"/>
      <c r="H682" t="inlineStr"/>
    </row>
    <row r="683">
      <c r="A683" s="621" t="n">
        <v>681</v>
      </c>
      <c r="B683" t="n">
        <v>82.5</v>
      </c>
      <c r="C683" t="n">
        <v>82.5</v>
      </c>
      <c r="D683" t="inlineStr"/>
      <c r="E683" t="inlineStr"/>
      <c r="F683" t="inlineStr"/>
      <c r="G683" t="inlineStr"/>
      <c r="H683" t="inlineStr"/>
    </row>
    <row r="684">
      <c r="A684" s="621" t="n">
        <v>682</v>
      </c>
      <c r="B684" t="n">
        <v>41</v>
      </c>
      <c r="C684" t="n">
        <v>41</v>
      </c>
      <c r="D684" t="inlineStr"/>
      <c r="E684" t="inlineStr"/>
      <c r="F684" t="inlineStr"/>
      <c r="G684" t="inlineStr"/>
      <c r="H684" t="inlineStr"/>
    </row>
    <row r="685">
      <c r="A685" s="621" t="n">
        <v>683</v>
      </c>
      <c r="B685" t="n">
        <v>40</v>
      </c>
      <c r="C685" t="n">
        <v>40</v>
      </c>
      <c r="D685" t="inlineStr"/>
      <c r="E685" t="inlineStr"/>
      <c r="F685" t="inlineStr"/>
      <c r="G685" t="inlineStr"/>
      <c r="H685" t="inlineStr"/>
    </row>
    <row r="686">
      <c r="A686" s="621" t="n">
        <v>684</v>
      </c>
      <c r="B686" t="n">
        <v>51</v>
      </c>
      <c r="C686" t="n">
        <v>51</v>
      </c>
      <c r="D686" t="inlineStr"/>
      <c r="E686" t="inlineStr"/>
      <c r="F686" t="inlineStr"/>
      <c r="G686" t="inlineStr"/>
      <c r="H686" t="inlineStr"/>
    </row>
    <row r="687">
      <c r="A687" s="621" t="n">
        <v>685</v>
      </c>
      <c r="B687" t="n">
        <v>30</v>
      </c>
      <c r="C687" t="n">
        <v>30</v>
      </c>
      <c r="D687" t="inlineStr"/>
      <c r="E687" t="inlineStr"/>
      <c r="F687" t="inlineStr"/>
      <c r="G687" t="inlineStr"/>
      <c r="H687" t="inlineStr"/>
    </row>
    <row r="688">
      <c r="A688" s="621" t="n">
        <v>686</v>
      </c>
      <c r="B688" t="n">
        <v>28</v>
      </c>
      <c r="C688" t="n">
        <v>28</v>
      </c>
      <c r="D688" t="inlineStr"/>
      <c r="E688" t="inlineStr"/>
      <c r="F688" t="inlineStr"/>
      <c r="G688" t="inlineStr"/>
      <c r="H688" t="inlineStr"/>
    </row>
    <row r="689">
      <c r="A689" s="621" t="n">
        <v>687</v>
      </c>
      <c r="B689" t="n">
        <v>48.5</v>
      </c>
      <c r="C689" t="n">
        <v>48.5</v>
      </c>
      <c r="D689" t="inlineStr"/>
      <c r="E689" t="inlineStr"/>
      <c r="F689" t="inlineStr"/>
      <c r="G689" t="inlineStr"/>
      <c r="H689" t="inlineStr"/>
    </row>
    <row r="690">
      <c r="A690" s="621" t="n">
        <v>688</v>
      </c>
      <c r="B690" t="n">
        <v>25.5</v>
      </c>
      <c r="C690" t="n">
        <v>25.5</v>
      </c>
      <c r="D690" t="inlineStr"/>
      <c r="E690" t="inlineStr"/>
      <c r="F690" t="inlineStr"/>
      <c r="G690" t="inlineStr"/>
      <c r="H6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Wrobel, Kamil</dc:creator>
  <dc:language>pl-PL</dc:language>
  <dcterms:created xsi:type="dcterms:W3CDTF">2020-02-11T21:13:59Z</dcterms:created>
  <dcterms:modified xsi:type="dcterms:W3CDTF">2020-07-12T00:52:31Z</dcterms:modified>
  <cp:revision>282</cp:revision>
</cp:coreProperties>
</file>